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7925" windowHeight="18060" tabRatio="672" activeTab="4"/>
  </bookViews>
  <sheets>
    <sheet name="更新日志&amp;基础" sheetId="1" r:id="rId1"/>
    <sheet name="物品ID" sheetId="3" r:id="rId2"/>
    <sheet name="代码生成" sheetId="8" r:id="rId3"/>
    <sheet name="配方排查" sheetId="11" r:id="rId4"/>
    <sheet name="代码生成配方" sheetId="12" r:id="rId5"/>
    <sheet name="排序代码排查用" sheetId="5" state="hidden" r:id="rId6"/>
    <sheet name="总表" sheetId="9" state="hidden" r:id="rId7"/>
    <sheet name="位置数量" sheetId="10" state="hidden" r:id="rId8"/>
  </sheets>
  <definedNames>
    <definedName name="_xlnm._FilterDatabase" localSheetId="1" hidden="1">物品ID!$D$1:$D$12631</definedName>
    <definedName name="_xlnm._FilterDatabase" localSheetId="6" hidden="1">总表!$D$1:$D$8137</definedName>
  </definedNames>
  <calcPr calcId="144525"/>
</workbook>
</file>

<file path=xl/sharedStrings.xml><?xml version="1.0" encoding="utf-8"?>
<sst xmlns="http://schemas.openxmlformats.org/spreadsheetml/2006/main" count="13325">
  <si>
    <t>Switch あつまれ どうぶつの森 v1.1.1 DIY数据表 by露易娘
http://ruisan.blog.jp/
https://weibo.com/ruisan/</t>
  </si>
  <si>
    <r>
      <rPr>
        <sz val="11"/>
        <color theme="1"/>
        <rFont val="MS Gothic"/>
        <charset val="128"/>
      </rPr>
      <t xml:space="preserve">2020.03.20 开坑
2020.03.26 </t>
    </r>
    <r>
      <rPr>
        <sz val="11"/>
        <color theme="1"/>
        <rFont val="宋体"/>
        <charset val="128"/>
      </rPr>
      <t>优</t>
    </r>
    <r>
      <rPr>
        <sz val="11"/>
        <color theme="1"/>
        <rFont val="MS Gothic"/>
        <charset val="128"/>
      </rPr>
      <t>化代</t>
    </r>
    <r>
      <rPr>
        <sz val="11"/>
        <color theme="1"/>
        <rFont val="宋体"/>
        <charset val="128"/>
      </rPr>
      <t>码</t>
    </r>
    <r>
      <rPr>
        <sz val="11"/>
        <color theme="1"/>
        <rFont val="MS Gothic"/>
        <charset val="128"/>
      </rPr>
      <t>生成功能算法
2020.03.28 新增40格代</t>
    </r>
    <r>
      <rPr>
        <sz val="11"/>
        <color theme="1"/>
        <rFont val="宋体"/>
        <charset val="128"/>
      </rPr>
      <t>码</t>
    </r>
    <r>
      <rPr>
        <sz val="11"/>
        <color theme="1"/>
        <rFont val="MS Gothic"/>
        <charset val="128"/>
      </rPr>
      <t>，新增代</t>
    </r>
    <r>
      <rPr>
        <sz val="11"/>
        <color theme="1"/>
        <rFont val="宋体"/>
        <charset val="128"/>
      </rPr>
      <t>码预览结</t>
    </r>
    <r>
      <rPr>
        <sz val="11"/>
        <color theme="1"/>
        <rFont val="MS Gothic"/>
        <charset val="128"/>
      </rPr>
      <t>果，</t>
    </r>
    <r>
      <rPr>
        <sz val="11"/>
        <color theme="1"/>
        <rFont val="宋体"/>
        <charset val="128"/>
      </rPr>
      <t>优</t>
    </r>
    <r>
      <rPr>
        <sz val="11"/>
        <color theme="1"/>
        <rFont val="MS Gothic"/>
        <charset val="128"/>
      </rPr>
      <t>化生成表格
2020.03.29 更</t>
    </r>
    <r>
      <rPr>
        <sz val="11"/>
        <color theme="1"/>
        <rFont val="宋体"/>
        <charset val="128"/>
      </rPr>
      <t>换</t>
    </r>
    <r>
      <rPr>
        <sz val="11"/>
        <color theme="1"/>
        <rFont val="MS Gothic"/>
        <charset val="128"/>
      </rPr>
      <t>构架算法完成全中文数据分</t>
    </r>
    <r>
      <rPr>
        <sz val="11"/>
        <color theme="1"/>
        <rFont val="宋体"/>
        <charset val="128"/>
      </rPr>
      <t>类</t>
    </r>
    <r>
      <rPr>
        <sz val="11"/>
        <color theme="1"/>
        <rFont val="MS Gothic"/>
        <charset val="128"/>
      </rPr>
      <t xml:space="preserve"> 感</t>
    </r>
    <r>
      <rPr>
        <sz val="11"/>
        <color theme="1"/>
        <rFont val="宋体"/>
        <charset val="128"/>
      </rPr>
      <t>谢</t>
    </r>
    <r>
      <rPr>
        <sz val="11"/>
        <color theme="1"/>
        <rFont val="MS Gothic"/>
        <charset val="128"/>
      </rPr>
      <t>AVZ支援</t>
    </r>
  </si>
  <si>
    <t>AC3B9008</t>
  </si>
  <si>
    <t>序号</t>
  </si>
  <si>
    <t>ID</t>
  </si>
  <si>
    <r>
      <rPr>
        <b/>
        <sz val="11"/>
        <color theme="1"/>
        <rFont val="MS Gothic"/>
        <charset val="128"/>
      </rPr>
      <t>分</t>
    </r>
    <r>
      <rPr>
        <b/>
        <sz val="11"/>
        <color theme="1"/>
        <rFont val="宋体"/>
        <charset val="134"/>
      </rPr>
      <t>类</t>
    </r>
  </si>
  <si>
    <t>物品名称</t>
  </si>
  <si>
    <r>
      <rPr>
        <b/>
        <sz val="11"/>
        <color theme="1"/>
        <rFont val="MS Gothic"/>
        <charset val="128"/>
      </rPr>
      <t>出售价格/</t>
    </r>
    <r>
      <rPr>
        <b/>
        <sz val="11"/>
        <color theme="1"/>
        <rFont val="宋体"/>
        <charset val="134"/>
      </rPr>
      <t>铃钱</t>
    </r>
  </si>
  <si>
    <r>
      <rPr>
        <b/>
        <sz val="11"/>
        <color theme="1"/>
        <rFont val="宋体"/>
        <charset val="134"/>
      </rPr>
      <t>备</t>
    </r>
    <r>
      <rPr>
        <b/>
        <sz val="11"/>
        <color theme="1"/>
        <rFont val="MS Gothic"/>
        <charset val="128"/>
      </rPr>
      <t>注</t>
    </r>
  </si>
  <si>
    <t>-</t>
  </si>
  <si>
    <r>
      <rPr>
        <sz val="11"/>
        <color theme="1"/>
        <rFont val="MS Gothic"/>
        <charset val="128"/>
      </rPr>
      <t>不</t>
    </r>
    <r>
      <rPr>
        <sz val="11"/>
        <color theme="1"/>
        <rFont val="宋体"/>
        <charset val="134"/>
      </rPr>
      <t>值钱</t>
    </r>
    <r>
      <rPr>
        <sz val="11"/>
        <color theme="1"/>
        <rFont val="MS Gothic"/>
        <charset val="128"/>
      </rPr>
      <t>免</t>
    </r>
    <r>
      <rPr>
        <sz val="11"/>
        <color theme="1"/>
        <rFont val="宋体"/>
        <charset val="134"/>
      </rPr>
      <t>费处</t>
    </r>
    <r>
      <rPr>
        <sz val="11"/>
        <color theme="1"/>
        <rFont val="MS Gothic"/>
        <charset val="128"/>
      </rPr>
      <t>理</t>
    </r>
  </si>
  <si>
    <t>格子位置</t>
  </si>
  <si>
    <t>道具ID</t>
  </si>
  <si>
    <t>道具数量</t>
  </si>
  <si>
    <t>[↓复制部分道具ID↓]</t>
  </si>
  <si>
    <t>[↓复制部分数量↓]</t>
  </si>
  <si>
    <r>
      <rPr>
        <sz val="11"/>
        <color theme="0"/>
        <rFont val="MS Gothic"/>
        <charset val="134"/>
      </rPr>
      <t>所修改物品</t>
    </r>
    <r>
      <rPr>
        <sz val="11"/>
        <color theme="0"/>
        <rFont val="宋体"/>
        <charset val="134"/>
      </rPr>
      <t>预览</t>
    </r>
  </si>
  <si>
    <t>0000FFFE</t>
  </si>
  <si>
    <r>
      <rPr>
        <sz val="11"/>
        <color rgb="FF007E32"/>
        <rFont val="MS Gothic"/>
        <charset val="128"/>
      </rPr>
      <t>空道具代</t>
    </r>
    <r>
      <rPr>
        <sz val="11"/>
        <color rgb="FF007E32"/>
        <rFont val="宋体"/>
        <charset val="134"/>
      </rPr>
      <t>码</t>
    </r>
    <r>
      <rPr>
        <sz val="11"/>
        <color rgb="FF007E32"/>
        <rFont val="MS Gothic"/>
        <charset val="128"/>
      </rPr>
      <t>=0000FFFE
数量0默</t>
    </r>
    <r>
      <rPr>
        <sz val="11"/>
        <color rgb="FF007E32"/>
        <rFont val="宋体"/>
        <charset val="134"/>
      </rPr>
      <t>认</t>
    </r>
    <r>
      <rPr>
        <sz val="11"/>
        <color rgb="FF007E32"/>
        <rFont val="MS Gothic"/>
        <charset val="128"/>
      </rPr>
      <t>1推</t>
    </r>
    <r>
      <rPr>
        <sz val="11"/>
        <color rgb="FF007E32"/>
        <rFont val="宋体"/>
        <charset val="134"/>
      </rPr>
      <t>类</t>
    </r>
    <r>
      <rPr>
        <sz val="11"/>
        <color rgb="FF007E32"/>
        <rFont val="MS Gothic"/>
        <charset val="128"/>
      </rPr>
      <t>，基本用不上数量</t>
    </r>
  </si>
  <si>
    <t>清空用→</t>
  </si>
  <si>
    <t>苹果电视</t>
  </si>
  <si>
    <t>梨子衣柜</t>
  </si>
  <si>
    <t>简陋斧头</t>
  </si>
  <si>
    <t>炊火</t>
  </si>
  <si>
    <t>狗屋</t>
  </si>
  <si>
    <t>木制椅</t>
  </si>
  <si>
    <t>木制水桶</t>
  </si>
  <si>
    <t>木制矮柜</t>
  </si>
  <si>
    <t>木制单人床</t>
  </si>
  <si>
    <t>简陋铲子</t>
  </si>
  <si>
    <t>简陋浇花壶</t>
  </si>
  <si>
    <t>简陋钓竿</t>
  </si>
  <si>
    <t>简陋捕虫网</t>
  </si>
  <si>
    <t>积木长凳</t>
  </si>
  <si>
    <t>积木矮柜</t>
  </si>
  <si>
    <t>积木桌</t>
  </si>
  <si>
    <t>弹弓</t>
  </si>
  <si>
    <t>熏香台</t>
  </si>
  <si>
    <t>蘑菇桌</t>
  </si>
  <si>
    <t>茶几</t>
  </si>
  <si>
    <t>篝火</t>
  </si>
  <si>
    <t>铸铁木桌</t>
  </si>
  <si>
    <t>简约水井</t>
  </si>
  <si>
    <t>瓦罐</t>
  </si>
  <si>
    <t>积木玩具</t>
  </si>
  <si>
    <t>鸟巢屋</t>
  </si>
  <si>
    <t>小鸟水盆</t>
  </si>
  <si>
    <t>套圈圈</t>
  </si>
  <si>
    <t>木吉他</t>
  </si>
  <si>
    <t>乌克丽丽</t>
  </si>
  <si>
    <t>竹长凳</t>
  </si>
  <si>
    <t>常见庭院石</t>
  </si>
  <si>
    <t>高耸庭院石</t>
  </si>
  <si>
    <t>蘑菇灯</t>
  </si>
  <si>
    <t>消波块</t>
  </si>
  <si>
    <t>水果篮</t>
  </si>
  <si>
    <t>摇椅</t>
  </si>
  <si>
    <t>窑烤炉</t>
  </si>
  <si>
    <t>秋千椅</t>
  </si>
  <si>
    <t>轮胎堆</t>
  </si>
  <si>
    <t>积木床铺</t>
  </si>
  <si>
    <t>积木书柜</t>
  </si>
  <si>
    <t>花园铸铁长椅</t>
  </si>
  <si>
    <t>花园铸铁椅</t>
  </si>
  <si>
    <t>花园铸铁桌</t>
  </si>
  <si>
    <t>垃圾袋</t>
  </si>
  <si>
    <t>饮水处</t>
  </si>
  <si>
    <t>轮胎玩具</t>
  </si>
  <si>
    <t>钢架</t>
  </si>
  <si>
    <t>自然风花园椅</t>
  </si>
  <si>
    <t>金条</t>
  </si>
  <si>
    <t>迷你DIY作业台</t>
  </si>
  <si>
    <t>铸铁木凳</t>
  </si>
  <si>
    <t>铸铁矮桌</t>
  </si>
  <si>
    <t>铸铁收纳推车</t>
  </si>
  <si>
    <t>铸铁木矮柜</t>
  </si>
  <si>
    <t>铸铁床铺</t>
  </si>
  <si>
    <t>积木音响</t>
  </si>
  <si>
    <t>积木挂钟</t>
  </si>
  <si>
    <t>铸铁木厨房</t>
  </si>
  <si>
    <t>铸铁木橱柜</t>
  </si>
  <si>
    <t>铸铁木时钟</t>
  </si>
  <si>
    <t>砖块栅栏</t>
  </si>
  <si>
    <t>直条木板栅栏</t>
  </si>
  <si>
    <t>竹栅栏</t>
  </si>
  <si>
    <t>木马</t>
  </si>
  <si>
    <t>火把</t>
  </si>
  <si>
    <t>石头凳子</t>
  </si>
  <si>
    <t>石头桌</t>
  </si>
  <si>
    <t>梯子</t>
  </si>
  <si>
    <t>圆木长沙发</t>
  </si>
  <si>
    <t>圆木圆桌</t>
  </si>
  <si>
    <t>圆木长凳</t>
  </si>
  <si>
    <t>圆木花园躺椅</t>
  </si>
  <si>
    <t>圆木装饰架</t>
  </si>
  <si>
    <t>圆木壁挂钟</t>
  </si>
  <si>
    <t>圆木凳子</t>
  </si>
  <si>
    <t>圆木沙发</t>
  </si>
  <si>
    <t>圆木餐桌</t>
  </si>
  <si>
    <t>圆木床铺</t>
  </si>
  <si>
    <t>素烧碗盘</t>
  </si>
  <si>
    <t>倒挂干燥花</t>
  </si>
  <si>
    <t>铸铁壁灯</t>
  </si>
  <si>
    <t>铸铁壁架</t>
  </si>
  <si>
    <t>花园长椅</t>
  </si>
  <si>
    <t>铸铁DIY桌</t>
  </si>
  <si>
    <t>铸铁工作桌</t>
  </si>
  <si>
    <t>铸铁柜</t>
  </si>
  <si>
    <t>黄金烛台</t>
  </si>
  <si>
    <t>黄金餐具</t>
  </si>
  <si>
    <t>天秤</t>
  </si>
  <si>
    <t>黄金长椅</t>
  </si>
  <si>
    <t>蘑菇树干</t>
  </si>
  <si>
    <t>蘑菇屏风</t>
  </si>
  <si>
    <t>蘑菇阳伞</t>
  </si>
  <si>
    <t>冰块拱门</t>
  </si>
  <si>
    <t>冰块艺术品</t>
  </si>
  <si>
    <t>冰块椅子</t>
  </si>
  <si>
    <t>冰块吧台</t>
  </si>
  <si>
    <t>冰块树木</t>
  </si>
  <si>
    <t>冰块桌</t>
  </si>
  <si>
    <t>冰块隔板</t>
  </si>
  <si>
    <t>冰块柱子</t>
  </si>
  <si>
    <t>冰块床铺</t>
  </si>
  <si>
    <t>竹花瓶</t>
  </si>
  <si>
    <t>竹篮</t>
  </si>
  <si>
    <t>竹制烛台</t>
  </si>
  <si>
    <t>竹制挡车墩</t>
  </si>
  <si>
    <t>竹制博古架</t>
  </si>
  <si>
    <t>竹屏风</t>
  </si>
  <si>
    <t>竹制惊吓箱</t>
  </si>
  <si>
    <t>竹制落地灯</t>
  </si>
  <si>
    <t>积木椅</t>
  </si>
  <si>
    <t>樱桃广播喇叭</t>
  </si>
  <si>
    <t>樱桃灯</t>
  </si>
  <si>
    <t>椰子水</t>
  </si>
  <si>
    <t>学步推车</t>
  </si>
  <si>
    <t>木桶</t>
  </si>
  <si>
    <t>朴素木制招牌</t>
  </si>
  <si>
    <t>干草床铺</t>
  </si>
  <si>
    <t>木制凳子</t>
  </si>
  <si>
    <t>雨伞架</t>
  </si>
  <si>
    <t>木制边桌</t>
  </si>
  <si>
    <t>飞旋镖</t>
  </si>
  <si>
    <t>木制衣柜</t>
  </si>
  <si>
    <t>木制废纸篓</t>
  </si>
  <si>
    <t>朴素洗脸台</t>
  </si>
  <si>
    <t>贝壳拱门</t>
  </si>
  <si>
    <t>贝壳屏风</t>
  </si>
  <si>
    <t>贝壳凳子</t>
  </si>
  <si>
    <t>贝壳桌</t>
  </si>
  <si>
    <t>贝壳喷泉</t>
  </si>
  <si>
    <t>贝壳床铺</t>
  </si>
  <si>
    <t>贝壳灯</t>
  </si>
  <si>
    <t>撑杆跳竿子</t>
  </si>
  <si>
    <t>橘子壁挂钟</t>
  </si>
  <si>
    <t>橘子边桌</t>
  </si>
  <si>
    <t>梨子床铺</t>
  </si>
  <si>
    <t>桃子椅</t>
  </si>
  <si>
    <t>桃子惊吓箱</t>
  </si>
  <si>
    <t>苹果椅</t>
  </si>
  <si>
    <t>多肉植物</t>
  </si>
  <si>
    <t>鱼饲料</t>
  </si>
  <si>
    <t>陶制牛奶壶</t>
  </si>
  <si>
    <t>木鱼</t>
  </si>
  <si>
    <t>冰棒</t>
  </si>
  <si>
    <t>洗衣盆</t>
  </si>
  <si>
    <t>书堆</t>
  </si>
  <si>
    <t>杂志堆</t>
  </si>
  <si>
    <t>平底锅</t>
  </si>
  <si>
    <t>贝壳广播喇叭</t>
  </si>
  <si>
    <t>木制桌</t>
  </si>
  <si>
    <t>树型灯饰</t>
  </si>
  <si>
    <t>养蜂箱</t>
  </si>
  <si>
    <t>路标</t>
  </si>
  <si>
    <t>挂壁式盆栽</t>
  </si>
  <si>
    <t>乐谱架</t>
  </si>
  <si>
    <t>鸟笼</t>
  </si>
  <si>
    <t>地炉</t>
  </si>
  <si>
    <t>陶笛</t>
  </si>
  <si>
    <t>贝壳花环</t>
  </si>
  <si>
    <t>蘑菇凳子</t>
  </si>
  <si>
    <t>蘑菇花环</t>
  </si>
  <si>
    <t>雪花花环</t>
  </si>
  <si>
    <t>水果花环</t>
  </si>
  <si>
    <t>自然风花园桌</t>
  </si>
  <si>
    <t>树枝花环</t>
  </si>
  <si>
    <t>装饰花环</t>
  </si>
  <si>
    <t>波斯菊花环</t>
  </si>
  <si>
    <t>银莲花花环</t>
  </si>
  <si>
    <t>玫瑰花环</t>
  </si>
  <si>
    <t>三色堇花环</t>
  </si>
  <si>
    <t>菊花花环</t>
  </si>
  <si>
    <t>风信子花环</t>
  </si>
  <si>
    <t>飞碟</t>
  </si>
  <si>
    <t>月亮</t>
  </si>
  <si>
    <t>陨石</t>
  </si>
  <si>
    <t>太空人</t>
  </si>
  <si>
    <t>风信子花冠</t>
  </si>
  <si>
    <t>清新风信子花冠</t>
  </si>
  <si>
    <t>紫色风信子花冠</t>
  </si>
  <si>
    <t>银莲花花冠</t>
  </si>
  <si>
    <t>清新银莲花花冠</t>
  </si>
  <si>
    <t>紫色银莲花花冠</t>
  </si>
  <si>
    <t>郁金香花冠</t>
  </si>
  <si>
    <t>典雅郁金香花冠</t>
  </si>
  <si>
    <t>深色郁金香花冠</t>
  </si>
  <si>
    <t>三色堇花冠</t>
  </si>
  <si>
    <t>清新三色堇花冠</t>
  </si>
  <si>
    <t>紫色三色堇花冠</t>
  </si>
  <si>
    <t>波斯菊花冠</t>
  </si>
  <si>
    <t>甜美波斯菊花冠</t>
  </si>
  <si>
    <t>深色波斯菊花冠</t>
  </si>
  <si>
    <t>玫瑰花冠</t>
  </si>
  <si>
    <t>可爱玫瑰花冠</t>
  </si>
  <si>
    <t>典雅玫瑰花冠</t>
  </si>
  <si>
    <t>百合花冠</t>
  </si>
  <si>
    <t>可爱百合花冠</t>
  </si>
  <si>
    <t>深色百合花冠</t>
  </si>
  <si>
    <t>菊花花冠</t>
  </si>
  <si>
    <t>典雅菊花花冠</t>
  </si>
  <si>
    <t>简约菊花花冠</t>
  </si>
  <si>
    <t>叶子</t>
  </si>
  <si>
    <t>黄金马桶</t>
  </si>
  <si>
    <t>DIY作业台</t>
  </si>
  <si>
    <t>陷阱种子</t>
  </si>
  <si>
    <t>石栅栏</t>
  </si>
  <si>
    <t>铁栅栏</t>
  </si>
  <si>
    <t>圆木栅栏</t>
  </si>
  <si>
    <t>横条木板栅栏</t>
  </si>
  <si>
    <t>斧头</t>
  </si>
  <si>
    <t>大型圣诞树</t>
  </si>
  <si>
    <t>可爱圣诞树</t>
  </si>
  <si>
    <t>人孔盖</t>
  </si>
  <si>
    <t>微型图书馆</t>
  </si>
  <si>
    <t>木匾额</t>
  </si>
  <si>
    <t>浇花壶</t>
  </si>
  <si>
    <t>铲子</t>
  </si>
  <si>
    <t>钓竿</t>
  </si>
  <si>
    <t>捕虫网</t>
  </si>
  <si>
    <t>切菜板</t>
  </si>
  <si>
    <t>石斧头</t>
  </si>
  <si>
    <t>星星墙</t>
  </si>
  <si>
    <t>冰雪地板</t>
  </si>
  <si>
    <t>流冰地板</t>
  </si>
  <si>
    <t>枫叶墙</t>
  </si>
  <si>
    <t>圣诞墙</t>
  </si>
  <si>
    <t>太空船舱</t>
  </si>
  <si>
    <t>冰雪壁纸</t>
  </si>
  <si>
    <t>星空墙</t>
  </si>
  <si>
    <t>滑雪场壁纸</t>
  </si>
  <si>
    <t>蜂巢墙</t>
  </si>
  <si>
    <t>金箔日式拉门</t>
  </si>
  <si>
    <t>黄金墙</t>
  </si>
  <si>
    <t>竹林墙</t>
  </si>
  <si>
    <t>垃圾堆墙</t>
  </si>
  <si>
    <t>冰山墙</t>
  </si>
  <si>
    <t>橘子壁纸</t>
  </si>
  <si>
    <t>苹果壁纸</t>
  </si>
  <si>
    <t>梨子壁纸</t>
  </si>
  <si>
    <t>桃子壁纸</t>
  </si>
  <si>
    <t>樱桃壁纸</t>
  </si>
  <si>
    <t>蘑菇壁纸</t>
  </si>
  <si>
    <t>原木壁纸</t>
  </si>
  <si>
    <t>嵌木墙</t>
  </si>
  <si>
    <t>深色嵌木墙</t>
  </si>
  <si>
    <t>茶色人字斜纹墙</t>
  </si>
  <si>
    <t>深棕色人字斜纹墙</t>
  </si>
  <si>
    <t>木质墙</t>
  </si>
  <si>
    <t>木屋墙</t>
  </si>
  <si>
    <t>漫画图书馆</t>
  </si>
  <si>
    <t>图书馆墙</t>
  </si>
  <si>
    <t>石板墙</t>
  </si>
  <si>
    <t>木节墙</t>
  </si>
  <si>
    <t>拼木墙</t>
  </si>
  <si>
    <t>00000119</t>
  </si>
  <si>
    <t>0000011A</t>
  </si>
  <si>
    <t>0000011B</t>
  </si>
  <si>
    <t>0000011C</t>
  </si>
  <si>
    <t>0000011D</t>
  </si>
  <si>
    <t>0000011E</t>
  </si>
  <si>
    <t>0000011F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</si>
  <si>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</si>
  <si>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</si>
  <si>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</si>
  <si>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</si>
  <si>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</si>
  <si>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</si>
  <si>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</si>
  <si>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</si>
  <si>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</si>
  <si>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</si>
  <si>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0000012A</t>
  </si>
  <si>
    <t>0000012B</t>
  </si>
  <si>
    <t>0000012C</t>
  </si>
  <si>
    <t>0000012D</t>
  </si>
  <si>
    <t>0000012E</t>
  </si>
  <si>
    <t>0000012F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</si>
  <si>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</si>
  <si>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</si>
  <si>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</si>
  <si>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</si>
  <si>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</si>
  <si>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</si>
  <si>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</si>
  <si>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</si>
  <si>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</si>
  <si>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</si>
  <si>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0000013A</t>
  </si>
  <si>
    <t>0000013B</t>
  </si>
  <si>
    <t>0000013C</t>
  </si>
  <si>
    <t>0000013D</t>
  </si>
  <si>
    <t>0000013E</t>
  </si>
  <si>
    <t>0000013F</t>
  </si>
  <si>
    <t>00000140</t>
  </si>
  <si>
    <t>初始序号</t>
  </si>
  <si>
    <r>
      <rPr>
        <b/>
        <sz val="11"/>
        <color theme="1"/>
        <rFont val="宋体"/>
        <charset val="134"/>
      </rPr>
      <t>间</t>
    </r>
    <r>
      <rPr>
        <b/>
        <sz val="11"/>
        <color theme="1"/>
        <rFont val="MS Gothic"/>
        <charset val="128"/>
      </rPr>
      <t>隔</t>
    </r>
  </si>
  <si>
    <t>[↓复制部分↓]</t>
  </si>
  <si>
    <t>空</t>
  </si>
  <si>
    <t>00000050</t>
  </si>
  <si>
    <t>摆设类</t>
  </si>
  <si>
    <t>00000053</t>
  </si>
  <si>
    <t>00000055</t>
  </si>
  <si>
    <t>铁道模型</t>
  </si>
  <si>
    <t>00000056</t>
  </si>
  <si>
    <t>大象溜滑梯</t>
  </si>
  <si>
    <t>00000058</t>
  </si>
  <si>
    <t>0000006D</t>
  </si>
  <si>
    <t>青苔球</t>
  </si>
  <si>
    <t>00000083</t>
  </si>
  <si>
    <t>招财猫</t>
  </si>
  <si>
    <t>00000084</t>
  </si>
  <si>
    <t>00000090</t>
  </si>
  <si>
    <t>00000092</t>
  </si>
  <si>
    <t>三角锥</t>
  </si>
  <si>
    <t>健身脚踏车</t>
  </si>
  <si>
    <t>跑步机</t>
  </si>
  <si>
    <t>0000014A</t>
  </si>
  <si>
    <t>烤肉炉</t>
  </si>
  <si>
    <t>0000014B</t>
  </si>
  <si>
    <t>0000014D</t>
  </si>
  <si>
    <t>0000014F</t>
  </si>
  <si>
    <t>雄火烈鸟</t>
  </si>
  <si>
    <t>00000150</t>
  </si>
  <si>
    <t>雌火烈鸟</t>
  </si>
  <si>
    <t>00000152</t>
  </si>
  <si>
    <t>割草机</t>
  </si>
  <si>
    <t>00000157</t>
  </si>
  <si>
    <t>0000017F</t>
  </si>
  <si>
    <t>00000212</t>
  </si>
  <si>
    <t>草丛道具</t>
  </si>
  <si>
    <t>00000213</t>
  </si>
  <si>
    <t>树丛道具</t>
  </si>
  <si>
    <t>00000214</t>
  </si>
  <si>
    <t>假山道具</t>
  </si>
  <si>
    <t>00000215</t>
  </si>
  <si>
    <t>假树道具</t>
  </si>
  <si>
    <t>00000222</t>
  </si>
  <si>
    <t>身高尺</t>
  </si>
  <si>
    <t>00000298</t>
  </si>
  <si>
    <t>沙滩躺椅</t>
  </si>
  <si>
    <t>00000299</t>
  </si>
  <si>
    <t>0000029B</t>
  </si>
  <si>
    <t>刨冰机</t>
  </si>
  <si>
    <t>0000029D</t>
  </si>
  <si>
    <t>000002A4</t>
  </si>
  <si>
    <t>石灯笼</t>
  </si>
  <si>
    <t>000002A5</t>
  </si>
  <si>
    <t>竹流水造景</t>
  </si>
  <si>
    <t>000002AA</t>
  </si>
  <si>
    <t>000002AB</t>
  </si>
  <si>
    <t>瓶中船</t>
  </si>
  <si>
    <t>000002AD</t>
  </si>
  <si>
    <t>达拉木马</t>
  </si>
  <si>
    <t>000002B0</t>
  </si>
  <si>
    <t>五重塔</t>
  </si>
  <si>
    <t>000002B1</t>
  </si>
  <si>
    <t>纸老虎</t>
  </si>
  <si>
    <t>000002B2</t>
  </si>
  <si>
    <t>草裙舞娃娃</t>
  </si>
  <si>
    <t>000002B5</t>
  </si>
  <si>
    <t>自由女神像</t>
  </si>
  <si>
    <t>000002BA</t>
  </si>
  <si>
    <t>摩艾石像</t>
  </si>
  <si>
    <t>000002BC</t>
  </si>
  <si>
    <t>比萨斜塔</t>
  </si>
  <si>
    <t>000002C0</t>
  </si>
  <si>
    <t>壁毯</t>
  </si>
  <si>
    <t>000002C6</t>
  </si>
  <si>
    <t>000002CC</t>
  </si>
  <si>
    <t>屏风</t>
  </si>
  <si>
    <t>000002CD</t>
  </si>
  <si>
    <t>炉灶厨房</t>
  </si>
  <si>
    <t>000002D2</t>
  </si>
  <si>
    <t>000002D4</t>
  </si>
  <si>
    <t>烧水壶</t>
  </si>
  <si>
    <t>000002D5</t>
  </si>
  <si>
    <t>方形纸罩座灯</t>
  </si>
  <si>
    <t>000002D9</t>
  </si>
  <si>
    <t>000002DA</t>
  </si>
  <si>
    <t>000002E3</t>
  </si>
  <si>
    <t>000002E6</t>
  </si>
  <si>
    <t>壁炉</t>
  </si>
  <si>
    <t>00000313</t>
  </si>
  <si>
    <t>磁带录音机</t>
  </si>
  <si>
    <t>00000316</t>
  </si>
  <si>
    <t>高级音响</t>
  </si>
  <si>
    <t>00000317</t>
  </si>
  <si>
    <t>点唱机</t>
  </si>
  <si>
    <t>00000319</t>
  </si>
  <si>
    <t>多媒体音响</t>
  </si>
  <si>
    <t>0000031A</t>
  </si>
  <si>
    <t>留声机</t>
  </si>
  <si>
    <t>0000031C</t>
  </si>
  <si>
    <t>复古立体音响</t>
  </si>
  <si>
    <t>00000325</t>
  </si>
  <si>
    <t>00000328</t>
  </si>
  <si>
    <t>00000340</t>
  </si>
  <si>
    <t>办公室椅子</t>
  </si>
  <si>
    <t>00000341</t>
  </si>
  <si>
    <t>置物柜</t>
  </si>
  <si>
    <t>00000347</t>
  </si>
  <si>
    <t>保险箱</t>
  </si>
  <si>
    <t>00000348</t>
  </si>
  <si>
    <t>办公室桌子</t>
  </si>
  <si>
    <t>0000034E</t>
  </si>
  <si>
    <t>中音萨克斯风</t>
  </si>
  <si>
    <t>00000351</t>
  </si>
  <si>
    <t>扩音器</t>
  </si>
  <si>
    <t>0000035F</t>
  </si>
  <si>
    <t>撞球桌</t>
  </si>
  <si>
    <t>00000360</t>
  </si>
  <si>
    <t>摇奖机</t>
  </si>
  <si>
    <t>00000361</t>
  </si>
  <si>
    <t>00000366</t>
  </si>
  <si>
    <t>书挡</t>
  </si>
  <si>
    <t>0000036B</t>
  </si>
  <si>
    <t>电源总开关</t>
  </si>
  <si>
    <t>00000370</t>
  </si>
  <si>
    <t>00000379</t>
  </si>
  <si>
    <t>露营炉具</t>
  </si>
  <si>
    <t>0000037B</t>
  </si>
  <si>
    <t>圣诞蜡烛</t>
  </si>
  <si>
    <t>00000380</t>
  </si>
  <si>
    <t>猫跳台</t>
  </si>
  <si>
    <t>0000038B</t>
  </si>
  <si>
    <t>吸尘器</t>
  </si>
  <si>
    <t>0000038C</t>
  </si>
  <si>
    <t>直立式吸尘器</t>
  </si>
  <si>
    <t>00000393</t>
  </si>
  <si>
    <t>布谷鸟钟</t>
  </si>
  <si>
    <t>00000396</t>
  </si>
  <si>
    <t>咖啡杯</t>
  </si>
  <si>
    <t>00000398</t>
  </si>
  <si>
    <t>咖啡磨豆机</t>
  </si>
  <si>
    <t>000003A0</t>
  </si>
  <si>
    <t>厨房挂钩</t>
  </si>
  <si>
    <t>000003A1</t>
  </si>
  <si>
    <t>空调</t>
  </si>
  <si>
    <t>000003A9</t>
  </si>
  <si>
    <t>飞镖靶</t>
  </si>
  <si>
    <t>000003AD</t>
  </si>
  <si>
    <t>DJ台</t>
  </si>
  <si>
    <t>000003B6</t>
  </si>
  <si>
    <t>音效机柜</t>
  </si>
  <si>
    <t>000003BA</t>
  </si>
  <si>
    <t>意式咖啡机</t>
  </si>
  <si>
    <t>000003BB</t>
  </si>
  <si>
    <t>紧急逃生出口</t>
  </si>
  <si>
    <t>000003BD</t>
  </si>
  <si>
    <t>换气扇</t>
  </si>
  <si>
    <t>000003CB</t>
  </si>
  <si>
    <t>甜点自动贩卖机</t>
  </si>
  <si>
    <t>000003CF</t>
  </si>
  <si>
    <t>000003D5</t>
  </si>
  <si>
    <t>围棋桌</t>
  </si>
  <si>
    <t>000003DB</t>
  </si>
  <si>
    <t>竖琴</t>
  </si>
  <si>
    <t>000003E5</t>
  </si>
  <si>
    <t>线香盘</t>
  </si>
  <si>
    <t>000003E6</t>
  </si>
  <si>
    <t>岛式厨房</t>
  </si>
  <si>
    <t>000003FF</t>
  </si>
  <si>
    <t>落叶</t>
  </si>
  <si>
    <t>00000405</t>
  </si>
  <si>
    <t>矮屏风</t>
  </si>
  <si>
    <t>00000408</t>
  </si>
  <si>
    <t>杂志架</t>
  </si>
  <si>
    <t>00000412</t>
  </si>
  <si>
    <t>节拍器</t>
  </si>
  <si>
    <t>00000413</t>
  </si>
  <si>
    <t>微波炉</t>
  </si>
  <si>
    <t>00000415</t>
  </si>
  <si>
    <t>复古麦克风</t>
  </si>
  <si>
    <t>0000041A</t>
  </si>
  <si>
    <t>果汁机</t>
  </si>
  <si>
    <t>0000041E</t>
  </si>
  <si>
    <t>00000422</t>
  </si>
  <si>
    <t>00000439</t>
  </si>
  <si>
    <t>直立式钢琴</t>
  </si>
  <si>
    <t>0000043A</t>
  </si>
  <si>
    <t>野餐篮</t>
  </si>
  <si>
    <t>0000043F</t>
  </si>
  <si>
    <t>弹珠台</t>
  </si>
  <si>
    <t>00000444</t>
  </si>
  <si>
    <t>爆米花机</t>
  </si>
  <si>
    <t>0000044F</t>
  </si>
  <si>
    <t>00000457</t>
  </si>
  <si>
    <t>露天池</t>
  </si>
  <si>
    <t>00000458</t>
  </si>
  <si>
    <t>转盘</t>
  </si>
  <si>
    <t>0000045C</t>
  </si>
  <si>
    <t>沙坑</t>
  </si>
  <si>
    <t>0000045D</t>
  </si>
  <si>
    <t>沙堆城堡</t>
  </si>
  <si>
    <t>00000460</t>
  </si>
  <si>
    <t>稻草人</t>
  </si>
  <si>
    <t>00000464</t>
  </si>
  <si>
    <t>海洋水晶球</t>
  </si>
  <si>
    <t>00000465</t>
  </si>
  <si>
    <t>调味罐圆盘</t>
  </si>
  <si>
    <t>00000466</t>
  </si>
  <si>
    <t>服务器</t>
  </si>
  <si>
    <t>00000467</t>
  </si>
  <si>
    <t>旧式缝纫机</t>
  </si>
  <si>
    <t>00000468</t>
  </si>
  <si>
    <t>缝纫机</t>
  </si>
  <si>
    <t>0000046B</t>
  </si>
  <si>
    <t>室外机</t>
  </si>
  <si>
    <t>00000477</t>
  </si>
  <si>
    <t>烟熏炉</t>
  </si>
  <si>
    <t>00000479</t>
  </si>
  <si>
    <t>下雪水晶球</t>
  </si>
  <si>
    <t>0000047D</t>
  </si>
  <si>
    <t>足球球门</t>
  </si>
  <si>
    <t>00000481</t>
  </si>
  <si>
    <t>纺车</t>
  </si>
  <si>
    <t>00000485</t>
  </si>
  <si>
    <t>00000489</t>
  </si>
  <si>
    <t>糖＆牛奶</t>
  </si>
  <si>
    <t>0000048D</t>
  </si>
  <si>
    <t>监控摄像机</t>
  </si>
  <si>
    <t>00000492</t>
  </si>
  <si>
    <t>00000493</t>
  </si>
  <si>
    <t>电子琴</t>
  </si>
  <si>
    <t>00000499</t>
  </si>
  <si>
    <t>桌型足球台</t>
  </si>
  <si>
    <t>0000049D</t>
  </si>
  <si>
    <t>乒乓球桌</t>
  </si>
  <si>
    <t>000004A1</t>
  </si>
  <si>
    <t>电话亭</t>
  </si>
  <si>
    <t>000004A2</t>
  </si>
  <si>
    <t>望远镜</t>
  </si>
  <si>
    <t>000004A5</t>
  </si>
  <si>
    <t>000004AF</t>
  </si>
  <si>
    <t>三轮车</t>
  </si>
  <si>
    <t>000004B0</t>
  </si>
  <si>
    <t>鱼儿金奖杯</t>
  </si>
  <si>
    <t>000004B1</t>
  </si>
  <si>
    <t>鱼儿银奖杯</t>
  </si>
  <si>
    <t>000004B2</t>
  </si>
  <si>
    <t>鱼儿铜奖杯</t>
  </si>
  <si>
    <t>000004B3</t>
  </si>
  <si>
    <t>虫类金奖杯</t>
  </si>
  <si>
    <t>000004B4</t>
  </si>
  <si>
    <t>虫类银奖杯</t>
  </si>
  <si>
    <t>000004B5</t>
  </si>
  <si>
    <t>虫类铜奖杯</t>
  </si>
  <si>
    <t>000004BB</t>
  </si>
  <si>
    <t>打字机</t>
  </si>
  <si>
    <t>000004C1</t>
  </si>
  <si>
    <t>小便斗</t>
  </si>
  <si>
    <t>000004C5</t>
  </si>
  <si>
    <t>摄影机</t>
  </si>
  <si>
    <t>000004CB</t>
  </si>
  <si>
    <t>滚筒式洗衣机</t>
  </si>
  <si>
    <t>000004CD</t>
  </si>
  <si>
    <t>洗脸台</t>
  </si>
  <si>
    <t>000004D0</t>
  </si>
  <si>
    <t>桶装饮水机</t>
  </si>
  <si>
    <t>000004D2</t>
  </si>
  <si>
    <t>流动厕所</t>
  </si>
  <si>
    <t>000004D9</t>
  </si>
  <si>
    <t>000004DB</t>
  </si>
  <si>
    <t>花环</t>
  </si>
  <si>
    <t>000004EF</t>
  </si>
  <si>
    <t>000004F2</t>
  </si>
  <si>
    <t>000004FD</t>
  </si>
  <si>
    <t>可可树</t>
  </si>
  <si>
    <t>00000508</t>
  </si>
  <si>
    <t>黄椰子</t>
  </si>
  <si>
    <t>0000051C</t>
  </si>
  <si>
    <t>课椅</t>
  </si>
  <si>
    <t>00000525</t>
  </si>
  <si>
    <t>人体模型</t>
  </si>
  <si>
    <t>00000527</t>
  </si>
  <si>
    <t>显微镜</t>
  </si>
  <si>
    <t>0000052E</t>
  </si>
  <si>
    <t>骨骼标本</t>
  </si>
  <si>
    <t>00000530</t>
  </si>
  <si>
    <t>课桌</t>
  </si>
  <si>
    <t>00000531</t>
  </si>
  <si>
    <t>演讲台</t>
  </si>
  <si>
    <t>00000532</t>
  </si>
  <si>
    <t>讲台</t>
  </si>
  <si>
    <t>00000544</t>
  </si>
  <si>
    <t>仓鼠笼</t>
  </si>
  <si>
    <t>00000583</t>
  </si>
  <si>
    <t>地球仪</t>
  </si>
  <si>
    <t>00000584</t>
  </si>
  <si>
    <t>摄影棚录影机</t>
  </si>
  <si>
    <t>00000595</t>
  </si>
  <si>
    <t>00000596</t>
  </si>
  <si>
    <t>00000598</t>
  </si>
  <si>
    <t>油灯</t>
  </si>
  <si>
    <t>00000599</t>
  </si>
  <si>
    <t>野营饭盒</t>
  </si>
  <si>
    <t>0000059A</t>
  </si>
  <si>
    <t>睡袋</t>
  </si>
  <si>
    <t>0000059F</t>
  </si>
  <si>
    <t>000005A0</t>
  </si>
  <si>
    <t>登月舱</t>
  </si>
  <si>
    <t>000005A1</t>
  </si>
  <si>
    <t>火箭</t>
  </si>
  <si>
    <t>000005A2</t>
  </si>
  <si>
    <t>月球车</t>
  </si>
  <si>
    <t>000005A3</t>
  </si>
  <si>
    <t>人工卫星</t>
  </si>
  <si>
    <t>000005A4</t>
  </si>
  <si>
    <t>太空梭</t>
  </si>
  <si>
    <t>000005A5</t>
  </si>
  <si>
    <t>000005A7</t>
  </si>
  <si>
    <t>000005A9</t>
  </si>
  <si>
    <t>大提琴</t>
  </si>
  <si>
    <t>000005AC</t>
  </si>
  <si>
    <t>举重床</t>
  </si>
  <si>
    <t>000005B0</t>
  </si>
  <si>
    <t>拳击钟</t>
  </si>
  <si>
    <t>000005D7</t>
  </si>
  <si>
    <t>洋娃娃</t>
  </si>
  <si>
    <t>000005DB</t>
  </si>
  <si>
    <t>大熊熊</t>
  </si>
  <si>
    <t>000005DC</t>
  </si>
  <si>
    <t>中熊熊</t>
  </si>
  <si>
    <t>000005DD</t>
  </si>
  <si>
    <t>小熊熊</t>
  </si>
  <si>
    <t>000005E0</t>
  </si>
  <si>
    <t>特大熊熊</t>
  </si>
  <si>
    <t>000005E3</t>
  </si>
  <si>
    <t>旋转咖啡杯</t>
  </si>
  <si>
    <t>000005E5</t>
  </si>
  <si>
    <t>英雄机器人</t>
  </si>
  <si>
    <t>00000615</t>
  </si>
  <si>
    <t>00000616</t>
  </si>
  <si>
    <t>00000617</t>
  </si>
  <si>
    <t>00000619</t>
  </si>
  <si>
    <t>0000061D</t>
  </si>
  <si>
    <t>0000061F</t>
  </si>
  <si>
    <t>汽油桶</t>
  </si>
  <si>
    <t>0000063E</t>
  </si>
  <si>
    <t>瑜伽球</t>
  </si>
  <si>
    <t>00000646</t>
  </si>
  <si>
    <t>服务餐车</t>
  </si>
  <si>
    <t>00000654</t>
  </si>
  <si>
    <t>吊床</t>
  </si>
  <si>
    <t>00000655</t>
  </si>
  <si>
    <t>休闲塑胶绑带椅</t>
  </si>
  <si>
    <t>00000658</t>
  </si>
  <si>
    <t>地精摆饰</t>
  </si>
  <si>
    <t>00000659</t>
  </si>
  <si>
    <t>0000065A</t>
  </si>
  <si>
    <t>0000065B</t>
  </si>
  <si>
    <t>0000065C</t>
  </si>
  <si>
    <t>花园灯</t>
  </si>
  <si>
    <t>0000065F</t>
  </si>
  <si>
    <t>花园水龙头</t>
  </si>
  <si>
    <t>00000660</t>
  </si>
  <si>
    <t>高尔夫球袋</t>
  </si>
  <si>
    <t>0000066C</t>
  </si>
  <si>
    <t>电吉他ES1</t>
  </si>
  <si>
    <t>0000066D</t>
  </si>
  <si>
    <t>电吉他ES2</t>
  </si>
  <si>
    <t>00000674</t>
  </si>
  <si>
    <t>俄罗斯套娃</t>
  </si>
  <si>
    <t>000006AC</t>
  </si>
  <si>
    <t>双磁带录音机</t>
  </si>
  <si>
    <t>000006D0</t>
  </si>
  <si>
    <t>壁钟</t>
  </si>
  <si>
    <t>000006D6</t>
  </si>
  <si>
    <t>文件堆</t>
  </si>
  <si>
    <t>000006D9</t>
  </si>
  <si>
    <t>000006DD</t>
  </si>
  <si>
    <t>古典浴缸</t>
  </si>
  <si>
    <t>000006DF</t>
  </si>
  <si>
    <t>000006F2</t>
  </si>
  <si>
    <t>晒衣竿</t>
  </si>
  <si>
    <t>000006F3</t>
  </si>
  <si>
    <t>附桌巾桌子</t>
  </si>
  <si>
    <t>000006F7</t>
  </si>
  <si>
    <t>软木布告栏</t>
  </si>
  <si>
    <t>00000700</t>
  </si>
  <si>
    <t>抱枕</t>
  </si>
  <si>
    <t>00000705</t>
  </si>
  <si>
    <t>木雕鸭</t>
  </si>
  <si>
    <t>00000706</t>
  </si>
  <si>
    <t>餐具</t>
  </si>
  <si>
    <t>00000707</t>
  </si>
  <si>
    <t>0000070A</t>
  </si>
  <si>
    <t>自动贩卖机</t>
  </si>
  <si>
    <t>0000070B</t>
  </si>
  <si>
    <t>爵士鼓组合</t>
  </si>
  <si>
    <t>0000070C</t>
  </si>
  <si>
    <t>电贝司</t>
  </si>
  <si>
    <t>00000718</t>
  </si>
  <si>
    <t>试衣间</t>
  </si>
  <si>
    <t>0000071F</t>
  </si>
  <si>
    <t>00000725</t>
  </si>
  <si>
    <t>黄金柏</t>
  </si>
  <si>
    <t>0000072C</t>
  </si>
  <si>
    <t>加湿器</t>
  </si>
  <si>
    <t>0000072E</t>
  </si>
  <si>
    <t>烫衣组合</t>
  </si>
  <si>
    <t>00000730</t>
  </si>
  <si>
    <t>按摩浴缸</t>
  </si>
  <si>
    <t>00000735</t>
  </si>
  <si>
    <t>开水壶</t>
  </si>
  <si>
    <t>00000739</t>
  </si>
  <si>
    <t>被炉</t>
  </si>
  <si>
    <t>0000073A</t>
  </si>
  <si>
    <t>笔记本电脑</t>
  </si>
  <si>
    <t>0000073B</t>
  </si>
  <si>
    <t>熔岩灯</t>
  </si>
  <si>
    <t>0000073C</t>
  </si>
  <si>
    <t>无扶手沙发</t>
  </si>
  <si>
    <t>0000073D</t>
  </si>
  <si>
    <t>无扶手转角沙发</t>
  </si>
  <si>
    <t>00000745</t>
  </si>
  <si>
    <t>0000074A</t>
  </si>
  <si>
    <t>菜单黑板</t>
  </si>
  <si>
    <t>0000074C</t>
  </si>
  <si>
    <t>桌镜</t>
  </si>
  <si>
    <t>0000074E</t>
  </si>
  <si>
    <t>马克杯</t>
  </si>
  <si>
    <t>00000753</t>
  </si>
  <si>
    <t>三角架钢琴</t>
  </si>
  <si>
    <t>00000759</t>
  </si>
  <si>
    <t>储油桶</t>
  </si>
  <si>
    <t>00000760</t>
  </si>
  <si>
    <t>电饭锅</t>
  </si>
  <si>
    <t>00000761</t>
  </si>
  <si>
    <t>戒指</t>
  </si>
  <si>
    <t>00000764</t>
  </si>
  <si>
    <t>沙漏</t>
  </si>
  <si>
    <t>0000076B</t>
  </si>
  <si>
    <t>签名板</t>
  </si>
  <si>
    <t>00000779</t>
  </si>
  <si>
    <t>00000789</t>
  </si>
  <si>
    <t>马桶</t>
  </si>
  <si>
    <t>000007DA</t>
  </si>
  <si>
    <t>球</t>
  </si>
  <si>
    <t>000007DC</t>
  </si>
  <si>
    <t>黑板</t>
  </si>
  <si>
    <t>000007DD</t>
  </si>
  <si>
    <t>讲堂椅子</t>
  </si>
  <si>
    <t>000007DE</t>
  </si>
  <si>
    <t>讲堂桌子</t>
  </si>
  <si>
    <t>000007E4</t>
  </si>
  <si>
    <t>导演椅</t>
  </si>
  <si>
    <t>0000090F</t>
  </si>
  <si>
    <t>00000916</t>
  </si>
  <si>
    <t>手压式汲水器</t>
  </si>
  <si>
    <t>00000919</t>
  </si>
  <si>
    <t>0000091D</t>
  </si>
  <si>
    <t>太阳能板</t>
  </si>
  <si>
    <t>0000091F</t>
  </si>
  <si>
    <t>灯塔</t>
  </si>
  <si>
    <t>00000930</t>
  </si>
  <si>
    <t>圆盘天线</t>
  </si>
  <si>
    <t>000009F9</t>
  </si>
  <si>
    <t>000009FA</t>
  </si>
  <si>
    <t>双人座沙发</t>
  </si>
  <si>
    <t>000009FB</t>
  </si>
  <si>
    <t>铁桶</t>
  </si>
  <si>
    <t>000009FC</t>
  </si>
  <si>
    <t>塑胶桶</t>
  </si>
  <si>
    <t>000009FE</t>
  </si>
  <si>
    <t>000009FF</t>
  </si>
  <si>
    <t>00000A00</t>
  </si>
  <si>
    <t>00000A01</t>
  </si>
  <si>
    <t>落地灯</t>
  </si>
  <si>
    <t>00000A02</t>
  </si>
  <si>
    <t>蜡烛</t>
  </si>
  <si>
    <t>00000A1A</t>
  </si>
  <si>
    <t>00000A20</t>
  </si>
  <si>
    <t>白铁水桶</t>
  </si>
  <si>
    <t>00000A24</t>
  </si>
  <si>
    <t>00000A2D</t>
  </si>
  <si>
    <t>00000A36</t>
  </si>
  <si>
    <t>登山车</t>
  </si>
  <si>
    <t>00000A99</t>
  </si>
  <si>
    <t>冰箱</t>
  </si>
  <si>
    <t>00000AAB</t>
  </si>
  <si>
    <t>电子闹钟</t>
  </si>
  <si>
    <t>00000AB0</t>
  </si>
  <si>
    <t>复古风扇</t>
  </si>
  <si>
    <t>00000AB4</t>
  </si>
  <si>
    <t>洗衣机</t>
  </si>
  <si>
    <t>00000AC2</t>
  </si>
  <si>
    <t>00000AD2</t>
  </si>
  <si>
    <t>西洋棋</t>
  </si>
  <si>
    <t>00000AD3</t>
  </si>
  <si>
    <t>圆形暖炉</t>
  </si>
  <si>
    <t>00000AD4</t>
  </si>
  <si>
    <t>小提琴</t>
  </si>
  <si>
    <t>00000AD7</t>
  </si>
  <si>
    <t>蹲式马桶</t>
  </si>
  <si>
    <t>00000AD8</t>
  </si>
  <si>
    <t>无水箱马桶</t>
  </si>
  <si>
    <t>00000BF8</t>
  </si>
  <si>
    <t>保冷箱</t>
  </si>
  <si>
    <t>00000BF9</t>
  </si>
  <si>
    <t>00000C06</t>
  </si>
  <si>
    <t>观光望远镜</t>
  </si>
  <si>
    <t>00000C32</t>
  </si>
  <si>
    <t>00000C77</t>
  </si>
  <si>
    <t>00000C79</t>
  </si>
  <si>
    <t>00000C7A</t>
  </si>
  <si>
    <t>铸铁木矮桌</t>
  </si>
  <si>
    <t>00000C7B</t>
  </si>
  <si>
    <t>铸铁木收纳推车</t>
  </si>
  <si>
    <t>00000C7C</t>
  </si>
  <si>
    <t>00000C80</t>
  </si>
  <si>
    <t>铸铁木床铺</t>
  </si>
  <si>
    <t>00000C85</t>
  </si>
  <si>
    <t>00000C86</t>
  </si>
  <si>
    <t>00000C88</t>
  </si>
  <si>
    <t>00000C9D</t>
  </si>
  <si>
    <t>晒衣绳</t>
  </si>
  <si>
    <t>00000C9E</t>
  </si>
  <si>
    <t>日式床垫</t>
  </si>
  <si>
    <t>00000CB3</t>
  </si>
  <si>
    <t>瓦斯炉连烤箱</t>
  </si>
  <si>
    <t>00000CB4</t>
  </si>
  <si>
    <t>50寸液晶电视</t>
  </si>
  <si>
    <t>00000CC6</t>
  </si>
  <si>
    <t>00000CC7</t>
  </si>
  <si>
    <t>00000CCB</t>
  </si>
  <si>
    <t>00000CD2</t>
  </si>
  <si>
    <t>烤吐司机</t>
  </si>
  <si>
    <t>00000CE9</t>
  </si>
  <si>
    <t>儿童椅</t>
  </si>
  <si>
    <t>00000CEB</t>
  </si>
  <si>
    <t>体重计</t>
  </si>
  <si>
    <t>00000D05</t>
  </si>
  <si>
    <t>20寸液晶电视</t>
  </si>
  <si>
    <t>00000D0C</t>
  </si>
  <si>
    <t>小鹿装饰品</t>
  </si>
  <si>
    <t>00000D10</t>
  </si>
  <si>
    <t>蒸笼</t>
  </si>
  <si>
    <t>00000D11</t>
  </si>
  <si>
    <t>沙滩瞭望台</t>
  </si>
  <si>
    <t>00000D12</t>
  </si>
  <si>
    <t>公共长椅</t>
  </si>
  <si>
    <t>00000D14</t>
  </si>
  <si>
    <t>充气泳池</t>
  </si>
  <si>
    <t>00000D44</t>
  </si>
  <si>
    <t>00000D45</t>
  </si>
  <si>
    <t>00000D46</t>
  </si>
  <si>
    <t>00000D47</t>
  </si>
  <si>
    <t>监视对讲机</t>
  </si>
  <si>
    <t>00000D48</t>
  </si>
  <si>
    <t>沥水碗架</t>
  </si>
  <si>
    <t>00000D4E</t>
  </si>
  <si>
    <t>00000D4F</t>
  </si>
  <si>
    <t>日本刀</t>
  </si>
  <si>
    <t>00000D52</t>
  </si>
  <si>
    <t>搬家纸箱S</t>
  </si>
  <si>
    <t>00000D53</t>
  </si>
  <si>
    <t>搬家纸箱M</t>
  </si>
  <si>
    <t>00000D54</t>
  </si>
  <si>
    <t>搬家纸箱L</t>
  </si>
  <si>
    <t>00000D57</t>
  </si>
  <si>
    <t>蚂蚁窝</t>
  </si>
  <si>
    <t>00000D58</t>
  </si>
  <si>
    <t>霜淇淋台灯</t>
  </si>
  <si>
    <t>00000D64</t>
  </si>
  <si>
    <t>50寸壁挂式电视</t>
  </si>
  <si>
    <t>00000D66</t>
  </si>
  <si>
    <t>公园攀爬架</t>
  </si>
  <si>
    <t>00000D67</t>
  </si>
  <si>
    <t>壁挂式风扇</t>
  </si>
  <si>
    <t>00000D6C</t>
  </si>
  <si>
    <t>00000D6E</t>
  </si>
  <si>
    <t>00000D6F</t>
  </si>
  <si>
    <t>00000D72</t>
  </si>
  <si>
    <t>针线工具箱</t>
  </si>
  <si>
    <t>00000D73</t>
  </si>
  <si>
    <t>针线盒</t>
  </si>
  <si>
    <t>00000D74</t>
  </si>
  <si>
    <t>轮椅</t>
  </si>
  <si>
    <t>00000D75</t>
  </si>
  <si>
    <t>00000D76</t>
  </si>
  <si>
    <t>洋风墓碑</t>
  </si>
  <si>
    <t>00000D79</t>
  </si>
  <si>
    <t>00000D8B</t>
  </si>
  <si>
    <t>茶具组合</t>
  </si>
  <si>
    <t>00000D8C</t>
  </si>
  <si>
    <t>沙滩巾</t>
  </si>
  <si>
    <t>00000D8F</t>
  </si>
  <si>
    <t>开关</t>
  </si>
  <si>
    <t>00000D90</t>
  </si>
  <si>
    <t>00000D91</t>
  </si>
  <si>
    <t>00000DA2</t>
  </si>
  <si>
    <t>00000DA9</t>
  </si>
  <si>
    <t>00000DAA</t>
  </si>
  <si>
    <t>00000DAB</t>
  </si>
  <si>
    <t>00000DAC</t>
  </si>
  <si>
    <t>00000DAD</t>
  </si>
  <si>
    <t>00000DAE</t>
  </si>
  <si>
    <t>00000DAF</t>
  </si>
  <si>
    <t>00000DB0</t>
  </si>
  <si>
    <t>00000DB1</t>
  </si>
  <si>
    <t>00000DB5</t>
  </si>
  <si>
    <t>00000DDF</t>
  </si>
  <si>
    <t>00000DE1</t>
  </si>
  <si>
    <t>00000DE2</t>
  </si>
  <si>
    <t>00000DE3</t>
  </si>
  <si>
    <t>00000DE4</t>
  </si>
  <si>
    <t>00000DE5</t>
  </si>
  <si>
    <t>00000DE6</t>
  </si>
  <si>
    <t>00000DE7</t>
  </si>
  <si>
    <t>00000DE8</t>
  </si>
  <si>
    <t>00000DE9</t>
  </si>
  <si>
    <t>铸铁衣帽立架</t>
  </si>
  <si>
    <t>00000DEA</t>
  </si>
  <si>
    <t>00000DEB</t>
  </si>
  <si>
    <t>00000DFC</t>
  </si>
  <si>
    <t>盆栽架</t>
  </si>
  <si>
    <t>00000DFD</t>
  </si>
  <si>
    <t>鱼干</t>
  </si>
  <si>
    <t>00000DFE</t>
  </si>
  <si>
    <t>书</t>
  </si>
  <si>
    <t>00000DFF</t>
  </si>
  <si>
    <t>大渔旗</t>
  </si>
  <si>
    <t>00000E00</t>
  </si>
  <si>
    <t>儿童认知海报</t>
  </si>
  <si>
    <t>00000E02</t>
  </si>
  <si>
    <t>杂志</t>
  </si>
  <si>
    <t>00000E03</t>
  </si>
  <si>
    <t>钓竿架</t>
  </si>
  <si>
    <t>00000E04</t>
  </si>
  <si>
    <t>00000E06</t>
  </si>
  <si>
    <t>桌上型电脑</t>
  </si>
  <si>
    <t>00000E07</t>
  </si>
  <si>
    <t>生日蜡烛</t>
  </si>
  <si>
    <t>00000E08</t>
  </si>
  <si>
    <t>生日蛋糕</t>
  </si>
  <si>
    <t>00000E09</t>
  </si>
  <si>
    <t>生日桌</t>
  </si>
  <si>
    <t>00000E0A</t>
  </si>
  <si>
    <t>生日立牌</t>
  </si>
  <si>
    <t>00000E0B</t>
  </si>
  <si>
    <t>公园时钟</t>
  </si>
  <si>
    <t>00000E0C</t>
  </si>
  <si>
    <t>游泳池</t>
  </si>
  <si>
    <t>00000E1F</t>
  </si>
  <si>
    <t>层架式厨房</t>
  </si>
  <si>
    <t>00000E20</t>
  </si>
  <si>
    <t>橱柜式厨房</t>
  </si>
  <si>
    <t>00000E21</t>
  </si>
  <si>
    <t>路边摊</t>
  </si>
  <si>
    <t>00000E22</t>
  </si>
  <si>
    <t>00000E23</t>
  </si>
  <si>
    <t>保温汤锅</t>
  </si>
  <si>
    <t>00000E24</t>
  </si>
  <si>
    <t>玩具蟑螂</t>
  </si>
  <si>
    <t>00000E25</t>
  </si>
  <si>
    <t>书桌床组</t>
  </si>
  <si>
    <t>00000E26</t>
  </si>
  <si>
    <t>和室椅</t>
  </si>
  <si>
    <t>00000E27</t>
  </si>
  <si>
    <t>玩具箱</t>
  </si>
  <si>
    <t>00000E28</t>
  </si>
  <si>
    <t>可爱床铺</t>
  </si>
  <si>
    <t>00000E46</t>
  </si>
  <si>
    <t>酒精灯</t>
  </si>
  <si>
    <t>00000E4A</t>
  </si>
  <si>
    <t>00000E58</t>
  </si>
  <si>
    <t>纸箱</t>
  </si>
  <si>
    <t>00000E5B</t>
  </si>
  <si>
    <t>00000E61</t>
  </si>
  <si>
    <t>钢琴琴凳</t>
  </si>
  <si>
    <t>00000E63</t>
  </si>
  <si>
    <t>00000E64</t>
  </si>
  <si>
    <t>00000E69</t>
  </si>
  <si>
    <t>三温暖电暖炉</t>
  </si>
  <si>
    <t>00000E6C</t>
  </si>
  <si>
    <t>00000E71</t>
  </si>
  <si>
    <t>携带型收音机</t>
  </si>
  <si>
    <t>00000E73</t>
  </si>
  <si>
    <t>鱼拓</t>
  </si>
  <si>
    <t>00000E75</t>
  </si>
  <si>
    <t>学习书桌</t>
  </si>
  <si>
    <t>00000E76</t>
  </si>
  <si>
    <t>学习椅</t>
  </si>
  <si>
    <t>00000EBC</t>
  </si>
  <si>
    <t>00000EBD</t>
  </si>
  <si>
    <t>玻璃盆栽</t>
  </si>
  <si>
    <t>00000EBE</t>
  </si>
  <si>
    <t>00000EBF</t>
  </si>
  <si>
    <t>垂吊玻璃盆栽</t>
  </si>
  <si>
    <t>00000EC0</t>
  </si>
  <si>
    <t>砖块水井</t>
  </si>
  <si>
    <t>00000EC7</t>
  </si>
  <si>
    <t>书房桌子</t>
  </si>
  <si>
    <t>00000EC8</t>
  </si>
  <si>
    <t>书房椅子</t>
  </si>
  <si>
    <t>00000EC9</t>
  </si>
  <si>
    <t>壁挂式盆栽</t>
  </si>
  <si>
    <t>00000EDA</t>
  </si>
  <si>
    <t>松树盆栽</t>
  </si>
  <si>
    <t>00000EDD</t>
  </si>
  <si>
    <t>00000EDE</t>
  </si>
  <si>
    <t>00000EE0</t>
  </si>
  <si>
    <t>00000EE2</t>
  </si>
  <si>
    <t>00000EE8</t>
  </si>
  <si>
    <t>路灯</t>
  </si>
  <si>
    <t>00000EE9</t>
  </si>
  <si>
    <t>蜘蛛网</t>
  </si>
  <si>
    <t>00000EEA</t>
  </si>
  <si>
    <t>三角旗</t>
  </si>
  <si>
    <t>00000EEB</t>
  </si>
  <si>
    <t>泡澡汽油桶</t>
  </si>
  <si>
    <t>00000EEC</t>
  </si>
  <si>
    <t>风扇</t>
  </si>
  <si>
    <t>00000EED</t>
  </si>
  <si>
    <t>空气循环扇</t>
  </si>
  <si>
    <t>00000EEE</t>
  </si>
  <si>
    <t>盘式录音机</t>
  </si>
  <si>
    <t>00000F67</t>
  </si>
  <si>
    <t>铸铁木DIY桌</t>
  </si>
  <si>
    <t>00000F6A</t>
  </si>
  <si>
    <t>户外桌</t>
  </si>
  <si>
    <t>00000F6B</t>
  </si>
  <si>
    <t>户外长凳</t>
  </si>
  <si>
    <t>00000F6C</t>
  </si>
  <si>
    <t>饰品架</t>
  </si>
  <si>
    <t>00000F6D</t>
  </si>
  <si>
    <t>火鹤花</t>
  </si>
  <si>
    <t>00000F6E</t>
  </si>
  <si>
    <t>古董椅子</t>
  </si>
  <si>
    <t>00000F6F</t>
  </si>
  <si>
    <t>古董玄关桌</t>
  </si>
  <si>
    <t>00000F70</t>
  </si>
  <si>
    <t>古董桌</t>
  </si>
  <si>
    <t>00000F71</t>
  </si>
  <si>
    <t>古董电话</t>
  </si>
  <si>
    <t>00000F72</t>
  </si>
  <si>
    <t>古董时钟</t>
  </si>
  <si>
    <t>00000F73</t>
  </si>
  <si>
    <t>古董梳妆台</t>
  </si>
  <si>
    <t>00000F74</t>
  </si>
  <si>
    <t>古董写字桌</t>
  </si>
  <si>
    <t>00000F75</t>
  </si>
  <si>
    <t>古董床铺</t>
  </si>
  <si>
    <t>00000F76</t>
  </si>
  <si>
    <t>古董小桌</t>
  </si>
  <si>
    <t>00000F77</t>
  </si>
  <si>
    <t>古董衣橱</t>
  </si>
  <si>
    <t>00000F78</t>
  </si>
  <si>
    <t>饮料桶</t>
  </si>
  <si>
    <t>00000F79</t>
  </si>
  <si>
    <t>占卜组合</t>
  </si>
  <si>
    <t>00000F7A</t>
  </si>
  <si>
    <t>充气沙发</t>
  </si>
  <si>
    <t>00000F7B</t>
  </si>
  <si>
    <t>电影投影机</t>
  </si>
  <si>
    <t>00000F7D</t>
  </si>
  <si>
    <t>水彩用具组合</t>
  </si>
  <si>
    <t>00000F7E</t>
  </si>
  <si>
    <t>00000F7F</t>
  </si>
  <si>
    <t>扫把畚箕组</t>
  </si>
  <si>
    <t>00000F80</t>
  </si>
  <si>
    <t>作业文具组合</t>
  </si>
  <si>
    <t>00000F81</t>
  </si>
  <si>
    <t>玩具蜈蚣</t>
  </si>
  <si>
    <t>00000F82</t>
  </si>
  <si>
    <t>东方风装饰架</t>
  </si>
  <si>
    <t>00000F83</t>
  </si>
  <si>
    <t>东方风屏风</t>
  </si>
  <si>
    <t>00000F84</t>
  </si>
  <si>
    <t>东方风矮柜</t>
  </si>
  <si>
    <t>00000F85</t>
  </si>
  <si>
    <t>东方风床铺</t>
  </si>
  <si>
    <t>00000F86</t>
  </si>
  <si>
    <t>东方风矮桌</t>
  </si>
  <si>
    <t>00000F87</t>
  </si>
  <si>
    <t>00000F88</t>
  </si>
  <si>
    <t>00000F89</t>
  </si>
  <si>
    <t>00000F8A</t>
  </si>
  <si>
    <t>00000F8B</t>
  </si>
  <si>
    <t>00000F8C</t>
  </si>
  <si>
    <t>00000F8E</t>
  </si>
  <si>
    <t>00000F8F</t>
  </si>
  <si>
    <t>00000F90</t>
  </si>
  <si>
    <t>00000F92</t>
  </si>
  <si>
    <t>20寸壁挂式电视</t>
  </si>
  <si>
    <t>00000F93</t>
  </si>
  <si>
    <t>壁挂式电话</t>
  </si>
  <si>
    <t>00000F97</t>
  </si>
  <si>
    <t>00000F98</t>
  </si>
  <si>
    <t>钥匙挂钩</t>
  </si>
  <si>
    <t>00000F99</t>
  </si>
  <si>
    <t>料理秤</t>
  </si>
  <si>
    <t>00000F9B</t>
  </si>
  <si>
    <t>可爱DIY桌</t>
  </si>
  <si>
    <t>00000F9C</t>
  </si>
  <si>
    <t>可爱壁挂钟</t>
  </si>
  <si>
    <t>00000F9D</t>
  </si>
  <si>
    <t>可爱衣柜</t>
  </si>
  <si>
    <t>00000F9E</t>
  </si>
  <si>
    <t>可爱沙发</t>
  </si>
  <si>
    <t>00000F9F</t>
  </si>
  <si>
    <t>可爱椅</t>
  </si>
  <si>
    <t>00000FA0</t>
  </si>
  <si>
    <t>可爱茶桌</t>
  </si>
  <si>
    <t>00000FA1</t>
  </si>
  <si>
    <t>可爱梳妆台</t>
  </si>
  <si>
    <t>00000FA2</t>
  </si>
  <si>
    <t>可爱落地灯</t>
  </si>
  <si>
    <t>00000FA3</t>
  </si>
  <si>
    <t>可爱音频播放器</t>
  </si>
  <si>
    <t>00000FA6</t>
  </si>
  <si>
    <t>攀岩墙</t>
  </si>
  <si>
    <t>00000FA8</t>
  </si>
  <si>
    <t>五右卫门泡澡桶</t>
  </si>
  <si>
    <t>00000FA9</t>
  </si>
  <si>
    <t>无线电话</t>
  </si>
  <si>
    <t>00000FAB</t>
  </si>
  <si>
    <t>00000FAC</t>
  </si>
  <si>
    <t>00000FAD</t>
  </si>
  <si>
    <t>沙包</t>
  </si>
  <si>
    <t>00000FAE</t>
  </si>
  <si>
    <t>灯罩落地灯</t>
  </si>
  <si>
    <t>00000FAF</t>
  </si>
  <si>
    <t>淋浴间</t>
  </si>
  <si>
    <t>00000FB0</t>
  </si>
  <si>
    <t>实验组合</t>
  </si>
  <si>
    <t>00000FB1</t>
  </si>
  <si>
    <t>淋浴组合</t>
  </si>
  <si>
    <t>00000FB3</t>
  </si>
  <si>
    <t>直立式搅拌机</t>
  </si>
  <si>
    <t>00000FB7</t>
  </si>
  <si>
    <t>熨裤机</t>
  </si>
  <si>
    <t>00000FB9</t>
  </si>
  <si>
    <t>00000FBA</t>
  </si>
  <si>
    <t>清洗用水槽</t>
  </si>
  <si>
    <t>00000FBB</t>
  </si>
  <si>
    <t>00000FBC</t>
  </si>
  <si>
    <t>中央暖气</t>
  </si>
  <si>
    <t>00000FBD</t>
  </si>
  <si>
    <t>转盘式电话</t>
  </si>
  <si>
    <t>00000FBE</t>
  </si>
  <si>
    <t>毛巾架</t>
  </si>
  <si>
    <t>00000FC1</t>
  </si>
  <si>
    <t>中式茶具组合</t>
  </si>
  <si>
    <t>00000FC2</t>
  </si>
  <si>
    <t>散乱的纸张</t>
  </si>
  <si>
    <t>00000FC3</t>
  </si>
  <si>
    <t>00000FC4</t>
  </si>
  <si>
    <t>00000FC5</t>
  </si>
  <si>
    <t>00000FC6</t>
  </si>
  <si>
    <t>00000FC7</t>
  </si>
  <si>
    <t>00000FC8</t>
  </si>
  <si>
    <t>00000FC9</t>
  </si>
  <si>
    <t>00000FCA</t>
  </si>
  <si>
    <t>00000FCB</t>
  </si>
  <si>
    <t>00000FCC</t>
  </si>
  <si>
    <t>00000FCD</t>
  </si>
  <si>
    <t>藤编废纸篓</t>
  </si>
  <si>
    <t>00000FCE</t>
  </si>
  <si>
    <t>藤编边桌</t>
  </si>
  <si>
    <t>00000FCF</t>
  </si>
  <si>
    <t>藤编凳子</t>
  </si>
  <si>
    <t>00000FD0</t>
  </si>
  <si>
    <t>藤编毛巾篮</t>
  </si>
  <si>
    <t>00000FD1</t>
  </si>
  <si>
    <t>藤编衣柜</t>
  </si>
  <si>
    <t>00000FD2</t>
  </si>
  <si>
    <t>藤编桌灯</t>
  </si>
  <si>
    <t>00000FD3</t>
  </si>
  <si>
    <t>藤编梳妆台</t>
  </si>
  <si>
    <t>00000FD4</t>
  </si>
  <si>
    <t>藤编床铺</t>
  </si>
  <si>
    <t>00000FD5</t>
  </si>
  <si>
    <t>藤编沙发</t>
  </si>
  <si>
    <t>00000FD6</t>
  </si>
  <si>
    <t>藤编矮桌</t>
  </si>
  <si>
    <t>00000FE2</t>
  </si>
  <si>
    <t>00000FE3</t>
  </si>
  <si>
    <t>桌上圣诞树</t>
  </si>
  <si>
    <t>00000FE4</t>
  </si>
  <si>
    <t>桌上布置</t>
  </si>
  <si>
    <t>00000FE5</t>
  </si>
  <si>
    <t>桌灯</t>
  </si>
  <si>
    <t>00000FE6</t>
  </si>
  <si>
    <t>手摇风琴</t>
  </si>
  <si>
    <t>00000FE7</t>
  </si>
  <si>
    <t>电子工具组合</t>
  </si>
  <si>
    <t>00000FE8</t>
  </si>
  <si>
    <t>厕所打扫用具组合</t>
  </si>
  <si>
    <t>00000FE9</t>
  </si>
  <si>
    <t>00000FEA</t>
  </si>
  <si>
    <t>驯鹿灯饰</t>
  </si>
  <si>
    <t>00000FEB</t>
  </si>
  <si>
    <t>铜锣</t>
  </si>
  <si>
    <t>00000FEC</t>
  </si>
  <si>
    <t>美甲组合</t>
  </si>
  <si>
    <t>00000FED</t>
  </si>
  <si>
    <t>派对装饰</t>
  </si>
  <si>
    <t>00000FEE</t>
  </si>
  <si>
    <t>杠铃</t>
  </si>
  <si>
    <t>00000FF0</t>
  </si>
  <si>
    <t>浴缸</t>
  </si>
  <si>
    <t>00000FF1</t>
  </si>
  <si>
    <t>露营床</t>
  </si>
  <si>
    <t>00000FFD</t>
  </si>
  <si>
    <t>竹鼓</t>
  </si>
  <si>
    <t>00000FFE</t>
  </si>
  <si>
    <t>迷你生态池</t>
  </si>
  <si>
    <t>00001002</t>
  </si>
  <si>
    <t>坐浴桶</t>
  </si>
  <si>
    <t>00001003</t>
  </si>
  <si>
    <t>奖状</t>
  </si>
  <si>
    <t>00001004</t>
  </si>
  <si>
    <t>柴火炉</t>
  </si>
  <si>
    <t>00001005</t>
  </si>
  <si>
    <t>传真机</t>
  </si>
  <si>
    <t>00001006</t>
  </si>
  <si>
    <t>泳池躺椅</t>
  </si>
  <si>
    <t>00001008</t>
  </si>
  <si>
    <t>00001009</t>
  </si>
  <si>
    <t>电浆球</t>
  </si>
  <si>
    <t>0000100A</t>
  </si>
  <si>
    <t>摆钟</t>
  </si>
  <si>
    <t>0000100B</t>
  </si>
  <si>
    <t>水果桶装饮水机</t>
  </si>
  <si>
    <t>0000100C</t>
  </si>
  <si>
    <t>礼物灯饰</t>
  </si>
  <si>
    <t>0000100D</t>
  </si>
  <si>
    <t>对开冰箱</t>
  </si>
  <si>
    <t>0000100E</t>
  </si>
  <si>
    <t>文思泉涌写作文具组合</t>
  </si>
  <si>
    <t>0000100F</t>
  </si>
  <si>
    <t>打铃闹钟</t>
  </si>
  <si>
    <t>00001011</t>
  </si>
  <si>
    <t>卷管器</t>
  </si>
  <si>
    <t>00001012</t>
  </si>
  <si>
    <t>盒装面纸</t>
  </si>
  <si>
    <t>00001014</t>
  </si>
  <si>
    <t>白板</t>
  </si>
  <si>
    <t>00001015</t>
  </si>
  <si>
    <t>柴火暖炉</t>
  </si>
  <si>
    <t>00001016</t>
  </si>
  <si>
    <t>磁铁刀架</t>
  </si>
  <si>
    <t>00001017</t>
  </si>
  <si>
    <t>花边结壁毯</t>
  </si>
  <si>
    <t>00001019</t>
  </si>
  <si>
    <t>马林巴木琴</t>
  </si>
  <si>
    <t>0000101A</t>
  </si>
  <si>
    <t>漫画用具组合</t>
  </si>
  <si>
    <t>0000101B</t>
  </si>
  <si>
    <t>迷你仙人掌组合</t>
  </si>
  <si>
    <t>0000101C</t>
  </si>
  <si>
    <t>0000101D</t>
  </si>
  <si>
    <t>木制书柜</t>
  </si>
  <si>
    <t>0000101F</t>
  </si>
  <si>
    <t>00001020</t>
  </si>
  <si>
    <t>00001021</t>
  </si>
  <si>
    <t>龟背芋</t>
  </si>
  <si>
    <t>00001022</t>
  </si>
  <si>
    <t>椰子壁挂盆栽</t>
  </si>
  <si>
    <t>00001023</t>
  </si>
  <si>
    <t>雪花灯饰</t>
  </si>
  <si>
    <t>00001024</t>
  </si>
  <si>
    <t>丝兰</t>
  </si>
  <si>
    <t>00001025</t>
  </si>
  <si>
    <t>双面壁钟</t>
  </si>
  <si>
    <t>00001026</t>
  </si>
  <si>
    <t>00001027</t>
  </si>
  <si>
    <t>冷冻柜</t>
  </si>
  <si>
    <t>00001029</t>
  </si>
  <si>
    <t>餐馆椅子</t>
  </si>
  <si>
    <t>0000102A</t>
  </si>
  <si>
    <t>餐馆吧台椅</t>
  </si>
  <si>
    <t>0000102B</t>
  </si>
  <si>
    <t>餐馆吧台桌</t>
  </si>
  <si>
    <t>0000102C</t>
  </si>
  <si>
    <t>复古加油机</t>
  </si>
  <si>
    <t>0000102D</t>
  </si>
  <si>
    <t>餐馆沙发</t>
  </si>
  <si>
    <t>0000102E</t>
  </si>
  <si>
    <t>餐馆餐桌</t>
  </si>
  <si>
    <t>0000102F</t>
  </si>
  <si>
    <t>餐馆霓虹灯招牌</t>
  </si>
  <si>
    <t>00001030</t>
  </si>
  <si>
    <t>餐馆霓虹灯时钟</t>
  </si>
  <si>
    <t>00001082</t>
  </si>
  <si>
    <t>篮框</t>
  </si>
  <si>
    <t>00001086</t>
  </si>
  <si>
    <t>玻璃烛台</t>
  </si>
  <si>
    <t>000010AD</t>
  </si>
  <si>
    <t>绿色落叶</t>
  </si>
  <si>
    <t>000010AE</t>
  </si>
  <si>
    <t>黄色落叶</t>
  </si>
  <si>
    <t>000010AF</t>
  </si>
  <si>
    <t>红色落叶</t>
  </si>
  <si>
    <t>000010B7</t>
  </si>
  <si>
    <t>000010D4</t>
  </si>
  <si>
    <t>未完成的拼图</t>
  </si>
  <si>
    <t>000010D5</t>
  </si>
  <si>
    <t>世界的路标</t>
  </si>
  <si>
    <t>000010F2</t>
  </si>
  <si>
    <t>手提唱片播放机</t>
  </si>
  <si>
    <t>0000111B</t>
  </si>
  <si>
    <t>弹簧游乐器材</t>
  </si>
  <si>
    <t>0000111D</t>
  </si>
  <si>
    <t>美式足球</t>
  </si>
  <si>
    <t>00001128</t>
  </si>
  <si>
    <t>魔术组合</t>
  </si>
  <si>
    <t>00001129</t>
  </si>
  <si>
    <t>0000113C</t>
  </si>
  <si>
    <t>棉花糖小吃摊</t>
  </si>
  <si>
    <t>00001159</t>
  </si>
  <si>
    <t>用餐小桌</t>
  </si>
  <si>
    <t>0000115D</t>
  </si>
  <si>
    <t>托盘茶几</t>
  </si>
  <si>
    <t>000011C2</t>
  </si>
  <si>
    <t>000011DC</t>
  </si>
  <si>
    <t>有罩落地灯</t>
  </si>
  <si>
    <t>0000124F</t>
  </si>
  <si>
    <t>工具箱</t>
  </si>
  <si>
    <t>00001264</t>
  </si>
  <si>
    <t>0000126F</t>
  </si>
  <si>
    <t>宴会蜡烛</t>
  </si>
  <si>
    <t>00001272</t>
  </si>
  <si>
    <t>怪兽</t>
  </si>
  <si>
    <t>00001291</t>
  </si>
  <si>
    <t>TOY公仔</t>
  </si>
  <si>
    <t>00001292</t>
  </si>
  <si>
    <t>TOY镜子</t>
  </si>
  <si>
    <t>00001294</t>
  </si>
  <si>
    <t>TOY壁钟</t>
  </si>
  <si>
    <t>00001295</t>
  </si>
  <si>
    <t>TOY音响</t>
  </si>
  <si>
    <t>00001296</t>
  </si>
  <si>
    <t>TOY椅</t>
  </si>
  <si>
    <t>00001297</t>
  </si>
  <si>
    <t>TOY床铺</t>
  </si>
  <si>
    <t>00001298</t>
  </si>
  <si>
    <t>TOY桌</t>
  </si>
  <si>
    <t>00001299</t>
  </si>
  <si>
    <t>TOY衣柜</t>
  </si>
  <si>
    <t>0000129A</t>
  </si>
  <si>
    <t>TOY货柜</t>
  </si>
  <si>
    <t>0000129B</t>
  </si>
  <si>
    <t>TOY屏风</t>
  </si>
  <si>
    <t>0000141E</t>
  </si>
  <si>
    <t>0000142D</t>
  </si>
  <si>
    <t>壁挂式蜡烛</t>
  </si>
  <si>
    <t>000014D9</t>
  </si>
  <si>
    <t>3层雪人</t>
  </si>
  <si>
    <t>000014DA</t>
  </si>
  <si>
    <t>简单壁板</t>
  </si>
  <si>
    <t>000015A7</t>
  </si>
  <si>
    <t>积木凳子</t>
  </si>
  <si>
    <t>00001603</t>
  </si>
  <si>
    <t>00001604</t>
  </si>
  <si>
    <t>0000162C</t>
  </si>
  <si>
    <t>载人太空船</t>
  </si>
  <si>
    <t>000016FC</t>
  </si>
  <si>
    <t>とたけけのスツール</t>
  </si>
  <si>
    <t>0000172B</t>
  </si>
  <si>
    <t>牢笼</t>
  </si>
  <si>
    <t>00001735</t>
  </si>
  <si>
    <t>金色蜣螂</t>
  </si>
  <si>
    <t>00001742</t>
  </si>
  <si>
    <t>白羊座木马</t>
  </si>
  <si>
    <t>00001743</t>
  </si>
  <si>
    <t>处女座竖琴</t>
  </si>
  <si>
    <t>00001744</t>
  </si>
  <si>
    <t>水瓶座水瓶</t>
  </si>
  <si>
    <t>00001745</t>
  </si>
  <si>
    <t>摩羯座摆饰</t>
  </si>
  <si>
    <t>00001746</t>
  </si>
  <si>
    <t>射手座箭矢</t>
  </si>
  <si>
    <t>00001747</t>
  </si>
  <si>
    <t>巨蟹座桌子</t>
  </si>
  <si>
    <t>00001748</t>
  </si>
  <si>
    <t>双子座衣柜</t>
  </si>
  <si>
    <t>00001749</t>
  </si>
  <si>
    <t>金牛座浴缸</t>
  </si>
  <si>
    <t>0000174A</t>
  </si>
  <si>
    <t>天蝎座灯</t>
  </si>
  <si>
    <t>0000174B</t>
  </si>
  <si>
    <t>双鱼座灯</t>
  </si>
  <si>
    <t>0000174C</t>
  </si>
  <si>
    <t>狮子座雕塑</t>
  </si>
  <si>
    <t>00001752</t>
  </si>
  <si>
    <t>柴火</t>
  </si>
  <si>
    <t>00001754</t>
  </si>
  <si>
    <t>野外圆木长凳</t>
  </si>
  <si>
    <t>00001755</t>
  </si>
  <si>
    <t>圆木桩</t>
  </si>
  <si>
    <t>00001757</t>
  </si>
  <si>
    <t>平衡玩具</t>
  </si>
  <si>
    <t>00001758</t>
  </si>
  <si>
    <t>竹编球</t>
  </si>
  <si>
    <t>00001759</t>
  </si>
  <si>
    <t>竹笋灯</t>
  </si>
  <si>
    <t>0000175A</t>
  </si>
  <si>
    <t>竹制便当盒</t>
  </si>
  <si>
    <t>0000175B</t>
  </si>
  <si>
    <t>流水素面</t>
  </si>
  <si>
    <t>0000178E</t>
  </si>
  <si>
    <t>樱花盆栽</t>
  </si>
  <si>
    <t>0000178F</t>
  </si>
  <si>
    <t>樱花树枝</t>
  </si>
  <si>
    <t>00001790</t>
  </si>
  <si>
    <t>樱花花瓣堆</t>
  </si>
  <si>
    <t>00001791</t>
  </si>
  <si>
    <t>赏花组合</t>
  </si>
  <si>
    <t>000017BB</t>
  </si>
  <si>
    <t>树果挂饰</t>
  </si>
  <si>
    <t>000017BE</t>
  </si>
  <si>
    <t>树果灯</t>
  </si>
  <si>
    <t>000017BF</t>
  </si>
  <si>
    <t>小树果树</t>
  </si>
  <si>
    <t>000017C0</t>
  </si>
  <si>
    <t>大树果树</t>
  </si>
  <si>
    <t>000017C1</t>
  </si>
  <si>
    <t>树果拱门</t>
  </si>
  <si>
    <t>00001A9D</t>
  </si>
  <si>
    <t>とたけけライブのイス</t>
  </si>
  <si>
    <t>00001AA2</t>
  </si>
  <si>
    <t>挂饰</t>
  </si>
  <si>
    <t>00001AAA</t>
  </si>
  <si>
    <t>星光</t>
  </si>
  <si>
    <t>00001AAB</t>
  </si>
  <si>
    <t>星星挂饰</t>
  </si>
  <si>
    <t>00001AAD</t>
  </si>
  <si>
    <t>新月椅</t>
  </si>
  <si>
    <t>00001AAF</t>
  </si>
  <si>
    <t>赏花提灯</t>
  </si>
  <si>
    <t>00001AB0</t>
  </si>
  <si>
    <t>樱花时钟</t>
  </si>
  <si>
    <t>00001B78</t>
  </si>
  <si>
    <t>金屋奖杯</t>
  </si>
  <si>
    <t>00001B7B</t>
  </si>
  <si>
    <t>快乐家协会金奖座</t>
  </si>
  <si>
    <t>00001B7C</t>
  </si>
  <si>
    <t>快乐家协会银奖座</t>
  </si>
  <si>
    <t>00001B7D</t>
  </si>
  <si>
    <t>快乐家协会铜奖座</t>
  </si>
  <si>
    <t>00001B80</t>
  </si>
  <si>
    <t>快乐家协会锦旗</t>
  </si>
  <si>
    <t>00001B83</t>
  </si>
  <si>
    <t>巨石阵</t>
  </si>
  <si>
    <t>00001B85</t>
  </si>
  <si>
    <t>空罐卡林巴琴</t>
  </si>
  <si>
    <t>00001B87</t>
  </si>
  <si>
    <t>座垫</t>
  </si>
  <si>
    <t>00001B88</t>
  </si>
  <si>
    <t>座垫堆</t>
  </si>
  <si>
    <t>00001BBA</t>
  </si>
  <si>
    <t>铜屋奖杯</t>
  </si>
  <si>
    <t>00001BBC</t>
  </si>
  <si>
    <t>银屋奖杯</t>
  </si>
  <si>
    <t>00001BDC</t>
  </si>
  <si>
    <t>木制双人床</t>
  </si>
  <si>
    <t>00001BDD</t>
  </si>
  <si>
    <t>木制小桌</t>
  </si>
  <si>
    <t>00001BDE</t>
  </si>
  <si>
    <t>木制矮桌</t>
  </si>
  <si>
    <t>00001BDF</t>
  </si>
  <si>
    <t>地灯</t>
  </si>
  <si>
    <t>00001BE0</t>
  </si>
  <si>
    <t>猫草</t>
  </si>
  <si>
    <t>00001BE1</t>
  </si>
  <si>
    <t>木制穿衣镜</t>
  </si>
  <si>
    <t>00001BE2</t>
  </si>
  <si>
    <t>妈妈茶壶保温套</t>
  </si>
  <si>
    <t>00001BE3</t>
  </si>
  <si>
    <t>妈妈艺术</t>
  </si>
  <si>
    <t>00001BE4</t>
  </si>
  <si>
    <t>妈妈卫生纸盒</t>
  </si>
  <si>
    <t>00001BE5</t>
  </si>
  <si>
    <t>妈妈笔筒</t>
  </si>
  <si>
    <t>00001BE6</t>
  </si>
  <si>
    <t>朴素DIY作业台</t>
  </si>
  <si>
    <t>00001BE7</t>
  </si>
  <si>
    <t>妈妈蜡烛</t>
  </si>
  <si>
    <t>00001BE8</t>
  </si>
  <si>
    <t>妈妈抱枕</t>
  </si>
  <si>
    <t>00001BE9</t>
  </si>
  <si>
    <t>妈妈刺绣装饰</t>
  </si>
  <si>
    <t>00001BEA</t>
  </si>
  <si>
    <t>妈妈手作蛋糕</t>
  </si>
  <si>
    <t>00001BEB</t>
  </si>
  <si>
    <t>妈妈玩偶</t>
  </si>
  <si>
    <t>00001BEC</t>
  </si>
  <si>
    <t>泳圈</t>
  </si>
  <si>
    <t>00001BEE</t>
  </si>
  <si>
    <t>蓝色转角</t>
  </si>
  <si>
    <t>00001BEF</t>
  </si>
  <si>
    <t>红色转角</t>
  </si>
  <si>
    <t>00001BF0</t>
  </si>
  <si>
    <t>中性色转角</t>
  </si>
  <si>
    <t>00001BF1</t>
  </si>
  <si>
    <t>桧木泡澡桶</t>
  </si>
  <si>
    <t>00001BF7</t>
  </si>
  <si>
    <t>纸箱沙发</t>
  </si>
  <si>
    <t>00001BF8</t>
  </si>
  <si>
    <t>纸箱桌</t>
  </si>
  <si>
    <t>00001BF9</t>
  </si>
  <si>
    <t>纸箱床铺</t>
  </si>
  <si>
    <t>00001BFB</t>
  </si>
  <si>
    <t>纸箱椅</t>
  </si>
  <si>
    <t>00001C15</t>
  </si>
  <si>
    <t>聚光灯</t>
  </si>
  <si>
    <t>00001C16</t>
  </si>
  <si>
    <t>壁挂式聚光灯</t>
  </si>
  <si>
    <t>00001C3D</t>
  </si>
  <si>
    <t>独轮推车</t>
  </si>
  <si>
    <t>00001C3E</t>
  </si>
  <si>
    <t>波斯菊花洒</t>
  </si>
  <si>
    <t>00001C3F</t>
  </si>
  <si>
    <t>郁金香惊吓箱</t>
  </si>
  <si>
    <t>00001C40</t>
  </si>
  <si>
    <t>菊花抱枕</t>
  </si>
  <si>
    <t>00001C41</t>
  </si>
  <si>
    <t>银莲花风扇</t>
  </si>
  <si>
    <t>00001C42</t>
  </si>
  <si>
    <t>风信子灯</t>
  </si>
  <si>
    <t>00001C43</t>
  </si>
  <si>
    <t>玫瑰床铺</t>
  </si>
  <si>
    <t>00001C44</t>
  </si>
  <si>
    <t>百合唱片播放器</t>
  </si>
  <si>
    <t>00001C45</t>
  </si>
  <si>
    <t>三色堇桌</t>
  </si>
  <si>
    <t>00001C46</t>
  </si>
  <si>
    <t>锚装饰品</t>
  </si>
  <si>
    <t>00001C4F</t>
  </si>
  <si>
    <t>筒仓</t>
  </si>
  <si>
    <t>00001C55</t>
  </si>
  <si>
    <t>星星时钟</t>
  </si>
  <si>
    <t>00001C59</t>
  </si>
  <si>
    <t>效果器组合</t>
  </si>
  <si>
    <t>00001C5A</t>
  </si>
  <si>
    <t>黏土玩具</t>
  </si>
  <si>
    <t>00001C5B</t>
  </si>
  <si>
    <t>棕榈树灯</t>
  </si>
  <si>
    <t>00001C5C</t>
  </si>
  <si>
    <t>人字牌</t>
  </si>
  <si>
    <t>00001C5D</t>
  </si>
  <si>
    <t>奖杯柜</t>
  </si>
  <si>
    <t>00001C5E</t>
  </si>
  <si>
    <t>一斗罐</t>
  </si>
  <si>
    <t>00001C60</t>
  </si>
  <si>
    <t>优胜旗</t>
  </si>
  <si>
    <t>00001C70</t>
  </si>
  <si>
    <t>齿轮</t>
  </si>
  <si>
    <t>00001C71</t>
  </si>
  <si>
    <t>雪橇</t>
  </si>
  <si>
    <t>00001C72</t>
  </si>
  <si>
    <t>挂轴</t>
  </si>
  <si>
    <t>00001C74</t>
  </si>
  <si>
    <t>胡桃夹子娃娃</t>
  </si>
  <si>
    <t>00001C95</t>
  </si>
  <si>
    <t>和风墓碑</t>
  </si>
  <si>
    <t>00001CD3</t>
  </si>
  <si>
    <t>风力发电机</t>
  </si>
  <si>
    <t>00001CDE</t>
  </si>
  <si>
    <t>落叶凳子</t>
  </si>
  <si>
    <t>00001CDF</t>
  </si>
  <si>
    <t>榻榻米床铺</t>
  </si>
  <si>
    <t>00001CE0</t>
  </si>
  <si>
    <t>糖果机</t>
  </si>
  <si>
    <t>00001CE1</t>
  </si>
  <si>
    <t>石水盆</t>
  </si>
  <si>
    <t>00001CF0</t>
  </si>
  <si>
    <t>石水盆～枫叶～</t>
  </si>
  <si>
    <t>00001CF1</t>
  </si>
  <si>
    <t>石水盆～樱花～</t>
  </si>
  <si>
    <t>00001D1C</t>
  </si>
  <si>
    <t>狸猫摆饰</t>
  </si>
  <si>
    <t>00001D1D</t>
  </si>
  <si>
    <t>铝合金箱</t>
  </si>
  <si>
    <t>00001D1E</t>
  </si>
  <si>
    <t>木制工具箱</t>
  </si>
  <si>
    <t>00001D65</t>
  </si>
  <si>
    <t>工具架</t>
  </si>
  <si>
    <t>00001D66</t>
  </si>
  <si>
    <t>户外发电机</t>
  </si>
  <si>
    <t>00001D67</t>
  </si>
  <si>
    <t>立花篮</t>
  </si>
  <si>
    <t>00001D68</t>
  </si>
  <si>
    <t>工具推车</t>
  </si>
  <si>
    <t>00001D69</t>
  </si>
  <si>
    <t>折叠椅</t>
  </si>
  <si>
    <t>00001D6B</t>
  </si>
  <si>
    <t>熨衣板</t>
  </si>
  <si>
    <t>00001D6F</t>
  </si>
  <si>
    <t>壶铃</t>
  </si>
  <si>
    <t>00001DAF</t>
  </si>
  <si>
    <t>桌游</t>
  </si>
  <si>
    <t>00001DE5</t>
  </si>
  <si>
    <t>速度球</t>
  </si>
  <si>
    <t>00001DE6</t>
  </si>
  <si>
    <t>电动滑板车</t>
  </si>
  <si>
    <t>00001E01</t>
  </si>
  <si>
    <t>织布机</t>
  </si>
  <si>
    <t>00001E02</t>
  </si>
  <si>
    <t>和服架</t>
  </si>
  <si>
    <t>00001E6C</t>
  </si>
  <si>
    <t>落叶炊火</t>
  </si>
  <si>
    <t>00001E6D</t>
  </si>
  <si>
    <t>晒衣架</t>
  </si>
  <si>
    <t>00001E73</t>
  </si>
  <si>
    <t>石狮子</t>
  </si>
  <si>
    <t>00001E74</t>
  </si>
  <si>
    <t>中式餐桌</t>
  </si>
  <si>
    <t>00001E75</t>
  </si>
  <si>
    <t>中式椅子</t>
  </si>
  <si>
    <t>00001E78</t>
  </si>
  <si>
    <t>乳清蛋白摇摇杯</t>
  </si>
  <si>
    <t>00001E79</t>
  </si>
  <si>
    <t>宠物鲜食</t>
  </si>
  <si>
    <t>00001E7A</t>
  </si>
  <si>
    <t>宠物床</t>
  </si>
  <si>
    <t>00001E7B</t>
  </si>
  <si>
    <t>猫便盆</t>
  </si>
  <si>
    <t>00001E7C</t>
  </si>
  <si>
    <t>菜刀架</t>
  </si>
  <si>
    <t>00001E7D</t>
  </si>
  <si>
    <t>奶油搅拌器</t>
  </si>
  <si>
    <t>00001E9E</t>
  </si>
  <si>
    <t>鱿鱼型保冷箱</t>
  </si>
  <si>
    <t>00001E9F</t>
  </si>
  <si>
    <t>蚂蚁观察箱</t>
  </si>
  <si>
    <t>00001EA5</t>
  </si>
  <si>
    <t>单杠架</t>
  </si>
  <si>
    <t>00001EB9</t>
  </si>
  <si>
    <t>豪华和服架</t>
  </si>
  <si>
    <t>00001EBB</t>
  </si>
  <si>
    <t>倾斜路标</t>
  </si>
  <si>
    <t>00001EBC</t>
  </si>
  <si>
    <t>冲浪板</t>
  </si>
  <si>
    <t>00001F5F</t>
  </si>
  <si>
    <t>喷泉</t>
  </si>
  <si>
    <t>00001FA0</t>
  </si>
  <si>
    <t>唱片箱</t>
  </si>
  <si>
    <t>00001FD6</t>
  </si>
  <si>
    <t>南极点</t>
  </si>
  <si>
    <t>00002021</t>
  </si>
  <si>
    <t>街机（格斗游戏）</t>
  </si>
  <si>
    <t>00002022</t>
  </si>
  <si>
    <t>街机（射击游戏）</t>
  </si>
  <si>
    <t>00002023</t>
  </si>
  <si>
    <t>街机（桌上游戏）</t>
  </si>
  <si>
    <t>00002069</t>
  </si>
  <si>
    <t>浓缩咖啡机</t>
  </si>
  <si>
    <t>0000206A</t>
  </si>
  <si>
    <t>上下铺</t>
  </si>
  <si>
    <t>000020DF</t>
  </si>
  <si>
    <t>中式灯笼</t>
  </si>
  <si>
    <t>000020E1</t>
  </si>
  <si>
    <t>壁挂式工具挂钩</t>
  </si>
  <si>
    <t>000020E2</t>
  </si>
  <si>
    <t>香氛机</t>
  </si>
  <si>
    <t>000020E3</t>
  </si>
  <si>
    <t>园艺推车</t>
  </si>
  <si>
    <t>00002110</t>
  </si>
  <si>
    <t>牛顿摆</t>
  </si>
  <si>
    <t>00002111</t>
  </si>
  <si>
    <t>钢琴圆凳</t>
  </si>
  <si>
    <t>000021A0</t>
  </si>
  <si>
    <t>金字塔</t>
  </si>
  <si>
    <t>000021FE</t>
  </si>
  <si>
    <t>狮身人面像</t>
  </si>
  <si>
    <t>00002279</t>
  </si>
  <si>
    <t>黄金棺材</t>
  </si>
  <si>
    <t>0000227A</t>
  </si>
  <si>
    <t>木制桌面镜</t>
  </si>
  <si>
    <t>0000251E</t>
  </si>
  <si>
    <t>服饰收纳盒</t>
  </si>
  <si>
    <t>0000251F</t>
  </si>
  <si>
    <t>直立式麦克风</t>
  </si>
  <si>
    <t>0000255D</t>
  </si>
  <si>
    <t>婴儿吊饰</t>
  </si>
  <si>
    <t>00002560</t>
  </si>
  <si>
    <t>施工告示牌</t>
  </si>
  <si>
    <t>00002570</t>
  </si>
  <si>
    <t>沙滩球</t>
  </si>
  <si>
    <t>00002593</t>
  </si>
  <si>
    <t>电线杆</t>
  </si>
  <si>
    <t>000025AA</t>
  </si>
  <si>
    <t>铸铁衣柜</t>
  </si>
  <si>
    <t>000025E2</t>
  </si>
  <si>
    <t>熊猫小小</t>
  </si>
  <si>
    <t>000025E3</t>
  </si>
  <si>
    <t>熊猫中中</t>
  </si>
  <si>
    <t>000025E4</t>
  </si>
  <si>
    <t>熊猫大大</t>
  </si>
  <si>
    <t>00002626</t>
  </si>
  <si>
    <t>迷你冰箱</t>
  </si>
  <si>
    <t>00002627</t>
  </si>
  <si>
    <t>可推式垃圾桶</t>
  </si>
  <si>
    <t>00002656</t>
  </si>
  <si>
    <t>金色招财猫</t>
  </si>
  <si>
    <t>00002804</t>
  </si>
  <si>
    <t>熏香条</t>
  </si>
  <si>
    <t>000029F6</t>
  </si>
  <si>
    <t>竹凳子</t>
  </si>
  <si>
    <t>000029F7</t>
  </si>
  <si>
    <t>竹制扬声器</t>
  </si>
  <si>
    <t>00002B5A</t>
  </si>
  <si>
    <t>螳螂头部</t>
  </si>
  <si>
    <t>00002B5B</t>
  </si>
  <si>
    <t>蝗虫头部</t>
  </si>
  <si>
    <t>00002B5C</t>
  </si>
  <si>
    <t>黄蜂头部</t>
  </si>
  <si>
    <t>00002B77</t>
  </si>
  <si>
    <t>壁挂式黑鲈鱼</t>
  </si>
  <si>
    <t>00002B78</t>
  </si>
  <si>
    <t>壁挂式旗鱼</t>
  </si>
  <si>
    <t>00002BAE</t>
  </si>
  <si>
    <t>壁挂式耳带蝴蝶鱼</t>
  </si>
  <si>
    <t>00002BFC</t>
  </si>
  <si>
    <t>金色骨舌鱼</t>
  </si>
  <si>
    <t>00002BFD</t>
  </si>
  <si>
    <t>黄金齿轮</t>
  </si>
  <si>
    <t>00002C13</t>
  </si>
  <si>
    <t>丰年虾水族缸</t>
  </si>
  <si>
    <t>00002E5A</t>
  </si>
  <si>
    <t>蚂蚁农场</t>
  </si>
  <si>
    <t>00002EA5</t>
  </si>
  <si>
    <t>石拱门</t>
  </si>
  <si>
    <t>00002EA6</t>
  </si>
  <si>
    <t>街头钢琴</t>
  </si>
  <si>
    <t>00002EA7</t>
  </si>
  <si>
    <t>石碑</t>
  </si>
  <si>
    <t>00002F6B</t>
  </si>
  <si>
    <t>DAL马克杯</t>
  </si>
  <si>
    <t>00002F6C</t>
  </si>
  <si>
    <t>DAL飞机模型</t>
  </si>
  <si>
    <t>00002FA9</t>
  </si>
  <si>
    <t>ひろばのベンチ</t>
  </si>
  <si>
    <t>00002FAE</t>
  </si>
  <si>
    <t>低矮庭院石</t>
  </si>
  <si>
    <t>00002FAF</t>
  </si>
  <si>
    <t>游戏机中心凳子</t>
  </si>
  <si>
    <t>00002FB0</t>
  </si>
  <si>
    <t>青苔庭院石</t>
  </si>
  <si>
    <t>00002FB1</t>
  </si>
  <si>
    <t>パニエルのせんたくおけ</t>
  </si>
  <si>
    <t>00002FB2</t>
  </si>
  <si>
    <t>パニエルのものほしロープ</t>
  </si>
  <si>
    <t>00002FC5</t>
  </si>
  <si>
    <t>パニエルのいしがま</t>
  </si>
  <si>
    <t>00002FC6</t>
  </si>
  <si>
    <t>节日陀螺</t>
  </si>
  <si>
    <t>0000302C</t>
  </si>
  <si>
    <t>自然风方桌</t>
  </si>
  <si>
    <t>00003050</t>
  </si>
  <si>
    <t>林荫广场饰品</t>
  </si>
  <si>
    <t>00003051</t>
  </si>
  <si>
    <t>幸运饼干小货车</t>
  </si>
  <si>
    <t>00003052</t>
  </si>
  <si>
    <t>OK游戏机</t>
  </si>
  <si>
    <t>00003053</t>
  </si>
  <si>
    <t>OK车业招牌</t>
  </si>
  <si>
    <t>00003054</t>
  </si>
  <si>
    <t>露营车模型B</t>
  </si>
  <si>
    <t>00003055</t>
  </si>
  <si>
    <t>露营车模型A</t>
  </si>
  <si>
    <t>00003056</t>
  </si>
  <si>
    <t>露营地招牌</t>
  </si>
  <si>
    <t>0000306E</t>
  </si>
  <si>
    <t>复活节拱门</t>
  </si>
  <si>
    <t>0000307C</t>
  </si>
  <si>
    <t>蹦蹦不倒娃娃</t>
  </si>
  <si>
    <t>0000307D</t>
  </si>
  <si>
    <t>复活节灯</t>
  </si>
  <si>
    <t>0000307E</t>
  </si>
  <si>
    <t>复活节床铺</t>
  </si>
  <si>
    <t>0000307F</t>
  </si>
  <si>
    <t>复活节凳子</t>
  </si>
  <si>
    <t>00003081</t>
  </si>
  <si>
    <t>复活节灯串</t>
  </si>
  <si>
    <t>00003082</t>
  </si>
  <si>
    <t>复活节壁钟</t>
  </si>
  <si>
    <t>00003083</t>
  </si>
  <si>
    <t>复活节气球A</t>
  </si>
  <si>
    <t>00003084</t>
  </si>
  <si>
    <t>复活节梳妆台</t>
  </si>
  <si>
    <t>00003085</t>
  </si>
  <si>
    <t>复活节气球B</t>
  </si>
  <si>
    <t>00003094</t>
  </si>
  <si>
    <t>复活节桌</t>
  </si>
  <si>
    <t>00003095</t>
  </si>
  <si>
    <t>复活节衣柜</t>
  </si>
  <si>
    <t>00003096</t>
  </si>
  <si>
    <t>复活节篮子</t>
  </si>
  <si>
    <t>000030FF</t>
  </si>
  <si>
    <t>Nintendo Switch</t>
  </si>
  <si>
    <t>00003123</t>
  </si>
  <si>
    <t>动物森友会Nintendo Switch</t>
  </si>
  <si>
    <t>00002244</t>
  </si>
  <si>
    <t>帽子类</t>
  </si>
  <si>
    <t>たぬきかいはつヘルメット</t>
  </si>
  <si>
    <t>狸猫安全帽</t>
  </si>
  <si>
    <t>000016E5</t>
  </si>
  <si>
    <t>雨伞类</t>
  </si>
  <si>
    <t>红色点点雨伞</t>
  </si>
  <si>
    <t>00001AB8</t>
  </si>
  <si>
    <t>叶子雨伞</t>
  </si>
  <si>
    <t>00001AF8</t>
  </si>
  <si>
    <t>向日葵雨伞</t>
  </si>
  <si>
    <t>00001AF9</t>
  </si>
  <si>
    <t>雪花雨伞</t>
  </si>
  <si>
    <t>00001AFA</t>
  </si>
  <si>
    <t>绣球花雨伞</t>
  </si>
  <si>
    <t>00001AFB</t>
  </si>
  <si>
    <t>草莓雨伞</t>
  </si>
  <si>
    <t>00001AFC</t>
  </si>
  <si>
    <t>奇异果雨伞</t>
  </si>
  <si>
    <t>00001AFD</t>
  </si>
  <si>
    <t>西瓜雨伞</t>
  </si>
  <si>
    <t>00001AFE</t>
  </si>
  <si>
    <t>凤梨雨伞</t>
  </si>
  <si>
    <t>00001AFF</t>
  </si>
  <si>
    <t>葡萄雨伞</t>
  </si>
  <si>
    <t>00001B00</t>
  </si>
  <si>
    <t>橘子雨伞</t>
  </si>
  <si>
    <t>00001B01</t>
  </si>
  <si>
    <t>雨点雨伞</t>
  </si>
  <si>
    <t>00001B02</t>
  </si>
  <si>
    <t>碎花纹雨伞</t>
  </si>
  <si>
    <t>00001B03</t>
  </si>
  <si>
    <t>黑色蕾丝雨伞</t>
  </si>
  <si>
    <t>00001B04</t>
  </si>
  <si>
    <t>条纹雨伞</t>
  </si>
  <si>
    <t>00001B05</t>
  </si>
  <si>
    <t>苏格兰格纹雨伞</t>
  </si>
  <si>
    <t>00001B06</t>
  </si>
  <si>
    <t>花纹透明雨伞</t>
  </si>
  <si>
    <t>00001B07</t>
  </si>
  <si>
    <t>蝙蝠雨伞</t>
  </si>
  <si>
    <t>00001B0B</t>
  </si>
  <si>
    <t>迷彩雨伞</t>
  </si>
  <si>
    <t>00001B0C</t>
  </si>
  <si>
    <t>晴天娃娃雨伞</t>
  </si>
  <si>
    <t>00001B0D</t>
  </si>
  <si>
    <t>青蛙雨伞</t>
  </si>
  <si>
    <t>00001B0E</t>
  </si>
  <si>
    <t>草莓嘉顿格雨伞</t>
  </si>
  <si>
    <t>00001BFC</t>
  </si>
  <si>
    <t>粉红色纯色雨伞</t>
  </si>
  <si>
    <t>00001BFD</t>
  </si>
  <si>
    <t>透明雨伞</t>
  </si>
  <si>
    <t>00001BFE</t>
  </si>
  <si>
    <t>撞色雨伞</t>
  </si>
  <si>
    <t>00001BFF</t>
  </si>
  <si>
    <t>熊熊雨伞</t>
  </si>
  <si>
    <t>00001C01</t>
  </si>
  <si>
    <t>枫叶雨伞</t>
  </si>
  <si>
    <t>00001C02</t>
  </si>
  <si>
    <t>熊猫雨伞</t>
  </si>
  <si>
    <t>00001C03</t>
  </si>
  <si>
    <t>东方风雨伞</t>
  </si>
  <si>
    <t>00001C04</t>
  </si>
  <si>
    <t>Logo雨伞</t>
  </si>
  <si>
    <t>00001C05</t>
  </si>
  <si>
    <t>蜘蛛网雨伞</t>
  </si>
  <si>
    <t>00001C06</t>
  </si>
  <si>
    <t>蘑菇雨伞</t>
  </si>
  <si>
    <t>00001C07</t>
  </si>
  <si>
    <t>童话风雨伞</t>
  </si>
  <si>
    <t>00001C08</t>
  </si>
  <si>
    <t>粉红色洛丽塔雨伞</t>
  </si>
  <si>
    <t>00001C09</t>
  </si>
  <si>
    <t>歌舞伎雨伞</t>
  </si>
  <si>
    <t>00001C0A</t>
  </si>
  <si>
    <t>油纸伞</t>
  </si>
  <si>
    <t>00001C0B</t>
  </si>
  <si>
    <t>彩虹雨伞</t>
  </si>
  <si>
    <t>00001C0C</t>
  </si>
  <si>
    <t>三色雨伞</t>
  </si>
  <si>
    <t>00001C0D</t>
  </si>
  <si>
    <t>小雏菊雨伞</t>
  </si>
  <si>
    <t>00001C0E</t>
  </si>
  <si>
    <t>坏掉的雨伞</t>
  </si>
  <si>
    <t>00001C0F</t>
  </si>
  <si>
    <t>紫色典雅雨伞</t>
  </si>
  <si>
    <t>0000223F</t>
  </si>
  <si>
    <t>瓢虫雨伞</t>
  </si>
  <si>
    <t>00002240</t>
  </si>
  <si>
    <t>鱼儿雨伞</t>
  </si>
  <si>
    <t>00002558</t>
  </si>
  <si>
    <t>DAL雨伞</t>
  </si>
  <si>
    <t>00002559</t>
  </si>
  <si>
    <t>Nook Inc.雨伞</t>
  </si>
  <si>
    <t>000026D9</t>
  </si>
  <si>
    <t>樱花雨伞</t>
  </si>
  <si>
    <t>000026DA</t>
  </si>
  <si>
    <t>蕾丝雨伞</t>
  </si>
  <si>
    <t>000026DB</t>
  </si>
  <si>
    <t>桃子雨伞</t>
  </si>
  <si>
    <t>000026DC</t>
  </si>
  <si>
    <t>苹果雨伞</t>
  </si>
  <si>
    <t>000026DD</t>
  </si>
  <si>
    <t>樱桃雨伞</t>
  </si>
  <si>
    <t>000026DE</t>
  </si>
  <si>
    <t>梨子雨伞</t>
  </si>
  <si>
    <t>000026DF</t>
  </si>
  <si>
    <t>嫩叶嘉顿格纹雨伞</t>
  </si>
  <si>
    <t>000026E0</t>
  </si>
  <si>
    <t>薄荷嘉顿格纹雨伞</t>
  </si>
  <si>
    <t>000026E1</t>
  </si>
  <si>
    <t>莓果嘉顿格纹雨伞</t>
  </si>
  <si>
    <t>000026E2</t>
  </si>
  <si>
    <t>柠檬嘉顿格纹雨伞</t>
  </si>
  <si>
    <t>000026E3</t>
  </si>
  <si>
    <t>黄色点点雨伞</t>
  </si>
  <si>
    <t>000026E4</t>
  </si>
  <si>
    <t>蓝色点点雨伞</t>
  </si>
  <si>
    <t>000026E5</t>
  </si>
  <si>
    <t>沙滩伞</t>
  </si>
  <si>
    <t>000026E6</t>
  </si>
  <si>
    <t>红色纯色雨伞</t>
  </si>
  <si>
    <t>000026E7</t>
  </si>
  <si>
    <t>蓝色纯色雨伞</t>
  </si>
  <si>
    <t>000026E8</t>
  </si>
  <si>
    <t>绿色纯色雨伞</t>
  </si>
  <si>
    <t>00002F65</t>
  </si>
  <si>
    <t>紫色洛丽塔雨伞</t>
  </si>
  <si>
    <t>00002F66</t>
  </si>
  <si>
    <t>蓝色洛丽塔雨伞</t>
  </si>
  <si>
    <t>00002F67</t>
  </si>
  <si>
    <t>白色洛丽塔雨伞</t>
  </si>
  <si>
    <t>00002F68</t>
  </si>
  <si>
    <t>绿色典雅雨伞</t>
  </si>
  <si>
    <t>00002F69</t>
  </si>
  <si>
    <t>黑色典雅雨伞</t>
  </si>
  <si>
    <t>00002F6A</t>
  </si>
  <si>
    <t>红色典雅雨伞</t>
  </si>
  <si>
    <t>00000834</t>
  </si>
  <si>
    <t>工具类</t>
  </si>
  <si>
    <t>00000BFC</t>
  </si>
  <si>
    <t>000016E0</t>
  </si>
  <si>
    <t>00002591</t>
  </si>
  <si>
    <t>金色斧头</t>
  </si>
  <si>
    <t>000009F0</t>
  </si>
  <si>
    <t>星星棒</t>
  </si>
  <si>
    <t>000013DB</t>
  </si>
  <si>
    <t>风信子棒</t>
  </si>
  <si>
    <t>000013DC</t>
  </si>
  <si>
    <t>银莲花棒</t>
  </si>
  <si>
    <t>000013DD</t>
  </si>
  <si>
    <t>郁金香棒</t>
  </si>
  <si>
    <t>000013E3</t>
  </si>
  <si>
    <t>三色堇棒</t>
  </si>
  <si>
    <t>000013E4</t>
  </si>
  <si>
    <t>波斯菊棒</t>
  </si>
  <si>
    <t>000013E5</t>
  </si>
  <si>
    <t>玫瑰棒</t>
  </si>
  <si>
    <t>000013E6</t>
  </si>
  <si>
    <t>百合棒</t>
  </si>
  <si>
    <t>000013E7</t>
  </si>
  <si>
    <t>菊花棒</t>
  </si>
  <si>
    <t>00001DA0</t>
  </si>
  <si>
    <t>棒子</t>
  </si>
  <si>
    <t>00001DA1</t>
  </si>
  <si>
    <t>冰之棒</t>
  </si>
  <si>
    <t>00001DA2</t>
  </si>
  <si>
    <t>贝壳棒</t>
  </si>
  <si>
    <t>00001DA3</t>
  </si>
  <si>
    <t>树枝棒</t>
  </si>
  <si>
    <t>00001DA4</t>
  </si>
  <si>
    <t>蘑菇棒</t>
  </si>
  <si>
    <t>00001DA5</t>
  </si>
  <si>
    <t>樱花棒</t>
  </si>
  <si>
    <t>00001DA6</t>
  </si>
  <si>
    <t>竹棒</t>
  </si>
  <si>
    <t>00001DA7</t>
  </si>
  <si>
    <t>黄金棒</t>
  </si>
  <si>
    <t>00001DA8</t>
  </si>
  <si>
    <t>铁棒</t>
  </si>
  <si>
    <t>00002241</t>
  </si>
  <si>
    <t>虫子棒</t>
  </si>
  <si>
    <t>00002242</t>
  </si>
  <si>
    <t>鱼儿棒</t>
  </si>
  <si>
    <t>00003122</t>
  </si>
  <si>
    <t>复活节棒</t>
  </si>
  <si>
    <t>000009EF</t>
  </si>
  <si>
    <t>悬崖施工许可证</t>
  </si>
  <si>
    <t>00000949</t>
  </si>
  <si>
    <t>00000C0C</t>
  </si>
  <si>
    <t>00002117</t>
  </si>
  <si>
    <t>鱼儿钓竿</t>
  </si>
  <si>
    <t>00002118</t>
  </si>
  <si>
    <t>彩色钓竿</t>
  </si>
  <si>
    <t>00002119</t>
  </si>
  <si>
    <t>户外钓竿</t>
  </si>
  <si>
    <t>000021D4</t>
  </si>
  <si>
    <t>金色钓竿</t>
  </si>
  <si>
    <t>00000C03</t>
  </si>
  <si>
    <t>道路施工许可证</t>
  </si>
  <si>
    <t>00000A37</t>
  </si>
  <si>
    <t>00000948</t>
  </si>
  <si>
    <t>00001698</t>
  </si>
  <si>
    <t>00001FF0</t>
  </si>
  <si>
    <t>星星捕虫网</t>
  </si>
  <si>
    <t>00001FF1</t>
  </si>
  <si>
    <t>彩色捕虫网</t>
  </si>
  <si>
    <t>00001FF2</t>
  </si>
  <si>
    <t>户外捕虫网</t>
  </si>
  <si>
    <t>00001FF3</t>
  </si>
  <si>
    <t>金色捕虫网</t>
  </si>
  <si>
    <t>00000CAF</t>
  </si>
  <si>
    <t>河流施工许可证</t>
  </si>
  <si>
    <t>00000833</t>
  </si>
  <si>
    <t>00000C0A</t>
  </si>
  <si>
    <t>0000217E</t>
  </si>
  <si>
    <t>金色铲子</t>
  </si>
  <si>
    <t>0000217F</t>
  </si>
  <si>
    <t>户外铲子</t>
  </si>
  <si>
    <t>00002180</t>
  </si>
  <si>
    <t>花纹铲子</t>
  </si>
  <si>
    <t>00002181</t>
  </si>
  <si>
    <t>彩色铲子</t>
  </si>
  <si>
    <t>00000B06</t>
  </si>
  <si>
    <t>00002182</t>
  </si>
  <si>
    <t>金色弹弓</t>
  </si>
  <si>
    <t>00002183</t>
  </si>
  <si>
    <t>户外弹弓</t>
  </si>
  <si>
    <t>00002184</t>
  </si>
  <si>
    <t>彩色弹弓</t>
  </si>
  <si>
    <t>00000D03</t>
  </si>
  <si>
    <t>计时器</t>
  </si>
  <si>
    <t>0000094B</t>
  </si>
  <si>
    <t>00000C0B</t>
  </si>
  <si>
    <t>00002155</t>
  </si>
  <si>
    <t>金色浇花壶</t>
  </si>
  <si>
    <t>00002156</t>
  </si>
  <si>
    <t>彩色浇花壶</t>
  </si>
  <si>
    <t>00002157</t>
  </si>
  <si>
    <t>大象浇花壶</t>
  </si>
  <si>
    <t>00002158</t>
  </si>
  <si>
    <t>户外浇花壶</t>
  </si>
  <si>
    <t>0000125F</t>
  </si>
  <si>
    <t>00000246</t>
  </si>
  <si>
    <t>昆虫类</t>
  </si>
  <si>
    <t>油蝉</t>
  </si>
  <si>
    <t>00000247</t>
  </si>
  <si>
    <t>凤蝶</t>
  </si>
  <si>
    <t>00000248</t>
  </si>
  <si>
    <t>红颈凤蝶</t>
  </si>
  <si>
    <t>00000249</t>
  </si>
  <si>
    <t>红蜻蜓</t>
  </si>
  <si>
    <t>0000024A</t>
  </si>
  <si>
    <t>亚历山大凤蝶</t>
  </si>
  <si>
    <t>0000024B</t>
  </si>
  <si>
    <t>水黾</t>
  </si>
  <si>
    <t>0000024C</t>
  </si>
  <si>
    <t>蚂蚁</t>
  </si>
  <si>
    <t>0000024E</t>
  </si>
  <si>
    <t>鼠妇</t>
  </si>
  <si>
    <t>0000024F</t>
  </si>
  <si>
    <t>海蟑螂</t>
  </si>
  <si>
    <t>00000250</t>
  </si>
  <si>
    <t>飞蛾</t>
  </si>
  <si>
    <t>00000252</t>
  </si>
  <si>
    <t>龙虱</t>
  </si>
  <si>
    <t>00000253</t>
  </si>
  <si>
    <t>绿胸晏蜓</t>
  </si>
  <si>
    <t>00000254</t>
  </si>
  <si>
    <t>歌利亚大角花金龟</t>
  </si>
  <si>
    <t>00000255</t>
  </si>
  <si>
    <t>苍蝇</t>
  </si>
  <si>
    <t>00000256</t>
  </si>
  <si>
    <t>兰花螳螂</t>
  </si>
  <si>
    <t>00000257</t>
  </si>
  <si>
    <t>虎甲虫</t>
  </si>
  <si>
    <t>00000258</t>
  </si>
  <si>
    <t>长戟大兜虫</t>
  </si>
  <si>
    <t>00000259</t>
  </si>
  <si>
    <t>暮蝉</t>
  </si>
  <si>
    <t>0000025A</t>
  </si>
  <si>
    <t>细身赤锹形虫</t>
  </si>
  <si>
    <t>0000025B</t>
  </si>
  <si>
    <t>萤火虫</t>
  </si>
  <si>
    <t>0000025C</t>
  </si>
  <si>
    <t>蜣螂</t>
  </si>
  <si>
    <t>0000025D</t>
  </si>
  <si>
    <t>稻蝗</t>
  </si>
  <si>
    <t>0000025E</t>
  </si>
  <si>
    <t>蚊子</t>
  </si>
  <si>
    <t>0000025F</t>
  </si>
  <si>
    <t>螳螂</t>
  </si>
  <si>
    <t>00000260</t>
  </si>
  <si>
    <t>椿象</t>
  </si>
  <si>
    <t>00000261</t>
  </si>
  <si>
    <t>星天牛</t>
  </si>
  <si>
    <t>00000262</t>
  </si>
  <si>
    <t>乌鸦凤蝶</t>
  </si>
  <si>
    <t>00000263</t>
  </si>
  <si>
    <t>蜗牛</t>
  </si>
  <si>
    <t>00000264</t>
  </si>
  <si>
    <t>独角仙</t>
  </si>
  <si>
    <t>00000265</t>
  </si>
  <si>
    <t>蚱蜢</t>
  </si>
  <si>
    <t>00000266</t>
  </si>
  <si>
    <t>雪隐金龟</t>
  </si>
  <si>
    <t>00000267</t>
  </si>
  <si>
    <t>高卡萨斯南洋大兜虫</t>
  </si>
  <si>
    <t>00000268</t>
  </si>
  <si>
    <t>叶竹节虫</t>
  </si>
  <si>
    <t>00000269</t>
  </si>
  <si>
    <t>蟋蟀</t>
  </si>
  <si>
    <t>0000026A</t>
  </si>
  <si>
    <t>熊蝉</t>
  </si>
  <si>
    <t>0000026B</t>
  </si>
  <si>
    <t>蜘蛛</t>
  </si>
  <si>
    <t>0000026C</t>
  </si>
  <si>
    <t>彩袄蛱蝶</t>
  </si>
  <si>
    <t>0000026D</t>
  </si>
  <si>
    <t>斑透翅蝉</t>
  </si>
  <si>
    <t>0000026E</t>
  </si>
  <si>
    <t>蓑衣虫</t>
  </si>
  <si>
    <t>0000026F</t>
  </si>
  <si>
    <t>蜜蜂</t>
  </si>
  <si>
    <t>00000270</t>
  </si>
  <si>
    <t>深山锹形虫</t>
  </si>
  <si>
    <t>00000271</t>
  </si>
  <si>
    <t>斑缘点粉蝶</t>
  </si>
  <si>
    <t>00000272</t>
  </si>
  <si>
    <t>白粉蝶</t>
  </si>
  <si>
    <t>00000273</t>
  </si>
  <si>
    <t>大蓝闪蝶</t>
  </si>
  <si>
    <t>00000274</t>
  </si>
  <si>
    <t>蜈蚣</t>
  </si>
  <si>
    <t>00000276</t>
  </si>
  <si>
    <t>竹节虫</t>
  </si>
  <si>
    <t>00000277</t>
  </si>
  <si>
    <t>彩虹锹形虫</t>
  </si>
  <si>
    <t>00000278</t>
  </si>
  <si>
    <t>锯锹形虫</t>
  </si>
  <si>
    <t>00000279</t>
  </si>
  <si>
    <t>跳蚤</t>
  </si>
  <si>
    <t>0000027A</t>
  </si>
  <si>
    <t>蝼蛄</t>
  </si>
  <si>
    <t>0000027B</t>
  </si>
  <si>
    <t>无霸勾蜓</t>
  </si>
  <si>
    <t>0000027C</t>
  </si>
  <si>
    <t>大桦斑蝶</t>
  </si>
  <si>
    <t>0000027D</t>
  </si>
  <si>
    <t>大锹形虫</t>
  </si>
  <si>
    <t>0000027E</t>
  </si>
  <si>
    <t>黄金鬼锹形虫</t>
  </si>
  <si>
    <t>0000027F</t>
  </si>
  <si>
    <t>宝石金龟</t>
  </si>
  <si>
    <t>00000280</t>
  </si>
  <si>
    <t>蝎子</t>
  </si>
  <si>
    <t>00000281</t>
  </si>
  <si>
    <t>蝉蜕</t>
  </si>
  <si>
    <t>00000282</t>
  </si>
  <si>
    <t>铃虫</t>
  </si>
  <si>
    <t>00000283</t>
  </si>
  <si>
    <t>黄蜂</t>
  </si>
  <si>
    <t>00000284</t>
  </si>
  <si>
    <t>中华剑角蝗</t>
  </si>
  <si>
    <t>00000285</t>
  </si>
  <si>
    <t>吉丁虫</t>
  </si>
  <si>
    <t>00000286</t>
  </si>
  <si>
    <t>狼蛛</t>
  </si>
  <si>
    <t>00000287</t>
  </si>
  <si>
    <t>瓢虫</t>
  </si>
  <si>
    <t>00000288</t>
  </si>
  <si>
    <t>飞蝗</t>
  </si>
  <si>
    <t>00000289</t>
  </si>
  <si>
    <t>寒蝉</t>
  </si>
  <si>
    <t>0000028A</t>
  </si>
  <si>
    <t>提琴虫</t>
  </si>
  <si>
    <t>0000028B</t>
  </si>
  <si>
    <t>寄居蟹</t>
  </si>
  <si>
    <t>0000028C</t>
  </si>
  <si>
    <t>皇蛾</t>
  </si>
  <si>
    <t>0000028D</t>
  </si>
  <si>
    <t>象兜虫</t>
  </si>
  <si>
    <t>00000D95</t>
  </si>
  <si>
    <t>青带凤蝶</t>
  </si>
  <si>
    <t>00000D96</t>
  </si>
  <si>
    <t>大白斑蝶</t>
  </si>
  <si>
    <t>00000D97</t>
  </si>
  <si>
    <t>大紫蛱蝶</t>
  </si>
  <si>
    <t>00000D98</t>
  </si>
  <si>
    <t>日铜锣花金龟</t>
  </si>
  <si>
    <t>00000D9A</t>
  </si>
  <si>
    <t>长颈鹿锯锹形虫</t>
  </si>
  <si>
    <t>00000D9B</t>
  </si>
  <si>
    <t>人面椿象</t>
  </si>
  <si>
    <t>00000D9C</t>
  </si>
  <si>
    <t>日落蛾</t>
  </si>
  <si>
    <t>00000D9D</t>
  </si>
  <si>
    <t>宝石象鼻虫</t>
  </si>
  <si>
    <t>00000D9F</t>
  </si>
  <si>
    <t>琉璃星天牛</t>
  </si>
  <si>
    <t>00001425</t>
  </si>
  <si>
    <t>田鳖</t>
  </si>
  <si>
    <t>000014DB</t>
  </si>
  <si>
    <t>豆娘</t>
  </si>
  <si>
    <t>00000148</t>
  </si>
  <si>
    <t>鱼类</t>
  </si>
  <si>
    <t>鲫鱼</t>
  </si>
  <si>
    <t>00000149</t>
  </si>
  <si>
    <t>金鱼</t>
  </si>
  <si>
    <t>000008A7</t>
  </si>
  <si>
    <t>红目鲫</t>
  </si>
  <si>
    <t>000008A8</t>
  </si>
  <si>
    <t>溪哥</t>
  </si>
  <si>
    <t>000008A9</t>
  </si>
  <si>
    <t>雅罗鱼</t>
  </si>
  <si>
    <t>000008AB</t>
  </si>
  <si>
    <t>鲤鱼</t>
  </si>
  <si>
    <t>000008AC</t>
  </si>
  <si>
    <t>锦鲤</t>
  </si>
  <si>
    <t>000008AD</t>
  </si>
  <si>
    <t>龙睛金鱼</t>
  </si>
  <si>
    <t>000008AE</t>
  </si>
  <si>
    <t>稻田鱼</t>
  </si>
  <si>
    <t>000008AF</t>
  </si>
  <si>
    <t>淡水龙虾</t>
  </si>
  <si>
    <t>000008B0</t>
  </si>
  <si>
    <t>鳖</t>
  </si>
  <si>
    <t>000008B1</t>
  </si>
  <si>
    <t>蝌蚪</t>
  </si>
  <si>
    <t>000008B2</t>
  </si>
  <si>
    <t>青蛙</t>
  </si>
  <si>
    <t>000008B3</t>
  </si>
  <si>
    <t>塘鳢鱼</t>
  </si>
  <si>
    <t>000008B4</t>
  </si>
  <si>
    <t>泥鳅</t>
  </si>
  <si>
    <t>000008B5</t>
  </si>
  <si>
    <t>鲶鱼</t>
  </si>
  <si>
    <t>000008B7</t>
  </si>
  <si>
    <t>黑鱼</t>
  </si>
  <si>
    <t>000008B8</t>
  </si>
  <si>
    <t>蓝腮太阳鱼</t>
  </si>
  <si>
    <t>000008B9</t>
  </si>
  <si>
    <t>黄鲈鱼</t>
  </si>
  <si>
    <t>000008BA</t>
  </si>
  <si>
    <t>黑鲈鱼</t>
  </si>
  <si>
    <t>000008BB</t>
  </si>
  <si>
    <t>白斑狗鱼</t>
  </si>
  <si>
    <t>000008BC</t>
  </si>
  <si>
    <t>西太公鱼</t>
  </si>
  <si>
    <t>000008BD</t>
  </si>
  <si>
    <t>香鱼</t>
  </si>
  <si>
    <t>000008BE</t>
  </si>
  <si>
    <t>樱花钩吻鲑</t>
  </si>
  <si>
    <t>000008BF</t>
  </si>
  <si>
    <t>花羔红点鲑</t>
  </si>
  <si>
    <t>000008C1</t>
  </si>
  <si>
    <t>远东哲罗鱼</t>
  </si>
  <si>
    <t>000008C2</t>
  </si>
  <si>
    <t>鲑鱼</t>
  </si>
  <si>
    <t>000008C3</t>
  </si>
  <si>
    <t>帝王鲑</t>
  </si>
  <si>
    <t>000008C4</t>
  </si>
  <si>
    <t>中华绒螯蟹</t>
  </si>
  <si>
    <t>000008C5</t>
  </si>
  <si>
    <t>孔雀鱼</t>
  </si>
  <si>
    <t>000008C6</t>
  </si>
  <si>
    <t>温泉医生鱼</t>
  </si>
  <si>
    <t>000008C7</t>
  </si>
  <si>
    <t>神仙鱼</t>
  </si>
  <si>
    <t>000008C8</t>
  </si>
  <si>
    <t>霓虹灯鱼</t>
  </si>
  <si>
    <t>000008C9</t>
  </si>
  <si>
    <t>食人鱼</t>
  </si>
  <si>
    <t>000008CA</t>
  </si>
  <si>
    <t>骨舌鱼</t>
  </si>
  <si>
    <t>000008CB</t>
  </si>
  <si>
    <t>黄金河虎</t>
  </si>
  <si>
    <t>000008CC</t>
  </si>
  <si>
    <t>雀鳝</t>
  </si>
  <si>
    <t>000008CD</t>
  </si>
  <si>
    <t>巨骨舌鱼</t>
  </si>
  <si>
    <t>000008CE</t>
  </si>
  <si>
    <t>恩氏多鳍鱼</t>
  </si>
  <si>
    <t>000008CF</t>
  </si>
  <si>
    <t>海蝴蝶</t>
  </si>
  <si>
    <t>000008D0</t>
  </si>
  <si>
    <t>海马</t>
  </si>
  <si>
    <t>000008D1</t>
  </si>
  <si>
    <t>小丑鱼</t>
  </si>
  <si>
    <t>000008D2</t>
  </si>
  <si>
    <t>拟刺尾鲷</t>
  </si>
  <si>
    <t>000008D3</t>
  </si>
  <si>
    <t>耳带蝴蝶鱼</t>
  </si>
  <si>
    <t>000008D4</t>
  </si>
  <si>
    <t>苏眉鱼</t>
  </si>
  <si>
    <t>000008D5</t>
  </si>
  <si>
    <t>狮子鱼</t>
  </si>
  <si>
    <t>000008D6</t>
  </si>
  <si>
    <t>河豚</t>
  </si>
  <si>
    <t>000008D7</t>
  </si>
  <si>
    <t>刺豚</t>
  </si>
  <si>
    <t>000008D8</t>
  </si>
  <si>
    <t>竹荚鱼</t>
  </si>
  <si>
    <t>000008D9</t>
  </si>
  <si>
    <t>条石鲷</t>
  </si>
  <si>
    <t>000008DA</t>
  </si>
  <si>
    <t>鲈鱼</t>
  </si>
  <si>
    <t>000008DB</t>
  </si>
  <si>
    <t>鲷鱼</t>
  </si>
  <si>
    <t>000008DC</t>
  </si>
  <si>
    <t>鲽鱼</t>
  </si>
  <si>
    <t>000008DD</t>
  </si>
  <si>
    <t>比目鱼</t>
  </si>
  <si>
    <t>000008DE</t>
  </si>
  <si>
    <t>鱿鱼</t>
  </si>
  <si>
    <t>000008DF</t>
  </si>
  <si>
    <t>裸胸鳝</t>
  </si>
  <si>
    <t>000008E0</t>
  </si>
  <si>
    <t>五彩鳗</t>
  </si>
  <si>
    <t>000008E1</t>
  </si>
  <si>
    <t>灯笼鱼</t>
  </si>
  <si>
    <t>000008E2</t>
  </si>
  <si>
    <t>鲔鱼</t>
  </si>
  <si>
    <t>000008E3</t>
  </si>
  <si>
    <t>旗鱼</t>
  </si>
  <si>
    <t>000008E4</t>
  </si>
  <si>
    <t>白面弄鱼</t>
  </si>
  <si>
    <t>000008E5</t>
  </si>
  <si>
    <t>鳐鱼</t>
  </si>
  <si>
    <t>000008E6</t>
  </si>
  <si>
    <t>翻车鱼</t>
  </si>
  <si>
    <t>000008E7</t>
  </si>
  <si>
    <t>双髻鲨</t>
  </si>
  <si>
    <t>000008E8</t>
  </si>
  <si>
    <t>鲨鱼</t>
  </si>
  <si>
    <t>000008E9</t>
  </si>
  <si>
    <t>锯鲨</t>
  </si>
  <si>
    <t>000008EA</t>
  </si>
  <si>
    <t>鲸鲨</t>
  </si>
  <si>
    <t>000008EB</t>
  </si>
  <si>
    <t>皇带鱼</t>
  </si>
  <si>
    <t>000008EC</t>
  </si>
  <si>
    <t>矛尾鱼</t>
  </si>
  <si>
    <t>0000105D</t>
  </si>
  <si>
    <t>鲟鱼</t>
  </si>
  <si>
    <t>0000105E</t>
  </si>
  <si>
    <t>吴郭鱼</t>
  </si>
  <si>
    <t>0000105F</t>
  </si>
  <si>
    <t>斗鱼</t>
  </si>
  <si>
    <t>00001060</t>
  </si>
  <si>
    <t>拟鳄龟</t>
  </si>
  <si>
    <t>00001061</t>
  </si>
  <si>
    <t>金鳟</t>
  </si>
  <si>
    <t>00001062</t>
  </si>
  <si>
    <t>彩虹鱼</t>
  </si>
  <si>
    <t>00001069</t>
  </si>
  <si>
    <t>凤尾鱼</t>
  </si>
  <si>
    <t>0000106A</t>
  </si>
  <si>
    <t>鬼头刀</t>
  </si>
  <si>
    <t>0000106B</t>
  </si>
  <si>
    <t>吸盘鱼</t>
  </si>
  <si>
    <t>0000106C</t>
  </si>
  <si>
    <t>太平洋桶眼鱼</t>
  </si>
  <si>
    <t>00001486</t>
  </si>
  <si>
    <t>兰寿金鱼</t>
  </si>
  <si>
    <t>0000055E</t>
  </si>
  <si>
    <t>贝类</t>
  </si>
  <si>
    <t>钟螺壳</t>
  </si>
  <si>
    <t>0000055F</t>
  </si>
  <si>
    <t>骨螺壳</t>
  </si>
  <si>
    <t>00000560</t>
  </si>
  <si>
    <t>海螺壳</t>
  </si>
  <si>
    <t>00000563</t>
  </si>
  <si>
    <t>沙钱</t>
  </si>
  <si>
    <t>00000564</t>
  </si>
  <si>
    <t>珊瑚</t>
  </si>
  <si>
    <t>00000565</t>
  </si>
  <si>
    <t>扇贝壳</t>
  </si>
  <si>
    <t>00000566</t>
  </si>
  <si>
    <t>宝螺壳</t>
  </si>
  <si>
    <t>0000175E</t>
  </si>
  <si>
    <t>夏天贝壳</t>
  </si>
  <si>
    <t>00000A07</t>
  </si>
  <si>
    <t>蛤蜊</t>
  </si>
  <si>
    <t>00000A13</t>
  </si>
  <si>
    <t>化石鉴定</t>
  </si>
  <si>
    <t>化石</t>
  </si>
  <si>
    <t>000000A9</t>
  </si>
  <si>
    <t>化石类</t>
  </si>
  <si>
    <t>甲龙的头</t>
  </si>
  <si>
    <t>000000AA</t>
  </si>
  <si>
    <t>甲龙的身体</t>
  </si>
  <si>
    <t>000000AB</t>
  </si>
  <si>
    <t>甲龙的尾巴</t>
  </si>
  <si>
    <t>000000B1</t>
  </si>
  <si>
    <t>帝龟的头</t>
  </si>
  <si>
    <t>000000B2</t>
  </si>
  <si>
    <t>帝龟的身体</t>
  </si>
  <si>
    <t>000000B4</t>
  </si>
  <si>
    <t>巨角犀的头</t>
  </si>
  <si>
    <t>000000B5</t>
  </si>
  <si>
    <t>巨角犀的身体</t>
  </si>
  <si>
    <t>000000B6</t>
  </si>
  <si>
    <t>巨角犀的尾巴</t>
  </si>
  <si>
    <t>000000B8</t>
  </si>
  <si>
    <t>异齿龙的头</t>
  </si>
  <si>
    <t>000000B9</t>
  </si>
  <si>
    <t>异齿龙的身体</t>
  </si>
  <si>
    <t>000000BC</t>
  </si>
  <si>
    <t>禽龙的头</t>
  </si>
  <si>
    <t>000000BD</t>
  </si>
  <si>
    <t>禽龙的身体</t>
  </si>
  <si>
    <t>000000BE</t>
  </si>
  <si>
    <t>禽龙的尾巴</t>
  </si>
  <si>
    <t>000000C0</t>
  </si>
  <si>
    <t>大眼鱼龙的头</t>
  </si>
  <si>
    <t>000000C1</t>
  </si>
  <si>
    <t>大眼鱼龙的身体</t>
  </si>
  <si>
    <t>000000C3</t>
  </si>
  <si>
    <t>长毛象的头</t>
  </si>
  <si>
    <t>000000C4</t>
  </si>
  <si>
    <t>长毛象的身体</t>
  </si>
  <si>
    <t>000000C6</t>
  </si>
  <si>
    <t>厚头龙的头</t>
  </si>
  <si>
    <t>000000C7</t>
  </si>
  <si>
    <t>厚头龙的身体</t>
  </si>
  <si>
    <t>000000CA</t>
  </si>
  <si>
    <t>副栉龙的头</t>
  </si>
  <si>
    <t>000000CB</t>
  </si>
  <si>
    <t>副栉龙的身体</t>
  </si>
  <si>
    <t>000000CC</t>
  </si>
  <si>
    <t>副栉龙的尾巴</t>
  </si>
  <si>
    <t>000000CE</t>
  </si>
  <si>
    <t>无齿翼龙的头</t>
  </si>
  <si>
    <t>000000CF</t>
  </si>
  <si>
    <t>无齿翼龙的右翼</t>
  </si>
  <si>
    <t>000000D0</t>
  </si>
  <si>
    <t>无齿翼龙的左翼</t>
  </si>
  <si>
    <t>000000D2</t>
  </si>
  <si>
    <t>恐爪龙的头</t>
  </si>
  <si>
    <t>000000D3</t>
  </si>
  <si>
    <t>恐爪龙的尾巴</t>
  </si>
  <si>
    <t>000000D5</t>
  </si>
  <si>
    <t>剑齿虎的头</t>
  </si>
  <si>
    <t>000000D6</t>
  </si>
  <si>
    <t>剑齿虎的身体</t>
  </si>
  <si>
    <t>000000D8</t>
  </si>
  <si>
    <t>梁龙的头</t>
  </si>
  <si>
    <t>000000D9</t>
  </si>
  <si>
    <t>梁龙的脖子</t>
  </si>
  <si>
    <t>000000DA</t>
  </si>
  <si>
    <t>梁龙的胸部</t>
  </si>
  <si>
    <t>000000DB</t>
  </si>
  <si>
    <t>梁龙的腰部</t>
  </si>
  <si>
    <t>000000DC</t>
  </si>
  <si>
    <t>梁龙的尾巴</t>
  </si>
  <si>
    <t>000000DE</t>
  </si>
  <si>
    <t>棘龙的头</t>
  </si>
  <si>
    <t>000000DF</t>
  </si>
  <si>
    <t>棘龙的身体</t>
  </si>
  <si>
    <t>000000E0</t>
  </si>
  <si>
    <t>棘龙的尾巴</t>
  </si>
  <si>
    <t>000000E2</t>
  </si>
  <si>
    <t>剑龙的头</t>
  </si>
  <si>
    <t>000000E3</t>
  </si>
  <si>
    <t>剑龙的身体</t>
  </si>
  <si>
    <t>000000E4</t>
  </si>
  <si>
    <t>剑龙的尾巴</t>
  </si>
  <si>
    <t>000000EA</t>
  </si>
  <si>
    <t>双叶铃木龙的头</t>
  </si>
  <si>
    <t>000000EB</t>
  </si>
  <si>
    <t>双叶铃木龙的身体</t>
  </si>
  <si>
    <t>000000EC</t>
  </si>
  <si>
    <t>双叶铃木龙的尾巴</t>
  </si>
  <si>
    <t>000000EE</t>
  </si>
  <si>
    <t>暴龙的头</t>
  </si>
  <si>
    <t>000000EF</t>
  </si>
  <si>
    <t>暴龙的身体</t>
  </si>
  <si>
    <t>000000F0</t>
  </si>
  <si>
    <t>暴龙的尾巴</t>
  </si>
  <si>
    <t>000000F2</t>
  </si>
  <si>
    <t>三角龙的头</t>
  </si>
  <si>
    <t>000000F3</t>
  </si>
  <si>
    <t>三角龙的身体</t>
  </si>
  <si>
    <t>000000F4</t>
  </si>
  <si>
    <t>三角龙的尾巴</t>
  </si>
  <si>
    <t>琥珀</t>
  </si>
  <si>
    <t>菊石</t>
  </si>
  <si>
    <t>粪化石</t>
  </si>
  <si>
    <t>始祖鸟</t>
  </si>
  <si>
    <t>恐龙脚印化石</t>
  </si>
  <si>
    <t>南方古猿</t>
  </si>
  <si>
    <t>鲨鱼牙齿化石</t>
  </si>
  <si>
    <t>三叶虫</t>
  </si>
  <si>
    <t>0000122B</t>
  </si>
  <si>
    <t>奇虾</t>
  </si>
  <si>
    <t>00001232</t>
  </si>
  <si>
    <t>大角鹿的右半身</t>
  </si>
  <si>
    <t>00001233</t>
  </si>
  <si>
    <t>大角鹿的左半身</t>
  </si>
  <si>
    <t>00001234</t>
  </si>
  <si>
    <t>邓氏鱼</t>
  </si>
  <si>
    <t>00001236</t>
  </si>
  <si>
    <t>丰娇昆明鱼</t>
  </si>
  <si>
    <t>00001237</t>
  </si>
  <si>
    <t>新翼鱼</t>
  </si>
  <si>
    <t>00001238</t>
  </si>
  <si>
    <t>棘螈</t>
  </si>
  <si>
    <t>00001239</t>
  </si>
  <si>
    <t>侏罗兽</t>
  </si>
  <si>
    <t>00001250</t>
  </si>
  <si>
    <t>腕龙的头</t>
  </si>
  <si>
    <t>00001251</t>
  </si>
  <si>
    <t>腕龙的胸部</t>
  </si>
  <si>
    <t>00001252</t>
  </si>
  <si>
    <t>腕龙的腰部</t>
  </si>
  <si>
    <t>00001253</t>
  </si>
  <si>
    <t>腕龙的尾巴</t>
  </si>
  <si>
    <t>00001259</t>
  </si>
  <si>
    <t>风神翼龙的头</t>
  </si>
  <si>
    <t>0000125A</t>
  </si>
  <si>
    <t>风神翼龙的右翼</t>
  </si>
  <si>
    <t>0000125B</t>
  </si>
  <si>
    <t>风神翼龙的左翼</t>
  </si>
  <si>
    <t>00001C53</t>
  </si>
  <si>
    <t>梁龙的尾巴尖</t>
  </si>
  <si>
    <t>00001722</t>
  </si>
  <si>
    <t>昆虫模型</t>
  </si>
  <si>
    <t>锯锹形虫模型</t>
  </si>
  <si>
    <t>00001724</t>
  </si>
  <si>
    <t>巨大兜虫模型</t>
  </si>
  <si>
    <t>00001727</t>
  </si>
  <si>
    <t>黄蜂模型</t>
  </si>
  <si>
    <t>00001728</t>
  </si>
  <si>
    <t>蜜蜂模型</t>
  </si>
  <si>
    <t>00001729</t>
  </si>
  <si>
    <t>宝石金龟模型</t>
  </si>
  <si>
    <t>0000172F</t>
  </si>
  <si>
    <t>跳蚤模型</t>
  </si>
  <si>
    <t>00001730</t>
  </si>
  <si>
    <t>蚊子模型</t>
  </si>
  <si>
    <t>00001732</t>
  </si>
  <si>
    <t>独角仙模型</t>
  </si>
  <si>
    <t>00001738</t>
  </si>
  <si>
    <t>凤蝶模型</t>
  </si>
  <si>
    <t>00001B86</t>
  </si>
  <si>
    <t>油蝉模型</t>
  </si>
  <si>
    <t>00001B89</t>
  </si>
  <si>
    <t>红颈凤蝶模型</t>
  </si>
  <si>
    <t>00001B8A</t>
  </si>
  <si>
    <t>红蜻蜓模型</t>
  </si>
  <si>
    <t>00001B8B</t>
  </si>
  <si>
    <t>巨大蝴蝶模型</t>
  </si>
  <si>
    <t>00001B8C</t>
  </si>
  <si>
    <t>水黾模型</t>
  </si>
  <si>
    <t>00001B8D</t>
  </si>
  <si>
    <t>蚂蚁模型</t>
  </si>
  <si>
    <t>00001B8E</t>
  </si>
  <si>
    <t>鼠妇模型</t>
  </si>
  <si>
    <t>00001B8F</t>
  </si>
  <si>
    <t>海蟑螂模型</t>
  </si>
  <si>
    <t>00001B90</t>
  </si>
  <si>
    <t>飞蛾模型</t>
  </si>
  <si>
    <t>00001B91</t>
  </si>
  <si>
    <t>龙虱模型</t>
  </si>
  <si>
    <t>00001B92</t>
  </si>
  <si>
    <t>绿胸晏蜓模型</t>
  </si>
  <si>
    <t>00001B93</t>
  </si>
  <si>
    <t>巨大花金龟模型</t>
  </si>
  <si>
    <t>00001B94</t>
  </si>
  <si>
    <t>苍蝇模型</t>
  </si>
  <si>
    <t>00001B95</t>
  </si>
  <si>
    <t>兰花螳螂模型</t>
  </si>
  <si>
    <t>00001B96</t>
  </si>
  <si>
    <t>虎甲虫模型</t>
  </si>
  <si>
    <t>00001B97</t>
  </si>
  <si>
    <t>暮蝉模型</t>
  </si>
  <si>
    <t>00001B98</t>
  </si>
  <si>
    <t>细身赤锹形虫模型</t>
  </si>
  <si>
    <t>00001B99</t>
  </si>
  <si>
    <t>萤火虫模型</t>
  </si>
  <si>
    <t>00001B9A</t>
  </si>
  <si>
    <t>蜣螂模型</t>
  </si>
  <si>
    <t>00001B9B</t>
  </si>
  <si>
    <t>稻蝗模型</t>
  </si>
  <si>
    <t>00001B9C</t>
  </si>
  <si>
    <t>螳螂模型</t>
  </si>
  <si>
    <t>00001B9D</t>
  </si>
  <si>
    <t>椿象模型</t>
  </si>
  <si>
    <t>00001B9E</t>
  </si>
  <si>
    <t>星天牛模型</t>
  </si>
  <si>
    <t>00001B9F</t>
  </si>
  <si>
    <t>乌鸦凤蝶模型</t>
  </si>
  <si>
    <t>00001BA0</t>
  </si>
  <si>
    <t>蜗牛模型</t>
  </si>
  <si>
    <t>00001BA1</t>
  </si>
  <si>
    <t>蚱蜢模型</t>
  </si>
  <si>
    <t>00001BA2</t>
  </si>
  <si>
    <t>雪隐金龟模型</t>
  </si>
  <si>
    <t>00001BA3</t>
  </si>
  <si>
    <t>高卡萨斯南洋大兜虫模型</t>
  </si>
  <si>
    <t>00001BA4</t>
  </si>
  <si>
    <t>叶竹节虫模型</t>
  </si>
  <si>
    <t>00001BA5</t>
  </si>
  <si>
    <t>蟋蟀模型</t>
  </si>
  <si>
    <t>00001BA6</t>
  </si>
  <si>
    <t>熊蝉模型</t>
  </si>
  <si>
    <t>00001BA7</t>
  </si>
  <si>
    <t>蜘蛛模型</t>
  </si>
  <si>
    <t>00001BA8</t>
  </si>
  <si>
    <t>彩袄蛱蝶模型</t>
  </si>
  <si>
    <t>00001BA9</t>
  </si>
  <si>
    <t>斑透翅蝉模型</t>
  </si>
  <si>
    <t>00001BAA</t>
  </si>
  <si>
    <t>蓑衣虫模型</t>
  </si>
  <si>
    <t>00001BAB</t>
  </si>
  <si>
    <t>深山锹形虫模型</t>
  </si>
  <si>
    <t>00001BAC</t>
  </si>
  <si>
    <t>斑缘点粉蝶模型</t>
  </si>
  <si>
    <t>00001BAD</t>
  </si>
  <si>
    <t>白粉蝶模型</t>
  </si>
  <si>
    <t>00001BAE</t>
  </si>
  <si>
    <t>大蓝闪蝶模型</t>
  </si>
  <si>
    <t>00001BAF</t>
  </si>
  <si>
    <t>竹节虫模型</t>
  </si>
  <si>
    <t>00001BB0</t>
  </si>
  <si>
    <t>彩虹锹形虫模型</t>
  </si>
  <si>
    <t>00001BB1</t>
  </si>
  <si>
    <t>蝼蛄模型</t>
  </si>
  <si>
    <t>00001BB2</t>
  </si>
  <si>
    <t>巨大蜻蜓模型</t>
  </si>
  <si>
    <t>00001BB3</t>
  </si>
  <si>
    <t>大桦斑蝶模型</t>
  </si>
  <si>
    <t>00001BB4</t>
  </si>
  <si>
    <t>大锹形虫模型</t>
  </si>
  <si>
    <t>00001BB5</t>
  </si>
  <si>
    <t>黄金鬼锹形虫模型</t>
  </si>
  <si>
    <t>00001BB6</t>
  </si>
  <si>
    <t>蝎子模型</t>
  </si>
  <si>
    <t>00001BB7</t>
  </si>
  <si>
    <t>蝉蜕模型</t>
  </si>
  <si>
    <t>00001BB8</t>
  </si>
  <si>
    <t>铃虫模型</t>
  </si>
  <si>
    <t>00001BB9</t>
  </si>
  <si>
    <t>中华剑角蝗模型</t>
  </si>
  <si>
    <t>00001BBB</t>
  </si>
  <si>
    <t>吉丁虫模型</t>
  </si>
  <si>
    <t>00001BBD</t>
  </si>
  <si>
    <t>狼蛛模型</t>
  </si>
  <si>
    <t>00001BBE</t>
  </si>
  <si>
    <t>瓢虫模型</t>
  </si>
  <si>
    <t>00001BBF</t>
  </si>
  <si>
    <t>飞蝗模型</t>
  </si>
  <si>
    <t>00001BC0</t>
  </si>
  <si>
    <t>寒蝉模型</t>
  </si>
  <si>
    <t>00001BC1</t>
  </si>
  <si>
    <t>提琴虫模型</t>
  </si>
  <si>
    <t>00001BC4</t>
  </si>
  <si>
    <t>寄居蟹模型</t>
  </si>
  <si>
    <t>00001BC5</t>
  </si>
  <si>
    <t>巨大飞蛾模型</t>
  </si>
  <si>
    <t>00001BC6</t>
  </si>
  <si>
    <t>象兜虫模型</t>
  </si>
  <si>
    <t>00001BC7</t>
  </si>
  <si>
    <t>青带凤蝶模型</t>
  </si>
  <si>
    <t>00001BC8</t>
  </si>
  <si>
    <t>大白斑蝶模型</t>
  </si>
  <si>
    <t>00001BC9</t>
  </si>
  <si>
    <t>大紫蛱蝶模型</t>
  </si>
  <si>
    <t>00001BCA</t>
  </si>
  <si>
    <t>日铜锣花金龟模型</t>
  </si>
  <si>
    <t>00001BCB</t>
  </si>
  <si>
    <t>巨大锹形虫模型</t>
  </si>
  <si>
    <t>00001BCC</t>
  </si>
  <si>
    <t>人面椿象模型</t>
  </si>
  <si>
    <t>00001BCD</t>
  </si>
  <si>
    <t>日落蛾模型</t>
  </si>
  <si>
    <t>00001BCE</t>
  </si>
  <si>
    <t>宝石象鼻虫模型</t>
  </si>
  <si>
    <t>00001BCF</t>
  </si>
  <si>
    <t>琉璃星天牛模型</t>
  </si>
  <si>
    <t>00001BD0</t>
  </si>
  <si>
    <t>田鳖模型</t>
  </si>
  <si>
    <t>00001BD1</t>
  </si>
  <si>
    <t>豆娘模型</t>
  </si>
  <si>
    <t>00001CEF</t>
  </si>
  <si>
    <t>蜈蚣模型</t>
  </si>
  <si>
    <t>00001B11</t>
  </si>
  <si>
    <t>鱼模型</t>
  </si>
  <si>
    <t>鲫鱼模型</t>
  </si>
  <si>
    <t>00001B12</t>
  </si>
  <si>
    <t>金鱼模型</t>
  </si>
  <si>
    <t>00001B13</t>
  </si>
  <si>
    <t>红目鲫模型</t>
  </si>
  <si>
    <t>00001B14</t>
  </si>
  <si>
    <t>竹荚鱼模型</t>
  </si>
  <si>
    <t>00001B15</t>
  </si>
  <si>
    <t>神仙鱼模型</t>
  </si>
  <si>
    <t>00001B17</t>
  </si>
  <si>
    <t>骨舌鱼模型</t>
  </si>
  <si>
    <t>00001B18</t>
  </si>
  <si>
    <t>香鱼模型</t>
  </si>
  <si>
    <t>00001B19</t>
  </si>
  <si>
    <t>斗鱼模型</t>
  </si>
  <si>
    <t>00001B1A</t>
  </si>
  <si>
    <t>黑鲈鱼模型</t>
  </si>
  <si>
    <t>00001B1B</t>
  </si>
  <si>
    <t>蓝腮太阳鱼模型</t>
  </si>
  <si>
    <t>00001B1C</t>
  </si>
  <si>
    <t>灯笼鱼模型</t>
  </si>
  <si>
    <t>00001B1D</t>
  </si>
  <si>
    <t>耳带蝴蝶鱼模型</t>
  </si>
  <si>
    <t>00001B1E</t>
  </si>
  <si>
    <t>龙睛金鱼模型</t>
  </si>
  <si>
    <t>00001B1F</t>
  </si>
  <si>
    <t>太平洋桶眼鱼模型</t>
  </si>
  <si>
    <t>00001B20</t>
  </si>
  <si>
    <t>泥鳅模型</t>
  </si>
  <si>
    <t>00001B21</t>
  </si>
  <si>
    <t>温泉医生鱼模型</t>
  </si>
  <si>
    <t>00001B22</t>
  </si>
  <si>
    <t>塘鳢鱼模型</t>
  </si>
  <si>
    <t>00001B25</t>
  </si>
  <si>
    <t>鳐鱼模型</t>
  </si>
  <si>
    <t>00001B26</t>
  </si>
  <si>
    <t>恩氏多鳍鱼模型</t>
  </si>
  <si>
    <t>00001B27</t>
  </si>
  <si>
    <t>河豚模型</t>
  </si>
  <si>
    <t>00001B28</t>
  </si>
  <si>
    <t>雀鳝模型</t>
  </si>
  <si>
    <t>00001B29</t>
  </si>
  <si>
    <t>金鳟模型</t>
  </si>
  <si>
    <t>00001B2A</t>
  </si>
  <si>
    <t>孔雀鱼模型</t>
  </si>
  <si>
    <t>00001B2B</t>
  </si>
  <si>
    <t>五彩鳗模型</t>
  </si>
  <si>
    <t>00001B2C</t>
  </si>
  <si>
    <t>刺豚模型</t>
  </si>
  <si>
    <t>00001B2D</t>
  </si>
  <si>
    <t>比目鱼模型</t>
  </si>
  <si>
    <t>00001B2E</t>
  </si>
  <si>
    <t>鱿鱼模型</t>
  </si>
  <si>
    <t>00001B2F</t>
  </si>
  <si>
    <t>条石鲷模型</t>
  </si>
  <si>
    <t>00001B30</t>
  </si>
  <si>
    <t>远东哲罗鱼模型</t>
  </si>
  <si>
    <t>00001B31</t>
  </si>
  <si>
    <t>鲸鲨模型</t>
  </si>
  <si>
    <t>00001B32</t>
  </si>
  <si>
    <t>青蛙模型</t>
  </si>
  <si>
    <t>00001B33</t>
  </si>
  <si>
    <t>旗鱼模型</t>
  </si>
  <si>
    <t>00001B34</t>
  </si>
  <si>
    <t>拟鳄龟模型</t>
  </si>
  <si>
    <t>00001B35</t>
  </si>
  <si>
    <t>鲽鱼模型</t>
  </si>
  <si>
    <t>00001B42</t>
  </si>
  <si>
    <t>帝王鲑模型</t>
  </si>
  <si>
    <t>00001B43</t>
  </si>
  <si>
    <t>吸盘鱼模型</t>
  </si>
  <si>
    <t>00001B44</t>
  </si>
  <si>
    <t>鲤鱼模型</t>
  </si>
  <si>
    <t>00001B45</t>
  </si>
  <si>
    <t>小丑鱼模型</t>
  </si>
  <si>
    <t>00001B46</t>
  </si>
  <si>
    <t>海蝴蝶模型</t>
  </si>
  <si>
    <t>00001B47</t>
  </si>
  <si>
    <t>鲔鱼模型</t>
  </si>
  <si>
    <t>00001B48</t>
  </si>
  <si>
    <t>翻车鱼模型</t>
  </si>
  <si>
    <t>00001B49</t>
  </si>
  <si>
    <t>稻田鱼模型</t>
  </si>
  <si>
    <t>00001B4B</t>
  </si>
  <si>
    <t>鲶鱼模型</t>
  </si>
  <si>
    <t>00001B4C</t>
  </si>
  <si>
    <t>拟刺尾鲷模型</t>
  </si>
  <si>
    <t>00001B4D</t>
  </si>
  <si>
    <t>苏眉鱼模型</t>
  </si>
  <si>
    <t>00001B4E</t>
  </si>
  <si>
    <t>霓虹灯鱼模型</t>
  </si>
  <si>
    <t>00001B4F</t>
  </si>
  <si>
    <t>锦鲤模型</t>
  </si>
  <si>
    <t>00001B57</t>
  </si>
  <si>
    <t>凤尾鱼模型</t>
  </si>
  <si>
    <t>00001B58</t>
  </si>
  <si>
    <t>溪哥模型</t>
  </si>
  <si>
    <t>00001B59</t>
  </si>
  <si>
    <t>蝌蚪模型</t>
  </si>
  <si>
    <t>00001B5A</t>
  </si>
  <si>
    <t>锯鲨模型</t>
  </si>
  <si>
    <t>00001B5B</t>
  </si>
  <si>
    <t>花羔红点鲑模型</t>
  </si>
  <si>
    <t>00001B5C</t>
  </si>
  <si>
    <t>白斑狗鱼模型</t>
  </si>
  <si>
    <t>00001B5D</t>
  </si>
  <si>
    <t>食人鱼模型</t>
  </si>
  <si>
    <t>00001B5E</t>
  </si>
  <si>
    <t>巨骨舌鱼模型</t>
  </si>
  <si>
    <t>00001B5F</t>
  </si>
  <si>
    <t>黑鱼模型</t>
  </si>
  <si>
    <t>00001B60</t>
  </si>
  <si>
    <t>彩虹鱼模型</t>
  </si>
  <si>
    <t>00001B61</t>
  </si>
  <si>
    <t>兰寿金鱼模型</t>
  </si>
  <si>
    <t>00001B62</t>
  </si>
  <si>
    <t>白面弄鱼模型</t>
  </si>
  <si>
    <t>00001B63</t>
  </si>
  <si>
    <t>皇带鱼模型</t>
  </si>
  <si>
    <t>00001B64</t>
  </si>
  <si>
    <t>鲑鱼模型</t>
  </si>
  <si>
    <t>00001B65</t>
  </si>
  <si>
    <t>鲨鱼模型</t>
  </si>
  <si>
    <t>00001B66</t>
  </si>
  <si>
    <t>鬼头刀模型</t>
  </si>
  <si>
    <t>00001B67</t>
  </si>
  <si>
    <t>双髻鲨模型</t>
  </si>
  <si>
    <t>00001B68</t>
  </si>
  <si>
    <t>矛尾鱼模型</t>
  </si>
  <si>
    <t>00001B69</t>
  </si>
  <si>
    <t>鳖模型</t>
  </si>
  <si>
    <t>00001B6A</t>
  </si>
  <si>
    <t>鲈鱼模型</t>
  </si>
  <si>
    <t>00001B6B</t>
  </si>
  <si>
    <t>中华绒螯蟹模型</t>
  </si>
  <si>
    <t>00001B6C</t>
  </si>
  <si>
    <t>鲷鱼模型</t>
  </si>
  <si>
    <t>00001B6D</t>
  </si>
  <si>
    <t>海马模型</t>
  </si>
  <si>
    <t>00001B6E</t>
  </si>
  <si>
    <t>吴郭鱼模型</t>
  </si>
  <si>
    <t>00001B6F</t>
  </si>
  <si>
    <t>鲟鱼模型</t>
  </si>
  <si>
    <t>00001B70</t>
  </si>
  <si>
    <t>雅罗鱼模型</t>
  </si>
  <si>
    <t>00001B71</t>
  </si>
  <si>
    <t>裸胸鳝模型</t>
  </si>
  <si>
    <t>00001B72</t>
  </si>
  <si>
    <t>西太公鱼模型</t>
  </si>
  <si>
    <t>00001B73</t>
  </si>
  <si>
    <t>樱花钩吻鲑模型</t>
  </si>
  <si>
    <t>00001B74</t>
  </si>
  <si>
    <t>黄鲈鱼模型</t>
  </si>
  <si>
    <t>00001B75</t>
  </si>
  <si>
    <t>淡水龙虾模型</t>
  </si>
  <si>
    <t>00001E9C</t>
  </si>
  <si>
    <t>狮子鱼模型</t>
  </si>
  <si>
    <t>00001E9D</t>
  </si>
  <si>
    <t>黄金河虎模型</t>
  </si>
  <si>
    <t>00000A43</t>
  </si>
  <si>
    <t>种植类</t>
  </si>
  <si>
    <t>红色波斯菊花茎</t>
  </si>
  <si>
    <t>00000A44</t>
  </si>
  <si>
    <t>红色波斯菊花蕾</t>
  </si>
  <si>
    <t>00000A46</t>
  </si>
  <si>
    <t>白色波斯菊花茎</t>
  </si>
  <si>
    <t>00000A47</t>
  </si>
  <si>
    <t>白色波斯菊花蕾</t>
  </si>
  <si>
    <t>00000B31</t>
  </si>
  <si>
    <t>黄色波斯菊花茎</t>
  </si>
  <si>
    <t>00000B32</t>
  </si>
  <si>
    <t>黄色波斯菊花蕾</t>
  </si>
  <si>
    <t>00000B35</t>
  </si>
  <si>
    <t>粉红波斯菊花茎</t>
  </si>
  <si>
    <t>00000B36</t>
  </si>
  <si>
    <t>粉红波斯菊花蕾</t>
  </si>
  <si>
    <t>00000B39</t>
  </si>
  <si>
    <t>橘色波斯菊花茎</t>
  </si>
  <si>
    <t>00000B3A</t>
  </si>
  <si>
    <t>橘色波斯菊花蕾</t>
  </si>
  <si>
    <t>00000B3D</t>
  </si>
  <si>
    <t>黑色波斯菊花茎</t>
  </si>
  <si>
    <t>00000B3E</t>
  </si>
  <si>
    <t>黑色波斯菊花蕾</t>
  </si>
  <si>
    <t>00000B41</t>
  </si>
  <si>
    <t>白色郁金香花茎</t>
  </si>
  <si>
    <t>00000B42</t>
  </si>
  <si>
    <t>白色郁金香花蕾</t>
  </si>
  <si>
    <t>00000B45</t>
  </si>
  <si>
    <t>红色郁金香花茎</t>
  </si>
  <si>
    <t>00000B46</t>
  </si>
  <si>
    <t>红色郁金香花蕾</t>
  </si>
  <si>
    <t>00000B49</t>
  </si>
  <si>
    <t>黄色郁金香花茎</t>
  </si>
  <si>
    <t>00000B4A</t>
  </si>
  <si>
    <t>黄色郁金香花蕾</t>
  </si>
  <si>
    <t>00000B4D</t>
  </si>
  <si>
    <t>粉红郁金香花茎</t>
  </si>
  <si>
    <t>00000B4E</t>
  </si>
  <si>
    <t>粉红郁金香花蕾</t>
  </si>
  <si>
    <t>00000B51</t>
  </si>
  <si>
    <t>橘色郁金香花茎</t>
  </si>
  <si>
    <t>00000B52</t>
  </si>
  <si>
    <t>橘色郁金香花蕾</t>
  </si>
  <si>
    <t>00000B55</t>
  </si>
  <si>
    <t>紫色郁金香花茎</t>
  </si>
  <si>
    <t>00000B56</t>
  </si>
  <si>
    <t>紫色郁金香花蕾</t>
  </si>
  <si>
    <t>00000B59</t>
  </si>
  <si>
    <t>黑色郁金香花茎</t>
  </si>
  <si>
    <t>00000B5A</t>
  </si>
  <si>
    <t>黑色郁金香花蕾</t>
  </si>
  <si>
    <t>00000B5D</t>
  </si>
  <si>
    <t>白色三色堇花茎</t>
  </si>
  <si>
    <t>00000B5E</t>
  </si>
  <si>
    <t>白色三色堇花蕾</t>
  </si>
  <si>
    <t>00000B61</t>
  </si>
  <si>
    <t>红色三色堇花茎</t>
  </si>
  <si>
    <t>00000B62</t>
  </si>
  <si>
    <t>红色三色堇花蕾</t>
  </si>
  <si>
    <t>00000B65</t>
  </si>
  <si>
    <t>黄色三色堇花茎</t>
  </si>
  <si>
    <t>00000B66</t>
  </si>
  <si>
    <t>黄色三色堇花蕾</t>
  </si>
  <si>
    <t>00000B69</t>
  </si>
  <si>
    <t>红黄三色堇花茎</t>
  </si>
  <si>
    <t>00000B6A</t>
  </si>
  <si>
    <t>红黄三色堇花蕾</t>
  </si>
  <si>
    <t>00000B6D</t>
  </si>
  <si>
    <t>紫色三色堇花茎</t>
  </si>
  <si>
    <t>00000B6E</t>
  </si>
  <si>
    <t>紫色三色堇花蕾</t>
  </si>
  <si>
    <t>00000B71</t>
  </si>
  <si>
    <t>蓝色三色堇花茎</t>
  </si>
  <si>
    <t>00000B72</t>
  </si>
  <si>
    <t>蓝色三色堇花蕾</t>
  </si>
  <si>
    <t>00000B75</t>
  </si>
  <si>
    <t>白色玫瑰花茎</t>
  </si>
  <si>
    <t>00000B76</t>
  </si>
  <si>
    <t>白色玫瑰花蕾</t>
  </si>
  <si>
    <t>00000B79</t>
  </si>
  <si>
    <t>红色玫瑰花茎</t>
  </si>
  <si>
    <t>00000B7A</t>
  </si>
  <si>
    <t>红色玫瑰花蕾</t>
  </si>
  <si>
    <t>00000B7D</t>
  </si>
  <si>
    <t>黄色玫瑰花茎</t>
  </si>
  <si>
    <t>00000B7E</t>
  </si>
  <si>
    <t>黄色玫瑰花蕾</t>
  </si>
  <si>
    <t>00000B81</t>
  </si>
  <si>
    <t>粉红玫瑰花茎</t>
  </si>
  <si>
    <t>00000B82</t>
  </si>
  <si>
    <t>粉红玫瑰花蕾</t>
  </si>
  <si>
    <t>00000B85</t>
  </si>
  <si>
    <t>橘色玫瑰花茎</t>
  </si>
  <si>
    <t>00000B86</t>
  </si>
  <si>
    <t>橘色玫瑰花蔷</t>
  </si>
  <si>
    <t>00000B89</t>
  </si>
  <si>
    <t>紫色玫瑰花茎</t>
  </si>
  <si>
    <t>00000B8A</t>
  </si>
  <si>
    <t>紫色玫瑰花蕾</t>
  </si>
  <si>
    <t>00000B8D</t>
  </si>
  <si>
    <t>黑色玫瑰花茎</t>
  </si>
  <si>
    <t>00000B8E</t>
  </si>
  <si>
    <t>黑色玫瑰花蕾</t>
  </si>
  <si>
    <t>00000B91</t>
  </si>
  <si>
    <t>蓝色玫瑰花茎</t>
  </si>
  <si>
    <t>00000B92</t>
  </si>
  <si>
    <t>蓝色玫瑰花蕾</t>
  </si>
  <si>
    <t>00000B95</t>
  </si>
  <si>
    <t>金色玫瑰花茎</t>
  </si>
  <si>
    <t>00000B96</t>
  </si>
  <si>
    <t>金色玫瑰花蕾</t>
  </si>
  <si>
    <t>00000BA5</t>
  </si>
  <si>
    <t>白色百合花茎</t>
  </si>
  <si>
    <t>00000BA6</t>
  </si>
  <si>
    <t>白色百合花蕾</t>
  </si>
  <si>
    <t>00000BA9</t>
  </si>
  <si>
    <t>红色百合花茎</t>
  </si>
  <si>
    <t>00000BAA</t>
  </si>
  <si>
    <t>红色百合花蕾</t>
  </si>
  <si>
    <t>00000BAD</t>
  </si>
  <si>
    <t>黄色百合花茎</t>
  </si>
  <si>
    <t>00000BAE</t>
  </si>
  <si>
    <t>黄色百合花蕾</t>
  </si>
  <si>
    <t>00000BB1</t>
  </si>
  <si>
    <t>粉红百合花茎</t>
  </si>
  <si>
    <t>00000BB2</t>
  </si>
  <si>
    <t>粉红百合花蕾</t>
  </si>
  <si>
    <t>00000BB5</t>
  </si>
  <si>
    <t>橘色百合花茎</t>
  </si>
  <si>
    <t>00000BB6</t>
  </si>
  <si>
    <t>橘色百合花蕾</t>
  </si>
  <si>
    <t>00000BB9</t>
  </si>
  <si>
    <t>黑色百合花茎</t>
  </si>
  <si>
    <t>00000BBA</t>
  </si>
  <si>
    <t>黑色百合花蕾</t>
  </si>
  <si>
    <t>00000E7F</t>
  </si>
  <si>
    <t>白色银莲花茎</t>
  </si>
  <si>
    <t>00000E80</t>
  </si>
  <si>
    <t>白色银莲花蕾</t>
  </si>
  <si>
    <t>00000E83</t>
  </si>
  <si>
    <t>橘色银莲花茎</t>
  </si>
  <si>
    <t>00000E84</t>
  </si>
  <si>
    <t>橘色银莲花蕾</t>
  </si>
  <si>
    <t>00000E86</t>
  </si>
  <si>
    <t>蓝色银莲花茎</t>
  </si>
  <si>
    <t>00000E87</t>
  </si>
  <si>
    <t>蓝色银莲花蕾</t>
  </si>
  <si>
    <t>00000E89</t>
  </si>
  <si>
    <t>粉红银莲花茎</t>
  </si>
  <si>
    <t>00000E8A</t>
  </si>
  <si>
    <t>粉红银莲花蕾</t>
  </si>
  <si>
    <t>00000E8D</t>
  </si>
  <si>
    <t>红色银莲花茎</t>
  </si>
  <si>
    <t>00000E8E</t>
  </si>
  <si>
    <t>红色银莲花蕾</t>
  </si>
  <si>
    <t>00000E90</t>
  </si>
  <si>
    <t>紫色银莲花茎</t>
  </si>
  <si>
    <t>00000E91</t>
  </si>
  <si>
    <t>紫色银莲花蕾</t>
  </si>
  <si>
    <t>00000E94</t>
  </si>
  <si>
    <t>白色风信子花茎</t>
  </si>
  <si>
    <t>00000E95</t>
  </si>
  <si>
    <t>白色风信子花蕾</t>
  </si>
  <si>
    <t>00000E98</t>
  </si>
  <si>
    <t>黄色风信子花茎</t>
  </si>
  <si>
    <t>00000E99</t>
  </si>
  <si>
    <t>黄色风信子花蕾</t>
  </si>
  <si>
    <t>00000E9B</t>
  </si>
  <si>
    <t>粉红风信子花茎</t>
  </si>
  <si>
    <t>00000E9C</t>
  </si>
  <si>
    <t>粉红风信子花蕾</t>
  </si>
  <si>
    <t>00000E9E</t>
  </si>
  <si>
    <t>橘色风信子花茎</t>
  </si>
  <si>
    <t>00000E9F</t>
  </si>
  <si>
    <t>橘色风信子花蕾</t>
  </si>
  <si>
    <t>00000EA2</t>
  </si>
  <si>
    <t>红色风信子花茎</t>
  </si>
  <si>
    <t>00000EA3</t>
  </si>
  <si>
    <t>红色风信子花蕾</t>
  </si>
  <si>
    <t>00000EA5</t>
  </si>
  <si>
    <t>蓝色风信子花茎</t>
  </si>
  <si>
    <t>00000EA6</t>
  </si>
  <si>
    <t>蓝色风信子花蕾</t>
  </si>
  <si>
    <t>00000EA8</t>
  </si>
  <si>
    <t>紫色风信子花茎</t>
  </si>
  <si>
    <t>00000EA9</t>
  </si>
  <si>
    <t>紫色风信子花蕾</t>
  </si>
  <si>
    <t>00000EAC</t>
  </si>
  <si>
    <t>白色菊花花茎</t>
  </si>
  <si>
    <t>00000EAD</t>
  </si>
  <si>
    <t>白色菊花花蕾</t>
  </si>
  <si>
    <t>00000EB0</t>
  </si>
  <si>
    <t>黄色菊花花茎</t>
  </si>
  <si>
    <t>00000EB1</t>
  </si>
  <si>
    <t>黄色菊花花蕾</t>
  </si>
  <si>
    <t>00000EB3</t>
  </si>
  <si>
    <t>紫色菊花花茎</t>
  </si>
  <si>
    <t>00000EB4</t>
  </si>
  <si>
    <t>紫色菊花花蕾</t>
  </si>
  <si>
    <t>00000EB6</t>
  </si>
  <si>
    <t>粉红菊花花茎</t>
  </si>
  <si>
    <t>00000EB7</t>
  </si>
  <si>
    <t>粉红菊花花蕾</t>
  </si>
  <si>
    <t>00000EBA</t>
  </si>
  <si>
    <t>红色菊花花茎</t>
  </si>
  <si>
    <t>00000EBB</t>
  </si>
  <si>
    <t>红色菊花花蕾</t>
  </si>
  <si>
    <t>00000EC2</t>
  </si>
  <si>
    <t>绿色菊花花茎</t>
  </si>
  <si>
    <t>00000EC3</t>
  </si>
  <si>
    <t>绿色菊花花蕾</t>
  </si>
  <si>
    <t>00000EEF</t>
  </si>
  <si>
    <t>红色波斯菊花芽</t>
  </si>
  <si>
    <t>00000EF0</t>
  </si>
  <si>
    <t>红色波斯菊花株</t>
  </si>
  <si>
    <t>00000EF1</t>
  </si>
  <si>
    <t>白色波斯菊花芽</t>
  </si>
  <si>
    <t>00000EF2</t>
  </si>
  <si>
    <t>白色波斯菊花株</t>
  </si>
  <si>
    <t>00000EF3</t>
  </si>
  <si>
    <t>黄色波斯菊花芽</t>
  </si>
  <si>
    <t>00000EF4</t>
  </si>
  <si>
    <t>黄色波斯菊花株</t>
  </si>
  <si>
    <t>00000EF6</t>
  </si>
  <si>
    <t>粉红波斯菊花株</t>
  </si>
  <si>
    <t>00000EF8</t>
  </si>
  <si>
    <t>橘色波斯菊花株</t>
  </si>
  <si>
    <t>00000EFA</t>
  </si>
  <si>
    <t>黑色波斯菊花株</t>
  </si>
  <si>
    <t>00000EFB</t>
  </si>
  <si>
    <t>白色郁金香花芽</t>
  </si>
  <si>
    <t>00000EFC</t>
  </si>
  <si>
    <t>白色郁金香花株</t>
  </si>
  <si>
    <t>00000EFD</t>
  </si>
  <si>
    <t>红色郁金香花芽</t>
  </si>
  <si>
    <t>00000EFE</t>
  </si>
  <si>
    <t>红色郁金香花株</t>
  </si>
  <si>
    <t>00000EFF</t>
  </si>
  <si>
    <t>黄色郁金香花芽</t>
  </si>
  <si>
    <t>00000F00</t>
  </si>
  <si>
    <t>黄色郁金香花株</t>
  </si>
  <si>
    <t>00000F02</t>
  </si>
  <si>
    <t>粉红郁金香花株</t>
  </si>
  <si>
    <t>00000F04</t>
  </si>
  <si>
    <t>橘色郁金香花株</t>
  </si>
  <si>
    <t>00000F06</t>
  </si>
  <si>
    <t>紫色郁金香花株</t>
  </si>
  <si>
    <t>00000F08</t>
  </si>
  <si>
    <t>黑色郁金香花株</t>
  </si>
  <si>
    <t>00000F09</t>
  </si>
  <si>
    <t>白色三色堇花芽</t>
  </si>
  <si>
    <t>00000F0A</t>
  </si>
  <si>
    <t>白色三色堇花株</t>
  </si>
  <si>
    <t>00000F0B</t>
  </si>
  <si>
    <t>红色三色堇花芽</t>
  </si>
  <si>
    <t>00000F0C</t>
  </si>
  <si>
    <t>红色三色堇花株</t>
  </si>
  <si>
    <t>00000F0D</t>
  </si>
  <si>
    <t>黄色三色堇花芽</t>
  </si>
  <si>
    <t>00000F0E</t>
  </si>
  <si>
    <t>黄色三色堇花株</t>
  </si>
  <si>
    <t>00000F10</t>
  </si>
  <si>
    <t>红黄三色堇花株</t>
  </si>
  <si>
    <t>00000F12</t>
  </si>
  <si>
    <t>紫色三色堇花株</t>
  </si>
  <si>
    <t>00000F14</t>
  </si>
  <si>
    <t>蓝色三色堇花株</t>
  </si>
  <si>
    <t>00000F15</t>
  </si>
  <si>
    <t>白色玫瑰花芽</t>
  </si>
  <si>
    <t>00000F16</t>
  </si>
  <si>
    <t>白色玫瑰花株</t>
  </si>
  <si>
    <t>00000F17</t>
  </si>
  <si>
    <t>红色玫瑰花芽</t>
  </si>
  <si>
    <t>00000F18</t>
  </si>
  <si>
    <t>红色玫瑰花株</t>
  </si>
  <si>
    <t>00000F19</t>
  </si>
  <si>
    <t>黄色玫瑰花芽</t>
  </si>
  <si>
    <t>00000F1A</t>
  </si>
  <si>
    <t>黄色玫瑰花株</t>
  </si>
  <si>
    <t>00000F1C</t>
  </si>
  <si>
    <t>粉红玫瑰花株</t>
  </si>
  <si>
    <t>00000F1E</t>
  </si>
  <si>
    <t>橘色玫瑰花株</t>
  </si>
  <si>
    <t>00000F20</t>
  </si>
  <si>
    <t>紫色玫瑰花株</t>
  </si>
  <si>
    <t>00000F22</t>
  </si>
  <si>
    <t>黑色玫瑰花株</t>
  </si>
  <si>
    <t>00000F24</t>
  </si>
  <si>
    <t>蓝色玫瑰花株</t>
  </si>
  <si>
    <t>00000F26</t>
  </si>
  <si>
    <t>金色玫瑰花株</t>
  </si>
  <si>
    <t>00000F2D</t>
  </si>
  <si>
    <t>白色百合花芽</t>
  </si>
  <si>
    <t>00000F2E</t>
  </si>
  <si>
    <t>白色百合花株</t>
  </si>
  <si>
    <t>00000F2F</t>
  </si>
  <si>
    <t>红色百合花芽</t>
  </si>
  <si>
    <t>00000F30</t>
  </si>
  <si>
    <t>红色百合花株</t>
  </si>
  <si>
    <t>00000F31</t>
  </si>
  <si>
    <t>黄色百合花芽</t>
  </si>
  <si>
    <t>00000F32</t>
  </si>
  <si>
    <t>黄色百合花株</t>
  </si>
  <si>
    <t>00000F34</t>
  </si>
  <si>
    <t>粉红百合花株</t>
  </si>
  <si>
    <t>00000F36</t>
  </si>
  <si>
    <t>橘色百合花株</t>
  </si>
  <si>
    <t>00000F38</t>
  </si>
  <si>
    <t>黑色百合花株</t>
  </si>
  <si>
    <t>00000F39</t>
  </si>
  <si>
    <t>白色银莲花芽</t>
  </si>
  <si>
    <t>00000F3A</t>
  </si>
  <si>
    <t>白色银莲花花株</t>
  </si>
  <si>
    <t>00000F3B</t>
  </si>
  <si>
    <t>橘色银莲花芽</t>
  </si>
  <si>
    <t>00000F3C</t>
  </si>
  <si>
    <t>橘色银莲花花株</t>
  </si>
  <si>
    <t>00000F3E</t>
  </si>
  <si>
    <t>蓝色银莲花花株</t>
  </si>
  <si>
    <t>00000F40</t>
  </si>
  <si>
    <t>粉红银莲花花株</t>
  </si>
  <si>
    <t>00000F41</t>
  </si>
  <si>
    <t>红色银莲花芽</t>
  </si>
  <si>
    <t>00000F42</t>
  </si>
  <si>
    <t>红色银莲花花株</t>
  </si>
  <si>
    <t>00000F44</t>
  </si>
  <si>
    <t>紫色银莲花花株</t>
  </si>
  <si>
    <t>00000F45</t>
  </si>
  <si>
    <t>白色风信子花芽</t>
  </si>
  <si>
    <t>00000F46</t>
  </si>
  <si>
    <t>白色风信子花株</t>
  </si>
  <si>
    <t>00000F47</t>
  </si>
  <si>
    <t>黄色风信子花芽</t>
  </si>
  <si>
    <t>00000F48</t>
  </si>
  <si>
    <t>黄色风信子花株</t>
  </si>
  <si>
    <t>00000F4A</t>
  </si>
  <si>
    <t>粉红风信子花株</t>
  </si>
  <si>
    <t>00000F4C</t>
  </si>
  <si>
    <t>橘色风信子花株</t>
  </si>
  <si>
    <t>00000F4D</t>
  </si>
  <si>
    <t>红色风信子花芽</t>
  </si>
  <si>
    <t>00000F4E</t>
  </si>
  <si>
    <t>红色风信子花株</t>
  </si>
  <si>
    <t>00000F50</t>
  </si>
  <si>
    <t>蓝色风信子花株</t>
  </si>
  <si>
    <t>00000F52</t>
  </si>
  <si>
    <t>紫色风信子花株</t>
  </si>
  <si>
    <t>00000F53</t>
  </si>
  <si>
    <t>白色菊花芽</t>
  </si>
  <si>
    <t>00000F54</t>
  </si>
  <si>
    <t>白色菊花花株</t>
  </si>
  <si>
    <t>00000F55</t>
  </si>
  <si>
    <t>黄色菊花芽</t>
  </si>
  <si>
    <t>00000F56</t>
  </si>
  <si>
    <t>黄色菊花花株</t>
  </si>
  <si>
    <t>00000F58</t>
  </si>
  <si>
    <t>紫色菊花花株</t>
  </si>
  <si>
    <t>00000F5A</t>
  </si>
  <si>
    <t>粉红菊花花株</t>
  </si>
  <si>
    <t>00000F5B</t>
  </si>
  <si>
    <t>红色菊花芽</t>
  </si>
  <si>
    <t>00000F5C</t>
  </si>
  <si>
    <t>红色菊花花株</t>
  </si>
  <si>
    <t>00000F5E</t>
  </si>
  <si>
    <t>绿色菊花花株</t>
  </si>
  <si>
    <t>00001DE3</t>
  </si>
  <si>
    <t>铃兰花株</t>
  </si>
  <si>
    <t>00000A42</t>
  </si>
  <si>
    <t>红色波斯菊种子</t>
  </si>
  <si>
    <t>00000A45</t>
  </si>
  <si>
    <t>白色波斯菊种子</t>
  </si>
  <si>
    <t>00000B30</t>
  </si>
  <si>
    <t>黄色波斯菊种子</t>
  </si>
  <si>
    <t>00000B40</t>
  </si>
  <si>
    <t>白色郁金香球根</t>
  </si>
  <si>
    <t>00000B44</t>
  </si>
  <si>
    <t>红色郁金香球根</t>
  </si>
  <si>
    <t>00000B48</t>
  </si>
  <si>
    <t>黄色郁金香球根</t>
  </si>
  <si>
    <t>00000B5C</t>
  </si>
  <si>
    <t>白色三色堇种子</t>
  </si>
  <si>
    <t>00000B60</t>
  </si>
  <si>
    <t>红色三色堇种子</t>
  </si>
  <si>
    <t>00000B64</t>
  </si>
  <si>
    <t>黄色三色堇种子</t>
  </si>
  <si>
    <t>00000B74</t>
  </si>
  <si>
    <t>白色玫瑰种子</t>
  </si>
  <si>
    <t>00000B78</t>
  </si>
  <si>
    <t>红色玫瑰种子</t>
  </si>
  <si>
    <t>00000B7C</t>
  </si>
  <si>
    <t>黄色玫瑰种子</t>
  </si>
  <si>
    <t>00000BA4</t>
  </si>
  <si>
    <t>白色百合球根</t>
  </si>
  <si>
    <t>00000BA8</t>
  </si>
  <si>
    <t>红色百合球根</t>
  </si>
  <si>
    <t>00000BAC</t>
  </si>
  <si>
    <t>黄色百合球根</t>
  </si>
  <si>
    <t>00000E7E</t>
  </si>
  <si>
    <t>白色银莲花球根</t>
  </si>
  <si>
    <t>00000E82</t>
  </si>
  <si>
    <t>橘色银莲花球根</t>
  </si>
  <si>
    <t>00000E8C</t>
  </si>
  <si>
    <t>红色银莲花球根</t>
  </si>
  <si>
    <t>00000E93</t>
  </si>
  <si>
    <t>白色风信子球根</t>
  </si>
  <si>
    <t>00000E97</t>
  </si>
  <si>
    <t>黄色风信子球根</t>
  </si>
  <si>
    <t>00000EA1</t>
  </si>
  <si>
    <t>红色风信子球根</t>
  </si>
  <si>
    <t>00000EAB</t>
  </si>
  <si>
    <t>白色菊花种子</t>
  </si>
  <si>
    <t>00000EAF</t>
  </si>
  <si>
    <t>黄色菊花种子</t>
  </si>
  <si>
    <t>00000EB9</t>
  </si>
  <si>
    <t>红色菊花种子</t>
  </si>
  <si>
    <t>00000900</t>
  </si>
  <si>
    <t>红色波斯菊</t>
  </si>
  <si>
    <t>00000901</t>
  </si>
  <si>
    <t>白色波斯菊</t>
  </si>
  <si>
    <t>00000B2F</t>
  </si>
  <si>
    <t>黄色波斯菊</t>
  </si>
  <si>
    <t>00000B33</t>
  </si>
  <si>
    <t>粉红波斯菊</t>
  </si>
  <si>
    <t>00000B37</t>
  </si>
  <si>
    <t>橘色波斯菊</t>
  </si>
  <si>
    <t>00000B3B</t>
  </si>
  <si>
    <t>黑色波斯菊</t>
  </si>
  <si>
    <t>00000B3F</t>
  </si>
  <si>
    <t>白色郁金香</t>
  </si>
  <si>
    <t>00000B43</t>
  </si>
  <si>
    <t>红色郁金香</t>
  </si>
  <si>
    <t>00000B47</t>
  </si>
  <si>
    <t>黄色郁金香</t>
  </si>
  <si>
    <t>00000B4B</t>
  </si>
  <si>
    <t>粉红郁金香</t>
  </si>
  <si>
    <t>00000B4F</t>
  </si>
  <si>
    <t>橘色郁金香</t>
  </si>
  <si>
    <t>00000B53</t>
  </si>
  <si>
    <t>紫色郁金香</t>
  </si>
  <si>
    <t>00000B57</t>
  </si>
  <si>
    <t>黑色郁金香</t>
  </si>
  <si>
    <t>00000B5B</t>
  </si>
  <si>
    <t>白色三色堇</t>
  </si>
  <si>
    <t>00000B5F</t>
  </si>
  <si>
    <t>红色三色堇</t>
  </si>
  <si>
    <t>00000B63</t>
  </si>
  <si>
    <t>黄色三色堇</t>
  </si>
  <si>
    <t>00000B67</t>
  </si>
  <si>
    <t>红黄三色堇</t>
  </si>
  <si>
    <t>00000B6B</t>
  </si>
  <si>
    <t>紫色三色堇</t>
  </si>
  <si>
    <t>00000B6F</t>
  </si>
  <si>
    <t>蓝色三色堇</t>
  </si>
  <si>
    <t>00000B73</t>
  </si>
  <si>
    <t>白色玫瑰</t>
  </si>
  <si>
    <t>00000B77</t>
  </si>
  <si>
    <t>红色玫瑰</t>
  </si>
  <si>
    <t>00000B7B</t>
  </si>
  <si>
    <t>黄色玫瑰</t>
  </si>
  <si>
    <t>00000B7F</t>
  </si>
  <si>
    <t>粉红玫瑰</t>
  </si>
  <si>
    <t>00000B83</t>
  </si>
  <si>
    <t>橘色玫瑰</t>
  </si>
  <si>
    <t>00000B87</t>
  </si>
  <si>
    <t>紫色玫瑰</t>
  </si>
  <si>
    <t>00000B8B</t>
  </si>
  <si>
    <t>黑色玫瑰</t>
  </si>
  <si>
    <t>00000B8F</t>
  </si>
  <si>
    <t>蓝色玫瑰</t>
  </si>
  <si>
    <t>00000B93</t>
  </si>
  <si>
    <t>金色玫瑰</t>
  </si>
  <si>
    <t>00000BA3</t>
  </si>
  <si>
    <t>白色百合</t>
  </si>
  <si>
    <t>00000BA7</t>
  </si>
  <si>
    <t>红色百合</t>
  </si>
  <si>
    <t>00000BAB</t>
  </si>
  <si>
    <t>黄色百合</t>
  </si>
  <si>
    <t>00000BAF</t>
  </si>
  <si>
    <t>粉红百合</t>
  </si>
  <si>
    <t>00000BB3</t>
  </si>
  <si>
    <t>橘色百合</t>
  </si>
  <si>
    <t>00000BB7</t>
  </si>
  <si>
    <t>黑色百合</t>
  </si>
  <si>
    <t>00000E7D</t>
  </si>
  <si>
    <t>白色银莲花</t>
  </si>
  <si>
    <t>00000E81</t>
  </si>
  <si>
    <t>橘色银莲花</t>
  </si>
  <si>
    <t>00000E85</t>
  </si>
  <si>
    <t>蓝色银莲花</t>
  </si>
  <si>
    <t>00000E88</t>
  </si>
  <si>
    <t>粉红银莲花</t>
  </si>
  <si>
    <t>00000E8B</t>
  </si>
  <si>
    <t>红色银莲花</t>
  </si>
  <si>
    <t>00000E8F</t>
  </si>
  <si>
    <t>紫色银莲花</t>
  </si>
  <si>
    <t>00000E92</t>
  </si>
  <si>
    <t>白色风信子</t>
  </si>
  <si>
    <t>00000E96</t>
  </si>
  <si>
    <t>黄色风信子</t>
  </si>
  <si>
    <t>00000E9A</t>
  </si>
  <si>
    <t>粉红风信子</t>
  </si>
  <si>
    <t>00000E9D</t>
  </si>
  <si>
    <t>橘色风信子</t>
  </si>
  <si>
    <t>00000EA0</t>
  </si>
  <si>
    <t>红色风信子</t>
  </si>
  <si>
    <t>00000EA4</t>
  </si>
  <si>
    <t>蓝色风信子</t>
  </si>
  <si>
    <t>00000EA7</t>
  </si>
  <si>
    <t>紫色风信子</t>
  </si>
  <si>
    <t>00000EAA</t>
  </si>
  <si>
    <t>白色菊花</t>
  </si>
  <si>
    <t>00000EAE</t>
  </si>
  <si>
    <t>黄色菊花</t>
  </si>
  <si>
    <t>00000EB2</t>
  </si>
  <si>
    <t>紫色菊花</t>
  </si>
  <si>
    <t>00000EB5</t>
  </si>
  <si>
    <t>粉红菊花</t>
  </si>
  <si>
    <t>00000EB8</t>
  </si>
  <si>
    <t>红色菊花</t>
  </si>
  <si>
    <t>00001437</t>
  </si>
  <si>
    <t>绿色菊花</t>
  </si>
  <si>
    <t>000008A5</t>
  </si>
  <si>
    <t>苹果</t>
  </si>
  <si>
    <t>000008A6</t>
  </si>
  <si>
    <t>橘子</t>
  </si>
  <si>
    <t>000008ED</t>
  </si>
  <si>
    <t>梨子</t>
  </si>
  <si>
    <t>000008EE</t>
  </si>
  <si>
    <t>桃子</t>
  </si>
  <si>
    <t>000008EF</t>
  </si>
  <si>
    <t>樱桃</t>
  </si>
  <si>
    <t>000008F0</t>
  </si>
  <si>
    <t>椰子</t>
  </si>
  <si>
    <t>00000CCC</t>
  </si>
  <si>
    <t>出色蘑菇</t>
  </si>
  <si>
    <t>00000CCD</t>
  </si>
  <si>
    <t>圆形蘑菇</t>
  </si>
  <si>
    <t>00000CCE</t>
  </si>
  <si>
    <t>瘦小蘑菇</t>
  </si>
  <si>
    <t>00000CCF</t>
  </si>
  <si>
    <t>扁平蘑菇</t>
  </si>
  <si>
    <t>00000CD0</t>
  </si>
  <si>
    <t>珍贵蘑菇</t>
  </si>
  <si>
    <t>00000AEA</t>
  </si>
  <si>
    <t>树苗</t>
  </si>
  <si>
    <t>00000AF0</t>
  </si>
  <si>
    <t>针叶树苗</t>
  </si>
  <si>
    <t>00000AEC</t>
  </si>
  <si>
    <t>阔叶树小树S</t>
  </si>
  <si>
    <t>00000AED</t>
  </si>
  <si>
    <t>阔叶树小树M</t>
  </si>
  <si>
    <t>00000AEE</t>
  </si>
  <si>
    <t>阔叶树小树L</t>
  </si>
  <si>
    <t>00000AEF</t>
  </si>
  <si>
    <t>阔叶树</t>
  </si>
  <si>
    <t>00000AF2</t>
  </si>
  <si>
    <t>针叶树小树S</t>
  </si>
  <si>
    <t>00000AF3</t>
  </si>
  <si>
    <t>针叶树小树M</t>
  </si>
  <si>
    <t>00000AF4</t>
  </si>
  <si>
    <t>针叶树小树L</t>
  </si>
  <si>
    <t>00000AF5</t>
  </si>
  <si>
    <t>针叶树</t>
  </si>
  <si>
    <t>00000AF6</t>
  </si>
  <si>
    <t>椰子幼苗</t>
  </si>
  <si>
    <t>00000AF7</t>
  </si>
  <si>
    <t>椰子树小树S</t>
  </si>
  <si>
    <t>00000AF8</t>
  </si>
  <si>
    <t>椰子树小树M</t>
  </si>
  <si>
    <t>00000AF9</t>
  </si>
  <si>
    <t>椰子树小树L</t>
  </si>
  <si>
    <t>00000AFA</t>
  </si>
  <si>
    <t>椰子树</t>
  </si>
  <si>
    <t>00000AFB</t>
  </si>
  <si>
    <t>竹笋苗</t>
  </si>
  <si>
    <t>00000AFC</t>
  </si>
  <si>
    <t>幼竹S</t>
  </si>
  <si>
    <t>00000AFD</t>
  </si>
  <si>
    <t>幼竹M</t>
  </si>
  <si>
    <t>00000AFE</t>
  </si>
  <si>
    <t>幼竹L</t>
  </si>
  <si>
    <t>00000AFF</t>
  </si>
  <si>
    <t>竹子</t>
  </si>
  <si>
    <t>00000D1C</t>
  </si>
  <si>
    <t>苹果幼苗</t>
  </si>
  <si>
    <t>00000D1D</t>
  </si>
  <si>
    <t>苹果小树S</t>
  </si>
  <si>
    <t>00000D1E</t>
  </si>
  <si>
    <t>苹果小树M</t>
  </si>
  <si>
    <t>00000D1F</t>
  </si>
  <si>
    <t>苹果小树L</t>
  </si>
  <si>
    <t>00000D20</t>
  </si>
  <si>
    <t>苹果树</t>
  </si>
  <si>
    <t>00000D21</t>
  </si>
  <si>
    <t>橘子幼苗</t>
  </si>
  <si>
    <t>00000D22</t>
  </si>
  <si>
    <t>橘子小树S</t>
  </si>
  <si>
    <t>00000D23</t>
  </si>
  <si>
    <t>橘子小树M</t>
  </si>
  <si>
    <t>00000D24</t>
  </si>
  <si>
    <t>橘子小树L</t>
  </si>
  <si>
    <t>00000D25</t>
  </si>
  <si>
    <t>橘子树</t>
  </si>
  <si>
    <t>00000D26</t>
  </si>
  <si>
    <t>梨子幼苗</t>
  </si>
  <si>
    <t>00000D27</t>
  </si>
  <si>
    <t>梨子小树S</t>
  </si>
  <si>
    <t>00000D28</t>
  </si>
  <si>
    <t>梨子小树M</t>
  </si>
  <si>
    <t>00000D29</t>
  </si>
  <si>
    <t>梨子小树L</t>
  </si>
  <si>
    <t>00000D2A</t>
  </si>
  <si>
    <t>梨子树</t>
  </si>
  <si>
    <t>00000D2B</t>
  </si>
  <si>
    <t>桃子幼苗</t>
  </si>
  <si>
    <t>00000D2C</t>
  </si>
  <si>
    <t>桃子小树S</t>
  </si>
  <si>
    <t>00000D2D</t>
  </si>
  <si>
    <t>桃子小树M</t>
  </si>
  <si>
    <t>00000D2E</t>
  </si>
  <si>
    <t>桃子小树L</t>
  </si>
  <si>
    <t>00000D2F</t>
  </si>
  <si>
    <t>桃子树</t>
  </si>
  <si>
    <t>00000D31</t>
  </si>
  <si>
    <t>樱桃幼苗</t>
  </si>
  <si>
    <t>00000D32</t>
  </si>
  <si>
    <t>樱桃小树S</t>
  </si>
  <si>
    <t>00000D33</t>
  </si>
  <si>
    <t>樱桃小树M</t>
  </si>
  <si>
    <t>00000D34</t>
  </si>
  <si>
    <t>樱桃小树L</t>
  </si>
  <si>
    <t>00000D35</t>
  </si>
  <si>
    <t>樱桃树</t>
  </si>
  <si>
    <t>0000114A</t>
  </si>
  <si>
    <t>发财树</t>
  </si>
  <si>
    <t>00001154</t>
  </si>
  <si>
    <t>发财树幼苗</t>
  </si>
  <si>
    <t>00001155</t>
  </si>
  <si>
    <t>发财小树S</t>
  </si>
  <si>
    <t>00001156</t>
  </si>
  <si>
    <t>发财小树M</t>
  </si>
  <si>
    <t>00001157</t>
  </si>
  <si>
    <t>发财小树L</t>
  </si>
  <si>
    <t>0000141F</t>
  </si>
  <si>
    <t>针叶树幼苗</t>
  </si>
  <si>
    <t>00001420</t>
  </si>
  <si>
    <t>阔叶树幼苗</t>
  </si>
  <si>
    <t>000008F7</t>
  </si>
  <si>
    <t>竹笋</t>
  </si>
  <si>
    <t>00000A40</t>
  </si>
  <si>
    <t>杂草</t>
  </si>
  <si>
    <t>00000A52</t>
  </si>
  <si>
    <t>坏掉的大头菜</t>
  </si>
  <si>
    <t>00000A48</t>
  </si>
  <si>
    <t>10棵大头菜</t>
  </si>
  <si>
    <t>00000A49</t>
  </si>
  <si>
    <t>20棵大头菜</t>
  </si>
  <si>
    <t>00000A4A</t>
  </si>
  <si>
    <t>30棵大头菜</t>
  </si>
  <si>
    <t>00000A4B</t>
  </si>
  <si>
    <t>40棵大头菜</t>
  </si>
  <si>
    <t>00000A4C</t>
  </si>
  <si>
    <t>50棵大头菜</t>
  </si>
  <si>
    <t>00000A4D</t>
  </si>
  <si>
    <t>60棵大头菜</t>
  </si>
  <si>
    <t>00000A4E</t>
  </si>
  <si>
    <t>70棵大头菜</t>
  </si>
  <si>
    <t>00000A4F</t>
  </si>
  <si>
    <t>80棵大头菜</t>
  </si>
  <si>
    <t>00000A50</t>
  </si>
  <si>
    <t>90棵大头菜</t>
  </si>
  <si>
    <t>00000A51</t>
  </si>
  <si>
    <t>100棵大头菜</t>
  </si>
  <si>
    <t>000012BB</t>
  </si>
  <si>
    <t>房内墙纸</t>
  </si>
  <si>
    <t>常见墙</t>
  </si>
  <si>
    <t>000012C1</t>
  </si>
  <si>
    <t>钢架墙</t>
  </si>
  <si>
    <t>000012C2</t>
  </si>
  <si>
    <t>粉红油漆木墙</t>
  </si>
  <si>
    <t>000012C3</t>
  </si>
  <si>
    <t>白色油漆木墙</t>
  </si>
  <si>
    <t>000012C4</t>
  </si>
  <si>
    <t>000012C5</t>
  </si>
  <si>
    <t>000012C6</t>
  </si>
  <si>
    <t>茶色大厅墙</t>
  </si>
  <si>
    <t>000012C7</t>
  </si>
  <si>
    <t>深棕色大厅墙</t>
  </si>
  <si>
    <t>000012C8</t>
  </si>
  <si>
    <t>黄色油漆墙</t>
  </si>
  <si>
    <t>000012C9</t>
  </si>
  <si>
    <t>橘色油漆墙</t>
  </si>
  <si>
    <t>000012CB</t>
  </si>
  <si>
    <t>蓝色油漆墙</t>
  </si>
  <si>
    <t>000012CC</t>
  </si>
  <si>
    <t>绿色油漆墙</t>
  </si>
  <si>
    <t>000012CD</t>
  </si>
  <si>
    <t>不规则石头墙</t>
  </si>
  <si>
    <t>000012CE</t>
  </si>
  <si>
    <t>蓝色皇冠壁纸</t>
  </si>
  <si>
    <t>000012CF</t>
  </si>
  <si>
    <t>黑色皇冠壁纸</t>
  </si>
  <si>
    <t>000012D0</t>
  </si>
  <si>
    <t>粉红皇冠壁纸</t>
  </si>
  <si>
    <t>000012D1</t>
  </si>
  <si>
    <t>米色装饰线板墙</t>
  </si>
  <si>
    <t>000012D2</t>
  </si>
  <si>
    <t>红色装饰线板墙</t>
  </si>
  <si>
    <t>000012D3</t>
  </si>
  <si>
    <t>日式拉门</t>
  </si>
  <si>
    <t>000012D4</t>
  </si>
  <si>
    <t>000012D5</t>
  </si>
  <si>
    <t>主机板墙</t>
  </si>
  <si>
    <t>000012D9</t>
  </si>
  <si>
    <t>铁卷门墙</t>
  </si>
  <si>
    <t>000012DA</t>
  </si>
  <si>
    <t>白色植物图案砖墙</t>
  </si>
  <si>
    <t>000012DB</t>
  </si>
  <si>
    <t>棕色植物图案砖墙</t>
  </si>
  <si>
    <t>000012DC</t>
  </si>
  <si>
    <t>古典壁纸</t>
  </si>
  <si>
    <t>000012DE</t>
  </si>
  <si>
    <t>东方风交叉格栅</t>
  </si>
  <si>
    <t>000012DF</t>
  </si>
  <si>
    <t>米色花草图案墙</t>
  </si>
  <si>
    <t>000012E0</t>
  </si>
  <si>
    <t>波浪砖墙</t>
  </si>
  <si>
    <t>000012E1</t>
  </si>
  <si>
    <t>竹子墙</t>
  </si>
  <si>
    <t>000012E2</t>
  </si>
  <si>
    <t>米色摩洛哥砖墙</t>
  </si>
  <si>
    <t>000012E3</t>
  </si>
  <si>
    <t>蓝色摩洛哥砖墙</t>
  </si>
  <si>
    <t>000012E4</t>
  </si>
  <si>
    <t>竹帘墙</t>
  </si>
  <si>
    <t>000012E5</t>
  </si>
  <si>
    <t>000012E6</t>
  </si>
  <si>
    <t>漫画图书馆墙</t>
  </si>
  <si>
    <t>000012E7</t>
  </si>
  <si>
    <t>银行保险箱墙</t>
  </si>
  <si>
    <t>000012E8</t>
  </si>
  <si>
    <t>000012E9</t>
  </si>
  <si>
    <t>绉纱纹壁纸</t>
  </si>
  <si>
    <t>000012EB</t>
  </si>
  <si>
    <t>施工现场墙</t>
  </si>
  <si>
    <t>000012EC</t>
  </si>
  <si>
    <t>000012ED</t>
  </si>
  <si>
    <t>夯土墙</t>
  </si>
  <si>
    <t>000012EE</t>
  </si>
  <si>
    <t>迷幻壁纸</t>
  </si>
  <si>
    <t>000012EF</t>
  </si>
  <si>
    <t>复古花纹壁纸</t>
  </si>
  <si>
    <t>000012F0</t>
  </si>
  <si>
    <t>蓝色布墙</t>
  </si>
  <si>
    <t>000012F1</t>
  </si>
  <si>
    <t>黄色布墙</t>
  </si>
  <si>
    <t>000012F2</t>
  </si>
  <si>
    <t>常春藤墙</t>
  </si>
  <si>
    <t>000012F3</t>
  </si>
  <si>
    <t>抱石墙</t>
  </si>
  <si>
    <t>000012F4</t>
  </si>
  <si>
    <t>摩天大楼墙</t>
  </si>
  <si>
    <t>000012F5</t>
  </si>
  <si>
    <t>000012F6</t>
  </si>
  <si>
    <t>画室墙</t>
  </si>
  <si>
    <t>000012F7</t>
  </si>
  <si>
    <t>雪花壁纸</t>
  </si>
  <si>
    <t>000012F8</t>
  </si>
  <si>
    <t>破烂泥土墙</t>
  </si>
  <si>
    <t>000012F9</t>
  </si>
  <si>
    <t>破烂壁纸</t>
  </si>
  <si>
    <t>000012FA</t>
  </si>
  <si>
    <t>原木墙</t>
  </si>
  <si>
    <t>000012FB</t>
  </si>
  <si>
    <t>000012FC</t>
  </si>
  <si>
    <t>000012FD</t>
  </si>
  <si>
    <t>文艺复兴墙</t>
  </si>
  <si>
    <t>000012FE</t>
  </si>
  <si>
    <t>马赛克砖墙</t>
  </si>
  <si>
    <t>000012FF</t>
  </si>
  <si>
    <t>日式纸拉门</t>
  </si>
  <si>
    <t>00001300</t>
  </si>
  <si>
    <t>摩登日式纸拉门</t>
  </si>
  <si>
    <t>00001301</t>
  </si>
  <si>
    <t>00001302</t>
  </si>
  <si>
    <t>中华风墙</t>
  </si>
  <si>
    <t>00001303</t>
  </si>
  <si>
    <t>米色简约布面墙</t>
  </si>
  <si>
    <t>00001304</t>
  </si>
  <si>
    <t>粉红简约布面墙</t>
  </si>
  <si>
    <t>00001305</t>
  </si>
  <si>
    <t>蓝色简约布面墙</t>
  </si>
  <si>
    <t>00001306</t>
  </si>
  <si>
    <t>橘色线板墙</t>
  </si>
  <si>
    <t>00001307</t>
  </si>
  <si>
    <t>蓝色线板墙</t>
  </si>
  <si>
    <t>00001308</t>
  </si>
  <si>
    <t>灰色线板墙</t>
  </si>
  <si>
    <t>00001309</t>
  </si>
  <si>
    <t>抽象艺术墙</t>
  </si>
  <si>
    <t>0000130A</t>
  </si>
  <si>
    <t>蓝色爱心壁纸</t>
  </si>
  <si>
    <t>0000130B</t>
  </si>
  <si>
    <t>粉红爱心壁纸</t>
  </si>
  <si>
    <t>0000130C</t>
  </si>
  <si>
    <t>工厂墙</t>
  </si>
  <si>
    <t>0000130D</t>
  </si>
  <si>
    <t>珠帘墙</t>
  </si>
  <si>
    <t>0000130E</t>
  </si>
  <si>
    <t>舞台布幕墙</t>
  </si>
  <si>
    <t>0000130F</t>
  </si>
  <si>
    <t>鱼儿壁纸</t>
  </si>
  <si>
    <t>00001310</t>
  </si>
  <si>
    <t>蝴蝶壁纸</t>
  </si>
  <si>
    <t>00001311</t>
  </si>
  <si>
    <t>唇印壁纸</t>
  </si>
  <si>
    <t>00001312</t>
  </si>
  <si>
    <t>黑板墙</t>
  </si>
  <si>
    <t>00001313</t>
  </si>
  <si>
    <t>迷彩壁纸</t>
  </si>
  <si>
    <t>00001314</t>
  </si>
  <si>
    <t>蓝色迷彩壁纸</t>
  </si>
  <si>
    <t>00001315</t>
  </si>
  <si>
    <t>紫色迷彩壁纸</t>
  </si>
  <si>
    <t>00001316</t>
  </si>
  <si>
    <t>粉嫩拼图壁纸</t>
  </si>
  <si>
    <t>00001317</t>
  </si>
  <si>
    <t>彩色拼图壁纸</t>
  </si>
  <si>
    <t>00001318</t>
  </si>
  <si>
    <t>蓝色儿童房壁纸</t>
  </si>
  <si>
    <t>00001319</t>
  </si>
  <si>
    <t>粉红色儿童房壁纸</t>
  </si>
  <si>
    <t>0000131A</t>
  </si>
  <si>
    <t>混凝土墙</t>
  </si>
  <si>
    <t>0000131B</t>
  </si>
  <si>
    <t>白色碎花壁纸</t>
  </si>
  <si>
    <t>0000131C</t>
  </si>
  <si>
    <t>单色配色点点壁纸</t>
  </si>
  <si>
    <t>0000131D</t>
  </si>
  <si>
    <t>粉红色花纹壁纸</t>
  </si>
  <si>
    <t>0000131E</t>
  </si>
  <si>
    <t>0000131F</t>
  </si>
  <si>
    <t>粉红色花草图案墙</t>
  </si>
  <si>
    <t>00001320</t>
  </si>
  <si>
    <t>蓝色花草图案墙</t>
  </si>
  <si>
    <t>00001321</t>
  </si>
  <si>
    <t>红色碎花壁纸</t>
  </si>
  <si>
    <t>00001322</t>
  </si>
  <si>
    <t>绿色碎花壁纸</t>
  </si>
  <si>
    <t>00001323</t>
  </si>
  <si>
    <t>粉嫩点点壁纸</t>
  </si>
  <si>
    <t>00001324</t>
  </si>
  <si>
    <t>红色点点壁纸</t>
  </si>
  <si>
    <t>00001326</t>
  </si>
  <si>
    <t>紫色点点壁纸</t>
  </si>
  <si>
    <t>00001327</t>
  </si>
  <si>
    <t>绿色花草图案墙</t>
  </si>
  <si>
    <t>00001328</t>
  </si>
  <si>
    <t>00001329</t>
  </si>
  <si>
    <t>0000132A</t>
  </si>
  <si>
    <t>玫瑰壁纸</t>
  </si>
  <si>
    <t>0000132B</t>
  </si>
  <si>
    <t>紫色玫瑰壁纸</t>
  </si>
  <si>
    <t>0000132C</t>
  </si>
  <si>
    <t>引人入胜墙</t>
  </si>
  <si>
    <t>0000132D</t>
  </si>
  <si>
    <t>六角砖墙</t>
  </si>
  <si>
    <t>0000132E</t>
  </si>
  <si>
    <t>单色配色砖墙</t>
  </si>
  <si>
    <t>0000132F</t>
  </si>
  <si>
    <t>00001330</t>
  </si>
  <si>
    <t>蓝色六角砖墙</t>
  </si>
  <si>
    <t>00001331</t>
  </si>
  <si>
    <t>绿色六角砖墙</t>
  </si>
  <si>
    <t>00001332</t>
  </si>
  <si>
    <t>白色六角砖墙</t>
  </si>
  <si>
    <t>00001333</t>
  </si>
  <si>
    <t>00001334</t>
  </si>
  <si>
    <t>00001335</t>
  </si>
  <si>
    <t>00001336</t>
  </si>
  <si>
    <t>00001337</t>
  </si>
  <si>
    <t>00001338</t>
  </si>
  <si>
    <t>白色洞洞板墙</t>
  </si>
  <si>
    <t>00001339</t>
  </si>
  <si>
    <t>洞洞板墙</t>
  </si>
  <si>
    <t>0000133A</t>
  </si>
  <si>
    <t>黑色洞洞板墙</t>
  </si>
  <si>
    <t>0000133B</t>
  </si>
  <si>
    <t>灰色铁皮墙</t>
  </si>
  <si>
    <t>0000133C</t>
  </si>
  <si>
    <t>粉红铁皮墙</t>
  </si>
  <si>
    <t>0000133D</t>
  </si>
  <si>
    <t>蓝色铁皮墙</t>
  </si>
  <si>
    <t>0000133E</t>
  </si>
  <si>
    <t>褐色铁皮墙</t>
  </si>
  <si>
    <t>0000133F</t>
  </si>
  <si>
    <t>白色砖块墙</t>
  </si>
  <si>
    <t>00001340</t>
  </si>
  <si>
    <t>红色砖块墙</t>
  </si>
  <si>
    <t>00001341</t>
  </si>
  <si>
    <t>黑色砖块墙</t>
  </si>
  <si>
    <t>00001342</t>
  </si>
  <si>
    <t>水蓝色砖墙</t>
  </si>
  <si>
    <t>00001343</t>
  </si>
  <si>
    <t>彩色砖墙</t>
  </si>
  <si>
    <t>00001344</t>
  </si>
  <si>
    <t>黑巧克力墙</t>
  </si>
  <si>
    <t>00001345</t>
  </si>
  <si>
    <t>白巧克力墙</t>
  </si>
  <si>
    <t>00001346</t>
  </si>
  <si>
    <t>草莓巧克力墙</t>
  </si>
  <si>
    <t>00001347</t>
  </si>
  <si>
    <t>绿色花纹壁纸</t>
  </si>
  <si>
    <t>00001348</t>
  </si>
  <si>
    <t>埃及墙</t>
  </si>
  <si>
    <t>0000134B</t>
  </si>
  <si>
    <t>白色简约布面墙</t>
  </si>
  <si>
    <t>0000134C</t>
  </si>
  <si>
    <t>蓝色地铁砖墙</t>
  </si>
  <si>
    <t>0000134D</t>
  </si>
  <si>
    <t>白色地铁砖墙</t>
  </si>
  <si>
    <t>0000134F</t>
  </si>
  <si>
    <t>粉红条纹壁纸</t>
  </si>
  <si>
    <t>00001350</t>
  </si>
  <si>
    <t>单色配色条纹壁纸</t>
  </si>
  <si>
    <t>00001351</t>
  </si>
  <si>
    <t>蓝色条纹壁纸</t>
  </si>
  <si>
    <t>00001352</t>
  </si>
  <si>
    <t>黄色条纹壁纸</t>
  </si>
  <si>
    <t>00001353</t>
  </si>
  <si>
    <t>樱花木墙</t>
  </si>
  <si>
    <t>00001354</t>
  </si>
  <si>
    <t>蓝色油漆木墙</t>
  </si>
  <si>
    <t>00001355</t>
  </si>
  <si>
    <t>绿色油漆木墙</t>
  </si>
  <si>
    <t>0000142C</t>
  </si>
  <si>
    <t>0000145F</t>
  </si>
  <si>
    <t>灰泥矮墙</t>
  </si>
  <si>
    <t>00001460</t>
  </si>
  <si>
    <t>00001461</t>
  </si>
  <si>
    <t>吸管墙</t>
  </si>
  <si>
    <t>00001462</t>
  </si>
  <si>
    <t>办公室墙</t>
  </si>
  <si>
    <t>00001465</t>
  </si>
  <si>
    <t>街头艺术墙</t>
  </si>
  <si>
    <t>00001466</t>
  </si>
  <si>
    <t>地层壁纸</t>
  </si>
  <si>
    <t>00001467</t>
  </si>
  <si>
    <t>树海墙</t>
  </si>
  <si>
    <t>00001468</t>
  </si>
  <si>
    <t>宫墙</t>
  </si>
  <si>
    <t>00001469</t>
  </si>
  <si>
    <t>废墟墙</t>
  </si>
  <si>
    <t>0000146A</t>
  </si>
  <si>
    <t>派对壁纸</t>
  </si>
  <si>
    <t>0000146B</t>
  </si>
  <si>
    <t>练功房墙</t>
  </si>
  <si>
    <t>0000146C</t>
  </si>
  <si>
    <t>遗迹墙</t>
  </si>
  <si>
    <t>0000146D</t>
  </si>
  <si>
    <t>0000146E</t>
  </si>
  <si>
    <t>0000146F</t>
  </si>
  <si>
    <t>复活节壁纸</t>
  </si>
  <si>
    <t>00001518</t>
  </si>
  <si>
    <t>夜景墙</t>
  </si>
  <si>
    <t>00001550</t>
  </si>
  <si>
    <t>行道树墙</t>
  </si>
  <si>
    <t>00001551</t>
  </si>
  <si>
    <t>丛林壁纸</t>
  </si>
  <si>
    <t>00001552</t>
  </si>
  <si>
    <t>青苔庭院墙</t>
  </si>
  <si>
    <t>00001569</t>
  </si>
  <si>
    <t>后院墙</t>
  </si>
  <si>
    <t>0000156A</t>
  </si>
  <si>
    <t>美丽玻璃墙</t>
  </si>
  <si>
    <t>0000156B</t>
  </si>
  <si>
    <t>咖啡店窗帘墙</t>
  </si>
  <si>
    <t>0000156C</t>
  </si>
  <si>
    <t>高原墙</t>
  </si>
  <si>
    <t>0000156D</t>
  </si>
  <si>
    <t>空地围栏墙</t>
  </si>
  <si>
    <t>0000156E</t>
  </si>
  <si>
    <t>水平线墙</t>
  </si>
  <si>
    <t>0000156F</t>
  </si>
  <si>
    <t>田园风景墙</t>
  </si>
  <si>
    <t>00001570</t>
  </si>
  <si>
    <t>沙漠墙</t>
  </si>
  <si>
    <t>00001571</t>
  </si>
  <si>
    <t>旷野墙</t>
  </si>
  <si>
    <t>00001572</t>
  </si>
  <si>
    <t>机房墙</t>
  </si>
  <si>
    <t>00001573</t>
  </si>
  <si>
    <t>监控室墙</t>
  </si>
  <si>
    <t>00001576</t>
  </si>
  <si>
    <t>超科技墙</t>
  </si>
  <si>
    <t>00001577</t>
  </si>
  <si>
    <t>实验室墙</t>
  </si>
  <si>
    <t>0000157A</t>
  </si>
  <si>
    <t>0000157B</t>
  </si>
  <si>
    <t>暴风雨夜晚墙</t>
  </si>
  <si>
    <t>0000157C</t>
  </si>
  <si>
    <t>0000157D</t>
  </si>
  <si>
    <t>汪洋大海墙</t>
  </si>
  <si>
    <t>0000157E</t>
  </si>
  <si>
    <t>宫殿墙</t>
  </si>
  <si>
    <t>0000157F</t>
  </si>
  <si>
    <t>体育场墙</t>
  </si>
  <si>
    <t>00001580</t>
  </si>
  <si>
    <t>云上风景墙</t>
  </si>
  <si>
    <t>00001581</t>
  </si>
  <si>
    <t>00001582</t>
  </si>
  <si>
    <t>火山洞窟墙</t>
  </si>
  <si>
    <t>00001584</t>
  </si>
  <si>
    <t>水中壁纸</t>
  </si>
  <si>
    <t>00001585</t>
  </si>
  <si>
    <t>地牢墙</t>
  </si>
  <si>
    <t>00001586</t>
  </si>
  <si>
    <t>太空船墙</t>
  </si>
  <si>
    <t>00001588</t>
  </si>
  <si>
    <t>职业摔角墙</t>
  </si>
  <si>
    <t>00001589</t>
  </si>
  <si>
    <t>山顶墙</t>
  </si>
  <si>
    <t>0000158A</t>
  </si>
  <si>
    <t>红树林墙</t>
  </si>
  <si>
    <t>00001590</t>
  </si>
  <si>
    <t>骷髅壁纸</t>
  </si>
  <si>
    <t>00001591</t>
  </si>
  <si>
    <t>标准茶室墙</t>
  </si>
  <si>
    <t>00001598</t>
  </si>
  <si>
    <t>000015B7</t>
  </si>
  <si>
    <t>简约壁板墙</t>
  </si>
  <si>
    <t>0000161D</t>
  </si>
  <si>
    <t>南方海洋墙</t>
  </si>
  <si>
    <t>0000161E</t>
  </si>
  <si>
    <t>00001774</t>
  </si>
  <si>
    <t>Nook Inc.壁纸</t>
  </si>
  <si>
    <t>00001AC2</t>
  </si>
  <si>
    <t>茶色砖块墙</t>
  </si>
  <si>
    <t>00001AC3</t>
  </si>
  <si>
    <t>棕色皇冠壁纸</t>
  </si>
  <si>
    <t>00001AC4</t>
  </si>
  <si>
    <t>蓝色碎花壁纸</t>
  </si>
  <si>
    <t>00001AC5</t>
  </si>
  <si>
    <t>红色洞洞板墙</t>
  </si>
  <si>
    <t>00001AC6</t>
  </si>
  <si>
    <t>绿色线板墙</t>
  </si>
  <si>
    <t>00001AC7</t>
  </si>
  <si>
    <t>橘色迷彩壁纸</t>
  </si>
  <si>
    <t>00001AC8</t>
  </si>
  <si>
    <t>红色撞色砖墙</t>
  </si>
  <si>
    <t>00001AC9</t>
  </si>
  <si>
    <t>桃红色撞色砖墙</t>
  </si>
  <si>
    <t>00001ACA</t>
  </si>
  <si>
    <t>蓝色撞色砖墙</t>
  </si>
  <si>
    <t>00001ACB</t>
  </si>
  <si>
    <t>单色配色撞色砖墙</t>
  </si>
  <si>
    <t>00001ACD</t>
  </si>
  <si>
    <t>白色大厅墙</t>
  </si>
  <si>
    <t>00001ACE</t>
  </si>
  <si>
    <t>黑色大厅墙</t>
  </si>
  <si>
    <t>00001ACF</t>
  </si>
  <si>
    <t>黄绿色摩洛哥砖墙</t>
  </si>
  <si>
    <t>00001AD0</t>
  </si>
  <si>
    <t>紫色摩洛哥砖墙</t>
  </si>
  <si>
    <t>00001AD1</t>
  </si>
  <si>
    <t>黄色儿童房壁纸</t>
  </si>
  <si>
    <t>00001AD2</t>
  </si>
  <si>
    <t>绿色儿童房壁纸</t>
  </si>
  <si>
    <t>00001AD4</t>
  </si>
  <si>
    <t>白色玫瑰壁纸</t>
  </si>
  <si>
    <t>00001AD5</t>
  </si>
  <si>
    <t>蓝色玫瑰壁纸</t>
  </si>
  <si>
    <t>00001AD6</t>
  </si>
  <si>
    <t>红色爱心壁纸</t>
  </si>
  <si>
    <t>00001AD7</t>
  </si>
  <si>
    <t>黄色爱心壁纸</t>
  </si>
  <si>
    <t>00001AD8</t>
  </si>
  <si>
    <t>黄色花纹壁纸</t>
  </si>
  <si>
    <t>00001AD9</t>
  </si>
  <si>
    <t>蓝色花纹壁纸</t>
  </si>
  <si>
    <t>00001ADA</t>
  </si>
  <si>
    <t>棕黑色拼图壁纸</t>
  </si>
  <si>
    <t>00001ADB</t>
  </si>
  <si>
    <t>紫色拼图壁纸</t>
  </si>
  <si>
    <t>00001ADC</t>
  </si>
  <si>
    <t>植物图案砖墙</t>
  </si>
  <si>
    <t>00001ADD</t>
  </si>
  <si>
    <t>黑色植物图案砖墙</t>
  </si>
  <si>
    <t>00001ADE</t>
  </si>
  <si>
    <t>绿色布墙</t>
  </si>
  <si>
    <t>00001ADF</t>
  </si>
  <si>
    <t>红色布墙</t>
  </si>
  <si>
    <t>00001BD7</t>
  </si>
  <si>
    <t>蓝色砖墙</t>
  </si>
  <si>
    <t>00001C13</t>
  </si>
  <si>
    <t>蘑菇森林墙</t>
  </si>
  <si>
    <t>00001C25</t>
  </si>
  <si>
    <t>樱花树墙</t>
  </si>
  <si>
    <t>00001C2F</t>
  </si>
  <si>
    <t>白色可爱墙</t>
  </si>
  <si>
    <t>00001C30</t>
  </si>
  <si>
    <t>红色可爱墙</t>
  </si>
  <si>
    <t>00001C31</t>
  </si>
  <si>
    <t>蓝色可爱墙</t>
  </si>
  <si>
    <t>00001C32</t>
  </si>
  <si>
    <t>黄色可爱墙</t>
  </si>
  <si>
    <t>00001C49</t>
  </si>
  <si>
    <t>蓝色餐馆墙</t>
  </si>
  <si>
    <t>00001C4A</t>
  </si>
  <si>
    <t>桃红色餐馆墙</t>
  </si>
  <si>
    <t>00001C4B</t>
  </si>
  <si>
    <t>白色餐馆墙</t>
  </si>
  <si>
    <t>00001C4C</t>
  </si>
  <si>
    <t>茶色餐馆墙</t>
  </si>
  <si>
    <t>00001C6A</t>
  </si>
  <si>
    <t>粉红色拼布墙</t>
  </si>
  <si>
    <t>00001C6B</t>
  </si>
  <si>
    <t>紫色拼布墙</t>
  </si>
  <si>
    <t>00001C6C</t>
  </si>
  <si>
    <t>黄色拼布墙</t>
  </si>
  <si>
    <t>00001C6D</t>
  </si>
  <si>
    <t>蓝色拼布墙</t>
  </si>
  <si>
    <t>00002BA8</t>
  </si>
  <si>
    <t>典雅茶室墙</t>
  </si>
  <si>
    <t>00002BA9</t>
  </si>
  <si>
    <t>稳重茶室墙</t>
  </si>
  <si>
    <t>00002BAA</t>
  </si>
  <si>
    <t>摩登茶室墙</t>
  </si>
  <si>
    <t>00002BAC</t>
  </si>
  <si>
    <t>东方风墙</t>
  </si>
  <si>
    <t>00002E8B</t>
  </si>
  <si>
    <t>毛毛细雨墙</t>
  </si>
  <si>
    <t>000012BD</t>
  </si>
  <si>
    <t>房内地板</t>
  </si>
  <si>
    <t>地下室地板</t>
  </si>
  <si>
    <t>00001356</t>
  </si>
  <si>
    <t>甲板地板</t>
  </si>
  <si>
    <t>00001357</t>
  </si>
  <si>
    <t>混凝土地板</t>
  </si>
  <si>
    <t>00001358</t>
  </si>
  <si>
    <t>绿色胶地板</t>
  </si>
  <si>
    <t>00001359</t>
  </si>
  <si>
    <t>阿拉伯式地板</t>
  </si>
  <si>
    <t>0000135A</t>
  </si>
  <si>
    <t>蓝色胶地板</t>
  </si>
  <si>
    <t>0000135B</t>
  </si>
  <si>
    <t>拼接地垫地板</t>
  </si>
  <si>
    <t>0000135C</t>
  </si>
  <si>
    <t>粉嫩巧拼地板</t>
  </si>
  <si>
    <t>0000135D</t>
  </si>
  <si>
    <t>彩色巧拼地板</t>
  </si>
  <si>
    <t>0000135E</t>
  </si>
  <si>
    <t>玫瑰地毯</t>
  </si>
  <si>
    <t>0000135F</t>
  </si>
  <si>
    <t>豹纹地板</t>
  </si>
  <si>
    <t>00001360</t>
  </si>
  <si>
    <t>铁板地板</t>
  </si>
  <si>
    <t>00001361</t>
  </si>
  <si>
    <t>长颈鹿纹地板</t>
  </si>
  <si>
    <t>00001362</t>
  </si>
  <si>
    <t>斑马纹地板</t>
  </si>
  <si>
    <t>00001363</t>
  </si>
  <si>
    <t>条纹地板</t>
  </si>
  <si>
    <t>00001364</t>
  </si>
  <si>
    <t>竹子地板</t>
  </si>
  <si>
    <t>00001365</t>
  </si>
  <si>
    <t>米色摩洛哥砖地板</t>
  </si>
  <si>
    <t>00001366</t>
  </si>
  <si>
    <t>蓝色摩洛哥砖地板</t>
  </si>
  <si>
    <t>00001367</t>
  </si>
  <si>
    <t>藤编地板</t>
  </si>
  <si>
    <t>00001368</t>
  </si>
  <si>
    <t>月球表面地板</t>
  </si>
  <si>
    <t>00001369</t>
  </si>
  <si>
    <t>软木地板</t>
  </si>
  <si>
    <t>0000136A</t>
  </si>
  <si>
    <t>沙滩地板</t>
  </si>
  <si>
    <t>0000136B</t>
  </si>
  <si>
    <t>陶砖地板</t>
  </si>
  <si>
    <t>0000136C</t>
  </si>
  <si>
    <t>麻叶纹砖地板</t>
  </si>
  <si>
    <t>0000136D</t>
  </si>
  <si>
    <t>不规则方形砖地板</t>
  </si>
  <si>
    <t>0000136E</t>
  </si>
  <si>
    <t>白色砖块地板</t>
  </si>
  <si>
    <t>0000136F</t>
  </si>
  <si>
    <t>红色砖块地板</t>
  </si>
  <si>
    <t>00001370</t>
  </si>
  <si>
    <t>黑色砖块地板</t>
  </si>
  <si>
    <t>00001371</t>
  </si>
  <si>
    <t>花纹草席</t>
  </si>
  <si>
    <t>00001372</t>
  </si>
  <si>
    <t>碎石地板</t>
  </si>
  <si>
    <t>00001373</t>
  </si>
  <si>
    <t>草坪地板</t>
  </si>
  <si>
    <t>00001374</t>
  </si>
  <si>
    <t>旱田地板</t>
  </si>
  <si>
    <t>00001375</t>
  </si>
  <si>
    <t>土壤地板</t>
  </si>
  <si>
    <t>00001376</t>
  </si>
  <si>
    <t>职业摔角地板</t>
  </si>
  <si>
    <t>00001377</t>
  </si>
  <si>
    <t>沙漠地板</t>
  </si>
  <si>
    <t>00001378</t>
  </si>
  <si>
    <t>旷野地板</t>
  </si>
  <si>
    <t>00001379</t>
  </si>
  <si>
    <t>空地地板</t>
  </si>
  <si>
    <t>0000137A</t>
  </si>
  <si>
    <t>金钱地板</t>
  </si>
  <si>
    <t>0000137B</t>
  </si>
  <si>
    <t>立方嵌木地板</t>
  </si>
  <si>
    <t>0000137C</t>
  </si>
  <si>
    <t>画室地板</t>
  </si>
  <si>
    <t>0000137D</t>
  </si>
  <si>
    <t>滑雪场地板</t>
  </si>
  <si>
    <t>0000137E</t>
  </si>
  <si>
    <t>枫叶地板</t>
  </si>
  <si>
    <t>0000137F</t>
  </si>
  <si>
    <t>浅色系嵌木地板</t>
  </si>
  <si>
    <t>00001380</t>
  </si>
  <si>
    <t>深色系嵌木地板</t>
  </si>
  <si>
    <t>00001381</t>
  </si>
  <si>
    <t>花式马赛克砖地板</t>
  </si>
  <si>
    <t>00001382</t>
  </si>
  <si>
    <t>菱格纹砖地板</t>
  </si>
  <si>
    <t>00001383</t>
  </si>
  <si>
    <t>拼接砖地板</t>
  </si>
  <si>
    <t>00001384</t>
  </si>
  <si>
    <t>赛车赛道地板</t>
  </si>
  <si>
    <t>00001385</t>
  </si>
  <si>
    <t>停车场地板</t>
  </si>
  <si>
    <t>00001386</t>
  </si>
  <si>
    <t>弧形砖块地板</t>
  </si>
  <si>
    <t>00001387</t>
  </si>
  <si>
    <t>蜂蜜地板</t>
  </si>
  <si>
    <t>00001388</t>
  </si>
  <si>
    <t>红色简约地毯</t>
  </si>
  <si>
    <t>00001389</t>
  </si>
  <si>
    <t>蓝色简约地毯</t>
  </si>
  <si>
    <t>0000138B</t>
  </si>
  <si>
    <t>紫色简约地毯</t>
  </si>
  <si>
    <t>0000138C</t>
  </si>
  <si>
    <t>白色简约地毯</t>
  </si>
  <si>
    <t>0000138D</t>
  </si>
  <si>
    <t>草原地板</t>
  </si>
  <si>
    <t>0000138E</t>
  </si>
  <si>
    <t>花草地板</t>
  </si>
  <si>
    <t>0000138F</t>
  </si>
  <si>
    <t>斑马线地板</t>
  </si>
  <si>
    <t>00001390</t>
  </si>
  <si>
    <t>人行道地板</t>
  </si>
  <si>
    <t>00001391</t>
  </si>
  <si>
    <t>车站月台地板</t>
  </si>
  <si>
    <t>00001392</t>
  </si>
  <si>
    <t>全向十字路口</t>
  </si>
  <si>
    <t>00001393</t>
  </si>
  <si>
    <t>地底地板</t>
  </si>
  <si>
    <t>00001394</t>
  </si>
  <si>
    <t>皇家地板</t>
  </si>
  <si>
    <t>00001395</t>
  </si>
  <si>
    <t>相扑擂台</t>
  </si>
  <si>
    <t>00001397</t>
  </si>
  <si>
    <t>迷彩地板</t>
  </si>
  <si>
    <t>00001398</t>
  </si>
  <si>
    <t>蓝色迷彩地板</t>
  </si>
  <si>
    <t>00001399</t>
  </si>
  <si>
    <t>紫色迷彩地板</t>
  </si>
  <si>
    <t>0000139A</t>
  </si>
  <si>
    <t>常见地板</t>
  </si>
  <si>
    <t>0000139B</t>
  </si>
  <si>
    <t>松木地板</t>
  </si>
  <si>
    <t>0000139C</t>
  </si>
  <si>
    <t>白色马赛克砖地板</t>
  </si>
  <si>
    <t>0000139D</t>
  </si>
  <si>
    <t>黄金地板</t>
  </si>
  <si>
    <t>0000139E</t>
  </si>
  <si>
    <t>浅色拼花地板</t>
  </si>
  <si>
    <t>0000139F</t>
  </si>
  <si>
    <t>单色配色点点地毯</t>
  </si>
  <si>
    <t>000013A0</t>
  </si>
  <si>
    <t>波浪图案地板</t>
  </si>
  <si>
    <t>000013A1</t>
  </si>
  <si>
    <t>深色拼花地板</t>
  </si>
  <si>
    <t>000013A2</t>
  </si>
  <si>
    <t>薄荷绿点点地毯</t>
  </si>
  <si>
    <t>000013A3</t>
  </si>
  <si>
    <t>红色点点全屋地毯</t>
  </si>
  <si>
    <t>000013A4</t>
  </si>
  <si>
    <t>蓝色点点全屋地毯</t>
  </si>
  <si>
    <t>000013A6</t>
  </si>
  <si>
    <t>水面地板</t>
  </si>
  <si>
    <t>000013A7</t>
  </si>
  <si>
    <t>石板地板</t>
  </si>
  <si>
    <t>000013A8</t>
  </si>
  <si>
    <t>原木地板</t>
  </si>
  <si>
    <t>000013A9</t>
  </si>
  <si>
    <t>自然风地板砖块</t>
  </si>
  <si>
    <t>000013AA</t>
  </si>
  <si>
    <t>大厅地板</t>
  </si>
  <si>
    <t>000013AB</t>
  </si>
  <si>
    <t>深色地板砖块</t>
  </si>
  <si>
    <t>000013AC</t>
  </si>
  <si>
    <t>水蓝色马赛克砖地板</t>
  </si>
  <si>
    <t>000013AD</t>
  </si>
  <si>
    <t>彩色马赛克砖地板</t>
  </si>
  <si>
    <t>000013AE</t>
  </si>
  <si>
    <t>棕色六角砖地板</t>
  </si>
  <si>
    <t>000013AF</t>
  </si>
  <si>
    <t>榻榻米</t>
  </si>
  <si>
    <t>000013B0</t>
  </si>
  <si>
    <t>蓝色六角砖地板</t>
  </si>
  <si>
    <t>000013B1</t>
  </si>
  <si>
    <t>绿色六角砖地板</t>
  </si>
  <si>
    <t>000013B2</t>
  </si>
  <si>
    <t>白色六角砖地板</t>
  </si>
  <si>
    <t>000013B3</t>
  </si>
  <si>
    <t>橘色怀旧地板</t>
  </si>
  <si>
    <t>000013B4</t>
  </si>
  <si>
    <t>拼木地板</t>
  </si>
  <si>
    <t>000013B5</t>
  </si>
  <si>
    <t>绿色怀旧地板</t>
  </si>
  <si>
    <t>000013B6</t>
  </si>
  <si>
    <t>单色配色塑胶砖地板</t>
  </si>
  <si>
    <t>000013B7</t>
  </si>
  <si>
    <t>红黑色塑胶砖地板</t>
  </si>
  <si>
    <t>000013B8</t>
  </si>
  <si>
    <t>绿色塑胶砖地板</t>
  </si>
  <si>
    <t>000013B9</t>
  </si>
  <si>
    <t>木节地板</t>
  </si>
  <si>
    <t>000013BA</t>
  </si>
  <si>
    <t>黑巧克力混合色地板</t>
  </si>
  <si>
    <t>000013BB</t>
  </si>
  <si>
    <t>宫殿地板</t>
  </si>
  <si>
    <t>000013BC</t>
  </si>
  <si>
    <t>白巧克力混合色地板</t>
  </si>
  <si>
    <t>000013BD</t>
  </si>
  <si>
    <t>草莓巧克力混合色地板</t>
  </si>
  <si>
    <t>000013BE</t>
  </si>
  <si>
    <t>金字塔地板</t>
  </si>
  <si>
    <t>000013C0</t>
  </si>
  <si>
    <t>粉红色木地板</t>
  </si>
  <si>
    <t>000013C1</t>
  </si>
  <si>
    <t>蓝色喷涂地板</t>
  </si>
  <si>
    <t>000013C2</t>
  </si>
  <si>
    <t>绿色喷涂地板</t>
  </si>
  <si>
    <t>000013C3</t>
  </si>
  <si>
    <t>粉红色喷涂地板</t>
  </si>
  <si>
    <t>000013C4</t>
  </si>
  <si>
    <t>白色喷涂地板</t>
  </si>
  <si>
    <t>000013C5</t>
  </si>
  <si>
    <t>浅色人字斜纹地板</t>
  </si>
  <si>
    <t>000013C6</t>
  </si>
  <si>
    <t>深色人字斜纹地板</t>
  </si>
  <si>
    <t>000013C7</t>
  </si>
  <si>
    <t>玫瑰木地板</t>
  </si>
  <si>
    <t>000013C8</t>
  </si>
  <si>
    <t>金色铸铁拼花地板</t>
  </si>
  <si>
    <t>000013C9</t>
  </si>
  <si>
    <t>银色铸铁拼花地板</t>
  </si>
  <si>
    <t>000013CA</t>
  </si>
  <si>
    <t>黑色铸铁拼花地板</t>
  </si>
  <si>
    <t>000013CB</t>
  </si>
  <si>
    <t>单色配色拼接地毯</t>
  </si>
  <si>
    <t>000013CC</t>
  </si>
  <si>
    <t>彩色拼接地毯</t>
  </si>
  <si>
    <t>000013CD</t>
  </si>
  <si>
    <t>大理石地板</t>
  </si>
  <si>
    <t>000013CE</t>
  </si>
  <si>
    <t>可爱喷涂地板</t>
  </si>
  <si>
    <t>000013CF</t>
  </si>
  <si>
    <t>清新喷涂地板</t>
  </si>
  <si>
    <t>000013D1</t>
  </si>
  <si>
    <t>黄色花朵地板</t>
  </si>
  <si>
    <t>000013D2</t>
  </si>
  <si>
    <t>蓝色花朵地板</t>
  </si>
  <si>
    <t>000013D3</t>
  </si>
  <si>
    <t>茶色花朵地板</t>
  </si>
  <si>
    <t>000013D4</t>
  </si>
  <si>
    <t>庸俗地板</t>
  </si>
  <si>
    <t>000013D5</t>
  </si>
  <si>
    <t>无边榻榻米</t>
  </si>
  <si>
    <t>000013D6</t>
  </si>
  <si>
    <t>灯心草无边榻榻米</t>
  </si>
  <si>
    <t>000013D7</t>
  </si>
  <si>
    <t>灯心草榻榻米</t>
  </si>
  <si>
    <t>000013D8</t>
  </si>
  <si>
    <t>灰色菱格纹砖地板</t>
  </si>
  <si>
    <t>000013D9</t>
  </si>
  <si>
    <t>棕色菱格纹砖地板</t>
  </si>
  <si>
    <t>000013DA</t>
  </si>
  <si>
    <t>主机板地板</t>
  </si>
  <si>
    <t>0000142B</t>
  </si>
  <si>
    <t>橡胶砖地板</t>
  </si>
  <si>
    <t>00001470</t>
  </si>
  <si>
    <t>艺术嵌木地板</t>
  </si>
  <si>
    <t>00001471</t>
  </si>
  <si>
    <t>不规则石板地</t>
  </si>
  <si>
    <t>00001472</t>
  </si>
  <si>
    <t>青苔庭院地板</t>
  </si>
  <si>
    <t>00001473</t>
  </si>
  <si>
    <t>施工现场地板</t>
  </si>
  <si>
    <t>00001474</t>
  </si>
  <si>
    <t>房间地板</t>
  </si>
  <si>
    <t>00001475</t>
  </si>
  <si>
    <t>高速公路地板</t>
  </si>
  <si>
    <t>00001476</t>
  </si>
  <si>
    <t>泥沼地板</t>
  </si>
  <si>
    <t>00001477</t>
  </si>
  <si>
    <t>岩山地板</t>
  </si>
  <si>
    <t>00001478</t>
  </si>
  <si>
    <t>废墟地板</t>
  </si>
  <si>
    <t>00001479</t>
  </si>
  <si>
    <t>派对地板</t>
  </si>
  <si>
    <t>0000147B</t>
  </si>
  <si>
    <t>麦田圈地板</t>
  </si>
  <si>
    <t>00001480</t>
  </si>
  <si>
    <t>骷髅地板</t>
  </si>
  <si>
    <t>00001482</t>
  </si>
  <si>
    <t>超科技地板</t>
  </si>
  <si>
    <t>00001485</t>
  </si>
  <si>
    <t>00001487</t>
  </si>
  <si>
    <t>绿洲地板</t>
  </si>
  <si>
    <t>00001493</t>
  </si>
  <si>
    <t>云上风景</t>
  </si>
  <si>
    <t>00001494</t>
  </si>
  <si>
    <t>海底地板</t>
  </si>
  <si>
    <t>00001495</t>
  </si>
  <si>
    <t>银河系地板</t>
  </si>
  <si>
    <t>00001496</t>
  </si>
  <si>
    <t>太空船地板</t>
  </si>
  <si>
    <t>00001499</t>
  </si>
  <si>
    <t>河流地板</t>
  </si>
  <si>
    <t>0000149A</t>
  </si>
  <si>
    <t>熔岩地板</t>
  </si>
  <si>
    <t>0000158B</t>
  </si>
  <si>
    <t>丛林地板</t>
  </si>
  <si>
    <t>0000158C</t>
  </si>
  <si>
    <t>00001775</t>
  </si>
  <si>
    <t>Nook Inc.地板</t>
  </si>
  <si>
    <t>00001ABB</t>
  </si>
  <si>
    <t>白色铸铁拼花地板</t>
  </si>
  <si>
    <t>00001ABC</t>
  </si>
  <si>
    <t>酷感塑胶砖地板</t>
  </si>
  <si>
    <t>00001ABD</t>
  </si>
  <si>
    <t>橘色迷彩地板</t>
  </si>
  <si>
    <t>00001ABE</t>
  </si>
  <si>
    <t>蓝色马赛克砖地板</t>
  </si>
  <si>
    <t>00001ABF</t>
  </si>
  <si>
    <t>绿色花朵地板</t>
  </si>
  <si>
    <t>00001AC0</t>
  </si>
  <si>
    <t>老虎纹地毯</t>
  </si>
  <si>
    <t>00001AC1</t>
  </si>
  <si>
    <t>茶色砖块地板</t>
  </si>
  <si>
    <t>00001B0F</t>
  </si>
  <si>
    <t>紫色摩洛哥砖地板</t>
  </si>
  <si>
    <t>00001B10</t>
  </si>
  <si>
    <t>黄绿色摩洛哥砖地板</t>
  </si>
  <si>
    <t>00001C10</t>
  </si>
  <si>
    <t>棕黑色巧拼地板</t>
  </si>
  <si>
    <t>00001C11</t>
  </si>
  <si>
    <t>紫色巧拼地板</t>
  </si>
  <si>
    <t>00001C12</t>
  </si>
  <si>
    <t>蘑菇森林地板</t>
  </si>
  <si>
    <t>00001C24</t>
  </si>
  <si>
    <t>樱花地毯</t>
  </si>
  <si>
    <t>00001C33</t>
  </si>
  <si>
    <t>白色可爱地板</t>
  </si>
  <si>
    <t>00001C34</t>
  </si>
  <si>
    <t>红色可爱地板</t>
  </si>
  <si>
    <t>00001C35</t>
  </si>
  <si>
    <t>蓝色可爱地板</t>
  </si>
  <si>
    <t>00001C36</t>
  </si>
  <si>
    <t>黄色可爱地板</t>
  </si>
  <si>
    <t>00001C47</t>
  </si>
  <si>
    <t>星星沙滩地板</t>
  </si>
  <si>
    <t>00003087</t>
  </si>
  <si>
    <t>复活节地板</t>
  </si>
  <si>
    <t>00002277</t>
  </si>
  <si>
    <t>房内地毯</t>
  </si>
  <si>
    <t>我的设计地毯</t>
  </si>
  <si>
    <t>00001C9A</t>
  </si>
  <si>
    <t>粉红色爱心地毯</t>
  </si>
  <si>
    <t>00001C9B</t>
  </si>
  <si>
    <t>茶色仿木板地毯</t>
  </si>
  <si>
    <t>00001C9C</t>
  </si>
  <si>
    <t>坚硬地垫</t>
  </si>
  <si>
    <t>00001C9D</t>
  </si>
  <si>
    <t>象牙色圆地垫M</t>
  </si>
  <si>
    <t>00001C9F</t>
  </si>
  <si>
    <t>苹果地毯</t>
  </si>
  <si>
    <t>00001CA0</t>
  </si>
  <si>
    <t>樱桃地毯</t>
  </si>
  <si>
    <t>00001CA1</t>
  </si>
  <si>
    <t>软软地毯</t>
  </si>
  <si>
    <t>00001CA2</t>
  </si>
  <si>
    <t>橘子地毯</t>
  </si>
  <si>
    <t>00001CA3</t>
  </si>
  <si>
    <t>桃子地毯</t>
  </si>
  <si>
    <t>00001CA4</t>
  </si>
  <si>
    <t>梨子地毯</t>
  </si>
  <si>
    <t>00001CA5</t>
  </si>
  <si>
    <t>象牙色简约浴室地垫</t>
  </si>
  <si>
    <t>00001CA6</t>
  </si>
  <si>
    <t>象牙色圆形地垫S</t>
  </si>
  <si>
    <t>00001CA7</t>
  </si>
  <si>
    <t>白色简约地垫M</t>
  </si>
  <si>
    <t>00001CA8</t>
  </si>
  <si>
    <t>白色简约地垫S</t>
  </si>
  <si>
    <t>00001CA9</t>
  </si>
  <si>
    <t>铸铁玄关地垫</t>
  </si>
  <si>
    <t>00001CAA</t>
  </si>
  <si>
    <t>白色信息地垫</t>
  </si>
  <si>
    <t>00001CAB</t>
  </si>
  <si>
    <t>橡胶除泥地垫</t>
  </si>
  <si>
    <t>00001CAC</t>
  </si>
  <si>
    <t>红色图案厨房地垫</t>
  </si>
  <si>
    <t>00001CAD</t>
  </si>
  <si>
    <t>茶色厨房地垫</t>
  </si>
  <si>
    <t>00001CAF</t>
  </si>
  <si>
    <t>红蓝格纹布地毯</t>
  </si>
  <si>
    <t>00001CB1</t>
  </si>
  <si>
    <t>老旧草席</t>
  </si>
  <si>
    <t>00001CB2</t>
  </si>
  <si>
    <t>雪花地毯</t>
  </si>
  <si>
    <t>00001CB3</t>
  </si>
  <si>
    <t>红色波斯地毯</t>
  </si>
  <si>
    <t>00001CB4</t>
  </si>
  <si>
    <t>红色地毯</t>
  </si>
  <si>
    <t>00001CB5</t>
  </si>
  <si>
    <t>单色点点地毯</t>
  </si>
  <si>
    <t>00001CB6</t>
  </si>
  <si>
    <t>摩登波浪地毯</t>
  </si>
  <si>
    <t>00001CB7</t>
  </si>
  <si>
    <t>黄色粗条纹地毯</t>
  </si>
  <si>
    <t>00001CB8</t>
  </si>
  <si>
    <t>黄色菱格纹地毯</t>
  </si>
  <si>
    <t>00001CB9</t>
  </si>
  <si>
    <t>植物图案地毯</t>
  </si>
  <si>
    <t>00001CBA</t>
  </si>
  <si>
    <t>绿色长绒地毯</t>
  </si>
  <si>
    <t>00001CBC</t>
  </si>
  <si>
    <t>铝制地垫</t>
  </si>
  <si>
    <t>00001CBD</t>
  </si>
  <si>
    <t>地球地毯</t>
  </si>
  <si>
    <t>00001CBE</t>
  </si>
  <si>
    <t>热带岛屿地毯</t>
  </si>
  <si>
    <t>00001CBF</t>
  </si>
  <si>
    <t>彩色塑胶垫</t>
  </si>
  <si>
    <t>00001CC0</t>
  </si>
  <si>
    <t>瓢虫地毯</t>
  </si>
  <si>
    <t>00001CC1</t>
  </si>
  <si>
    <t>鱼儿地毯</t>
  </si>
  <si>
    <t>00001CC2</t>
  </si>
  <si>
    <t>贝壳地毯</t>
  </si>
  <si>
    <t>00001CC3</t>
  </si>
  <si>
    <t>蘑菇地毯</t>
  </si>
  <si>
    <t>00001CC4</t>
  </si>
  <si>
    <t>Nook Inc.地毯</t>
  </si>
  <si>
    <t>00001CC5</t>
  </si>
  <si>
    <t>粉红色玫瑰地毯</t>
  </si>
  <si>
    <t>00001CC6</t>
  </si>
  <si>
    <t>化石地毯</t>
  </si>
  <si>
    <t>00001CC7</t>
  </si>
  <si>
    <t>魔法阵地毯</t>
  </si>
  <si>
    <t>00001CC8</t>
  </si>
  <si>
    <t>蕾丝地毯</t>
  </si>
  <si>
    <t>00001CC9</t>
  </si>
  <si>
    <t>一张榻榻米</t>
  </si>
  <si>
    <t>00001CCA</t>
  </si>
  <si>
    <t>椭圆形玄关地垫</t>
  </si>
  <si>
    <t>00001CCB</t>
  </si>
  <si>
    <t>邋遢地毯</t>
  </si>
  <si>
    <t>00001CD4</t>
  </si>
  <si>
    <t>自然色仿木板地毯</t>
  </si>
  <si>
    <t>00001CD5</t>
  </si>
  <si>
    <t>白色仿木板地毯</t>
  </si>
  <si>
    <t>00001CD6</t>
  </si>
  <si>
    <t>黑色仿木板地毯</t>
  </si>
  <si>
    <t>00001CEA</t>
  </si>
  <si>
    <t>酷感妈妈的厨房地垫</t>
  </si>
  <si>
    <t>00001CEB</t>
  </si>
  <si>
    <t>黄色塑胶垫</t>
  </si>
  <si>
    <t>00001CEC</t>
  </si>
  <si>
    <t>蓝色塑胶垫</t>
  </si>
  <si>
    <t>00001CED</t>
  </si>
  <si>
    <t>红色塑胶垫</t>
  </si>
  <si>
    <t>00001D20</t>
  </si>
  <si>
    <t>单色波浪地毯</t>
  </si>
  <si>
    <t>00001D21</t>
  </si>
  <si>
    <t>红色波浪地毯</t>
  </si>
  <si>
    <t>00001D22</t>
  </si>
  <si>
    <t>蓝色波浪地毯</t>
  </si>
  <si>
    <t>00001D26</t>
  </si>
  <si>
    <t>黄色格纹布地毯</t>
  </si>
  <si>
    <t>00001D27</t>
  </si>
  <si>
    <t>桃红色格纹布地毯</t>
  </si>
  <si>
    <t>00001D28</t>
  </si>
  <si>
    <t>绿色格纹布地毯</t>
  </si>
  <si>
    <t>00001D29</t>
  </si>
  <si>
    <t>红色点点地毯</t>
  </si>
  <si>
    <t>00001D2A</t>
  </si>
  <si>
    <t>复古点点地毯</t>
  </si>
  <si>
    <t>00001D2B</t>
  </si>
  <si>
    <t>蓝色点点地毯</t>
  </si>
  <si>
    <t>00001D5C</t>
  </si>
  <si>
    <t>绿色简约浴室地垫</t>
  </si>
  <si>
    <t>00001D5D</t>
  </si>
  <si>
    <t>粉红色简约浴室地垫</t>
  </si>
  <si>
    <t>00001D5E</t>
  </si>
  <si>
    <t>海军蓝简约浴室地垫</t>
  </si>
  <si>
    <t>00001D5F</t>
  </si>
  <si>
    <t>茶色简约地垫M</t>
  </si>
  <si>
    <t>00001D60</t>
  </si>
  <si>
    <t>卡其色简约地垫S</t>
  </si>
  <si>
    <t>00001D61</t>
  </si>
  <si>
    <t>蓝色简约地垫S</t>
  </si>
  <si>
    <t>00001D62</t>
  </si>
  <si>
    <t>茶色简约地垫S</t>
  </si>
  <si>
    <t>00001D63</t>
  </si>
  <si>
    <t>蓝色简约地垫M</t>
  </si>
  <si>
    <t>00001D64</t>
  </si>
  <si>
    <t>卡其色简约地垫M</t>
  </si>
  <si>
    <t>00001D6C</t>
  </si>
  <si>
    <t>桃红色粗条纹地毯</t>
  </si>
  <si>
    <t>00001D6D</t>
  </si>
  <si>
    <t>蓝色粗条纹地毯</t>
  </si>
  <si>
    <t>00001D6E</t>
  </si>
  <si>
    <t>绿色粗条纹地毯</t>
  </si>
  <si>
    <t>00001D70</t>
  </si>
  <si>
    <t>橘色简约地垫M</t>
  </si>
  <si>
    <t>00001D71</t>
  </si>
  <si>
    <t>红色简约地垫S</t>
  </si>
  <si>
    <t>00001D72</t>
  </si>
  <si>
    <t>紫色简约地垫M</t>
  </si>
  <si>
    <t>00001D73</t>
  </si>
  <si>
    <t>黑色简约地垫M</t>
  </si>
  <si>
    <t>00001D74</t>
  </si>
  <si>
    <t>红色简约地垫M</t>
  </si>
  <si>
    <t>00001D75</t>
  </si>
  <si>
    <t>橘色简约地垫S</t>
  </si>
  <si>
    <t>00001D76</t>
  </si>
  <si>
    <t>紫色简约地垫S</t>
  </si>
  <si>
    <t>00001D77</t>
  </si>
  <si>
    <t>黑色简约地垫S</t>
  </si>
  <si>
    <t>00001D7A</t>
  </si>
  <si>
    <t>复活节地毯</t>
  </si>
  <si>
    <t>00001D9A</t>
  </si>
  <si>
    <t>白色爱心地毯</t>
  </si>
  <si>
    <t>00001D9B</t>
  </si>
  <si>
    <t>蓝色爱心地毯</t>
  </si>
  <si>
    <t>00001D9C</t>
  </si>
  <si>
    <t>紫色爱心地毯</t>
  </si>
  <si>
    <t>00001DAA</t>
  </si>
  <si>
    <t>黑色图案厨房地垫</t>
  </si>
  <si>
    <t>00001DAB</t>
  </si>
  <si>
    <t>蓝色图案厨房地垫</t>
  </si>
  <si>
    <t>00001DAC</t>
  </si>
  <si>
    <t>黄色图案厨房地垫</t>
  </si>
  <si>
    <t>00001F63</t>
  </si>
  <si>
    <t>蓝色波斯地毯</t>
  </si>
  <si>
    <t>00001F64</t>
  </si>
  <si>
    <t>黄色波斯地毯</t>
  </si>
  <si>
    <t>00001F65</t>
  </si>
  <si>
    <t>紫色波斯地毯</t>
  </si>
  <si>
    <t>000020C9</t>
  </si>
  <si>
    <t>绿色厨房地垫</t>
  </si>
  <si>
    <t>000020CA</t>
  </si>
  <si>
    <t>蓝色厨房地垫</t>
  </si>
  <si>
    <t>000020CB</t>
  </si>
  <si>
    <t>黄色厨房地垫</t>
  </si>
  <si>
    <t>00002112</t>
  </si>
  <si>
    <t>红色菱格纹地毯</t>
  </si>
  <si>
    <t>00002113</t>
  </si>
  <si>
    <t>蓝色菱格纹地毯</t>
  </si>
  <si>
    <t>00002114</t>
  </si>
  <si>
    <t>茶色菱格纹地毯</t>
  </si>
  <si>
    <t>00002235</t>
  </si>
  <si>
    <t>白色玫瑰地毯</t>
  </si>
  <si>
    <t>00002236</t>
  </si>
  <si>
    <t>红色玫瑰地毯</t>
  </si>
  <si>
    <t>00002237</t>
  </si>
  <si>
    <t>黄色玫瑰地毯</t>
  </si>
  <si>
    <t>0000245E</t>
  </si>
  <si>
    <t>蓝色信息地垫</t>
  </si>
  <si>
    <t>0000245F</t>
  </si>
  <si>
    <t>黄色信息地垫</t>
  </si>
  <si>
    <t>00002460</t>
  </si>
  <si>
    <t>红色信息地垫</t>
  </si>
  <si>
    <t>00002461</t>
  </si>
  <si>
    <t>红色基里姆地毯</t>
  </si>
  <si>
    <t>00002462</t>
  </si>
  <si>
    <t>绿色基里姆地毯</t>
  </si>
  <si>
    <t>00002463</t>
  </si>
  <si>
    <t>黄色基里姆地毯</t>
  </si>
  <si>
    <t>00002464</t>
  </si>
  <si>
    <t>蓝色基里姆地毯</t>
  </si>
  <si>
    <t>00002545</t>
  </si>
  <si>
    <t>可靠妈妈的厨房地垫</t>
  </si>
  <si>
    <t>00002546</t>
  </si>
  <si>
    <t>天真妈妈的厨房地垫</t>
  </si>
  <si>
    <t>00002547</t>
  </si>
  <si>
    <t>活力妈妈的厨房地垫</t>
  </si>
  <si>
    <t>00002548</t>
  </si>
  <si>
    <t>黄色圆形地垫M</t>
  </si>
  <si>
    <t>00002549</t>
  </si>
  <si>
    <t>红色圆形地垫M</t>
  </si>
  <si>
    <t>0000254A</t>
  </si>
  <si>
    <t>蓝色圆形地垫M</t>
  </si>
  <si>
    <t>0000254B</t>
  </si>
  <si>
    <t>黄色圆形地垫S</t>
  </si>
  <si>
    <t>0000254C</t>
  </si>
  <si>
    <t>红色圆形地垫S</t>
  </si>
  <si>
    <t>0000254D</t>
  </si>
  <si>
    <t>蓝色圆形地垫S</t>
  </si>
  <si>
    <t>0000255A</t>
  </si>
  <si>
    <t>紫色长绒地毯</t>
  </si>
  <si>
    <t>0000255B</t>
  </si>
  <si>
    <t>茶色长绒地毯</t>
  </si>
  <si>
    <t>0000255C</t>
  </si>
  <si>
    <t>蓝色长绒地毯</t>
  </si>
  <si>
    <t>00002B5D</t>
  </si>
  <si>
    <t>红色方块地毯</t>
  </si>
  <si>
    <t>00002B5E</t>
  </si>
  <si>
    <t>蓝色方块地毯</t>
  </si>
  <si>
    <t>00002B5F</t>
  </si>
  <si>
    <t>黄色方块地毯</t>
  </si>
  <si>
    <t>00002B60</t>
  </si>
  <si>
    <t>单色方块地毯</t>
  </si>
  <si>
    <t>00002B69</t>
  </si>
  <si>
    <t>浅色竹子地垫</t>
  </si>
  <si>
    <t>00002B6A</t>
  </si>
  <si>
    <t>深色竹子地垫</t>
  </si>
  <si>
    <t>00003025</t>
  </si>
  <si>
    <t>Nook Inc.植物图案地毯</t>
  </si>
  <si>
    <t>0000306C</t>
  </si>
  <si>
    <t>Nook Inc.正方形地毯</t>
  </si>
  <si>
    <t>000010C5</t>
  </si>
  <si>
    <t>房门装饰</t>
  </si>
  <si>
    <t>00001117</t>
  </si>
  <si>
    <t>00001118</t>
  </si>
  <si>
    <t>00001119</t>
  </si>
  <si>
    <t>0000111A</t>
  </si>
  <si>
    <t>00001276</t>
  </si>
  <si>
    <t>00001277</t>
  </si>
  <si>
    <t>00001282</t>
  </si>
  <si>
    <t>骷髅门牌</t>
  </si>
  <si>
    <t>0000128F</t>
  </si>
  <si>
    <t>骨头门牌</t>
  </si>
  <si>
    <t>00001290</t>
  </si>
  <si>
    <t>铸铁门牌</t>
  </si>
  <si>
    <t>0000129C</t>
  </si>
  <si>
    <t>鱼儿门牌</t>
  </si>
  <si>
    <t>000014BD</t>
  </si>
  <si>
    <t>爱心门牌</t>
  </si>
  <si>
    <t>000014BE</t>
  </si>
  <si>
    <t>蜘蛛门牌</t>
  </si>
  <si>
    <t>0000153C</t>
  </si>
  <si>
    <t>0000153D</t>
  </si>
  <si>
    <t>0000155A</t>
  </si>
  <si>
    <t>0000155B</t>
  </si>
  <si>
    <t>0000155C</t>
  </si>
  <si>
    <t>00001609</t>
  </si>
  <si>
    <t>百合花环</t>
  </si>
  <si>
    <t>00001626</t>
  </si>
  <si>
    <t>郁金香花环</t>
  </si>
  <si>
    <t>0000162D</t>
  </si>
  <si>
    <t>精美百合花环</t>
  </si>
  <si>
    <t>00001654</t>
  </si>
  <si>
    <t>肉球门牌</t>
  </si>
  <si>
    <t>00001655</t>
  </si>
  <si>
    <t>纹章门牌</t>
  </si>
  <si>
    <t>00001656</t>
  </si>
  <si>
    <t>原木门牌</t>
  </si>
  <si>
    <t>00001657</t>
  </si>
  <si>
    <t>化石门牌</t>
  </si>
  <si>
    <t>00001671</t>
  </si>
  <si>
    <t>可爱波斯菊花环</t>
  </si>
  <si>
    <t>00001672</t>
  </si>
  <si>
    <t>清新银莲花花环</t>
  </si>
  <si>
    <t>00001673</t>
  </si>
  <si>
    <t>精美玫瑰花环</t>
  </si>
  <si>
    <t>00001674</t>
  </si>
  <si>
    <t>华丽三色堇花环</t>
  </si>
  <si>
    <t>00001675</t>
  </si>
  <si>
    <t>精美菊花花环</t>
  </si>
  <si>
    <t>00001676</t>
  </si>
  <si>
    <t>清新风信子花环</t>
  </si>
  <si>
    <t>00001677</t>
  </si>
  <si>
    <t>可爱郁金香花环</t>
  </si>
  <si>
    <t>00001684</t>
  </si>
  <si>
    <t>典雅波斯菊花环</t>
  </si>
  <si>
    <t>00001685</t>
  </si>
  <si>
    <t>典雅银莲花花环</t>
  </si>
  <si>
    <t>00001686</t>
  </si>
  <si>
    <t>深色玫瑰花环</t>
  </si>
  <si>
    <t>00001687</t>
  </si>
  <si>
    <t>清新三色堇花环</t>
  </si>
  <si>
    <t>00001688</t>
  </si>
  <si>
    <t>自然风菊花花环</t>
  </si>
  <si>
    <t>00001689</t>
  </si>
  <si>
    <t>紫色风信子花环</t>
  </si>
  <si>
    <t>0000168A</t>
  </si>
  <si>
    <t>深色百合花环</t>
  </si>
  <si>
    <t>0000168B</t>
  </si>
  <si>
    <t>深色郁金香花环</t>
  </si>
  <si>
    <t>0000168C</t>
  </si>
  <si>
    <t>蓝色玫瑰花环</t>
  </si>
  <si>
    <t>000016BC</t>
  </si>
  <si>
    <t>金色玫瑰花环</t>
  </si>
  <si>
    <t>000030E5</t>
  </si>
  <si>
    <t>复活节花环</t>
  </si>
  <si>
    <t>00000A0B</t>
  </si>
  <si>
    <t>房前信箱</t>
  </si>
  <si>
    <t>X)普通信箱</t>
  </si>
  <si>
    <t>000014DE</t>
  </si>
  <si>
    <t>方形信箱</t>
  </si>
  <si>
    <t>000014DF</t>
  </si>
  <si>
    <t>木信箱</t>
  </si>
  <si>
    <t>000014E0</t>
  </si>
  <si>
    <t>大信箱</t>
  </si>
  <si>
    <t>000016AA</t>
  </si>
  <si>
    <t>朴素信箱</t>
  </si>
  <si>
    <t>000021D5</t>
  </si>
  <si>
    <t>红色普通信箱</t>
  </si>
  <si>
    <t>000021D6</t>
  </si>
  <si>
    <t>粉红色普通信箱</t>
  </si>
  <si>
    <t>000021D7</t>
  </si>
  <si>
    <t>黄色普通信箱</t>
  </si>
  <si>
    <t>000021D8</t>
  </si>
  <si>
    <t>绿色普通信箱</t>
  </si>
  <si>
    <t>000021D9</t>
  </si>
  <si>
    <t>蓝色普通信箱</t>
  </si>
  <si>
    <t>000021DA</t>
  </si>
  <si>
    <t>白色普通信箱</t>
  </si>
  <si>
    <t>000021DB</t>
  </si>
  <si>
    <t>黑色普通信箱</t>
  </si>
  <si>
    <t>000021E0</t>
  </si>
  <si>
    <t>红色大信箱</t>
  </si>
  <si>
    <t>000021E1</t>
  </si>
  <si>
    <t>粉红色大信箱</t>
  </si>
  <si>
    <t>000021E2</t>
  </si>
  <si>
    <t>黄色大信箱</t>
  </si>
  <si>
    <t>000021E3</t>
  </si>
  <si>
    <t>绿色大信箱</t>
  </si>
  <si>
    <t>000021E4</t>
  </si>
  <si>
    <t>蓝色大信箱</t>
  </si>
  <si>
    <t>000021E5</t>
  </si>
  <si>
    <t>白色大信箱</t>
  </si>
  <si>
    <t>000021E6</t>
  </si>
  <si>
    <t>黑色大信箱</t>
  </si>
  <si>
    <t>0000227B</t>
  </si>
  <si>
    <t>红色方形信箱</t>
  </si>
  <si>
    <t>0000227C</t>
  </si>
  <si>
    <t>粉红色方形信箱</t>
  </si>
  <si>
    <t>0000227D</t>
  </si>
  <si>
    <t>黄色方形信箱</t>
  </si>
  <si>
    <t>0000227E</t>
  </si>
  <si>
    <t>绿色方形信箱</t>
  </si>
  <si>
    <t>0000227F</t>
  </si>
  <si>
    <t>蓝色方形信箱</t>
  </si>
  <si>
    <t>00002280</t>
  </si>
  <si>
    <t>白色方形信箱</t>
  </si>
  <si>
    <t>00002281</t>
  </si>
  <si>
    <t>黑色方形信箱</t>
  </si>
  <si>
    <t>000022C1</t>
  </si>
  <si>
    <t>典雅木信箱</t>
  </si>
  <si>
    <t>000022C2</t>
  </si>
  <si>
    <t>红色木信箱</t>
  </si>
  <si>
    <t>000022C3</t>
  </si>
  <si>
    <t>粉红色木信箱</t>
  </si>
  <si>
    <t>000022C4</t>
  </si>
  <si>
    <t>黄色木信箱</t>
  </si>
  <si>
    <t>000022C5</t>
  </si>
  <si>
    <t>绿色木信箱</t>
  </si>
  <si>
    <t>000022C6</t>
  </si>
  <si>
    <t>蓝色木信箱</t>
  </si>
  <si>
    <t>000022C7</t>
  </si>
  <si>
    <t>白色木信箱</t>
  </si>
  <si>
    <t>00001CCE</t>
  </si>
  <si>
    <t>素材类</t>
  </si>
  <si>
    <t>红叶</t>
  </si>
  <si>
    <t>000009C4</t>
  </si>
  <si>
    <t>树枝</t>
  </si>
  <si>
    <t>000009C5</t>
  </si>
  <si>
    <t>竹子材料</t>
  </si>
  <si>
    <t>00000ACF</t>
  </si>
  <si>
    <t>软木材</t>
  </si>
  <si>
    <t>00000AD0</t>
  </si>
  <si>
    <t>木材</t>
  </si>
  <si>
    <t>00000AD1</t>
  </si>
  <si>
    <t>硬木材</t>
  </si>
  <si>
    <t>0000165F</t>
  </si>
  <si>
    <t>橡栗</t>
  </si>
  <si>
    <t>00001660</t>
  </si>
  <si>
    <t>松果</t>
  </si>
  <si>
    <t>00001661</t>
  </si>
  <si>
    <t>春笋</t>
  </si>
  <si>
    <t>00001662</t>
  </si>
  <si>
    <t>红色装饰品</t>
  </si>
  <si>
    <t>00001663</t>
  </si>
  <si>
    <t>蓝色装饰品</t>
  </si>
  <si>
    <t>00001664</t>
  </si>
  <si>
    <t>金色装饰品</t>
  </si>
  <si>
    <t>00002238</t>
  </si>
  <si>
    <t>手机壳改造工具组</t>
  </si>
  <si>
    <t>000009D1</t>
  </si>
  <si>
    <t>改造工具组</t>
  </si>
  <si>
    <t>000009C6</t>
  </si>
  <si>
    <t>石头</t>
  </si>
  <si>
    <t>000009C9</t>
  </si>
  <si>
    <t>金矿石</t>
  </si>
  <si>
    <t>000009CF</t>
  </si>
  <si>
    <t>铁矿石</t>
  </si>
  <si>
    <t>00000C12</t>
  </si>
  <si>
    <t>黏土</t>
  </si>
  <si>
    <t>000016E3</t>
  </si>
  <si>
    <t>樱花花瓣</t>
  </si>
  <si>
    <t>00000DD3</t>
  </si>
  <si>
    <t>雪花</t>
  </si>
  <si>
    <t>00000DD4</t>
  </si>
  <si>
    <t>大雪花</t>
  </si>
  <si>
    <t>0000175F</t>
  </si>
  <si>
    <t>星星碎片</t>
  </si>
  <si>
    <t>00001760</t>
  </si>
  <si>
    <t>大星星碎片</t>
  </si>
  <si>
    <t>00001761</t>
  </si>
  <si>
    <t>摩羯座碎片</t>
  </si>
  <si>
    <t>00001762</t>
  </si>
  <si>
    <t>水瓶座碎片</t>
  </si>
  <si>
    <t>00001763</t>
  </si>
  <si>
    <t>双鱼座碎片</t>
  </si>
  <si>
    <t>00001764</t>
  </si>
  <si>
    <t>白羊座碎片</t>
  </si>
  <si>
    <t>00001765</t>
  </si>
  <si>
    <t>金牛座碎片</t>
  </si>
  <si>
    <t>00001766</t>
  </si>
  <si>
    <t>双子座碎片</t>
  </si>
  <si>
    <t>00001767</t>
  </si>
  <si>
    <t>巨蟹座碎片</t>
  </si>
  <si>
    <t>00001768</t>
  </si>
  <si>
    <t>狮子座碎片</t>
  </si>
  <si>
    <t>00001769</t>
  </si>
  <si>
    <t>处女座碎片</t>
  </si>
  <si>
    <t>0000176A</t>
  </si>
  <si>
    <t>天秤座碎片</t>
  </si>
  <si>
    <t>0000176B</t>
  </si>
  <si>
    <t>天蝎座碎片</t>
  </si>
  <si>
    <t>0000176C</t>
  </si>
  <si>
    <t>射手座碎片</t>
  </si>
  <si>
    <t>00001225</t>
  </si>
  <si>
    <t>其他类</t>
  </si>
  <si>
    <t>包裹</t>
  </si>
  <si>
    <t>00002356</t>
  </si>
  <si>
    <t>撑杆跳竿子的DIY手册</t>
  </si>
  <si>
    <t>00002357</t>
  </si>
  <si>
    <t>简陋铲子的DIY手册</t>
  </si>
  <si>
    <t>00002358</t>
  </si>
  <si>
    <t>简陋浇花壶的DIY手册</t>
  </si>
  <si>
    <t>00002845</t>
  </si>
  <si>
    <t>弹弓的DIY手册</t>
  </si>
  <si>
    <t>00003006</t>
  </si>
  <si>
    <t>简陋斧头的DIY手册</t>
  </si>
  <si>
    <t>00003027</t>
  </si>
  <si>
    <t>梯子的DIY手册</t>
  </si>
  <si>
    <t>00002359</t>
  </si>
  <si>
    <t>流行！最佳发型8款</t>
  </si>
  <si>
    <t>0000235A</t>
  </si>
  <si>
    <t>帅气！最佳发型8款</t>
  </si>
  <si>
    <t>0000235B</t>
  </si>
  <si>
    <t>时尚！最佳发色8款</t>
  </si>
  <si>
    <t>0000235C</t>
  </si>
  <si>
    <t>口袋整理技巧</t>
  </si>
  <si>
    <t>00002405</t>
  </si>
  <si>
    <t>平常就能用！道具手册</t>
  </si>
  <si>
    <t>00002590</t>
  </si>
  <si>
    <t>道具清清爽爽！收藏环</t>
  </si>
  <si>
    <t>00002B84</t>
  </si>
  <si>
    <t>口袋满装诀窍</t>
  </si>
  <si>
    <t>00002F99</t>
  </si>
  <si>
    <t>我的设计专业版</t>
  </si>
  <si>
    <t>00001180</t>
  </si>
  <si>
    <t>礼物</t>
  </si>
  <si>
    <t>00000A87</t>
  </si>
  <si>
    <t>ダミーDIYレシピ</t>
  </si>
  <si>
    <t>000015E3</t>
  </si>
  <si>
    <t>新手DIY手册</t>
  </si>
  <si>
    <t>000015E4</t>
  </si>
  <si>
    <t>挑战！DIY手册</t>
  </si>
  <si>
    <t>000015E5</t>
  </si>
  <si>
    <t>竟然能这样？！DIY</t>
  </si>
  <si>
    <t>00001E13</t>
  </si>
  <si>
    <t>00001E14</t>
  </si>
  <si>
    <t>00001E15</t>
  </si>
  <si>
    <t>00001E16</t>
  </si>
  <si>
    <t>00001E17</t>
  </si>
  <si>
    <t>00001E18</t>
  </si>
  <si>
    <t>00001E19</t>
  </si>
  <si>
    <t>00001E1A</t>
  </si>
  <si>
    <t>00001E1B</t>
  </si>
  <si>
    <t>00001E1C</t>
  </si>
  <si>
    <t>00001E1D</t>
  </si>
  <si>
    <t>00001E1E</t>
  </si>
  <si>
    <t>00001E1F</t>
  </si>
  <si>
    <t>00001E20</t>
  </si>
  <si>
    <t>00001E21</t>
  </si>
  <si>
    <t>00001E22</t>
  </si>
  <si>
    <t>000011C5</t>
  </si>
  <si>
    <t>00000CBF</t>
  </si>
  <si>
    <t>蜂巢</t>
  </si>
  <si>
    <t>000010D6</t>
  </si>
  <si>
    <t>桥梁用地工具组</t>
  </si>
  <si>
    <t>00001C2B</t>
  </si>
  <si>
    <t>桥梁施工工具组</t>
  </si>
  <si>
    <t>000016C3</t>
  </si>
  <si>
    <t>盖房子工具组·1号地</t>
  </si>
  <si>
    <t>000016C4</t>
  </si>
  <si>
    <t>盖房子工具组·2号地</t>
  </si>
  <si>
    <t>000016C5</t>
  </si>
  <si>
    <t>盖房子工具组·3号地</t>
  </si>
  <si>
    <t>00000ABE</t>
  </si>
  <si>
    <t>帐篷</t>
  </si>
  <si>
    <t>00000AC3</t>
  </si>
  <si>
    <t>傅达帐篷用地</t>
  </si>
  <si>
    <t>00000AC4</t>
  </si>
  <si>
    <t>商店的施工告示牌</t>
  </si>
  <si>
    <t>00000AC5</t>
  </si>
  <si>
    <t>阳明的帐篷</t>
  </si>
  <si>
    <t>00000D15</t>
  </si>
  <si>
    <t>盖房子工具组</t>
  </si>
  <si>
    <t>000010D7</t>
  </si>
  <si>
    <t>坡道用地工具组</t>
  </si>
  <si>
    <t>0000113B</t>
  </si>
  <si>
    <t>裁缝屋的施工告示牌</t>
  </si>
  <si>
    <t>0000142E</t>
  </si>
  <si>
    <t>露营地施工工具组</t>
  </si>
  <si>
    <t>000014ED</t>
  </si>
  <si>
    <t>阳明搬迁工具组</t>
  </si>
  <si>
    <t>000014EE</t>
  </si>
  <si>
    <t>搬迁工具组</t>
  </si>
  <si>
    <t>000014EF</t>
  </si>
  <si>
    <t>裁缝屋搬迁工具组</t>
  </si>
  <si>
    <t>000014F0</t>
  </si>
  <si>
    <t>商店搬迁工具组</t>
  </si>
  <si>
    <t>000014F1</t>
  </si>
  <si>
    <t>博物馆搬迁工具组</t>
  </si>
  <si>
    <t>00001AB9</t>
  </si>
  <si>
    <t>露营地搬迁工具组</t>
  </si>
  <si>
    <t>00002245</t>
  </si>
  <si>
    <t>道路施工许可证·石板路</t>
  </si>
  <si>
    <t>00002246</t>
  </si>
  <si>
    <t>道路施工许可证·砖块路</t>
  </si>
  <si>
    <t>00002247</t>
  </si>
  <si>
    <t>道路施工许可证·黑土路</t>
  </si>
  <si>
    <t>00002248</t>
  </si>
  <si>
    <t>道路施工许可证·拱形砖路</t>
  </si>
  <si>
    <t>00002249</t>
  </si>
  <si>
    <t>道路施工许可证·沙子路</t>
  </si>
  <si>
    <t>0000224A</t>
  </si>
  <si>
    <t>道路施工许可证·陶砖路</t>
  </si>
  <si>
    <t>0000224B</t>
  </si>
  <si>
    <t>道路施工许可证·木板路</t>
  </si>
  <si>
    <t>0000224C</t>
  </si>
  <si>
    <t>0000224D</t>
  </si>
  <si>
    <t>0000262B</t>
  </si>
  <si>
    <t>道路施工许可证·我的设计</t>
  </si>
  <si>
    <t>00000AD9</t>
  </si>
  <si>
    <t>药</t>
  </si>
  <si>
    <t>000016A1</t>
  </si>
  <si>
    <t>瓶中信</t>
  </si>
  <si>
    <t>00003100</t>
  </si>
  <si>
    <t>蛋瓶中信</t>
  </si>
  <si>
    <t>000016DB</t>
  </si>
  <si>
    <t>里数旅行券</t>
  </si>
  <si>
    <t>000026EC</t>
  </si>
  <si>
    <t>铃钱兑换券</t>
  </si>
  <si>
    <t>000014C8</t>
  </si>
  <si>
    <t>0000158D</t>
  </si>
  <si>
    <t>排笛</t>
  </si>
  <si>
    <t>00000AC1</t>
  </si>
  <si>
    <t>拉炮</t>
  </si>
  <si>
    <t>00000A12</t>
  </si>
  <si>
    <t>00001095</t>
  </si>
  <si>
    <t>邮寄箱</t>
  </si>
  <si>
    <t>0000166D</t>
  </si>
  <si>
    <t>荧光棒</t>
  </si>
  <si>
    <t>00001536</t>
  </si>
  <si>
    <t>铃鼓</t>
  </si>
  <si>
    <t>00000D8A</t>
  </si>
  <si>
    <t>空罐</t>
  </si>
  <si>
    <t>00000D8D</t>
  </si>
  <si>
    <t>长靴</t>
  </si>
  <si>
    <t>00000D8E</t>
  </si>
  <si>
    <t>轮胎</t>
  </si>
  <si>
    <t>00002622</t>
  </si>
  <si>
    <t>Nook Inc.团扇</t>
  </si>
  <si>
    <t>00001E03</t>
  </si>
  <si>
    <t>黄色包装纸</t>
  </si>
  <si>
    <t>00001E04</t>
  </si>
  <si>
    <t>粉红色包装纸</t>
  </si>
  <si>
    <t>00001E05</t>
  </si>
  <si>
    <t>橘色包装纸</t>
  </si>
  <si>
    <t>00001E06</t>
  </si>
  <si>
    <t>黄绿色包装纸</t>
  </si>
  <si>
    <t>00001E07</t>
  </si>
  <si>
    <t>绿色包装纸</t>
  </si>
  <si>
    <t>00001E08</t>
  </si>
  <si>
    <t>薄荷绿包装纸</t>
  </si>
  <si>
    <t>00001E09</t>
  </si>
  <si>
    <t>水蓝色包装纸</t>
  </si>
  <si>
    <t>00001E0A</t>
  </si>
  <si>
    <t>紫色包装纸</t>
  </si>
  <si>
    <t>00001E0B</t>
  </si>
  <si>
    <t>紫蓝色包装纸</t>
  </si>
  <si>
    <t>00001E0C</t>
  </si>
  <si>
    <t>蓝色包装纸</t>
  </si>
  <si>
    <t>00001E0D</t>
  </si>
  <si>
    <t>白色包装纸</t>
  </si>
  <si>
    <t>00001E0E</t>
  </si>
  <si>
    <t>红色包装纸</t>
  </si>
  <si>
    <t>00001E0F</t>
  </si>
  <si>
    <t>金色包装纸</t>
  </si>
  <si>
    <t>00001E10</t>
  </si>
  <si>
    <t>茶色包装纸</t>
  </si>
  <si>
    <t>00001E11</t>
  </si>
  <si>
    <t>灰色包装纸</t>
  </si>
  <si>
    <t>00001E12</t>
  </si>
  <si>
    <t>黑色包装纸</t>
  </si>
  <si>
    <t>00000ADB</t>
  </si>
  <si>
    <t>事件类</t>
  </si>
  <si>
    <t>生日纸杯蛋糕</t>
  </si>
  <si>
    <t>000030DD</t>
  </si>
  <si>
    <t>地面蛋</t>
  </si>
  <si>
    <t>000030DE</t>
  </si>
  <si>
    <t>岩石蛋</t>
  </si>
  <si>
    <t>000030DF</t>
  </si>
  <si>
    <t>叶子蛋</t>
  </si>
  <si>
    <t>000030E0</t>
  </si>
  <si>
    <t>森林蛋</t>
  </si>
  <si>
    <t>000030E1</t>
  </si>
  <si>
    <t>飞天蛋</t>
  </si>
  <si>
    <t>000030E2</t>
  </si>
  <si>
    <t>鱼儿蛋</t>
  </si>
  <si>
    <t>00000955</t>
  </si>
  <si>
    <t>生锈零件</t>
  </si>
  <si>
    <t>0000094D</t>
  </si>
  <si>
    <t>通信装置零件</t>
  </si>
  <si>
    <t>00001222</t>
  </si>
  <si>
    <t>这是什么来着？</t>
  </si>
  <si>
    <t>包包</t>
  </si>
  <si>
    <t>00001223</t>
  </si>
  <si>
    <r>
      <rPr>
        <sz val="11"/>
        <color theme="1"/>
        <rFont val="宋体"/>
        <charset val="134"/>
      </rPr>
      <t>书</t>
    </r>
    <r>
      <rPr>
        <sz val="11"/>
        <color theme="1"/>
        <rFont val="MS Gothic"/>
        <charset val="134"/>
      </rPr>
      <t>本</t>
    </r>
  </si>
  <si>
    <t>00001533</t>
  </si>
  <si>
    <t>蓝色书本</t>
  </si>
  <si>
    <t>00000946</t>
  </si>
  <si>
    <t>遗失物</t>
  </si>
  <si>
    <r>
      <rPr>
        <sz val="11"/>
        <color theme="1"/>
        <rFont val="MS Gothic"/>
        <charset val="134"/>
      </rPr>
      <t>包</t>
    </r>
    <r>
      <rPr>
        <sz val="11"/>
        <color theme="1"/>
        <rFont val="宋体"/>
        <charset val="134"/>
      </rPr>
      <t>包</t>
    </r>
  </si>
  <si>
    <t>00000947</t>
  </si>
  <si>
    <t>00001532</t>
  </si>
  <si>
    <t>0000242D</t>
  </si>
  <si>
    <t>骆岚兑换券</t>
  </si>
  <si>
    <t>00000C04</t>
  </si>
  <si>
    <t>じぶんのスマホ</t>
  </si>
  <si>
    <t>自己的手机</t>
  </si>
  <si>
    <t>00000C05</t>
  </si>
  <si>
    <t>メモ</t>
  </si>
  <si>
    <t>笔记</t>
  </si>
  <si>
    <t>000017AA</t>
  </si>
  <si>
    <t>ちず</t>
  </si>
  <si>
    <r>
      <rPr>
        <sz val="11"/>
        <color theme="1"/>
        <rFont val="MS Gothic"/>
        <charset val="134"/>
      </rPr>
      <t>地</t>
    </r>
    <r>
      <rPr>
        <sz val="11"/>
        <color theme="1"/>
        <rFont val="宋体"/>
        <charset val="134"/>
      </rPr>
      <t>图</t>
    </r>
  </si>
  <si>
    <t>00001AEF</t>
  </si>
  <si>
    <t>√</t>
  </si>
  <si>
    <t>00001AF0</t>
  </si>
  <si>
    <t>ー</t>
  </si>
  <si>
    <t>00002443</t>
  </si>
  <si>
    <t>汎用布地</t>
  </si>
  <si>
    <t>00002FB4</t>
  </si>
  <si>
    <t>デモ用たぬきマイルカード</t>
  </si>
  <si>
    <t>展示用的狸猫里程卡</t>
  </si>
  <si>
    <t>0000172C</t>
  </si>
  <si>
    <t>裁缝屋优惠券</t>
  </si>
  <si>
    <t>000009F2</t>
  </si>
  <si>
    <t>蓝色礼物盒</t>
  </si>
  <si>
    <t>000009F1</t>
  </si>
  <si>
    <t>宝物</t>
  </si>
  <si>
    <t>0000125E</t>
  </si>
  <si>
    <t>幽幽的魂魄</t>
  </si>
  <si>
    <t>000010DB</t>
  </si>
  <si>
    <t>音乐类</t>
  </si>
  <si>
    <t>はずれ01</t>
  </si>
  <si>
    <t>000010DC</t>
  </si>
  <si>
    <t>はずれ02</t>
  </si>
  <si>
    <t>000010DD</t>
  </si>
  <si>
    <t>はずれ03</t>
  </si>
  <si>
    <t>00000965</t>
  </si>
  <si>
    <t>K.K.赞美诗歌</t>
  </si>
  <si>
    <t>00000966</t>
  </si>
  <si>
    <t>K.K.进行曲</t>
  </si>
  <si>
    <t>00000967</t>
  </si>
  <si>
    <t>K.K.圆舞曲</t>
  </si>
  <si>
    <t>00000968</t>
  </si>
  <si>
    <t>K.K.摇摆乐</t>
  </si>
  <si>
    <t>00000969</t>
  </si>
  <si>
    <t>K.K.爵士乐</t>
  </si>
  <si>
    <t>0000096A</t>
  </si>
  <si>
    <t>K.K.融合爵士乐</t>
  </si>
  <si>
    <t>0000096B</t>
  </si>
  <si>
    <t>K.K.练习曲</t>
  </si>
  <si>
    <t>0000096C</t>
  </si>
  <si>
    <t>K.K.摇篮曲</t>
  </si>
  <si>
    <t>0000096D</t>
  </si>
  <si>
    <t>K.K.咏叹调</t>
  </si>
  <si>
    <t>0000096E</t>
  </si>
  <si>
    <t>K.K.桑巴</t>
  </si>
  <si>
    <t>0000096F</t>
  </si>
  <si>
    <t>K.K.巴萨诺瓦</t>
  </si>
  <si>
    <t>00000970</t>
  </si>
  <si>
    <t>K.K.卡利普索</t>
  </si>
  <si>
    <t>00000971</t>
  </si>
  <si>
    <t>K.K.萨尔萨</t>
  </si>
  <si>
    <t>00000972</t>
  </si>
  <si>
    <t>K.K.曼波</t>
  </si>
  <si>
    <t>00000973</t>
  </si>
  <si>
    <t>K.K.雷鬼</t>
  </si>
  <si>
    <t>00000974</t>
  </si>
  <si>
    <t>K.K.斯卡</t>
  </si>
  <si>
    <t>00000975</t>
  </si>
  <si>
    <t>K.K.探戈</t>
  </si>
  <si>
    <t>00000976</t>
  </si>
  <si>
    <t>冲绳K.K.</t>
  </si>
  <si>
    <t>00000977</t>
  </si>
  <si>
    <t>夏威夷K.K.</t>
  </si>
  <si>
    <t>00000978</t>
  </si>
  <si>
    <t>爱尔兰乐曲</t>
  </si>
  <si>
    <t>00000979</t>
  </si>
  <si>
    <t>秘鲁之歌</t>
  </si>
  <si>
    <t>0000097A</t>
  </si>
  <si>
    <t>哥萨克乐曲</t>
  </si>
  <si>
    <t>0000097B</t>
  </si>
  <si>
    <t>K.K.中华</t>
  </si>
  <si>
    <t>0000097C</t>
  </si>
  <si>
    <t>土耳其乐曲</t>
  </si>
  <si>
    <t>0000097D</t>
  </si>
  <si>
    <t>K.K.非洲音乐</t>
  </si>
  <si>
    <t>0000097E</t>
  </si>
  <si>
    <t>K.K.民谣</t>
  </si>
  <si>
    <t>0000097F</t>
  </si>
  <si>
    <t>K.K.摇滚</t>
  </si>
  <si>
    <t>00000980</t>
  </si>
  <si>
    <t>K.K.50年代摇滚</t>
  </si>
  <si>
    <t>00000981</t>
  </si>
  <si>
    <t>格拉泰姆音乐</t>
  </si>
  <si>
    <t>00000982</t>
  </si>
  <si>
    <t>新奥尔良乐曲</t>
  </si>
  <si>
    <t>00000983</t>
  </si>
  <si>
    <t>K.K.放克</t>
  </si>
  <si>
    <t>00000984</t>
  </si>
  <si>
    <t>K.K.蓝调</t>
  </si>
  <si>
    <t>00000985</t>
  </si>
  <si>
    <t>K.K.心灵音乐</t>
  </si>
  <si>
    <t>00000986</t>
  </si>
  <si>
    <t>K.K.灵魂乐</t>
  </si>
  <si>
    <t>00000987</t>
  </si>
  <si>
    <t>都市K.K.</t>
  </si>
  <si>
    <t>00000988</t>
  </si>
  <si>
    <t>K.K.情歌</t>
  </si>
  <si>
    <t>00000989</t>
  </si>
  <si>
    <t>鼓打贝斯</t>
  </si>
  <si>
    <t>0000098A</t>
  </si>
  <si>
    <t>电音节奏</t>
  </si>
  <si>
    <t>0000098B</t>
  </si>
  <si>
    <t>欧陆节拍</t>
  </si>
  <si>
    <t>0000098C</t>
  </si>
  <si>
    <t>只有我</t>
  </si>
  <si>
    <t>0000098D</t>
  </si>
  <si>
    <t>K.K.乡村</t>
  </si>
  <si>
    <t>0000098E</t>
  </si>
  <si>
    <t>电吉他乐曲</t>
  </si>
  <si>
    <t>0000098F</t>
  </si>
  <si>
    <t>K.K.叙事歌谣</t>
  </si>
  <si>
    <t>00000990</t>
  </si>
  <si>
    <t>昭和K.K.歌谣</t>
  </si>
  <si>
    <t>00000991</t>
  </si>
  <si>
    <t>K.K.演歌</t>
  </si>
  <si>
    <t>00000992</t>
  </si>
  <si>
    <t>冲吧！K.K.摩托车手</t>
  </si>
  <si>
    <t>00000993</t>
  </si>
  <si>
    <t>惊悚歌</t>
  </si>
  <si>
    <t>00000994</t>
  </si>
  <si>
    <t>K.K.西部</t>
  </si>
  <si>
    <t>00000995</t>
  </si>
  <si>
    <t>K.K.老师</t>
  </si>
  <si>
    <t>00000996</t>
  </si>
  <si>
    <t>K.K.巴黎</t>
  </si>
  <si>
    <t>00000997</t>
  </si>
  <si>
    <t>K.K.嘉年华</t>
  </si>
  <si>
    <t>00000998</t>
  </si>
  <si>
    <t>墨西哥绅士K.K.</t>
  </si>
  <si>
    <t>00000999</t>
  </si>
  <si>
    <t>K.K.乐曲</t>
  </si>
  <si>
    <t>0000099A</t>
  </si>
  <si>
    <t>我爱你</t>
  </si>
  <si>
    <t>0000099B</t>
  </si>
  <si>
    <t>前天</t>
  </si>
  <si>
    <t>0000099C</t>
  </si>
  <si>
    <t>我的归所</t>
  </si>
  <si>
    <t>0000099D</t>
  </si>
  <si>
    <t>森林生活</t>
  </si>
  <si>
    <t>0000099E</t>
  </si>
  <si>
    <t>漫弥</t>
  </si>
  <si>
    <t>0000099F</t>
  </si>
  <si>
    <t>思考中</t>
  </si>
  <si>
    <t>000009A0</t>
  </si>
  <si>
    <t>K.K.迪克西</t>
  </si>
  <si>
    <t>000009A1</t>
  </si>
  <si>
    <t>K.K.甘美朗</t>
  </si>
  <si>
    <t>000009A2</t>
  </si>
  <si>
    <t>K.K.领主</t>
  </si>
  <si>
    <t>000009A3</t>
  </si>
  <si>
    <t>阿尔卑斯山乐曲</t>
  </si>
  <si>
    <t>000009A4</t>
  </si>
  <si>
    <t>船歌2001</t>
  </si>
  <si>
    <t>000009A5</t>
  </si>
  <si>
    <t>意大利面</t>
  </si>
  <si>
    <t>000009A6</t>
  </si>
  <si>
    <t>二段斜坡</t>
  </si>
  <si>
    <t>000009A7</t>
  </si>
  <si>
    <t>K.K.乡村摇滚</t>
  </si>
  <si>
    <t>000009A8</t>
  </si>
  <si>
    <t>K.K.刑警</t>
  </si>
  <si>
    <t>000009A9</t>
  </si>
  <si>
    <t>K.K.大和祭典</t>
  </si>
  <si>
    <t>000009AA</t>
  </si>
  <si>
    <t>K.K.金属摇滚</t>
  </si>
  <si>
    <t>000009AB</t>
  </si>
  <si>
    <t>蓝色饭团</t>
  </si>
  <si>
    <t>000009AC</t>
  </si>
  <si>
    <t>春暖花开</t>
  </si>
  <si>
    <t>000009AD</t>
  </si>
  <si>
    <t>流浪</t>
  </si>
  <si>
    <t>000009AE</t>
  </si>
  <si>
    <t>K.K.浩室</t>
  </si>
  <si>
    <t>000009AF</t>
  </si>
  <si>
    <t>K.K.奏鸣曲</t>
  </si>
  <si>
    <t>000009B0</t>
  </si>
  <si>
    <t>白日梦</t>
  </si>
  <si>
    <t>000009B1</t>
  </si>
  <si>
    <t>散散步</t>
  </si>
  <si>
    <t>000009B2</t>
  </si>
  <si>
    <t>动物岛</t>
  </si>
  <si>
    <t>000009B3</t>
  </si>
  <si>
    <t>极简音乐</t>
  </si>
  <si>
    <t>000009B4</t>
  </si>
  <si>
    <t>K.K.好莱坞</t>
  </si>
  <si>
    <t>000009B5</t>
  </si>
  <si>
    <t>K.K.印度王公</t>
  </si>
  <si>
    <t>000009B6</t>
  </si>
  <si>
    <t>K.K.吉普赛</t>
  </si>
  <si>
    <t>000009B7</t>
  </si>
  <si>
    <t>K.K.米隆加</t>
  </si>
  <si>
    <t>000009B8</t>
  </si>
  <si>
    <t>K.K.律动</t>
  </si>
  <si>
    <t>000009B9</t>
  </si>
  <si>
    <t>K.K.三味线</t>
  </si>
  <si>
    <t>000009BA</t>
  </si>
  <si>
    <t>K.K.佛朗明哥</t>
  </si>
  <si>
    <t>000009BB</t>
  </si>
  <si>
    <t>K.K.波蕾洛</t>
  </si>
  <si>
    <t>000009BC</t>
  </si>
  <si>
    <t>K.K.偶像</t>
  </si>
  <si>
    <t>000009BD</t>
  </si>
  <si>
    <t>K.K.电子民谣</t>
  </si>
  <si>
    <t>000009BE</t>
  </si>
  <si>
    <t>K.K.迪斯科</t>
  </si>
  <si>
    <t>000009BF</t>
  </si>
  <si>
    <t>你的生日</t>
  </si>
  <si>
    <t>000010D8</t>
  </si>
  <si>
    <t>动物城镇</t>
  </si>
  <si>
    <t>000010D9</t>
  </si>
  <si>
    <t>再会</t>
  </si>
  <si>
    <t>000010DA</t>
  </si>
  <si>
    <t>兜风</t>
  </si>
  <si>
    <t>000010DE</t>
  </si>
  <si>
    <t>大家集合吧</t>
  </si>
  <si>
    <t>00000C08</t>
  </si>
  <si>
    <t>栅栏类</t>
  </si>
  <si>
    <t>00000D4A</t>
  </si>
  <si>
    <t>00000D4B</t>
  </si>
  <si>
    <t>000010FD</t>
  </si>
  <si>
    <t>000010FE</t>
  </si>
  <si>
    <t>00001100</t>
  </si>
  <si>
    <t>钉子与绳索</t>
  </si>
  <si>
    <t>00001102</t>
  </si>
  <si>
    <t>东方风栅栏</t>
  </si>
  <si>
    <t>00001104</t>
  </si>
  <si>
    <t>干稻草栅栏</t>
  </si>
  <si>
    <t>00001105</t>
  </si>
  <si>
    <t>00001106</t>
  </si>
  <si>
    <t>尖刺栅栏</t>
  </si>
  <si>
    <t>00001456</t>
  </si>
  <si>
    <t>石砌铁艺栅栏</t>
  </si>
  <si>
    <t>00001457</t>
  </si>
  <si>
    <t>和风栅栏</t>
  </si>
  <si>
    <t>0000145C</t>
  </si>
  <si>
    <t>0000145D</t>
  </si>
  <si>
    <t>有刺铁丝网</t>
  </si>
  <si>
    <t>00002DBF</t>
  </si>
  <si>
    <t>朴素木制栅栏</t>
  </si>
  <si>
    <t>00002DC0</t>
  </si>
  <si>
    <t>交叉格栅</t>
  </si>
  <si>
    <t>00002FFD</t>
  </si>
  <si>
    <t>コミューン島専用柵</t>
  </si>
  <si>
    <t>公社岛专用栅栏</t>
  </si>
  <si>
    <t>00003156</t>
  </si>
  <si>
    <t>复活节栅栏</t>
  </si>
  <si>
    <t>0000191A</t>
  </si>
  <si>
    <t>相框类</t>
  </si>
  <si>
    <t>阳明的照片</t>
  </si>
  <si>
    <t>0000191B</t>
  </si>
  <si>
    <t>铁熊的照片</t>
  </si>
  <si>
    <t>0000191C</t>
  </si>
  <si>
    <t>森森的照片</t>
  </si>
  <si>
    <t>0000191D</t>
  </si>
  <si>
    <t>布鹿斯的照片</t>
  </si>
  <si>
    <t>0000191E</t>
  </si>
  <si>
    <t>娣雅的照片</t>
  </si>
  <si>
    <t>0000191F</t>
  </si>
  <si>
    <t>汤姆的照片</t>
  </si>
  <si>
    <t>00001920</t>
  </si>
  <si>
    <t>洁西卡的照片</t>
  </si>
  <si>
    <t>00001921</t>
  </si>
  <si>
    <t>彼得的照片</t>
  </si>
  <si>
    <t>00001922</t>
  </si>
  <si>
    <t>倪家莉的照片</t>
  </si>
  <si>
    <t>00001923</t>
  </si>
  <si>
    <t>查克的照片</t>
  </si>
  <si>
    <t>00001924</t>
  </si>
  <si>
    <t>牛奶糖的照片</t>
  </si>
  <si>
    <t>00001925</t>
  </si>
  <si>
    <t>约翰的照片</t>
  </si>
  <si>
    <t>00001926</t>
  </si>
  <si>
    <t>朝阳的照片</t>
  </si>
  <si>
    <t>00001927</t>
  </si>
  <si>
    <t>大吉的照片</t>
  </si>
  <si>
    <t>00001928</t>
  </si>
  <si>
    <t>罗宾的照片</t>
  </si>
  <si>
    <t>00001929</t>
  </si>
  <si>
    <t>阿富的照片</t>
  </si>
  <si>
    <t>0000192A</t>
  </si>
  <si>
    <t>傅兰的照片</t>
  </si>
  <si>
    <t>0000192B</t>
  </si>
  <si>
    <t>阿笨的照片</t>
  </si>
  <si>
    <t>0000192C</t>
  </si>
  <si>
    <t>香草的照片</t>
  </si>
  <si>
    <t>0000192D</t>
  </si>
  <si>
    <t>珮琳的照片</t>
  </si>
  <si>
    <t>0000192E</t>
  </si>
  <si>
    <t>麻蓉的照片</t>
  </si>
  <si>
    <t>0000192F</t>
  </si>
  <si>
    <t>贝果的照片</t>
  </si>
  <si>
    <t>00001930</t>
  </si>
  <si>
    <t>金牌的照片</t>
  </si>
  <si>
    <t>00001931</t>
  </si>
  <si>
    <t>巴克思的照片</t>
  </si>
  <si>
    <t>00001932</t>
  </si>
  <si>
    <t>文字烧的照片</t>
  </si>
  <si>
    <t>00001933</t>
  </si>
  <si>
    <t>小八的照片</t>
  </si>
  <si>
    <t>00001934</t>
  </si>
  <si>
    <t>花娜的照片</t>
  </si>
  <si>
    <t>00001935</t>
  </si>
  <si>
    <t>包伯的照片</t>
  </si>
  <si>
    <t>00001936</t>
  </si>
  <si>
    <t>皮蛋的照片</t>
  </si>
  <si>
    <t>00001937</t>
  </si>
  <si>
    <t>李察的照片</t>
  </si>
  <si>
    <t>00001938</t>
  </si>
  <si>
    <t>爱哭鬼的照片</t>
  </si>
  <si>
    <t>00001939</t>
  </si>
  <si>
    <t>安妮的照片</t>
  </si>
  <si>
    <t>0000193A</t>
  </si>
  <si>
    <t>球藻的照片</t>
  </si>
  <si>
    <t>0000193B</t>
  </si>
  <si>
    <t>海苔裴的照片</t>
  </si>
  <si>
    <t>0000193C</t>
  </si>
  <si>
    <t>爪爪的照片</t>
  </si>
  <si>
    <t>0000193D</t>
  </si>
  <si>
    <t>苏米的照片</t>
  </si>
  <si>
    <t>0000193E</t>
  </si>
  <si>
    <t>小鲔的照片</t>
  </si>
  <si>
    <t>0000193F</t>
  </si>
  <si>
    <t>阿坊的照片</t>
  </si>
  <si>
    <t>00001940</t>
  </si>
  <si>
    <t>肥肝的照片</t>
  </si>
  <si>
    <t>00001941</t>
  </si>
  <si>
    <t>阿守的照片</t>
  </si>
  <si>
    <t>00001942</t>
  </si>
  <si>
    <t>卿德的照片</t>
  </si>
  <si>
    <t>00001943</t>
  </si>
  <si>
    <t>米兰达的照片</t>
  </si>
  <si>
    <t>00001944</t>
  </si>
  <si>
    <t>番茄酱的照片</t>
  </si>
  <si>
    <t>00001945</t>
  </si>
  <si>
    <t>素返真的照片</t>
  </si>
  <si>
    <t>00001946</t>
  </si>
  <si>
    <t>亚美的照片</t>
  </si>
  <si>
    <t>00001947</t>
  </si>
  <si>
    <t>恋恋的照片</t>
  </si>
  <si>
    <t>00001948</t>
  </si>
  <si>
    <t>何童的照片</t>
  </si>
  <si>
    <t>00001949</t>
  </si>
  <si>
    <t>露露的照片</t>
  </si>
  <si>
    <t>0000194A</t>
  </si>
  <si>
    <t>巨巨的照片</t>
  </si>
  <si>
    <t>0000194B</t>
  </si>
  <si>
    <t>阿三的照片</t>
  </si>
  <si>
    <t>0000194C</t>
  </si>
  <si>
    <t>艾勒芬的照片</t>
  </si>
  <si>
    <t>0000194D</t>
  </si>
  <si>
    <t>莎莉的照片</t>
  </si>
  <si>
    <t>0000194E</t>
  </si>
  <si>
    <t>保罗的照片</t>
  </si>
  <si>
    <t>0000194F</t>
  </si>
  <si>
    <t>大大的照片</t>
  </si>
  <si>
    <t>00001950</t>
  </si>
  <si>
    <t>泡芙的照片</t>
  </si>
  <si>
    <t>00001951</t>
  </si>
  <si>
    <t>阿原的照片</t>
  </si>
  <si>
    <t>00001952</t>
  </si>
  <si>
    <t>妮雅的照片</t>
  </si>
  <si>
    <t>00001953</t>
  </si>
  <si>
    <t>茉莉的照片</t>
  </si>
  <si>
    <t>00001954</t>
  </si>
  <si>
    <t>雷妮的照片</t>
  </si>
  <si>
    <t>00001955</t>
  </si>
  <si>
    <t>锵锵的照片</t>
  </si>
  <si>
    <t>00001956</t>
  </si>
  <si>
    <t>江适的照片</t>
  </si>
  <si>
    <t>00001957</t>
  </si>
  <si>
    <t>迷仔的照片</t>
  </si>
  <si>
    <t>00001958</t>
  </si>
  <si>
    <t>毒仔的照片</t>
  </si>
  <si>
    <t>00001959</t>
  </si>
  <si>
    <t>山姆的照片</t>
  </si>
  <si>
    <t>0000195A</t>
  </si>
  <si>
    <t>剪刀的照片</t>
  </si>
  <si>
    <t>0000195B</t>
  </si>
  <si>
    <t>阿刻的照片</t>
  </si>
  <si>
    <t>0000195C</t>
  </si>
  <si>
    <t>阿田的照片</t>
  </si>
  <si>
    <t>0000195D</t>
  </si>
  <si>
    <t>穆穆的照片</t>
  </si>
  <si>
    <t>0000195E</t>
  </si>
  <si>
    <t>春卷的照片</t>
  </si>
  <si>
    <t>0000195F</t>
  </si>
  <si>
    <t>吸管的照片</t>
  </si>
  <si>
    <t>00001960</t>
  </si>
  <si>
    <t>青呱的照片</t>
  </si>
  <si>
    <t>00001961</t>
  </si>
  <si>
    <t>翡翠的照片</t>
  </si>
  <si>
    <t>00001962</t>
  </si>
  <si>
    <t>嘉俊的照片</t>
  </si>
  <si>
    <t>00001963</t>
  </si>
  <si>
    <t>林妲的照片</t>
  </si>
  <si>
    <t>00001964</t>
  </si>
  <si>
    <t>太子的照片</t>
  </si>
  <si>
    <t>00001965</t>
  </si>
  <si>
    <t>小睫的照片</t>
  </si>
  <si>
    <t>00001966</t>
  </si>
  <si>
    <t>亨利的照片</t>
  </si>
  <si>
    <t>00001967</t>
  </si>
  <si>
    <t>雪儿的照片</t>
  </si>
  <si>
    <t>00001968</t>
  </si>
  <si>
    <t>瑞秋的照片</t>
  </si>
  <si>
    <t>00001969</t>
  </si>
  <si>
    <t>墨墨的照片</t>
  </si>
  <si>
    <t>0000196A</t>
  </si>
  <si>
    <t>亚星的照片</t>
  </si>
  <si>
    <t>0000196B</t>
  </si>
  <si>
    <t>比利的照片</t>
  </si>
  <si>
    <t>0000196C</t>
  </si>
  <si>
    <t>班长的照片</t>
  </si>
  <si>
    <t>0000196D</t>
  </si>
  <si>
    <t>文青的照片</t>
  </si>
  <si>
    <t>0000196E</t>
  </si>
  <si>
    <t>芭芭拉的照片</t>
  </si>
  <si>
    <t>0000196F</t>
  </si>
  <si>
    <t>阿朗的照片</t>
  </si>
  <si>
    <t>00001970</t>
  </si>
  <si>
    <t>哑铃的照片</t>
  </si>
  <si>
    <t>00001971</t>
  </si>
  <si>
    <t>万泰的照片</t>
  </si>
  <si>
    <t>00001972</t>
  </si>
  <si>
    <t>壮壮的照片</t>
  </si>
  <si>
    <t>00001973</t>
  </si>
  <si>
    <t>大功的照片</t>
  </si>
  <si>
    <t>00001974</t>
  </si>
  <si>
    <t>空空的照片</t>
  </si>
  <si>
    <t>00001975</t>
  </si>
  <si>
    <t>吴紫眉的照片</t>
  </si>
  <si>
    <t>00001976</t>
  </si>
  <si>
    <t>阿保的照片</t>
  </si>
  <si>
    <t>00001977</t>
  </si>
  <si>
    <t>阿四的照片</t>
  </si>
  <si>
    <t>00001978</t>
  </si>
  <si>
    <t>史奈鲁的照片</t>
  </si>
  <si>
    <t>00001979</t>
  </si>
  <si>
    <t>哈姆的照片</t>
  </si>
  <si>
    <t>0000197A</t>
  </si>
  <si>
    <t>苹果的照片</t>
  </si>
  <si>
    <t>0000197B</t>
  </si>
  <si>
    <t>麦麦的照片</t>
  </si>
  <si>
    <t>0000197C</t>
  </si>
  <si>
    <t>米米的照片</t>
  </si>
  <si>
    <t>0000197D</t>
  </si>
  <si>
    <t>安安的照片</t>
  </si>
  <si>
    <t>0000197E</t>
  </si>
  <si>
    <t>恰咪的照片</t>
  </si>
  <si>
    <t>0000197F</t>
  </si>
  <si>
    <t>子墨的照片</t>
  </si>
  <si>
    <t>00001980</t>
  </si>
  <si>
    <t>雪美的照片</t>
  </si>
  <si>
    <t>00001981</t>
  </si>
  <si>
    <t>小仓的照片</t>
  </si>
  <si>
    <t>00001982</t>
  </si>
  <si>
    <t>孔在来的照片</t>
  </si>
  <si>
    <t>00001983</t>
  </si>
  <si>
    <t>曹珂的照片</t>
  </si>
  <si>
    <t>00001984</t>
  </si>
  <si>
    <t>豆沙的照片</t>
  </si>
  <si>
    <t>00001985</t>
  </si>
  <si>
    <t>贾宝为的照片</t>
  </si>
  <si>
    <t>00001986</t>
  </si>
  <si>
    <t>艾咪的照片</t>
  </si>
  <si>
    <t>00001987</t>
  </si>
  <si>
    <t>欧世豪的照片</t>
  </si>
  <si>
    <t>00001988</t>
  </si>
  <si>
    <t>戴维的照片</t>
  </si>
  <si>
    <t>00001989</t>
  </si>
  <si>
    <t>阿诚的照片</t>
  </si>
  <si>
    <t>0000198A</t>
  </si>
  <si>
    <t>熊大叔的照片</t>
  </si>
  <si>
    <t>0000198B</t>
  </si>
  <si>
    <t>威亚的照片</t>
  </si>
  <si>
    <t>0000198C</t>
  </si>
  <si>
    <t>圣萝的照片</t>
  </si>
  <si>
    <t>0000198D</t>
  </si>
  <si>
    <t>草斑娜的照片</t>
  </si>
  <si>
    <t>0000198E</t>
  </si>
  <si>
    <t>酥饼的照片</t>
  </si>
  <si>
    <t>0000198F</t>
  </si>
  <si>
    <t>黑马的照片</t>
  </si>
  <si>
    <t>00001990</t>
  </si>
  <si>
    <t>马星星的照片</t>
  </si>
  <si>
    <t>00001991</t>
  </si>
  <si>
    <t>马誉的照片</t>
  </si>
  <si>
    <t>00001992</t>
  </si>
  <si>
    <t>小铀的照片</t>
  </si>
  <si>
    <t>00001993</t>
  </si>
  <si>
    <t>小薰的照片</t>
  </si>
  <si>
    <t>00001994</t>
  </si>
  <si>
    <t>舒芙蕾的照片</t>
  </si>
  <si>
    <t>00001995</t>
  </si>
  <si>
    <t>熊战士的照片</t>
  </si>
  <si>
    <t>00001996</t>
  </si>
  <si>
    <t>笛笛的照片</t>
  </si>
  <si>
    <t>00001997</t>
  </si>
  <si>
    <t>安索尼的照片</t>
  </si>
  <si>
    <t>00001998</t>
  </si>
  <si>
    <t>小冈的照片</t>
  </si>
  <si>
    <t>00001999</t>
  </si>
  <si>
    <t>朱黎的照片</t>
  </si>
  <si>
    <t>0000199A</t>
  </si>
  <si>
    <t>尤嘉莉的照片</t>
  </si>
  <si>
    <t>0000199B</t>
  </si>
  <si>
    <t>莫儿的照片</t>
  </si>
  <si>
    <t>0000199C</t>
  </si>
  <si>
    <t>阿得的照片</t>
  </si>
  <si>
    <t>0000199D</t>
  </si>
  <si>
    <t>思颖的照片</t>
  </si>
  <si>
    <t>0000199E</t>
  </si>
  <si>
    <t>钢锁的照片</t>
  </si>
  <si>
    <t>0000199F</t>
  </si>
  <si>
    <t>阿栗的照片</t>
  </si>
  <si>
    <t>000019A0</t>
  </si>
  <si>
    <t>阿燕的照片</t>
  </si>
  <si>
    <t>000019A1</t>
  </si>
  <si>
    <t>简培菈的照片</t>
  </si>
  <si>
    <t>000019A2</t>
  </si>
  <si>
    <t>敖志明的照片</t>
  </si>
  <si>
    <t>000019A3</t>
  </si>
  <si>
    <t>罗奇的照片</t>
  </si>
  <si>
    <t>000019A4</t>
  </si>
  <si>
    <t>缝缝的照片</t>
  </si>
  <si>
    <t>000019A5</t>
  </si>
  <si>
    <t>亚莎的照片</t>
  </si>
  <si>
    <t>000019A6</t>
  </si>
  <si>
    <t>妈咪的照片</t>
  </si>
  <si>
    <t>000019A7</t>
  </si>
  <si>
    <t>童儿的照片</t>
  </si>
  <si>
    <t>000019A8</t>
  </si>
  <si>
    <t>希薇亚的照片</t>
  </si>
  <si>
    <t>000019A9</t>
  </si>
  <si>
    <t>袋钢的照片</t>
  </si>
  <si>
    <t>000019AA</t>
  </si>
  <si>
    <t>麦克的照片</t>
  </si>
  <si>
    <t>000019AB</t>
  </si>
  <si>
    <t>喳喳的照片</t>
  </si>
  <si>
    <t>000019AC</t>
  </si>
  <si>
    <t>玛莉亚的照片</t>
  </si>
  <si>
    <t>000019AD</t>
  </si>
  <si>
    <t>莫敬的照片</t>
  </si>
  <si>
    <t>000019AE</t>
  </si>
  <si>
    <t>皇狮的照片</t>
  </si>
  <si>
    <t>000019AF</t>
  </si>
  <si>
    <t>晴天的照片</t>
  </si>
  <si>
    <t>000019B0</t>
  </si>
  <si>
    <t>老狮的照片</t>
  </si>
  <si>
    <t>000019B1</t>
  </si>
  <si>
    <t>李克的照片</t>
  </si>
  <si>
    <t>000019B2</t>
  </si>
  <si>
    <t>亚瑟的照片</t>
  </si>
  <si>
    <t>000019B3</t>
  </si>
  <si>
    <t>赖恩睿的照片</t>
  </si>
  <si>
    <t>000019B4</t>
  </si>
  <si>
    <t>七七的照片</t>
  </si>
  <si>
    <t>000019B5</t>
  </si>
  <si>
    <t>远仁的照片</t>
  </si>
  <si>
    <t>000019B6</t>
  </si>
  <si>
    <t>凤尾的照片</t>
  </si>
  <si>
    <t>000019B7</t>
  </si>
  <si>
    <t>四月的照片</t>
  </si>
  <si>
    <t>000019B8</t>
  </si>
  <si>
    <t>皮猴的照片</t>
  </si>
  <si>
    <t>000019B9</t>
  </si>
  <si>
    <t>孟琪的照片</t>
  </si>
  <si>
    <t>000019BA</t>
  </si>
  <si>
    <t>天佑的照片</t>
  </si>
  <si>
    <t>000019BB</t>
  </si>
  <si>
    <t>雪莉的照片</t>
  </si>
  <si>
    <t>000019BC</t>
  </si>
  <si>
    <t>德里的照片</t>
  </si>
  <si>
    <t>000019BD</t>
  </si>
  <si>
    <t>杜美的照片</t>
  </si>
  <si>
    <t>000019BE</t>
  </si>
  <si>
    <t>韭菜的照片</t>
  </si>
  <si>
    <t>000019BF</t>
  </si>
  <si>
    <t>贝拉的照片</t>
  </si>
  <si>
    <t>000019C0</t>
  </si>
  <si>
    <t>西瓜皮的照片</t>
  </si>
  <si>
    <t>000019C1</t>
  </si>
  <si>
    <t>叽叽的照片</t>
  </si>
  <si>
    <t>000019C2</t>
  </si>
  <si>
    <t>和平的照片</t>
  </si>
  <si>
    <t>000019C3</t>
  </si>
  <si>
    <t>阿将的照片</t>
  </si>
  <si>
    <t>000019C4</t>
  </si>
  <si>
    <t>甘油的照片</t>
  </si>
  <si>
    <t>000019C5</t>
  </si>
  <si>
    <t>悄俊的照片</t>
  </si>
  <si>
    <t>000019C6</t>
  </si>
  <si>
    <t>罗萱儿的照片</t>
  </si>
  <si>
    <t>000019C7</t>
  </si>
  <si>
    <t>茜蓝的照片</t>
  </si>
  <si>
    <t>000019C8</t>
  </si>
  <si>
    <t>阿聘的照片</t>
  </si>
  <si>
    <t>000019C9</t>
  </si>
  <si>
    <t>丸子的照片</t>
  </si>
  <si>
    <t>000019CA</t>
  </si>
  <si>
    <t>如意的照片</t>
  </si>
  <si>
    <t>000019CB</t>
  </si>
  <si>
    <t>小啾的照片</t>
  </si>
  <si>
    <t>000019CC</t>
  </si>
  <si>
    <t>纪诺的照片</t>
  </si>
  <si>
    <t>000019CD</t>
  </si>
  <si>
    <t>起司的照片</t>
  </si>
  <si>
    <t>000019CE</t>
  </si>
  <si>
    <t>张瑜的照片</t>
  </si>
  <si>
    <t>000019CF</t>
  </si>
  <si>
    <t>章立娜的照片</t>
  </si>
  <si>
    <t>000019D0</t>
  </si>
  <si>
    <t>章丸丸的照片</t>
  </si>
  <si>
    <t>000019D1</t>
  </si>
  <si>
    <t>果果的照片</t>
  </si>
  <si>
    <t>000019D2</t>
  </si>
  <si>
    <t>仙仙的照片</t>
  </si>
  <si>
    <t>000019D3</t>
  </si>
  <si>
    <t>小岚的照片</t>
  </si>
  <si>
    <t>000019D4</t>
  </si>
  <si>
    <t>鹤兹的照片</t>
  </si>
  <si>
    <t>000019D5</t>
  </si>
  <si>
    <t>朱莉亚的照片</t>
  </si>
  <si>
    <t>000019D6</t>
  </si>
  <si>
    <t>朱禄的照片</t>
  </si>
  <si>
    <t>000019D7</t>
  </si>
  <si>
    <t>丽婷的照片</t>
  </si>
  <si>
    <t>000019D8</t>
  </si>
  <si>
    <t>凯恩的照片</t>
  </si>
  <si>
    <t>000019D9</t>
  </si>
  <si>
    <t>小偲的照片</t>
  </si>
  <si>
    <t>000019DA</t>
  </si>
  <si>
    <t>胡拉拉的照片</t>
  </si>
  <si>
    <t>000019DB</t>
  </si>
  <si>
    <t>火鸟的照片</t>
  </si>
  <si>
    <t>000019DC</t>
  </si>
  <si>
    <t>阿波罗的照片</t>
  </si>
  <si>
    <t>000019DD</t>
  </si>
  <si>
    <t>安地斯的照片</t>
  </si>
  <si>
    <t>000019DE</t>
  </si>
  <si>
    <t>谢博强的照片</t>
  </si>
  <si>
    <t>000019DF</t>
  </si>
  <si>
    <t>继光的照片</t>
  </si>
  <si>
    <t>000019E0</t>
  </si>
  <si>
    <t>安谷斯的照片</t>
  </si>
  <si>
    <t>000019E1</t>
  </si>
  <si>
    <t>浩克的照片</t>
  </si>
  <si>
    <t>000019E2</t>
  </si>
  <si>
    <t>李彻的照片</t>
  </si>
  <si>
    <t>000019E3</t>
  </si>
  <si>
    <t>银阁的照片</t>
  </si>
  <si>
    <t>000019E4</t>
  </si>
  <si>
    <t>法兰克的照片</t>
  </si>
  <si>
    <t>000019E5</t>
  </si>
  <si>
    <t>蒂芬妮的照片</t>
  </si>
  <si>
    <t>000019E6</t>
  </si>
  <si>
    <t>欧若拉的照片</t>
  </si>
  <si>
    <t>000019E7</t>
  </si>
  <si>
    <t>企鹅达的照片</t>
  </si>
  <si>
    <t>000019E8</t>
  </si>
  <si>
    <t>罗斯的照片</t>
  </si>
  <si>
    <t>000019E9</t>
  </si>
  <si>
    <t>达满的照片</t>
  </si>
  <si>
    <t>000019EA</t>
  </si>
  <si>
    <t>谢宾娜的照片</t>
  </si>
  <si>
    <t>000019EB</t>
  </si>
  <si>
    <t>宝拉的照片</t>
  </si>
  <si>
    <t>000019EC</t>
  </si>
  <si>
    <t>哈奇的照片</t>
  </si>
  <si>
    <t>000019ED</t>
  </si>
  <si>
    <t>小酒窝的照片</t>
  </si>
  <si>
    <t>000019EE</t>
  </si>
  <si>
    <t>竹轮的照片</t>
  </si>
  <si>
    <t>000019EF</t>
  </si>
  <si>
    <t>秀益的照片</t>
  </si>
  <si>
    <t>000019F0</t>
  </si>
  <si>
    <t>花寿司的照片</t>
  </si>
  <si>
    <t>000019F1</t>
  </si>
  <si>
    <t>伏特的照片</t>
  </si>
  <si>
    <t>000019F2</t>
  </si>
  <si>
    <t>蕾拉的照片</t>
  </si>
  <si>
    <t>000019F3</t>
  </si>
  <si>
    <t>冰莎的照片</t>
  </si>
  <si>
    <t>000019F4</t>
  </si>
  <si>
    <t>胜利的照片</t>
  </si>
  <si>
    <t>000019F5</t>
  </si>
  <si>
    <t>嘟嘟的照片</t>
  </si>
  <si>
    <t>000019F6</t>
  </si>
  <si>
    <t>古烈的照片</t>
  </si>
  <si>
    <t>000019F7</t>
  </si>
  <si>
    <t>阿猪的照片</t>
  </si>
  <si>
    <t>000019F8</t>
  </si>
  <si>
    <t>佩希的照片</t>
  </si>
  <si>
    <t>000019F9</t>
  </si>
  <si>
    <t>余板的照片</t>
  </si>
  <si>
    <t>000019FA</t>
  </si>
  <si>
    <t>露西的照片</t>
  </si>
  <si>
    <t>000019FB</t>
  </si>
  <si>
    <t>肉肉的照片</t>
  </si>
  <si>
    <t>000019FC</t>
  </si>
  <si>
    <t>博士的照片</t>
  </si>
  <si>
    <t>000019FD</t>
  </si>
  <si>
    <t>达利的照片</t>
  </si>
  <si>
    <t>000019FE</t>
  </si>
  <si>
    <t>玛格的照片</t>
  </si>
  <si>
    <t>000019FF</t>
  </si>
  <si>
    <t>千惠的照片</t>
  </si>
  <si>
    <t>00001A00</t>
  </si>
  <si>
    <t>小芽的照片</t>
  </si>
  <si>
    <t>00001A01</t>
  </si>
  <si>
    <t>豚皇的照片</t>
  </si>
  <si>
    <t>00001A02</t>
  </si>
  <si>
    <t>伊比利的照片</t>
  </si>
  <si>
    <t>00001A03</t>
  </si>
  <si>
    <t>布兰妮的照片</t>
  </si>
  <si>
    <t>00001A04</t>
  </si>
  <si>
    <t>摔角鸦的照片</t>
  </si>
  <si>
    <t>00001A05</t>
  </si>
  <si>
    <t>古乃欣的照片</t>
  </si>
  <si>
    <t>00001A06</t>
  </si>
  <si>
    <t>莉莉安的照片</t>
  </si>
  <si>
    <t>00001A07</t>
  </si>
  <si>
    <t>玛莎的照片</t>
  </si>
  <si>
    <t>00001A08</t>
  </si>
  <si>
    <t>仰韶的照片</t>
  </si>
  <si>
    <t>00001A09</t>
  </si>
  <si>
    <t>百川的照片</t>
  </si>
  <si>
    <t>00001A0A</t>
  </si>
  <si>
    <t>猛兔的照片</t>
  </si>
  <si>
    <t>00001A0B</t>
  </si>
  <si>
    <t>珮琪的照片</t>
  </si>
  <si>
    <t>00001A0C</t>
  </si>
  <si>
    <t>罗塔的照片</t>
  </si>
  <si>
    <t>00001A0D</t>
  </si>
  <si>
    <t>大姐头的照片</t>
  </si>
  <si>
    <t>00001A0E</t>
  </si>
  <si>
    <t>儒林的照片</t>
  </si>
  <si>
    <t>00001A0F</t>
  </si>
  <si>
    <t>赵奇的照片</t>
  </si>
  <si>
    <t>00001A10</t>
  </si>
  <si>
    <t>月兔的照片</t>
  </si>
  <si>
    <t>00001A11</t>
  </si>
  <si>
    <t>阿飞的照片</t>
  </si>
  <si>
    <t>00001A12</t>
  </si>
  <si>
    <t>阿醋的照片</t>
  </si>
  <si>
    <t>00001A13</t>
  </si>
  <si>
    <t>法蓝琪的照片</t>
  </si>
  <si>
    <t>00001A14</t>
  </si>
  <si>
    <t>克莉琪的照片</t>
  </si>
  <si>
    <t>00001A15</t>
  </si>
  <si>
    <t>风杰的照片</t>
  </si>
  <si>
    <t>00001A16</t>
  </si>
  <si>
    <t>桑托斯的照片</t>
  </si>
  <si>
    <t>00001A17</t>
  </si>
  <si>
    <t>巧蔻的照片</t>
  </si>
  <si>
    <t>00001A18</t>
  </si>
  <si>
    <t>妙妙的照片</t>
  </si>
  <si>
    <t>00001A19</t>
  </si>
  <si>
    <t>阿甘的照片</t>
  </si>
  <si>
    <t>00001A1A</t>
  </si>
  <si>
    <t>文雄的照片</t>
  </si>
  <si>
    <t>00001A1B</t>
  </si>
  <si>
    <t>蜜拉的照片</t>
  </si>
  <si>
    <t>00001A1C</t>
  </si>
  <si>
    <t>阿足的照片</t>
  </si>
  <si>
    <t>00001A1D</t>
  </si>
  <si>
    <t>梦梦的照片</t>
  </si>
  <si>
    <t>00001A1E</t>
  </si>
  <si>
    <t>阿蹲的照片</t>
  </si>
  <si>
    <t>00001A1F</t>
  </si>
  <si>
    <t>光雄的照片</t>
  </si>
  <si>
    <t>00001A20</t>
  </si>
  <si>
    <t>草莓的照片</t>
  </si>
  <si>
    <t>00001A21</t>
  </si>
  <si>
    <t>柴姐的照片</t>
  </si>
  <si>
    <t>00001A22</t>
  </si>
  <si>
    <t>绵绵的照片</t>
  </si>
  <si>
    <t>00001A23</t>
  </si>
  <si>
    <t>华尔滋的照片</t>
  </si>
  <si>
    <t>00001A24</t>
  </si>
  <si>
    <t>毛海儿的照片</t>
  </si>
  <si>
    <t>00001A25</t>
  </si>
  <si>
    <t>周之翔的照片</t>
  </si>
  <si>
    <t>00001A26</t>
  </si>
  <si>
    <t>毡毡的照片</t>
  </si>
  <si>
    <t>00001A27</t>
  </si>
  <si>
    <t>爱睦的照片</t>
  </si>
  <si>
    <t>00001A28</t>
  </si>
  <si>
    <t>梅丽诺的照片</t>
  </si>
  <si>
    <t>00001A29</t>
  </si>
  <si>
    <t>贾洛斯的照片</t>
  </si>
  <si>
    <t>00001A2A</t>
  </si>
  <si>
    <t>雪花的照片</t>
  </si>
  <si>
    <t>00001A2B</t>
  </si>
  <si>
    <t>阿司的照片</t>
  </si>
  <si>
    <t>00001A2C</t>
  </si>
  <si>
    <t>温蒂的照片</t>
  </si>
  <si>
    <t>00001A2D</t>
  </si>
  <si>
    <t>彭澎的照片</t>
  </si>
  <si>
    <t>00001A2E</t>
  </si>
  <si>
    <t>皮耶罗的照片</t>
  </si>
  <si>
    <t>00001A2F</t>
  </si>
  <si>
    <t>小桃的照片</t>
  </si>
  <si>
    <t>00001A30</t>
  </si>
  <si>
    <t>施万德的照片</t>
  </si>
  <si>
    <t>00001A31</t>
  </si>
  <si>
    <t>小影的照片</t>
  </si>
  <si>
    <t>00001A32</t>
  </si>
  <si>
    <t>瑞奇的照片</t>
  </si>
  <si>
    <t>00001A33</t>
  </si>
  <si>
    <t>雷贝嘉的照片</t>
  </si>
  <si>
    <t>00001A34</t>
  </si>
  <si>
    <t>咬咬的照片</t>
  </si>
  <si>
    <t>00001A35</t>
  </si>
  <si>
    <t>阿二的照片</t>
  </si>
  <si>
    <t>00001A36</t>
  </si>
  <si>
    <t>贾萝琳的照片</t>
  </si>
  <si>
    <t>00001A37</t>
  </si>
  <si>
    <t>拉拉米的照片</t>
  </si>
  <si>
    <t>00001A38</t>
  </si>
  <si>
    <t>闪电的照片</t>
  </si>
  <si>
    <t>00001A39</t>
  </si>
  <si>
    <t>小敏的照片</t>
  </si>
  <si>
    <t>00001A3A</t>
  </si>
  <si>
    <t>嘉治的照片</t>
  </si>
  <si>
    <t>00001A3B</t>
  </si>
  <si>
    <t>罗迪欧的照片</t>
  </si>
  <si>
    <t>00001A3C</t>
  </si>
  <si>
    <t>小芹的照片</t>
  </si>
  <si>
    <t>00001A3D</t>
  </si>
  <si>
    <t>娜塔丽的照片</t>
  </si>
  <si>
    <t>00001A3E</t>
  </si>
  <si>
    <t>孟珮的照片</t>
  </si>
  <si>
    <t>00001A3F</t>
  </si>
  <si>
    <t>软糖的照片</t>
  </si>
  <si>
    <t>00001A40</t>
  </si>
  <si>
    <t>克栗斯的照片</t>
  </si>
  <si>
    <t>00001A41</t>
  </si>
  <si>
    <t>小润的照片</t>
  </si>
  <si>
    <t>00001A42</t>
  </si>
  <si>
    <t>艾栗丝的照片</t>
  </si>
  <si>
    <t>00001A43</t>
  </si>
  <si>
    <t>朱穆朗的照片</t>
  </si>
  <si>
    <t>00001A44</t>
  </si>
  <si>
    <t>戈麦斯的照片</t>
  </si>
  <si>
    <t>00001A45</t>
  </si>
  <si>
    <t>谷丰的照片</t>
  </si>
  <si>
    <t>00001A46</t>
  </si>
  <si>
    <t>毛乐时的照片</t>
  </si>
  <si>
    <t>00001A47</t>
  </si>
  <si>
    <t>卢姿的照片</t>
  </si>
  <si>
    <t>00001A48</t>
  </si>
  <si>
    <t>阿彪的照片</t>
  </si>
  <si>
    <t>00001A49</t>
  </si>
  <si>
    <t>马丽莲的照片</t>
  </si>
  <si>
    <t>00001A4A</t>
  </si>
  <si>
    <t>小雪的照片</t>
  </si>
  <si>
    <t>00001A4B</t>
  </si>
  <si>
    <t>施傅的照片</t>
  </si>
  <si>
    <t>00001A4C</t>
  </si>
  <si>
    <t>潘奇隆的照片</t>
  </si>
  <si>
    <t>00001A4D</t>
  </si>
  <si>
    <t>罗博的照片</t>
  </si>
  <si>
    <t>00001A4E</t>
  </si>
  <si>
    <t>毕安卡的照片</t>
  </si>
  <si>
    <t>00001A4F</t>
  </si>
  <si>
    <t>阿研的照片</t>
  </si>
  <si>
    <t>00001A50</t>
  </si>
  <si>
    <t>冰冰的照片</t>
  </si>
  <si>
    <t>00001A51</t>
  </si>
  <si>
    <t>罗宋的照片</t>
  </si>
  <si>
    <t>00001A52</t>
  </si>
  <si>
    <t>史培亚的照片</t>
  </si>
  <si>
    <t>00001A53</t>
  </si>
  <si>
    <t>范妮沙的照片</t>
  </si>
  <si>
    <t>00001A54</t>
  </si>
  <si>
    <t>百合的照片</t>
  </si>
  <si>
    <t>00001A55</t>
  </si>
  <si>
    <t>李可的照片</t>
  </si>
  <si>
    <t>00001A56</t>
  </si>
  <si>
    <t>大常的照片</t>
  </si>
  <si>
    <t>00001A57</t>
  </si>
  <si>
    <t>有美的照片</t>
  </si>
  <si>
    <t>00001A58</t>
  </si>
  <si>
    <t>卢尔曼的照片</t>
  </si>
  <si>
    <t>00001A59</t>
  </si>
  <si>
    <t>阿判的照片</t>
  </si>
  <si>
    <t>00001A5A</t>
  </si>
  <si>
    <t>圆圆的照片</t>
  </si>
  <si>
    <t>00001A5B</t>
  </si>
  <si>
    <t>彭花的照片</t>
  </si>
  <si>
    <t>00001A5C</t>
  </si>
  <si>
    <t>奥莉的照片</t>
  </si>
  <si>
    <t>00001A5D</t>
  </si>
  <si>
    <t>余子酱的照片</t>
  </si>
  <si>
    <t>00001A5E</t>
  </si>
  <si>
    <t>纯纯的照片</t>
  </si>
  <si>
    <t>00001A5F</t>
  </si>
  <si>
    <t>尔光的照片</t>
  </si>
  <si>
    <t>00001A60</t>
  </si>
  <si>
    <t>小玉的照片</t>
  </si>
  <si>
    <t>00001A61</t>
  </si>
  <si>
    <t>仁平的照片</t>
  </si>
  <si>
    <t>00001A62</t>
  </si>
  <si>
    <t>贵妃的照片</t>
  </si>
  <si>
    <t>00001A63</t>
  </si>
  <si>
    <t>戈伍纪的照片</t>
  </si>
  <si>
    <t>00001A64</t>
  </si>
  <si>
    <t>阿一的照片</t>
  </si>
  <si>
    <t>00001A65</t>
  </si>
  <si>
    <t>珍珍的照片</t>
  </si>
  <si>
    <t>00001A66</t>
  </si>
  <si>
    <t>小虎的照片</t>
  </si>
  <si>
    <t>00001A67</t>
  </si>
  <si>
    <t>男子汗的照片</t>
  </si>
  <si>
    <t>00001A68</t>
  </si>
  <si>
    <t>朱古莉的照片</t>
  </si>
  <si>
    <t>00001A69</t>
  </si>
  <si>
    <t>阿邦的照片</t>
  </si>
  <si>
    <t>00001A6A</t>
  </si>
  <si>
    <t>莎莎的照片</t>
  </si>
  <si>
    <t>00001A6B</t>
  </si>
  <si>
    <t>美佳的照片</t>
  </si>
  <si>
    <t>00001A6C</t>
  </si>
  <si>
    <t>柠檬娜的照片</t>
  </si>
  <si>
    <t>00001A6D</t>
  </si>
  <si>
    <t>小雅的照片</t>
  </si>
  <si>
    <t>00001A6E</t>
  </si>
  <si>
    <t>艳后的照片</t>
  </si>
  <si>
    <t>00001A6F</t>
  </si>
  <si>
    <t>茶茶的照片</t>
  </si>
  <si>
    <t>00001A70</t>
  </si>
  <si>
    <t>巧巧的照片</t>
  </si>
  <si>
    <t>00001A71</t>
  </si>
  <si>
    <t>娃娃的照片</t>
  </si>
  <si>
    <t>00001A72</t>
  </si>
  <si>
    <t>小枫的照片</t>
  </si>
  <si>
    <t>00001A73</t>
  </si>
  <si>
    <t>蓬蓬的照片</t>
  </si>
  <si>
    <t>00001A74</t>
  </si>
  <si>
    <t>阿钦的照片</t>
  </si>
  <si>
    <t>00001A75</t>
  </si>
  <si>
    <t>艾德豪的照片</t>
  </si>
  <si>
    <t>00001A76</t>
  </si>
  <si>
    <t>玩具熊的照片</t>
  </si>
  <si>
    <t>00001A77</t>
  </si>
  <si>
    <t>嘉弼的照片</t>
  </si>
  <si>
    <t>00001A78</t>
  </si>
  <si>
    <t>安东尼的照片</t>
  </si>
  <si>
    <t>00001A79</t>
  </si>
  <si>
    <t>宪雄的照片</t>
  </si>
  <si>
    <t>00001A7A</t>
  </si>
  <si>
    <t>毕克萝的照片</t>
  </si>
  <si>
    <t>00001A7B</t>
  </si>
  <si>
    <t>樱桃的照片</t>
  </si>
  <si>
    <t>00001A7C</t>
  </si>
  <si>
    <t>阿妹的照片</t>
  </si>
  <si>
    <t>00001A7D</t>
  </si>
  <si>
    <t>佳敏的照片</t>
  </si>
  <si>
    <t>00001A7E</t>
  </si>
  <si>
    <t>胖达的照片</t>
  </si>
  <si>
    <t>00001A7F</t>
  </si>
  <si>
    <t>阿西的照片</t>
  </si>
  <si>
    <t>00001A80</t>
  </si>
  <si>
    <t>然姐的照片</t>
  </si>
  <si>
    <t>00001A81</t>
  </si>
  <si>
    <t>肯肯的照片</t>
  </si>
  <si>
    <t>00001A82</t>
  </si>
  <si>
    <t>沛希的照片</t>
  </si>
  <si>
    <t>00001A83</t>
  </si>
  <si>
    <t>太平的照片</t>
  </si>
  <si>
    <t>00001A84</t>
  </si>
  <si>
    <t>黄金鸡的照片</t>
  </si>
  <si>
    <t>00001A85</t>
  </si>
  <si>
    <t>陶米咕的照片</t>
  </si>
  <si>
    <t>00001A86</t>
  </si>
  <si>
    <t>咏旋的照片</t>
  </si>
  <si>
    <t>00001A87</t>
  </si>
  <si>
    <t>帕塔雅的照片</t>
  </si>
  <si>
    <t>00001A88</t>
  </si>
  <si>
    <t>金阁的照片</t>
  </si>
  <si>
    <t>00001A89</t>
  </si>
  <si>
    <t>凯西的照片</t>
  </si>
  <si>
    <t>00001A8A</t>
  </si>
  <si>
    <t>乌骨鸡的照片</t>
  </si>
  <si>
    <t>00001A8B</t>
  </si>
  <si>
    <t>阿排的照片</t>
  </si>
  <si>
    <t>00001A8C</t>
  </si>
  <si>
    <t>牧牧的照片</t>
  </si>
  <si>
    <t>00001A8D</t>
  </si>
  <si>
    <t>晨曦的照片</t>
  </si>
  <si>
    <t>00001A8E</t>
  </si>
  <si>
    <t>丹丹的照片</t>
  </si>
  <si>
    <t>00001A8F</t>
  </si>
  <si>
    <t>玉兰的照片</t>
  </si>
  <si>
    <t>00001A90</t>
  </si>
  <si>
    <t>阿泥的照片</t>
  </si>
  <si>
    <t>00001A91</t>
  </si>
  <si>
    <t>鳄罗思的照片</t>
  </si>
  <si>
    <t>00001A92</t>
  </si>
  <si>
    <t>丰年的照片</t>
  </si>
  <si>
    <t>00001A93</t>
  </si>
  <si>
    <t>大和的照片</t>
  </si>
  <si>
    <t>00001A94</t>
  </si>
  <si>
    <t>海德的照片</t>
  </si>
  <si>
    <t>00001A95</t>
  </si>
  <si>
    <t>爱莉的照片</t>
  </si>
  <si>
    <t>00001A96</t>
  </si>
  <si>
    <t>阿龙的照片</t>
  </si>
  <si>
    <t>00001A97</t>
  </si>
  <si>
    <t>音音的照片</t>
  </si>
  <si>
    <t>00001A98</t>
  </si>
  <si>
    <t>小健的照片</t>
  </si>
  <si>
    <t>00001B50</t>
  </si>
  <si>
    <t>雷哈娜的照片</t>
  </si>
  <si>
    <t>00001B51</t>
  </si>
  <si>
    <t>美玲的照片</t>
  </si>
  <si>
    <t>00001B52</t>
  </si>
  <si>
    <t>莫妮卡的照片</t>
  </si>
  <si>
    <t>00001B53</t>
  </si>
  <si>
    <t>糖果的照片</t>
  </si>
  <si>
    <t>00001B54</t>
  </si>
  <si>
    <t>杰克的照片</t>
  </si>
  <si>
    <t>00001B55</t>
  </si>
  <si>
    <t>庞克斯的照片</t>
  </si>
  <si>
    <t>00001C2C</t>
  </si>
  <si>
    <t>雷姆的照片</t>
  </si>
  <si>
    <t>00001C2D</t>
  </si>
  <si>
    <t>茶茶丸的照片</t>
  </si>
  <si>
    <t>00001718</t>
  </si>
  <si>
    <t>桥&amp;斜坡类</t>
  </si>
  <si>
    <t>石桥</t>
  </si>
  <si>
    <t>无法使用类</t>
  </si>
  <si>
    <t>00001719</t>
  </si>
  <si>
    <t>吊桥</t>
  </si>
  <si>
    <t>0000171A</t>
  </si>
  <si>
    <t>木桥</t>
  </si>
  <si>
    <t>0000171B</t>
  </si>
  <si>
    <t>砖桥</t>
  </si>
  <si>
    <t>0000171C</t>
  </si>
  <si>
    <t>和风桥</t>
  </si>
  <si>
    <t>0000171D</t>
  </si>
  <si>
    <t>圆木桥</t>
  </si>
  <si>
    <t>0000171E</t>
  </si>
  <si>
    <t>红色和风桥</t>
  </si>
  <si>
    <t>0000171F</t>
  </si>
  <si>
    <t>铁桥</t>
  </si>
  <si>
    <t>000016E7</t>
  </si>
  <si>
    <t>石台阶</t>
  </si>
  <si>
    <t>000016E8</t>
  </si>
  <si>
    <t>红色钢筋台阶</t>
  </si>
  <si>
    <t>000016E9</t>
  </si>
  <si>
    <t>白色木板斜坡</t>
  </si>
  <si>
    <t>000016EA</t>
  </si>
  <si>
    <t>天然斜坡</t>
  </si>
  <si>
    <t>000016EB</t>
  </si>
  <si>
    <t>圆木台阶</t>
  </si>
  <si>
    <t>000016EC</t>
  </si>
  <si>
    <t>蓝色木板斜坡</t>
  </si>
  <si>
    <t>000016ED</t>
  </si>
  <si>
    <t>蓝色钢筋台阶</t>
  </si>
  <si>
    <t>000016EE</t>
  </si>
  <si>
    <t>砖台阶</t>
  </si>
  <si>
    <t>00002848</t>
  </si>
  <si>
    <t>海报类</t>
  </si>
  <si>
    <t>西施惠的海报</t>
  </si>
  <si>
    <t>00002849</t>
  </si>
  <si>
    <t>电源叔叔的海报</t>
  </si>
  <si>
    <t>0000284A</t>
  </si>
  <si>
    <t>布兰妮的海报</t>
  </si>
  <si>
    <t>0000284B</t>
  </si>
  <si>
    <t>施傅的海报</t>
  </si>
  <si>
    <t>0000284C</t>
  </si>
  <si>
    <t>莉莉安的海报</t>
  </si>
  <si>
    <t>0000284D</t>
  </si>
  <si>
    <t>子墨的海报</t>
  </si>
  <si>
    <t>0000284E</t>
  </si>
  <si>
    <t>倪家莉的海报</t>
  </si>
  <si>
    <t>0000284F</t>
  </si>
  <si>
    <t>大大的海报</t>
  </si>
  <si>
    <t>00002850</t>
  </si>
  <si>
    <t>彭澎的海报</t>
  </si>
  <si>
    <t>00002851</t>
  </si>
  <si>
    <t>亨利的海报</t>
  </si>
  <si>
    <t>00002852</t>
  </si>
  <si>
    <t>豆沙的海报</t>
  </si>
  <si>
    <t>00002853</t>
  </si>
  <si>
    <t>阳明的海报</t>
  </si>
  <si>
    <t>00002854</t>
  </si>
  <si>
    <t>傅达的海报</t>
  </si>
  <si>
    <t>00002855</t>
  </si>
  <si>
    <t>小桃的海报</t>
  </si>
  <si>
    <t>00002856</t>
  </si>
  <si>
    <t>阿甘的海报</t>
  </si>
  <si>
    <t>00002857</t>
  </si>
  <si>
    <t>梅丽诺的海报</t>
  </si>
  <si>
    <t>00002858</t>
  </si>
  <si>
    <t>企鹅达的海报</t>
  </si>
  <si>
    <t>00002859</t>
  </si>
  <si>
    <t>亚美的海报</t>
  </si>
  <si>
    <t>0000285A</t>
  </si>
  <si>
    <t>阿笨的海报</t>
  </si>
  <si>
    <t>0000285B</t>
  </si>
  <si>
    <t>K.K.的海报</t>
  </si>
  <si>
    <t>0000285C</t>
  </si>
  <si>
    <t>薛革的海报</t>
  </si>
  <si>
    <t>0000285D</t>
  </si>
  <si>
    <t>绵儿的海报</t>
  </si>
  <si>
    <t>0000285E</t>
  </si>
  <si>
    <t>傅珂的海报</t>
  </si>
  <si>
    <t>0000285F</t>
  </si>
  <si>
    <t>警察叔叔的海报</t>
  </si>
  <si>
    <t>00002860</t>
  </si>
  <si>
    <t>00002861</t>
  </si>
  <si>
    <t>咪露的海报</t>
  </si>
  <si>
    <t>00002862</t>
  </si>
  <si>
    <t>粒狸的海报</t>
  </si>
  <si>
    <t>00002863</t>
  </si>
  <si>
    <t>车长叔叔的海报</t>
  </si>
  <si>
    <t>00002864</t>
  </si>
  <si>
    <t>沽沽的海报</t>
  </si>
  <si>
    <t>00002865</t>
  </si>
  <si>
    <t>笑匠的海报</t>
  </si>
  <si>
    <t>00002866</t>
  </si>
  <si>
    <t>开关叔叔的海报</t>
  </si>
  <si>
    <t>00002867</t>
  </si>
  <si>
    <t>无脸猫的海报</t>
  </si>
  <si>
    <t>00002868</t>
  </si>
  <si>
    <t>龙山先生的海报</t>
  </si>
  <si>
    <t>00002869</t>
  </si>
  <si>
    <t>俞正的海报</t>
  </si>
  <si>
    <t>0000286A</t>
  </si>
  <si>
    <t>南瓜王的海报</t>
  </si>
  <si>
    <t>0000286B</t>
  </si>
  <si>
    <t>蓬蓬的海报</t>
  </si>
  <si>
    <t>0000286C</t>
  </si>
  <si>
    <t>美佳的海报</t>
  </si>
  <si>
    <t>0000286D</t>
  </si>
  <si>
    <t>阿栗的海报</t>
  </si>
  <si>
    <t>0000286E</t>
  </si>
  <si>
    <t>茉莉的海报</t>
  </si>
  <si>
    <t>0000286F</t>
  </si>
  <si>
    <t>摔角鸦的海报</t>
  </si>
  <si>
    <t>00002870</t>
  </si>
  <si>
    <t>洁西卡的海报</t>
  </si>
  <si>
    <t>00002871</t>
  </si>
  <si>
    <t>欧世豪的海报</t>
  </si>
  <si>
    <t>00002872</t>
  </si>
  <si>
    <t>航平的海报</t>
  </si>
  <si>
    <t>00002873</t>
  </si>
  <si>
    <t>宝拉的海报</t>
  </si>
  <si>
    <t>00002874</t>
  </si>
  <si>
    <t>大常的海报</t>
  </si>
  <si>
    <t>00002875</t>
  </si>
  <si>
    <t>缝缝的海报</t>
  </si>
  <si>
    <t>00002876</t>
  </si>
  <si>
    <t>阿邦的海报</t>
  </si>
  <si>
    <t>00002877</t>
  </si>
  <si>
    <t>牧牧的海报</t>
  </si>
  <si>
    <t>00002878</t>
  </si>
  <si>
    <t>青呱的海报</t>
  </si>
  <si>
    <t>00002879</t>
  </si>
  <si>
    <t>爱哭鬼的海报</t>
  </si>
  <si>
    <t>0000287A</t>
  </si>
  <si>
    <t>嘉弼的海报</t>
  </si>
  <si>
    <t>0000287B</t>
  </si>
  <si>
    <t>草斑娜的海报</t>
  </si>
  <si>
    <t>0000287C</t>
  </si>
  <si>
    <t>文青的海报</t>
  </si>
  <si>
    <t>0000287D</t>
  </si>
  <si>
    <t>火鸟的海报</t>
  </si>
  <si>
    <t>0000287E</t>
  </si>
  <si>
    <t>黄金鸡的海报</t>
  </si>
  <si>
    <t>0000287F</t>
  </si>
  <si>
    <t>珮琳的海报</t>
  </si>
  <si>
    <t>00002880</t>
  </si>
  <si>
    <t>海德的海报</t>
  </si>
  <si>
    <t>00002881</t>
  </si>
  <si>
    <t>小影的海报</t>
  </si>
  <si>
    <t>00002882</t>
  </si>
  <si>
    <t>安谷斯的海报</t>
  </si>
  <si>
    <t>00002883</t>
  </si>
  <si>
    <t>七七的海报</t>
  </si>
  <si>
    <t>00002884</t>
  </si>
  <si>
    <t>文雄的海报</t>
  </si>
  <si>
    <t>00002885</t>
  </si>
  <si>
    <t>阿朗的海报</t>
  </si>
  <si>
    <t>00002886</t>
  </si>
  <si>
    <t>巧蔻的海报</t>
  </si>
  <si>
    <t>00002887</t>
  </si>
  <si>
    <t>米米的海报</t>
  </si>
  <si>
    <t>00002888</t>
  </si>
  <si>
    <t>阿守的海报</t>
  </si>
  <si>
    <t>00002889</t>
  </si>
  <si>
    <t>毕安卡的海报</t>
  </si>
  <si>
    <t>0000288A</t>
  </si>
  <si>
    <t>茜蓝的海报</t>
  </si>
  <si>
    <t>0000288B</t>
  </si>
  <si>
    <t>仰韶的海报</t>
  </si>
  <si>
    <t>0000288C</t>
  </si>
  <si>
    <t>爪爪的海报</t>
  </si>
  <si>
    <t>0000288D</t>
  </si>
  <si>
    <t>雪花的海报</t>
  </si>
  <si>
    <t>0000288E</t>
  </si>
  <si>
    <t>阿泥的海报</t>
  </si>
  <si>
    <t>0000288F</t>
  </si>
  <si>
    <t>梦梦的海报</t>
  </si>
  <si>
    <t>00002890</t>
  </si>
  <si>
    <t>狸克的海报</t>
  </si>
  <si>
    <t>00002891</t>
  </si>
  <si>
    <t>约翰的海报</t>
  </si>
  <si>
    <t>00002892</t>
  </si>
  <si>
    <t>珮琪的海报</t>
  </si>
  <si>
    <t>00002893</t>
  </si>
  <si>
    <t>阿聘的海报</t>
  </si>
  <si>
    <t>00002894</t>
  </si>
  <si>
    <t>阿司的海报</t>
  </si>
  <si>
    <t>00002895</t>
  </si>
  <si>
    <t>森森的海报</t>
  </si>
  <si>
    <t>00002896</t>
  </si>
  <si>
    <t>佳敏的海报</t>
  </si>
  <si>
    <t>00002897</t>
  </si>
  <si>
    <t>亚莎的海报</t>
  </si>
  <si>
    <t>00002898</t>
  </si>
  <si>
    <t>马誉的海报</t>
  </si>
  <si>
    <t>00002899</t>
  </si>
  <si>
    <t>小雪的海报</t>
  </si>
  <si>
    <t>0000289A</t>
  </si>
  <si>
    <t>瑞奇的海报</t>
  </si>
  <si>
    <t>0000289B</t>
  </si>
  <si>
    <t>朱古莉的海报</t>
  </si>
  <si>
    <t>0000289C</t>
  </si>
  <si>
    <t>彼得的海报</t>
  </si>
  <si>
    <t>0000289D</t>
  </si>
  <si>
    <t>墨墨的海报</t>
  </si>
  <si>
    <t>0000289E</t>
  </si>
  <si>
    <t>莫敬的海报</t>
  </si>
  <si>
    <t>0000289F</t>
  </si>
  <si>
    <t>月兔的海报</t>
  </si>
  <si>
    <t>000028A0</t>
  </si>
  <si>
    <t>沛希的海报</t>
  </si>
  <si>
    <t>000028A1</t>
  </si>
  <si>
    <t>古乃欣的海报</t>
  </si>
  <si>
    <t>000028A2</t>
  </si>
  <si>
    <t>朱黎的海报</t>
  </si>
  <si>
    <t>000028A3</t>
  </si>
  <si>
    <t>丸子的海报</t>
  </si>
  <si>
    <t>000028A4</t>
  </si>
  <si>
    <t>阿燕的海报</t>
  </si>
  <si>
    <t>000028A5</t>
  </si>
  <si>
    <t>冰莎的海报</t>
  </si>
  <si>
    <t>000028A6</t>
  </si>
  <si>
    <t>天佑的海报</t>
  </si>
  <si>
    <t>000028A7</t>
  </si>
  <si>
    <t>阿猪的海报</t>
  </si>
  <si>
    <t>000028A8</t>
  </si>
  <si>
    <t>达满的海报</t>
  </si>
  <si>
    <t>000028A9</t>
  </si>
  <si>
    <t>雷贝嘉的海报</t>
  </si>
  <si>
    <t>000028AA</t>
  </si>
  <si>
    <t>肥肝的海报</t>
  </si>
  <si>
    <t>000028AB</t>
  </si>
  <si>
    <t>莫儿的海报</t>
  </si>
  <si>
    <t>000028AC</t>
  </si>
  <si>
    <t>迷仔的海报</t>
  </si>
  <si>
    <t>000028AD</t>
  </si>
  <si>
    <t>罗萱儿的海报</t>
  </si>
  <si>
    <t>000028AE</t>
  </si>
  <si>
    <t>豚皇的海报</t>
  </si>
  <si>
    <t>000028AF</t>
  </si>
  <si>
    <t>卢尔曼的海报</t>
  </si>
  <si>
    <t>000028B0</t>
  </si>
  <si>
    <t>艳后的海报</t>
  </si>
  <si>
    <t>000028B1</t>
  </si>
  <si>
    <t>毒仔的海报</t>
  </si>
  <si>
    <t>000028B2</t>
  </si>
  <si>
    <t>绵绵的海报</t>
  </si>
  <si>
    <t>000028B3</t>
  </si>
  <si>
    <t>文字烧的海报</t>
  </si>
  <si>
    <t>000028B4</t>
  </si>
  <si>
    <t>佩希的海报</t>
  </si>
  <si>
    <t>000028B5</t>
  </si>
  <si>
    <t>法兰克的海报</t>
  </si>
  <si>
    <t>000028B6</t>
  </si>
  <si>
    <t>仙仙的海报</t>
  </si>
  <si>
    <t>000028B7</t>
  </si>
  <si>
    <t>小仓的海报</t>
  </si>
  <si>
    <t>000028B8</t>
  </si>
  <si>
    <t>冰冰的海报</t>
  </si>
  <si>
    <t>000028B9</t>
  </si>
  <si>
    <t>阿二的海报</t>
  </si>
  <si>
    <t>000028BA</t>
  </si>
  <si>
    <t>阿三的海报</t>
  </si>
  <si>
    <t>000028BB</t>
  </si>
  <si>
    <t>阿四的海报</t>
  </si>
  <si>
    <t>000028BC</t>
  </si>
  <si>
    <t>陌陌的海报</t>
  </si>
  <si>
    <t>000028BD</t>
  </si>
  <si>
    <t>宋信子的海报</t>
  </si>
  <si>
    <t>000028BE</t>
  </si>
  <si>
    <t>曹谷的海报</t>
  </si>
  <si>
    <t>000028BF</t>
  </si>
  <si>
    <t>宋信美的海报</t>
  </si>
  <si>
    <t>000028C0</t>
  </si>
  <si>
    <t>绢儿的海报</t>
  </si>
  <si>
    <t>000028C1</t>
  </si>
  <si>
    <t>然然的海报</t>
  </si>
  <si>
    <t>000028C2</t>
  </si>
  <si>
    <t>海项的海报</t>
  </si>
  <si>
    <t>000028C3</t>
  </si>
  <si>
    <t>健兆的海报</t>
  </si>
  <si>
    <t>000028C4</t>
  </si>
  <si>
    <t>阿玉婆婆的海报</t>
  </si>
  <si>
    <t>000028C5</t>
  </si>
  <si>
    <t>豆狸的海报</t>
  </si>
  <si>
    <t>000028C6</t>
  </si>
  <si>
    <t>西施德的海报</t>
  </si>
  <si>
    <t>000028C7</t>
  </si>
  <si>
    <t>铃铃鹿的海报</t>
  </si>
  <si>
    <t>000028C8</t>
  </si>
  <si>
    <t>雷妮的海报</t>
  </si>
  <si>
    <t>000028C9</t>
  </si>
  <si>
    <t>小虎的海报</t>
  </si>
  <si>
    <t>000028CA</t>
  </si>
  <si>
    <t>艾德豪的海报</t>
  </si>
  <si>
    <t>000028CB</t>
  </si>
  <si>
    <t>米兰达的海报</t>
  </si>
  <si>
    <t>000028CC</t>
  </si>
  <si>
    <t>大和的海报</t>
  </si>
  <si>
    <t>000028CD</t>
  </si>
  <si>
    <t>乌骨鸡的海报</t>
  </si>
  <si>
    <t>000028CE</t>
  </si>
  <si>
    <t>罗迪欧的海报</t>
  </si>
  <si>
    <t>000028CF</t>
  </si>
  <si>
    <t>曹珂的海报</t>
  </si>
  <si>
    <t>000028D0</t>
  </si>
  <si>
    <t>春卷的海报</t>
  </si>
  <si>
    <t>000028D1</t>
  </si>
  <si>
    <t>班长的海报</t>
  </si>
  <si>
    <t>000028D2</t>
  </si>
  <si>
    <t>皇狮的海报</t>
  </si>
  <si>
    <t>000028D3</t>
  </si>
  <si>
    <t>简培菈的海报</t>
  </si>
  <si>
    <t>000028D4</t>
  </si>
  <si>
    <t>安索尼的海报</t>
  </si>
  <si>
    <t>000028D5</t>
  </si>
  <si>
    <t>章立娜的海报</t>
  </si>
  <si>
    <t>000028D6</t>
  </si>
  <si>
    <t>肉肉的海报</t>
  </si>
  <si>
    <t>000028D7</t>
  </si>
  <si>
    <t>小鲔的海报</t>
  </si>
  <si>
    <t>000028D8</t>
  </si>
  <si>
    <t>小健的海报</t>
  </si>
  <si>
    <t>000028D9</t>
  </si>
  <si>
    <t>谢宾娜的海报</t>
  </si>
  <si>
    <t>000028DA</t>
  </si>
  <si>
    <t>嘉治的海报</t>
  </si>
  <si>
    <t>000028DB</t>
  </si>
  <si>
    <t>娣雅的海报</t>
  </si>
  <si>
    <t>000028DC</t>
  </si>
  <si>
    <t>史奈鲁的海报</t>
  </si>
  <si>
    <t>000028DD</t>
  </si>
  <si>
    <t>雪儿的海报</t>
  </si>
  <si>
    <t>000028DE</t>
  </si>
  <si>
    <t>阿龙的海报</t>
  </si>
  <si>
    <t>000028DF</t>
  </si>
  <si>
    <t>金牌的海报</t>
  </si>
  <si>
    <t>000028E0</t>
  </si>
  <si>
    <t>艾勒芬的海报</t>
  </si>
  <si>
    <t>000028E1</t>
  </si>
  <si>
    <t>山姆的海报</t>
  </si>
  <si>
    <t>000028E2</t>
  </si>
  <si>
    <t>艾栗丝的海报</t>
  </si>
  <si>
    <t>000028E3</t>
  </si>
  <si>
    <t>陶米咕的海报</t>
  </si>
  <si>
    <t>000028E4</t>
  </si>
  <si>
    <t>胖达的海报</t>
  </si>
  <si>
    <t>000028E5</t>
  </si>
  <si>
    <t>儒林的海报</t>
  </si>
  <si>
    <t>000028E6</t>
  </si>
  <si>
    <t>如意的海报</t>
  </si>
  <si>
    <t>000028E7</t>
  </si>
  <si>
    <t>狐利的海报</t>
  </si>
  <si>
    <t>000028E8</t>
  </si>
  <si>
    <t>罗博的海报</t>
  </si>
  <si>
    <t>000028E9</t>
  </si>
  <si>
    <t>小睫的海报</t>
  </si>
  <si>
    <t>000028EA</t>
  </si>
  <si>
    <t>香草的海报</t>
  </si>
  <si>
    <t>000028EB</t>
  </si>
  <si>
    <t>男子汗的海报</t>
  </si>
  <si>
    <t>000028EC</t>
  </si>
  <si>
    <t>四月的海报</t>
  </si>
  <si>
    <t>000028ED</t>
  </si>
  <si>
    <t>阿原的海报</t>
  </si>
  <si>
    <t>000028EE</t>
  </si>
  <si>
    <t>小偲的海报</t>
  </si>
  <si>
    <t>000028EF</t>
  </si>
  <si>
    <t>猛兔的海报</t>
  </si>
  <si>
    <t>000028F0</t>
  </si>
  <si>
    <t>小润的海报</t>
  </si>
  <si>
    <t>000028F1</t>
  </si>
  <si>
    <t>骆岚的海报</t>
  </si>
  <si>
    <t>000028F2</t>
  </si>
  <si>
    <t>小芽的海报</t>
  </si>
  <si>
    <t>000028F3</t>
  </si>
  <si>
    <t>李察的海报</t>
  </si>
  <si>
    <t>000028F4</t>
  </si>
  <si>
    <t>罗塔的海报</t>
  </si>
  <si>
    <t>000028F5</t>
  </si>
  <si>
    <t>威亚的海报</t>
  </si>
  <si>
    <t>000028F6</t>
  </si>
  <si>
    <t>西瓜皮的海报</t>
  </si>
  <si>
    <t>000028F7</t>
  </si>
  <si>
    <t>麦克的海报</t>
  </si>
  <si>
    <t>000028F8</t>
  </si>
  <si>
    <t>贾洛斯的海报</t>
  </si>
  <si>
    <t>000028F9</t>
  </si>
  <si>
    <t>百合的海报</t>
  </si>
  <si>
    <t>000028FA</t>
  </si>
  <si>
    <t>胡拉拉的海报</t>
  </si>
  <si>
    <t>000028FB</t>
  </si>
  <si>
    <t>梦美的海报</t>
  </si>
  <si>
    <t>000028FC</t>
  </si>
  <si>
    <t>哈姆的海报</t>
  </si>
  <si>
    <t>000028FD</t>
  </si>
  <si>
    <t>童儿的海报</t>
  </si>
  <si>
    <t>000028FE</t>
  </si>
  <si>
    <t>皮猴的海报</t>
  </si>
  <si>
    <t>000028FF</t>
  </si>
  <si>
    <t>杜美的海报</t>
  </si>
  <si>
    <t>00002900</t>
  </si>
  <si>
    <t>罗宾的海报</t>
  </si>
  <si>
    <t>00002901</t>
  </si>
  <si>
    <t>圣萝的海报</t>
  </si>
  <si>
    <t>00002902</t>
  </si>
  <si>
    <t>敖志明的海报</t>
  </si>
  <si>
    <t>00002903</t>
  </si>
  <si>
    <t>吴紫眉的海报</t>
  </si>
  <si>
    <t>00002904</t>
  </si>
  <si>
    <t>浩克的海报</t>
  </si>
  <si>
    <t>00002905</t>
  </si>
  <si>
    <t>起司的海报</t>
  </si>
  <si>
    <t>00002906</t>
  </si>
  <si>
    <t>草莓的海报</t>
  </si>
  <si>
    <t>00002907</t>
  </si>
  <si>
    <t>罗斯的海报</t>
  </si>
  <si>
    <t>00002908</t>
  </si>
  <si>
    <t>马丽莲的海报</t>
  </si>
  <si>
    <t>00002909</t>
  </si>
  <si>
    <t>胜利的海报</t>
  </si>
  <si>
    <t>0000290A</t>
  </si>
  <si>
    <t>秀益的海报</t>
  </si>
  <si>
    <t>0000290B</t>
  </si>
  <si>
    <t>贾萝琳的海报</t>
  </si>
  <si>
    <t>0000290C</t>
  </si>
  <si>
    <t>华尔滋的海报</t>
  </si>
  <si>
    <t>0000290D</t>
  </si>
  <si>
    <t>朱穆朗的海报</t>
  </si>
  <si>
    <t>0000290E</t>
  </si>
  <si>
    <t>小枫的海报</t>
  </si>
  <si>
    <t>0000290F</t>
  </si>
  <si>
    <t>安安的海报</t>
  </si>
  <si>
    <t>00002910</t>
  </si>
  <si>
    <t>阿波罗的海报</t>
  </si>
  <si>
    <t>00002911</t>
  </si>
  <si>
    <t>阿坊的海报</t>
  </si>
  <si>
    <t>00002912</t>
  </si>
  <si>
    <t>法蓝琪的海报</t>
  </si>
  <si>
    <t>00002913</t>
  </si>
  <si>
    <t>克莉琪的海报</t>
  </si>
  <si>
    <t>00002914</t>
  </si>
  <si>
    <t>老板的海报</t>
  </si>
  <si>
    <t>00002915</t>
  </si>
  <si>
    <t>星薇的海报</t>
  </si>
  <si>
    <t>00002916</t>
  </si>
  <si>
    <t>葛瑞斯的海报</t>
  </si>
  <si>
    <t>00002917</t>
  </si>
  <si>
    <t>沽玉的海报</t>
  </si>
  <si>
    <t>00002918</t>
  </si>
  <si>
    <t>阿欢的海报</t>
  </si>
  <si>
    <t>00002919</t>
  </si>
  <si>
    <t>吕游的海报</t>
  </si>
  <si>
    <t>0000291A</t>
  </si>
  <si>
    <t>蹦蹦的海报</t>
  </si>
  <si>
    <t>0000291B</t>
  </si>
  <si>
    <t>牛奶糖的海报</t>
  </si>
  <si>
    <t>0000291C</t>
  </si>
  <si>
    <t>玩具熊的海报</t>
  </si>
  <si>
    <t>0000291D</t>
  </si>
  <si>
    <t>李克的海报</t>
  </si>
  <si>
    <t>0000291E</t>
  </si>
  <si>
    <t>苏米的海报</t>
  </si>
  <si>
    <t>0000291F</t>
  </si>
  <si>
    <t>孔在来的海报</t>
  </si>
  <si>
    <t>00002920</t>
  </si>
  <si>
    <t>巧巧的海报</t>
  </si>
  <si>
    <t>00002921</t>
  </si>
  <si>
    <t>麦麦的海报</t>
  </si>
  <si>
    <t>00002922</t>
  </si>
  <si>
    <t>音音的海报</t>
  </si>
  <si>
    <t>00002923</t>
  </si>
  <si>
    <t>小薰的海报</t>
  </si>
  <si>
    <t>00002924</t>
  </si>
  <si>
    <t>巨巨的海报</t>
  </si>
  <si>
    <t>00002925</t>
  </si>
  <si>
    <t>小啾的海报</t>
  </si>
  <si>
    <t>00002926</t>
  </si>
  <si>
    <t>万泰的海报</t>
  </si>
  <si>
    <t>00002927</t>
  </si>
  <si>
    <t>凯西的海报</t>
  </si>
  <si>
    <t>00002928</t>
  </si>
  <si>
    <t>太子的海报</t>
  </si>
  <si>
    <t>00002929</t>
  </si>
  <si>
    <t>芭芭拉的海报</t>
  </si>
  <si>
    <t>0000292A</t>
  </si>
  <si>
    <t>包伯的海报</t>
  </si>
  <si>
    <t>0000292B</t>
  </si>
  <si>
    <t>柠檬娜的海报</t>
  </si>
  <si>
    <t>0000292C</t>
  </si>
  <si>
    <t>查克的海报</t>
  </si>
  <si>
    <t>0000292D</t>
  </si>
  <si>
    <t>玛莎的海报</t>
  </si>
  <si>
    <t>0000292E</t>
  </si>
  <si>
    <t>谢博强的海报</t>
  </si>
  <si>
    <t>0000292F</t>
  </si>
  <si>
    <t>果果的海报</t>
  </si>
  <si>
    <t>00002930</t>
  </si>
  <si>
    <t>史培亚的海报</t>
  </si>
  <si>
    <t>00002931</t>
  </si>
  <si>
    <t>温蒂的海报</t>
  </si>
  <si>
    <t>00002932</t>
  </si>
  <si>
    <t>伏特的海报</t>
  </si>
  <si>
    <t>00002933</t>
  </si>
  <si>
    <t>阿得的海报</t>
  </si>
  <si>
    <t>00002934</t>
  </si>
  <si>
    <t>阿富的海报</t>
  </si>
  <si>
    <t>00002935</t>
  </si>
  <si>
    <t>茶茶的海报</t>
  </si>
  <si>
    <t>00002936</t>
  </si>
  <si>
    <t>傅兰的海报</t>
  </si>
  <si>
    <t>00002937</t>
  </si>
  <si>
    <t>玉兰的海报</t>
  </si>
  <si>
    <t>00002938</t>
  </si>
  <si>
    <t>哑铃的海报</t>
  </si>
  <si>
    <t>00002939</t>
  </si>
  <si>
    <t>然姐的海报</t>
  </si>
  <si>
    <t>0000293A</t>
  </si>
  <si>
    <t>露西的海报</t>
  </si>
  <si>
    <t>0000293B</t>
  </si>
  <si>
    <t>酥饼的海报</t>
  </si>
  <si>
    <t>0000293C</t>
  </si>
  <si>
    <t>剪刀的海报</t>
  </si>
  <si>
    <t>0000293D</t>
  </si>
  <si>
    <t>亚瑟的海报</t>
  </si>
  <si>
    <t>0000293E</t>
  </si>
  <si>
    <t>孟琪的海报</t>
  </si>
  <si>
    <t>0000293F</t>
  </si>
  <si>
    <t>袋钢的海报</t>
  </si>
  <si>
    <t>00002940</t>
  </si>
  <si>
    <t>阿彪的海报</t>
  </si>
  <si>
    <t>00002941</t>
  </si>
  <si>
    <t>蜜拉的海报</t>
  </si>
  <si>
    <t>00002942</t>
  </si>
  <si>
    <t>皮耶罗的海报</t>
  </si>
  <si>
    <t>00002943</t>
  </si>
  <si>
    <t>欧若拉的海报</t>
  </si>
  <si>
    <t>00002944</t>
  </si>
  <si>
    <t>小冈的海报</t>
  </si>
  <si>
    <t>00002945</t>
  </si>
  <si>
    <t>苹果的海报</t>
  </si>
  <si>
    <t>00002946</t>
  </si>
  <si>
    <t>阿将的海报</t>
  </si>
  <si>
    <t>00002947</t>
  </si>
  <si>
    <t>闪电的海报</t>
  </si>
  <si>
    <t>00002948</t>
  </si>
  <si>
    <t>蒂芬妮的海报</t>
  </si>
  <si>
    <t>00002949</t>
  </si>
  <si>
    <t>章丸丸的海报</t>
  </si>
  <si>
    <t>0000294A</t>
  </si>
  <si>
    <t>樱桃的海报</t>
  </si>
  <si>
    <t>0000294B</t>
  </si>
  <si>
    <t>千惠的海报</t>
  </si>
  <si>
    <t>0000294C</t>
  </si>
  <si>
    <t>锵锵的海报</t>
  </si>
  <si>
    <t>0000294D</t>
  </si>
  <si>
    <t>舒芙蕾的海报</t>
  </si>
  <si>
    <t>0000294E</t>
  </si>
  <si>
    <t>希薇亚的海报</t>
  </si>
  <si>
    <t>0000294F</t>
  </si>
  <si>
    <t>拉拉米的海报</t>
  </si>
  <si>
    <t>00002950</t>
  </si>
  <si>
    <t>阿飞的海报</t>
  </si>
  <si>
    <t>00002951</t>
  </si>
  <si>
    <t>海苔裴的海报</t>
  </si>
  <si>
    <t>00002952</t>
  </si>
  <si>
    <t>阿足的海报</t>
  </si>
  <si>
    <t>00002953</t>
  </si>
  <si>
    <t>李可的海报</t>
  </si>
  <si>
    <t>00002954</t>
  </si>
  <si>
    <t>咏旋的海报</t>
  </si>
  <si>
    <t>00002955</t>
  </si>
  <si>
    <t>悄俊的海报</t>
  </si>
  <si>
    <t>00002956</t>
  </si>
  <si>
    <t>思颖的海报</t>
  </si>
  <si>
    <t>00002957</t>
  </si>
  <si>
    <t>阿西的海报</t>
  </si>
  <si>
    <t>00002958</t>
  </si>
  <si>
    <t>咬咬的海报</t>
  </si>
  <si>
    <t>00002959</t>
  </si>
  <si>
    <t>伊比利的海报</t>
  </si>
  <si>
    <t>0000295A</t>
  </si>
  <si>
    <t>素返真的海报</t>
  </si>
  <si>
    <t>0000295B</t>
  </si>
  <si>
    <t>潘奇隆的海报</t>
  </si>
  <si>
    <t>0000295C</t>
  </si>
  <si>
    <t>戴维的海报</t>
  </si>
  <si>
    <t>0000295D</t>
  </si>
  <si>
    <t>莎莉的海报</t>
  </si>
  <si>
    <t>0000295E</t>
  </si>
  <si>
    <t>阿保的海报</t>
  </si>
  <si>
    <t>0000295F</t>
  </si>
  <si>
    <t>大吉的海报</t>
  </si>
  <si>
    <t>00002960</t>
  </si>
  <si>
    <t>戈麦斯的海报</t>
  </si>
  <si>
    <t>00002961</t>
  </si>
  <si>
    <t>安妮的海报</t>
  </si>
  <si>
    <t>00002962</t>
  </si>
  <si>
    <t>布鹿斯的海报</t>
  </si>
  <si>
    <t>00002963</t>
  </si>
  <si>
    <t>桑托斯的海报</t>
  </si>
  <si>
    <t>00002964</t>
  </si>
  <si>
    <t>爱莉的海报</t>
  </si>
  <si>
    <t>00002965</t>
  </si>
  <si>
    <t>朱禄的海报</t>
  </si>
  <si>
    <t>00002966</t>
  </si>
  <si>
    <t>江适的海报</t>
  </si>
  <si>
    <t>00002967</t>
  </si>
  <si>
    <t>柴姐的海报</t>
  </si>
  <si>
    <t>00002968</t>
  </si>
  <si>
    <t>小芹的海报</t>
  </si>
  <si>
    <t>00002969</t>
  </si>
  <si>
    <t>远仁的海报</t>
  </si>
  <si>
    <t>0000296A</t>
  </si>
  <si>
    <t>花寿司的海报</t>
  </si>
  <si>
    <t>0000296B</t>
  </si>
  <si>
    <t>范妮沙的海报</t>
  </si>
  <si>
    <t>0000296C</t>
  </si>
  <si>
    <t>风杰的海报</t>
  </si>
  <si>
    <t>0000296D</t>
  </si>
  <si>
    <t>阿妹的海报</t>
  </si>
  <si>
    <t>0000296E</t>
  </si>
  <si>
    <t>汤姆的海报</t>
  </si>
  <si>
    <t>0000296F</t>
  </si>
  <si>
    <t>保罗的海报</t>
  </si>
  <si>
    <t>00002970</t>
  </si>
  <si>
    <t>光雄的海报</t>
  </si>
  <si>
    <t>00002971</t>
  </si>
  <si>
    <t>毡毡的海报</t>
  </si>
  <si>
    <t>00002972</t>
  </si>
  <si>
    <t>谷丰的海报</t>
  </si>
  <si>
    <t>00002973</t>
  </si>
  <si>
    <t>吸管的海报</t>
  </si>
  <si>
    <t>00002974</t>
  </si>
  <si>
    <t>孟珮的海报</t>
  </si>
  <si>
    <t>00002975</t>
  </si>
  <si>
    <t>达利的海报</t>
  </si>
  <si>
    <t>00002976</t>
  </si>
  <si>
    <t>竹轮的海报</t>
  </si>
  <si>
    <t>00002977</t>
  </si>
  <si>
    <t>妈咪的海报</t>
  </si>
  <si>
    <t>00002978</t>
  </si>
  <si>
    <t>番茄酱的海报</t>
  </si>
  <si>
    <t>00002979</t>
  </si>
  <si>
    <t>翡翠的海报</t>
  </si>
  <si>
    <t>0000297A</t>
  </si>
  <si>
    <t>晴天的海报</t>
  </si>
  <si>
    <t>0000297B</t>
  </si>
  <si>
    <t>麻蓉的海报</t>
  </si>
  <si>
    <t>0000297C</t>
  </si>
  <si>
    <t>亚星的海报</t>
  </si>
  <si>
    <t>0000297D</t>
  </si>
  <si>
    <t>空空的海报</t>
  </si>
  <si>
    <t>0000297E</t>
  </si>
  <si>
    <t>艾咪的海报</t>
  </si>
  <si>
    <t>0000297F</t>
  </si>
  <si>
    <t>玛格的海报</t>
  </si>
  <si>
    <t>00002980</t>
  </si>
  <si>
    <t>宪雄的海报</t>
  </si>
  <si>
    <t>00002981</t>
  </si>
  <si>
    <t>古烈的海报</t>
  </si>
  <si>
    <t>00002982</t>
  </si>
  <si>
    <t>帕塔雅的海报</t>
  </si>
  <si>
    <t>00002983</t>
  </si>
  <si>
    <t>小岚的海报</t>
  </si>
  <si>
    <t>00002984</t>
  </si>
  <si>
    <t>阿醋的海报</t>
  </si>
  <si>
    <t>00002985</t>
  </si>
  <si>
    <t>嘉俊的海报</t>
  </si>
  <si>
    <t>00002986</t>
  </si>
  <si>
    <t>朱莉亚的海报</t>
  </si>
  <si>
    <t>00002987</t>
  </si>
  <si>
    <t>壮壮的海报</t>
  </si>
  <si>
    <t>00002988</t>
  </si>
  <si>
    <t>贝果的海报</t>
  </si>
  <si>
    <t>00002989</t>
  </si>
  <si>
    <t>泡芙的海报</t>
  </si>
  <si>
    <t>0000298A</t>
  </si>
  <si>
    <t>丰年的海报</t>
  </si>
  <si>
    <t>0000298B</t>
  </si>
  <si>
    <t>大姐头的海报</t>
  </si>
  <si>
    <t>0000298C</t>
  </si>
  <si>
    <t>卿德的海报</t>
  </si>
  <si>
    <t>0000298D</t>
  </si>
  <si>
    <t>甘油的海报</t>
  </si>
  <si>
    <t>0000298E</t>
  </si>
  <si>
    <t>老狮的海报</t>
  </si>
  <si>
    <t>0000298F</t>
  </si>
  <si>
    <t>阿蹲的海报</t>
  </si>
  <si>
    <t>00002990</t>
  </si>
  <si>
    <t>爱睦的海报</t>
  </si>
  <si>
    <t>00002991</t>
  </si>
  <si>
    <t>阿田的海报</t>
  </si>
  <si>
    <t>00002992</t>
  </si>
  <si>
    <t>晨曦的海报</t>
  </si>
  <si>
    <t>00002993</t>
  </si>
  <si>
    <t>钢锁的海报</t>
  </si>
  <si>
    <t>00002994</t>
  </si>
  <si>
    <t>鹤兹的海报</t>
  </si>
  <si>
    <t>00002995</t>
  </si>
  <si>
    <t>克栗斯的海报</t>
  </si>
  <si>
    <t>00002996</t>
  </si>
  <si>
    <t>毕克萝的海报</t>
  </si>
  <si>
    <t>00002997</t>
  </si>
  <si>
    <t>阿研的海报</t>
  </si>
  <si>
    <t>00002998</t>
  </si>
  <si>
    <t>继光的海报</t>
  </si>
  <si>
    <t>00002999</t>
  </si>
  <si>
    <t>小铀的海报</t>
  </si>
  <si>
    <t>0000299A</t>
  </si>
  <si>
    <t>大功的海报</t>
  </si>
  <si>
    <t>0000299B</t>
  </si>
  <si>
    <t>娜塔丽的海报</t>
  </si>
  <si>
    <t>0000299C</t>
  </si>
  <si>
    <t>娃娃的海报</t>
  </si>
  <si>
    <t>0000299D</t>
  </si>
  <si>
    <t>皮蛋的海报</t>
  </si>
  <si>
    <t>0000299E</t>
  </si>
  <si>
    <t>德里的海报</t>
  </si>
  <si>
    <t>0000299F</t>
  </si>
  <si>
    <t>鳄罗思的海报</t>
  </si>
  <si>
    <t>000029A0</t>
  </si>
  <si>
    <t>阿排的海报</t>
  </si>
  <si>
    <t>000029A1</t>
  </si>
  <si>
    <t>林妲的海报</t>
  </si>
  <si>
    <t>000029A2</t>
  </si>
  <si>
    <t>何童的海报</t>
  </si>
  <si>
    <t>000029A3</t>
  </si>
  <si>
    <t>玛莉亚的海报</t>
  </si>
  <si>
    <t>000029A4</t>
  </si>
  <si>
    <t>哈奇的海报</t>
  </si>
  <si>
    <t>000029A5</t>
  </si>
  <si>
    <t>雪莉的海报</t>
  </si>
  <si>
    <t>000029A6</t>
  </si>
  <si>
    <t>张瑜的海报</t>
  </si>
  <si>
    <t>000029A7</t>
  </si>
  <si>
    <t>马星星的海报</t>
  </si>
  <si>
    <t>000029A8</t>
  </si>
  <si>
    <t>金阁的海报</t>
  </si>
  <si>
    <t>000029A9</t>
  </si>
  <si>
    <t>银阁的海报</t>
  </si>
  <si>
    <t>000029AA</t>
  </si>
  <si>
    <t>妙妙的海报</t>
  </si>
  <si>
    <t>000029AB</t>
  </si>
  <si>
    <t>露露的海报</t>
  </si>
  <si>
    <t>000029AC</t>
  </si>
  <si>
    <t>软糖的海报</t>
  </si>
  <si>
    <t>000029AD</t>
  </si>
  <si>
    <t>韭菜的海报</t>
  </si>
  <si>
    <t>000029AE</t>
  </si>
  <si>
    <t>球藻的海报</t>
  </si>
  <si>
    <t>000029AF</t>
  </si>
  <si>
    <t>百川的海报</t>
  </si>
  <si>
    <t>000029B0</t>
  </si>
  <si>
    <t>卢姿的海报</t>
  </si>
  <si>
    <t>000029B1</t>
  </si>
  <si>
    <t>凯恩的海报</t>
  </si>
  <si>
    <t>000029B2</t>
  </si>
  <si>
    <t>和平的海报</t>
  </si>
  <si>
    <t>000029B3</t>
  </si>
  <si>
    <t>小敏的海报</t>
  </si>
  <si>
    <t>000029B4</t>
  </si>
  <si>
    <t>阿钦的海报</t>
  </si>
  <si>
    <t>000029B5</t>
  </si>
  <si>
    <t>小酒窝的海报</t>
  </si>
  <si>
    <t>000029B6</t>
  </si>
  <si>
    <t>比利的海报</t>
  </si>
  <si>
    <t>000029B7</t>
  </si>
  <si>
    <t>雪美的海报</t>
  </si>
  <si>
    <t>000029B8</t>
  </si>
  <si>
    <t>笛笛的海报</t>
  </si>
  <si>
    <t>000029B9</t>
  </si>
  <si>
    <t>贝拉的海报</t>
  </si>
  <si>
    <t>000029BA</t>
  </si>
  <si>
    <t>贾宝为的海报</t>
  </si>
  <si>
    <t>000029BB</t>
  </si>
  <si>
    <t>尤嘉莉的海报</t>
  </si>
  <si>
    <t>000029BC</t>
  </si>
  <si>
    <t>赖恩睿的海报</t>
  </si>
  <si>
    <t>000029BD</t>
  </si>
  <si>
    <t>蕾拉的海报</t>
  </si>
  <si>
    <t>000029BE</t>
  </si>
  <si>
    <t>博士的海报</t>
  </si>
  <si>
    <t>000029BF</t>
  </si>
  <si>
    <t>安地斯的海报</t>
  </si>
  <si>
    <t>000029C0</t>
  </si>
  <si>
    <t>阿刻的海报</t>
  </si>
  <si>
    <t>000029C1</t>
  </si>
  <si>
    <t>花娜的海报</t>
  </si>
  <si>
    <t>000029C2</t>
  </si>
  <si>
    <t>黑马的海报</t>
  </si>
  <si>
    <t>000029C3</t>
  </si>
  <si>
    <t>嘟嘟的海报</t>
  </si>
  <si>
    <t>000029C4</t>
  </si>
  <si>
    <t>罗奇的海报</t>
  </si>
  <si>
    <t>000029C5</t>
  </si>
  <si>
    <t>毛海儿的海报</t>
  </si>
  <si>
    <t>000029C6</t>
  </si>
  <si>
    <t>肯肯的海报</t>
  </si>
  <si>
    <t>000029C7</t>
  </si>
  <si>
    <t>小八的海报</t>
  </si>
  <si>
    <t>000029F5</t>
  </si>
  <si>
    <t>村民的海报</t>
  </si>
  <si>
    <t>00002A14</t>
  </si>
  <si>
    <t>莉咏的海报</t>
  </si>
  <si>
    <t>00002A15</t>
  </si>
  <si>
    <t>巧美的海报</t>
  </si>
  <si>
    <t>00002A16</t>
  </si>
  <si>
    <t>奥莉的海报</t>
  </si>
  <si>
    <t>00002A17</t>
  </si>
  <si>
    <t>太平的海报</t>
  </si>
  <si>
    <t>00002A18</t>
  </si>
  <si>
    <t>DJ KK的海报</t>
  </si>
  <si>
    <t>00002A19</t>
  </si>
  <si>
    <t>麻儿的海报</t>
  </si>
  <si>
    <t>00002A1A</t>
  </si>
  <si>
    <t>恰咪的海报</t>
  </si>
  <si>
    <t>00002A1B</t>
  </si>
  <si>
    <t>阿一的海报</t>
  </si>
  <si>
    <t>00002A1C</t>
  </si>
  <si>
    <t>程信雄的海报</t>
  </si>
  <si>
    <t>00002A1D</t>
  </si>
  <si>
    <t>富蓝的海报</t>
  </si>
  <si>
    <t>00002A1E</t>
  </si>
  <si>
    <t>凤尾的海报</t>
  </si>
  <si>
    <t>00002A1F</t>
  </si>
  <si>
    <t>瑞秋的海报</t>
  </si>
  <si>
    <t>00002A20</t>
  </si>
  <si>
    <t>圆圆的海报</t>
  </si>
  <si>
    <t>00002A21</t>
  </si>
  <si>
    <t>阿獭的海报</t>
  </si>
  <si>
    <t>00002A22</t>
  </si>
  <si>
    <t>纯纯的海报</t>
  </si>
  <si>
    <t>00002A23</t>
  </si>
  <si>
    <t>刀丽茹的海报</t>
  </si>
  <si>
    <t>00002A24</t>
  </si>
  <si>
    <t>熊大叔的海报</t>
  </si>
  <si>
    <t>00002A25</t>
  </si>
  <si>
    <t>莎莎的海报</t>
  </si>
  <si>
    <t>00002A26</t>
  </si>
  <si>
    <t>熊战士的海报</t>
  </si>
  <si>
    <t>00002A27</t>
  </si>
  <si>
    <t>仁平的海报</t>
  </si>
  <si>
    <t>00002A28</t>
  </si>
  <si>
    <t>寿伯的海报</t>
  </si>
  <si>
    <t>00002A29</t>
  </si>
  <si>
    <t>周之翔的海报</t>
  </si>
  <si>
    <t>00002A2A</t>
  </si>
  <si>
    <t>阿本先生的海报</t>
  </si>
  <si>
    <t>00002A2B</t>
  </si>
  <si>
    <t>阿诚的海报</t>
  </si>
  <si>
    <t>00002A2C</t>
  </si>
  <si>
    <t>博陆恩的海报</t>
  </si>
  <si>
    <t>00002A2D</t>
  </si>
  <si>
    <t>阿判的海报</t>
  </si>
  <si>
    <t>00002A2E</t>
  </si>
  <si>
    <t>丹丹的海报</t>
  </si>
  <si>
    <t>00002A2F</t>
  </si>
  <si>
    <t>铁熊的海报</t>
  </si>
  <si>
    <t>00002A30</t>
  </si>
  <si>
    <t>有美的海报</t>
  </si>
  <si>
    <t>00002A31</t>
  </si>
  <si>
    <t>安东尼的海报</t>
  </si>
  <si>
    <t>00002A32</t>
  </si>
  <si>
    <t>小玉的海报</t>
  </si>
  <si>
    <t>00002A33</t>
  </si>
  <si>
    <t>朝阳的海报</t>
  </si>
  <si>
    <t>00002A34</t>
  </si>
  <si>
    <t>赵奇的海报</t>
  </si>
  <si>
    <t>00002A35</t>
  </si>
  <si>
    <t>彭花的海报</t>
  </si>
  <si>
    <t>00002A36</t>
  </si>
  <si>
    <t>穆穆的海报</t>
  </si>
  <si>
    <t>00002A37</t>
  </si>
  <si>
    <t>施万德的海报</t>
  </si>
  <si>
    <t>00002A38</t>
  </si>
  <si>
    <t>叽叽的海报</t>
  </si>
  <si>
    <t>00002A39</t>
  </si>
  <si>
    <t>喳喳的海报</t>
  </si>
  <si>
    <t>00002A3A</t>
  </si>
  <si>
    <t>丽婷的海报</t>
  </si>
  <si>
    <t>00002A3B</t>
  </si>
  <si>
    <t>毛乐时的海报</t>
  </si>
  <si>
    <t>00002A3C</t>
  </si>
  <si>
    <t>妮雅的海报</t>
  </si>
  <si>
    <t>00002A3D</t>
  </si>
  <si>
    <t>余板的海报</t>
  </si>
  <si>
    <t>00002A3E</t>
  </si>
  <si>
    <t>李彻的海报</t>
  </si>
  <si>
    <t>00002A3F</t>
  </si>
  <si>
    <t>贵妃的海报</t>
  </si>
  <si>
    <t>00002A40</t>
  </si>
  <si>
    <t>余子酱的海报</t>
  </si>
  <si>
    <t>00002A41</t>
  </si>
  <si>
    <t>戈伍纪的海报</t>
  </si>
  <si>
    <t>00002A42</t>
  </si>
  <si>
    <t>纪诺的海报</t>
  </si>
  <si>
    <t>00002A43</t>
  </si>
  <si>
    <t>尔光的海报</t>
  </si>
  <si>
    <t>00002A44</t>
  </si>
  <si>
    <t>珍珍的海报</t>
  </si>
  <si>
    <t>00002A45</t>
  </si>
  <si>
    <t>巴克思的海报</t>
  </si>
  <si>
    <t>00002A46</t>
  </si>
  <si>
    <t>恋恋的海报</t>
  </si>
  <si>
    <t>00002A47</t>
  </si>
  <si>
    <t>罗宋的海报</t>
  </si>
  <si>
    <t>00002A48</t>
  </si>
  <si>
    <t>小雅的海报</t>
  </si>
  <si>
    <t>00002A69</t>
  </si>
  <si>
    <t>雷哈娜的海报</t>
  </si>
  <si>
    <t>00002A6A</t>
  </si>
  <si>
    <t>美玲的海报</t>
  </si>
  <si>
    <t>00002A6B</t>
  </si>
  <si>
    <t>莫妮卡的海报</t>
  </si>
  <si>
    <t>00002A6C</t>
  </si>
  <si>
    <t>糖果的海报</t>
  </si>
  <si>
    <t>00002A6D</t>
  </si>
  <si>
    <t>杰克的海报</t>
  </si>
  <si>
    <t>00002A6E</t>
  </si>
  <si>
    <t>庞克斯的海报</t>
  </si>
  <si>
    <t>00002A6F</t>
  </si>
  <si>
    <t>雷姆的海报</t>
  </si>
  <si>
    <t>00002A70</t>
  </si>
  <si>
    <t>茶茶丸的海报</t>
  </si>
  <si>
    <t>00002B71</t>
  </si>
  <si>
    <t>凯蒂猫的海报</t>
  </si>
  <si>
    <t>00002B72</t>
  </si>
  <si>
    <t>布丁狗的海报</t>
  </si>
  <si>
    <t>00002B73</t>
  </si>
  <si>
    <t>双星仙子的海报</t>
  </si>
  <si>
    <t>00002B74</t>
  </si>
  <si>
    <t>大耳狗宝贝喜拿的海报</t>
  </si>
  <si>
    <t>00002B75</t>
  </si>
  <si>
    <t>美乐蒂的海报</t>
  </si>
  <si>
    <t>00002B76</t>
  </si>
  <si>
    <t>大眼蛙的海报</t>
  </si>
  <si>
    <t>00000839</t>
  </si>
  <si>
    <t>金钱类</t>
  </si>
  <si>
    <t>100铃钱</t>
  </si>
  <si>
    <r>
      <rPr>
        <sz val="11"/>
        <color theme="1"/>
        <rFont val="MS Gothic"/>
        <charset val="134"/>
      </rPr>
      <t>金</t>
    </r>
    <r>
      <rPr>
        <sz val="11"/>
        <color theme="1"/>
        <rFont val="宋体"/>
        <charset val="134"/>
      </rPr>
      <t>币</t>
    </r>
  </si>
  <si>
    <t>0000083A</t>
  </si>
  <si>
    <t>200铃钱</t>
  </si>
  <si>
    <t>x2</t>
  </si>
  <si>
    <t>0000083B</t>
  </si>
  <si>
    <t>300铃钱</t>
  </si>
  <si>
    <t>x3</t>
  </si>
  <si>
    <t>0000083C</t>
  </si>
  <si>
    <t>400铃钱</t>
  </si>
  <si>
    <t>x4</t>
  </si>
  <si>
    <t>0000083D</t>
  </si>
  <si>
    <t>500铃钱</t>
  </si>
  <si>
    <t>x5</t>
  </si>
  <si>
    <t>0000083E</t>
  </si>
  <si>
    <t>600铃钱</t>
  </si>
  <si>
    <t>x6</t>
  </si>
  <si>
    <t>0000083F</t>
  </si>
  <si>
    <t>700铃钱</t>
  </si>
  <si>
    <t>x7</t>
  </si>
  <si>
    <t>00000840</t>
  </si>
  <si>
    <t>800铃钱</t>
  </si>
  <si>
    <t>x8</t>
  </si>
  <si>
    <t>00000841</t>
  </si>
  <si>
    <t>900铃钱</t>
  </si>
  <si>
    <t>x9</t>
  </si>
  <si>
    <t>00000842</t>
  </si>
  <si>
    <t>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</si>
  <si>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</t>
    </r>
  </si>
  <si>
    <t>00000843</t>
  </si>
  <si>
    <t>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</si>
  <si>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</t>
    </r>
  </si>
  <si>
    <t>00000844</t>
  </si>
  <si>
    <t>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</si>
  <si>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</t>
    </r>
  </si>
  <si>
    <t>00000845</t>
  </si>
  <si>
    <t>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</si>
  <si>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</t>
    </r>
  </si>
  <si>
    <t>00000846</t>
  </si>
  <si>
    <t>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</si>
  <si>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</t>
    </r>
  </si>
  <si>
    <t>00000847</t>
  </si>
  <si>
    <t>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</si>
  <si>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</t>
    </r>
  </si>
  <si>
    <t>00000848</t>
  </si>
  <si>
    <t>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</si>
  <si>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</t>
    </r>
  </si>
  <si>
    <t>00000849</t>
  </si>
  <si>
    <t>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</si>
  <si>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</t>
    </r>
  </si>
  <si>
    <t>0000084A</t>
  </si>
  <si>
    <t>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</si>
  <si>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</t>
    </r>
  </si>
  <si>
    <t>0000084B</t>
  </si>
  <si>
    <t>10000铃钱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</si>
  <si>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袋x10</t>
    </r>
  </si>
  <si>
    <t>0000084C</t>
  </si>
  <si>
    <t>11000铃钱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</si>
  <si>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袋x11</t>
    </r>
  </si>
  <si>
    <t>0000084D</t>
  </si>
  <si>
    <t>12000铃钱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</si>
  <si>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袋x12</t>
    </r>
  </si>
  <si>
    <t>0000084E</t>
  </si>
  <si>
    <t>13000铃钱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</si>
  <si>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袋x13</t>
    </r>
  </si>
  <si>
    <t>0000084F</t>
  </si>
  <si>
    <t>14000铃钱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</si>
  <si>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袋x14</t>
    </r>
  </si>
  <si>
    <t>00000850</t>
  </si>
  <si>
    <t>15000铃钱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</si>
  <si>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袋x15</t>
    </r>
  </si>
  <si>
    <t>00000851</t>
  </si>
  <si>
    <t>16000铃钱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</si>
  <si>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袋x16</t>
    </r>
  </si>
  <si>
    <t>00000852</t>
  </si>
  <si>
    <t>17000铃钱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</si>
  <si>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袋x17</t>
    </r>
  </si>
  <si>
    <t>00000853</t>
  </si>
  <si>
    <t>18000铃钱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</si>
  <si>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袋x18</t>
    </r>
  </si>
  <si>
    <t>00000854</t>
  </si>
  <si>
    <t>19000铃钱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</si>
  <si>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袋x19</t>
    </r>
  </si>
  <si>
    <t>00000855</t>
  </si>
  <si>
    <t>20000铃钱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</si>
  <si>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袋x20</t>
    </r>
  </si>
  <si>
    <t>00000856</t>
  </si>
  <si>
    <t>21000铃钱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</si>
  <si>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袋x21</t>
    </r>
  </si>
  <si>
    <t>00000857</t>
  </si>
  <si>
    <t>22000铃钱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</si>
  <si>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袋x22</t>
    </r>
  </si>
  <si>
    <t>00000858</t>
  </si>
  <si>
    <t>23000铃钱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</si>
  <si>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袋x23</t>
    </r>
  </si>
  <si>
    <t>00000859</t>
  </si>
  <si>
    <t>24000铃钱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</si>
  <si>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袋x24</t>
    </r>
  </si>
  <si>
    <t>0000085A</t>
  </si>
  <si>
    <t>25000铃钱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</si>
  <si>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袋x25</t>
    </r>
  </si>
  <si>
    <t>0000085B</t>
  </si>
  <si>
    <t>26000铃钱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</si>
  <si>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袋x26</t>
    </r>
  </si>
  <si>
    <t>0000085C</t>
  </si>
  <si>
    <t>27000铃钱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</si>
  <si>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袋x27</t>
    </r>
  </si>
  <si>
    <t>0000085D</t>
  </si>
  <si>
    <t>28000铃钱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</si>
  <si>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袋x28</t>
    </r>
  </si>
  <si>
    <t>0000085E</t>
  </si>
  <si>
    <t>29000铃钱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</si>
  <si>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袋x29</t>
    </r>
  </si>
  <si>
    <t>0000085F</t>
  </si>
  <si>
    <t>30000铃钱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</si>
  <si>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袋x30</t>
    </r>
  </si>
  <si>
    <t>00000860</t>
  </si>
  <si>
    <t>31000铃钱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</si>
  <si>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袋x31</t>
    </r>
  </si>
  <si>
    <t>00000861</t>
  </si>
  <si>
    <t>32000铃钱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</si>
  <si>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袋x32</t>
    </r>
  </si>
  <si>
    <t>00000862</t>
  </si>
  <si>
    <t>33000铃钱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</si>
  <si>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袋x33</t>
    </r>
  </si>
  <si>
    <t>00000863</t>
  </si>
  <si>
    <t>34000铃钱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</si>
  <si>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袋x34</t>
    </r>
  </si>
  <si>
    <t>00000864</t>
  </si>
  <si>
    <t>35000铃钱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</si>
  <si>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袋x35</t>
    </r>
  </si>
  <si>
    <t>00000865</t>
  </si>
  <si>
    <t>36000铃钱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</si>
  <si>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袋x36</t>
    </r>
  </si>
  <si>
    <t>00000866</t>
  </si>
  <si>
    <t>37000铃钱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</si>
  <si>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袋x37</t>
    </r>
  </si>
  <si>
    <t>00000867</t>
  </si>
  <si>
    <t>38000铃钱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</si>
  <si>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袋x38</t>
    </r>
  </si>
  <si>
    <t>00000868</t>
  </si>
  <si>
    <t>39000铃钱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</si>
  <si>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袋x39</t>
    </r>
  </si>
  <si>
    <t>00000869</t>
  </si>
  <si>
    <t>40000铃钱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</si>
  <si>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袋x40</t>
    </r>
  </si>
  <si>
    <t>0000086A</t>
  </si>
  <si>
    <t>41000铃钱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</si>
  <si>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袋x41</t>
    </r>
  </si>
  <si>
    <t>0000086B</t>
  </si>
  <si>
    <t>42000铃钱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</si>
  <si>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袋x42</t>
    </r>
  </si>
  <si>
    <t>0000086C</t>
  </si>
  <si>
    <t>43000铃钱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</si>
  <si>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袋x43</t>
    </r>
  </si>
  <si>
    <t>0000086D</t>
  </si>
  <si>
    <t>44000铃钱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</si>
  <si>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袋x44</t>
    </r>
  </si>
  <si>
    <t>0000086E</t>
  </si>
  <si>
    <t>45000铃钱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</si>
  <si>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袋x45</t>
    </r>
  </si>
  <si>
    <t>0000086F</t>
  </si>
  <si>
    <t>46000铃钱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</si>
  <si>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袋x46</t>
    </r>
  </si>
  <si>
    <t>00000870</t>
  </si>
  <si>
    <t>47000铃钱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</si>
  <si>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袋x47</t>
    </r>
  </si>
  <si>
    <t>00000871</t>
  </si>
  <si>
    <t>48000铃钱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</si>
  <si>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袋x48</t>
    </r>
  </si>
  <si>
    <t>00000872</t>
  </si>
  <si>
    <t>49000铃钱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</si>
  <si>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袋x49</t>
    </r>
  </si>
  <si>
    <t>00000873</t>
  </si>
  <si>
    <t>50000铃钱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</si>
  <si>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袋x50</t>
    </r>
  </si>
  <si>
    <t>00000874</t>
  </si>
  <si>
    <t>51000铃钱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</si>
  <si>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袋x51</t>
    </r>
  </si>
  <si>
    <t>00000875</t>
  </si>
  <si>
    <t>52000铃钱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</si>
  <si>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袋x52</t>
    </r>
  </si>
  <si>
    <t>00000876</t>
  </si>
  <si>
    <t>53000铃钱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</si>
  <si>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袋x53</t>
    </r>
  </si>
  <si>
    <t>00000877</t>
  </si>
  <si>
    <t>54000铃钱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</si>
  <si>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袋x54</t>
    </r>
  </si>
  <si>
    <t>00000878</t>
  </si>
  <si>
    <t>55000铃钱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</si>
  <si>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袋x55</t>
    </r>
  </si>
  <si>
    <t>00000879</t>
  </si>
  <si>
    <t>56000铃钱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</si>
  <si>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袋x56</t>
    </r>
  </si>
  <si>
    <t>0000087A</t>
  </si>
  <si>
    <t>57000铃钱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</si>
  <si>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袋x57</t>
    </r>
  </si>
  <si>
    <t>0000087B</t>
  </si>
  <si>
    <t>58000铃钱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</si>
  <si>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袋x58</t>
    </r>
  </si>
  <si>
    <t>0000087C</t>
  </si>
  <si>
    <t>59000铃钱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</si>
  <si>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袋x59</t>
    </r>
  </si>
  <si>
    <t>0000087D</t>
  </si>
  <si>
    <t>60000铃钱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</si>
  <si>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袋x60</t>
    </r>
  </si>
  <si>
    <t>0000087E</t>
  </si>
  <si>
    <t>61000铃钱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</si>
  <si>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袋x61</t>
    </r>
  </si>
  <si>
    <t>0000087F</t>
  </si>
  <si>
    <t>62000铃钱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</si>
  <si>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袋x62</t>
    </r>
  </si>
  <si>
    <t>00000880</t>
  </si>
  <si>
    <t>63000铃钱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</si>
  <si>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袋x63</t>
    </r>
  </si>
  <si>
    <t>00000881</t>
  </si>
  <si>
    <t>64000铃钱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</si>
  <si>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袋x64</t>
    </r>
  </si>
  <si>
    <t>00000882</t>
  </si>
  <si>
    <t>65000铃钱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</si>
  <si>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袋x65</t>
    </r>
  </si>
  <si>
    <t>00000883</t>
  </si>
  <si>
    <t>66000铃钱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</si>
  <si>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袋x66</t>
    </r>
  </si>
  <si>
    <t>00000884</t>
  </si>
  <si>
    <t>67000铃钱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</si>
  <si>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袋x67</t>
    </r>
  </si>
  <si>
    <t>00000885</t>
  </si>
  <si>
    <t>68000铃钱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</si>
  <si>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袋x68</t>
    </r>
  </si>
  <si>
    <t>00000886</t>
  </si>
  <si>
    <t>69000铃钱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</si>
  <si>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袋x69</t>
    </r>
  </si>
  <si>
    <t>00000887</t>
  </si>
  <si>
    <t>70000铃钱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</si>
  <si>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袋x70</t>
    </r>
  </si>
  <si>
    <t>00000888</t>
  </si>
  <si>
    <t>71000铃钱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</si>
  <si>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袋x71</t>
    </r>
  </si>
  <si>
    <t>00000889</t>
  </si>
  <si>
    <t>72000铃钱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</si>
  <si>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袋x72</t>
    </r>
  </si>
  <si>
    <t>0000088A</t>
  </si>
  <si>
    <t>73000铃钱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</si>
  <si>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袋x73</t>
    </r>
  </si>
  <si>
    <t>0000088B</t>
  </si>
  <si>
    <t>74000铃钱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</si>
  <si>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袋x74</t>
    </r>
  </si>
  <si>
    <t>0000088C</t>
  </si>
  <si>
    <t>75000铃钱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</si>
  <si>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袋x75</t>
    </r>
  </si>
  <si>
    <t>0000088D</t>
  </si>
  <si>
    <t>76000铃钱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</si>
  <si>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袋x76</t>
    </r>
  </si>
  <si>
    <t>0000088E</t>
  </si>
  <si>
    <t>77000铃钱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</si>
  <si>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袋x77</t>
    </r>
  </si>
  <si>
    <t>0000088F</t>
  </si>
  <si>
    <t>78000铃钱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</si>
  <si>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袋x78</t>
    </r>
  </si>
  <si>
    <t>00000890</t>
  </si>
  <si>
    <t>79000铃钱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</si>
  <si>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袋x79</t>
    </r>
  </si>
  <si>
    <t>00000891</t>
  </si>
  <si>
    <t>80000铃钱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</si>
  <si>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袋x80</t>
    </r>
  </si>
  <si>
    <t>00000892</t>
  </si>
  <si>
    <t>81000铃钱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</si>
  <si>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袋x81</t>
    </r>
  </si>
  <si>
    <t>00000893</t>
  </si>
  <si>
    <t>82000铃钱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</si>
  <si>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袋x82</t>
    </r>
  </si>
  <si>
    <t>00000894</t>
  </si>
  <si>
    <t>83000铃钱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</si>
  <si>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袋x83</t>
    </r>
  </si>
  <si>
    <t>00000895</t>
  </si>
  <si>
    <t>84000铃钱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</si>
  <si>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袋x84</t>
    </r>
  </si>
  <si>
    <t>00000896</t>
  </si>
  <si>
    <t>85000铃钱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</si>
  <si>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袋x85</t>
    </r>
  </si>
  <si>
    <t>00000897</t>
  </si>
  <si>
    <t>86000铃钱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</si>
  <si>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袋x86</t>
    </r>
  </si>
  <si>
    <t>00000898</t>
  </si>
  <si>
    <t>87000铃钱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</si>
  <si>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袋x87</t>
    </r>
  </si>
  <si>
    <t>00000899</t>
  </si>
  <si>
    <t>88000铃钱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</si>
  <si>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袋x88</t>
    </r>
  </si>
  <si>
    <t>0000089A</t>
  </si>
  <si>
    <t>89000铃钱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</si>
  <si>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袋x89</t>
    </r>
  </si>
  <si>
    <t>0000089B</t>
  </si>
  <si>
    <t>90000铃钱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</si>
  <si>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袋x90</t>
    </r>
  </si>
  <si>
    <t>0000089C</t>
  </si>
  <si>
    <t>91000铃钱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</si>
  <si>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袋x91</t>
    </r>
  </si>
  <si>
    <t>0000089D</t>
  </si>
  <si>
    <t>92000铃钱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</si>
  <si>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袋x92</t>
    </r>
  </si>
  <si>
    <t>0000089E</t>
  </si>
  <si>
    <t>93000铃钱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</si>
  <si>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袋x93</t>
    </r>
  </si>
  <si>
    <t>0000089F</t>
  </si>
  <si>
    <t>94000铃钱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</si>
  <si>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袋x94</t>
    </r>
  </si>
  <si>
    <t>000008A0</t>
  </si>
  <si>
    <t>95000铃钱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</si>
  <si>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袋x95</t>
    </r>
  </si>
  <si>
    <t>000008A1</t>
  </si>
  <si>
    <t>96000铃钱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</si>
  <si>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袋x96</t>
    </r>
  </si>
  <si>
    <t>000008A2</t>
  </si>
  <si>
    <t>97000铃钱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</si>
  <si>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袋x97</t>
    </r>
  </si>
  <si>
    <t>000008A3</t>
  </si>
  <si>
    <t>98000铃钱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</si>
  <si>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袋x98</t>
    </r>
  </si>
  <si>
    <t>000008A4</t>
  </si>
  <si>
    <t>99000铃钱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</si>
  <si>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袋x99</t>
    </r>
  </si>
  <si>
    <t>00001E32</t>
  </si>
  <si>
    <t>PhotoStudioList</t>
  </si>
  <si>
    <t>金币</t>
  </si>
  <si>
    <t>00001E33</t>
  </si>
  <si>
    <t>铃钱袋</t>
  </si>
  <si>
    <t>00001E34</t>
  </si>
  <si>
    <t>双壳贝</t>
  </si>
  <si>
    <t>00001E35</t>
  </si>
  <si>
    <t>螺</t>
  </si>
  <si>
    <t>00001E36</t>
  </si>
  <si>
    <t>大头菜</t>
  </si>
  <si>
    <t>00001E37</t>
  </si>
  <si>
    <t>手册</t>
  </si>
  <si>
    <t>00001E38</t>
  </si>
  <si>
    <t>种子袋</t>
  </si>
  <si>
    <t>000008fa</t>
  </si>
  <si>
    <t>脸部装饰</t>
  </si>
  <si>
    <t>奶嘴</t>
  </si>
  <si>
    <t>嫩紫色</t>
  </si>
  <si>
    <t>00000ddd</t>
  </si>
  <si>
    <t>鸭嘴道具</t>
  </si>
  <si>
    <t>黄色</t>
  </si>
  <si>
    <t>00000dde</t>
  </si>
  <si>
    <t>八字翘胡</t>
  </si>
  <si>
    <t>黑色</t>
  </si>
  <si>
    <t>0000108b</t>
  </si>
  <si>
    <t>圆框眼镜</t>
  </si>
  <si>
    <t>0000108c</t>
  </si>
  <si>
    <t>方框眼镜</t>
  </si>
  <si>
    <t>棕色</t>
  </si>
  <si>
    <t>0000108d</t>
  </si>
  <si>
    <t>爱心墨镜</t>
  </si>
  <si>
    <t>粉红</t>
  </si>
  <si>
    <t>0000108e</t>
  </si>
  <si>
    <t>眉框眼镜</t>
  </si>
  <si>
    <t>0000108f</t>
  </si>
  <si>
    <t>八角形眼镜</t>
  </si>
  <si>
    <t>灰色</t>
  </si>
  <si>
    <t>00001090</t>
  </si>
  <si>
    <t>星形墨镜</t>
  </si>
  <si>
    <t>00001091</t>
  </si>
  <si>
    <t>波士顿框眼镜</t>
  </si>
  <si>
    <t>00001092</t>
  </si>
  <si>
    <t>三角形墨镜</t>
  </si>
  <si>
    <t>红色</t>
  </si>
  <si>
    <t>000010a7</t>
  </si>
  <si>
    <t>双梁眼镜</t>
  </si>
  <si>
    <t>金色</t>
  </si>
  <si>
    <t>000010ba</t>
  </si>
  <si>
    <t>瓶底眼镜</t>
  </si>
  <si>
    <t>000010f1</t>
  </si>
  <si>
    <t>有裂痕的眼镜</t>
  </si>
  <si>
    <t>00001149</t>
  </si>
  <si>
    <t>眼罩</t>
  </si>
  <si>
    <t>蓝色</t>
  </si>
  <si>
    <t>00001163</t>
  </si>
  <si>
    <t>口罩</t>
  </si>
  <si>
    <t>白色</t>
  </si>
  <si>
    <t>00001164</t>
  </si>
  <si>
    <t>医疗眼罩</t>
  </si>
  <si>
    <t>00001165</t>
  </si>
  <si>
    <t>滑雪风镜</t>
  </si>
  <si>
    <t>00001166</t>
  </si>
  <si>
    <t>泳镜</t>
  </si>
  <si>
    <t>00001168</t>
  </si>
  <si>
    <t>复古墨镜</t>
  </si>
  <si>
    <t>00001169</t>
  </si>
  <si>
    <t>单眼眼罩</t>
  </si>
  <si>
    <t>0000116a</t>
  </si>
  <si>
    <t>运动墨镜</t>
  </si>
  <si>
    <t>0000116b</t>
  </si>
  <si>
    <t>飞行员墨镜</t>
  </si>
  <si>
    <t>0000116c</t>
  </si>
  <si>
    <t>琥珀眼镜</t>
  </si>
  <si>
    <t>0000116d</t>
  </si>
  <si>
    <t>迷你墨镜</t>
  </si>
  <si>
    <t>0000116e</t>
  </si>
  <si>
    <t>单片眼镜</t>
  </si>
  <si>
    <t>0000116f</t>
  </si>
  <si>
    <t>3D眼镜</t>
  </si>
  <si>
    <t>00001170</t>
  </si>
  <si>
    <t>百叶窗墨镜</t>
  </si>
  <si>
    <t>00001183</t>
  </si>
  <si>
    <t>猫鼻子道具</t>
  </si>
  <si>
    <t>0000118b</t>
  </si>
  <si>
    <t>小黄瓜面膜</t>
  </si>
  <si>
    <t>绿色</t>
  </si>
  <si>
    <t>00001190</t>
  </si>
  <si>
    <t>鼻子道具</t>
  </si>
  <si>
    <t>00001195</t>
  </si>
  <si>
    <t>胡子眼镜</t>
  </si>
  <si>
    <t>0000119e</t>
  </si>
  <si>
    <t>生日眼镜</t>
  </si>
  <si>
    <t>000011a0</t>
  </si>
  <si>
    <t>面膜</t>
  </si>
  <si>
    <t>000011a1</t>
  </si>
  <si>
    <t>搞笑眼镜</t>
  </si>
  <si>
    <t>000011c8</t>
  </si>
  <si>
    <t>太空墨镜</t>
  </si>
  <si>
    <t>000011f5</t>
  </si>
  <si>
    <t>下半框眼镜</t>
  </si>
  <si>
    <t>000011f8</t>
  </si>
  <si>
    <t>兔鼻子道具</t>
  </si>
  <si>
    <t>000011ff</t>
  </si>
  <si>
    <t>圆形墨镜</t>
  </si>
  <si>
    <t>00001200</t>
  </si>
  <si>
    <t>蝴蝶框墨镜</t>
  </si>
  <si>
    <t>00001201</t>
  </si>
  <si>
    <t>椭圆形眼镜</t>
  </si>
  <si>
    <t>00001226</t>
  </si>
  <si>
    <t>像素墨镜</t>
  </si>
  <si>
    <t>00001227</t>
  </si>
  <si>
    <t>猪鼻子道具</t>
  </si>
  <si>
    <t>00001229</t>
  </si>
  <si>
    <t>防毒面具</t>
  </si>
  <si>
    <t>0000122c</t>
  </si>
  <si>
    <t>饭粒</t>
  </si>
  <si>
    <t>0000123b</t>
  </si>
  <si>
    <t>威尼斯面具</t>
  </si>
  <si>
    <t>紫色</t>
  </si>
  <si>
    <t>0000123d</t>
  </si>
  <si>
    <t>木框眼镜</t>
  </si>
  <si>
    <t>0000123f</t>
  </si>
  <si>
    <t>折叠口罩</t>
  </si>
  <si>
    <t>00001240</t>
  </si>
  <si>
    <t>翘胡子</t>
  </si>
  <si>
    <t>00001244</t>
  </si>
  <si>
    <t>山羊胡</t>
  </si>
  <si>
    <t>00001245</t>
  </si>
  <si>
    <t>创可贴</t>
  </si>
  <si>
    <t>米色</t>
  </si>
  <si>
    <t>00001246</t>
  </si>
  <si>
    <t>小丑面具</t>
  </si>
  <si>
    <t>00001247</t>
  </si>
  <si>
    <t>络腮胡</t>
  </si>
  <si>
    <t>0000124a</t>
  </si>
  <si>
    <t>0000124b</t>
  </si>
  <si>
    <t>水钻眼镜</t>
  </si>
  <si>
    <t>0000124c</t>
  </si>
  <si>
    <t>英雄面具</t>
  </si>
  <si>
    <t>0000124d</t>
  </si>
  <si>
    <t>蒸汽庞克护目镜</t>
  </si>
  <si>
    <t>0000143e</t>
  </si>
  <si>
    <t>虚拟实境头戴式显示器</t>
  </si>
  <si>
    <t>0000147c</t>
  </si>
  <si>
    <t>小狗鼻子道具</t>
  </si>
  <si>
    <t>0000148d</t>
  </si>
  <si>
    <t>夜视镜</t>
  </si>
  <si>
    <t>00001622</t>
  </si>
  <si>
    <t>糖果色骷髅面具</t>
  </si>
  <si>
    <t>0000166a</t>
  </si>
  <si>
    <t>泡泡口香糖</t>
  </si>
  <si>
    <t>0000166b</t>
  </si>
  <si>
    <t>花朵墨镜</t>
  </si>
  <si>
    <t>0000168d</t>
  </si>
  <si>
    <t>吸管眼镜</t>
  </si>
  <si>
    <t>000016c9</t>
  </si>
  <si>
    <t>鼻水</t>
  </si>
  <si>
    <t>浅蓝色</t>
  </si>
  <si>
    <t>000016e1</t>
  </si>
  <si>
    <t>沾在嘴边的东西</t>
  </si>
  <si>
    <t>00001797</t>
  </si>
  <si>
    <t>反射镜</t>
  </si>
  <si>
    <t>00001798</t>
  </si>
  <si>
    <t>皮口罩</t>
  </si>
  <si>
    <t>000025b6</t>
  </si>
  <si>
    <t>Nook Inc.眼罩</t>
  </si>
  <si>
    <t>0000269f</t>
  </si>
  <si>
    <t>凯丝的墨镜</t>
  </si>
  <si>
    <t>黎明</t>
  </si>
  <si>
    <t>00002af8</t>
  </si>
  <si>
    <t>00002af9</t>
  </si>
  <si>
    <t>银色</t>
  </si>
  <si>
    <t>00002afa</t>
  </si>
  <si>
    <t>00002afb</t>
  </si>
  <si>
    <t>00002afc</t>
  </si>
  <si>
    <t>00002afd</t>
  </si>
  <si>
    <t>00002afe</t>
  </si>
  <si>
    <t>00002aff</t>
  </si>
  <si>
    <t>00002b00</t>
  </si>
  <si>
    <t>00002b01</t>
  </si>
  <si>
    <t>00002b02</t>
  </si>
  <si>
    <t>00002b03</t>
  </si>
  <si>
    <t>00002b04</t>
  </si>
  <si>
    <t>00002b05</t>
  </si>
  <si>
    <t>嫩薄荷色</t>
  </si>
  <si>
    <t>00002b06</t>
  </si>
  <si>
    <t>嫩黄色</t>
  </si>
  <si>
    <t>00002b07</t>
  </si>
  <si>
    <t>嫩绿色</t>
  </si>
  <si>
    <t>00002b08</t>
  </si>
  <si>
    <t>嫩粉红色</t>
  </si>
  <si>
    <t>00002b09</t>
  </si>
  <si>
    <t>嫩灰色</t>
  </si>
  <si>
    <t>00002b0a</t>
  </si>
  <si>
    <t>嫩蓝色</t>
  </si>
  <si>
    <t>00002b0b</t>
  </si>
  <si>
    <t>嫩橘色</t>
  </si>
  <si>
    <t>00002b0c</t>
  </si>
  <si>
    <t>00002b0d</t>
  </si>
  <si>
    <t>00002b0e</t>
  </si>
  <si>
    <t>海军蓝</t>
  </si>
  <si>
    <t>00002b0f</t>
  </si>
  <si>
    <t>00002b10</t>
  </si>
  <si>
    <t>00002b11</t>
  </si>
  <si>
    <t>00002b12</t>
  </si>
  <si>
    <t>00002b13</t>
  </si>
  <si>
    <t>00002b14</t>
  </si>
  <si>
    <t>00002b15</t>
  </si>
  <si>
    <t>00002b16</t>
  </si>
  <si>
    <t>00002b3a</t>
  </si>
  <si>
    <t>00002b3b</t>
  </si>
  <si>
    <t>00002b3c</t>
  </si>
  <si>
    <t>00002b3d</t>
  </si>
  <si>
    <t>00002b3e</t>
  </si>
  <si>
    <t>00002b3f</t>
  </si>
  <si>
    <t>00002b40</t>
  </si>
  <si>
    <t>00002b41</t>
  </si>
  <si>
    <t>00002b42</t>
  </si>
  <si>
    <t>00002b43</t>
  </si>
  <si>
    <t>00002b44</t>
  </si>
  <si>
    <t>00002b45</t>
  </si>
  <si>
    <t>00002b46</t>
  </si>
  <si>
    <t>00002b47</t>
  </si>
  <si>
    <t>00002b48</t>
  </si>
  <si>
    <t>00002b49</t>
  </si>
  <si>
    <t>00002b4a</t>
  </si>
  <si>
    <t>00002b4b</t>
  </si>
  <si>
    <t>00002b4c</t>
  </si>
  <si>
    <t>00002b4d</t>
  </si>
  <si>
    <t>00002b4e</t>
  </si>
  <si>
    <t>00002b4f</t>
  </si>
  <si>
    <t>橘色</t>
  </si>
  <si>
    <t>00002b50</t>
  </si>
  <si>
    <t>00002b51</t>
  </si>
  <si>
    <t>00002b52</t>
  </si>
  <si>
    <t>品红色</t>
  </si>
  <si>
    <t>00002b53</t>
  </si>
  <si>
    <t>芥末黄</t>
  </si>
  <si>
    <t>00002b54</t>
  </si>
  <si>
    <t>00002b55</t>
  </si>
  <si>
    <t>深棕色</t>
  </si>
  <si>
    <t>00002b92</t>
  </si>
  <si>
    <t>00002b93</t>
  </si>
  <si>
    <t>00002b94</t>
  </si>
  <si>
    <t>00002b95</t>
  </si>
  <si>
    <t>00002b96</t>
  </si>
  <si>
    <t>00002b98</t>
  </si>
  <si>
    <t>卡其色</t>
  </si>
  <si>
    <t>00002b99</t>
  </si>
  <si>
    <t>00002b9a</t>
  </si>
  <si>
    <t>00002b9b</t>
  </si>
  <si>
    <t>00002b9c</t>
  </si>
  <si>
    <t>00002b9d</t>
  </si>
  <si>
    <t>00002b9e</t>
  </si>
  <si>
    <t>00002b9f</t>
  </si>
  <si>
    <t>00002ba0</t>
  </si>
  <si>
    <t>00002ba1</t>
  </si>
  <si>
    <t>00002ba2</t>
  </si>
  <si>
    <t>00002bb0</t>
  </si>
  <si>
    <t>00002bb1</t>
  </si>
  <si>
    <t>00002bb2</t>
  </si>
  <si>
    <t>00002bb3</t>
  </si>
  <si>
    <t>00002bb4</t>
  </si>
  <si>
    <t>00002bb5</t>
  </si>
  <si>
    <t>00002bb6</t>
  </si>
  <si>
    <t>00002bb7</t>
  </si>
  <si>
    <t>00002bb8</t>
  </si>
  <si>
    <t>00002bb9</t>
  </si>
  <si>
    <t>00002bba</t>
  </si>
  <si>
    <t>00002bbb</t>
  </si>
  <si>
    <t>00002bbc</t>
  </si>
  <si>
    <t>00002bbd</t>
  </si>
  <si>
    <t>00002bbe</t>
  </si>
  <si>
    <t>00002bbf</t>
  </si>
  <si>
    <t>00002bc0</t>
  </si>
  <si>
    <t>00002bc1</t>
  </si>
  <si>
    <t>00002bc2</t>
  </si>
  <si>
    <t>00002bc3</t>
  </si>
  <si>
    <t>00002bc4</t>
  </si>
  <si>
    <t>00002bc5</t>
  </si>
  <si>
    <t>00002bc6</t>
  </si>
  <si>
    <t>00002bc7</t>
  </si>
  <si>
    <t>00002bc8</t>
  </si>
  <si>
    <t>00002bc9</t>
  </si>
  <si>
    <t>00002bca</t>
  </si>
  <si>
    <t>00002bcb</t>
  </si>
  <si>
    <t>00002bcc</t>
  </si>
  <si>
    <t>00002bcd</t>
  </si>
  <si>
    <t>00002bce</t>
  </si>
  <si>
    <t>00002bcf</t>
  </si>
  <si>
    <t>00002bd0</t>
  </si>
  <si>
    <t>酒红色</t>
  </si>
  <si>
    <t>00002bd1</t>
  </si>
  <si>
    <t>00002bd2</t>
  </si>
  <si>
    <t>00002bd3</t>
  </si>
  <si>
    <t>00002bd4</t>
  </si>
  <si>
    <t>浅棕色</t>
  </si>
  <si>
    <t>00002bd5</t>
  </si>
  <si>
    <t>00002bd6</t>
  </si>
  <si>
    <t>00002bd7</t>
  </si>
  <si>
    <t>00002bd8</t>
  </si>
  <si>
    <t>00002bd9</t>
  </si>
  <si>
    <t>00002bda</t>
  </si>
  <si>
    <t>红褐色</t>
  </si>
  <si>
    <t>00002bdb</t>
  </si>
  <si>
    <t>00002bdc</t>
  </si>
  <si>
    <t>00002bdd</t>
  </si>
  <si>
    <t>00002bde</t>
  </si>
  <si>
    <t>00002bdf</t>
  </si>
  <si>
    <t>00002cd7</t>
  </si>
  <si>
    <t>00002cd8</t>
  </si>
  <si>
    <t>00002cd9</t>
  </si>
  <si>
    <t>00002cda</t>
  </si>
  <si>
    <t>00002cdb</t>
  </si>
  <si>
    <t>00002cdc</t>
  </si>
  <si>
    <t>00002cdd</t>
  </si>
  <si>
    <t>00002cde</t>
  </si>
  <si>
    <t>00002cdf</t>
  </si>
  <si>
    <t>00002ce0</t>
  </si>
  <si>
    <t>00002ce1</t>
  </si>
  <si>
    <t>00002ce2</t>
  </si>
  <si>
    <t>00002ce3</t>
  </si>
  <si>
    <t>莱姆绿</t>
  </si>
  <si>
    <t>00002ce4</t>
  </si>
  <si>
    <t>00002cea</t>
  </si>
  <si>
    <t>00002ceb</t>
  </si>
  <si>
    <t>00002cec</t>
  </si>
  <si>
    <t>00002ced</t>
  </si>
  <si>
    <t>00002cee</t>
  </si>
  <si>
    <t>00002cef</t>
  </si>
  <si>
    <t>00002cf0</t>
  </si>
  <si>
    <t>00002cf1</t>
  </si>
  <si>
    <t>00002e00</t>
  </si>
  <si>
    <t>午夜</t>
  </si>
  <si>
    <t>00002e01</t>
  </si>
  <si>
    <t>热情</t>
  </si>
  <si>
    <t>00002e02</t>
  </si>
  <si>
    <t>海洋</t>
  </si>
  <si>
    <t>00002e03</t>
  </si>
  <si>
    <t>日落</t>
  </si>
  <si>
    <t>00002e04</t>
  </si>
  <si>
    <t>爱</t>
  </si>
  <si>
    <t>00002f60</t>
  </si>
  <si>
    <t>DAL眼罩</t>
  </si>
  <si>
    <t>00002f61</t>
  </si>
  <si>
    <t>DAL墨镜</t>
  </si>
  <si>
    <t>000009f6</t>
  </si>
  <si>
    <t>背包类</t>
  </si>
  <si>
    <t>旅行包</t>
  </si>
  <si>
    <t>00001ab6</t>
  </si>
  <si>
    <t>都市双肩包</t>
  </si>
  <si>
    <t>00001ab7</t>
  </si>
  <si>
    <t>00001c86</t>
  </si>
  <si>
    <t>运动包</t>
  </si>
  <si>
    <t>00001c88</t>
  </si>
  <si>
    <t>随身小包</t>
  </si>
  <si>
    <t>00001c89</t>
  </si>
  <si>
    <t>晚宴包</t>
  </si>
  <si>
    <t>00001d2e</t>
  </si>
  <si>
    <t>邮差包</t>
  </si>
  <si>
    <t>00001d2f</t>
  </si>
  <si>
    <t>防水背包</t>
  </si>
  <si>
    <t>00001d34</t>
  </si>
  <si>
    <t>皮革单肩包</t>
  </si>
  <si>
    <t>00001d35</t>
  </si>
  <si>
    <t>鱼形斜挎包</t>
  </si>
  <si>
    <t>00001d36</t>
  </si>
  <si>
    <t>钓鱼包</t>
  </si>
  <si>
    <t>00001d37</t>
  </si>
  <si>
    <t>虫虫观察箱</t>
  </si>
  <si>
    <t>00001d38</t>
  </si>
  <si>
    <t>仿毛皮包</t>
  </si>
  <si>
    <t>00001d39</t>
  </si>
  <si>
    <t>皮革流苏包</t>
  </si>
  <si>
    <t>驼色</t>
  </si>
  <si>
    <t>00001d3a</t>
  </si>
  <si>
    <t>编织斜挎包</t>
  </si>
  <si>
    <t>00001d3b</t>
  </si>
  <si>
    <t>腰包</t>
  </si>
  <si>
    <t>00001d3c</t>
  </si>
  <si>
    <t>皮革胸包</t>
  </si>
  <si>
    <t>00001d3d</t>
  </si>
  <si>
    <t>斜挎圆筒运动包</t>
  </si>
  <si>
    <t>00001d3e</t>
  </si>
  <si>
    <t>春天波点单肩包</t>
  </si>
  <si>
    <t>缤纷色</t>
  </si>
  <si>
    <t>00001d3f</t>
  </si>
  <si>
    <t>帆布单肩包</t>
  </si>
  <si>
    <t>00001d40</t>
  </si>
  <si>
    <t>藤编斜挎包</t>
  </si>
  <si>
    <t>00001d41</t>
  </si>
  <si>
    <t>星星斜挎包</t>
  </si>
  <si>
    <t>00001d42</t>
  </si>
  <si>
    <t>樱花斜挎包</t>
  </si>
  <si>
    <t>00001d43</t>
  </si>
  <si>
    <t>枫叶斜挎包</t>
  </si>
  <si>
    <t>00001d44</t>
  </si>
  <si>
    <t>橡栗斜挎包</t>
  </si>
  <si>
    <t>00001d45</t>
  </si>
  <si>
    <t>雪花斜挎包</t>
  </si>
  <si>
    <t>00001d46</t>
  </si>
  <si>
    <t>贝壳斜挎包</t>
  </si>
  <si>
    <t>00001d49</t>
  </si>
  <si>
    <t>工具包</t>
  </si>
  <si>
    <t>00001d4a</t>
  </si>
  <si>
    <t>背架</t>
  </si>
  <si>
    <t>00001d4b</t>
  </si>
  <si>
    <t>旅人双肩包</t>
  </si>
  <si>
    <t>00001d4c</t>
  </si>
  <si>
    <t>方形双肩包</t>
  </si>
  <si>
    <t>00001d4d</t>
  </si>
  <si>
    <t>户外双肩包</t>
  </si>
  <si>
    <t>00001d4e</t>
  </si>
  <si>
    <t>蝴蝶双肩包</t>
  </si>
  <si>
    <t>00001d4f</t>
  </si>
  <si>
    <t>铆钉双肩包</t>
  </si>
  <si>
    <t>00001d50</t>
  </si>
  <si>
    <t>迷你皮革双肩包</t>
  </si>
  <si>
    <t>00001d51</t>
  </si>
  <si>
    <t>登山大背包</t>
  </si>
  <si>
    <t>00001d52</t>
  </si>
  <si>
    <t>背篓</t>
  </si>
  <si>
    <t>00001d53</t>
  </si>
  <si>
    <t>翻盖双肩包</t>
  </si>
  <si>
    <t>00001d54</t>
  </si>
  <si>
    <t>束口双肩包</t>
  </si>
  <si>
    <t>00001d55</t>
  </si>
  <si>
    <t>帆布双肩包</t>
  </si>
  <si>
    <t>00001d56</t>
  </si>
  <si>
    <t>菱格缝线束口双肩包</t>
  </si>
  <si>
    <t>M</t>
  </si>
  <si>
    <t>00001d57</t>
  </si>
  <si>
    <t>草编双肩包</t>
  </si>
  <si>
    <t>00001d58</t>
  </si>
  <si>
    <t>硬壳双肩包</t>
  </si>
  <si>
    <t>00002621</t>
  </si>
  <si>
    <t>Nook Inc.束口双肩包</t>
  </si>
  <si>
    <t>000027c8</t>
  </si>
  <si>
    <t>00002ea8</t>
  </si>
  <si>
    <t>00002ea9</t>
  </si>
  <si>
    <t>00002eaa</t>
  </si>
  <si>
    <t>00002ebc</t>
  </si>
  <si>
    <t>00002ebd</t>
  </si>
  <si>
    <t>00002ebe</t>
  </si>
  <si>
    <t>00002ebf</t>
  </si>
  <si>
    <t>00002ec0</t>
  </si>
  <si>
    <t>00002ec1</t>
  </si>
  <si>
    <t>00002ec2</t>
  </si>
  <si>
    <t>00002ec3</t>
  </si>
  <si>
    <t>00002ec4</t>
  </si>
  <si>
    <t>00002ec5</t>
  </si>
  <si>
    <t>00002ec6</t>
  </si>
  <si>
    <t>00002ec7</t>
  </si>
  <si>
    <t>00002ec8</t>
  </si>
  <si>
    <t>00002ec9</t>
  </si>
  <si>
    <t>00002eca</t>
  </si>
  <si>
    <t>00002ecb</t>
  </si>
  <si>
    <t>00002ecc</t>
  </si>
  <si>
    <t>00002ecd</t>
  </si>
  <si>
    <t>00002ece</t>
  </si>
  <si>
    <t>00002ee0</t>
  </si>
  <si>
    <t>00002ee1</t>
  </si>
  <si>
    <t>00002ee2</t>
  </si>
  <si>
    <t>00002ee3</t>
  </si>
  <si>
    <t>00002ee4</t>
  </si>
  <si>
    <t>00002ee5</t>
  </si>
  <si>
    <t>00002ee6</t>
  </si>
  <si>
    <t>00002ee7</t>
  </si>
  <si>
    <t>00002ee8</t>
  </si>
  <si>
    <t>00002ee9</t>
  </si>
  <si>
    <t>00002eea</t>
  </si>
  <si>
    <t>00002eeb</t>
  </si>
  <si>
    <t>00002eec</t>
  </si>
  <si>
    <t>酷感色</t>
  </si>
  <si>
    <t>00002eed</t>
  </si>
  <si>
    <t>00002eee</t>
  </si>
  <si>
    <t>象牙色</t>
  </si>
  <si>
    <t>00002eef</t>
  </si>
  <si>
    <t>00002ef0</t>
  </si>
  <si>
    <t>00002ef1</t>
  </si>
  <si>
    <t>00002ef2</t>
  </si>
  <si>
    <t>00002ef3</t>
  </si>
  <si>
    <t>00002f63</t>
  </si>
  <si>
    <t>DAL包包</t>
  </si>
  <si>
    <t>00002f74</t>
  </si>
  <si>
    <t>花朵</t>
  </si>
  <si>
    <t>00002f75</t>
  </si>
  <si>
    <t>圆点</t>
  </si>
  <si>
    <t>00002f76</t>
  </si>
  <si>
    <t>彩色拼布</t>
  </si>
  <si>
    <t>00002f77</t>
  </si>
  <si>
    <t>00002f78</t>
  </si>
  <si>
    <t>牛仔条纹</t>
  </si>
  <si>
    <t>00002f79</t>
  </si>
  <si>
    <t>森林</t>
  </si>
  <si>
    <t>00002f7a</t>
  </si>
  <si>
    <t>小鸡</t>
  </si>
  <si>
    <t>0000309f</t>
  </si>
  <si>
    <t>复活节包包</t>
  </si>
  <si>
    <t>彩色</t>
  </si>
  <si>
    <t>00000963</t>
  </si>
  <si>
    <t>裤裙类</t>
  </si>
  <si>
    <t>牛仔裤</t>
  </si>
  <si>
    <t>00000ce0</t>
  </si>
  <si>
    <t>运动针织裤</t>
  </si>
  <si>
    <t>00000ce1</t>
  </si>
  <si>
    <t>粗花呢裙</t>
  </si>
  <si>
    <t>00000cec</t>
  </si>
  <si>
    <t>卡其裤</t>
  </si>
  <si>
    <t>00000ced</t>
  </si>
  <si>
    <t>皮裤</t>
  </si>
  <si>
    <t>00000cee</t>
  </si>
  <si>
    <t>西装裤</t>
  </si>
  <si>
    <t>00000cef</t>
  </si>
  <si>
    <t>运动健身裤</t>
  </si>
  <si>
    <t>00000cf0</t>
  </si>
  <si>
    <t>粗横纹裤</t>
  </si>
  <si>
    <t>00000cf1</t>
  </si>
  <si>
    <t>破洞牛仔裤</t>
  </si>
  <si>
    <t>00000cf5</t>
  </si>
  <si>
    <t>口袋撞色裤</t>
  </si>
  <si>
    <t>单色配色</t>
  </si>
  <si>
    <t>00000cf7</t>
  </si>
  <si>
    <t>嘉顿格纹裙子</t>
  </si>
  <si>
    <t>00000d07</t>
  </si>
  <si>
    <t>体育运动裤</t>
  </si>
  <si>
    <t>00000d09</t>
  </si>
  <si>
    <t>苏格兰裙</t>
  </si>
  <si>
    <t>00000d0d</t>
  </si>
  <si>
    <t>水手服裙</t>
  </si>
  <si>
    <t>00000d0e</t>
  </si>
  <si>
    <t>迷彩裤</t>
  </si>
  <si>
    <t>00000d17</t>
  </si>
  <si>
    <t>工作裤</t>
  </si>
  <si>
    <t>00000d19</t>
  </si>
  <si>
    <t>反折裤</t>
  </si>
  <si>
    <t>00000d38</t>
  </si>
  <si>
    <t>蕾丝短裙</t>
  </si>
  <si>
    <t>00000d4d</t>
  </si>
  <si>
    <t>制服裤</t>
  </si>
  <si>
    <t>00000d50</t>
  </si>
  <si>
    <t>华丽西装裤</t>
  </si>
  <si>
    <t>00000d87</t>
  </si>
  <si>
    <t>西部牛仔裤</t>
  </si>
  <si>
    <t>00000e7c</t>
  </si>
  <si>
    <t>粗花呢裤</t>
  </si>
  <si>
    <t>00001036</t>
  </si>
  <si>
    <t>工装中裤</t>
  </si>
  <si>
    <t>0000104f</t>
  </si>
  <si>
    <t>00001050</t>
  </si>
  <si>
    <t>00001051</t>
  </si>
  <si>
    <t>00001052</t>
  </si>
  <si>
    <t>00001057</t>
  </si>
  <si>
    <t>00001058</t>
  </si>
  <si>
    <t>00001059</t>
  </si>
  <si>
    <t>0000105a</t>
  </si>
  <si>
    <t>0000105b</t>
  </si>
  <si>
    <t>0000105c</t>
  </si>
  <si>
    <t>00001063</t>
  </si>
  <si>
    <t>跑步短裤</t>
  </si>
  <si>
    <t>0000107e</t>
  </si>
  <si>
    <t>长百褶裙</t>
  </si>
  <si>
    <t>深红色</t>
  </si>
  <si>
    <t>0000107f</t>
  </si>
  <si>
    <t>网球裙</t>
  </si>
  <si>
    <t>00001096</t>
  </si>
  <si>
    <t>牛仔裙</t>
  </si>
  <si>
    <t>0000109b</t>
  </si>
  <si>
    <t>破洞牛仔短裤</t>
  </si>
  <si>
    <t>0000109c</t>
  </si>
  <si>
    <t>圆点长裙</t>
  </si>
  <si>
    <t>0000109e</t>
  </si>
  <si>
    <t>条纹工作裤</t>
  </si>
  <si>
    <t>0000109f</t>
  </si>
  <si>
    <t>链条裤</t>
  </si>
  <si>
    <t>000010a0</t>
  </si>
  <si>
    <t>羽绒裤</t>
  </si>
  <si>
    <t>000010a1</t>
  </si>
  <si>
    <t>卡其长裙</t>
  </si>
  <si>
    <t>000010aa</t>
  </si>
  <si>
    <t>羽绒短裙</t>
  </si>
  <si>
    <t>000010b2</t>
  </si>
  <si>
    <t>牛仔短裤</t>
  </si>
  <si>
    <t>000010bb</t>
  </si>
  <si>
    <t>棉质短裙</t>
  </si>
  <si>
    <t>000010c8</t>
  </si>
  <si>
    <t>灯芯绒短裙</t>
  </si>
  <si>
    <t>000010cb</t>
  </si>
  <si>
    <t>阔腿裤</t>
  </si>
  <si>
    <t>000010cf</t>
  </si>
  <si>
    <t>皮裙</t>
  </si>
  <si>
    <t>000010d3</t>
  </si>
  <si>
    <t>流苏短裙</t>
  </si>
  <si>
    <t>000010e6</t>
  </si>
  <si>
    <t>牛仔工作裤</t>
  </si>
  <si>
    <t>000010e9</t>
  </si>
  <si>
    <t>中国风七分裤</t>
  </si>
  <si>
    <t>000010ea</t>
  </si>
  <si>
    <t>中国风裤子</t>
  </si>
  <si>
    <t>000010eb</t>
  </si>
  <si>
    <t>功夫裤</t>
  </si>
  <si>
    <t>000010ed</t>
  </si>
  <si>
    <t>草裙</t>
  </si>
  <si>
    <t>0000110c</t>
  </si>
  <si>
    <t>喇叭裤</t>
  </si>
  <si>
    <t>00001111</t>
  </si>
  <si>
    <t>荷叶边裤子</t>
  </si>
  <si>
    <t>00001112</t>
  </si>
  <si>
    <t>帆船图案短裤</t>
  </si>
  <si>
    <t>00001113</t>
  </si>
  <si>
    <t>混色五分裤</t>
  </si>
  <si>
    <t>00001114</t>
  </si>
  <si>
    <t>简约五分裤</t>
  </si>
  <si>
    <t>00001115</t>
  </si>
  <si>
    <t>豹纹迷你裙</t>
  </si>
  <si>
    <t>00001116</t>
  </si>
  <si>
    <t>格纹长裙</t>
  </si>
  <si>
    <t>0000112e</t>
  </si>
  <si>
    <t>贵族裤子</t>
  </si>
  <si>
    <t>00001135</t>
  </si>
  <si>
    <t>凤梨夏威夷裤</t>
  </si>
  <si>
    <t>00001138</t>
  </si>
  <si>
    <t>七分裤</t>
  </si>
  <si>
    <t>0000113a</t>
  </si>
  <si>
    <t>蛋糕蓬蓬裙</t>
  </si>
  <si>
    <t>0000114c</t>
  </si>
  <si>
    <t>粗花呢蛋糕蓬蓬裙</t>
  </si>
  <si>
    <t>0000114e</t>
  </si>
  <si>
    <t>休闲裤</t>
  </si>
  <si>
    <t>00001152</t>
  </si>
  <si>
    <t>迷彩短裙</t>
  </si>
  <si>
    <t>0000115c</t>
  </si>
  <si>
    <t>裤裙</t>
  </si>
  <si>
    <t>00001162</t>
  </si>
  <si>
    <t>滑雪裤</t>
  </si>
  <si>
    <t>祖母绿</t>
  </si>
  <si>
    <t>00001178</t>
  </si>
  <si>
    <t>户外活动裤</t>
  </si>
  <si>
    <t>00001185</t>
  </si>
  <si>
    <t>朋克风格裤子</t>
  </si>
  <si>
    <t>00001187</t>
  </si>
  <si>
    <t>民族风裤子</t>
  </si>
  <si>
    <t>0000118a</t>
  </si>
  <si>
    <t>膝盖补丁裤</t>
  </si>
  <si>
    <t>00001196</t>
  </si>
  <si>
    <t>三节裙</t>
  </si>
  <si>
    <t>00001198</t>
  </si>
  <si>
    <t>西装短裙</t>
  </si>
  <si>
    <t>00001199</t>
  </si>
  <si>
    <t>不规则垂坠裙</t>
  </si>
  <si>
    <t>000011a2</t>
  </si>
  <si>
    <t>单车裤</t>
  </si>
  <si>
    <t>蓝色×红色</t>
  </si>
  <si>
    <t>000011a3</t>
  </si>
  <si>
    <t>冲浪裤</t>
  </si>
  <si>
    <t>000011a5</t>
  </si>
  <si>
    <t>蕾丝短裤</t>
  </si>
  <si>
    <t>000011a6</t>
  </si>
  <si>
    <t>运动短裤</t>
  </si>
  <si>
    <t>000011aa</t>
  </si>
  <si>
    <t>泰拳裤子</t>
  </si>
  <si>
    <t>000011ab</t>
  </si>
  <si>
    <t>金色点点裤子</t>
  </si>
  <si>
    <t>000011c1</t>
  </si>
  <si>
    <t>系带裹裙</t>
  </si>
  <si>
    <t>000011c3</t>
  </si>
  <si>
    <t>花朵图案刺绣裙</t>
  </si>
  <si>
    <t>000011c4</t>
  </si>
  <si>
    <t>几何图案刺绣裙</t>
  </si>
  <si>
    <t>000011f1</t>
  </si>
  <si>
    <t>缎面裤子</t>
  </si>
  <si>
    <t>000011fa</t>
  </si>
  <si>
    <t>灯芯绒裤</t>
  </si>
  <si>
    <t>00001204</t>
  </si>
  <si>
    <t>花朵图案蕾丝裙</t>
  </si>
  <si>
    <t>00001206</t>
  </si>
  <si>
    <t>喇叭裙</t>
  </si>
  <si>
    <t>000014a5</t>
  </si>
  <si>
    <t>反折直筒裤</t>
  </si>
  <si>
    <t>000014a6</t>
  </si>
  <si>
    <t>酸洗牛仔裤</t>
  </si>
  <si>
    <t>000014dd</t>
  </si>
  <si>
    <t>舞蹈运动裤</t>
  </si>
  <si>
    <t>00001523</t>
  </si>
  <si>
    <t>对话框短裤</t>
  </si>
  <si>
    <t>00001524</t>
  </si>
  <si>
    <t>花裤</t>
  </si>
  <si>
    <t>蓝紫色</t>
  </si>
  <si>
    <t>00001525</t>
  </si>
  <si>
    <t>防雨裤</t>
  </si>
  <si>
    <t>00001526</t>
  </si>
  <si>
    <t>毛线短裙</t>
  </si>
  <si>
    <t>00001527</t>
  </si>
  <si>
    <t>仿毛皮短裙</t>
  </si>
  <si>
    <t>00001528</t>
  </si>
  <si>
    <t>荷叶边棉裤</t>
  </si>
  <si>
    <t>00001529</t>
  </si>
  <si>
    <t>棉质长裙</t>
  </si>
  <si>
    <t>0000152a</t>
  </si>
  <si>
    <t>绒毛短裙</t>
  </si>
  <si>
    <t>0000152b</t>
  </si>
  <si>
    <t>绒毛短裤</t>
  </si>
  <si>
    <t>0000152c</t>
  </si>
  <si>
    <t>喇叭皮裙</t>
  </si>
  <si>
    <t>0000152d</t>
  </si>
  <si>
    <t>前排扣荷叶边裙</t>
  </si>
  <si>
    <t>0000152e</t>
  </si>
  <si>
    <t>缤纷芭蕾舞裙</t>
  </si>
  <si>
    <t>00001548</t>
  </si>
  <si>
    <t>千鸟格纹短裙</t>
  </si>
  <si>
    <t>00001549</t>
  </si>
  <si>
    <t>拼接裙</t>
  </si>
  <si>
    <t>00001553</t>
  </si>
  <si>
    <t>印花牛仔裤</t>
  </si>
  <si>
    <t>00001554</t>
  </si>
  <si>
    <t>格子裤</t>
  </si>
  <si>
    <t>000015a8</t>
  </si>
  <si>
    <t>拼布裙</t>
  </si>
  <si>
    <t>00001620</t>
  </si>
  <si>
    <t>长绒格纹热裤</t>
  </si>
  <si>
    <t>00001621</t>
  </si>
  <si>
    <t>墨西哥传统裙子</t>
  </si>
  <si>
    <t>00001645</t>
  </si>
  <si>
    <t>破旧裤子</t>
  </si>
  <si>
    <t>00001646</t>
  </si>
  <si>
    <t>健身棉质裤</t>
  </si>
  <si>
    <t>薄荷绿</t>
  </si>
  <si>
    <t>00001647</t>
  </si>
  <si>
    <t>直筒百褶裙</t>
  </si>
  <si>
    <t>00001648</t>
  </si>
  <si>
    <t>麂皮毛毛裙</t>
  </si>
  <si>
    <t>00001649</t>
  </si>
  <si>
    <t>混色条纹热裤</t>
  </si>
  <si>
    <t>0000164b</t>
  </si>
  <si>
    <t>针织裤</t>
  </si>
  <si>
    <t>0000164c</t>
  </si>
  <si>
    <t>牛仔长裙</t>
  </si>
  <si>
    <t>0000164e</t>
  </si>
  <si>
    <t>围裙连短裙</t>
  </si>
  <si>
    <t>0000164f</t>
  </si>
  <si>
    <t>毛毛睡裤</t>
  </si>
  <si>
    <t>00001658</t>
  </si>
  <si>
    <t>篮球裤</t>
  </si>
  <si>
    <t>00001659</t>
  </si>
  <si>
    <t>运动裤</t>
  </si>
  <si>
    <t>0000165a</t>
  </si>
  <si>
    <t>MA-1防风裙</t>
  </si>
  <si>
    <t>0000165b</t>
  </si>
  <si>
    <t>亮片热裤</t>
  </si>
  <si>
    <t>0000165c</t>
  </si>
  <si>
    <t>混色条纹阔腿裤</t>
  </si>
  <si>
    <t>00001665</t>
  </si>
  <si>
    <t>皮短裤</t>
  </si>
  <si>
    <t>00001666</t>
  </si>
  <si>
    <t>葛布兰刺绣短裤</t>
  </si>
  <si>
    <t>00001667</t>
  </si>
  <si>
    <t>泰国大象裤</t>
  </si>
  <si>
    <t>00001668</t>
  </si>
  <si>
    <t>搞笑表演亮片裤</t>
  </si>
  <si>
    <t>00001669</t>
  </si>
  <si>
    <t>珍珠短裙</t>
  </si>
  <si>
    <t>00001695</t>
  </si>
  <si>
    <t>危地马拉传统裙子</t>
  </si>
  <si>
    <t>000016a3</t>
  </si>
  <si>
    <t>奇马约图腾绒毛裤</t>
  </si>
  <si>
    <t>000016b2</t>
  </si>
  <si>
    <t>麂皮镂空长裙</t>
  </si>
  <si>
    <t>000016b3</t>
  </si>
  <si>
    <t>拼布皮裙</t>
  </si>
  <si>
    <t>000016b8</t>
  </si>
  <si>
    <t>纽扣裹裙</t>
  </si>
  <si>
    <t>000016c2</t>
  </si>
  <si>
    <t>扎染长裙</t>
  </si>
  <si>
    <t>000016de</t>
  </si>
  <si>
    <t>植物图案短裤</t>
  </si>
  <si>
    <t>000016f1</t>
  </si>
  <si>
    <t>学生裤</t>
  </si>
  <si>
    <t>000016f2</t>
  </si>
  <si>
    <t>柠檬图案长裙</t>
  </si>
  <si>
    <t>00001723</t>
  </si>
  <si>
    <t>梦幻可爱裤子</t>
  </si>
  <si>
    <t>00001725</t>
  </si>
  <si>
    <t>花朵图案长裙</t>
  </si>
  <si>
    <t>00001780</t>
  </si>
  <si>
    <t>水手服长裙</t>
  </si>
  <si>
    <t>00001aba</t>
  </si>
  <si>
    <t>00001af3</t>
  </si>
  <si>
    <t>000021ff</t>
  </si>
  <si>
    <t>00002200</t>
  </si>
  <si>
    <t>00002201</t>
  </si>
  <si>
    <t>蓝绿色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</si>
  <si>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</si>
  <si>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</si>
  <si>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</si>
  <si>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</si>
  <si>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</si>
  <si>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</si>
  <si>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</si>
  <si>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</si>
  <si>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0000220a</t>
  </si>
  <si>
    <t>0000220b</t>
  </si>
  <si>
    <t>0000220c</t>
  </si>
  <si>
    <t>0000220d</t>
  </si>
  <si>
    <t>0000220e</t>
  </si>
  <si>
    <t>0000220f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</si>
  <si>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</si>
  <si>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</si>
  <si>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</si>
  <si>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</si>
  <si>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</si>
  <si>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</si>
  <si>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</si>
  <si>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</si>
  <si>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</si>
  <si>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</si>
  <si>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0000221a</t>
  </si>
  <si>
    <t>0000221b</t>
  </si>
  <si>
    <t>0000221c</t>
  </si>
  <si>
    <t>0000221d</t>
  </si>
  <si>
    <t>0000221e</t>
  </si>
  <si>
    <t>0000221f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</si>
  <si>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</si>
  <si>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</si>
  <si>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</si>
  <si>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</si>
  <si>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</si>
  <si>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</si>
  <si>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</si>
  <si>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</si>
  <si>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</si>
  <si>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</si>
  <si>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0000222a</t>
  </si>
  <si>
    <t>0000222b</t>
  </si>
  <si>
    <t>0000222c</t>
  </si>
  <si>
    <t>0000222d</t>
  </si>
  <si>
    <t>0000222e</t>
  </si>
  <si>
    <t>0000222f</t>
  </si>
  <si>
    <t>00002230</t>
  </si>
  <si>
    <t>00002231</t>
  </si>
  <si>
    <t>00002232</t>
  </si>
  <si>
    <t>00002233</t>
  </si>
  <si>
    <t>00002234</t>
  </si>
  <si>
    <t>0000224e</t>
  </si>
  <si>
    <t>0000224f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</si>
  <si>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</si>
  <si>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</si>
  <si>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</si>
  <si>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</si>
  <si>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</si>
  <si>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</si>
  <si>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</si>
  <si>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</si>
  <si>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</si>
  <si>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</si>
  <si>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0000225a</t>
  </si>
  <si>
    <t>0000225b</t>
  </si>
  <si>
    <t>0000225c</t>
  </si>
  <si>
    <t>0000225d</t>
  </si>
  <si>
    <t>0000225e</t>
  </si>
  <si>
    <t>0000225f</t>
  </si>
  <si>
    <t>00002260</t>
  </si>
  <si>
    <t>00002261</t>
  </si>
  <si>
    <t>00002262</t>
  </si>
  <si>
    <t>00002283</t>
  </si>
  <si>
    <t>00002284</t>
  </si>
  <si>
    <t>00002285</t>
  </si>
  <si>
    <t>00002286</t>
  </si>
  <si>
    <t>0000228a</t>
  </si>
  <si>
    <t>0000228b</t>
  </si>
  <si>
    <t>浅绿色</t>
  </si>
  <si>
    <t>0000228c</t>
  </si>
  <si>
    <t>0000228d</t>
  </si>
  <si>
    <t>0000228e</t>
  </si>
  <si>
    <t>0000228f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</si>
  <si>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</si>
  <si>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</si>
  <si>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</si>
  <si>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</si>
  <si>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</si>
  <si>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</si>
  <si>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</si>
  <si>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</si>
  <si>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</si>
  <si>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</si>
  <si>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0000229a</t>
  </si>
  <si>
    <t>0000229b</t>
  </si>
  <si>
    <t>0000229c</t>
  </si>
  <si>
    <t>0000229d</t>
  </si>
  <si>
    <t>0000229e</t>
  </si>
  <si>
    <t>0000229f</t>
  </si>
  <si>
    <t>000022a0</t>
  </si>
  <si>
    <t>000022a1</t>
  </si>
  <si>
    <t>000022c8</t>
  </si>
  <si>
    <t>000022c9</t>
  </si>
  <si>
    <t>000022ca</t>
  </si>
  <si>
    <t>000022cb</t>
  </si>
  <si>
    <t>绿色的草裙</t>
  </si>
  <si>
    <t>000022cc</t>
  </si>
  <si>
    <t>000022cd</t>
  </si>
  <si>
    <t>000022ce</t>
  </si>
  <si>
    <t>000022cf</t>
  </si>
  <si>
    <t>000022d0</t>
  </si>
  <si>
    <t>000022d1</t>
  </si>
  <si>
    <t>000022d2</t>
  </si>
  <si>
    <t>000022d3</t>
  </si>
  <si>
    <t>000022d4</t>
  </si>
  <si>
    <t>彩虹色</t>
  </si>
  <si>
    <t>000022d5</t>
  </si>
  <si>
    <t>粉嫩色</t>
  </si>
  <si>
    <t>000022d6</t>
  </si>
  <si>
    <t>000022d7</t>
  </si>
  <si>
    <t>000022d9</t>
  </si>
  <si>
    <t>000022da</t>
  </si>
  <si>
    <t>000022db</t>
  </si>
  <si>
    <t>000022dc</t>
  </si>
  <si>
    <t>000022dd</t>
  </si>
  <si>
    <t>000022de</t>
  </si>
  <si>
    <t>00002333</t>
  </si>
  <si>
    <t>00002335</t>
  </si>
  <si>
    <t>00002336</t>
  </si>
  <si>
    <t>00002337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</si>
  <si>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</si>
  <si>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</si>
  <si>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</si>
  <si>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</si>
  <si>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</si>
  <si>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</si>
  <si>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</si>
  <si>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</si>
  <si>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</si>
  <si>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0000238a</t>
  </si>
  <si>
    <t>0000238b</t>
  </si>
  <si>
    <t>0000238c</t>
  </si>
  <si>
    <t>0000238d</t>
  </si>
  <si>
    <t>0000238e</t>
  </si>
  <si>
    <t>0000238f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</si>
  <si>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</si>
  <si>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</si>
  <si>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</si>
  <si>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</si>
  <si>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</si>
  <si>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</si>
  <si>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</si>
  <si>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</si>
  <si>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</si>
  <si>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</si>
  <si>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0000239a</t>
  </si>
  <si>
    <t>0000239b</t>
  </si>
  <si>
    <t>0000239c</t>
  </si>
  <si>
    <t>0000239d</t>
  </si>
  <si>
    <t>0000239e</t>
  </si>
  <si>
    <t>0000239f</t>
  </si>
  <si>
    <t>孔雀蓝</t>
  </si>
  <si>
    <t>000023a0</t>
  </si>
  <si>
    <t>000023a1</t>
  </si>
  <si>
    <t>000023a2</t>
  </si>
  <si>
    <t>000023a3</t>
  </si>
  <si>
    <t>000023a4</t>
  </si>
  <si>
    <t>000023a5</t>
  </si>
  <si>
    <t>000023a6</t>
  </si>
  <si>
    <t>黄绿色</t>
  </si>
  <si>
    <t>000023d1</t>
  </si>
  <si>
    <t>000023d2</t>
  </si>
  <si>
    <t>金黄色</t>
  </si>
  <si>
    <t>000023d3</t>
  </si>
  <si>
    <t>胭脂红</t>
  </si>
  <si>
    <t>000023d4</t>
  </si>
  <si>
    <t>000023d5</t>
  </si>
  <si>
    <t>000023d6</t>
  </si>
  <si>
    <t>000023d7</t>
  </si>
  <si>
    <t>水蓝色</t>
  </si>
  <si>
    <t>000023d8</t>
  </si>
  <si>
    <t>000023d9</t>
  </si>
  <si>
    <t>000023da</t>
  </si>
  <si>
    <t>000023db</t>
  </si>
  <si>
    <t>000023dc</t>
  </si>
  <si>
    <t>000023dd</t>
  </si>
  <si>
    <t>000023de</t>
  </si>
  <si>
    <t>000023df</t>
  </si>
  <si>
    <t>000023e0</t>
  </si>
  <si>
    <t>000023e1</t>
  </si>
  <si>
    <t>000023e2</t>
  </si>
  <si>
    <t>000023e3</t>
  </si>
  <si>
    <t>000023e4</t>
  </si>
  <si>
    <t>000023e5</t>
  </si>
  <si>
    <t>000023e6</t>
  </si>
  <si>
    <t>000023e7</t>
  </si>
  <si>
    <t>000023e8</t>
  </si>
  <si>
    <t>000023e9</t>
  </si>
  <si>
    <t>000023ea</t>
  </si>
  <si>
    <t>000023eb</t>
  </si>
  <si>
    <t>000023ec</t>
  </si>
  <si>
    <t>00002413</t>
  </si>
  <si>
    <t>00002414</t>
  </si>
  <si>
    <t>00002415</t>
  </si>
  <si>
    <t>00002416</t>
  </si>
  <si>
    <t>00002417</t>
  </si>
  <si>
    <t>00002418</t>
  </si>
  <si>
    <t>00002419</t>
  </si>
  <si>
    <t>0000241a</t>
  </si>
  <si>
    <t>0000241b</t>
  </si>
  <si>
    <t>0000241c</t>
  </si>
  <si>
    <t>0000241d</t>
  </si>
  <si>
    <t>0000241e</t>
  </si>
  <si>
    <t>0000241f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</si>
  <si>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</si>
  <si>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</si>
  <si>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</si>
  <si>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</si>
  <si>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</si>
  <si>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</si>
  <si>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</si>
  <si>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</si>
  <si>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</si>
  <si>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</si>
  <si>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0000242a</t>
  </si>
  <si>
    <t>0000242b</t>
  </si>
  <si>
    <t>0000242c</t>
  </si>
  <si>
    <t>0000242f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</si>
  <si>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</si>
  <si>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</si>
  <si>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</si>
  <si>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</si>
  <si>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</si>
  <si>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</si>
  <si>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</si>
  <si>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</si>
  <si>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</si>
  <si>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</si>
  <si>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0000243a</t>
  </si>
  <si>
    <t>0000243b</t>
  </si>
  <si>
    <t>0000243c</t>
  </si>
  <si>
    <t>0000243d</t>
  </si>
  <si>
    <t>0000243e</t>
  </si>
  <si>
    <t>0000243f</t>
  </si>
  <si>
    <t>00002440</t>
  </si>
  <si>
    <t>00002441</t>
  </si>
  <si>
    <t>00002442</t>
  </si>
  <si>
    <t>00002541</t>
  </si>
  <si>
    <t>00002543</t>
  </si>
  <si>
    <t>00002544</t>
  </si>
  <si>
    <t>000025e7</t>
  </si>
  <si>
    <t>000025e8</t>
  </si>
  <si>
    <t>000025e9</t>
  </si>
  <si>
    <t>000025ea</t>
  </si>
  <si>
    <t>000025eb</t>
  </si>
  <si>
    <t>000025ec</t>
  </si>
  <si>
    <t>000025ed</t>
  </si>
  <si>
    <t>000025ee</t>
  </si>
  <si>
    <t>000025ef</t>
  </si>
  <si>
    <t>000025f0</t>
  </si>
  <si>
    <t>000025f1</t>
  </si>
  <si>
    <t>000025f2</t>
  </si>
  <si>
    <t>000025f3</t>
  </si>
  <si>
    <t>000025f4</t>
  </si>
  <si>
    <t>000025f5</t>
  </si>
  <si>
    <t>000025f6</t>
  </si>
  <si>
    <t>000025f7</t>
  </si>
  <si>
    <t>000025f8</t>
  </si>
  <si>
    <t>浅紫色</t>
  </si>
  <si>
    <t>000025f9</t>
  </si>
  <si>
    <t>000025fa</t>
  </si>
  <si>
    <t>暗红色</t>
  </si>
  <si>
    <t>000025fb</t>
  </si>
  <si>
    <t>000025fc</t>
  </si>
  <si>
    <t>000025fd</t>
  </si>
  <si>
    <t>000025fe</t>
  </si>
  <si>
    <t>000025ff</t>
  </si>
  <si>
    <t>00002600</t>
  </si>
  <si>
    <t>00002601</t>
  </si>
  <si>
    <t>00002670</t>
  </si>
  <si>
    <t>足球裤</t>
  </si>
  <si>
    <t>00002671</t>
  </si>
  <si>
    <t>探险服裤子</t>
  </si>
  <si>
    <t>00002672</t>
  </si>
  <si>
    <t>动物花纹半裙</t>
  </si>
  <si>
    <t>老虎</t>
  </si>
  <si>
    <t>00002674</t>
  </si>
  <si>
    <t>美式足球裤</t>
  </si>
  <si>
    <t>00002696</t>
  </si>
  <si>
    <t>凯丝的中裤</t>
  </si>
  <si>
    <t>00002697</t>
  </si>
  <si>
    <t>凯丝的半裙</t>
  </si>
  <si>
    <t>000027c9</t>
  </si>
  <si>
    <t>000027ca</t>
  </si>
  <si>
    <t>000027cb</t>
  </si>
  <si>
    <t>000027cc</t>
  </si>
  <si>
    <t>000027cd</t>
  </si>
  <si>
    <t>000027ce</t>
  </si>
  <si>
    <t>000027cf</t>
  </si>
  <si>
    <t>000027d0</t>
  </si>
  <si>
    <t>000027d1</t>
  </si>
  <si>
    <t>000027d2</t>
  </si>
  <si>
    <t>000027d3</t>
  </si>
  <si>
    <t>000027d4</t>
  </si>
  <si>
    <t>000027d5</t>
  </si>
  <si>
    <t>000027d6</t>
  </si>
  <si>
    <t>000027d7</t>
  </si>
  <si>
    <t>000027d8</t>
  </si>
  <si>
    <t>000027d9</t>
  </si>
  <si>
    <t>000027da</t>
  </si>
  <si>
    <t>000027db</t>
  </si>
  <si>
    <t>000027dc</t>
  </si>
  <si>
    <t>000027dd</t>
  </si>
  <si>
    <t>000027de</t>
  </si>
  <si>
    <t>000027df</t>
  </si>
  <si>
    <t>000027e0</t>
  </si>
  <si>
    <t>000027e1</t>
  </si>
  <si>
    <t>000027e2</t>
  </si>
  <si>
    <t>000027e3</t>
  </si>
  <si>
    <t>000027e4</t>
  </si>
  <si>
    <t>000027e5</t>
  </si>
  <si>
    <t>000027e6</t>
  </si>
  <si>
    <t>00002b85</t>
  </si>
  <si>
    <t>00002b86</t>
  </si>
  <si>
    <t>00002b87</t>
  </si>
  <si>
    <t>00002b88</t>
  </si>
  <si>
    <t>00002b89</t>
  </si>
  <si>
    <t>00002b8a</t>
  </si>
  <si>
    <t>00002b8b</t>
  </si>
  <si>
    <t>00002b8c</t>
  </si>
  <si>
    <t>00002b8d</t>
  </si>
  <si>
    <t>00002b8e</t>
  </si>
  <si>
    <t>00002b8f</t>
  </si>
  <si>
    <t>00002b90</t>
  </si>
  <si>
    <t>00002b91</t>
  </si>
  <si>
    <t>00002bff</t>
  </si>
  <si>
    <t>00002c00</t>
  </si>
  <si>
    <t>00002c01</t>
  </si>
  <si>
    <t>00002c02</t>
  </si>
  <si>
    <t>00002c03</t>
  </si>
  <si>
    <t>00002c04</t>
  </si>
  <si>
    <t>00002c05</t>
  </si>
  <si>
    <t>00002c06</t>
  </si>
  <si>
    <t>00002c07</t>
  </si>
  <si>
    <t>00002c08</t>
  </si>
  <si>
    <t>00002c09</t>
  </si>
  <si>
    <t>00002c0a</t>
  </si>
  <si>
    <t>00002c0b</t>
  </si>
  <si>
    <t>00002c0c</t>
  </si>
  <si>
    <t>00002c0d</t>
  </si>
  <si>
    <t>00002c0e</t>
  </si>
  <si>
    <t>00002c0f</t>
  </si>
  <si>
    <t>00002c10</t>
  </si>
  <si>
    <t>00002c11</t>
  </si>
  <si>
    <t>00002c12</t>
  </si>
  <si>
    <t>00002c14</t>
  </si>
  <si>
    <t>00002c15</t>
  </si>
  <si>
    <t>00002c16</t>
  </si>
  <si>
    <t>00002c17</t>
  </si>
  <si>
    <t>00002c18</t>
  </si>
  <si>
    <t>00002c19</t>
  </si>
  <si>
    <t>00002c1a</t>
  </si>
  <si>
    <t>00002c1b</t>
  </si>
  <si>
    <t>00002c1c</t>
  </si>
  <si>
    <t>00002c1d</t>
  </si>
  <si>
    <t>00002c1e</t>
  </si>
  <si>
    <t>00002c1f</t>
  </si>
  <si>
    <t>00002c20</t>
  </si>
  <si>
    <t>00002c21</t>
  </si>
  <si>
    <t>00002c22</t>
  </si>
  <si>
    <t>00002c23</t>
  </si>
  <si>
    <t>00002c24</t>
  </si>
  <si>
    <t>黑色×蓝色</t>
  </si>
  <si>
    <t>00002c25</t>
  </si>
  <si>
    <t>黑色×红色</t>
  </si>
  <si>
    <t>00002c26</t>
  </si>
  <si>
    <t>黑色×黄色</t>
  </si>
  <si>
    <t>00002c27</t>
  </si>
  <si>
    <t>红色×绿色</t>
  </si>
  <si>
    <t>00002c28</t>
  </si>
  <si>
    <t>橘色×红色</t>
  </si>
  <si>
    <t>00002c29</t>
  </si>
  <si>
    <t>绿色×紫色</t>
  </si>
  <si>
    <t>00002c2a</t>
  </si>
  <si>
    <t>紫色×粉红色</t>
  </si>
  <si>
    <t>00002c2b</t>
  </si>
  <si>
    <t>00002c2c</t>
  </si>
  <si>
    <t>00002c2d</t>
  </si>
  <si>
    <t>00002c2e</t>
  </si>
  <si>
    <t>00002c2f</t>
  </si>
  <si>
    <t>00002c30</t>
  </si>
  <si>
    <t>00002c31</t>
  </si>
  <si>
    <t>00002c32</t>
  </si>
  <si>
    <t>00002c33</t>
  </si>
  <si>
    <t>00002c34</t>
  </si>
  <si>
    <t>00002c35</t>
  </si>
  <si>
    <t>00002c36</t>
  </si>
  <si>
    <t>00002c37</t>
  </si>
  <si>
    <t>00002c38</t>
  </si>
  <si>
    <t>00002c39</t>
  </si>
  <si>
    <t>00002c3a</t>
  </si>
  <si>
    <t>00002c3b</t>
  </si>
  <si>
    <t>00002c3c</t>
  </si>
  <si>
    <t>00002c3d</t>
  </si>
  <si>
    <t>00002c3e</t>
  </si>
  <si>
    <t>00002c3f</t>
  </si>
  <si>
    <t>00002c40</t>
  </si>
  <si>
    <t>00002c41</t>
  </si>
  <si>
    <t>00002c42</t>
  </si>
  <si>
    <t>00002c43</t>
  </si>
  <si>
    <t>00002c44</t>
  </si>
  <si>
    <t>00002c45</t>
  </si>
  <si>
    <t>00002c46</t>
  </si>
  <si>
    <t>00002c47</t>
  </si>
  <si>
    <t>00002c48</t>
  </si>
  <si>
    <t>00002c49</t>
  </si>
  <si>
    <t>00002c4a</t>
  </si>
  <si>
    <t>00002c4b</t>
  </si>
  <si>
    <t>00002c4c</t>
  </si>
  <si>
    <t>00002c4d</t>
  </si>
  <si>
    <t>00002c4e</t>
  </si>
  <si>
    <t>00002c4f</t>
  </si>
  <si>
    <t>00002c50</t>
  </si>
  <si>
    <t>00002c51</t>
  </si>
  <si>
    <t>00002c52</t>
  </si>
  <si>
    <t>00002c53</t>
  </si>
  <si>
    <t>00002c54</t>
  </si>
  <si>
    <t>桃花色</t>
  </si>
  <si>
    <t>00002c55</t>
  </si>
  <si>
    <t>00002c56</t>
  </si>
  <si>
    <t>00002c57</t>
  </si>
  <si>
    <t>00002c58</t>
  </si>
  <si>
    <t>00002c59</t>
  </si>
  <si>
    <t>00002c5a</t>
  </si>
  <si>
    <t>00002c5b</t>
  </si>
  <si>
    <t>00002c5c</t>
  </si>
  <si>
    <t>00002c5d</t>
  </si>
  <si>
    <t>00002c5e</t>
  </si>
  <si>
    <t>00002c5f</t>
  </si>
  <si>
    <t>00002c60</t>
  </si>
  <si>
    <t>00002c61</t>
  </si>
  <si>
    <t>00002c62</t>
  </si>
  <si>
    <t>00002c63</t>
  </si>
  <si>
    <t>00002c64</t>
  </si>
  <si>
    <t>00002c65</t>
  </si>
  <si>
    <t>00002c66</t>
  </si>
  <si>
    <t>00002c67</t>
  </si>
  <si>
    <t>00002c68</t>
  </si>
  <si>
    <t>00002c69</t>
  </si>
  <si>
    <t>00002c6a</t>
  </si>
  <si>
    <t>00002c6b</t>
  </si>
  <si>
    <t>00002c6c</t>
  </si>
  <si>
    <t>00002c6d</t>
  </si>
  <si>
    <t>00002c6e</t>
  </si>
  <si>
    <t>00002c6f</t>
  </si>
  <si>
    <t>00002c70</t>
  </si>
  <si>
    <t>00002c71</t>
  </si>
  <si>
    <t>00002c72</t>
  </si>
  <si>
    <t>00002c73</t>
  </si>
  <si>
    <t>00002c74</t>
  </si>
  <si>
    <t>00002c75</t>
  </si>
  <si>
    <t>00002c76</t>
  </si>
  <si>
    <t>00002c77</t>
  </si>
  <si>
    <t>00002c78</t>
  </si>
  <si>
    <t>00002c79</t>
  </si>
  <si>
    <t>00002c7a</t>
  </si>
  <si>
    <t>00002c7b</t>
  </si>
  <si>
    <t>00002c7c</t>
  </si>
  <si>
    <t>00002c7d</t>
  </si>
  <si>
    <t>00002c7e</t>
  </si>
  <si>
    <t>00002c7f</t>
  </si>
  <si>
    <t>00002c80</t>
  </si>
  <si>
    <t>00002c81</t>
  </si>
  <si>
    <t>00002c82</t>
  </si>
  <si>
    <t>00002c83</t>
  </si>
  <si>
    <t>00002c84</t>
  </si>
  <si>
    <t>00002c85</t>
  </si>
  <si>
    <t>00002c86</t>
  </si>
  <si>
    <t>00002c87</t>
  </si>
  <si>
    <t>00002c88</t>
  </si>
  <si>
    <t>00002c89</t>
  </si>
  <si>
    <t>00002c8a</t>
  </si>
  <si>
    <t>00002c8b</t>
  </si>
  <si>
    <t>00002c8c</t>
  </si>
  <si>
    <t>00002c8d</t>
  </si>
  <si>
    <t>00002c8e</t>
  </si>
  <si>
    <t>00002c8f</t>
  </si>
  <si>
    <t>00002c90</t>
  </si>
  <si>
    <t>00002c91</t>
  </si>
  <si>
    <t>00002c92</t>
  </si>
  <si>
    <t>00002c93</t>
  </si>
  <si>
    <t>00002c94</t>
  </si>
  <si>
    <t>00002c95</t>
  </si>
  <si>
    <t>00002c96</t>
  </si>
  <si>
    <t>00002c97</t>
  </si>
  <si>
    <t>00002c98</t>
  </si>
  <si>
    <t>00002c99</t>
  </si>
  <si>
    <t>00002c9a</t>
  </si>
  <si>
    <t>00002ca3</t>
  </si>
  <si>
    <t>00002ca4</t>
  </si>
  <si>
    <t>00002ca5</t>
  </si>
  <si>
    <t>00002ca6</t>
  </si>
  <si>
    <t>00002ca7</t>
  </si>
  <si>
    <t>00002ca8</t>
  </si>
  <si>
    <t>00002ca9</t>
  </si>
  <si>
    <t>00002caa</t>
  </si>
  <si>
    <t>00002cab</t>
  </si>
  <si>
    <t>00002cac</t>
  </si>
  <si>
    <t>00002cad</t>
  </si>
  <si>
    <t>00002cae</t>
  </si>
  <si>
    <t>00002caf</t>
  </si>
  <si>
    <t>00002cb0</t>
  </si>
  <si>
    <t>00002cb1</t>
  </si>
  <si>
    <t>00002cb2</t>
  </si>
  <si>
    <t>00002cb3</t>
  </si>
  <si>
    <t>00002cb4</t>
  </si>
  <si>
    <t>00002cb5</t>
  </si>
  <si>
    <t>00002cb6</t>
  </si>
  <si>
    <t>00002cb7</t>
  </si>
  <si>
    <t>00002cb8</t>
  </si>
  <si>
    <t>00002d73</t>
  </si>
  <si>
    <t>00002d74</t>
  </si>
  <si>
    <t>00002d75</t>
  </si>
  <si>
    <t>00002d76</t>
  </si>
  <si>
    <t>00002d77</t>
  </si>
  <si>
    <t>00002d78</t>
  </si>
  <si>
    <t>00002d79</t>
  </si>
  <si>
    <t>00002d7a</t>
  </si>
  <si>
    <t>00002d7b</t>
  </si>
  <si>
    <t>00002d7c</t>
  </si>
  <si>
    <t>00002d7d</t>
  </si>
  <si>
    <t>00002d7e</t>
  </si>
  <si>
    <t>00002d7f</t>
  </si>
  <si>
    <t>00002d80</t>
  </si>
  <si>
    <t>00002d81</t>
  </si>
  <si>
    <t>00002d82</t>
  </si>
  <si>
    <t>00002d83</t>
  </si>
  <si>
    <t>00002d84</t>
  </si>
  <si>
    <t>00002d85</t>
  </si>
  <si>
    <t>00002d86</t>
  </si>
  <si>
    <t>00002d87</t>
  </si>
  <si>
    <t>00002d88</t>
  </si>
  <si>
    <t>00002d89</t>
  </si>
  <si>
    <t>00002d8a</t>
  </si>
  <si>
    <t>00002d8b</t>
  </si>
  <si>
    <t>00002d8c</t>
  </si>
  <si>
    <t>00002d8d</t>
  </si>
  <si>
    <t>00002d8e</t>
  </si>
  <si>
    <t>00002d8f</t>
  </si>
  <si>
    <t>00002d90</t>
  </si>
  <si>
    <t>00002d91</t>
  </si>
  <si>
    <t>00002d92</t>
  </si>
  <si>
    <t>00002d93</t>
  </si>
  <si>
    <t>00002dd8</t>
  </si>
  <si>
    <t>00002dd9</t>
  </si>
  <si>
    <t>00002dda</t>
  </si>
  <si>
    <t>00002ddb</t>
  </si>
  <si>
    <t>00002ddc</t>
  </si>
  <si>
    <t>00002ddd</t>
  </si>
  <si>
    <t>00002dde</t>
  </si>
  <si>
    <t>00002ddf</t>
  </si>
  <si>
    <t>00002de0</t>
  </si>
  <si>
    <t>00002de1</t>
  </si>
  <si>
    <t>00002e0a</t>
  </si>
  <si>
    <t>00002e0b</t>
  </si>
  <si>
    <t>00002e0c</t>
  </si>
  <si>
    <t>00002e81</t>
  </si>
  <si>
    <t>00002e82</t>
  </si>
  <si>
    <t>00002e83</t>
  </si>
  <si>
    <t>00002e84</t>
  </si>
  <si>
    <t>00002e85</t>
  </si>
  <si>
    <t>00002eab</t>
  </si>
  <si>
    <t>00002eac</t>
  </si>
  <si>
    <t>00002ead</t>
  </si>
  <si>
    <t>00002f1b</t>
  </si>
  <si>
    <t>00002f1c</t>
  </si>
  <si>
    <t>00002f1d</t>
  </si>
  <si>
    <t>00002f1e</t>
  </si>
  <si>
    <t>00002f1f</t>
  </si>
  <si>
    <t>绿松石色</t>
  </si>
  <si>
    <t>00002f20</t>
  </si>
  <si>
    <t>00002f21</t>
  </si>
  <si>
    <t>00002f23</t>
  </si>
  <si>
    <t>斑马</t>
  </si>
  <si>
    <t>00002f24</t>
  </si>
  <si>
    <t>00002f25</t>
  </si>
  <si>
    <t>00002f26</t>
  </si>
  <si>
    <t>00002f27</t>
  </si>
  <si>
    <t>00002f28</t>
  </si>
  <si>
    <t>00002f29</t>
  </si>
  <si>
    <t>00002f2a</t>
  </si>
  <si>
    <t>00002f2b</t>
  </si>
  <si>
    <t>00002f2c</t>
  </si>
  <si>
    <t>00002f2d</t>
  </si>
  <si>
    <t>00002f8d</t>
  </si>
  <si>
    <t>波点迷你裙</t>
  </si>
  <si>
    <t>00002f90</t>
  </si>
  <si>
    <t>00002f91</t>
  </si>
  <si>
    <t>00002f92</t>
  </si>
  <si>
    <t>00002fa0</t>
  </si>
  <si>
    <t>00002fa1</t>
  </si>
  <si>
    <t>00002fa2</t>
  </si>
  <si>
    <t>00002fa3</t>
  </si>
  <si>
    <t>00002fa4</t>
  </si>
  <si>
    <t>00002fa5</t>
  </si>
  <si>
    <t>00002fa6</t>
  </si>
  <si>
    <t>00001f40</t>
  </si>
  <si>
    <t>后冠</t>
  </si>
  <si>
    <t>000021a2</t>
  </si>
  <si>
    <t>花朵头饰</t>
  </si>
  <si>
    <t>00002619</t>
  </si>
  <si>
    <t>0000261a</t>
  </si>
  <si>
    <t>0000261b</t>
  </si>
  <si>
    <t>0000261c</t>
  </si>
  <si>
    <t>0000261d</t>
  </si>
  <si>
    <t>桃红色</t>
  </si>
  <si>
    <t>0000261e</t>
  </si>
  <si>
    <t>0000261f</t>
  </si>
  <si>
    <t>天蓝色</t>
  </si>
  <si>
    <t>000021a3</t>
  </si>
  <si>
    <t>华丽头饰</t>
  </si>
  <si>
    <t>00002a5a</t>
  </si>
  <si>
    <t>00002a5b</t>
  </si>
  <si>
    <t>00002a5c</t>
  </si>
  <si>
    <t>00002a5d</t>
  </si>
  <si>
    <t>00002a5e</t>
  </si>
  <si>
    <t>00002a5f</t>
  </si>
  <si>
    <t>000021a4</t>
  </si>
  <si>
    <t>机长帽</t>
  </si>
  <si>
    <t>00002e33</t>
  </si>
  <si>
    <t>00002e34</t>
  </si>
  <si>
    <t>000021a5</t>
  </si>
  <si>
    <t>学生帽</t>
  </si>
  <si>
    <t>00002e2d</t>
  </si>
  <si>
    <t>00002e2e</t>
  </si>
  <si>
    <t>00002e2f</t>
  </si>
  <si>
    <t>00002e30</t>
  </si>
  <si>
    <t>00002e31</t>
  </si>
  <si>
    <t>00002e32</t>
  </si>
  <si>
    <t>000021a6</t>
  </si>
  <si>
    <t>扶桑花头饰</t>
  </si>
  <si>
    <t>00002a60</t>
  </si>
  <si>
    <t>00002a61</t>
  </si>
  <si>
    <t>00002a62</t>
  </si>
  <si>
    <t>00002623</t>
  </si>
  <si>
    <t>棒球帽</t>
  </si>
  <si>
    <t>00002f3c</t>
  </si>
  <si>
    <t>00002f3d</t>
  </si>
  <si>
    <t>00002f3e</t>
  </si>
  <si>
    <t>00002f3f</t>
  </si>
  <si>
    <t>00002629</t>
  </si>
  <si>
    <t>粗花呢帽</t>
  </si>
  <si>
    <t>00002ecf</t>
  </si>
  <si>
    <t>00002ed0</t>
  </si>
  <si>
    <t>0000267e</t>
  </si>
  <si>
    <t>花朵发夹</t>
  </si>
  <si>
    <t>00002eb7</t>
  </si>
  <si>
    <t>00002eb8</t>
  </si>
  <si>
    <t>00002eb9</t>
  </si>
  <si>
    <t>00002eba</t>
  </si>
  <si>
    <t>0000267f</t>
  </si>
  <si>
    <t>爱心发夹</t>
  </si>
  <si>
    <t>00002f85</t>
  </si>
  <si>
    <t>00002f86</t>
  </si>
  <si>
    <t>00002f87</t>
  </si>
  <si>
    <t>00002f88</t>
  </si>
  <si>
    <t>00002680</t>
  </si>
  <si>
    <t>星星发夹</t>
  </si>
  <si>
    <t>00002f89</t>
  </si>
  <si>
    <t>00002f8a</t>
  </si>
  <si>
    <t>00002f8b</t>
  </si>
  <si>
    <t>00002f8c</t>
  </si>
  <si>
    <t>00002684</t>
  </si>
  <si>
    <t>发夹</t>
  </si>
  <si>
    <t>00002685</t>
  </si>
  <si>
    <t>大蝴蝶结</t>
  </si>
  <si>
    <t>00002f14</t>
  </si>
  <si>
    <t>00002f15</t>
  </si>
  <si>
    <t>00002f16</t>
  </si>
  <si>
    <t>00002f17</t>
  </si>
  <si>
    <t>00002f18</t>
  </si>
  <si>
    <t>00002f19</t>
  </si>
  <si>
    <t>00002f1a</t>
  </si>
  <si>
    <t>00002687</t>
  </si>
  <si>
    <t>滑板头盔</t>
  </si>
  <si>
    <t>00002f10</t>
  </si>
  <si>
    <t>橄榄绿</t>
  </si>
  <si>
    <t>00002f11</t>
  </si>
  <si>
    <t>00002f12</t>
  </si>
  <si>
    <t>00002f13</t>
  </si>
  <si>
    <t>00002688</t>
  </si>
  <si>
    <t>手编阿伦花样针织帽</t>
  </si>
  <si>
    <t>00002f0d</t>
  </si>
  <si>
    <t>00002f0e</t>
  </si>
  <si>
    <t>00002f0f</t>
  </si>
  <si>
    <t>0000268a</t>
  </si>
  <si>
    <t>文字帽</t>
  </si>
  <si>
    <t>00002f0b</t>
  </si>
  <si>
    <t>00002f0c</t>
  </si>
  <si>
    <t>0000268c</t>
  </si>
  <si>
    <t>带蝴蝶结草帽</t>
  </si>
  <si>
    <t>00002ed6</t>
  </si>
  <si>
    <t>00002ed7</t>
  </si>
  <si>
    <t>00002ed8</t>
  </si>
  <si>
    <t>0000268e</t>
  </si>
  <si>
    <t>拼布郁金香帽</t>
  </si>
  <si>
    <t>00002ed9</t>
  </si>
  <si>
    <t>00002eda</t>
  </si>
  <si>
    <t>0000268f</t>
  </si>
  <si>
    <t>苹果帽子</t>
  </si>
  <si>
    <t>00002690</t>
  </si>
  <si>
    <t>梨子帽子</t>
  </si>
  <si>
    <t>00002691</t>
  </si>
  <si>
    <t>樱桃帽子</t>
  </si>
  <si>
    <t>00002692</t>
  </si>
  <si>
    <t>桃子帽子</t>
  </si>
  <si>
    <t>00002698</t>
  </si>
  <si>
    <t>凯丝的棒球帽</t>
  </si>
  <si>
    <t>00002de2</t>
  </si>
  <si>
    <t>00002de3</t>
  </si>
  <si>
    <t>00002de4</t>
  </si>
  <si>
    <t>00002de5</t>
  </si>
  <si>
    <t>00002de6</t>
  </si>
  <si>
    <t>00002699</t>
  </si>
  <si>
    <t>凯丝的帽子</t>
  </si>
  <si>
    <t>00002de7</t>
  </si>
  <si>
    <t>00002de8</t>
  </si>
  <si>
    <t>00002de9</t>
  </si>
  <si>
    <t>00002dea</t>
  </si>
  <si>
    <t>00002deb</t>
  </si>
  <si>
    <t>000015fb</t>
  </si>
  <si>
    <t>Nook Inc.帽子</t>
  </si>
  <si>
    <t>000015fc</t>
  </si>
  <si>
    <t>Nook Inc.头巾</t>
  </si>
  <si>
    <t>00001ce2</t>
  </si>
  <si>
    <t>雨帽</t>
  </si>
  <si>
    <t>00002561</t>
  </si>
  <si>
    <t>00002562</t>
  </si>
  <si>
    <t>00002563</t>
  </si>
  <si>
    <t>00002564</t>
  </si>
  <si>
    <t>00002565</t>
  </si>
  <si>
    <t>00002566</t>
  </si>
  <si>
    <t>00002567</t>
  </si>
  <si>
    <t>00002b35</t>
  </si>
  <si>
    <t>凤梨图案户外帽</t>
  </si>
  <si>
    <t>00002f09</t>
  </si>
  <si>
    <t>00002f0a</t>
  </si>
  <si>
    <t>00002f4e</t>
  </si>
  <si>
    <t>00002f4f</t>
  </si>
  <si>
    <t>00002aa1</t>
  </si>
  <si>
    <t>乌兹别克帽</t>
  </si>
  <si>
    <t>00002efe</t>
  </si>
  <si>
    <t>00002eff</t>
  </si>
  <si>
    <t>00002f00</t>
  </si>
  <si>
    <t>00002aa2</t>
  </si>
  <si>
    <t>阿伊努头巾</t>
  </si>
  <si>
    <t>00002f01</t>
  </si>
  <si>
    <t>00002f02</t>
  </si>
  <si>
    <t>00002f64</t>
  </si>
  <si>
    <t>DAL帽子</t>
  </si>
  <si>
    <t>00003088</t>
  </si>
  <si>
    <t>OK车业帽</t>
  </si>
  <si>
    <t>00003097</t>
  </si>
  <si>
    <t>地面蛋壳</t>
  </si>
  <si>
    <t>00003098</t>
  </si>
  <si>
    <t>岩石蛋壳</t>
  </si>
  <si>
    <t>00003099</t>
  </si>
  <si>
    <t>叶子蛋壳</t>
  </si>
  <si>
    <t>0000309a</t>
  </si>
  <si>
    <t>森林蛋壳</t>
  </si>
  <si>
    <t>0000309b</t>
  </si>
  <si>
    <t>飞天蛋壳</t>
  </si>
  <si>
    <t>0000309c</t>
  </si>
  <si>
    <t>鱼儿蛋壳</t>
  </si>
  <si>
    <t>0000309d</t>
  </si>
  <si>
    <t>复活节花冠</t>
  </si>
  <si>
    <t>0000309e</t>
  </si>
  <si>
    <t>蛋派对帽</t>
  </si>
  <si>
    <t>00001283</t>
  </si>
  <si>
    <t>上学帽</t>
  </si>
  <si>
    <t>00002a73</t>
  </si>
  <si>
    <t>000012bf</t>
  </si>
  <si>
    <t>新年帽</t>
  </si>
  <si>
    <t>00001442</t>
  </si>
  <si>
    <t>00001443</t>
  </si>
  <si>
    <t>00001444</t>
  </si>
  <si>
    <t>00001445</t>
  </si>
  <si>
    <t>00001446</t>
  </si>
  <si>
    <t>00001447</t>
  </si>
  <si>
    <t>00001448</t>
  </si>
  <si>
    <t>000012c0</t>
  </si>
  <si>
    <t>生日帽</t>
  </si>
  <si>
    <t>00002b17</t>
  </si>
  <si>
    <t>00002b18</t>
  </si>
  <si>
    <t>000013e8</t>
  </si>
  <si>
    <t>000013e9</t>
  </si>
  <si>
    <t>000013ea</t>
  </si>
  <si>
    <t>000013eb</t>
  </si>
  <si>
    <t>000013ec</t>
  </si>
  <si>
    <t>000013ed</t>
  </si>
  <si>
    <t>000013ee</t>
  </si>
  <si>
    <t>000013ef</t>
  </si>
  <si>
    <t>000013f0</t>
  </si>
  <si>
    <t>000013f1</t>
  </si>
  <si>
    <t>000013f2</t>
  </si>
  <si>
    <t>000013f3</t>
  </si>
  <si>
    <t>000013f4</t>
  </si>
  <si>
    <t>000013f5</t>
  </si>
  <si>
    <t>000013f6</t>
  </si>
  <si>
    <t>000013f7</t>
  </si>
  <si>
    <t>000013f8</t>
  </si>
  <si>
    <t>000013f9</t>
  </si>
  <si>
    <t>000013fa</t>
  </si>
  <si>
    <t>000013fb</t>
  </si>
  <si>
    <t>000013fc</t>
  </si>
  <si>
    <t>000013fd</t>
  </si>
  <si>
    <t>000013fe</t>
  </si>
  <si>
    <t>000013ff</t>
  </si>
  <si>
    <t>00001408</t>
  </si>
  <si>
    <t>网帽</t>
  </si>
  <si>
    <t>00002cf2</t>
  </si>
  <si>
    <t>00002cf3</t>
  </si>
  <si>
    <t>00002cf4</t>
  </si>
  <si>
    <t>00002cf5</t>
  </si>
  <si>
    <t>00002cf6</t>
  </si>
  <si>
    <t>00002cf7</t>
  </si>
  <si>
    <t>00001409</t>
  </si>
  <si>
    <t>丝质礼帽</t>
  </si>
  <si>
    <t>00002b19</t>
  </si>
  <si>
    <t>00002b1a</t>
  </si>
  <si>
    <t>00002b1b</t>
  </si>
  <si>
    <t>00002b1c</t>
  </si>
  <si>
    <t>00002b1d</t>
  </si>
  <si>
    <t>00001410</t>
  </si>
  <si>
    <t>探险帽</t>
  </si>
  <si>
    <t>00002e21</t>
  </si>
  <si>
    <t>00002e22</t>
  </si>
  <si>
    <t>00002e23</t>
  </si>
  <si>
    <t>00001411</t>
  </si>
  <si>
    <t>学士帽</t>
  </si>
  <si>
    <t>00002e5b</t>
  </si>
  <si>
    <t>00002e5c</t>
  </si>
  <si>
    <t>00002e5d</t>
  </si>
  <si>
    <t>00001412</t>
  </si>
  <si>
    <t>墨西哥草帽</t>
  </si>
  <si>
    <t>自然色×红色</t>
  </si>
  <si>
    <t>00002a74</t>
  </si>
  <si>
    <t>自然色×绿色</t>
  </si>
  <si>
    <t>00002a75</t>
  </si>
  <si>
    <t>00002a76</t>
  </si>
  <si>
    <t>00002a77</t>
  </si>
  <si>
    <t>00002a78</t>
  </si>
  <si>
    <t>00002a79</t>
  </si>
  <si>
    <t>00002a7a</t>
  </si>
  <si>
    <t>00001413</t>
  </si>
  <si>
    <t>安全帽</t>
  </si>
  <si>
    <t>000027e7</t>
  </si>
  <si>
    <t>000027e8</t>
  </si>
  <si>
    <t>000027e9</t>
  </si>
  <si>
    <t>000027ea</t>
  </si>
  <si>
    <t>00001414</t>
  </si>
  <si>
    <t>厨师帽</t>
  </si>
  <si>
    <t>00001415</t>
  </si>
  <si>
    <t>警官帽</t>
  </si>
  <si>
    <t>00001417</t>
  </si>
  <si>
    <t>斗笠</t>
  </si>
  <si>
    <t>00001418</t>
  </si>
  <si>
    <t>仿毛皮帽</t>
  </si>
  <si>
    <t>00002aa8</t>
  </si>
  <si>
    <t>00002aa9</t>
  </si>
  <si>
    <t>00002aaa</t>
  </si>
  <si>
    <t>00002aab</t>
  </si>
  <si>
    <t>00002aac</t>
  </si>
  <si>
    <t>00002aad</t>
  </si>
  <si>
    <t>00001419</t>
  </si>
  <si>
    <t>三角巾</t>
  </si>
  <si>
    <t>000029f8</t>
  </si>
  <si>
    <t>000029f9</t>
  </si>
  <si>
    <t>000029fa</t>
  </si>
  <si>
    <t>000029fb</t>
  </si>
  <si>
    <t>000029fc</t>
  </si>
  <si>
    <t>000029fd</t>
  </si>
  <si>
    <t>000029fe</t>
  </si>
  <si>
    <t>0000141a</t>
  </si>
  <si>
    <t>针织帽</t>
  </si>
  <si>
    <t>00001ae0</t>
  </si>
  <si>
    <t>00001ae1</t>
  </si>
  <si>
    <t>00001ae2</t>
  </si>
  <si>
    <t>00002dd3</t>
  </si>
  <si>
    <t>00002dd4</t>
  </si>
  <si>
    <t>00002dd5</t>
  </si>
  <si>
    <t>00002dd6</t>
  </si>
  <si>
    <t>0000141b</t>
  </si>
  <si>
    <t>狩猎帽</t>
  </si>
  <si>
    <t>00002cf8</t>
  </si>
  <si>
    <t>00002cf9</t>
  </si>
  <si>
    <t>00002cfa</t>
  </si>
  <si>
    <t>00002cfb</t>
  </si>
  <si>
    <t>0000141c</t>
  </si>
  <si>
    <t>军帽</t>
  </si>
  <si>
    <t>00002cfc</t>
  </si>
  <si>
    <t>00002cfd</t>
  </si>
  <si>
    <t>00002cfe</t>
  </si>
  <si>
    <t>00002cff</t>
  </si>
  <si>
    <t>00001491</t>
  </si>
  <si>
    <t>水手帽</t>
  </si>
  <si>
    <t>000029ff</t>
  </si>
  <si>
    <t>00002a00</t>
  </si>
  <si>
    <t>00001492</t>
  </si>
  <si>
    <t>维京人头盔</t>
  </si>
  <si>
    <t>0000260b</t>
  </si>
  <si>
    <t>0000260c</t>
  </si>
  <si>
    <t>0000147d</t>
  </si>
  <si>
    <t>魔女帽</t>
  </si>
  <si>
    <t>00002e43</t>
  </si>
  <si>
    <t>00002e44</t>
  </si>
  <si>
    <t>00002e45</t>
  </si>
  <si>
    <t>00001488</t>
  </si>
  <si>
    <t>牛仔布帽</t>
  </si>
  <si>
    <t>00002d00</t>
  </si>
  <si>
    <t>00002d01</t>
  </si>
  <si>
    <t>00002d02</t>
  </si>
  <si>
    <t>00001489</t>
  </si>
  <si>
    <t>骑行帽</t>
  </si>
  <si>
    <t>00002d94</t>
  </si>
  <si>
    <t>00002d95</t>
  </si>
  <si>
    <t>00002d96</t>
  </si>
  <si>
    <t>黄色×卡其色</t>
  </si>
  <si>
    <t>00002d97</t>
  </si>
  <si>
    <t>00002d98</t>
  </si>
  <si>
    <t>00002d99</t>
  </si>
  <si>
    <t>莱姆绿×紫色</t>
  </si>
  <si>
    <t>00002d9a</t>
  </si>
  <si>
    <t>蓝色×紫色</t>
  </si>
  <si>
    <t>0000148a</t>
  </si>
  <si>
    <t>户外登山帽</t>
  </si>
  <si>
    <t>00002b1e</t>
  </si>
  <si>
    <t>00002b1f</t>
  </si>
  <si>
    <t>00002b20</t>
  </si>
  <si>
    <t>00002b21</t>
  </si>
  <si>
    <t>00002b22</t>
  </si>
  <si>
    <t>00002b23</t>
  </si>
  <si>
    <t>00002b24</t>
  </si>
  <si>
    <t>0000148b</t>
  </si>
  <si>
    <t>平顶草帽</t>
  </si>
  <si>
    <t>奶油色</t>
  </si>
  <si>
    <t>00002a7b</t>
  </si>
  <si>
    <t>00002a7c</t>
  </si>
  <si>
    <t>00002a7d</t>
  </si>
  <si>
    <t>00002a7e</t>
  </si>
  <si>
    <t>00002a7f</t>
  </si>
  <si>
    <t>00002a80</t>
  </si>
  <si>
    <t>00002a81</t>
  </si>
  <si>
    <t>0000148c</t>
  </si>
  <si>
    <t>贝雷帽</t>
  </si>
  <si>
    <t>00002d03</t>
  </si>
  <si>
    <t>00002d04</t>
  </si>
  <si>
    <t>00002d05</t>
  </si>
  <si>
    <t>00002d06</t>
  </si>
  <si>
    <t>00002d07</t>
  </si>
  <si>
    <t>0000149b</t>
  </si>
  <si>
    <t>橘子帽子</t>
  </si>
  <si>
    <t>0000149c</t>
  </si>
  <si>
    <t>奇异果帽子</t>
  </si>
  <si>
    <t>0000149d</t>
  </si>
  <si>
    <t>草莓帽子</t>
  </si>
  <si>
    <t>0000149e</t>
  </si>
  <si>
    <t>葡萄帽子</t>
  </si>
  <si>
    <t>0000149f</t>
  </si>
  <si>
    <t>凤梨帽子</t>
  </si>
  <si>
    <t>000014a0</t>
  </si>
  <si>
    <t>西瓜帽子</t>
  </si>
  <si>
    <t>000014a1</t>
  </si>
  <si>
    <t>日本料理厨师帽</t>
  </si>
  <si>
    <t>00002e26</t>
  </si>
  <si>
    <t>000014a2</t>
  </si>
  <si>
    <t>单车头盔</t>
  </si>
  <si>
    <t>000027eb</t>
  </si>
  <si>
    <t>000027ec</t>
  </si>
  <si>
    <t>000027ed</t>
  </si>
  <si>
    <t>000027ee</t>
  </si>
  <si>
    <t>000027ef</t>
  </si>
  <si>
    <t>000027f0</t>
  </si>
  <si>
    <t>000027f1</t>
  </si>
  <si>
    <t>000014a3</t>
  </si>
  <si>
    <t>泳帽</t>
  </si>
  <si>
    <t>00002a01</t>
  </si>
  <si>
    <t>00002a02</t>
  </si>
  <si>
    <t>00002a03</t>
  </si>
  <si>
    <t>00002a04</t>
  </si>
  <si>
    <t>00002a05</t>
  </si>
  <si>
    <t>00002a06</t>
  </si>
  <si>
    <t>00002a07</t>
  </si>
  <si>
    <t>000014a4</t>
  </si>
  <si>
    <t>唐装帽</t>
  </si>
  <si>
    <t>00002e49</t>
  </si>
  <si>
    <t>00002e4a</t>
  </si>
  <si>
    <t>00002e4b</t>
  </si>
  <si>
    <t>000014ad</t>
  </si>
  <si>
    <t>郁金香帽</t>
  </si>
  <si>
    <t>00002e3a</t>
  </si>
  <si>
    <t>00002e3b</t>
  </si>
  <si>
    <t>000014ae</t>
  </si>
  <si>
    <t>变形虫图腾头巾</t>
  </si>
  <si>
    <t>00002a08</t>
  </si>
  <si>
    <t>00002a09</t>
  </si>
  <si>
    <t>00002a0a</t>
  </si>
  <si>
    <t>00002a0b</t>
  </si>
  <si>
    <t>00002a0c</t>
  </si>
  <si>
    <t>00002a0d</t>
  </si>
  <si>
    <t>00002a0e</t>
  </si>
  <si>
    <t>000014af</t>
  </si>
  <si>
    <t>提洛尔帽子</t>
  </si>
  <si>
    <t>00002e6c</t>
  </si>
  <si>
    <t>00002e6d</t>
  </si>
  <si>
    <t>000014b0</t>
  </si>
  <si>
    <t>蝴蝶结圆顶硬礼帽</t>
  </si>
  <si>
    <t>00002a82</t>
  </si>
  <si>
    <t>00002a83</t>
  </si>
  <si>
    <t>00002a84</t>
  </si>
  <si>
    <t>00002a85</t>
  </si>
  <si>
    <t>000014b1</t>
  </si>
  <si>
    <t>宽边草帽</t>
  </si>
  <si>
    <t>00002a86</t>
  </si>
  <si>
    <t>00002a87</t>
  </si>
  <si>
    <t>000014b2</t>
  </si>
  <si>
    <t>圆点浴帽</t>
  </si>
  <si>
    <t>00002a49</t>
  </si>
  <si>
    <t>000014b5</t>
  </si>
  <si>
    <t>绅士帽</t>
  </si>
  <si>
    <t>00002b25</t>
  </si>
  <si>
    <t>00002b26</t>
  </si>
  <si>
    <t>00002b27</t>
  </si>
  <si>
    <t>00002b28</t>
  </si>
  <si>
    <t>00002b29</t>
  </si>
  <si>
    <t>000014b3</t>
  </si>
  <si>
    <t>简朴帽子</t>
  </si>
  <si>
    <t>00002e46</t>
  </si>
  <si>
    <t>00002e47</t>
  </si>
  <si>
    <t>蓝灰色</t>
  </si>
  <si>
    <t>000014b9</t>
  </si>
  <si>
    <t>运动帽</t>
  </si>
  <si>
    <t>00002d08</t>
  </si>
  <si>
    <t>白色×红色</t>
  </si>
  <si>
    <t>00002d09</t>
  </si>
  <si>
    <t>00002d0a</t>
  </si>
  <si>
    <t>白色×蓝色</t>
  </si>
  <si>
    <t>000014b8</t>
  </si>
  <si>
    <t>毛绒睡帽</t>
  </si>
  <si>
    <t>00002aae</t>
  </si>
  <si>
    <t>00002aaf</t>
  </si>
  <si>
    <t>00002ab0</t>
  </si>
  <si>
    <t>00002ab1</t>
  </si>
  <si>
    <t>00002ab2</t>
  </si>
  <si>
    <t>00002ab3</t>
  </si>
  <si>
    <t>00002ab4</t>
  </si>
  <si>
    <t>000014bb</t>
  </si>
  <si>
    <t>王冠</t>
  </si>
  <si>
    <t>000014bf</t>
  </si>
  <si>
    <t>毛巾帽</t>
  </si>
  <si>
    <t>00002a0f</t>
  </si>
  <si>
    <t>00002a10</t>
  </si>
  <si>
    <t>00002a11</t>
  </si>
  <si>
    <t>00002a12</t>
  </si>
  <si>
    <t>00002a13</t>
  </si>
  <si>
    <t>000014c3</t>
  </si>
  <si>
    <t>尖顶针织帽</t>
  </si>
  <si>
    <t>栗子色</t>
  </si>
  <si>
    <t>00002ab5</t>
  </si>
  <si>
    <t>00002ab6</t>
  </si>
  <si>
    <t>00002ab7</t>
  </si>
  <si>
    <t>00002ab8</t>
  </si>
  <si>
    <t>00002ab9</t>
  </si>
  <si>
    <t>000014c4</t>
  </si>
  <si>
    <t>钢盔</t>
  </si>
  <si>
    <t>000027f2</t>
  </si>
  <si>
    <t>000014d1</t>
  </si>
  <si>
    <t>短版针织帽</t>
  </si>
  <si>
    <t>00002aba</t>
  </si>
  <si>
    <t>00002abb</t>
  </si>
  <si>
    <t>00002abc</t>
  </si>
  <si>
    <t>00002abd</t>
  </si>
  <si>
    <t>00002abe</t>
  </si>
  <si>
    <t>00002abf</t>
  </si>
  <si>
    <t>000014d4</t>
  </si>
  <si>
    <t>船长帽子</t>
  </si>
  <si>
    <t>000014d5</t>
  </si>
  <si>
    <t>报童帽</t>
  </si>
  <si>
    <t>00002d0b</t>
  </si>
  <si>
    <t>00002d0c</t>
  </si>
  <si>
    <t>00002d0d</t>
  </si>
  <si>
    <t>00002d0e</t>
  </si>
  <si>
    <t>00002d0f</t>
  </si>
  <si>
    <t>000014d8</t>
  </si>
  <si>
    <t>尖头帽</t>
  </si>
  <si>
    <t>00002e48</t>
  </si>
  <si>
    <t>000014dc</t>
  </si>
  <si>
    <t>气球帽</t>
  </si>
  <si>
    <t>00002b2a</t>
  </si>
  <si>
    <t>00002b2b</t>
  </si>
  <si>
    <t>00002b2c</t>
  </si>
  <si>
    <t>000014e7</t>
  </si>
  <si>
    <t>优雅帽子</t>
  </si>
  <si>
    <t>00002a88</t>
  </si>
  <si>
    <t>00002a89</t>
  </si>
  <si>
    <t>00002a8a</t>
  </si>
  <si>
    <t>00002a8b</t>
  </si>
  <si>
    <t>00001509</t>
  </si>
  <si>
    <t>小丑帽子</t>
  </si>
  <si>
    <t>紫色＆黄色</t>
  </si>
  <si>
    <t>00002e54</t>
  </si>
  <si>
    <t>黑色＆白色</t>
  </si>
  <si>
    <t>00002e55</t>
  </si>
  <si>
    <t>红色＆蓝色</t>
  </si>
  <si>
    <t>00002e56</t>
  </si>
  <si>
    <t>绿色＆红色</t>
  </si>
  <si>
    <t>000014f7</t>
  </si>
  <si>
    <t>马术头盔</t>
  </si>
  <si>
    <t>00002d65</t>
  </si>
  <si>
    <t>00002d66</t>
  </si>
  <si>
    <t>00002d67</t>
  </si>
  <si>
    <t>00002d68</t>
  </si>
  <si>
    <t>00002d69</t>
  </si>
  <si>
    <t>00002d6a</t>
  </si>
  <si>
    <t>00002d6b</t>
  </si>
  <si>
    <t>000014fb</t>
  </si>
  <si>
    <t>名侦探帽</t>
  </si>
  <si>
    <t>00002e2b</t>
  </si>
  <si>
    <t>00002e2c</t>
  </si>
  <si>
    <t>00001516</t>
  </si>
  <si>
    <t>草帽</t>
  </si>
  <si>
    <t>00002a8c</t>
  </si>
  <si>
    <t>00002a8d</t>
  </si>
  <si>
    <t>00001517</t>
  </si>
  <si>
    <t>牛仔帽</t>
  </si>
  <si>
    <t>00002b2d</t>
  </si>
  <si>
    <t>00002b2e</t>
  </si>
  <si>
    <t>00002b2f</t>
  </si>
  <si>
    <t>00002b30</t>
  </si>
  <si>
    <t>00001520</t>
  </si>
  <si>
    <t>雪花针织帽</t>
  </si>
  <si>
    <t>00002ac6</t>
  </si>
  <si>
    <t>00002ac7</t>
  </si>
  <si>
    <t>00002ac8</t>
  </si>
  <si>
    <t>00002ac9</t>
  </si>
  <si>
    <t>00002aca</t>
  </si>
  <si>
    <t>00002acb</t>
  </si>
  <si>
    <t>00002acc</t>
  </si>
  <si>
    <t>00001521</t>
  </si>
  <si>
    <t>彩色波浪纹针织帽</t>
  </si>
  <si>
    <t>00002acd</t>
  </si>
  <si>
    <t>00002ace</t>
  </si>
  <si>
    <t>00002acf</t>
  </si>
  <si>
    <t>00002ad0</t>
  </si>
  <si>
    <t>00002ad1</t>
  </si>
  <si>
    <t>00001547</t>
  </si>
  <si>
    <t>牛骨帽</t>
  </si>
  <si>
    <t>0000160a</t>
  </si>
  <si>
    <t>蛋壳</t>
  </si>
  <si>
    <t>0000161f</t>
  </si>
  <si>
    <t>骑士帽</t>
  </si>
  <si>
    <t>00002e1f</t>
  </si>
  <si>
    <t>00002e20</t>
  </si>
  <si>
    <t>0000173a</t>
  </si>
  <si>
    <t>新年丝质礼帽</t>
  </si>
  <si>
    <t>0000173b</t>
  </si>
  <si>
    <t>0000173c</t>
  </si>
  <si>
    <t>0000173d</t>
  </si>
  <si>
    <t>0000173e</t>
  </si>
  <si>
    <t>0000173f</t>
  </si>
  <si>
    <t>00001740</t>
  </si>
  <si>
    <t>00001741</t>
  </si>
  <si>
    <t>000017a0</t>
  </si>
  <si>
    <t>乌纱帽</t>
  </si>
  <si>
    <t>000017a1</t>
  </si>
  <si>
    <t>黑卫士兵团帽</t>
  </si>
  <si>
    <t>000017a6</t>
  </si>
  <si>
    <t>毛球报童帽</t>
  </si>
  <si>
    <t>00002d13</t>
  </si>
  <si>
    <t>00002d14</t>
  </si>
  <si>
    <t>00002d15</t>
  </si>
  <si>
    <t>00002d16</t>
  </si>
  <si>
    <t>00002d17</t>
  </si>
  <si>
    <t>000017a7</t>
  </si>
  <si>
    <t>苏格兰帽</t>
  </si>
  <si>
    <t>00002d18</t>
  </si>
  <si>
    <t>00002d19</t>
  </si>
  <si>
    <t>00002d1a</t>
  </si>
  <si>
    <t>00000a31</t>
  </si>
  <si>
    <t>蝴蝶结</t>
  </si>
  <si>
    <t>00000a32</t>
  </si>
  <si>
    <t>00002a63</t>
  </si>
  <si>
    <t>00002a64</t>
  </si>
  <si>
    <t>00002a65</t>
  </si>
  <si>
    <t>00002a66</t>
  </si>
  <si>
    <t>00002a67</t>
  </si>
  <si>
    <t>00002a68</t>
  </si>
  <si>
    <t>00001b09</t>
  </si>
  <si>
    <t>天使光环</t>
  </si>
  <si>
    <t>00001b23</t>
  </si>
  <si>
    <t>护士帽</t>
  </si>
  <si>
    <t>00002e24</t>
  </si>
  <si>
    <t>00002e25</t>
  </si>
  <si>
    <t>00001b56</t>
  </si>
  <si>
    <t>霜淇淋帽</t>
  </si>
  <si>
    <t>香草</t>
  </si>
  <si>
    <t>00002a53</t>
  </si>
  <si>
    <t>巧克力</t>
  </si>
  <si>
    <t>00002a54</t>
  </si>
  <si>
    <t>金箔</t>
  </si>
  <si>
    <t>00002a55</t>
  </si>
  <si>
    <t>草莓</t>
  </si>
  <si>
    <t>00002a56</t>
  </si>
  <si>
    <t>抹茶</t>
  </si>
  <si>
    <t>00002a57</t>
  </si>
  <si>
    <t>柠檬水</t>
  </si>
  <si>
    <t>00002a58</t>
  </si>
  <si>
    <t>香芋</t>
  </si>
  <si>
    <t>00002a59</t>
  </si>
  <si>
    <t>黑芝麻</t>
  </si>
  <si>
    <t>00001c29</t>
  </si>
  <si>
    <t>兔子耳朵</t>
  </si>
  <si>
    <t>00002e7e</t>
  </si>
  <si>
    <t>00002e7f</t>
  </si>
  <si>
    <t>00002e80</t>
  </si>
  <si>
    <t>00001c56</t>
  </si>
  <si>
    <t>三度笠</t>
  </si>
  <si>
    <t>00001c69</t>
  </si>
  <si>
    <t>小帽子</t>
  </si>
  <si>
    <t>00002a8e</t>
  </si>
  <si>
    <t>00002a8f</t>
  </si>
  <si>
    <t>00001c76</t>
  </si>
  <si>
    <t>丝质小礼帽</t>
  </si>
  <si>
    <t>00002b31</t>
  </si>
  <si>
    <t>00002b32</t>
  </si>
  <si>
    <t>00001cd1</t>
  </si>
  <si>
    <t>蓝色玫瑰花冠</t>
  </si>
  <si>
    <t>00001cd2</t>
  </si>
  <si>
    <t>金色玫瑰花冠</t>
  </si>
  <si>
    <t>00001cf4</t>
  </si>
  <si>
    <t>皇冠</t>
  </si>
  <si>
    <t>00002617</t>
  </si>
  <si>
    <t>粉金色</t>
  </si>
  <si>
    <t>00002618</t>
  </si>
  <si>
    <t>000017cc</t>
  </si>
  <si>
    <t>头戴类</t>
  </si>
  <si>
    <t>公主假发</t>
  </si>
  <si>
    <t>00002615</t>
  </si>
  <si>
    <t>00002616</t>
  </si>
  <si>
    <t>000017cd</t>
  </si>
  <si>
    <t>发带</t>
  </si>
  <si>
    <t>00002e76</t>
  </si>
  <si>
    <t>00002e77</t>
  </si>
  <si>
    <t>00002e78</t>
  </si>
  <si>
    <t>000017cb</t>
  </si>
  <si>
    <t>金币头饰</t>
  </si>
  <si>
    <t>000016bb</t>
  </si>
  <si>
    <t>小辫子</t>
  </si>
  <si>
    <t>发色</t>
  </si>
  <si>
    <t>000016c8</t>
  </si>
  <si>
    <t>视觉系假发</t>
  </si>
  <si>
    <t>000021a1</t>
  </si>
  <si>
    <t>雪人头套</t>
  </si>
  <si>
    <t>00002686</t>
  </si>
  <si>
    <t>星星头套</t>
  </si>
  <si>
    <t>000014ca</t>
  </si>
  <si>
    <t>小偷头巾</t>
  </si>
  <si>
    <t>000014cb</t>
  </si>
  <si>
    <t>童话风头巾</t>
  </si>
  <si>
    <t>00002e3c</t>
  </si>
  <si>
    <t>00002e3d</t>
  </si>
  <si>
    <t>00002e3e</t>
  </si>
  <si>
    <t>00002e3f</t>
  </si>
  <si>
    <t>00002e40</t>
  </si>
  <si>
    <t>00002e41</t>
  </si>
  <si>
    <t>00002e42</t>
  </si>
  <si>
    <t>000014cc</t>
  </si>
  <si>
    <t>木乃伊头套</t>
  </si>
  <si>
    <t>000014cd</t>
  </si>
  <si>
    <t>兔子头套</t>
  </si>
  <si>
    <t>00002db4</t>
  </si>
  <si>
    <t>00002db5</t>
  </si>
  <si>
    <t>000014ce</t>
  </si>
  <si>
    <t>猫头套</t>
  </si>
  <si>
    <t>00002db6</t>
  </si>
  <si>
    <t>00002db7</t>
  </si>
  <si>
    <t>000014cf</t>
  </si>
  <si>
    <t>全罩式头套</t>
  </si>
  <si>
    <t>00002a4a</t>
  </si>
  <si>
    <t>00002a4b</t>
  </si>
  <si>
    <t>00002a4c</t>
  </si>
  <si>
    <t>00002a4d</t>
  </si>
  <si>
    <t>000014d0</t>
  </si>
  <si>
    <t>骸骨头套</t>
  </si>
  <si>
    <t>000014d2</t>
  </si>
  <si>
    <t>熊头套</t>
  </si>
  <si>
    <t>00002db8</t>
  </si>
  <si>
    <t>00002db9</t>
  </si>
  <si>
    <t>00002dba</t>
  </si>
  <si>
    <t>000014d3</t>
  </si>
  <si>
    <t>河童头套</t>
  </si>
  <si>
    <t>00002db0</t>
  </si>
  <si>
    <t>000014d6</t>
  </si>
  <si>
    <t>铁甲头盔</t>
  </si>
  <si>
    <t>000014d7</t>
  </si>
  <si>
    <t>青蛙头套</t>
  </si>
  <si>
    <t>00002db1</t>
  </si>
  <si>
    <t>00002db2</t>
  </si>
  <si>
    <t>00002db3</t>
  </si>
  <si>
    <t>000014e2</t>
  </si>
  <si>
    <t>金甲头盔</t>
  </si>
  <si>
    <t>000014fd</t>
  </si>
  <si>
    <t>美式足球头盔</t>
  </si>
  <si>
    <t>00002d54</t>
  </si>
  <si>
    <t>00002d55</t>
  </si>
  <si>
    <t>00002d56</t>
  </si>
  <si>
    <t>00002d57</t>
  </si>
  <si>
    <t>00002d58</t>
  </si>
  <si>
    <t>00002d59</t>
  </si>
  <si>
    <t>00002d5a</t>
  </si>
  <si>
    <t>000014fe</t>
  </si>
  <si>
    <t>消防员头盔</t>
  </si>
  <si>
    <t>00002d61</t>
  </si>
  <si>
    <t>火红色</t>
  </si>
  <si>
    <t>00002d62</t>
  </si>
  <si>
    <t>00002d63</t>
  </si>
  <si>
    <t>莱姆黄</t>
  </si>
  <si>
    <t>00002d64</t>
  </si>
  <si>
    <t>00001505</t>
  </si>
  <si>
    <t>焊接面罩</t>
  </si>
  <si>
    <t>0000150a</t>
  </si>
  <si>
    <t>头盔</t>
  </si>
  <si>
    <t>00002e65</t>
  </si>
  <si>
    <t>00002e66</t>
  </si>
  <si>
    <t>00002e67</t>
  </si>
  <si>
    <t>00002e68</t>
  </si>
  <si>
    <t>000014f5</t>
  </si>
  <si>
    <t>荷兰帽子</t>
  </si>
  <si>
    <t>000014f2</t>
  </si>
  <si>
    <t>飞行帽</t>
  </si>
  <si>
    <t>00002d5d</t>
  </si>
  <si>
    <t>00002d5e</t>
  </si>
  <si>
    <t>000014f3</t>
  </si>
  <si>
    <t>婴儿帽子</t>
  </si>
  <si>
    <t>00002e4d</t>
  </si>
  <si>
    <t>00002e4e</t>
  </si>
  <si>
    <t>00002e4f</t>
  </si>
  <si>
    <t>00002e50</t>
  </si>
  <si>
    <t>00002e51</t>
  </si>
  <si>
    <t>00002e52</t>
  </si>
  <si>
    <t>00002e53</t>
  </si>
  <si>
    <t>000014f4</t>
  </si>
  <si>
    <t>忍者头巾</t>
  </si>
  <si>
    <t>00002e5e</t>
  </si>
  <si>
    <t>00002e5f</t>
  </si>
  <si>
    <t>00002e60</t>
  </si>
  <si>
    <t>00002e61</t>
  </si>
  <si>
    <t>00002e62</t>
  </si>
  <si>
    <t>00002e63</t>
  </si>
  <si>
    <t>00002e64</t>
  </si>
  <si>
    <t>000014f6</t>
  </si>
  <si>
    <t>棒球头盔</t>
  </si>
  <si>
    <t>00002d4c</t>
  </si>
  <si>
    <t>00002d4d</t>
  </si>
  <si>
    <t>00002d4e</t>
  </si>
  <si>
    <t>00002d4f</t>
  </si>
  <si>
    <t>000014f8</t>
  </si>
  <si>
    <t>职业摔角面具</t>
  </si>
  <si>
    <t>00002e35</t>
  </si>
  <si>
    <t>00002e36</t>
  </si>
  <si>
    <t>00002e37</t>
  </si>
  <si>
    <t>00002e38</t>
  </si>
  <si>
    <t>00002e39</t>
  </si>
  <si>
    <t>000014f9</t>
  </si>
  <si>
    <t>热狗头套</t>
  </si>
  <si>
    <t>000014fa</t>
  </si>
  <si>
    <t>耳罩针织帽</t>
  </si>
  <si>
    <t>00002ac0</t>
  </si>
  <si>
    <t>00002ac1</t>
  </si>
  <si>
    <t>00002ac2</t>
  </si>
  <si>
    <t>00002ac3</t>
  </si>
  <si>
    <t>00002ac4</t>
  </si>
  <si>
    <t>青苔绿</t>
  </si>
  <si>
    <t>00002ac5</t>
  </si>
  <si>
    <t>00001512</t>
  </si>
  <si>
    <t>宇航员头盔</t>
  </si>
  <si>
    <t>00001513</t>
  </si>
  <si>
    <t>漆弹面罩</t>
  </si>
  <si>
    <t>000027f3</t>
  </si>
  <si>
    <t>000027f4</t>
  </si>
  <si>
    <t>000027f5</t>
  </si>
  <si>
    <t>0000152f</t>
  </si>
  <si>
    <t>英雄头盔</t>
  </si>
  <si>
    <t>00002e18</t>
  </si>
  <si>
    <t>00002e19</t>
  </si>
  <si>
    <t>00002e1a</t>
  </si>
  <si>
    <t>00002e1b</t>
  </si>
  <si>
    <t>00002e1c</t>
  </si>
  <si>
    <t>00002e1d</t>
  </si>
  <si>
    <t>00002e1e</t>
  </si>
  <si>
    <t>0000153a</t>
  </si>
  <si>
    <t>特本头巾</t>
  </si>
  <si>
    <t>00002e57</t>
  </si>
  <si>
    <t>00002e58</t>
  </si>
  <si>
    <t>00002e59</t>
  </si>
  <si>
    <t>0000153b</t>
  </si>
  <si>
    <t>带护目镜头盔</t>
  </si>
  <si>
    <t>000027f6</t>
  </si>
  <si>
    <t>000027f7</t>
  </si>
  <si>
    <t>000027f8</t>
  </si>
  <si>
    <t>000027f9</t>
  </si>
  <si>
    <t>000027fa</t>
  </si>
  <si>
    <t>000027fb</t>
  </si>
  <si>
    <t>000027fc</t>
  </si>
  <si>
    <t>00001543</t>
  </si>
  <si>
    <t>全罩式头盔</t>
  </si>
  <si>
    <t>000027fd</t>
  </si>
  <si>
    <t>000027fe</t>
  </si>
  <si>
    <t>000027ff</t>
  </si>
  <si>
    <t>00002800</t>
  </si>
  <si>
    <t>00002801</t>
  </si>
  <si>
    <t>00002802</t>
  </si>
  <si>
    <t>00002803</t>
  </si>
  <si>
    <t>00001558</t>
  </si>
  <si>
    <t>恶魔头套</t>
  </si>
  <si>
    <t>00002dbb</t>
  </si>
  <si>
    <t>00001559</t>
  </si>
  <si>
    <t>绵羊头套</t>
  </si>
  <si>
    <t>00002dbc</t>
  </si>
  <si>
    <t>00002dbd</t>
  </si>
  <si>
    <t>00002dbe</t>
  </si>
  <si>
    <t>00001625</t>
  </si>
  <si>
    <t>农作遮阳帽</t>
  </si>
  <si>
    <t>00002e27</t>
  </si>
  <si>
    <t>00002e28</t>
  </si>
  <si>
    <t>00002e29</t>
  </si>
  <si>
    <t>00002e2a</t>
  </si>
  <si>
    <t>00001637</t>
  </si>
  <si>
    <t>拳击头套</t>
  </si>
  <si>
    <t>00002d5b</t>
  </si>
  <si>
    <t>00002d5c</t>
  </si>
  <si>
    <t>00001638</t>
  </si>
  <si>
    <t>朋克头</t>
  </si>
  <si>
    <t>00001639</t>
  </si>
  <si>
    <t>飞机头</t>
  </si>
  <si>
    <t>0000163a</t>
  </si>
  <si>
    <t>武士头</t>
  </si>
  <si>
    <t>0000163b</t>
  </si>
  <si>
    <t>丸子头</t>
  </si>
  <si>
    <t>0000163d</t>
  </si>
  <si>
    <t>双丸子头</t>
  </si>
  <si>
    <t>00002e70</t>
  </si>
  <si>
    <t>00002e71</t>
  </si>
  <si>
    <t>00002e72</t>
  </si>
  <si>
    <t>00002e73</t>
  </si>
  <si>
    <t>00002e74</t>
  </si>
  <si>
    <t>00002e75</t>
  </si>
  <si>
    <t>00001632</t>
  </si>
  <si>
    <t>头戴式耳机</t>
  </si>
  <si>
    <t>00002d10</t>
  </si>
  <si>
    <t>00002d11</t>
  </si>
  <si>
    <t>00002d12</t>
  </si>
  <si>
    <t>00001633</t>
  </si>
  <si>
    <t>头饰</t>
  </si>
  <si>
    <t>00002e79</t>
  </si>
  <si>
    <t>00002e7a</t>
  </si>
  <si>
    <t>00002e7b</t>
  </si>
  <si>
    <t>00002e7c</t>
  </si>
  <si>
    <t>00002e7d</t>
  </si>
  <si>
    <t>00001634</t>
  </si>
  <si>
    <t>面纱</t>
  </si>
  <si>
    <t>00002e69</t>
  </si>
  <si>
    <t>00002e6a</t>
  </si>
  <si>
    <t>00002e6b</t>
  </si>
  <si>
    <t>0000163f</t>
  </si>
  <si>
    <t>艺伎假发</t>
  </si>
  <si>
    <t>0000260d</t>
  </si>
  <si>
    <t>0000260e</t>
  </si>
  <si>
    <t>0000260f</t>
  </si>
  <si>
    <t>00002610</t>
  </si>
  <si>
    <t>00002611</t>
  </si>
  <si>
    <t>00002612</t>
  </si>
  <si>
    <t>00001640</t>
  </si>
  <si>
    <t>音乐家假发</t>
  </si>
  <si>
    <t>00001641</t>
  </si>
  <si>
    <t>动力头盔</t>
  </si>
  <si>
    <t>00002e12</t>
  </si>
  <si>
    <t>00002e13</t>
  </si>
  <si>
    <t>00002e14</t>
  </si>
  <si>
    <t>000016d0</t>
  </si>
  <si>
    <t>纸袋</t>
  </si>
  <si>
    <t>00001792</t>
  </si>
  <si>
    <t>狐狸面具</t>
  </si>
  <si>
    <t>00002ba3</t>
  </si>
  <si>
    <t>00001793</t>
  </si>
  <si>
    <t>老翁能面具</t>
  </si>
  <si>
    <t>00001794</t>
  </si>
  <si>
    <t>能面具</t>
  </si>
  <si>
    <t>00001799</t>
  </si>
  <si>
    <t>曲棍球面罩</t>
  </si>
  <si>
    <t>000017a2</t>
  </si>
  <si>
    <t>捕手面罩</t>
  </si>
  <si>
    <t>00002d50</t>
  </si>
  <si>
    <t>00002d51</t>
  </si>
  <si>
    <t>00002d52</t>
  </si>
  <si>
    <t>00002d53</t>
  </si>
  <si>
    <t>000017a4</t>
  </si>
  <si>
    <t>阿拉伯帽子</t>
  </si>
  <si>
    <t>00002613</t>
  </si>
  <si>
    <t>00002614</t>
  </si>
  <si>
    <t>000017a5</t>
  </si>
  <si>
    <t>黑子头巾</t>
  </si>
  <si>
    <t>00001c7b</t>
  </si>
  <si>
    <t>叶子面具</t>
  </si>
  <si>
    <t>00000ca2</t>
  </si>
  <si>
    <t>连衣套装</t>
  </si>
  <si>
    <t>针织连身裙</t>
  </si>
  <si>
    <t>0000103e</t>
  </si>
  <si>
    <t>0000103f</t>
  </si>
  <si>
    <t>00000c9a</t>
  </si>
  <si>
    <t>连帽连身裙</t>
  </si>
  <si>
    <t>00001040</t>
  </si>
  <si>
    <t>00001041</t>
  </si>
  <si>
    <t>00001042</t>
  </si>
  <si>
    <t>00001043</t>
  </si>
  <si>
    <t>00000bf3</t>
  </si>
  <si>
    <t>背带裙</t>
  </si>
  <si>
    <t>牛仔色</t>
  </si>
  <si>
    <t>00001044</t>
  </si>
  <si>
    <t>00001045</t>
  </si>
  <si>
    <t>00001046</t>
  </si>
  <si>
    <t>00002334</t>
  </si>
  <si>
    <t>00000a90</t>
  </si>
  <si>
    <t>两件式细肩带连身裙</t>
  </si>
  <si>
    <t>00001047</t>
  </si>
  <si>
    <t>00001048</t>
  </si>
  <si>
    <t>00001049</t>
  </si>
  <si>
    <t>00000bf2</t>
  </si>
  <si>
    <t>啦啦队制服</t>
  </si>
  <si>
    <t>00002495</t>
  </si>
  <si>
    <t>00002496</t>
  </si>
  <si>
    <t>00002497</t>
  </si>
  <si>
    <t>00002498</t>
  </si>
  <si>
    <t>00002499</t>
  </si>
  <si>
    <t>0000249a</t>
  </si>
  <si>
    <t>0000249b</t>
  </si>
  <si>
    <t>00000a27</t>
  </si>
  <si>
    <t>缎面连身裙</t>
  </si>
  <si>
    <t>00001f06</t>
  </si>
  <si>
    <t>00001f07</t>
  </si>
  <si>
    <t>00001f08</t>
  </si>
  <si>
    <t>00001f09</t>
  </si>
  <si>
    <t>00000a75</t>
  </si>
  <si>
    <t>粗花呢连身裙</t>
  </si>
  <si>
    <t>00002263</t>
  </si>
  <si>
    <t>00002264</t>
  </si>
  <si>
    <t>00000a7e</t>
  </si>
  <si>
    <t>春天圆点连身裙</t>
  </si>
  <si>
    <t>00002265</t>
  </si>
  <si>
    <t>00000a7f</t>
  </si>
  <si>
    <t>凤梨图案夏威夷连身裙</t>
  </si>
  <si>
    <t>00002568</t>
  </si>
  <si>
    <t>00002569</t>
  </si>
  <si>
    <t>0000256a</t>
  </si>
  <si>
    <t>0000256b</t>
  </si>
  <si>
    <t>00000a8b</t>
  </si>
  <si>
    <t>端庄洋装</t>
  </si>
  <si>
    <t>00002338</t>
  </si>
  <si>
    <t>00002339</t>
  </si>
  <si>
    <t>00000a92</t>
  </si>
  <si>
    <t>复古直筒连身裙</t>
  </si>
  <si>
    <t>00001ee8</t>
  </si>
  <si>
    <t>00001ee9</t>
  </si>
  <si>
    <t>00001eea</t>
  </si>
  <si>
    <t>00001eeb</t>
  </si>
  <si>
    <t>00001eec</t>
  </si>
  <si>
    <t>00000adf</t>
  </si>
  <si>
    <t>梦幻色系格子连身裙</t>
  </si>
  <si>
    <t>0000206c</t>
  </si>
  <si>
    <t>0000206d</t>
  </si>
  <si>
    <t>00000ae0</t>
  </si>
  <si>
    <t>气质套装</t>
  </si>
  <si>
    <t>0000233a</t>
  </si>
  <si>
    <t>0000233b</t>
  </si>
  <si>
    <t>00000bee</t>
  </si>
  <si>
    <t>附腰带圆点连身裙</t>
  </si>
  <si>
    <t>000022a2</t>
  </si>
  <si>
    <t>000022a3</t>
  </si>
  <si>
    <t>000022a4</t>
  </si>
  <si>
    <t>00000bfd</t>
  </si>
  <si>
    <t>花朵连身裙</t>
  </si>
  <si>
    <t>00002266</t>
  </si>
  <si>
    <t>00002267</t>
  </si>
  <si>
    <t>00002268</t>
  </si>
  <si>
    <t>00002269</t>
  </si>
  <si>
    <t>00000bfe</t>
  </si>
  <si>
    <t>洛丽塔连身裙</t>
  </si>
  <si>
    <t>000021e7</t>
  </si>
  <si>
    <t>000021e8</t>
  </si>
  <si>
    <t>00000c38</t>
  </si>
  <si>
    <t>千鸟格纹连身裙</t>
  </si>
  <si>
    <t>0000233c</t>
  </si>
  <si>
    <t>0000233d</t>
  </si>
  <si>
    <t>00000c3b</t>
  </si>
  <si>
    <t>派对连身裙</t>
  </si>
  <si>
    <t>00001ef2</t>
  </si>
  <si>
    <t>00001ef3</t>
  </si>
  <si>
    <t>00001ef4</t>
  </si>
  <si>
    <t>00000c3e</t>
  </si>
  <si>
    <t>奢华套装</t>
  </si>
  <si>
    <t>00001edd</t>
  </si>
  <si>
    <t>00001ede</t>
  </si>
  <si>
    <t>00001edf</t>
  </si>
  <si>
    <t>00001ee0</t>
  </si>
  <si>
    <t>00001ee1</t>
  </si>
  <si>
    <t>00001ee2</t>
  </si>
  <si>
    <t>00000c3f</t>
  </si>
  <si>
    <t>圣诞洋装</t>
  </si>
  <si>
    <t>00000c41</t>
  </si>
  <si>
    <t>童话风洋装</t>
  </si>
  <si>
    <t>000022a5</t>
  </si>
  <si>
    <t>000022a6</t>
  </si>
  <si>
    <t>000022a7</t>
  </si>
  <si>
    <t>000022a8</t>
  </si>
  <si>
    <t>000022a9</t>
  </si>
  <si>
    <t>000022aa</t>
  </si>
  <si>
    <t>000022ab</t>
  </si>
  <si>
    <t>00000c42</t>
  </si>
  <si>
    <t>女仆装</t>
  </si>
  <si>
    <t>00002040</t>
  </si>
  <si>
    <t>00002041</t>
  </si>
  <si>
    <t>00002042</t>
  </si>
  <si>
    <t>00002043</t>
  </si>
  <si>
    <t>00002044</t>
  </si>
  <si>
    <t>00002045</t>
  </si>
  <si>
    <t>00002046</t>
  </si>
  <si>
    <t>00000c46</t>
  </si>
  <si>
    <t>餐厅制服</t>
  </si>
  <si>
    <t>000022ac</t>
  </si>
  <si>
    <t>000022ad</t>
  </si>
  <si>
    <t>000022ae</t>
  </si>
  <si>
    <t>000022af</t>
  </si>
  <si>
    <t>000022b0</t>
  </si>
  <si>
    <t>000022b1</t>
  </si>
  <si>
    <t>00000c4a</t>
  </si>
  <si>
    <t>兔子服</t>
  </si>
  <si>
    <t>00002596</t>
  </si>
  <si>
    <t>00002597</t>
  </si>
  <si>
    <t>00000c57</t>
  </si>
  <si>
    <t>女英雄装</t>
  </si>
  <si>
    <t>00002509</t>
  </si>
  <si>
    <t>0000250a</t>
  </si>
  <si>
    <t>0000250b</t>
  </si>
  <si>
    <t>0000250c</t>
  </si>
  <si>
    <t>0000250d</t>
  </si>
  <si>
    <t>0000250e</t>
  </si>
  <si>
    <t>0000250f</t>
  </si>
  <si>
    <t>00000c5d</t>
  </si>
  <si>
    <t>浴袍</t>
  </si>
  <si>
    <t>00001e89</t>
  </si>
  <si>
    <t>00001e8a</t>
  </si>
  <si>
    <t>00001e8b</t>
  </si>
  <si>
    <t>00001e8c</t>
  </si>
  <si>
    <t>00001e8d</t>
  </si>
  <si>
    <t>00001e8e</t>
  </si>
  <si>
    <t>00000c5e</t>
  </si>
  <si>
    <t>芭蕾舞衣</t>
  </si>
  <si>
    <t>000024c4</t>
  </si>
  <si>
    <t>000024c5</t>
  </si>
  <si>
    <t>000024c6</t>
  </si>
  <si>
    <t>000024c7</t>
  </si>
  <si>
    <t>000024c8</t>
  </si>
  <si>
    <t>000024c9</t>
  </si>
  <si>
    <t>000024ca</t>
  </si>
  <si>
    <t>00000c5f</t>
  </si>
  <si>
    <t>猫咪服</t>
  </si>
  <si>
    <t>00002598</t>
  </si>
  <si>
    <t>00002599</t>
  </si>
  <si>
    <t>00000c60</t>
  </si>
  <si>
    <t>提洛尔洋装</t>
  </si>
  <si>
    <t>000021a7</t>
  </si>
  <si>
    <t>000021a8</t>
  </si>
  <si>
    <t>00000c61</t>
  </si>
  <si>
    <t>圣诞树连身裙</t>
  </si>
  <si>
    <t>绿色×白色</t>
  </si>
  <si>
    <t>00002510</t>
  </si>
  <si>
    <t>绿色×蓝色</t>
  </si>
  <si>
    <t>00002511</t>
  </si>
  <si>
    <t>绿色×红色</t>
  </si>
  <si>
    <t>00002512</t>
  </si>
  <si>
    <t>00002513</t>
  </si>
  <si>
    <t>00002514</t>
  </si>
  <si>
    <t>00000ca0</t>
  </si>
  <si>
    <t>原始人装</t>
  </si>
  <si>
    <t>0000259a</t>
  </si>
  <si>
    <t>0000259b</t>
  </si>
  <si>
    <t>00001af5</t>
  </si>
  <si>
    <t>大花朵图案连身裙</t>
  </si>
  <si>
    <t>00002274</t>
  </si>
  <si>
    <t>00001ffb</t>
  </si>
  <si>
    <t>彩色波点连身裙</t>
  </si>
  <si>
    <t>00002067</t>
  </si>
  <si>
    <t>00001ffc</t>
  </si>
  <si>
    <t>简约波点连身裙</t>
  </si>
  <si>
    <t>00002f4a</t>
  </si>
  <si>
    <t>00002f4b</t>
  </si>
  <si>
    <t>00002f4c</t>
  </si>
  <si>
    <t>00002f4d</t>
  </si>
  <si>
    <t>00001ffd</t>
  </si>
  <si>
    <t>扶桑花夏威夷连身裙</t>
  </si>
  <si>
    <t>00002f47</t>
  </si>
  <si>
    <t>00002f48</t>
  </si>
  <si>
    <t>00001ffe</t>
  </si>
  <si>
    <t>波利尼西亚夏威夷连身裙</t>
  </si>
  <si>
    <t>0000219c</t>
  </si>
  <si>
    <t>0000213d</t>
  </si>
  <si>
    <t>简约格纹连身裙</t>
  </si>
  <si>
    <t>00002f40</t>
  </si>
  <si>
    <t>00002f41</t>
  </si>
  <si>
    <t>00002520</t>
  </si>
  <si>
    <t>活泼格子连身裙</t>
  </si>
  <si>
    <t>00000cbc</t>
  </si>
  <si>
    <t>公主裙</t>
  </si>
  <si>
    <t>00002027</t>
  </si>
  <si>
    <t>00002028</t>
  </si>
  <si>
    <t>00002029</t>
  </si>
  <si>
    <t>0000202a</t>
  </si>
  <si>
    <t>0000202b</t>
  </si>
  <si>
    <t>0000202c</t>
  </si>
  <si>
    <t>0000202d</t>
  </si>
  <si>
    <t>00000cbd</t>
  </si>
  <si>
    <t>无袖针织连身裙</t>
  </si>
  <si>
    <t>00001f4a</t>
  </si>
  <si>
    <t>00001f4b</t>
  </si>
  <si>
    <t>00001f4c</t>
  </si>
  <si>
    <t>00001f4d</t>
  </si>
  <si>
    <t>00001f4e</t>
  </si>
  <si>
    <t>0000262a</t>
  </si>
  <si>
    <t>阿拉伯大袍</t>
  </si>
  <si>
    <t>00002ed1</t>
  </si>
  <si>
    <t>00002ed2</t>
  </si>
  <si>
    <t>00002669</t>
  </si>
  <si>
    <t>十二单和服</t>
  </si>
  <si>
    <t>0000266a</t>
  </si>
  <si>
    <t>西班牙少女洋装</t>
  </si>
  <si>
    <t>00002f2e</t>
  </si>
  <si>
    <t>00002f2f</t>
  </si>
  <si>
    <t>00002f30</t>
  </si>
  <si>
    <t>00002f31</t>
  </si>
  <si>
    <t>00002f32</t>
  </si>
  <si>
    <t>0000266b</t>
  </si>
  <si>
    <t>带家徽和服袴</t>
  </si>
  <si>
    <t>0000266c</t>
  </si>
  <si>
    <t>苹果服</t>
  </si>
  <si>
    <t>0000266d</t>
  </si>
  <si>
    <t>梨子服</t>
  </si>
  <si>
    <t>0000266e</t>
  </si>
  <si>
    <t>樱桃服</t>
  </si>
  <si>
    <t>0000266f</t>
  </si>
  <si>
    <t>桃子服</t>
  </si>
  <si>
    <t>00002695</t>
  </si>
  <si>
    <t>凯丝的套装</t>
  </si>
  <si>
    <t>00002dce</t>
  </si>
  <si>
    <t>00002dcf</t>
  </si>
  <si>
    <t>00002dd0</t>
  </si>
  <si>
    <t>00002dd1</t>
  </si>
  <si>
    <t>00002dd2</t>
  </si>
  <si>
    <t>00000cd6</t>
  </si>
  <si>
    <t>草莓服</t>
  </si>
  <si>
    <t>00000cd7</t>
  </si>
  <si>
    <t>西瓜服</t>
  </si>
  <si>
    <t>00002b58</t>
  </si>
  <si>
    <t>睡袍</t>
  </si>
  <si>
    <t>00002e9b</t>
  </si>
  <si>
    <t>00002e9c</t>
  </si>
  <si>
    <t>00002e9d</t>
  </si>
  <si>
    <t>00002e9e</t>
  </si>
  <si>
    <t>00002bab</t>
  </si>
  <si>
    <t>视觉系连身裙</t>
  </si>
  <si>
    <t>00002a9a</t>
  </si>
  <si>
    <t>乌兹别克传统服装</t>
  </si>
  <si>
    <t>00002edb</t>
  </si>
  <si>
    <t>00002edc</t>
  </si>
  <si>
    <t>00002edd</t>
  </si>
  <si>
    <t>00002a9b</t>
  </si>
  <si>
    <t>阿伊努树皮衣</t>
  </si>
  <si>
    <t>00002ede</t>
  </si>
  <si>
    <t>00002edf</t>
  </si>
  <si>
    <t>00002a9c</t>
  </si>
  <si>
    <t>红型染服装</t>
  </si>
  <si>
    <t>00000cd8</t>
  </si>
  <si>
    <t>橘子服</t>
  </si>
  <si>
    <t>00002a9e</t>
  </si>
  <si>
    <t>彩绘连体服</t>
  </si>
  <si>
    <t>00002ef5</t>
  </si>
  <si>
    <t>00002ef6</t>
  </si>
  <si>
    <t>00000cd9</t>
  </si>
  <si>
    <t>奇异果服</t>
  </si>
  <si>
    <t>00000cda</t>
  </si>
  <si>
    <t>葡萄服</t>
  </si>
  <si>
    <t>00000cdd</t>
  </si>
  <si>
    <t>凤梨服</t>
  </si>
  <si>
    <t>000030a0</t>
  </si>
  <si>
    <t>蛋派对连身裙</t>
  </si>
  <si>
    <t>000030a1</t>
  </si>
  <si>
    <t>地面蛋衣服</t>
  </si>
  <si>
    <t>000030a2</t>
  </si>
  <si>
    <t>岩石蛋衣服</t>
  </si>
  <si>
    <t>000030a3</t>
  </si>
  <si>
    <t>叶子蛋衣服</t>
  </si>
  <si>
    <t>000030a4</t>
  </si>
  <si>
    <t>森林蛋衣服</t>
  </si>
  <si>
    <t>000030a5</t>
  </si>
  <si>
    <t>飞天蛋衣服</t>
  </si>
  <si>
    <t>000030a6</t>
  </si>
  <si>
    <t>鱼儿蛋衣服</t>
  </si>
  <si>
    <t>00000d13</t>
  </si>
  <si>
    <t>护士连身裙</t>
  </si>
  <si>
    <t>00001e70</t>
  </si>
  <si>
    <t>00001e71</t>
  </si>
  <si>
    <t>00000d1a</t>
  </si>
  <si>
    <t>睡衣</t>
  </si>
  <si>
    <t>00001e8f</t>
  </si>
  <si>
    <t>00001e90</t>
  </si>
  <si>
    <t>00001e91</t>
  </si>
  <si>
    <t>00001e92</t>
  </si>
  <si>
    <t>00000d39</t>
  </si>
  <si>
    <t>束腰洋装</t>
  </si>
  <si>
    <t>000021ec</t>
  </si>
  <si>
    <t>000021ed</t>
  </si>
  <si>
    <t>00000d3a</t>
  </si>
  <si>
    <t>衬衫连身裙</t>
  </si>
  <si>
    <t>000022f5</t>
  </si>
  <si>
    <t>000022f6</t>
  </si>
  <si>
    <t>00000d3b</t>
  </si>
  <si>
    <t>无袖衬衫连身裙</t>
  </si>
  <si>
    <t>000022f7</t>
  </si>
  <si>
    <t>000022f8</t>
  </si>
  <si>
    <t>000022f9</t>
  </si>
  <si>
    <t>00000d51</t>
  </si>
  <si>
    <t>马术服</t>
  </si>
  <si>
    <t>斜带花纹</t>
  </si>
  <si>
    <t>00002b7a</t>
  </si>
  <si>
    <t>元禄花纹</t>
  </si>
  <si>
    <t>00002b7b</t>
  </si>
  <si>
    <t>菱形</t>
  </si>
  <si>
    <t>00002b7c</t>
  </si>
  <si>
    <t>环形</t>
  </si>
  <si>
    <t>00002b7d</t>
  </si>
  <si>
    <t>星形</t>
  </si>
  <si>
    <t>00002b7e</t>
  </si>
  <si>
    <t>斜十字纹</t>
  </si>
  <si>
    <t>00002b7f</t>
  </si>
  <si>
    <t>竖条纹</t>
  </si>
  <si>
    <t>00002b80</t>
  </si>
  <si>
    <t>锯齿形</t>
  </si>
  <si>
    <t>00000d59</t>
  </si>
  <si>
    <t>熊熊装</t>
  </si>
  <si>
    <t>0000259c</t>
  </si>
  <si>
    <t>0000259d</t>
  </si>
  <si>
    <t>0000259e</t>
  </si>
  <si>
    <t>00000d5c</t>
  </si>
  <si>
    <t>消防服</t>
  </si>
  <si>
    <t>000024ef</t>
  </si>
  <si>
    <t>000024f0</t>
  </si>
  <si>
    <t>000024f1</t>
  </si>
  <si>
    <t>000024f2</t>
  </si>
  <si>
    <t>00000d5d</t>
  </si>
  <si>
    <t>青蛙装</t>
  </si>
  <si>
    <t>0000259f</t>
  </si>
  <si>
    <t>000025a0</t>
  </si>
  <si>
    <t>000025a1</t>
  </si>
  <si>
    <t>00000d60</t>
  </si>
  <si>
    <t>河童装</t>
  </si>
  <si>
    <t>000025a2</t>
  </si>
  <si>
    <t>00000d6b</t>
  </si>
  <si>
    <t>安托瓦内特洋装</t>
  </si>
  <si>
    <t>0000202e</t>
  </si>
  <si>
    <t>0000202f</t>
  </si>
  <si>
    <t>00002030</t>
  </si>
  <si>
    <t>00002031</t>
  </si>
  <si>
    <t>00000d71</t>
  </si>
  <si>
    <t>尼罗河传统服装</t>
  </si>
  <si>
    <t>00000d78</t>
  </si>
  <si>
    <t>工作装</t>
  </si>
  <si>
    <t>000024f3</t>
  </si>
  <si>
    <t>000024f4</t>
  </si>
  <si>
    <t>000024f5</t>
  </si>
  <si>
    <t>000024f6</t>
  </si>
  <si>
    <t>000024f7</t>
  </si>
  <si>
    <t>000024f8</t>
  </si>
  <si>
    <t>000024f9</t>
  </si>
  <si>
    <t>00000d7a</t>
  </si>
  <si>
    <t>小丑装</t>
  </si>
  <si>
    <t>00002521</t>
  </si>
  <si>
    <t>00002522</t>
  </si>
  <si>
    <t>00002523</t>
  </si>
  <si>
    <t>00000d7b</t>
  </si>
  <si>
    <t>英雄装</t>
  </si>
  <si>
    <t>00002d33</t>
  </si>
  <si>
    <t>00002d34</t>
  </si>
  <si>
    <t>00002d35</t>
  </si>
  <si>
    <t>00002d36</t>
  </si>
  <si>
    <t>00002d37</t>
  </si>
  <si>
    <t>00002d38</t>
  </si>
  <si>
    <t>00002d39</t>
  </si>
  <si>
    <t>00000d7c</t>
  </si>
  <si>
    <t>男性短款轻便和服</t>
  </si>
  <si>
    <t>000023f5</t>
  </si>
  <si>
    <t>紫红色</t>
  </si>
  <si>
    <t>000023f6</t>
  </si>
  <si>
    <t>00000d84</t>
  </si>
  <si>
    <t>忍者服</t>
  </si>
  <si>
    <t>000023f7</t>
  </si>
  <si>
    <t>000023f8</t>
  </si>
  <si>
    <t>000023f9</t>
  </si>
  <si>
    <t>000023fa</t>
  </si>
  <si>
    <t>000023fb</t>
  </si>
  <si>
    <t>000023fc</t>
  </si>
  <si>
    <t>000023fd</t>
  </si>
  <si>
    <t>00000d86</t>
  </si>
  <si>
    <t>龙纹装</t>
  </si>
  <si>
    <t>00000d88</t>
  </si>
  <si>
    <t>酒店服务生制服</t>
  </si>
  <si>
    <t>00001d15</t>
  </si>
  <si>
    <t>00001d16</t>
  </si>
  <si>
    <t>00001d17</t>
  </si>
  <si>
    <t>00001d18</t>
  </si>
  <si>
    <t>00000d93</t>
  </si>
  <si>
    <t>空乘制服</t>
  </si>
  <si>
    <t>00001fb0</t>
  </si>
  <si>
    <t>00001fb1</t>
  </si>
  <si>
    <t>00001fb2</t>
  </si>
  <si>
    <t>00001fb3</t>
  </si>
  <si>
    <t>00000da4</t>
  </si>
  <si>
    <t>魔法师长袍</t>
  </si>
  <si>
    <t>000021ee</t>
  </si>
  <si>
    <t>000021ef</t>
  </si>
  <si>
    <t>000021f0</t>
  </si>
  <si>
    <t>00000da5</t>
  </si>
  <si>
    <t>越南传统服装</t>
  </si>
  <si>
    <t>000023b5</t>
  </si>
  <si>
    <t>000023b6</t>
  </si>
  <si>
    <t>000023b7</t>
  </si>
  <si>
    <t>000023b8</t>
  </si>
  <si>
    <t>00000dd0</t>
  </si>
  <si>
    <t>和风连袖围裙</t>
  </si>
  <si>
    <t>00002312</t>
  </si>
  <si>
    <t>00002313</t>
  </si>
  <si>
    <t>原色</t>
  </si>
  <si>
    <t>00000dd2</t>
  </si>
  <si>
    <t>韩服裙</t>
  </si>
  <si>
    <t>朱红色</t>
  </si>
  <si>
    <t>000023b9</t>
  </si>
  <si>
    <t>000023ba</t>
  </si>
  <si>
    <t>000023bb</t>
  </si>
  <si>
    <t>000023bc</t>
  </si>
  <si>
    <t>00000ded</t>
  </si>
  <si>
    <t>警服</t>
  </si>
  <si>
    <t>00000df2</t>
  </si>
  <si>
    <t>罗马传统服装</t>
  </si>
  <si>
    <t>00001fbe</t>
  </si>
  <si>
    <t>00000df4</t>
  </si>
  <si>
    <t>梅花和服</t>
  </si>
  <si>
    <t>00002314</t>
  </si>
  <si>
    <t>抹茶色</t>
  </si>
  <si>
    <t>00000df5</t>
  </si>
  <si>
    <t>歌德风长裙</t>
  </si>
  <si>
    <t>000021f1</t>
  </si>
  <si>
    <t>000021f2</t>
  </si>
  <si>
    <t>00000df6</t>
  </si>
  <si>
    <t>希腊传统服装</t>
  </si>
  <si>
    <t>00000df8</t>
  </si>
  <si>
    <t>发霉连身裙</t>
  </si>
  <si>
    <t>00000df9</t>
  </si>
  <si>
    <t>埃及传统服装</t>
  </si>
  <si>
    <t>00000e16</t>
  </si>
  <si>
    <t>阿拉伯传统服装</t>
  </si>
  <si>
    <t>00001fda</t>
  </si>
  <si>
    <t>00001fdb</t>
  </si>
  <si>
    <t>00001fdc</t>
  </si>
  <si>
    <t>00000e17</t>
  </si>
  <si>
    <t>绷带装</t>
  </si>
  <si>
    <t>00000e19</t>
  </si>
  <si>
    <t>骷髅装</t>
  </si>
  <si>
    <t>00000e1a</t>
  </si>
  <si>
    <t>职业摔角装</t>
  </si>
  <si>
    <t>000021bb</t>
  </si>
  <si>
    <t>000021bc</t>
  </si>
  <si>
    <t>000021bd</t>
  </si>
  <si>
    <t>000021be</t>
  </si>
  <si>
    <t>000021bf</t>
  </si>
  <si>
    <t>00000e1b</t>
  </si>
  <si>
    <t>棒球服</t>
  </si>
  <si>
    <t>00002b62</t>
  </si>
  <si>
    <t>00002b63</t>
  </si>
  <si>
    <t>00002b64</t>
  </si>
  <si>
    <t>00002b65</t>
  </si>
  <si>
    <t>00000e1c</t>
  </si>
  <si>
    <t>机长制服</t>
  </si>
  <si>
    <t>00001fb7</t>
  </si>
  <si>
    <t>00001fb8</t>
  </si>
  <si>
    <t>00000e1d</t>
  </si>
  <si>
    <t>斗牛士装</t>
  </si>
  <si>
    <t>00002524</t>
  </si>
  <si>
    <t>00002525</t>
  </si>
  <si>
    <t>00002526</t>
  </si>
  <si>
    <t>00002527</t>
  </si>
  <si>
    <t>00000e1e</t>
  </si>
  <si>
    <t>荷兰洋装</t>
  </si>
  <si>
    <t>00001fdd</t>
  </si>
  <si>
    <t>00001fde</t>
  </si>
  <si>
    <t>00000e34</t>
  </si>
  <si>
    <t>航天服</t>
  </si>
  <si>
    <t>00000e47</t>
  </si>
  <si>
    <t>赛车服</t>
  </si>
  <si>
    <t>000024fa</t>
  </si>
  <si>
    <t>000024fb</t>
  </si>
  <si>
    <t>000024fc</t>
  </si>
  <si>
    <t>00000e4c</t>
  </si>
  <si>
    <t>交叉背带裙</t>
  </si>
  <si>
    <t>0000233e</t>
  </si>
  <si>
    <t>0000233f</t>
  </si>
  <si>
    <t>00002340</t>
  </si>
  <si>
    <t>00002341</t>
  </si>
  <si>
    <t>00000e4e</t>
  </si>
  <si>
    <t>制服背心裙</t>
  </si>
  <si>
    <t>00001d94</t>
  </si>
  <si>
    <t>00001d95</t>
  </si>
  <si>
    <t>00001d96</t>
  </si>
  <si>
    <t>00001d97</t>
  </si>
  <si>
    <t>00001d98</t>
  </si>
  <si>
    <t>00001d99</t>
  </si>
  <si>
    <t>00000e54</t>
  </si>
  <si>
    <t>牛仔背带裤装</t>
  </si>
  <si>
    <t>000024fd</t>
  </si>
  <si>
    <t>000024fe</t>
  </si>
  <si>
    <t>000024ff</t>
  </si>
  <si>
    <t>00002500</t>
  </si>
  <si>
    <t>00002501</t>
  </si>
  <si>
    <t>00002502</t>
  </si>
  <si>
    <t>00002503</t>
  </si>
  <si>
    <t>00000e59</t>
  </si>
  <si>
    <t>海军风连身裙</t>
  </si>
  <si>
    <t>000022b2</t>
  </si>
  <si>
    <t>000022b3</t>
  </si>
  <si>
    <t>000022b4</t>
  </si>
  <si>
    <t>00000e65</t>
  </si>
  <si>
    <t>印度传统服装</t>
  </si>
  <si>
    <t>石榴石</t>
  </si>
  <si>
    <t>000023bd</t>
  </si>
  <si>
    <t>000023be</t>
  </si>
  <si>
    <t>托帕石</t>
  </si>
  <si>
    <t>000023bf</t>
  </si>
  <si>
    <t>紫水晶</t>
  </si>
  <si>
    <t>00000e66</t>
  </si>
  <si>
    <t>梦游仙境连身裙</t>
  </si>
  <si>
    <t>00000e70</t>
  </si>
  <si>
    <t>马甲连身裙</t>
  </si>
  <si>
    <t>00002342</t>
  </si>
  <si>
    <t>00002343</t>
  </si>
  <si>
    <t>00002344</t>
  </si>
  <si>
    <t>浅咖啡色</t>
  </si>
  <si>
    <t>00002345</t>
  </si>
  <si>
    <t>00000e77</t>
  </si>
  <si>
    <t>妖精裙</t>
  </si>
  <si>
    <t>00001fbf</t>
  </si>
  <si>
    <t>00001fc0</t>
  </si>
  <si>
    <t>00001fc1</t>
  </si>
  <si>
    <t>00001fc2</t>
  </si>
  <si>
    <t>00000e7b</t>
  </si>
  <si>
    <t>背带裤装</t>
  </si>
  <si>
    <t>000021b0</t>
  </si>
  <si>
    <t>000021b1</t>
  </si>
  <si>
    <t>000021b2</t>
  </si>
  <si>
    <t>000021b3</t>
  </si>
  <si>
    <t>0000104b</t>
  </si>
  <si>
    <t>小矮人装</t>
  </si>
  <si>
    <t>00001fc3</t>
  </si>
  <si>
    <t>00001fc4</t>
  </si>
  <si>
    <t>00001fc5</t>
  </si>
  <si>
    <t>00001fc6</t>
  </si>
  <si>
    <t>00001fc7</t>
  </si>
  <si>
    <t>00001fc8</t>
  </si>
  <si>
    <t>00001098</t>
  </si>
  <si>
    <t>长睡袍</t>
  </si>
  <si>
    <t>00001fc9</t>
  </si>
  <si>
    <t>00002e9f</t>
  </si>
  <si>
    <t>00002ea0</t>
  </si>
  <si>
    <t>00002ea1</t>
  </si>
  <si>
    <t>00001099</t>
  </si>
  <si>
    <t>柔道服</t>
  </si>
  <si>
    <t>000023fe</t>
  </si>
  <si>
    <t>000010a6</t>
  </si>
  <si>
    <t>粗横纹连身裙</t>
  </si>
  <si>
    <t>00001e59</t>
  </si>
  <si>
    <t>00001e5a</t>
  </si>
  <si>
    <t>00001e5b</t>
  </si>
  <si>
    <t>00001e5c</t>
  </si>
  <si>
    <t>00001e5d</t>
  </si>
  <si>
    <t>00001e5e</t>
  </si>
  <si>
    <t>00001e5f</t>
  </si>
  <si>
    <t>000010a9</t>
  </si>
  <si>
    <t>棉麻连身裙</t>
  </si>
  <si>
    <t>0000218a</t>
  </si>
  <si>
    <t>0000218b</t>
  </si>
  <si>
    <t>0000218c</t>
  </si>
  <si>
    <t>0000218d</t>
  </si>
  <si>
    <t>000010b1</t>
  </si>
  <si>
    <t>魔术师长袍</t>
  </si>
  <si>
    <t>000021f3</t>
  </si>
  <si>
    <t>000010c2</t>
  </si>
  <si>
    <t>绕颈连身裙</t>
  </si>
  <si>
    <t>00001e69</t>
  </si>
  <si>
    <t>00001e6a</t>
  </si>
  <si>
    <t>00001e6b</t>
  </si>
  <si>
    <t>000010c4</t>
  </si>
  <si>
    <t>巫女服</t>
  </si>
  <si>
    <t>00002315</t>
  </si>
  <si>
    <t>000010cc</t>
  </si>
  <si>
    <t>摩登少女连身裙</t>
  </si>
  <si>
    <t>00001ec5</t>
  </si>
  <si>
    <t>00001ec6</t>
  </si>
  <si>
    <t>00001ec7</t>
  </si>
  <si>
    <t>00001ec8</t>
  </si>
  <si>
    <t>000010df</t>
  </si>
  <si>
    <t>和服袴</t>
  </si>
  <si>
    <t>葡萄紫</t>
  </si>
  <si>
    <t>00002316</t>
  </si>
  <si>
    <t>00002317</t>
  </si>
  <si>
    <t>000010e4</t>
  </si>
  <si>
    <t>全身紧身衣</t>
  </si>
  <si>
    <t>000021c0</t>
  </si>
  <si>
    <t>000021c1</t>
  </si>
  <si>
    <t>000021c2</t>
  </si>
  <si>
    <t>000021c3</t>
  </si>
  <si>
    <t>000021c4</t>
  </si>
  <si>
    <t>000021c5</t>
  </si>
  <si>
    <t>000021c6</t>
  </si>
  <si>
    <t>000010e8</t>
  </si>
  <si>
    <t>下水裤</t>
  </si>
  <si>
    <t>000021b4</t>
  </si>
  <si>
    <t>000021b5</t>
  </si>
  <si>
    <t>000021b6</t>
  </si>
  <si>
    <t>000010ec</t>
  </si>
  <si>
    <t>魔法洋装</t>
  </si>
  <si>
    <t>000021f4</t>
  </si>
  <si>
    <t>000021f5</t>
  </si>
  <si>
    <t>000021f6</t>
  </si>
  <si>
    <t>000021f7</t>
  </si>
  <si>
    <t>000021f8</t>
  </si>
  <si>
    <t>000021f9</t>
  </si>
  <si>
    <t>000021fa</t>
  </si>
  <si>
    <t>000010ee</t>
  </si>
  <si>
    <t>礼服小外套</t>
  </si>
  <si>
    <t>000020f9</t>
  </si>
  <si>
    <t>000020fa</t>
  </si>
  <si>
    <t>000020fb</t>
  </si>
  <si>
    <t>000010f0</t>
  </si>
  <si>
    <t>职业装</t>
  </si>
  <si>
    <t>00002346</t>
  </si>
  <si>
    <t>00002347</t>
  </si>
  <si>
    <t>000010f5</t>
  </si>
  <si>
    <t>珍珠长洋装</t>
  </si>
  <si>
    <t>00001f02</t>
  </si>
  <si>
    <t>00001f03</t>
  </si>
  <si>
    <t>00001f04</t>
  </si>
  <si>
    <t>000010f6</t>
  </si>
  <si>
    <t>男性休闲和服</t>
  </si>
  <si>
    <t>000023ff</t>
  </si>
  <si>
    <t>00002400</t>
  </si>
  <si>
    <t>00002401</t>
  </si>
  <si>
    <t>000010f8</t>
  </si>
  <si>
    <t>简朴洋装</t>
  </si>
  <si>
    <t>00001fca</t>
  </si>
  <si>
    <t>00001fcb</t>
  </si>
  <si>
    <t>000010f9</t>
  </si>
  <si>
    <t>简朴套装</t>
  </si>
  <si>
    <t>00001fcc</t>
  </si>
  <si>
    <t>00001fcd</t>
  </si>
  <si>
    <t>000010fb</t>
  </si>
  <si>
    <t>晚礼服裙</t>
  </si>
  <si>
    <t>00002054</t>
  </si>
  <si>
    <t>00002055</t>
  </si>
  <si>
    <t>00002056</t>
  </si>
  <si>
    <t>00001107</t>
  </si>
  <si>
    <t>刷毛睡衣</t>
  </si>
  <si>
    <t>00001e93</t>
  </si>
  <si>
    <t>00001108</t>
  </si>
  <si>
    <t>皮外套</t>
  </si>
  <si>
    <t>00002455</t>
  </si>
  <si>
    <t>00002456</t>
  </si>
  <si>
    <t>00001109</t>
  </si>
  <si>
    <t>浴巾</t>
  </si>
  <si>
    <t>00001e83</t>
  </si>
  <si>
    <t>00001e84</t>
  </si>
  <si>
    <t>00001e85</t>
  </si>
  <si>
    <t>00001e86</t>
  </si>
  <si>
    <t>00001e87</t>
  </si>
  <si>
    <t>00001e88</t>
  </si>
  <si>
    <t>0000112c</t>
  </si>
  <si>
    <t>秋色格纹连身裙</t>
  </si>
  <si>
    <t>000022fa</t>
  </si>
  <si>
    <t>000022fb</t>
  </si>
  <si>
    <t>000022fc</t>
  </si>
  <si>
    <t>0000112f</t>
  </si>
  <si>
    <t>大方格纹连身裙</t>
  </si>
  <si>
    <t>奇幻格纹</t>
  </si>
  <si>
    <t>000024cb</t>
  </si>
  <si>
    <t>能量格纹</t>
  </si>
  <si>
    <t>000024cc</t>
  </si>
  <si>
    <t>梦幻格纹</t>
  </si>
  <si>
    <t>000024cd</t>
  </si>
  <si>
    <t>甜美格纹</t>
  </si>
  <si>
    <t>00001133</t>
  </si>
  <si>
    <t>飘逸连身裙</t>
  </si>
  <si>
    <t>0000218e</t>
  </si>
  <si>
    <t>0000218f</t>
  </si>
  <si>
    <t>00002190</t>
  </si>
  <si>
    <t>00001136</t>
  </si>
  <si>
    <t>吊带蛋糕裙</t>
  </si>
  <si>
    <t>000024ce</t>
  </si>
  <si>
    <t>000024cf</t>
  </si>
  <si>
    <t>000024d0</t>
  </si>
  <si>
    <t>000024d1</t>
  </si>
  <si>
    <t>000024d2</t>
  </si>
  <si>
    <t>000024d3</t>
  </si>
  <si>
    <t>00001139</t>
  </si>
  <si>
    <t>波西米亚连身裙</t>
  </si>
  <si>
    <t>00002191</t>
  </si>
  <si>
    <t>00002192</t>
  </si>
  <si>
    <t>00001148</t>
  </si>
  <si>
    <t>拼接宽版运动衫</t>
  </si>
  <si>
    <t>00001f34</t>
  </si>
  <si>
    <t>00001f35</t>
  </si>
  <si>
    <t>00001f36</t>
  </si>
  <si>
    <t>00001f37</t>
  </si>
  <si>
    <t>0000114f</t>
  </si>
  <si>
    <t>绵羊装</t>
  </si>
  <si>
    <t>000025a3</t>
  </si>
  <si>
    <t>000025a4</t>
  </si>
  <si>
    <t>000025a5</t>
  </si>
  <si>
    <t>00001150</t>
  </si>
  <si>
    <t>向日葵连身裙</t>
  </si>
  <si>
    <t>000024d4</t>
  </si>
  <si>
    <t>000024d5</t>
  </si>
  <si>
    <t>0000115b</t>
  </si>
  <si>
    <t>提洛尔背带裤装</t>
  </si>
  <si>
    <t>000021b7</t>
  </si>
  <si>
    <t>000021b8</t>
  </si>
  <si>
    <t>00001161</t>
  </si>
  <si>
    <t>饰星星套装</t>
  </si>
  <si>
    <t>00002528</t>
  </si>
  <si>
    <t>00002529</t>
  </si>
  <si>
    <t>0000252a</t>
  </si>
  <si>
    <t>0000252b</t>
  </si>
  <si>
    <t>00001172</t>
  </si>
  <si>
    <t>两件式无袖连身裙</t>
  </si>
  <si>
    <t>000020b9</t>
  </si>
  <si>
    <t>000020ba</t>
  </si>
  <si>
    <t>00001173</t>
  </si>
  <si>
    <t>老虎T恤连身裙</t>
  </si>
  <si>
    <t>000020bb</t>
  </si>
  <si>
    <t>000020bc</t>
  </si>
  <si>
    <t>000020bd</t>
  </si>
  <si>
    <t>000020be</t>
  </si>
  <si>
    <t>00001174</t>
  </si>
  <si>
    <t>连帽上衣配衬衫连身裙</t>
  </si>
  <si>
    <t>00001f38</t>
  </si>
  <si>
    <t>00001f39</t>
  </si>
  <si>
    <t>00001176</t>
  </si>
  <si>
    <t>幼儿连衫裤</t>
  </si>
  <si>
    <t>00001e94</t>
  </si>
  <si>
    <t>00001e95</t>
  </si>
  <si>
    <t>00001e96</t>
  </si>
  <si>
    <t>00001e97</t>
  </si>
  <si>
    <t>00001e98</t>
  </si>
  <si>
    <t>00001e99</t>
  </si>
  <si>
    <t>00001e9a</t>
  </si>
  <si>
    <t>00001177</t>
  </si>
  <si>
    <t>拘束衣</t>
  </si>
  <si>
    <t>0000217b</t>
  </si>
  <si>
    <t>0000117b</t>
  </si>
  <si>
    <t>超级英雄装</t>
  </si>
  <si>
    <t>00002515</t>
  </si>
  <si>
    <t>00002516</t>
  </si>
  <si>
    <t>00002517</t>
  </si>
  <si>
    <t>00001184</t>
  </si>
  <si>
    <t>墨西哥传统服装</t>
  </si>
  <si>
    <t>00001189</t>
  </si>
  <si>
    <t>连身裙配披肩</t>
  </si>
  <si>
    <t>00002193</t>
  </si>
  <si>
    <t>00002194</t>
  </si>
  <si>
    <t>00002195</t>
  </si>
  <si>
    <t>0000119a</t>
  </si>
  <si>
    <t>洋娃娃风连身裙</t>
  </si>
  <si>
    <t>000022b5</t>
  </si>
  <si>
    <t>000022b6</t>
  </si>
  <si>
    <t>000022b7</t>
  </si>
  <si>
    <t>000022b8</t>
  </si>
  <si>
    <t>000022b9</t>
  </si>
  <si>
    <t>000011a8</t>
  </si>
  <si>
    <t>长版衬衫连身裙</t>
  </si>
  <si>
    <t>000022fd</t>
  </si>
  <si>
    <t>000022fe</t>
  </si>
  <si>
    <t>000022ff</t>
  </si>
  <si>
    <t>00002300</t>
  </si>
  <si>
    <t>00002301</t>
  </si>
  <si>
    <t>000011cb</t>
  </si>
  <si>
    <t>长版牛仔针织罩衫</t>
  </si>
  <si>
    <t>00002138</t>
  </si>
  <si>
    <t>00002139</t>
  </si>
  <si>
    <t>000011cc</t>
  </si>
  <si>
    <t>排列印花连身裙</t>
  </si>
  <si>
    <t>00001eed</t>
  </si>
  <si>
    <t>00001eee</t>
  </si>
  <si>
    <t>00001eef</t>
  </si>
  <si>
    <t>00001ef0</t>
  </si>
  <si>
    <t>00001ef1</t>
  </si>
  <si>
    <t>000011cd</t>
  </si>
  <si>
    <t>复古A字连身裙</t>
  </si>
  <si>
    <t>00001ee4</t>
  </si>
  <si>
    <t>00001ee5</t>
  </si>
  <si>
    <t>00001ee6</t>
  </si>
  <si>
    <t>00001ee7</t>
  </si>
  <si>
    <t>000011cf</t>
  </si>
  <si>
    <t>T恤连身裙</t>
  </si>
  <si>
    <t>000020bf</t>
  </si>
  <si>
    <t>000020c0</t>
  </si>
  <si>
    <t>000020c1</t>
  </si>
  <si>
    <t>000020c2</t>
  </si>
  <si>
    <t>000020c3</t>
  </si>
  <si>
    <t>000011d3</t>
  </si>
  <si>
    <t>视觉系服装</t>
  </si>
  <si>
    <t>000011da</t>
  </si>
  <si>
    <t>花朵图案蕾丝连身裙</t>
  </si>
  <si>
    <t>000022ba</t>
  </si>
  <si>
    <t>000022bb</t>
  </si>
  <si>
    <t>000022bc</t>
  </si>
  <si>
    <t>000022bd</t>
  </si>
  <si>
    <t>000022be</t>
  </si>
  <si>
    <t>000022bf</t>
  </si>
  <si>
    <t>000022c0</t>
  </si>
  <si>
    <t>000011e1</t>
  </si>
  <si>
    <t>毛虫装</t>
  </si>
  <si>
    <t>000025a6</t>
  </si>
  <si>
    <t>000025a7</t>
  </si>
  <si>
    <t>000011e3</t>
  </si>
  <si>
    <t>小屋印花连身裙</t>
  </si>
  <si>
    <t>0000226a</t>
  </si>
  <si>
    <t>000011e8</t>
  </si>
  <si>
    <t>森林图案连身裙</t>
  </si>
  <si>
    <t>0000226b</t>
  </si>
  <si>
    <t>0000226c</t>
  </si>
  <si>
    <t>0000226d</t>
  </si>
  <si>
    <t>0000226e</t>
  </si>
  <si>
    <t>灰蓝色</t>
  </si>
  <si>
    <t>000011ea</t>
  </si>
  <si>
    <t>橄榄球制服</t>
  </si>
  <si>
    <t>红色×白色</t>
  </si>
  <si>
    <t>00001dcd</t>
  </si>
  <si>
    <t>蓝色×白色</t>
  </si>
  <si>
    <t>00001dce</t>
  </si>
  <si>
    <t>00001dcf</t>
  </si>
  <si>
    <t>橘色×白色</t>
  </si>
  <si>
    <t>00001dd0</t>
  </si>
  <si>
    <t>红色×黑色</t>
  </si>
  <si>
    <t>00001dd1</t>
  </si>
  <si>
    <t>蓝色×黑色</t>
  </si>
  <si>
    <t>00001dd2</t>
  </si>
  <si>
    <t>绿色×黑色</t>
  </si>
  <si>
    <t>00001dd3</t>
  </si>
  <si>
    <t>橘色×黑色</t>
  </si>
  <si>
    <t>000011ec</t>
  </si>
  <si>
    <t>铁盔甲</t>
  </si>
  <si>
    <t>000011ed</t>
  </si>
  <si>
    <t>长羽绒外套</t>
  </si>
  <si>
    <t>00002086</t>
  </si>
  <si>
    <t>00002087</t>
  </si>
  <si>
    <t>00002088</t>
  </si>
  <si>
    <t>00002089</t>
  </si>
  <si>
    <t>000011ee</t>
  </si>
  <si>
    <t>金盔甲</t>
  </si>
  <si>
    <t>000011f2</t>
  </si>
  <si>
    <t>海军大衣连短裙</t>
  </si>
  <si>
    <t>00002302</t>
  </si>
  <si>
    <t>000011f4</t>
  </si>
  <si>
    <t>裹身裙</t>
  </si>
  <si>
    <t>00002196</t>
  </si>
  <si>
    <t>00002197</t>
  </si>
  <si>
    <t>00002198</t>
  </si>
  <si>
    <t>00002199</t>
  </si>
  <si>
    <t>0000219a</t>
  </si>
  <si>
    <t>000011fb</t>
  </si>
  <si>
    <t>荷兰服</t>
  </si>
  <si>
    <t>000011fc</t>
  </si>
  <si>
    <t>绒毛连帽上衣</t>
  </si>
  <si>
    <t>00001f2d</t>
  </si>
  <si>
    <t>00001f2e</t>
  </si>
  <si>
    <t>00001f2f</t>
  </si>
  <si>
    <t>000011fe</t>
  </si>
  <si>
    <t>巴尔玛肯大衣</t>
  </si>
  <si>
    <t>0000245a</t>
  </si>
  <si>
    <t>0000245b</t>
  </si>
  <si>
    <t>00001203</t>
  </si>
  <si>
    <t>阿拉伯公主装</t>
  </si>
  <si>
    <t>00001fdf</t>
  </si>
  <si>
    <t>00001fe0</t>
  </si>
  <si>
    <t>00001fe1</t>
  </si>
  <si>
    <t>00001208</t>
  </si>
  <si>
    <t>民族风连身裙</t>
  </si>
  <si>
    <t>0000226f</t>
  </si>
  <si>
    <t>00002270</t>
  </si>
  <si>
    <t>00002271</t>
  </si>
  <si>
    <t>珊瑚红</t>
  </si>
  <si>
    <t>00002272</t>
  </si>
  <si>
    <t>00002273</t>
  </si>
  <si>
    <t>00001209</t>
  </si>
  <si>
    <t>短款连身裤</t>
  </si>
  <si>
    <t>00001f56</t>
  </si>
  <si>
    <t>00001f57</t>
  </si>
  <si>
    <t>00001f58</t>
  </si>
  <si>
    <t>00001f59</t>
  </si>
  <si>
    <t>00001228</t>
  </si>
  <si>
    <t>冰晶皇后洋装</t>
  </si>
  <si>
    <t>冰蓝色</t>
  </si>
  <si>
    <t>0000122a</t>
  </si>
  <si>
    <t>雪国洋装</t>
  </si>
  <si>
    <t>00001fe2</t>
  </si>
  <si>
    <t>00001fe3</t>
  </si>
  <si>
    <t>0000122d</t>
  </si>
  <si>
    <t>墨西哥街头乐队装</t>
  </si>
  <si>
    <t>00001fe4</t>
  </si>
  <si>
    <t>00001fe5</t>
  </si>
  <si>
    <t>00001fe6</t>
  </si>
  <si>
    <t>00001fe7</t>
  </si>
  <si>
    <t>00001fe8</t>
  </si>
  <si>
    <t>0000122f</t>
  </si>
  <si>
    <t>大理石纹连身裙</t>
  </si>
  <si>
    <t>00001ef6</t>
  </si>
  <si>
    <t>00001ef7</t>
  </si>
  <si>
    <t>00001ef8</t>
  </si>
  <si>
    <t>00001ef9</t>
  </si>
  <si>
    <t>00001231</t>
  </si>
  <si>
    <t>贝壳洋装</t>
  </si>
  <si>
    <t>00002036</t>
  </si>
  <si>
    <t>00002037</t>
  </si>
  <si>
    <t>00002038</t>
  </si>
  <si>
    <t>00002039</t>
  </si>
  <si>
    <t>0000203a</t>
  </si>
  <si>
    <t>00001242</t>
  </si>
  <si>
    <t>长款提花针织罩衫</t>
  </si>
  <si>
    <t>00001f5a</t>
  </si>
  <si>
    <t>00001f5b</t>
  </si>
  <si>
    <t>00001f5c</t>
  </si>
  <si>
    <t>0000124e</t>
  </si>
  <si>
    <t>天使连身裙</t>
  </si>
  <si>
    <t>00002518</t>
  </si>
  <si>
    <t>00001267</t>
  </si>
  <si>
    <t>恶魔装</t>
  </si>
  <si>
    <t>00002519</t>
  </si>
  <si>
    <t>00001279</t>
  </si>
  <si>
    <t>条纹长连身裙</t>
  </si>
  <si>
    <t>00001e66</t>
  </si>
  <si>
    <t>00001e67</t>
  </si>
  <si>
    <t>00001e68</t>
  </si>
  <si>
    <t>0000127b</t>
  </si>
  <si>
    <t>格纹背心裙</t>
  </si>
  <si>
    <t>00002308</t>
  </si>
  <si>
    <t>00002309</t>
  </si>
  <si>
    <t>0000230a</t>
  </si>
  <si>
    <t>00001281</t>
  </si>
  <si>
    <t>蕾丝连身裙</t>
  </si>
  <si>
    <t>000020ac</t>
  </si>
  <si>
    <t>000020ad</t>
  </si>
  <si>
    <t>00001284</t>
  </si>
  <si>
    <t>幸运草连身裙</t>
  </si>
  <si>
    <t>000024d6</t>
  </si>
  <si>
    <t>深绿色</t>
  </si>
  <si>
    <t>000012b7</t>
  </si>
  <si>
    <t>淑女连身裙</t>
  </si>
  <si>
    <t>00001fce</t>
  </si>
  <si>
    <t>00001fcf</t>
  </si>
  <si>
    <t>00001fd0</t>
  </si>
  <si>
    <t>00001fd1</t>
  </si>
  <si>
    <t>00001407</t>
  </si>
  <si>
    <t>摔角手制服</t>
  </si>
  <si>
    <t>000021c7</t>
  </si>
  <si>
    <t>000021c8</t>
  </si>
  <si>
    <t>0000140b</t>
  </si>
  <si>
    <t>旗袍</t>
  </si>
  <si>
    <t>000023c0</t>
  </si>
  <si>
    <t>000023c1</t>
  </si>
  <si>
    <t>000023c2</t>
  </si>
  <si>
    <t>000023c3</t>
  </si>
  <si>
    <t>000023c4</t>
  </si>
  <si>
    <t>000023c5</t>
  </si>
  <si>
    <t>0000140f</t>
  </si>
  <si>
    <t>未来感连身裙</t>
  </si>
  <si>
    <t>00001ed2</t>
  </si>
  <si>
    <t>00001ed3</t>
  </si>
  <si>
    <t>000014a7</t>
  </si>
  <si>
    <t>热狗装</t>
  </si>
  <si>
    <t>000014a8</t>
  </si>
  <si>
    <t>附袖套连体工作服</t>
  </si>
  <si>
    <t>0000258a</t>
  </si>
  <si>
    <t>0000258b</t>
  </si>
  <si>
    <t>0000258c</t>
  </si>
  <si>
    <t>0000258d</t>
  </si>
  <si>
    <t>000014e6</t>
  </si>
  <si>
    <t>连身裤</t>
  </si>
  <si>
    <t>0000234f</t>
  </si>
  <si>
    <t>00002350</t>
  </si>
  <si>
    <t>00002351</t>
  </si>
  <si>
    <t>00002352</t>
  </si>
  <si>
    <t>0000150b</t>
  </si>
  <si>
    <t>肌肉装</t>
  </si>
  <si>
    <t>000021cb</t>
  </si>
  <si>
    <t>000021cc</t>
  </si>
  <si>
    <t>000021cd</t>
  </si>
  <si>
    <t>000021ce</t>
  </si>
  <si>
    <t>000021cf</t>
  </si>
  <si>
    <t>000021d0</t>
  </si>
  <si>
    <t>000021d1</t>
  </si>
  <si>
    <t>0000150f</t>
  </si>
  <si>
    <t>机械装</t>
  </si>
  <si>
    <t>000021d2</t>
  </si>
  <si>
    <t>000021d3</t>
  </si>
  <si>
    <t>00001511</t>
  </si>
  <si>
    <t>花样滑冰裙</t>
  </si>
  <si>
    <t>0000252c</t>
  </si>
  <si>
    <t>0000252d</t>
  </si>
  <si>
    <t>0000252e</t>
  </si>
  <si>
    <t>0000252f</t>
  </si>
  <si>
    <t>00002530</t>
  </si>
  <si>
    <t>00002531</t>
  </si>
  <si>
    <t>0000151c</t>
  </si>
  <si>
    <t>花样滑冰服</t>
  </si>
  <si>
    <t>00002532</t>
  </si>
  <si>
    <t>00002533</t>
  </si>
  <si>
    <t>00002534</t>
  </si>
  <si>
    <t>00002535</t>
  </si>
  <si>
    <t>00002536</t>
  </si>
  <si>
    <t>00002537</t>
  </si>
  <si>
    <t>00001530</t>
  </si>
  <si>
    <t>动力装</t>
  </si>
  <si>
    <t>00002d2c</t>
  </si>
  <si>
    <t>00002d2d</t>
  </si>
  <si>
    <t>00002d2e</t>
  </si>
  <si>
    <t>00001538</t>
  </si>
  <si>
    <t>文艺复兴洋装</t>
  </si>
  <si>
    <t>00001fe9</t>
  </si>
  <si>
    <t>00001fea</t>
  </si>
  <si>
    <t>00001feb</t>
  </si>
  <si>
    <t>00001fec</t>
  </si>
  <si>
    <t>00001fed</t>
  </si>
  <si>
    <t>00001542</t>
  </si>
  <si>
    <t>雪国套装</t>
  </si>
  <si>
    <t>00001fee</t>
  </si>
  <si>
    <t>00001fef</t>
  </si>
  <si>
    <t>00001555</t>
  </si>
  <si>
    <t>盛装和服</t>
  </si>
  <si>
    <t>00002318</t>
  </si>
  <si>
    <t>00002319</t>
  </si>
  <si>
    <t>靛蓝色</t>
  </si>
  <si>
    <t>0000231a</t>
  </si>
  <si>
    <t>0000231b</t>
  </si>
  <si>
    <t>0000231c</t>
  </si>
  <si>
    <t>0000231d</t>
  </si>
  <si>
    <t>橙黄色</t>
  </si>
  <si>
    <t>0000231e</t>
  </si>
  <si>
    <t>葱绿色</t>
  </si>
  <si>
    <t>0000158e</t>
  </si>
  <si>
    <t>军师服</t>
  </si>
  <si>
    <t>000023c6</t>
  </si>
  <si>
    <t>000023c7</t>
  </si>
  <si>
    <t>枯草色</t>
  </si>
  <si>
    <t>000023c8</t>
  </si>
  <si>
    <t>000023c9</t>
  </si>
  <si>
    <t>0000158f</t>
  </si>
  <si>
    <t>汉服</t>
  </si>
  <si>
    <t>000023ca</t>
  </si>
  <si>
    <t>000023cb</t>
  </si>
  <si>
    <t>000023cc</t>
  </si>
  <si>
    <t>000023cd</t>
  </si>
  <si>
    <t>000015bf</t>
  </si>
  <si>
    <t>学生罩衣</t>
  </si>
  <si>
    <t>000015ea</t>
  </si>
  <si>
    <t>伦巴舞衣</t>
  </si>
  <si>
    <t>00002d3a</t>
  </si>
  <si>
    <t>00002d3b</t>
  </si>
  <si>
    <t>0000160c</t>
  </si>
  <si>
    <t>小鸡装</t>
  </si>
  <si>
    <t>000025a8</t>
  </si>
  <si>
    <t>000025a9</t>
  </si>
  <si>
    <t>0000160d</t>
  </si>
  <si>
    <t>伦巴舞裙</t>
  </si>
  <si>
    <t>00002538</t>
  </si>
  <si>
    <t>00002539</t>
  </si>
  <si>
    <t>00001615</t>
  </si>
  <si>
    <t>中山装</t>
  </si>
  <si>
    <t>00001d91</t>
  </si>
  <si>
    <t>00001d92</t>
  </si>
  <si>
    <t>00001d93</t>
  </si>
  <si>
    <t>000016a4</t>
  </si>
  <si>
    <t>梦幻可爱洋装</t>
  </si>
  <si>
    <t>000021fb</t>
  </si>
  <si>
    <t>000021fc</t>
  </si>
  <si>
    <t>000021fd</t>
  </si>
  <si>
    <t>000016a5</t>
  </si>
  <si>
    <t>华丽和服</t>
  </si>
  <si>
    <t>0000231f</t>
  </si>
  <si>
    <t>00002320</t>
  </si>
  <si>
    <t>00002321</t>
  </si>
  <si>
    <t>00002322</t>
  </si>
  <si>
    <t>00002323</t>
  </si>
  <si>
    <t>000016a6</t>
  </si>
  <si>
    <t>贵族洋装</t>
  </si>
  <si>
    <t>00001d02</t>
  </si>
  <si>
    <t>00001d03</t>
  </si>
  <si>
    <t>00001d04</t>
  </si>
  <si>
    <t>00001d05</t>
  </si>
  <si>
    <t>00001d06</t>
  </si>
  <si>
    <t>00001d07</t>
  </si>
  <si>
    <t>00001d08</t>
  </si>
  <si>
    <t>000016a7</t>
  </si>
  <si>
    <t>迷幻连身裤</t>
  </si>
  <si>
    <t>0000253a</t>
  </si>
  <si>
    <t>0000253b</t>
  </si>
  <si>
    <t>0000253c</t>
  </si>
  <si>
    <t>0000253d</t>
  </si>
  <si>
    <t>000016a9</t>
  </si>
  <si>
    <t>邻家女孩和服</t>
  </si>
  <si>
    <t>00002324</t>
  </si>
  <si>
    <t>00002325</t>
  </si>
  <si>
    <t>00002326</t>
  </si>
  <si>
    <t>000016b7</t>
  </si>
  <si>
    <t>探戈舞裙</t>
  </si>
  <si>
    <t>00001ec9</t>
  </si>
  <si>
    <t>00001eca</t>
  </si>
  <si>
    <t>00001ecb</t>
  </si>
  <si>
    <t>00001ecc</t>
  </si>
  <si>
    <t>00001ecd</t>
  </si>
  <si>
    <t>000016b9</t>
  </si>
  <si>
    <t>新潮女郎洋装</t>
  </si>
  <si>
    <t>00001ece</t>
  </si>
  <si>
    <t>00001ecf</t>
  </si>
  <si>
    <t>00001ed0</t>
  </si>
  <si>
    <t>00001ed1</t>
  </si>
  <si>
    <t>000016ba</t>
  </si>
  <si>
    <t>韩服裤</t>
  </si>
  <si>
    <t>000023ce</t>
  </si>
  <si>
    <t>000023cf</t>
  </si>
  <si>
    <t>000023d0</t>
  </si>
  <si>
    <t>000016bf</t>
  </si>
  <si>
    <t>牵牛花浴衣</t>
  </si>
  <si>
    <t>00002327</t>
  </si>
  <si>
    <t>00002328</t>
  </si>
  <si>
    <t>淡绿色</t>
  </si>
  <si>
    <t>00002329</t>
  </si>
  <si>
    <t>000016c1</t>
  </si>
  <si>
    <t>蒸汽朋克装</t>
  </si>
  <si>
    <t>0000253e</t>
  </si>
  <si>
    <t>000016c6</t>
  </si>
  <si>
    <t>农场背带裤装</t>
  </si>
  <si>
    <t>00002505</t>
  </si>
  <si>
    <t>00002506</t>
  </si>
  <si>
    <t>00002507</t>
  </si>
  <si>
    <t>00002508</t>
  </si>
  <si>
    <t>000016c7</t>
  </si>
  <si>
    <t>冰球制服</t>
  </si>
  <si>
    <t>000024bd</t>
  </si>
  <si>
    <t>000024be</t>
  </si>
  <si>
    <t>000024bf</t>
  </si>
  <si>
    <t>000024c0</t>
  </si>
  <si>
    <t>000024c1</t>
  </si>
  <si>
    <t>000024c2</t>
  </si>
  <si>
    <t>000024c3</t>
  </si>
  <si>
    <t>0000178a</t>
  </si>
  <si>
    <t>素色访问和服</t>
  </si>
  <si>
    <t>0000232c</t>
  </si>
  <si>
    <t>紫藤色</t>
  </si>
  <si>
    <t>0000232d</t>
  </si>
  <si>
    <t>0000232e</t>
  </si>
  <si>
    <t>0000232f</t>
  </si>
  <si>
    <t>00002330</t>
  </si>
  <si>
    <t>00002331</t>
  </si>
  <si>
    <t>00002332</t>
  </si>
  <si>
    <t>00001789</t>
  </si>
  <si>
    <t>蝴蝶图案访问和服</t>
  </si>
  <si>
    <t>0000232a</t>
  </si>
  <si>
    <t>0000232b</t>
  </si>
  <si>
    <t>00001788</t>
  </si>
  <si>
    <t>歌舞伎浴衣</t>
  </si>
  <si>
    <t>00002403</t>
  </si>
  <si>
    <t>00002404</t>
  </si>
  <si>
    <t>000015ee</t>
  </si>
  <si>
    <t>甜蛋寿司装</t>
  </si>
  <si>
    <t>000015ef</t>
  </si>
  <si>
    <t>鲔鱼寿司装</t>
  </si>
  <si>
    <t>000015f0</t>
  </si>
  <si>
    <t>海鲫寿司装</t>
  </si>
  <si>
    <t>00001aed</t>
  </si>
  <si>
    <t>鞋类</t>
  </si>
  <si>
    <t>麂皮运动鞋</t>
  </si>
  <si>
    <t>0000275a</t>
  </si>
  <si>
    <t>0000275b</t>
  </si>
  <si>
    <t>0000275c</t>
  </si>
  <si>
    <t>0000275d</t>
  </si>
  <si>
    <t>0000275e</t>
  </si>
  <si>
    <t>0000275f</t>
  </si>
  <si>
    <t>00002760</t>
  </si>
  <si>
    <t>00002676</t>
  </si>
  <si>
    <t>功夫鞋</t>
  </si>
  <si>
    <t>00002677</t>
  </si>
  <si>
    <t>刺绣鞋</t>
  </si>
  <si>
    <t>00002ed3</t>
  </si>
  <si>
    <t>00002ed4</t>
  </si>
  <si>
    <t>00002ed5</t>
  </si>
  <si>
    <t>0000269c</t>
  </si>
  <si>
    <t>凯丝的浅口鞋</t>
  </si>
  <si>
    <t>00002df6</t>
  </si>
  <si>
    <t>00002df7</t>
  </si>
  <si>
    <t>00002df8</t>
  </si>
  <si>
    <t>00002df9</t>
  </si>
  <si>
    <t>00002dfa</t>
  </si>
  <si>
    <t>0000269d</t>
  </si>
  <si>
    <t>凯丝的休闲鞋</t>
  </si>
  <si>
    <t>00002dfb</t>
  </si>
  <si>
    <t>00002dfc</t>
  </si>
  <si>
    <t>00002dfd</t>
  </si>
  <si>
    <t>00002dfe</t>
  </si>
  <si>
    <t>00002dff</t>
  </si>
  <si>
    <t>000015fe</t>
  </si>
  <si>
    <t>Nook Inc.拖鞋</t>
  </si>
  <si>
    <t>00002f62</t>
  </si>
  <si>
    <t>DAL拖鞋</t>
  </si>
  <si>
    <t>00003026</t>
  </si>
  <si>
    <t>回收长靴</t>
  </si>
  <si>
    <t>000030a7</t>
  </si>
  <si>
    <t>地面蛋鞋子</t>
  </si>
  <si>
    <t>000030a8</t>
  </si>
  <si>
    <t>岩石蛋鞋子</t>
  </si>
  <si>
    <t>000030a9</t>
  </si>
  <si>
    <t>叶子蛋鞋子</t>
  </si>
  <si>
    <t>000030aa</t>
  </si>
  <si>
    <t>森林蛋鞋子</t>
  </si>
  <si>
    <t>000030ab</t>
  </si>
  <si>
    <t>飞天蛋鞋子</t>
  </si>
  <si>
    <t>000030ac</t>
  </si>
  <si>
    <t>鱼儿蛋鞋子</t>
  </si>
  <si>
    <t>00000e78</t>
  </si>
  <si>
    <t>木屐</t>
  </si>
  <si>
    <t>00002ad2</t>
  </si>
  <si>
    <t>00002ad3</t>
  </si>
  <si>
    <t>00002ad4</t>
  </si>
  <si>
    <t>00002ad5</t>
  </si>
  <si>
    <t>00002ad6</t>
  </si>
  <si>
    <t>00002ad7</t>
  </si>
  <si>
    <t>00002ad8</t>
  </si>
  <si>
    <t>0000126a</t>
  </si>
  <si>
    <t>浴室拖鞋</t>
  </si>
  <si>
    <t>000029c8</t>
  </si>
  <si>
    <t>000029c9</t>
  </si>
  <si>
    <t>000029ca</t>
  </si>
  <si>
    <t>000029cb</t>
  </si>
  <si>
    <t>0000126c</t>
  </si>
  <si>
    <t>皮休闲鞋</t>
  </si>
  <si>
    <t>0000273e</t>
  </si>
  <si>
    <t>0000273f</t>
  </si>
  <si>
    <t>00002740</t>
  </si>
  <si>
    <t>00002741</t>
  </si>
  <si>
    <t>00002742</t>
  </si>
  <si>
    <t>00002743</t>
  </si>
  <si>
    <t>00002744</t>
  </si>
  <si>
    <t>00001271</t>
  </si>
  <si>
    <t>雪地靴</t>
  </si>
  <si>
    <t>00002d1b</t>
  </si>
  <si>
    <t>00002d1c</t>
  </si>
  <si>
    <t>00002d1d</t>
  </si>
  <si>
    <t>00002d1e</t>
  </si>
  <si>
    <t>00001273</t>
  </si>
  <si>
    <t>漆皮浅口鞋</t>
  </si>
  <si>
    <t>00002784</t>
  </si>
  <si>
    <t>00002785</t>
  </si>
  <si>
    <t>00002786</t>
  </si>
  <si>
    <t>00002787</t>
  </si>
  <si>
    <t>00002788</t>
  </si>
  <si>
    <t>00001274</t>
  </si>
  <si>
    <t>乐福鞋</t>
  </si>
  <si>
    <t>00002cb9</t>
  </si>
  <si>
    <t>00002cba</t>
  </si>
  <si>
    <t>00002cbb</t>
  </si>
  <si>
    <t>00002cbc</t>
  </si>
  <si>
    <t>00002cbd</t>
  </si>
  <si>
    <t>00002cbe</t>
  </si>
  <si>
    <t>00001275</t>
  </si>
  <si>
    <t>交叉带凉鞋</t>
  </si>
  <si>
    <t>00002789</t>
  </si>
  <si>
    <t>0000278a</t>
  </si>
  <si>
    <t>0000278b</t>
  </si>
  <si>
    <t>0000278c</t>
  </si>
  <si>
    <t>0000278d</t>
  </si>
  <si>
    <t>0000127a</t>
  </si>
  <si>
    <t>商务皮鞋</t>
  </si>
  <si>
    <t>00002cbf</t>
  </si>
  <si>
    <t>0000127c</t>
  </si>
  <si>
    <t>天鹅绒靴</t>
  </si>
  <si>
    <t>00002d9b</t>
  </si>
  <si>
    <t>00002d9c</t>
  </si>
  <si>
    <t>00002d9d</t>
  </si>
  <si>
    <t>00002d9e</t>
  </si>
  <si>
    <t>0000127d</t>
  </si>
  <si>
    <t>雨靴</t>
  </si>
  <si>
    <t>00002d1f</t>
  </si>
  <si>
    <t>00002d20</t>
  </si>
  <si>
    <t>00002d21</t>
  </si>
  <si>
    <t>00002d22</t>
  </si>
  <si>
    <t>00002d23</t>
  </si>
  <si>
    <t>00002d24</t>
  </si>
  <si>
    <t>00002d25</t>
  </si>
  <si>
    <t>0000127e</t>
  </si>
  <si>
    <t>草履拖鞋</t>
  </si>
  <si>
    <t>00002ad9</t>
  </si>
  <si>
    <t>00002ada</t>
  </si>
  <si>
    <t>00002adb</t>
  </si>
  <si>
    <t>樱花色</t>
  </si>
  <si>
    <t>00002adc</t>
  </si>
  <si>
    <t>00002add</t>
  </si>
  <si>
    <t>00002ade</t>
  </si>
  <si>
    <t>00002adf</t>
  </si>
  <si>
    <t>0000150c</t>
  </si>
  <si>
    <t>登山鞋</t>
  </si>
  <si>
    <t>00002be5</t>
  </si>
  <si>
    <t>00002be6</t>
  </si>
  <si>
    <t>00002be7</t>
  </si>
  <si>
    <t>00002be8</t>
  </si>
  <si>
    <t>00002be9</t>
  </si>
  <si>
    <t>00002bea</t>
  </si>
  <si>
    <t>00002beb</t>
  </si>
  <si>
    <t>0000155d</t>
  </si>
  <si>
    <t>兽爪鞋</t>
  </si>
  <si>
    <t>00002ae0</t>
  </si>
  <si>
    <t>00002ae1</t>
  </si>
  <si>
    <t>00002ae2</t>
  </si>
  <si>
    <t>00002ae3</t>
  </si>
  <si>
    <t>0000155e</t>
  </si>
  <si>
    <t>沙滩拖鞋</t>
  </si>
  <si>
    <t>00001b0a</t>
  </si>
  <si>
    <t>000027b9</t>
  </si>
  <si>
    <t>000029ef</t>
  </si>
  <si>
    <t>000029f0</t>
  </si>
  <si>
    <t>000029f1</t>
  </si>
  <si>
    <t>000029f2</t>
  </si>
  <si>
    <t>000029f3</t>
  </si>
  <si>
    <t>0000155f</t>
  </si>
  <si>
    <t>扣带鞋</t>
  </si>
  <si>
    <t>000027b2</t>
  </si>
  <si>
    <t>000027b3</t>
  </si>
  <si>
    <t>000027b4</t>
  </si>
  <si>
    <t>000027b5</t>
  </si>
  <si>
    <t>000027b6</t>
  </si>
  <si>
    <t>000027b7</t>
  </si>
  <si>
    <t>000027b8</t>
  </si>
  <si>
    <t>00001560</t>
  </si>
  <si>
    <t>铁甲靴</t>
  </si>
  <si>
    <t>00001561</t>
  </si>
  <si>
    <t>室内鞋</t>
  </si>
  <si>
    <t>00002ae4</t>
  </si>
  <si>
    <t>00002ae5</t>
  </si>
  <si>
    <t>00002ae6</t>
  </si>
  <si>
    <t>00002ae7</t>
  </si>
  <si>
    <t>00001562</t>
  </si>
  <si>
    <t>皮短靴</t>
  </si>
  <si>
    <t>00002d9f</t>
  </si>
  <si>
    <t>00002da0</t>
  </si>
  <si>
    <t>00002da1</t>
  </si>
  <si>
    <t>00001563</t>
  </si>
  <si>
    <t>花朵凉鞋</t>
  </si>
  <si>
    <t>0000278e</t>
  </si>
  <si>
    <t>0000278f</t>
  </si>
  <si>
    <t>00002790</t>
  </si>
  <si>
    <t>00002791</t>
  </si>
  <si>
    <t>00002792</t>
  </si>
  <si>
    <t>00002793</t>
  </si>
  <si>
    <t>00001564</t>
  </si>
  <si>
    <t>翻毛短靴</t>
  </si>
  <si>
    <t>00002da2</t>
  </si>
  <si>
    <t>00002da3</t>
  </si>
  <si>
    <t>00002da4</t>
  </si>
  <si>
    <t>00001565</t>
  </si>
  <si>
    <t>豹纹浅口鞋</t>
  </si>
  <si>
    <t>00002794</t>
  </si>
  <si>
    <t>00002795</t>
  </si>
  <si>
    <t>00002796</t>
  </si>
  <si>
    <t>00002797</t>
  </si>
  <si>
    <t>00002798</t>
  </si>
  <si>
    <t>00001566</t>
  </si>
  <si>
    <t>珠珠拖鞋</t>
  </si>
  <si>
    <t>00002799</t>
  </si>
  <si>
    <t>0000279a</t>
  </si>
  <si>
    <t>0000279b</t>
  </si>
  <si>
    <t>0000279c</t>
  </si>
  <si>
    <t>0000279d</t>
  </si>
  <si>
    <t>00001567</t>
  </si>
  <si>
    <t>00002da5</t>
  </si>
  <si>
    <t>00002da6</t>
  </si>
  <si>
    <t>00002da7</t>
  </si>
  <si>
    <t>00002da8</t>
  </si>
  <si>
    <t>00001593</t>
  </si>
  <si>
    <t>古老靴子</t>
  </si>
  <si>
    <t>00002da9</t>
  </si>
  <si>
    <t>00002daa</t>
  </si>
  <si>
    <t>00001594</t>
  </si>
  <si>
    <t>金甲靴</t>
  </si>
  <si>
    <t>00001595</t>
  </si>
  <si>
    <t>拖鞋</t>
  </si>
  <si>
    <t>00002764</t>
  </si>
  <si>
    <t>00002765</t>
  </si>
  <si>
    <t>00002766</t>
  </si>
  <si>
    <t>00002767</t>
  </si>
  <si>
    <t>00002768</t>
  </si>
  <si>
    <t>00002769</t>
  </si>
  <si>
    <t>0000276a</t>
  </si>
  <si>
    <t>000015a5</t>
  </si>
  <si>
    <t>马丁靴</t>
  </si>
  <si>
    <t>00002bec</t>
  </si>
  <si>
    <t>00002bed</t>
  </si>
  <si>
    <t>00002bee</t>
  </si>
  <si>
    <t>00002bef</t>
  </si>
  <si>
    <t>00002bf0</t>
  </si>
  <si>
    <t>00002bf1</t>
  </si>
  <si>
    <t>00002bf2</t>
  </si>
  <si>
    <t>000015a6</t>
  </si>
  <si>
    <t>莫卡辛靴</t>
  </si>
  <si>
    <t>00002cc0</t>
  </si>
  <si>
    <t>00002cc1</t>
  </si>
  <si>
    <t>00002cc2</t>
  </si>
  <si>
    <t>00002cc3</t>
  </si>
  <si>
    <t>00002cc4</t>
  </si>
  <si>
    <t>00002cc5</t>
  </si>
  <si>
    <t>000015a9</t>
  </si>
  <si>
    <t>毛球靴</t>
  </si>
  <si>
    <t>00001acc</t>
  </si>
  <si>
    <t>00001ad3</t>
  </si>
  <si>
    <t>00002dab</t>
  </si>
  <si>
    <t>00002dac</t>
  </si>
  <si>
    <t>00002dad</t>
  </si>
  <si>
    <t>00002dae</t>
  </si>
  <si>
    <t>000015aa</t>
  </si>
  <si>
    <t>盔甲护腿靴</t>
  </si>
  <si>
    <t>00002d2f</t>
  </si>
  <si>
    <t>00002d30</t>
  </si>
  <si>
    <t>00002d31</t>
  </si>
  <si>
    <t>00002d32</t>
  </si>
  <si>
    <t>000015b9</t>
  </si>
  <si>
    <t>扣带浅口鞋</t>
  </si>
  <si>
    <t>0000279e</t>
  </si>
  <si>
    <t>0000279f</t>
  </si>
  <si>
    <t>000027a0</t>
  </si>
  <si>
    <t>000027a1</t>
  </si>
  <si>
    <t>000027a2</t>
  </si>
  <si>
    <t>000027a3</t>
  </si>
  <si>
    <t>000027a4</t>
  </si>
  <si>
    <t>000015bc</t>
  </si>
  <si>
    <t>居家拖鞋</t>
  </si>
  <si>
    <t>0000276b</t>
  </si>
  <si>
    <t>0000276c</t>
  </si>
  <si>
    <t>0000276d</t>
  </si>
  <si>
    <t>0000276e</t>
  </si>
  <si>
    <t>0000276f</t>
  </si>
  <si>
    <t>00002770</t>
  </si>
  <si>
    <t>00002771</t>
  </si>
  <si>
    <t>000015bd</t>
  </si>
  <si>
    <t>懒人拖鞋</t>
  </si>
  <si>
    <t>00002772</t>
  </si>
  <si>
    <t>00002773</t>
  </si>
  <si>
    <t>00002774</t>
  </si>
  <si>
    <t>00002775</t>
  </si>
  <si>
    <t>00002776</t>
  </si>
  <si>
    <t>00002777</t>
  </si>
  <si>
    <t>00002778</t>
  </si>
  <si>
    <t>000015be</t>
  </si>
  <si>
    <t>懒人鞋</t>
  </si>
  <si>
    <t>00001ae4</t>
  </si>
  <si>
    <t>00001ae5</t>
  </si>
  <si>
    <t>00001ae9</t>
  </si>
  <si>
    <t>00001aea</t>
  </si>
  <si>
    <t>00002761</t>
  </si>
  <si>
    <t>00002762</t>
  </si>
  <si>
    <t>00002763</t>
  </si>
  <si>
    <t>000015e6</t>
  </si>
  <si>
    <t>洛丽塔鞋</t>
  </si>
  <si>
    <t>000027a5</t>
  </si>
  <si>
    <t>000027a6</t>
  </si>
  <si>
    <t>000027a7</t>
  </si>
  <si>
    <t>000027a8</t>
  </si>
  <si>
    <t>000027a9</t>
  </si>
  <si>
    <t>000027aa</t>
  </si>
  <si>
    <t>000015e8</t>
  </si>
  <si>
    <t>芭蕾舞鞋</t>
  </si>
  <si>
    <t>000027ab</t>
  </si>
  <si>
    <t>000027ac</t>
  </si>
  <si>
    <t>000027ad</t>
  </si>
  <si>
    <t>000027ae</t>
  </si>
  <si>
    <t>000027af</t>
  </si>
  <si>
    <t>000027b0</t>
  </si>
  <si>
    <t>000027b1</t>
  </si>
  <si>
    <t>000015e9</t>
  </si>
  <si>
    <t>视觉系靴</t>
  </si>
  <si>
    <t>000015f1</t>
  </si>
  <si>
    <t>高筒帆布鞋</t>
  </si>
  <si>
    <t>00002745</t>
  </si>
  <si>
    <t>00002746</t>
  </si>
  <si>
    <t>00002747</t>
  </si>
  <si>
    <t>00002748</t>
  </si>
  <si>
    <t>00002749</t>
  </si>
  <si>
    <t>0000274a</t>
  </si>
  <si>
    <t>0000274b</t>
  </si>
  <si>
    <t>000015f2</t>
  </si>
  <si>
    <t>木鞋</t>
  </si>
  <si>
    <t>00002ae8</t>
  </si>
  <si>
    <t>00002ae9</t>
  </si>
  <si>
    <t>00002aea</t>
  </si>
  <si>
    <t>00002aeb</t>
  </si>
  <si>
    <t>000015f3</t>
  </si>
  <si>
    <t>双带凉鞋</t>
  </si>
  <si>
    <t>000029cc</t>
  </si>
  <si>
    <t>000029cd</t>
  </si>
  <si>
    <t>000029ce</t>
  </si>
  <si>
    <t>000029cf</t>
  </si>
  <si>
    <t>000029d0</t>
  </si>
  <si>
    <t>000029d1</t>
  </si>
  <si>
    <t>000029d2</t>
  </si>
  <si>
    <t>000015f4</t>
  </si>
  <si>
    <t>罗马凉鞋</t>
  </si>
  <si>
    <t>00002bf3</t>
  </si>
  <si>
    <t>00002bf4</t>
  </si>
  <si>
    <t>000015f8</t>
  </si>
  <si>
    <t>英雄靴</t>
  </si>
  <si>
    <t>00001606</t>
  </si>
  <si>
    <t>篮球鞋</t>
  </si>
  <si>
    <t>0000274c</t>
  </si>
  <si>
    <t>0000274d</t>
  </si>
  <si>
    <t>0000274e</t>
  </si>
  <si>
    <t>0000274f</t>
  </si>
  <si>
    <t>00002750</t>
  </si>
  <si>
    <t>00002751</t>
  </si>
  <si>
    <t>00002752</t>
  </si>
  <si>
    <t>00001607</t>
  </si>
  <si>
    <t>小丑鞋</t>
  </si>
  <si>
    <t>00002d26</t>
  </si>
  <si>
    <t>00002d27</t>
  </si>
  <si>
    <t>00002d28</t>
  </si>
  <si>
    <t>00001608</t>
  </si>
  <si>
    <t>户外凉鞋</t>
  </si>
  <si>
    <t>000029d3</t>
  </si>
  <si>
    <t>000029d4</t>
  </si>
  <si>
    <t>000029d5</t>
  </si>
  <si>
    <t>000029d6</t>
  </si>
  <si>
    <t>000029d7</t>
  </si>
  <si>
    <t>000029d8</t>
  </si>
  <si>
    <t>000029d9</t>
  </si>
  <si>
    <t>0000160b</t>
  </si>
  <si>
    <t>西部牛仔靴</t>
  </si>
  <si>
    <t>00002bf5</t>
  </si>
  <si>
    <t>00002bf6</t>
  </si>
  <si>
    <t>00002bf7</t>
  </si>
  <si>
    <t>00002bf8</t>
  </si>
  <si>
    <t>000015f6</t>
  </si>
  <si>
    <t>韩服绣花鞋</t>
  </si>
  <si>
    <t>00002aec</t>
  </si>
  <si>
    <t>00002aed</t>
  </si>
  <si>
    <t>00002aee</t>
  </si>
  <si>
    <t>00002aef</t>
  </si>
  <si>
    <t>00001614</t>
  </si>
  <si>
    <t>水陆凉鞋</t>
  </si>
  <si>
    <t>000029da</t>
  </si>
  <si>
    <t>000029db</t>
  </si>
  <si>
    <t>000029dc</t>
  </si>
  <si>
    <t>000029dd</t>
  </si>
  <si>
    <t>000029de</t>
  </si>
  <si>
    <t>000029df</t>
  </si>
  <si>
    <t>000029e0</t>
  </si>
  <si>
    <t>00001616</t>
  </si>
  <si>
    <t>钉鞋</t>
  </si>
  <si>
    <t>00002805</t>
  </si>
  <si>
    <t>00002806</t>
  </si>
  <si>
    <t>00002807</t>
  </si>
  <si>
    <t>00002808</t>
  </si>
  <si>
    <t>00002809</t>
  </si>
  <si>
    <t>0000280a</t>
  </si>
  <si>
    <t>0000280b</t>
  </si>
  <si>
    <t>00001617</t>
  </si>
  <si>
    <t>尖头鞋</t>
  </si>
  <si>
    <t>00002cc6</t>
  </si>
  <si>
    <t>00002cc7</t>
  </si>
  <si>
    <t>00002cc8</t>
  </si>
  <si>
    <t>0000161b</t>
  </si>
  <si>
    <t>气垫鞋</t>
  </si>
  <si>
    <t>0000280c</t>
  </si>
  <si>
    <t>0000280d</t>
  </si>
  <si>
    <t>0000280e</t>
  </si>
  <si>
    <t>0000280f</t>
  </si>
  <si>
    <t>0000161c</t>
  </si>
  <si>
    <t>滑雪靴</t>
  </si>
  <si>
    <t>00002af0</t>
  </si>
  <si>
    <t>00002af1</t>
  </si>
  <si>
    <t>00002af2</t>
  </si>
  <si>
    <t>00002af3</t>
  </si>
  <si>
    <t>00002af4</t>
  </si>
  <si>
    <t>00001623</t>
  </si>
  <si>
    <t>绑带靴</t>
  </si>
  <si>
    <t>00002bf9</t>
  </si>
  <si>
    <t>00002bfa</t>
  </si>
  <si>
    <t>00002bfb</t>
  </si>
  <si>
    <t>00001624</t>
  </si>
  <si>
    <t>摔角鞋</t>
  </si>
  <si>
    <t>00002810</t>
  </si>
  <si>
    <t>00002811</t>
  </si>
  <si>
    <t>00002812</t>
  </si>
  <si>
    <t>00002813</t>
  </si>
  <si>
    <t>00002814</t>
  </si>
  <si>
    <t>00001642</t>
  </si>
  <si>
    <t>动力靴</t>
  </si>
  <si>
    <t>00002e15</t>
  </si>
  <si>
    <t>00002e16</t>
  </si>
  <si>
    <t>00002e17</t>
  </si>
  <si>
    <t>00001680</t>
  </si>
  <si>
    <t>太空靴</t>
  </si>
  <si>
    <t>00001681</t>
  </si>
  <si>
    <t>童用休闲鞋</t>
  </si>
  <si>
    <t>00002815</t>
  </si>
  <si>
    <t>00002816</t>
  </si>
  <si>
    <t>00002817</t>
  </si>
  <si>
    <t>00002818</t>
  </si>
  <si>
    <t>00002819</t>
  </si>
  <si>
    <t>0000168f</t>
  </si>
  <si>
    <t>步行鞋</t>
  </si>
  <si>
    <t>00002af5</t>
  </si>
  <si>
    <t>00002af6</t>
  </si>
  <si>
    <t>000016a8</t>
  </si>
  <si>
    <t>厕所拖鞋</t>
  </si>
  <si>
    <t>00002779</t>
  </si>
  <si>
    <t>0000277a</t>
  </si>
  <si>
    <t>0000277b</t>
  </si>
  <si>
    <t>0000277c</t>
  </si>
  <si>
    <t>000016ab</t>
  </si>
  <si>
    <t>可爱休闲鞋</t>
  </si>
  <si>
    <t>0000281a</t>
  </si>
  <si>
    <t>0000281b</t>
  </si>
  <si>
    <t>0000281c</t>
  </si>
  <si>
    <t>0000281d</t>
  </si>
  <si>
    <t>0000281e</t>
  </si>
  <si>
    <t>000016af</t>
  </si>
  <si>
    <t>莫卡辛鞋</t>
  </si>
  <si>
    <t>00002cc9</t>
  </si>
  <si>
    <t>00002cca</t>
  </si>
  <si>
    <t>00002ccb</t>
  </si>
  <si>
    <t>00002ccc</t>
  </si>
  <si>
    <t>00002ccd</t>
  </si>
  <si>
    <t>00002cce</t>
  </si>
  <si>
    <t>000016b0</t>
  </si>
  <si>
    <t>水上运动鞋</t>
  </si>
  <si>
    <t>000027c1</t>
  </si>
  <si>
    <t>0000281f</t>
  </si>
  <si>
    <t>00002820</t>
  </si>
  <si>
    <t>00002821</t>
  </si>
  <si>
    <t>00002822</t>
  </si>
  <si>
    <t>00002823</t>
  </si>
  <si>
    <t>00002824</t>
  </si>
  <si>
    <t>000016b1</t>
  </si>
  <si>
    <t>翼纹绅士鞋</t>
  </si>
  <si>
    <t>黑白</t>
  </si>
  <si>
    <t>00002ccf</t>
  </si>
  <si>
    <t>00002cd0</t>
  </si>
  <si>
    <t>00002cd1</t>
  </si>
  <si>
    <t>00002cd2</t>
  </si>
  <si>
    <t>00002cd3</t>
  </si>
  <si>
    <t>00002cd4</t>
  </si>
  <si>
    <t>000016b6</t>
  </si>
  <si>
    <t>蝴蝶结拖鞋</t>
  </si>
  <si>
    <t>000029e1</t>
  </si>
  <si>
    <t>000029e2</t>
  </si>
  <si>
    <t>000029e3</t>
  </si>
  <si>
    <t>000029e4</t>
  </si>
  <si>
    <t>000029e5</t>
  </si>
  <si>
    <t>000029e6</t>
  </si>
  <si>
    <t>000029e7</t>
  </si>
  <si>
    <t>000016c0</t>
  </si>
  <si>
    <t>运动凉鞋</t>
  </si>
  <si>
    <t>000029e8</t>
  </si>
  <si>
    <t>000029e9</t>
  </si>
  <si>
    <t>000029ea</t>
  </si>
  <si>
    <t>000029eb</t>
  </si>
  <si>
    <t>000029ec</t>
  </si>
  <si>
    <t>000029ed</t>
  </si>
  <si>
    <t>000029ee</t>
  </si>
  <si>
    <t>0000179a</t>
  </si>
  <si>
    <t>雕花绅士鞋</t>
  </si>
  <si>
    <t>00002cd5</t>
  </si>
  <si>
    <t>00002cd6</t>
  </si>
  <si>
    <t>0000179b</t>
  </si>
  <si>
    <t>摩洛哥拖鞋</t>
  </si>
  <si>
    <t>0000277d</t>
  </si>
  <si>
    <t>0000277e</t>
  </si>
  <si>
    <t>0000277f</t>
  </si>
  <si>
    <t>00002780</t>
  </si>
  <si>
    <t>00002781</t>
  </si>
  <si>
    <t>00002782</t>
  </si>
  <si>
    <t>00002783</t>
  </si>
  <si>
    <t>00000a0c</t>
  </si>
  <si>
    <t>高筒休闲鞋</t>
  </si>
  <si>
    <t>00002737</t>
  </si>
  <si>
    <t>00002738</t>
  </si>
  <si>
    <t>00002739</t>
  </si>
  <si>
    <t>0000273a</t>
  </si>
  <si>
    <t>0000273b</t>
  </si>
  <si>
    <t>0000273c</t>
  </si>
  <si>
    <t>0000273d</t>
  </si>
  <si>
    <t>00000a21</t>
  </si>
  <si>
    <t>工程师靴</t>
  </si>
  <si>
    <t>00002be0</t>
  </si>
  <si>
    <t>00002be1</t>
  </si>
  <si>
    <t>00002be2</t>
  </si>
  <si>
    <t>00002be3</t>
  </si>
  <si>
    <t>00002be4</t>
  </si>
  <si>
    <t>00001aec</t>
  </si>
  <si>
    <t>帆布鞋</t>
  </si>
  <si>
    <t>00002753</t>
  </si>
  <si>
    <t>00002754</t>
  </si>
  <si>
    <t>00002755</t>
  </si>
  <si>
    <t>00002756</t>
  </si>
  <si>
    <t>00002757</t>
  </si>
  <si>
    <t>00002758</t>
  </si>
  <si>
    <t>00002759</t>
  </si>
  <si>
    <t>00001aee</t>
  </si>
  <si>
    <t>尖头靴</t>
  </si>
  <si>
    <t>00002d29</t>
  </si>
  <si>
    <t>00002d2a</t>
  </si>
  <si>
    <t>00002d2b</t>
  </si>
  <si>
    <t>00000c17</t>
  </si>
  <si>
    <t>袜子</t>
  </si>
  <si>
    <t>丝袜</t>
  </si>
  <si>
    <t>000025b7</t>
  </si>
  <si>
    <t>000025b8</t>
  </si>
  <si>
    <t>000025b9</t>
  </si>
  <si>
    <t>000025ba</t>
  </si>
  <si>
    <t>00000c18</t>
  </si>
  <si>
    <t>网袜</t>
  </si>
  <si>
    <t>000025bb</t>
  </si>
  <si>
    <t>000025bc</t>
  </si>
  <si>
    <t>00001af2</t>
  </si>
  <si>
    <t>鲜艳袜子</t>
  </si>
  <si>
    <t>000025ab</t>
  </si>
  <si>
    <t>00002725</t>
  </si>
  <si>
    <t>00002726</t>
  </si>
  <si>
    <t>00002727</t>
  </si>
  <si>
    <t>00002728</t>
  </si>
  <si>
    <t>00002729</t>
  </si>
  <si>
    <t>0000272a</t>
  </si>
  <si>
    <t>0000256c</t>
  </si>
  <si>
    <t>同色系裤袜</t>
  </si>
  <si>
    <t>000025cb</t>
  </si>
  <si>
    <t>000025cc</t>
  </si>
  <si>
    <t>000025cd</t>
  </si>
  <si>
    <t>000025ce</t>
  </si>
  <si>
    <t>000025cf</t>
  </si>
  <si>
    <t>000025d0</t>
  </si>
  <si>
    <t>000025d1</t>
  </si>
  <si>
    <t>0000256d</t>
  </si>
  <si>
    <t>通勤裤袜</t>
  </si>
  <si>
    <t>000025d2</t>
  </si>
  <si>
    <t>000025d3</t>
  </si>
  <si>
    <t>000025d4</t>
  </si>
  <si>
    <t>000025d5</t>
  </si>
  <si>
    <t>000025d6</t>
  </si>
  <si>
    <t>0000256e</t>
  </si>
  <si>
    <t>鲜艳裤袜</t>
  </si>
  <si>
    <t>000025d7</t>
  </si>
  <si>
    <t>000025d8</t>
  </si>
  <si>
    <t>000025d9</t>
  </si>
  <si>
    <t>000025da</t>
  </si>
  <si>
    <t>000025db</t>
  </si>
  <si>
    <t>000025dc</t>
  </si>
  <si>
    <t>000025dd</t>
  </si>
  <si>
    <t>0000256f</t>
  </si>
  <si>
    <t>荧光色裤袜</t>
  </si>
  <si>
    <t>000025de</t>
  </si>
  <si>
    <t>000025df</t>
  </si>
  <si>
    <t>000025e0</t>
  </si>
  <si>
    <t>000025e1</t>
  </si>
  <si>
    <t>00002571</t>
  </si>
  <si>
    <t>鲜艳紧身裤</t>
  </si>
  <si>
    <t>00002649</t>
  </si>
  <si>
    <t>0000264a</t>
  </si>
  <si>
    <t>0000264b</t>
  </si>
  <si>
    <t>0000264c</t>
  </si>
  <si>
    <t>0000264d</t>
  </si>
  <si>
    <t>0000264e</t>
  </si>
  <si>
    <t>0000264f</t>
  </si>
  <si>
    <t>00002572</t>
  </si>
  <si>
    <t>荧光色紧身裤</t>
  </si>
  <si>
    <t>00002650</t>
  </si>
  <si>
    <t>00002651</t>
  </si>
  <si>
    <t>00002652</t>
  </si>
  <si>
    <t>00002653</t>
  </si>
  <si>
    <t>000025ad</t>
  </si>
  <si>
    <t>通勤袜子</t>
  </si>
  <si>
    <t>00002732</t>
  </si>
  <si>
    <t>00002733</t>
  </si>
  <si>
    <t>00002734</t>
  </si>
  <si>
    <t>00002735</t>
  </si>
  <si>
    <t>00002736</t>
  </si>
  <si>
    <t>000025ac</t>
  </si>
  <si>
    <t>同色系袜子</t>
  </si>
  <si>
    <t>0000272b</t>
  </si>
  <si>
    <t>0000272c</t>
  </si>
  <si>
    <t>0000272d</t>
  </si>
  <si>
    <t>0000272e</t>
  </si>
  <si>
    <t>0000272f</t>
  </si>
  <si>
    <t>00002730</t>
  </si>
  <si>
    <t>00002731</t>
  </si>
  <si>
    <t>0000269a</t>
  </si>
  <si>
    <t>凯丝的裤袜</t>
  </si>
  <si>
    <t>00002dec</t>
  </si>
  <si>
    <t>00002ded</t>
  </si>
  <si>
    <t>00002dee</t>
  </si>
  <si>
    <t>00002def</t>
  </si>
  <si>
    <t>00002df0</t>
  </si>
  <si>
    <t>0000269b</t>
  </si>
  <si>
    <t>凯丝的袜子</t>
  </si>
  <si>
    <t>00002df1</t>
  </si>
  <si>
    <t>00002df2</t>
  </si>
  <si>
    <t>00002df3</t>
  </si>
  <si>
    <t>00002df4</t>
  </si>
  <si>
    <t>00002df5</t>
  </si>
  <si>
    <t>000015fd</t>
  </si>
  <si>
    <t>Nook Inc.袜子</t>
  </si>
  <si>
    <t>00002f8e</t>
  </si>
  <si>
    <t>点点膝上袜</t>
  </si>
  <si>
    <t>00002f93</t>
  </si>
  <si>
    <t>00002f94</t>
  </si>
  <si>
    <t>00002f95</t>
  </si>
  <si>
    <t>00002f8f</t>
  </si>
  <si>
    <t>简约膝上袜</t>
  </si>
  <si>
    <t>00002f96</t>
  </si>
  <si>
    <t>00002f97</t>
  </si>
  <si>
    <t>00002f98</t>
  </si>
  <si>
    <t>0000126e</t>
  </si>
  <si>
    <t>蝴蝶结袜子</t>
  </si>
  <si>
    <t>0000235d</t>
  </si>
  <si>
    <t>0000235e</t>
  </si>
  <si>
    <t>0000235f</t>
  </si>
  <si>
    <t>00002360</t>
  </si>
  <si>
    <t>00002361</t>
  </si>
  <si>
    <t>00001285</t>
  </si>
  <si>
    <t>船型袜</t>
  </si>
  <si>
    <t>00002713</t>
  </si>
  <si>
    <t>00002714</t>
  </si>
  <si>
    <t>00002715</t>
  </si>
  <si>
    <t>00002716</t>
  </si>
  <si>
    <t>00002717</t>
  </si>
  <si>
    <t>00002718</t>
  </si>
  <si>
    <t>00002719</t>
  </si>
  <si>
    <t>00001286</t>
  </si>
  <si>
    <t>毛线袜</t>
  </si>
  <si>
    <t>00002362</t>
  </si>
  <si>
    <t>00002363</t>
  </si>
  <si>
    <t>00002364</t>
  </si>
  <si>
    <t>00002365</t>
  </si>
  <si>
    <t>00002366</t>
  </si>
  <si>
    <t>00001287</t>
  </si>
  <si>
    <t>亮片紧身裤</t>
  </si>
  <si>
    <t>00002d3c</t>
  </si>
  <si>
    <t>00002d3d</t>
  </si>
  <si>
    <t>00002d3e</t>
  </si>
  <si>
    <t>00002d3f</t>
  </si>
  <si>
    <t>00002d40</t>
  </si>
  <si>
    <t>00002d41</t>
  </si>
  <si>
    <t>00002d42</t>
  </si>
  <si>
    <t>00001288</t>
  </si>
  <si>
    <t>弹性紧身裤</t>
  </si>
  <si>
    <t>00002630</t>
  </si>
  <si>
    <t>00002631</t>
  </si>
  <si>
    <t>深灰色</t>
  </si>
  <si>
    <t>00002632</t>
  </si>
  <si>
    <t>00002633</t>
  </si>
  <si>
    <t>00002634</t>
  </si>
  <si>
    <t>00002635</t>
  </si>
  <si>
    <t>00001289</t>
  </si>
  <si>
    <t>牛仔紧身裤</t>
  </si>
  <si>
    <t>00002636</t>
  </si>
  <si>
    <t>00002637</t>
  </si>
  <si>
    <t>萨克森蓝</t>
  </si>
  <si>
    <t>00002638</t>
  </si>
  <si>
    <t>0000128a</t>
  </si>
  <si>
    <t>条纹袜</t>
  </si>
  <si>
    <t>000026ee</t>
  </si>
  <si>
    <t>000026ef</t>
  </si>
  <si>
    <t>000026f0</t>
  </si>
  <si>
    <t>000026f1</t>
  </si>
  <si>
    <t>000026f2</t>
  </si>
  <si>
    <t>000026f3</t>
  </si>
  <si>
    <t>000026f4</t>
  </si>
  <si>
    <t>0000128b</t>
  </si>
  <si>
    <t>吊带袜</t>
  </si>
  <si>
    <t>000025bd</t>
  </si>
  <si>
    <t>000025be</t>
  </si>
  <si>
    <t>000025bf</t>
  </si>
  <si>
    <t>0000128c</t>
  </si>
  <si>
    <t>北欧风袜子</t>
  </si>
  <si>
    <t>000026a1</t>
  </si>
  <si>
    <t>000026a2</t>
  </si>
  <si>
    <t>000026a3</t>
  </si>
  <si>
    <t>000026a4</t>
  </si>
  <si>
    <t>000026a5</t>
  </si>
  <si>
    <t>000026a6</t>
  </si>
  <si>
    <t>0000128d</t>
  </si>
  <si>
    <t>足袋</t>
  </si>
  <si>
    <t>000022e1</t>
  </si>
  <si>
    <t>000022e2</t>
  </si>
  <si>
    <t>0000142f</t>
  </si>
  <si>
    <t>隐形袜</t>
  </si>
  <si>
    <t>0000271a</t>
  </si>
  <si>
    <t>0000271b</t>
  </si>
  <si>
    <t>0000271c</t>
  </si>
  <si>
    <t>0000271d</t>
  </si>
  <si>
    <t>0000271e</t>
  </si>
  <si>
    <t>0000271f</t>
  </si>
  <si>
    <t>00002720</t>
  </si>
  <si>
    <t>00001430</t>
  </si>
  <si>
    <t>混色粗花呢袜</t>
  </si>
  <si>
    <t>00002367</t>
  </si>
  <si>
    <t>00002368</t>
  </si>
  <si>
    <t>00002369</t>
  </si>
  <si>
    <t>0000236a</t>
  </si>
  <si>
    <t>0000236b</t>
  </si>
  <si>
    <t>0000236c</t>
  </si>
  <si>
    <t>0000236d</t>
  </si>
  <si>
    <t>00001431</t>
  </si>
  <si>
    <t>袜套</t>
  </si>
  <si>
    <t>00002639</t>
  </si>
  <si>
    <t>0000263a</t>
  </si>
  <si>
    <t>0000263b</t>
  </si>
  <si>
    <t>0000263c</t>
  </si>
  <si>
    <t>0000263d</t>
  </si>
  <si>
    <t>00001432</t>
  </si>
  <si>
    <t>压力裤袜</t>
  </si>
  <si>
    <t>0000263e</t>
  </si>
  <si>
    <t>0000263f</t>
  </si>
  <si>
    <t>00002640</t>
  </si>
  <si>
    <t>00002641</t>
  </si>
  <si>
    <t>00001433</t>
  </si>
  <si>
    <t>三折袜</t>
  </si>
  <si>
    <t>00002721</t>
  </si>
  <si>
    <t>00002722</t>
  </si>
  <si>
    <t>00002723</t>
  </si>
  <si>
    <t>00001434</t>
  </si>
  <si>
    <t>蕾丝花边膝上袜</t>
  </si>
  <si>
    <t>00002d45</t>
  </si>
  <si>
    <t>00002d46</t>
  </si>
  <si>
    <t>00002d47</t>
  </si>
  <si>
    <t>00002d48</t>
  </si>
  <si>
    <t>00002d49</t>
  </si>
  <si>
    <t>00002d4a</t>
  </si>
  <si>
    <t>00002d4b</t>
  </si>
  <si>
    <t>00001435</t>
  </si>
  <si>
    <t>蕾丝袜</t>
  </si>
  <si>
    <t>000022e3</t>
  </si>
  <si>
    <t>000022e4</t>
  </si>
  <si>
    <t>000022e5</t>
  </si>
  <si>
    <t>000027ba</t>
  </si>
  <si>
    <t>00001436</t>
  </si>
  <si>
    <t>蕾丝花边袜</t>
  </si>
  <si>
    <t>000022e6</t>
  </si>
  <si>
    <t>000022e7</t>
  </si>
  <si>
    <t>000022e8</t>
  </si>
  <si>
    <t>000022e9</t>
  </si>
  <si>
    <t>000022ea</t>
  </si>
  <si>
    <t>00001438</t>
  </si>
  <si>
    <t>破洞裤袜</t>
  </si>
  <si>
    <t>000025c0</t>
  </si>
  <si>
    <t>000025c1</t>
  </si>
  <si>
    <t>000025c2</t>
  </si>
  <si>
    <t>000025c3</t>
  </si>
  <si>
    <t>000025c4</t>
  </si>
  <si>
    <t>000025c5</t>
  </si>
  <si>
    <t>000025c6</t>
  </si>
  <si>
    <t>00001439</t>
  </si>
  <si>
    <t>足球袜</t>
  </si>
  <si>
    <t>000026f5</t>
  </si>
  <si>
    <t>000026f6</t>
  </si>
  <si>
    <t>000026f7</t>
  </si>
  <si>
    <t>000026f8</t>
  </si>
  <si>
    <t>000026f9</t>
  </si>
  <si>
    <t>000026fa</t>
  </si>
  <si>
    <t>0000143a</t>
  </si>
  <si>
    <t>破洞袜</t>
  </si>
  <si>
    <t>0000236e</t>
  </si>
  <si>
    <t>0000236f</t>
  </si>
  <si>
    <t>0000143b</t>
  </si>
  <si>
    <t>毛球袜</t>
  </si>
  <si>
    <t>00002370</t>
  </si>
  <si>
    <t>00002371</t>
  </si>
  <si>
    <t>00002372</t>
  </si>
  <si>
    <t>00002373</t>
  </si>
  <si>
    <t>0000143c</t>
  </si>
  <si>
    <t>多色格子袜</t>
  </si>
  <si>
    <t>000026a7</t>
  </si>
  <si>
    <t>000026a8</t>
  </si>
  <si>
    <t>000026a9</t>
  </si>
  <si>
    <t>000026aa</t>
  </si>
  <si>
    <t>000026ab</t>
  </si>
  <si>
    <t>000026ac</t>
  </si>
  <si>
    <t>000026ad</t>
  </si>
  <si>
    <t>0000143d</t>
  </si>
  <si>
    <t>毛绒袜</t>
  </si>
  <si>
    <t>000026fb</t>
  </si>
  <si>
    <t>000026fc</t>
  </si>
  <si>
    <t>000026fd</t>
  </si>
  <si>
    <t>000026fe</t>
  </si>
  <si>
    <t>000026ff</t>
  </si>
  <si>
    <t>00002700</t>
  </si>
  <si>
    <t>0000144b</t>
  </si>
  <si>
    <t>多层袜</t>
  </si>
  <si>
    <t>000026ae</t>
  </si>
  <si>
    <t>000026af</t>
  </si>
  <si>
    <t>000026b0</t>
  </si>
  <si>
    <t>000026b1</t>
  </si>
  <si>
    <t>000026b2</t>
  </si>
  <si>
    <t>0000144c</t>
  </si>
  <si>
    <t>手工编织袜</t>
  </si>
  <si>
    <t>00002374</t>
  </si>
  <si>
    <t>00002375</t>
  </si>
  <si>
    <t>0000144d</t>
  </si>
  <si>
    <t>有氧运动紧身裤</t>
  </si>
  <si>
    <t>红色×粉色</t>
  </si>
  <si>
    <t>00002642</t>
  </si>
  <si>
    <t>祖母绿×莱姆绿</t>
  </si>
  <si>
    <t>00002643</t>
  </si>
  <si>
    <t>紫色×橘色</t>
  </si>
  <si>
    <t>00002644</t>
  </si>
  <si>
    <t>浅蓝色×粉橘色</t>
  </si>
  <si>
    <t>00002645</t>
  </si>
  <si>
    <t>黄色×蓝色</t>
  </si>
  <si>
    <t>0000144e</t>
  </si>
  <si>
    <t>泡泡袜</t>
  </si>
  <si>
    <t>00002376</t>
  </si>
  <si>
    <t>00002377</t>
  </si>
  <si>
    <t>00002378</t>
  </si>
  <si>
    <t>00002379</t>
  </si>
  <si>
    <t>0000144f</t>
  </si>
  <si>
    <t>粗横纹袜</t>
  </si>
  <si>
    <t>00001af6</t>
  </si>
  <si>
    <t>0000270c</t>
  </si>
  <si>
    <t>0000270d</t>
  </si>
  <si>
    <t>0000270e</t>
  </si>
  <si>
    <t>0000270f</t>
  </si>
  <si>
    <t>00002710</t>
  </si>
  <si>
    <t>00002711</t>
  </si>
  <si>
    <t>00001450</t>
  </si>
  <si>
    <t>单一图案袜</t>
  </si>
  <si>
    <t>0000237a</t>
  </si>
  <si>
    <t>0000237b</t>
  </si>
  <si>
    <t>0000237c</t>
  </si>
  <si>
    <t>0000237d</t>
  </si>
  <si>
    <t>0000237e</t>
  </si>
  <si>
    <t>0000237f</t>
  </si>
  <si>
    <t>00002380</t>
  </si>
  <si>
    <t>00001451</t>
  </si>
  <si>
    <t>儿童袜</t>
  </si>
  <si>
    <t>红色×浅蓝色</t>
  </si>
  <si>
    <t>00002701</t>
  </si>
  <si>
    <t>蓝色×橘色</t>
  </si>
  <si>
    <t>00002702</t>
  </si>
  <si>
    <t>莱姆绿×粉红色</t>
  </si>
  <si>
    <t>00002703</t>
  </si>
  <si>
    <t>黄色×紫色</t>
  </si>
  <si>
    <t>00002704</t>
  </si>
  <si>
    <t>浅蓝色×红色</t>
  </si>
  <si>
    <t>00002705</t>
  </si>
  <si>
    <t>紫色×绿色</t>
  </si>
  <si>
    <t>00002706</t>
  </si>
  <si>
    <t>粉红色×黄色</t>
  </si>
  <si>
    <t>00002707</t>
  </si>
  <si>
    <t>黑色×灰色</t>
  </si>
  <si>
    <t>00001452</t>
  </si>
  <si>
    <t>钩针编织袜</t>
  </si>
  <si>
    <t>000022eb</t>
  </si>
  <si>
    <t>000022ec</t>
  </si>
  <si>
    <t>000022ed</t>
  </si>
  <si>
    <t>00001453</t>
  </si>
  <si>
    <t>蜘蛛裤袜</t>
  </si>
  <si>
    <t>000025c7</t>
  </si>
  <si>
    <t>000025c8</t>
  </si>
  <si>
    <t>000025c9</t>
  </si>
  <si>
    <t>00001454</t>
  </si>
  <si>
    <t>花纹刺绣裤袜</t>
  </si>
  <si>
    <t>000026b3</t>
  </si>
  <si>
    <t>000026b4</t>
  </si>
  <si>
    <t>000026b5</t>
  </si>
  <si>
    <t>000026b6</t>
  </si>
  <si>
    <t>000026b7</t>
  </si>
  <si>
    <t>0000145e</t>
  </si>
  <si>
    <t>跑步紧身裤</t>
  </si>
  <si>
    <t>00002646</t>
  </si>
  <si>
    <t>00002647</t>
  </si>
  <si>
    <t>00002648</t>
  </si>
  <si>
    <t>0000151e</t>
  </si>
  <si>
    <t>卡通图案袜</t>
  </si>
  <si>
    <t>00002708</t>
  </si>
  <si>
    <t>00002709</t>
  </si>
  <si>
    <t>0000270a</t>
  </si>
  <si>
    <t>0000270b</t>
  </si>
  <si>
    <t>00001544</t>
  </si>
  <si>
    <t>奇马约图腾袜</t>
  </si>
  <si>
    <t>000026b8</t>
  </si>
  <si>
    <t>000026b9</t>
  </si>
  <si>
    <t>000026ba</t>
  </si>
  <si>
    <t>000026bb</t>
  </si>
  <si>
    <t>000026bc</t>
  </si>
  <si>
    <t>000016ac</t>
  </si>
  <si>
    <t>花朵点点裤袜</t>
  </si>
  <si>
    <t>000026bd</t>
  </si>
  <si>
    <t>000026be</t>
  </si>
  <si>
    <t>000026bf</t>
  </si>
  <si>
    <t>000026c0</t>
  </si>
  <si>
    <t>000016ae</t>
  </si>
  <si>
    <t>菱格纹袜</t>
  </si>
  <si>
    <t>000026c1</t>
  </si>
  <si>
    <t>000026c2</t>
  </si>
  <si>
    <t>000026c3</t>
  </si>
  <si>
    <t>000026c4</t>
  </si>
  <si>
    <t>000026c5</t>
  </si>
  <si>
    <t>000026c6</t>
  </si>
  <si>
    <t>000026c7</t>
  </si>
  <si>
    <t>000016b4</t>
  </si>
  <si>
    <t>透肤袜</t>
  </si>
  <si>
    <t>000026c8</t>
  </si>
  <si>
    <t>000026c9</t>
  </si>
  <si>
    <t>000026ca</t>
  </si>
  <si>
    <t>000026cb</t>
  </si>
  <si>
    <t>000026cc</t>
  </si>
  <si>
    <t>000016b5</t>
  </si>
  <si>
    <t>青海波袜子</t>
  </si>
  <si>
    <t>000026cd</t>
  </si>
  <si>
    <t>000026ce</t>
  </si>
  <si>
    <t>000026cf</t>
  </si>
  <si>
    <t>000026d0</t>
  </si>
  <si>
    <t>0000179c</t>
  </si>
  <si>
    <t>英国传统服装袜子</t>
  </si>
  <si>
    <t>红色蝴蝶结</t>
  </si>
  <si>
    <t>000022ee</t>
  </si>
  <si>
    <t>绿色蝴蝶结</t>
  </si>
  <si>
    <t>000022ef</t>
  </si>
  <si>
    <t>蓝色蝴蝶结</t>
  </si>
  <si>
    <t>000022f0</t>
  </si>
  <si>
    <t>黑色蝴蝶结</t>
  </si>
  <si>
    <t>0000179d</t>
  </si>
  <si>
    <t>条纹袜子</t>
  </si>
  <si>
    <t>000026d1</t>
  </si>
  <si>
    <t>000026d2</t>
  </si>
  <si>
    <t>000026d3</t>
  </si>
  <si>
    <t>000026d4</t>
  </si>
  <si>
    <t>000026d5</t>
  </si>
  <si>
    <t>000026d6</t>
  </si>
  <si>
    <t>000026d7</t>
  </si>
  <si>
    <t>0000179e</t>
  </si>
  <si>
    <t>花纹丝袜</t>
  </si>
  <si>
    <t>000025ca</t>
  </si>
  <si>
    <t>00000a5f</t>
  </si>
  <si>
    <t>上衣</t>
  </si>
  <si>
    <t>粗横纹T恤</t>
  </si>
  <si>
    <t>00001031</t>
  </si>
  <si>
    <t>00001032</t>
  </si>
  <si>
    <t>00001033</t>
  </si>
  <si>
    <t>00001034</t>
  </si>
  <si>
    <t>00001035</t>
  </si>
  <si>
    <t>00000cb7</t>
  </si>
  <si>
    <t>登山连帽上衣</t>
  </si>
  <si>
    <t>0000103b</t>
  </si>
  <si>
    <t>0000103c</t>
  </si>
  <si>
    <t>0000103d</t>
  </si>
  <si>
    <t>00000ade</t>
  </si>
  <si>
    <t>羊毛混纺牛角扣大衣</t>
  </si>
  <si>
    <t>0000104c</t>
  </si>
  <si>
    <t>0000104d</t>
  </si>
  <si>
    <t>0000104e</t>
  </si>
  <si>
    <t>00000962</t>
  </si>
  <si>
    <t>风衣</t>
  </si>
  <si>
    <t>00002444</t>
  </si>
  <si>
    <t>00002445</t>
  </si>
  <si>
    <t>00002446</t>
  </si>
  <si>
    <t>00002447</t>
  </si>
  <si>
    <t>00000add</t>
  </si>
  <si>
    <t>功夫衫</t>
  </si>
  <si>
    <t>000023ab</t>
  </si>
  <si>
    <t>000023ac</t>
  </si>
  <si>
    <t>000023ad</t>
  </si>
  <si>
    <t>000023ae</t>
  </si>
  <si>
    <t>00000961</t>
  </si>
  <si>
    <t>棒球外套</t>
  </si>
  <si>
    <t>00002071</t>
  </si>
  <si>
    <t>00002072</t>
  </si>
  <si>
    <t>00002073</t>
  </si>
  <si>
    <t>000009c2</t>
  </si>
  <si>
    <t>3号球上衣</t>
  </si>
  <si>
    <t>000009ed</t>
  </si>
  <si>
    <t>2号球上衣</t>
  </si>
  <si>
    <t>00000a6e</t>
  </si>
  <si>
    <t>简约波浪边细肩带背心</t>
  </si>
  <si>
    <t>00001f84</t>
  </si>
  <si>
    <t>00001f85</t>
  </si>
  <si>
    <t>00001f86</t>
  </si>
  <si>
    <t>00001f87</t>
  </si>
  <si>
    <t>00001f88</t>
  </si>
  <si>
    <t>00001f89</t>
  </si>
  <si>
    <t>00001f8a</t>
  </si>
  <si>
    <t>00000a70</t>
  </si>
  <si>
    <t>中国风上衣</t>
  </si>
  <si>
    <t>000023a7</t>
  </si>
  <si>
    <t>000023a8</t>
  </si>
  <si>
    <t>000023a9</t>
  </si>
  <si>
    <t>000023aa</t>
  </si>
  <si>
    <t>00000a72</t>
  </si>
  <si>
    <t>插肩T恤</t>
  </si>
  <si>
    <t>000020cc</t>
  </si>
  <si>
    <t>000020cd</t>
  </si>
  <si>
    <t>000020ce</t>
  </si>
  <si>
    <t>000020cf</t>
  </si>
  <si>
    <t>00000aa7</t>
  </si>
  <si>
    <t>篮球衣</t>
  </si>
  <si>
    <t>00001f66</t>
  </si>
  <si>
    <t>00001f67</t>
  </si>
  <si>
    <t>00001f68</t>
  </si>
  <si>
    <t>00001f69</t>
  </si>
  <si>
    <t>00001f6a</t>
  </si>
  <si>
    <t>00001f6b</t>
  </si>
  <si>
    <t>00001f6c</t>
  </si>
  <si>
    <t>00000aba</t>
  </si>
  <si>
    <t>无袖针织衫</t>
  </si>
  <si>
    <t>00002e0d</t>
  </si>
  <si>
    <t>00002e0e</t>
  </si>
  <si>
    <t>00002e0f</t>
  </si>
  <si>
    <t>00002e10</t>
  </si>
  <si>
    <t>00002e11</t>
  </si>
  <si>
    <t>00000ada</t>
  </si>
  <si>
    <t>羽绒外套</t>
  </si>
  <si>
    <t>00002074</t>
  </si>
  <si>
    <t>00002075</t>
  </si>
  <si>
    <t>00002076</t>
  </si>
  <si>
    <t>00002077</t>
  </si>
  <si>
    <t>00002078</t>
  </si>
  <si>
    <t>00002079</t>
  </si>
  <si>
    <t>0000207a</t>
  </si>
  <si>
    <t>00000b07</t>
  </si>
  <si>
    <t>衬衫</t>
  </si>
  <si>
    <t>00002091</t>
  </si>
  <si>
    <t>00002092</t>
  </si>
  <si>
    <t>00002093</t>
  </si>
  <si>
    <t>00002094</t>
  </si>
  <si>
    <t>00000bef</t>
  </si>
  <si>
    <t>短袖水手服</t>
  </si>
  <si>
    <t>00001d88</t>
  </si>
  <si>
    <t>00001d89</t>
  </si>
  <si>
    <t>00001d8a</t>
  </si>
  <si>
    <t>00001d8b</t>
  </si>
  <si>
    <t>00001d8c</t>
  </si>
  <si>
    <t>00001d8d</t>
  </si>
  <si>
    <t>00001d8e</t>
  </si>
  <si>
    <t>00000bf0</t>
  </si>
  <si>
    <t>简约连帽上衣</t>
  </si>
  <si>
    <t>00001f21</t>
  </si>
  <si>
    <t>00001f22</t>
  </si>
  <si>
    <t>00001f23</t>
  </si>
  <si>
    <t>00001f24</t>
  </si>
  <si>
    <t>00001f25</t>
  </si>
  <si>
    <t>00001f26</t>
  </si>
  <si>
    <t>00001f27</t>
  </si>
  <si>
    <t>00000bf1</t>
  </si>
  <si>
    <t>儿童罩衣</t>
  </si>
  <si>
    <t>郁金香</t>
  </si>
  <si>
    <t>00002a91</t>
  </si>
  <si>
    <t>00002a92</t>
  </si>
  <si>
    <t>樱花</t>
  </si>
  <si>
    <t>00002a93</t>
  </si>
  <si>
    <t>00000c44</t>
  </si>
  <si>
    <t>学士服</t>
  </si>
  <si>
    <t>000021e9</t>
  </si>
  <si>
    <t>000021ea</t>
  </si>
  <si>
    <t>000021eb</t>
  </si>
  <si>
    <t>00000c48</t>
  </si>
  <si>
    <t>短袖衬衫</t>
  </si>
  <si>
    <t>00002095</t>
  </si>
  <si>
    <t>00002096</t>
  </si>
  <si>
    <t>00002097</t>
  </si>
  <si>
    <t>00002098</t>
  </si>
  <si>
    <t>00000c49</t>
  </si>
  <si>
    <t>无袖有领衬衫</t>
  </si>
  <si>
    <t>00002099</t>
  </si>
  <si>
    <t>0000209a</t>
  </si>
  <si>
    <t>0000209b</t>
  </si>
  <si>
    <t>0000209c</t>
  </si>
  <si>
    <t>00000c5c</t>
  </si>
  <si>
    <t>和服外套</t>
  </si>
  <si>
    <t>000023ed</t>
  </si>
  <si>
    <t>000023ee</t>
  </si>
  <si>
    <t>000023ef</t>
  </si>
  <si>
    <t>00000c62</t>
  </si>
  <si>
    <t>雨衣</t>
  </si>
  <si>
    <t>00002060</t>
  </si>
  <si>
    <t>00002061</t>
  </si>
  <si>
    <t>00002062</t>
  </si>
  <si>
    <t>00002063</t>
  </si>
  <si>
    <t>00002064</t>
  </si>
  <si>
    <t>00002065</t>
  </si>
  <si>
    <t>00002066</t>
  </si>
  <si>
    <t>00000c63</t>
  </si>
  <si>
    <t>贵族大衣</t>
  </si>
  <si>
    <t>00001cfb</t>
  </si>
  <si>
    <t>00001cfc</t>
  </si>
  <si>
    <t>00001cfd</t>
  </si>
  <si>
    <t>00001cfe</t>
  </si>
  <si>
    <t>00001cff</t>
  </si>
  <si>
    <t>00001d00</t>
  </si>
  <si>
    <t>00001d01</t>
  </si>
  <si>
    <t>00000c64</t>
  </si>
  <si>
    <t>Polo衫</t>
  </si>
  <si>
    <t>00002159</t>
  </si>
  <si>
    <t>0000215a</t>
  </si>
  <si>
    <t>0000215b</t>
  </si>
  <si>
    <t>0000215c</t>
  </si>
  <si>
    <t>0000215d</t>
  </si>
  <si>
    <t>0000215e</t>
  </si>
  <si>
    <t>0000215f</t>
  </si>
  <si>
    <t>00000c66</t>
  </si>
  <si>
    <t>医生袍</t>
  </si>
  <si>
    <t>红色领带</t>
  </si>
  <si>
    <t>00001e72</t>
  </si>
  <si>
    <t>黑色领带</t>
  </si>
  <si>
    <t>00000c69</t>
  </si>
  <si>
    <t>厨师服</t>
  </si>
  <si>
    <t>00002574</t>
  </si>
  <si>
    <t>00002575</t>
  </si>
  <si>
    <t>00002576</t>
  </si>
  <si>
    <t>00002577</t>
  </si>
  <si>
    <t>00002578</t>
  </si>
  <si>
    <t>00002579</t>
  </si>
  <si>
    <t>00000c6a</t>
  </si>
  <si>
    <t>咖啡店制服</t>
  </si>
  <si>
    <t>00002047</t>
  </si>
  <si>
    <t>00002048</t>
  </si>
  <si>
    <t>00002049</t>
  </si>
  <si>
    <t>00000c6b</t>
  </si>
  <si>
    <t>体操服</t>
  </si>
  <si>
    <t>00002aa3</t>
  </si>
  <si>
    <t>00002aa4</t>
  </si>
  <si>
    <t>00002aa5</t>
  </si>
  <si>
    <t>00000c78</t>
  </si>
  <si>
    <t>坦克背心</t>
  </si>
  <si>
    <t>000020b5</t>
  </si>
  <si>
    <t>000020b6</t>
  </si>
  <si>
    <t>000020b7</t>
  </si>
  <si>
    <t>000020b8</t>
  </si>
  <si>
    <t>00000c7d</t>
  </si>
  <si>
    <t>喜剧演员服</t>
  </si>
  <si>
    <t>00001fa1</t>
  </si>
  <si>
    <t>00001fa2</t>
  </si>
  <si>
    <t>00001fa3</t>
  </si>
  <si>
    <t>00001fa4</t>
  </si>
  <si>
    <t>00001fa5</t>
  </si>
  <si>
    <t>00001fa6</t>
  </si>
  <si>
    <t>00001fa7</t>
  </si>
  <si>
    <t>00000c7e</t>
  </si>
  <si>
    <t>机车皮外套</t>
  </si>
  <si>
    <t>0000216f</t>
  </si>
  <si>
    <t>00002170</t>
  </si>
  <si>
    <t>00002171</t>
  </si>
  <si>
    <t>00002172</t>
  </si>
  <si>
    <t>00002173</t>
  </si>
  <si>
    <t>00000c83</t>
  </si>
  <si>
    <t>花朵图案细肩带背心</t>
  </si>
  <si>
    <t>00001f8b</t>
  </si>
  <si>
    <t>00001f8c</t>
  </si>
  <si>
    <t>00001f8d</t>
  </si>
  <si>
    <t>00000c89</t>
  </si>
  <si>
    <t>牛仔外套</t>
  </si>
  <si>
    <t>00002c9b</t>
  </si>
  <si>
    <t>00002c9c</t>
  </si>
  <si>
    <t>00002c9d</t>
  </si>
  <si>
    <t>00002c9e</t>
  </si>
  <si>
    <t>00000c8c</t>
  </si>
  <si>
    <t>橡胶围裙</t>
  </si>
  <si>
    <t>0000257a</t>
  </si>
  <si>
    <t>00000c93</t>
  </si>
  <si>
    <t>钓鱼背心</t>
  </si>
  <si>
    <t>000021a9</t>
  </si>
  <si>
    <t>000021aa</t>
  </si>
  <si>
    <t>000021ab</t>
  </si>
  <si>
    <t>000021ac</t>
  </si>
  <si>
    <t>000021ad</t>
  </si>
  <si>
    <t>000021ae</t>
  </si>
  <si>
    <t>000021af</t>
  </si>
  <si>
    <t>00000c96</t>
  </si>
  <si>
    <t>麂皮大衣</t>
  </si>
  <si>
    <t>00002406</t>
  </si>
  <si>
    <t>00002407</t>
  </si>
  <si>
    <t>00002408</t>
  </si>
  <si>
    <t>00002409</t>
  </si>
  <si>
    <t>00000c99</t>
  </si>
  <si>
    <t>法兰绒衬衫</t>
  </si>
  <si>
    <t>000022f1</t>
  </si>
  <si>
    <t>000022f2</t>
  </si>
  <si>
    <t>000022f3</t>
  </si>
  <si>
    <t>000022f4</t>
  </si>
  <si>
    <t>00000c9b</t>
  </si>
  <si>
    <t>牛仔背心</t>
  </si>
  <si>
    <t>水洗色</t>
  </si>
  <si>
    <t>00002c9f</t>
  </si>
  <si>
    <t>00002ca0</t>
  </si>
  <si>
    <t>00002ca1</t>
  </si>
  <si>
    <t>00002ca2</t>
  </si>
  <si>
    <t>00000c9c</t>
  </si>
  <si>
    <t>围裙</t>
  </si>
  <si>
    <t>0000257b</t>
  </si>
  <si>
    <t>0000257c</t>
  </si>
  <si>
    <t>0000257d</t>
  </si>
  <si>
    <t>0000257e</t>
  </si>
  <si>
    <t>0000257f</t>
  </si>
  <si>
    <t>00002580</t>
  </si>
  <si>
    <t>00002581</t>
  </si>
  <si>
    <t>00000c9f</t>
  </si>
  <si>
    <t>骑兵队制服</t>
  </si>
  <si>
    <t>00001d19</t>
  </si>
  <si>
    <t>00001d1a</t>
  </si>
  <si>
    <t>00001d1b</t>
  </si>
  <si>
    <t>00000ca1</t>
  </si>
  <si>
    <t>候补骑士服</t>
  </si>
  <si>
    <t>00002025</t>
  </si>
  <si>
    <t>00002026</t>
  </si>
  <si>
    <t>00000ca5</t>
  </si>
  <si>
    <t>凤梨夏威夷衬衫</t>
  </si>
  <si>
    <t>00001aa3</t>
  </si>
  <si>
    <t>00001aa4</t>
  </si>
  <si>
    <t>00001aa5</t>
  </si>
  <si>
    <t>0000262c</t>
  </si>
  <si>
    <t>0000262d</t>
  </si>
  <si>
    <t>0000262e</t>
  </si>
  <si>
    <t>00000ca7</t>
  </si>
  <si>
    <t>蕾丝细肩带背心</t>
  </si>
  <si>
    <t>00001f8e</t>
  </si>
  <si>
    <t>00001f8f</t>
  </si>
  <si>
    <t>00001f90</t>
  </si>
  <si>
    <t>00001f91</t>
  </si>
  <si>
    <t>00000cac</t>
  </si>
  <si>
    <t>运动服</t>
  </si>
  <si>
    <t>00001c1e</t>
  </si>
  <si>
    <t>00001c1f</t>
  </si>
  <si>
    <t>00001c20</t>
  </si>
  <si>
    <t>00001c21</t>
  </si>
  <si>
    <t>00001c22</t>
  </si>
  <si>
    <t>00000cad</t>
  </si>
  <si>
    <t>西部牛仔装</t>
  </si>
  <si>
    <t>0000211d</t>
  </si>
  <si>
    <t>0000211e</t>
  </si>
  <si>
    <t>0000211f</t>
  </si>
  <si>
    <t>00000cae</t>
  </si>
  <si>
    <t>接力赛服</t>
  </si>
  <si>
    <t>0000249c</t>
  </si>
  <si>
    <t>0000249d</t>
  </si>
  <si>
    <t>0000249e</t>
  </si>
  <si>
    <t>0000249f</t>
  </si>
  <si>
    <t>000024a0</t>
  </si>
  <si>
    <t>000024a1</t>
  </si>
  <si>
    <t>000024a2</t>
  </si>
  <si>
    <t>00000cb0</t>
  </si>
  <si>
    <t>短袖中国风上衣</t>
  </si>
  <si>
    <t>000023af</t>
  </si>
  <si>
    <t>000023b0</t>
  </si>
  <si>
    <t>000023b1</t>
  </si>
  <si>
    <t>000023b2</t>
  </si>
  <si>
    <t>000023b3</t>
  </si>
  <si>
    <t>000023b4</t>
  </si>
  <si>
    <t>00000cb1</t>
  </si>
  <si>
    <t>足球队服</t>
  </si>
  <si>
    <t>000024a3</t>
  </si>
  <si>
    <t>000024a4</t>
  </si>
  <si>
    <t>000024a5</t>
  </si>
  <si>
    <t>000024a6</t>
  </si>
  <si>
    <t>000024a7</t>
  </si>
  <si>
    <t>000024a8</t>
  </si>
  <si>
    <t>000024a9</t>
  </si>
  <si>
    <t>00000cb5</t>
  </si>
  <si>
    <t>虎纹飞行外套</t>
  </si>
  <si>
    <t>00000cb6</t>
  </si>
  <si>
    <t>祭典和服</t>
  </si>
  <si>
    <t>000023f0</t>
  </si>
  <si>
    <t>000023f1</t>
  </si>
  <si>
    <t>000023f2</t>
  </si>
  <si>
    <t>000023f3</t>
  </si>
  <si>
    <t>00001ab3</t>
  </si>
  <si>
    <t>MVP T恤</t>
  </si>
  <si>
    <t>00001ae8</t>
  </si>
  <si>
    <t>1号服</t>
  </si>
  <si>
    <t>00000cb8</t>
  </si>
  <si>
    <t>龙纹飞行外套</t>
  </si>
  <si>
    <t>00000cb9</t>
  </si>
  <si>
    <t>迷彩上衣</t>
  </si>
  <si>
    <t>000020e4</t>
  </si>
  <si>
    <t>000020e5</t>
  </si>
  <si>
    <t>000020e6</t>
  </si>
  <si>
    <t>000020e7</t>
  </si>
  <si>
    <t>00003040</t>
  </si>
  <si>
    <t>00003041</t>
  </si>
  <si>
    <t>00002000</t>
  </si>
  <si>
    <t>警示坦克背心</t>
  </si>
  <si>
    <t>00002001</t>
  </si>
  <si>
    <t>爱心毛衣</t>
  </si>
  <si>
    <t>0000206b</t>
  </si>
  <si>
    <t>00002002</t>
  </si>
  <si>
    <t>树木毛衣</t>
  </si>
  <si>
    <t>00002003</t>
  </si>
  <si>
    <t>青蛙T恤</t>
  </si>
  <si>
    <t>00002004</t>
  </si>
  <si>
    <t>熊熊T恤</t>
  </si>
  <si>
    <t>00002005</t>
  </si>
  <si>
    <t>兔子T恤</t>
  </si>
  <si>
    <t>00002006</t>
  </si>
  <si>
    <t>动物条纹T恤</t>
  </si>
  <si>
    <t>00002f22</t>
  </si>
  <si>
    <t>00002007</t>
  </si>
  <si>
    <t>豹纹T恤</t>
  </si>
  <si>
    <t>0000206e</t>
  </si>
  <si>
    <t>0000206f</t>
  </si>
  <si>
    <t>00002070</t>
  </si>
  <si>
    <t>00002008</t>
  </si>
  <si>
    <t>骨头T恤</t>
  </si>
  <si>
    <t>00000cba</t>
  </si>
  <si>
    <t>单车运动服</t>
  </si>
  <si>
    <t>000024aa</t>
  </si>
  <si>
    <t>000024ab</t>
  </si>
  <si>
    <t>000024ac</t>
  </si>
  <si>
    <t>黄色×黑色</t>
  </si>
  <si>
    <t>000024ad</t>
  </si>
  <si>
    <t>000024ae</t>
  </si>
  <si>
    <t>红色×橘色</t>
  </si>
  <si>
    <t>000024af</t>
  </si>
  <si>
    <t>莱姆绿×浅蓝色</t>
  </si>
  <si>
    <t>000024b0</t>
  </si>
  <si>
    <t>00002009</t>
  </si>
  <si>
    <t>云雾上衣</t>
  </si>
  <si>
    <t>0000200a</t>
  </si>
  <si>
    <t>彩色波点T恤</t>
  </si>
  <si>
    <t>00002068</t>
  </si>
  <si>
    <t>0000200b</t>
  </si>
  <si>
    <t>简约波点T恤</t>
  </si>
  <si>
    <t>0000251a</t>
  </si>
  <si>
    <t>0000251b</t>
  </si>
  <si>
    <t>0000251c</t>
  </si>
  <si>
    <t>0000251d</t>
  </si>
  <si>
    <t>0[zigzag</t>
  </si>
  <si>
    <t>锯齿纹T恤</t>
  </si>
  <si>
    <t>虹彩色</t>
  </si>
  <si>
    <t>0000200d</t>
  </si>
  <si>
    <t>花朵T恤</t>
  </si>
  <si>
    <t>00002f43</t>
  </si>
  <si>
    <t>00002f44</t>
  </si>
  <si>
    <t>00002f45</t>
  </si>
  <si>
    <t>00002f46</t>
  </si>
  <si>
    <t>0000200e</t>
  </si>
  <si>
    <t>波利尼西亚夏威夷衬衫</t>
  </si>
  <si>
    <t>00002f42</t>
  </si>
  <si>
    <t>0000200f</t>
  </si>
  <si>
    <t>蜘蛛网T恤</t>
  </si>
  <si>
    <t>00002010</t>
  </si>
  <si>
    <t>骷髅T恤</t>
  </si>
  <si>
    <t>00002fa7</t>
  </si>
  <si>
    <t>00002fa8</t>
  </si>
  <si>
    <t>00002154</t>
  </si>
  <si>
    <t>A字T恤</t>
  </si>
  <si>
    <t>00000cbb</t>
  </si>
  <si>
    <t>小鸡T恤</t>
  </si>
  <si>
    <t>0000253f</t>
  </si>
  <si>
    <t>星星坦克背心</t>
  </si>
  <si>
    <t>00002540</t>
  </si>
  <si>
    <t>火焰T恤</t>
  </si>
  <si>
    <t>0000223a</t>
  </si>
  <si>
    <t>妈妈手编毛衣</t>
  </si>
  <si>
    <t>0000258e</t>
  </si>
  <si>
    <t>00002f6d</t>
  </si>
  <si>
    <t>星星</t>
  </si>
  <si>
    <t>00002f6e</t>
  </si>
  <si>
    <t>动物</t>
  </si>
  <si>
    <t>00002f6f</t>
  </si>
  <si>
    <t>泰迪熊</t>
  </si>
  <si>
    <t>00002f70</t>
  </si>
  <si>
    <t>单点</t>
  </si>
  <si>
    <t>00002f71</t>
  </si>
  <si>
    <t>拼布图案</t>
  </si>
  <si>
    <t>00002f72</t>
  </si>
  <si>
    <t>0000223b</t>
  </si>
  <si>
    <t>妈妈手作围裙</t>
  </si>
  <si>
    <t>0000258f</t>
  </si>
  <si>
    <t>00002f73</t>
  </si>
  <si>
    <t>00002f7c</t>
  </si>
  <si>
    <t>00002f7d</t>
  </si>
  <si>
    <t>水果</t>
  </si>
  <si>
    <t>00002f7e</t>
  </si>
  <si>
    <t>牛仔</t>
  </si>
  <si>
    <t>00002f7f</t>
  </si>
  <si>
    <t>00002f80</t>
  </si>
  <si>
    <t>家庭</t>
  </si>
  <si>
    <t>00000aa5</t>
  </si>
  <si>
    <t>简约针织衫</t>
  </si>
  <si>
    <t>00000aaa</t>
  </si>
  <si>
    <t>00001037</t>
  </si>
  <si>
    <t>00002628</t>
  </si>
  <si>
    <t>维京人服</t>
  </si>
  <si>
    <t>00002eae</t>
  </si>
  <si>
    <t>00002eaf</t>
  </si>
  <si>
    <t>0000262f</t>
  </si>
  <si>
    <t>水滴雨衣</t>
  </si>
  <si>
    <t>00002e92</t>
  </si>
  <si>
    <t>00002e93</t>
  </si>
  <si>
    <t>00002e94</t>
  </si>
  <si>
    <t>00002e95</t>
  </si>
  <si>
    <t>00002e96</t>
  </si>
  <si>
    <t>00002657</t>
  </si>
  <si>
    <t>餐馆围裙</t>
  </si>
  <si>
    <t>00002f36</t>
  </si>
  <si>
    <t>00002f37</t>
  </si>
  <si>
    <t>00002f38</t>
  </si>
  <si>
    <t>00002f39</t>
  </si>
  <si>
    <t>00002f3a</t>
  </si>
  <si>
    <t>00002f3b</t>
  </si>
  <si>
    <t>00000cbe</t>
  </si>
  <si>
    <t>菱格纹背心</t>
  </si>
  <si>
    <t>00002120</t>
  </si>
  <si>
    <t>00002121</t>
  </si>
  <si>
    <t>00002122</t>
  </si>
  <si>
    <t>00002123</t>
  </si>
  <si>
    <t>00002124</t>
  </si>
  <si>
    <t>0000265d</t>
  </si>
  <si>
    <t>两件式印花T恤</t>
  </si>
  <si>
    <t>00002f81</t>
  </si>
  <si>
    <t>00002f82</t>
  </si>
  <si>
    <t>0000265f</t>
  </si>
  <si>
    <t>袖子印花T恤</t>
  </si>
  <si>
    <t>00002f83</t>
  </si>
  <si>
    <t>00002f84</t>
  </si>
  <si>
    <t>00002663</t>
  </si>
  <si>
    <t>格纹蓬蓬袖上衣</t>
  </si>
  <si>
    <t>00002f33</t>
  </si>
  <si>
    <t>00002f34</t>
  </si>
  <si>
    <t>00002f35</t>
  </si>
  <si>
    <t>00002664</t>
  </si>
  <si>
    <t>洋娃娃风衬衫</t>
  </si>
  <si>
    <t>00002eb0</t>
  </si>
  <si>
    <t>00002eb1</t>
  </si>
  <si>
    <t>00002eb2</t>
  </si>
  <si>
    <t>00000cc0</t>
  </si>
  <si>
    <t>探险服</t>
  </si>
  <si>
    <t>000024d7</t>
  </si>
  <si>
    <t>000024d8</t>
  </si>
  <si>
    <t>000024d9</t>
  </si>
  <si>
    <t>00002666</t>
  </si>
  <si>
    <t>工作围裙</t>
  </si>
  <si>
    <t>00002eb3</t>
  </si>
  <si>
    <t>00002667</t>
  </si>
  <si>
    <t>植物图案T恤</t>
  </si>
  <si>
    <t>00002eb4</t>
  </si>
  <si>
    <t>00002668</t>
  </si>
  <si>
    <t>迷幻T恤</t>
  </si>
  <si>
    <t>00002eb5</t>
  </si>
  <si>
    <t>00002eb6</t>
  </si>
  <si>
    <t>00000cc1</t>
  </si>
  <si>
    <t>华丽外套</t>
  </si>
  <si>
    <t>00001fa8</t>
  </si>
  <si>
    <t>00001fa9</t>
  </si>
  <si>
    <t>00001faa</t>
  </si>
  <si>
    <t>00001fab</t>
  </si>
  <si>
    <t>00001fac</t>
  </si>
  <si>
    <t>00000cc2</t>
  </si>
  <si>
    <t>配领带衬衫</t>
  </si>
  <si>
    <t>红色斜纹领带</t>
  </si>
  <si>
    <t>00002125</t>
  </si>
  <si>
    <t>蓝色斜纹领带</t>
  </si>
  <si>
    <t>00002126</t>
  </si>
  <si>
    <t>紫色斜纹领带</t>
  </si>
  <si>
    <t>00002127</t>
  </si>
  <si>
    <t>绿色斜纹领带</t>
  </si>
  <si>
    <t>00002128</t>
  </si>
  <si>
    <t>单色斜纹领带</t>
  </si>
  <si>
    <t>00000cc4</t>
  </si>
  <si>
    <t>日本料理厨师服</t>
  </si>
  <si>
    <t>000023f4</t>
  </si>
  <si>
    <t>00000cc5</t>
  </si>
  <si>
    <t>制服外套</t>
  </si>
  <si>
    <t>00001fad</t>
  </si>
  <si>
    <t>00001fae</t>
  </si>
  <si>
    <t>00001faf</t>
  </si>
  <si>
    <t>00002693</t>
  </si>
  <si>
    <t>凯丝的针织衫</t>
  </si>
  <si>
    <t>00002dc4</t>
  </si>
  <si>
    <t>00002dc5</t>
  </si>
  <si>
    <t>00002dc6</t>
  </si>
  <si>
    <t>00002dc7</t>
  </si>
  <si>
    <t>00002dc8</t>
  </si>
  <si>
    <t>00002694</t>
  </si>
  <si>
    <t>凯丝的大衣</t>
  </si>
  <si>
    <t>00002dc9</t>
  </si>
  <si>
    <t>00002dca</t>
  </si>
  <si>
    <t>00002dcb</t>
  </si>
  <si>
    <t>00002dcc</t>
  </si>
  <si>
    <t>00002dcd</t>
  </si>
  <si>
    <t>00000cd3</t>
  </si>
  <si>
    <t>国王服</t>
  </si>
  <si>
    <t>000015f9</t>
  </si>
  <si>
    <t>Nook Inc.外套</t>
  </si>
  <si>
    <t>000015fa</t>
  </si>
  <si>
    <t>Nook Inc.夏威夷衬衫</t>
  </si>
  <si>
    <t>00001aa6</t>
  </si>
  <si>
    <t>最闪耀星星上衣</t>
  </si>
  <si>
    <t>00002620</t>
  </si>
  <si>
    <t>Nook Inc.T恤</t>
  </si>
  <si>
    <t>0000223c</t>
  </si>
  <si>
    <t>虫虫夏威夷衬衫</t>
  </si>
  <si>
    <t>0000223d</t>
  </si>
  <si>
    <t>鱼儿T恤</t>
  </si>
  <si>
    <t>00002b57</t>
  </si>
  <si>
    <t>毛绒长袍</t>
  </si>
  <si>
    <t>00002e97</t>
  </si>
  <si>
    <t>00002e98</t>
  </si>
  <si>
    <t>00002e99</t>
  </si>
  <si>
    <t>00002e9a</t>
  </si>
  <si>
    <t>00002f9d</t>
  </si>
  <si>
    <t>00002f9e</t>
  </si>
  <si>
    <t>00002f9f</t>
  </si>
  <si>
    <t>00002a9d</t>
  </si>
  <si>
    <t>玩偶围巾大衣</t>
  </si>
  <si>
    <t>00002ef4</t>
  </si>
  <si>
    <t>00002f03</t>
  </si>
  <si>
    <t>00002f04</t>
  </si>
  <si>
    <t>2号服</t>
  </si>
  <si>
    <t>00002f05</t>
  </si>
  <si>
    <t>3号服</t>
  </si>
  <si>
    <t>00002f06</t>
  </si>
  <si>
    <t>4号服</t>
  </si>
  <si>
    <t>00002f52</t>
  </si>
  <si>
    <t>空尼奇瓦T恤</t>
  </si>
  <si>
    <t>00002f53</t>
  </si>
  <si>
    <t>甭主T恤</t>
  </si>
  <si>
    <t>00002f54</t>
  </si>
  <si>
    <t>哈罗T恤</t>
  </si>
  <si>
    <t>00002f55</t>
  </si>
  <si>
    <t>阿尼哟T恤</t>
  </si>
  <si>
    <t>00002f56</t>
  </si>
  <si>
    <t>你好T恤</t>
  </si>
  <si>
    <t>00002f57</t>
  </si>
  <si>
    <t>哈啊罗T恤</t>
  </si>
  <si>
    <t>00002f58</t>
  </si>
  <si>
    <t>恰奥T恤</t>
  </si>
  <si>
    <t>00002f59</t>
  </si>
  <si>
    <t>噢啦T恤</t>
  </si>
  <si>
    <t>00002f5a</t>
  </si>
  <si>
    <t>普利贝T恤</t>
  </si>
  <si>
    <t>00002f5b</t>
  </si>
  <si>
    <t>嗨T恤</t>
  </si>
  <si>
    <t>00002f5c</t>
  </si>
  <si>
    <t>嚯伊T恤</t>
  </si>
  <si>
    <t>00002f5d</t>
  </si>
  <si>
    <t>DAL T恤</t>
  </si>
  <si>
    <t>00002f5e</t>
  </si>
  <si>
    <t>DAL围裙</t>
  </si>
  <si>
    <t>00002f5f</t>
  </si>
  <si>
    <t>DAL MA-1</t>
  </si>
  <si>
    <t>00003089</t>
  </si>
  <si>
    <t>OK车业夹克</t>
  </si>
  <si>
    <t>0000308a</t>
  </si>
  <si>
    <t>露营车T恤</t>
  </si>
  <si>
    <t>00000cf4</t>
  </si>
  <si>
    <t>撞色有领衬衫</t>
  </si>
  <si>
    <t>00002129</t>
  </si>
  <si>
    <t>0000212a</t>
  </si>
  <si>
    <t>0000212b</t>
  </si>
  <si>
    <t>0000212c</t>
  </si>
  <si>
    <t>0000212d</t>
  </si>
  <si>
    <t>00000cf8</t>
  </si>
  <si>
    <t>1号球上衣</t>
  </si>
  <si>
    <t>00000cf9</t>
  </si>
  <si>
    <t>4号球上衣</t>
  </si>
  <si>
    <t>00000cfa</t>
  </si>
  <si>
    <t>5号球上衣</t>
  </si>
  <si>
    <t>00000cfb</t>
  </si>
  <si>
    <t>6号球上衣</t>
  </si>
  <si>
    <t>00000cfc</t>
  </si>
  <si>
    <t>7号球上衣</t>
  </si>
  <si>
    <t>00000cfd</t>
  </si>
  <si>
    <t>8号球上衣</t>
  </si>
  <si>
    <t>00000cfe</t>
  </si>
  <si>
    <t>9号球上衣</t>
  </si>
  <si>
    <t>00000d00</t>
  </si>
  <si>
    <t>时髦上装</t>
  </si>
  <si>
    <t>0000212e</t>
  </si>
  <si>
    <t>0000212f</t>
  </si>
  <si>
    <t>00002130</t>
  </si>
  <si>
    <t>00002131</t>
  </si>
  <si>
    <t>00000d06</t>
  </si>
  <si>
    <t>健身运动服</t>
  </si>
  <si>
    <t>00001dbb</t>
  </si>
  <si>
    <t>00001dbc</t>
  </si>
  <si>
    <t>00001dbd</t>
  </si>
  <si>
    <t>00001dbe</t>
  </si>
  <si>
    <t>00001dbf</t>
  </si>
  <si>
    <t>00001dc0</t>
  </si>
  <si>
    <t>00000d0b</t>
  </si>
  <si>
    <t>配西装背心衬衫</t>
  </si>
  <si>
    <t>0000204a</t>
  </si>
  <si>
    <t>0000204b</t>
  </si>
  <si>
    <t>0000204c</t>
  </si>
  <si>
    <t>0000204d</t>
  </si>
  <si>
    <t>00000d16</t>
  </si>
  <si>
    <t>护士外套</t>
  </si>
  <si>
    <t>00001e6e</t>
  </si>
  <si>
    <t>00001e6f</t>
  </si>
  <si>
    <t>00000d37</t>
  </si>
  <si>
    <t>粗横纹坦克背心</t>
  </si>
  <si>
    <t>00001e52</t>
  </si>
  <si>
    <t>00001e53</t>
  </si>
  <si>
    <t>00001e54</t>
  </si>
  <si>
    <t>00001e55</t>
  </si>
  <si>
    <t>00001e56</t>
  </si>
  <si>
    <t>00001e57</t>
  </si>
  <si>
    <t>00001e58</t>
  </si>
  <si>
    <t>00000d3c</t>
  </si>
  <si>
    <t>无尾礼服</t>
  </si>
  <si>
    <t>0000204e</t>
  </si>
  <si>
    <t>0000204f</t>
  </si>
  <si>
    <t>00000d49</t>
  </si>
  <si>
    <t>晨礼服</t>
  </si>
  <si>
    <t>00000d92</t>
  </si>
  <si>
    <t>休闲西装外套</t>
  </si>
  <si>
    <t>00002050</t>
  </si>
  <si>
    <t>00002051</t>
  </si>
  <si>
    <t>00002052</t>
  </si>
  <si>
    <t>00002053</t>
  </si>
  <si>
    <t>00000da1</t>
  </si>
  <si>
    <t>配毛衣背心衬衫</t>
  </si>
  <si>
    <t>00001fb4</t>
  </si>
  <si>
    <t>00001fb5</t>
  </si>
  <si>
    <t>00001fb6</t>
  </si>
  <si>
    <t>00000df7</t>
  </si>
  <si>
    <t>汉字T恤</t>
  </si>
  <si>
    <t>000020e8</t>
  </si>
  <si>
    <t>000020e9</t>
  </si>
  <si>
    <t>000020ea</t>
  </si>
  <si>
    <t>00000dfa</t>
  </si>
  <si>
    <t>针织罩衫配衬衫</t>
  </si>
  <si>
    <t>00001f4f</t>
  </si>
  <si>
    <t>00001f50</t>
  </si>
  <si>
    <t>00001f51</t>
  </si>
  <si>
    <t>00001f52</t>
  </si>
  <si>
    <t>00001f53</t>
  </si>
  <si>
    <t>00000dfb</t>
  </si>
  <si>
    <t>菱格纹毛衣</t>
  </si>
  <si>
    <t>00001e3e</t>
  </si>
  <si>
    <t>00001e3f</t>
  </si>
  <si>
    <t>00001e40</t>
  </si>
  <si>
    <t>00001e41</t>
  </si>
  <si>
    <t>00001e42</t>
  </si>
  <si>
    <t>00001e43</t>
  </si>
  <si>
    <t>00001e44</t>
  </si>
  <si>
    <t>00000e0d</t>
  </si>
  <si>
    <t>花朵针织衫</t>
  </si>
  <si>
    <t>00001ea2</t>
  </si>
  <si>
    <t>00001ea3</t>
  </si>
  <si>
    <t>00001ea4</t>
  </si>
  <si>
    <t>00000e0f</t>
  </si>
  <si>
    <t>网球毛衣</t>
  </si>
  <si>
    <t>00001e45</t>
  </si>
  <si>
    <t>00001e46</t>
  </si>
  <si>
    <t>00001e47</t>
  </si>
  <si>
    <t>00000e2e</t>
  </si>
  <si>
    <t>北欧风毛衣</t>
  </si>
  <si>
    <t>00001e28</t>
  </si>
  <si>
    <t>00001e29</t>
  </si>
  <si>
    <t>00001e2a</t>
  </si>
  <si>
    <t>00001e2b</t>
  </si>
  <si>
    <t>灰白色</t>
  </si>
  <si>
    <t>00000e2f</t>
  </si>
  <si>
    <t>雪花毛衣</t>
  </si>
  <si>
    <t>00001e3a</t>
  </si>
  <si>
    <t>00001e3b</t>
  </si>
  <si>
    <t>00000e30</t>
  </si>
  <si>
    <t>北欧风针织罩衫</t>
  </si>
  <si>
    <t>00001e23</t>
  </si>
  <si>
    <t>00001e24</t>
  </si>
  <si>
    <t>00001e25</t>
  </si>
  <si>
    <t>00001e26</t>
  </si>
  <si>
    <t>00001e27</t>
  </si>
  <si>
    <t>00000e31</t>
  </si>
  <si>
    <t>手编阿伦花样毛衣</t>
  </si>
  <si>
    <t>00001df8</t>
  </si>
  <si>
    <t>00001df9</t>
  </si>
  <si>
    <t>00001dfa</t>
  </si>
  <si>
    <t>00001dfb</t>
  </si>
  <si>
    <t>00001dfc</t>
  </si>
  <si>
    <t>00001dfd</t>
  </si>
  <si>
    <t>00000e33</t>
  </si>
  <si>
    <t>梦幻可爱毛衣</t>
  </si>
  <si>
    <t>00001f41</t>
  </si>
  <si>
    <t>00000e3b</t>
  </si>
  <si>
    <t>手编阿伦花样针织罩衫</t>
  </si>
  <si>
    <t>00001dfe</t>
  </si>
  <si>
    <t>00001dff</t>
  </si>
  <si>
    <t>00001e00</t>
  </si>
  <si>
    <t>00000e4f</t>
  </si>
  <si>
    <t>无领大衣</t>
  </si>
  <si>
    <t>000020f1</t>
  </si>
  <si>
    <t>000020f2</t>
  </si>
  <si>
    <t>00000e52</t>
  </si>
  <si>
    <t>橄榄球衫</t>
  </si>
  <si>
    <t>黄色×海军蓝</t>
  </si>
  <si>
    <t>00001dc6</t>
  </si>
  <si>
    <t>绿色×海军蓝</t>
  </si>
  <si>
    <t>00001dc7</t>
  </si>
  <si>
    <t>酒红色×海军蓝</t>
  </si>
  <si>
    <t>00001dc8</t>
  </si>
  <si>
    <t>米色×海军蓝</t>
  </si>
  <si>
    <t>00001dc9</t>
  </si>
  <si>
    <t>00001dca</t>
  </si>
  <si>
    <t>黄色×红色</t>
  </si>
  <si>
    <t>00001dcb</t>
  </si>
  <si>
    <t>海军蓝×灰色</t>
  </si>
  <si>
    <t>00001dcc</t>
  </si>
  <si>
    <t>浅蓝色×黑色</t>
  </si>
  <si>
    <t>00000e57</t>
  </si>
  <si>
    <t>简约卫衣</t>
  </si>
  <si>
    <t>00001f28</t>
  </si>
  <si>
    <t>00001f29</t>
  </si>
  <si>
    <t>00001f2a</t>
  </si>
  <si>
    <t>00001f2b</t>
  </si>
  <si>
    <t>00001f2c</t>
  </si>
  <si>
    <t>00000e5a</t>
  </si>
  <si>
    <t>亨利领T恤</t>
  </si>
  <si>
    <t>00002160</t>
  </si>
  <si>
    <t>00002161</t>
  </si>
  <si>
    <t>00002162</t>
  </si>
  <si>
    <t>00000e5c</t>
  </si>
  <si>
    <t>马甲搭配T恤</t>
  </si>
  <si>
    <t>000020d0</t>
  </si>
  <si>
    <t>000020d1</t>
  </si>
  <si>
    <t>000020d2</t>
  </si>
  <si>
    <t>00000e5d</t>
  </si>
  <si>
    <t>宽版条纹衬衫</t>
  </si>
  <si>
    <t>00001e60</t>
  </si>
  <si>
    <t>00001e61</t>
  </si>
  <si>
    <t>00001e62</t>
  </si>
  <si>
    <t>00001e63</t>
  </si>
  <si>
    <t>00001e64</t>
  </si>
  <si>
    <t>00002282</t>
  </si>
  <si>
    <t>00000e60</t>
  </si>
  <si>
    <t>工作外套</t>
  </si>
  <si>
    <t>00002448</t>
  </si>
  <si>
    <t>00002449</t>
  </si>
  <si>
    <t>0000244a</t>
  </si>
  <si>
    <t>00000e67</t>
  </si>
  <si>
    <t>古巴衬衫</t>
  </si>
  <si>
    <t>000024da</t>
  </si>
  <si>
    <t>000024db</t>
  </si>
  <si>
    <t>000024dc</t>
  </si>
  <si>
    <t>00000e68</t>
  </si>
  <si>
    <t>海军大衣</t>
  </si>
  <si>
    <t>0000244b</t>
  </si>
  <si>
    <t>0000244c</t>
  </si>
  <si>
    <t>0000244d</t>
  </si>
  <si>
    <t>0000244e</t>
  </si>
  <si>
    <t>0000244f</t>
  </si>
  <si>
    <t>00002450</t>
  </si>
  <si>
    <t>00000e6a</t>
  </si>
  <si>
    <t>无领衬衫</t>
  </si>
  <si>
    <t>0000213e</t>
  </si>
  <si>
    <t>00000e6e</t>
  </si>
  <si>
    <t>工作衬衫</t>
  </si>
  <si>
    <t>0000213f</t>
  </si>
  <si>
    <t>00002140</t>
  </si>
  <si>
    <t>00002141</t>
  </si>
  <si>
    <t>00000e72</t>
  </si>
  <si>
    <t>保龄球衫</t>
  </si>
  <si>
    <t>000024dd</t>
  </si>
  <si>
    <t>000024de</t>
  </si>
  <si>
    <t>000024df</t>
  </si>
  <si>
    <t>000024e0</t>
  </si>
  <si>
    <t>000024e1</t>
  </si>
  <si>
    <t>000024e2</t>
  </si>
  <si>
    <t>000024e3</t>
  </si>
  <si>
    <t>00000e74</t>
  </si>
  <si>
    <t>V领毛衣</t>
  </si>
  <si>
    <t>00002163</t>
  </si>
  <si>
    <t>00002164</t>
  </si>
  <si>
    <t>00000e79</t>
  </si>
  <si>
    <t>刷毛外套</t>
  </si>
  <si>
    <t>0000207b</t>
  </si>
  <si>
    <t>0000207c</t>
  </si>
  <si>
    <t>0000207d</t>
  </si>
  <si>
    <t>0000207e</t>
  </si>
  <si>
    <t>0000207f</t>
  </si>
  <si>
    <t>00002080</t>
  </si>
  <si>
    <t>00002081</t>
  </si>
  <si>
    <t>00000e7a</t>
  </si>
  <si>
    <t>粗花呢外套</t>
  </si>
  <si>
    <t>00001fb9</t>
  </si>
  <si>
    <t>00001fba</t>
  </si>
  <si>
    <t>00001fbb</t>
  </si>
  <si>
    <t>00001fbc</t>
  </si>
  <si>
    <t>00001fbd</t>
  </si>
  <si>
    <t>00000edc</t>
  </si>
  <si>
    <t>两件式T恤</t>
  </si>
  <si>
    <t>00002165</t>
  </si>
  <si>
    <t>00002166</t>
  </si>
  <si>
    <t>00002167</t>
  </si>
  <si>
    <t>00000ee3</t>
  </si>
  <si>
    <t>蕾丝衬衫</t>
  </si>
  <si>
    <t>00002185</t>
  </si>
  <si>
    <t>00000f63</t>
  </si>
  <si>
    <t>切斯特大衣</t>
  </si>
  <si>
    <t>000020f3</t>
  </si>
  <si>
    <t>000020f4</t>
  </si>
  <si>
    <t>000020f5</t>
  </si>
  <si>
    <t>00000f65</t>
  </si>
  <si>
    <t>格纹切斯特大衣</t>
  </si>
  <si>
    <t>000020f6</t>
  </si>
  <si>
    <t>000020f7</t>
  </si>
  <si>
    <t>000020f8</t>
  </si>
  <si>
    <t>0000103a</t>
  </si>
  <si>
    <t>大围巾T恤</t>
  </si>
  <si>
    <t>000020eb</t>
  </si>
  <si>
    <t>000020ec</t>
  </si>
  <si>
    <t>00001066</t>
  </si>
  <si>
    <t>王子衬衫</t>
  </si>
  <si>
    <t>00002132</t>
  </si>
  <si>
    <t>00002133</t>
  </si>
  <si>
    <t>00002134</t>
  </si>
  <si>
    <t>00002135</t>
  </si>
  <si>
    <t>0000106d</t>
  </si>
  <si>
    <t>健身坦克背心</t>
  </si>
  <si>
    <t>00001f6d</t>
  </si>
  <si>
    <t>00001f6e</t>
  </si>
  <si>
    <t>00001f6f</t>
  </si>
  <si>
    <t>00001f70</t>
  </si>
  <si>
    <t>00001f71</t>
  </si>
  <si>
    <t>00001f72</t>
  </si>
  <si>
    <t>00001f73</t>
  </si>
  <si>
    <t>0000106f</t>
  </si>
  <si>
    <t>飞行外套</t>
  </si>
  <si>
    <t>00002174</t>
  </si>
  <si>
    <t>00002175</t>
  </si>
  <si>
    <t>00001073</t>
  </si>
  <si>
    <t>扎染T恤</t>
  </si>
  <si>
    <t>00001074</t>
  </si>
  <si>
    <t>绒毛背心</t>
  </si>
  <si>
    <t>00002142</t>
  </si>
  <si>
    <t>00002143</t>
  </si>
  <si>
    <t>00002144</t>
  </si>
  <si>
    <t>00002145</t>
  </si>
  <si>
    <t>0000107c</t>
  </si>
  <si>
    <t>菱格缝线羽绒外套</t>
  </si>
  <si>
    <t>00002451</t>
  </si>
  <si>
    <t>00002452</t>
  </si>
  <si>
    <t>00002453</t>
  </si>
  <si>
    <t>00002454</t>
  </si>
  <si>
    <t>00001097</t>
  </si>
  <si>
    <t>民族风刺绣罩衫</t>
  </si>
  <si>
    <t>00002186</t>
  </si>
  <si>
    <t>00002187</t>
  </si>
  <si>
    <t>00002188</t>
  </si>
  <si>
    <t>00002189</t>
  </si>
  <si>
    <t>0000109d</t>
  </si>
  <si>
    <t>无肩带背心</t>
  </si>
  <si>
    <t>00001f92</t>
  </si>
  <si>
    <t>00001f93</t>
  </si>
  <si>
    <t>00001f94</t>
  </si>
  <si>
    <t>00001f95</t>
  </si>
  <si>
    <t>00001f96</t>
  </si>
  <si>
    <t>00001f97</t>
  </si>
  <si>
    <t>000010ab</t>
  </si>
  <si>
    <t>运动坦克背心</t>
  </si>
  <si>
    <t>00001f74</t>
  </si>
  <si>
    <t>00001f75</t>
  </si>
  <si>
    <t>00001f76</t>
  </si>
  <si>
    <t>00001f77</t>
  </si>
  <si>
    <t>00001f78</t>
  </si>
  <si>
    <t>00001f79</t>
  </si>
  <si>
    <t>00001f7a</t>
  </si>
  <si>
    <t>000010b3</t>
  </si>
  <si>
    <t>短袖粗横纹T恤</t>
  </si>
  <si>
    <t>00001e4d</t>
  </si>
  <si>
    <t>00001e4e</t>
  </si>
  <si>
    <t>00001e4f</t>
  </si>
  <si>
    <t>00001e50</t>
  </si>
  <si>
    <t>00001e51</t>
  </si>
  <si>
    <t>000010b5</t>
  </si>
  <si>
    <t>羽绒背心</t>
  </si>
  <si>
    <t>00002082</t>
  </si>
  <si>
    <t>00002083</t>
  </si>
  <si>
    <t>00002084</t>
  </si>
  <si>
    <t>00002085</t>
  </si>
  <si>
    <t>000010bd</t>
  </si>
  <si>
    <t>教练外套</t>
  </si>
  <si>
    <t>00002146</t>
  </si>
  <si>
    <t>00002147</t>
  </si>
  <si>
    <t>00002148</t>
  </si>
  <si>
    <t>000010be</t>
  </si>
  <si>
    <t>长袍大衣</t>
  </si>
  <si>
    <t>0000240a</t>
  </si>
  <si>
    <t>0000240b</t>
  </si>
  <si>
    <t>0000240c</t>
  </si>
  <si>
    <t>000010c1</t>
  </si>
  <si>
    <t>千鸟格纹针织罩衫</t>
  </si>
  <si>
    <t>00001f54</t>
  </si>
  <si>
    <t>00001f55</t>
  </si>
  <si>
    <t>000010c3</t>
  </si>
  <si>
    <t>口袋T恤</t>
  </si>
  <si>
    <t>0000209d</t>
  </si>
  <si>
    <t>0000209e</t>
  </si>
  <si>
    <t>0000209f</t>
  </si>
  <si>
    <t>000020a0</t>
  </si>
  <si>
    <t>000020a1</t>
  </si>
  <si>
    <t>000020a2</t>
  </si>
  <si>
    <t>000020a3</t>
  </si>
  <si>
    <t>000010ce</t>
  </si>
  <si>
    <t>紧身针织衫</t>
  </si>
  <si>
    <t>00002168</t>
  </si>
  <si>
    <t>00002169</t>
  </si>
  <si>
    <t>000010d2</t>
  </si>
  <si>
    <t>学院风针织罩衫</t>
  </si>
  <si>
    <t>00001e48</t>
  </si>
  <si>
    <t>00001e49</t>
  </si>
  <si>
    <t>00001e4a</t>
  </si>
  <si>
    <t>00001e4b</t>
  </si>
  <si>
    <t>000010e0</t>
  </si>
  <si>
    <t>前绑结T恤</t>
  </si>
  <si>
    <t>000020a4</t>
  </si>
  <si>
    <t>000020a5</t>
  </si>
  <si>
    <t>000020a6</t>
  </si>
  <si>
    <t>000010e7</t>
  </si>
  <si>
    <t>烫金图案T恤</t>
  </si>
  <si>
    <t>000020ed</t>
  </si>
  <si>
    <t>000010f4</t>
  </si>
  <si>
    <t>英文字母T恤</t>
  </si>
  <si>
    <t>000020d3</t>
  </si>
  <si>
    <t>000020d4</t>
  </si>
  <si>
    <t>000010f7</t>
  </si>
  <si>
    <t>鹰纹飞行外套</t>
  </si>
  <si>
    <t>0000110b</t>
  </si>
  <si>
    <t>西装</t>
  </si>
  <si>
    <t>00002057</t>
  </si>
  <si>
    <t>00002058</t>
  </si>
  <si>
    <t>00002059</t>
  </si>
  <si>
    <t>0000205a</t>
  </si>
  <si>
    <t>0000110d</t>
  </si>
  <si>
    <t>学生服</t>
  </si>
  <si>
    <t>00001d7c</t>
  </si>
  <si>
    <t>00001d7d</t>
  </si>
  <si>
    <t>00001d7e</t>
  </si>
  <si>
    <t>00001d7f</t>
  </si>
  <si>
    <t>00001d80</t>
  </si>
  <si>
    <t>00001d81</t>
  </si>
  <si>
    <t>0000110e</t>
  </si>
  <si>
    <t>叛逆学生服</t>
  </si>
  <si>
    <t>00001d82</t>
  </si>
  <si>
    <t>00001d83</t>
  </si>
  <si>
    <t>00001d84</t>
  </si>
  <si>
    <t>00001d85</t>
  </si>
  <si>
    <t>00001d86</t>
  </si>
  <si>
    <t>00001d87</t>
  </si>
  <si>
    <t>00001110</t>
  </si>
  <si>
    <t>斗篷大衣</t>
  </si>
  <si>
    <t>0000211a</t>
  </si>
  <si>
    <t>0000211b</t>
  </si>
  <si>
    <t>0000211c</t>
  </si>
  <si>
    <t>0000112b</t>
  </si>
  <si>
    <t>吸血鬼服</t>
  </si>
  <si>
    <t>0000205b</t>
  </si>
  <si>
    <t>00001131</t>
  </si>
  <si>
    <t>MA-1飞行外套</t>
  </si>
  <si>
    <t>00002176</t>
  </si>
  <si>
    <t>00002177</t>
  </si>
  <si>
    <t>00002178</t>
  </si>
  <si>
    <t>00001132</t>
  </si>
  <si>
    <t>迷彩MA-1飞行外套</t>
  </si>
  <si>
    <t>00002179</t>
  </si>
  <si>
    <t>0000217a</t>
  </si>
  <si>
    <t>00001137</t>
  </si>
  <si>
    <t>海浪和服外套</t>
  </si>
  <si>
    <t>00002402</t>
  </si>
  <si>
    <t>00001141</t>
  </si>
  <si>
    <t>马海毛针织衫</t>
  </si>
  <si>
    <t>00001de0</t>
  </si>
  <si>
    <t>00001142</t>
  </si>
  <si>
    <t>太空连帽上衣</t>
  </si>
  <si>
    <t>00001db5</t>
  </si>
  <si>
    <t>00001143</t>
  </si>
  <si>
    <t>棒球衬衫</t>
  </si>
  <si>
    <t>000024b1</t>
  </si>
  <si>
    <t>000024b2</t>
  </si>
  <si>
    <t>000024b3</t>
  </si>
  <si>
    <t>000024b4</t>
  </si>
  <si>
    <t>000024b5</t>
  </si>
  <si>
    <t>00001144</t>
  </si>
  <si>
    <t>连帽上衣配外套</t>
  </si>
  <si>
    <t>000020fc</t>
  </si>
  <si>
    <t>000020fd</t>
  </si>
  <si>
    <t>000020fe</t>
  </si>
  <si>
    <t>000020ff</t>
  </si>
  <si>
    <t>00002100</t>
  </si>
  <si>
    <t>00001145</t>
  </si>
  <si>
    <t>运动上衣</t>
  </si>
  <si>
    <t>00001f7b</t>
  </si>
  <si>
    <t>00001f7c</t>
  </si>
  <si>
    <t>00001146</t>
  </si>
  <si>
    <t>军装风派克大衣</t>
  </si>
  <si>
    <t>00002457</t>
  </si>
  <si>
    <t>00001147</t>
  </si>
  <si>
    <t>连帽上衣配T恤</t>
  </si>
  <si>
    <t>00001f30</t>
  </si>
  <si>
    <t>00001f31</t>
  </si>
  <si>
    <t>00001f32</t>
  </si>
  <si>
    <t>00001f33</t>
  </si>
  <si>
    <t>0000114d</t>
  </si>
  <si>
    <t>爱心围裙</t>
  </si>
  <si>
    <t>00002582</t>
  </si>
  <si>
    <t>00002583</t>
  </si>
  <si>
    <t>00002584</t>
  </si>
  <si>
    <t>00002585</t>
  </si>
  <si>
    <t>00001151</t>
  </si>
  <si>
    <t>王子服</t>
  </si>
  <si>
    <t>00002032</t>
  </si>
  <si>
    <t>00002033</t>
  </si>
  <si>
    <t>00002034</t>
  </si>
  <si>
    <t>00002035</t>
  </si>
  <si>
    <t>00001153</t>
  </si>
  <si>
    <t>交通疏导员服</t>
  </si>
  <si>
    <t>00002504</t>
  </si>
  <si>
    <t>00001158</t>
  </si>
  <si>
    <t>燕尾服</t>
  </si>
  <si>
    <t>0000205c</t>
  </si>
  <si>
    <t>0000115e</t>
  </si>
  <si>
    <t>民族风针织衫</t>
  </si>
  <si>
    <t>00001ea8</t>
  </si>
  <si>
    <t>00001ea9</t>
  </si>
  <si>
    <t>0000115f</t>
  </si>
  <si>
    <t>美式足球衬衫</t>
  </si>
  <si>
    <t>000024b6</t>
  </si>
  <si>
    <t>000024b7</t>
  </si>
  <si>
    <t>000024b8</t>
  </si>
  <si>
    <t>000024b9</t>
  </si>
  <si>
    <t>000024ba</t>
  </si>
  <si>
    <t>000024bb</t>
  </si>
  <si>
    <t>000024bc</t>
  </si>
  <si>
    <t>00001160</t>
  </si>
  <si>
    <t>滑雪外套</t>
  </si>
  <si>
    <t>00001db0</t>
  </si>
  <si>
    <t>00001db1</t>
  </si>
  <si>
    <t>00001db2</t>
  </si>
  <si>
    <t>00001db3</t>
  </si>
  <si>
    <t>00001db4</t>
  </si>
  <si>
    <t>00001171</t>
  </si>
  <si>
    <t>仿皮草大衣</t>
  </si>
  <si>
    <t>00002101</t>
  </si>
  <si>
    <t>00002102</t>
  </si>
  <si>
    <t>00002103</t>
  </si>
  <si>
    <t>00001175</t>
  </si>
  <si>
    <t>复古大衣</t>
  </si>
  <si>
    <t>00002104</t>
  </si>
  <si>
    <t>00002105</t>
  </si>
  <si>
    <t>00002106</t>
  </si>
  <si>
    <t>00001186</t>
  </si>
  <si>
    <t>草裙舞上衣</t>
  </si>
  <si>
    <t>000024e4</t>
  </si>
  <si>
    <t>000024e5</t>
  </si>
  <si>
    <t>000024e6</t>
  </si>
  <si>
    <t>000024e7</t>
  </si>
  <si>
    <t>00001188</t>
  </si>
  <si>
    <t>嬉皮风上装</t>
  </si>
  <si>
    <t>0000240d</t>
  </si>
  <si>
    <t>0000240e</t>
  </si>
  <si>
    <t>00001197</t>
  </si>
  <si>
    <t>职业西装外套</t>
  </si>
  <si>
    <t>00001cd7</t>
  </si>
  <si>
    <t>00001cd8</t>
  </si>
  <si>
    <t>00001cd9</t>
  </si>
  <si>
    <t>00001cda</t>
  </si>
  <si>
    <t>00001cdb</t>
  </si>
  <si>
    <t>00001cdc</t>
  </si>
  <si>
    <t>00001cdd</t>
  </si>
  <si>
    <t>0000119b</t>
  </si>
  <si>
    <t>奇马约背心</t>
  </si>
  <si>
    <t>000024e8</t>
  </si>
  <si>
    <t>000024e9</t>
  </si>
  <si>
    <t>000024ea</t>
  </si>
  <si>
    <t>000011a7</t>
  </si>
  <si>
    <t>印度传统长版上衣</t>
  </si>
  <si>
    <t>00001d9d</t>
  </si>
  <si>
    <t>00001d9e</t>
  </si>
  <si>
    <t>00001d9f</t>
  </si>
  <si>
    <t>000011a9</t>
  </si>
  <si>
    <t>防风外套</t>
  </si>
  <si>
    <t>00001db7</t>
  </si>
  <si>
    <t>00001db8</t>
  </si>
  <si>
    <t>00001db9</t>
  </si>
  <si>
    <t>00001dba</t>
  </si>
  <si>
    <t>000011ac</t>
  </si>
  <si>
    <t>粗花呢背心</t>
  </si>
  <si>
    <t>00002136</t>
  </si>
  <si>
    <t>00002137</t>
  </si>
  <si>
    <t>000011c9</t>
  </si>
  <si>
    <t>配格纹围巾毛衣</t>
  </si>
  <si>
    <t>00001f42</t>
  </si>
  <si>
    <t>00001f43</t>
  </si>
  <si>
    <t>00001f44</t>
  </si>
  <si>
    <t>000011ce</t>
  </si>
  <si>
    <t>绑腰衬衫</t>
  </si>
  <si>
    <t>000020d5</t>
  </si>
  <si>
    <t>000020d6</t>
  </si>
  <si>
    <t>000011d0</t>
  </si>
  <si>
    <t>亮片刺绣无袖上衣</t>
  </si>
  <si>
    <t>000020c4</t>
  </si>
  <si>
    <t>000020c5</t>
  </si>
  <si>
    <t>000011d5</t>
  </si>
  <si>
    <t>皮风衣</t>
  </si>
  <si>
    <t>00002458</t>
  </si>
  <si>
    <t>00002459</t>
  </si>
  <si>
    <t>000011d6</t>
  </si>
  <si>
    <t>驯鹿毛衣</t>
  </si>
  <si>
    <t>00001e3c</t>
  </si>
  <si>
    <t>00001e3d</t>
  </si>
  <si>
    <t>000011d7</t>
  </si>
  <si>
    <t>前绑结衬衫</t>
  </si>
  <si>
    <t>0000213a</t>
  </si>
  <si>
    <t>0000213b</t>
  </si>
  <si>
    <t>0000213c</t>
  </si>
  <si>
    <t>000011de</t>
  </si>
  <si>
    <t>立式折领大衣</t>
  </si>
  <si>
    <t>00002107</t>
  </si>
  <si>
    <t>00002108</t>
  </si>
  <si>
    <t>00002109</t>
  </si>
  <si>
    <t>000011df</t>
  </si>
  <si>
    <t>品位高雅毛衣</t>
  </si>
  <si>
    <t>00001eae</t>
  </si>
  <si>
    <t>00001eaf</t>
  </si>
  <si>
    <t>00001eb0</t>
  </si>
  <si>
    <t>000011e0</t>
  </si>
  <si>
    <t>西部牛仔衬衫</t>
  </si>
  <si>
    <t>000024eb</t>
  </si>
  <si>
    <t>000024ec</t>
  </si>
  <si>
    <t>000024ed</t>
  </si>
  <si>
    <t>000024ee</t>
  </si>
  <si>
    <t>000011e2</t>
  </si>
  <si>
    <t>格纹细肩带背心</t>
  </si>
  <si>
    <t>00002348</t>
  </si>
  <si>
    <t>00002349</t>
  </si>
  <si>
    <t>0000234a</t>
  </si>
  <si>
    <t>0000234b</t>
  </si>
  <si>
    <t>000011f3</t>
  </si>
  <si>
    <t>彩虹针织衫</t>
  </si>
  <si>
    <t>00001ddc</t>
  </si>
  <si>
    <t>00001ddd</t>
  </si>
  <si>
    <t>00001dde</t>
  </si>
  <si>
    <t>00001ddf</t>
  </si>
  <si>
    <t>000011f6</t>
  </si>
  <si>
    <t>绒毛外套</t>
  </si>
  <si>
    <t>00001f45</t>
  </si>
  <si>
    <t>00001f46</t>
  </si>
  <si>
    <t>00001f47</t>
  </si>
  <si>
    <t>000011f7</t>
  </si>
  <si>
    <t>长版衬衫</t>
  </si>
  <si>
    <t>000020a7</t>
  </si>
  <si>
    <t>000020a8</t>
  </si>
  <si>
    <t>000020a9</t>
  </si>
  <si>
    <t>000020aa</t>
  </si>
  <si>
    <t>000020ab</t>
  </si>
  <si>
    <t>000011f9</t>
  </si>
  <si>
    <t>长版针织罩衫</t>
  </si>
  <si>
    <t>0000210a</t>
  </si>
  <si>
    <t>0000210b</t>
  </si>
  <si>
    <t>0000210c</t>
  </si>
  <si>
    <t>0000210d</t>
  </si>
  <si>
    <t>000011fd</t>
  </si>
  <si>
    <t>拼布大衣</t>
  </si>
  <si>
    <t>0000210e</t>
  </si>
  <si>
    <t>0000210f</t>
  </si>
  <si>
    <t>00001202</t>
  </si>
  <si>
    <t>连耳机上衣</t>
  </si>
  <si>
    <t>000020d7</t>
  </si>
  <si>
    <t>000020d8</t>
  </si>
  <si>
    <t>000020d9</t>
  </si>
  <si>
    <t>[colorful</t>
  </si>
  <si>
    <t>多色粗横纹针织衫</t>
  </si>
  <si>
    <t>海军蓝×浅蓝色×粉红色</t>
  </si>
  <si>
    <t>白色×蓝色×绿色</t>
  </si>
  <si>
    <t>白色×黄色×红色</t>
  </si>
  <si>
    <t>黑色×珊瑚红×粉红色</t>
  </si>
  <si>
    <t>橘色×黄色×黑色</t>
  </si>
  <si>
    <t>灰色×白色×浅蓝色</t>
  </si>
  <si>
    <t>00001207</t>
  </si>
  <si>
    <t>马德拉斯格纹衬衫</t>
  </si>
  <si>
    <t>00002303</t>
  </si>
  <si>
    <t>00002304</t>
  </si>
  <si>
    <t>00002305</t>
  </si>
  <si>
    <t>00002306</t>
  </si>
  <si>
    <t>00002307</t>
  </si>
  <si>
    <t>00001235</t>
  </si>
  <si>
    <t>斗篷造型针织衫</t>
  </si>
  <si>
    <t>00001eb2</t>
  </si>
  <si>
    <t>00001eb3</t>
  </si>
  <si>
    <t>00001eb4</t>
  </si>
  <si>
    <t>00001eb5</t>
  </si>
  <si>
    <t>0000123c</t>
  </si>
  <si>
    <t>长版坦克背心</t>
  </si>
  <si>
    <t>000020c6</t>
  </si>
  <si>
    <t>000020c7</t>
  </si>
  <si>
    <t>000020c8</t>
  </si>
  <si>
    <t>00001243</t>
  </si>
  <si>
    <t>蝴蝶结细肩带背心</t>
  </si>
  <si>
    <t>00001f98</t>
  </si>
  <si>
    <t>00001f99</t>
  </si>
  <si>
    <t>00001248</t>
  </si>
  <si>
    <t>图纹刷毛上衣</t>
  </si>
  <si>
    <t>00001eaa</t>
  </si>
  <si>
    <t>00001eab</t>
  </si>
  <si>
    <t>00001eac</t>
  </si>
  <si>
    <t>00001ead</t>
  </si>
  <si>
    <t>00001249</t>
  </si>
  <si>
    <t>侦探服</t>
  </si>
  <si>
    <t>0000240f</t>
  </si>
  <si>
    <t>00002410</t>
  </si>
  <si>
    <t>00001266</t>
  </si>
  <si>
    <t>皱衬衫</t>
  </si>
  <si>
    <t>0000216a</t>
  </si>
  <si>
    <t>0000216b</t>
  </si>
  <si>
    <t>0000126b</t>
  </si>
  <si>
    <t>翻领衬衫</t>
  </si>
  <si>
    <t>00002149</t>
  </si>
  <si>
    <t>0000214a</t>
  </si>
  <si>
    <t>0000214b</t>
  </si>
  <si>
    <t>0000126d</t>
  </si>
  <si>
    <t>迷幻猫咪上衣</t>
  </si>
  <si>
    <t>000020ee</t>
  </si>
  <si>
    <t>000020ef</t>
  </si>
  <si>
    <t>000020f0</t>
  </si>
  <si>
    <t>00001278</t>
  </si>
  <si>
    <t>菱格缝线外套</t>
  </si>
  <si>
    <t>0000208a</t>
  </si>
  <si>
    <t>0000208b</t>
  </si>
  <si>
    <t>0000208c</t>
  </si>
  <si>
    <t>0000208d</t>
  </si>
  <si>
    <t>0000127f</t>
  </si>
  <si>
    <t>滑雪羽绒外套</t>
  </si>
  <si>
    <t>红色×黄色</t>
  </si>
  <si>
    <t>0000208e</t>
  </si>
  <si>
    <t>蓝色×绿色</t>
  </si>
  <si>
    <t>0000208f</t>
  </si>
  <si>
    <t>海军蓝×蓝色</t>
  </si>
  <si>
    <t>00002090</t>
  </si>
  <si>
    <t>海军蓝×红色</t>
  </si>
  <si>
    <t>0000129d</t>
  </si>
  <si>
    <t>工作服</t>
  </si>
  <si>
    <t>0000214c</t>
  </si>
  <si>
    <t>0000214d</t>
  </si>
  <si>
    <t>0000129e</t>
  </si>
  <si>
    <t>毛球毛衣</t>
  </si>
  <si>
    <t>00001f48</t>
  </si>
  <si>
    <t>00001f49</t>
  </si>
  <si>
    <t>000012b8</t>
  </si>
  <si>
    <t>朴素针织衫</t>
  </si>
  <si>
    <t>0000234c</t>
  </si>
  <si>
    <t>0000234d</t>
  </si>
  <si>
    <t>0000234e</t>
  </si>
  <si>
    <t>000012b9</t>
  </si>
  <si>
    <t>派克大衣</t>
  </si>
  <si>
    <t>0000245c</t>
  </si>
  <si>
    <t>0000245d</t>
  </si>
  <si>
    <t>000012be</t>
  </si>
  <si>
    <t>多功能背心</t>
  </si>
  <si>
    <t>000021b9</t>
  </si>
  <si>
    <t>000021ba</t>
  </si>
  <si>
    <t>00001402</t>
  </si>
  <si>
    <t>大片雪花毛衣</t>
  </si>
  <si>
    <t>00001ea1</t>
  </si>
  <si>
    <t>00001406</t>
  </si>
  <si>
    <t>破洞针织衫</t>
  </si>
  <si>
    <t>0000216c</t>
  </si>
  <si>
    <t>0000216d</t>
  </si>
  <si>
    <t>0000216e</t>
  </si>
  <si>
    <t>0000140a</t>
  </si>
  <si>
    <t>盔甲</t>
  </si>
  <si>
    <t>00001fd2</t>
  </si>
  <si>
    <t>00001fd3</t>
  </si>
  <si>
    <t>00001fd4</t>
  </si>
  <si>
    <t>00001fd5</t>
  </si>
  <si>
    <t>0000140c</t>
  </si>
  <si>
    <t>连袖套围裙</t>
  </si>
  <si>
    <t>00002586</t>
  </si>
  <si>
    <t>00002587</t>
  </si>
  <si>
    <t>00002588</t>
  </si>
  <si>
    <t>00002589</t>
  </si>
  <si>
    <t>0000140e</t>
  </si>
  <si>
    <t>怪盗服</t>
  </si>
  <si>
    <t>0000148e</t>
  </si>
  <si>
    <t>活力毛衣</t>
  </si>
  <si>
    <t>00001dd4</t>
  </si>
  <si>
    <t>00001dd5</t>
  </si>
  <si>
    <t>00001dd6</t>
  </si>
  <si>
    <t>000014a9</t>
  </si>
  <si>
    <t>刷白牛仔外套</t>
  </si>
  <si>
    <t>00002542</t>
  </si>
  <si>
    <t>000014aa</t>
  </si>
  <si>
    <t>音乐节上装</t>
  </si>
  <si>
    <t>000020da</t>
  </si>
  <si>
    <t>000020db</t>
  </si>
  <si>
    <t>000020dc</t>
  </si>
  <si>
    <t>000014ab</t>
  </si>
  <si>
    <t>蓑衣</t>
  </si>
  <si>
    <t>000014ac</t>
  </si>
  <si>
    <t>嘻哈风上装</t>
  </si>
  <si>
    <t>00001dc4</t>
  </si>
  <si>
    <t>00001dc5</t>
  </si>
  <si>
    <t>000014c5</t>
  </si>
  <si>
    <t>舞蹈运动服</t>
  </si>
  <si>
    <t>00001dc1</t>
  </si>
  <si>
    <t>00001dc2</t>
  </si>
  <si>
    <t>00001dc3</t>
  </si>
  <si>
    <t>000014e5</t>
  </si>
  <si>
    <t>蓬蓬袖罩衫</t>
  </si>
  <si>
    <t>0000214e</t>
  </si>
  <si>
    <t>0000214f</t>
  </si>
  <si>
    <t>00002150</t>
  </si>
  <si>
    <t>00001506</t>
  </si>
  <si>
    <t>圣诞毛衣</t>
  </si>
  <si>
    <t>00001ea6</t>
  </si>
  <si>
    <t>00001ea7</t>
  </si>
  <si>
    <t>00001539</t>
  </si>
  <si>
    <t>连望远镜背心</t>
  </si>
  <si>
    <t>00001540</t>
  </si>
  <si>
    <t>连照相机衬衫</t>
  </si>
  <si>
    <t>00002151</t>
  </si>
  <si>
    <t>00001541</t>
  </si>
  <si>
    <t>刺绣细肩带背心</t>
  </si>
  <si>
    <t>00001f9a</t>
  </si>
  <si>
    <t>00001f9b</t>
  </si>
  <si>
    <t>00001f9c</t>
  </si>
  <si>
    <t>00001f9d</t>
  </si>
  <si>
    <t>00001f9e</t>
  </si>
  <si>
    <t>00001f9f</t>
  </si>
  <si>
    <t>000015f5</t>
  </si>
  <si>
    <t>水手衬衫</t>
  </si>
  <si>
    <t>00001d8f</t>
  </si>
  <si>
    <t>00001d90</t>
  </si>
  <si>
    <t>0000161a</t>
  </si>
  <si>
    <t>西欧渔夫衬衫</t>
  </si>
  <si>
    <t>00001635</t>
  </si>
  <si>
    <t>鲜艳针织罩衫</t>
  </si>
  <si>
    <t>00001eb1</t>
  </si>
  <si>
    <t>0000168e</t>
  </si>
  <si>
    <t>无袖连帽上衣</t>
  </si>
  <si>
    <t>00001f3a</t>
  </si>
  <si>
    <t>00001f3b</t>
  </si>
  <si>
    <t>00001f3c</t>
  </si>
  <si>
    <t>00001f3d</t>
  </si>
  <si>
    <t>000016d1</t>
  </si>
  <si>
    <t>工作人员制服</t>
  </si>
  <si>
    <t>000020dd</t>
  </si>
  <si>
    <t>000020de</t>
  </si>
  <si>
    <t>000016df</t>
  </si>
  <si>
    <t>油布外套</t>
  </si>
  <si>
    <t>00002411</t>
  </si>
  <si>
    <t>00002412</t>
  </si>
  <si>
    <t>00001726</t>
  </si>
  <si>
    <t>服务人员制服</t>
  </si>
  <si>
    <t>00002152</t>
  </si>
  <si>
    <t>00002153</t>
  </si>
  <si>
    <t>0000175c</t>
  </si>
  <si>
    <t>斗牛犬运动服</t>
  </si>
  <si>
    <t>00001f3e</t>
  </si>
  <si>
    <t>00001f3f</t>
  </si>
  <si>
    <t>0000178d</t>
  </si>
  <si>
    <t>苏格兰道布莱特外套</t>
  </si>
  <si>
    <t>0000205d</t>
  </si>
  <si>
    <t>0000205e</t>
  </si>
  <si>
    <t>0000205f</t>
  </si>
  <si>
    <t>00001a9b</t>
  </si>
  <si>
    <t>嘉顿格纹衬衫</t>
  </si>
  <si>
    <t>0000230b</t>
  </si>
  <si>
    <t>0000230c</t>
  </si>
  <si>
    <t>0000230d</t>
  </si>
  <si>
    <t>0000230e</t>
  </si>
  <si>
    <t>0000230f</t>
  </si>
  <si>
    <t>00002310</t>
  </si>
  <si>
    <t>00002311</t>
  </si>
  <si>
    <t>00001241</t>
  </si>
  <si>
    <t>号码背心</t>
  </si>
  <si>
    <t>1号</t>
  </si>
  <si>
    <t>00001f7d</t>
  </si>
  <si>
    <t>2号</t>
  </si>
  <si>
    <t>00001f7e</t>
  </si>
  <si>
    <t>3号</t>
  </si>
  <si>
    <t>00001f7f</t>
  </si>
  <si>
    <t>4号</t>
  </si>
  <si>
    <t>00001f80</t>
  </si>
  <si>
    <t>5号</t>
  </si>
  <si>
    <t>00001f81</t>
  </si>
  <si>
    <t>6号</t>
  </si>
  <si>
    <t>00001f82</t>
  </si>
  <si>
    <t>7号</t>
  </si>
  <si>
    <t>00001f83</t>
  </si>
  <si>
    <t>8号</t>
  </si>
  <si>
    <t>000016A2</t>
  </si>
  <si>
    <t>DIY手册</t>
  </si>
  <si>
    <t>DIY手册头部具体请在配方查阅</t>
  </si>
  <si>
    <t>代码生成抓取用</t>
  </si>
  <si>
    <t>第1格</t>
  </si>
  <si>
    <t>x1</t>
  </si>
  <si>
    <t>第2格</t>
  </si>
  <si>
    <t>第3格</t>
  </si>
  <si>
    <t>第4格</t>
  </si>
  <si>
    <t>第5格</t>
  </si>
  <si>
    <t>第6格</t>
  </si>
  <si>
    <t>第7格</t>
  </si>
  <si>
    <t>第8格</t>
  </si>
  <si>
    <t>第9格</t>
  </si>
  <si>
    <t>第10格</t>
  </si>
  <si>
    <t>x10</t>
  </si>
  <si>
    <t>第11格</t>
  </si>
  <si>
    <t>x11</t>
  </si>
  <si>
    <t>第12格</t>
  </si>
  <si>
    <t>x12</t>
  </si>
  <si>
    <t>第13格</t>
  </si>
  <si>
    <t>x13</t>
  </si>
  <si>
    <t>第14格</t>
  </si>
  <si>
    <t>x14</t>
  </si>
  <si>
    <t>第15格</t>
  </si>
  <si>
    <t>x15</t>
  </si>
  <si>
    <t>第16格</t>
  </si>
  <si>
    <t>x16</t>
  </si>
  <si>
    <t>第17格</t>
  </si>
  <si>
    <t>x17</t>
  </si>
  <si>
    <t>第18格</t>
  </si>
  <si>
    <t>x18</t>
  </si>
  <si>
    <t>第19格</t>
  </si>
  <si>
    <t>x19</t>
  </si>
  <si>
    <t>第20格</t>
  </si>
  <si>
    <t>x20</t>
  </si>
  <si>
    <t>第21格</t>
  </si>
  <si>
    <t>x21</t>
  </si>
  <si>
    <t>第22格</t>
  </si>
  <si>
    <t>x22</t>
  </si>
  <si>
    <t>第23格</t>
  </si>
  <si>
    <t>x23</t>
  </si>
  <si>
    <t>第24格</t>
  </si>
  <si>
    <t>x24</t>
  </si>
  <si>
    <t>第25格</t>
  </si>
  <si>
    <t>x25</t>
  </si>
  <si>
    <t>第26格</t>
  </si>
  <si>
    <t>x26</t>
  </si>
  <si>
    <t>第27格</t>
  </si>
  <si>
    <t>x27</t>
  </si>
  <si>
    <t>第28格</t>
  </si>
  <si>
    <t>x28</t>
  </si>
  <si>
    <t>第29格</t>
  </si>
  <si>
    <t>x29</t>
  </si>
  <si>
    <t>第30格</t>
  </si>
  <si>
    <t>x30</t>
  </si>
  <si>
    <t>第31格</t>
  </si>
  <si>
    <t>x31</t>
  </si>
  <si>
    <t>第32格</t>
  </si>
  <si>
    <t>x32</t>
  </si>
  <si>
    <t>第33格</t>
  </si>
  <si>
    <t>x33</t>
  </si>
  <si>
    <t>第34格</t>
  </si>
  <si>
    <t>x34</t>
  </si>
  <si>
    <t>第35格</t>
  </si>
  <si>
    <t>x35</t>
  </si>
  <si>
    <t>第36格</t>
  </si>
  <si>
    <t>x36</t>
  </si>
  <si>
    <t>第37格</t>
  </si>
  <si>
    <t>x37</t>
  </si>
  <si>
    <t>第38格</t>
  </si>
  <si>
    <t>x38</t>
  </si>
  <si>
    <t>第39格</t>
  </si>
  <si>
    <t>x39</t>
  </si>
  <si>
    <t>第40格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</si>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</sst>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MS Gothic"/>
      <charset val="134"/>
    </font>
    <font>
      <sz val="11"/>
      <color theme="1"/>
      <name val="宋体"/>
      <charset val="134"/>
    </font>
    <font>
      <sz val="11"/>
      <color theme="1"/>
      <name val="MS Gothic"/>
      <charset val="128"/>
    </font>
    <font>
      <b/>
      <sz val="11"/>
      <color theme="1"/>
      <name val="MS Gothic"/>
      <charset val="128"/>
    </font>
    <font>
      <b/>
      <sz val="11"/>
      <color theme="1"/>
      <name val="宋体"/>
      <charset val="134"/>
    </font>
    <font>
      <sz val="11"/>
      <color rgb="FFFF0000"/>
      <name val="MS Gothic"/>
      <charset val="128"/>
    </font>
    <font>
      <b/>
      <sz val="11"/>
      <color theme="0"/>
      <name val="MS Gothic"/>
      <charset val="128"/>
    </font>
    <font>
      <sz val="11"/>
      <color theme="0"/>
      <name val="MS Gothic"/>
      <charset val="134"/>
    </font>
    <font>
      <b/>
      <sz val="11"/>
      <color rgb="FFFF0000"/>
      <name val="MS Gothic"/>
      <charset val="128"/>
    </font>
    <font>
      <sz val="11"/>
      <color theme="0"/>
      <name val="MS Gothic"/>
      <charset val="128"/>
    </font>
    <font>
      <sz val="11"/>
      <color theme="0" tint="-0.0499893185216834"/>
      <name val="MS Gothic"/>
      <charset val="128"/>
    </font>
    <font>
      <sz val="11"/>
      <color rgb="FF007E32"/>
      <name val="MS Gothic"/>
      <charset val="128"/>
    </font>
    <font>
      <b/>
      <sz val="11"/>
      <color theme="1"/>
      <name val="宋体"/>
      <charset val="128"/>
    </font>
    <font>
      <sz val="11"/>
      <color theme="1"/>
      <name val="宋体"/>
      <charset val="128"/>
    </font>
    <font>
      <sz val="11"/>
      <name val="MS Gothic"/>
      <charset val="128"/>
    </font>
    <font>
      <sz val="11"/>
      <name val="宋体"/>
      <charset val="134"/>
    </font>
    <font>
      <sz val="11"/>
      <color rgb="FF0070C0"/>
      <name val="MS Gothic"/>
      <charset val="128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134"/>
    </font>
    <font>
      <sz val="11"/>
      <color rgb="FF007E32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697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1" fillId="9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34" fillId="16" borderId="14" applyNumberFormat="0" applyAlignment="0" applyProtection="0">
      <alignment vertical="center"/>
    </xf>
    <xf numFmtId="0" fontId="26" fillId="16" borderId="10" applyNumberFormat="0" applyAlignment="0" applyProtection="0">
      <alignment vertical="center"/>
    </xf>
    <xf numFmtId="0" fontId="25" fillId="13" borderId="11" applyNumberFormat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0" fillId="0" borderId="0"/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49" applyAlignment="1">
      <alignment horizontal="center"/>
    </xf>
    <xf numFmtId="0" fontId="0" fillId="0" borderId="0" xfId="49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3" fillId="0" borderId="0" xfId="0" applyFont="1" applyFill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49" fontId="3" fillId="4" borderId="3" xfId="0" applyNumberFormat="1" applyFont="1" applyFill="1" applyBorder="1">
      <alignment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49" fontId="3" fillId="4" borderId="4" xfId="0" applyNumberFormat="1" applyFont="1" applyFill="1" applyBorder="1">
      <alignment vertical="center"/>
    </xf>
    <xf numFmtId="0" fontId="3" fillId="4" borderId="4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49" fontId="10" fillId="5" borderId="3" xfId="0" applyNumberFormat="1" applyFont="1" applyFill="1" applyBorder="1">
      <alignment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9" fontId="11" fillId="6" borderId="3" xfId="0" applyNumberFormat="1" applyFont="1" applyFill="1" applyBorder="1">
      <alignment vertical="center"/>
    </xf>
    <xf numFmtId="49" fontId="11" fillId="6" borderId="4" xfId="0" applyNumberFormat="1" applyFont="1" applyFill="1" applyBorder="1">
      <alignment vertical="center"/>
    </xf>
    <xf numFmtId="0" fontId="10" fillId="5" borderId="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49" fontId="11" fillId="7" borderId="0" xfId="0" applyNumberFormat="1" applyFont="1" applyFill="1">
      <alignment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49" fontId="11" fillId="7" borderId="7" xfId="0" applyNumberFormat="1" applyFont="1" applyFill="1" applyBorder="1">
      <alignment vertical="center"/>
    </xf>
    <xf numFmtId="0" fontId="10" fillId="7" borderId="2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Fill="1" applyAlignment="1">
      <alignment horizontal="left" vertical="center" wrapText="1"/>
    </xf>
    <xf numFmtId="0" fontId="10" fillId="3" borderId="0" xfId="0" applyFont="1" applyFill="1">
      <alignment vertical="center"/>
    </xf>
    <xf numFmtId="49" fontId="11" fillId="6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0" fontId="3" fillId="4" borderId="6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15" fillId="0" borderId="0" xfId="0" applyFont="1" applyAlignment="1">
      <alignment horizontal="center" vertical="center"/>
    </xf>
    <xf numFmtId="0" fontId="3" fillId="0" borderId="0" xfId="0" applyNumberFormat="1" applyFont="1">
      <alignment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7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BF7DE"/>
      <color rgb="00007E32"/>
      <color rgb="003C74A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8"/>
  <sheetViews>
    <sheetView workbookViewId="0">
      <selection activeCell="A1" sqref="A1:C3"/>
    </sheetView>
  </sheetViews>
  <sheetFormatPr defaultColWidth="9" defaultRowHeight="13.5"/>
  <cols>
    <col min="1" max="1" width="11.5" style="7" customWidth="1"/>
    <col min="2" max="2" width="42.625" style="7" customWidth="1"/>
    <col min="3" max="3" width="9.5" style="7" customWidth="1"/>
    <col min="4" max="4" width="9.375" style="7" hidden="1" customWidth="1"/>
    <col min="5" max="5" width="11.5" style="7" hidden="1" customWidth="1"/>
    <col min="6" max="6" width="14.875" style="7" customWidth="1"/>
    <col min="7" max="7" width="11.5" style="7" customWidth="1"/>
    <col min="8" max="8" width="12.875" style="7" customWidth="1"/>
    <col min="9" max="16384" width="9" style="7"/>
  </cols>
  <sheetData>
    <row r="1" spans="1:11">
      <c r="A1" s="15" t="s">
        <v>0</v>
      </c>
      <c r="B1" s="15"/>
      <c r="C1" s="15"/>
      <c r="D1" s="52"/>
      <c r="E1" s="52"/>
      <c r="F1" s="52"/>
      <c r="G1" s="52"/>
      <c r="H1" s="52"/>
      <c r="I1" s="52"/>
      <c r="J1" s="52"/>
      <c r="K1" s="52"/>
    </row>
    <row r="2" spans="1:11">
      <c r="A2" s="15"/>
      <c r="B2" s="15"/>
      <c r="C2" s="15"/>
      <c r="D2" s="52"/>
      <c r="E2" s="52"/>
      <c r="F2" s="52"/>
      <c r="G2" s="52"/>
      <c r="H2" s="52"/>
      <c r="I2" s="52"/>
      <c r="J2" s="52"/>
      <c r="K2" s="52"/>
    </row>
    <row r="3" spans="1:11">
      <c r="A3" s="15"/>
      <c r="B3" s="15"/>
      <c r="C3" s="15"/>
      <c r="D3" s="52"/>
      <c r="E3" s="52"/>
      <c r="F3" s="52"/>
      <c r="G3" s="52"/>
      <c r="H3" s="52"/>
      <c r="I3" s="52"/>
      <c r="J3" s="52"/>
      <c r="K3" s="52"/>
    </row>
    <row r="4" spans="1:11">
      <c r="A4" s="53" t="s">
        <v>1</v>
      </c>
      <c r="B4" s="53"/>
      <c r="C4" s="53"/>
      <c r="D4" s="52"/>
      <c r="E4" s="52"/>
      <c r="F4" s="52"/>
      <c r="G4" s="52"/>
      <c r="H4" s="52"/>
      <c r="I4" s="52"/>
      <c r="J4" s="52"/>
      <c r="K4" s="52"/>
    </row>
    <row r="5" spans="1:11">
      <c r="A5" s="53"/>
      <c r="B5" s="53"/>
      <c r="C5" s="53"/>
      <c r="D5" s="52"/>
      <c r="E5" s="52"/>
      <c r="F5" s="52"/>
      <c r="G5" s="52"/>
      <c r="H5" s="52"/>
      <c r="I5" s="52"/>
      <c r="J5" s="52"/>
      <c r="K5" s="52"/>
    </row>
    <row r="6" spans="1:11">
      <c r="A6" s="53"/>
      <c r="B6" s="53"/>
      <c r="C6" s="53"/>
      <c r="D6" s="52"/>
      <c r="E6" s="52"/>
      <c r="F6" s="52"/>
      <c r="G6" s="52"/>
      <c r="H6" s="52"/>
      <c r="I6" s="52"/>
      <c r="J6" s="52"/>
      <c r="K6" s="52"/>
    </row>
    <row r="7" spans="1:11">
      <c r="A7" s="53"/>
      <c r="B7" s="53"/>
      <c r="C7" s="53"/>
      <c r="D7" s="52"/>
      <c r="E7" s="52"/>
      <c r="F7" s="52"/>
      <c r="G7" s="52"/>
      <c r="H7" s="52"/>
      <c r="I7" s="52"/>
      <c r="J7" s="52"/>
      <c r="K7" s="52"/>
    </row>
    <row r="8" spans="1:11">
      <c r="A8" s="53"/>
      <c r="B8" s="53"/>
      <c r="C8" s="53"/>
      <c r="D8" s="52"/>
      <c r="E8" s="52"/>
      <c r="F8" s="52"/>
      <c r="G8" s="52"/>
      <c r="H8" s="52"/>
      <c r="I8" s="52"/>
      <c r="J8" s="52"/>
      <c r="K8" s="52"/>
    </row>
    <row r="9" spans="1:11">
      <c r="A9" s="54"/>
      <c r="B9" s="54"/>
      <c r="C9" s="54"/>
      <c r="D9" s="52"/>
      <c r="E9" s="52"/>
      <c r="F9" s="52"/>
      <c r="G9" s="52"/>
      <c r="H9" s="52"/>
      <c r="I9" s="52"/>
      <c r="J9" s="52"/>
      <c r="K9" s="52"/>
    </row>
    <row r="10" spans="1:11">
      <c r="A10" s="54"/>
      <c r="B10" s="54"/>
      <c r="C10" s="54"/>
      <c r="D10" s="52"/>
      <c r="E10" s="52"/>
      <c r="F10" s="52"/>
      <c r="G10" s="52"/>
      <c r="H10" s="52"/>
      <c r="I10" s="52"/>
      <c r="J10" s="52"/>
      <c r="K10" s="52"/>
    </row>
    <row r="11" spans="1:11">
      <c r="A11" s="54"/>
      <c r="B11" s="54"/>
      <c r="C11" s="54"/>
      <c r="D11" s="52"/>
      <c r="E11" s="52"/>
      <c r="F11" s="52"/>
      <c r="G11" s="52"/>
      <c r="H11" s="52"/>
      <c r="I11" s="52"/>
      <c r="J11" s="52"/>
      <c r="K11" s="52"/>
    </row>
    <row r="12" spans="1:11">
      <c r="A12" s="54"/>
      <c r="B12" s="54"/>
      <c r="C12" s="54"/>
      <c r="D12" s="52"/>
      <c r="E12" s="52"/>
      <c r="F12" s="52"/>
      <c r="G12" s="52"/>
      <c r="H12" s="52"/>
      <c r="I12" s="52"/>
      <c r="J12" s="52"/>
      <c r="K12" s="52"/>
    </row>
    <row r="13" spans="1:11">
      <c r="A13" s="54"/>
      <c r="B13" s="54"/>
      <c r="C13" s="54"/>
      <c r="D13" s="52"/>
      <c r="E13" s="52"/>
      <c r="F13" s="52"/>
      <c r="G13" s="52"/>
      <c r="H13" s="52"/>
      <c r="I13" s="52"/>
      <c r="J13" s="52"/>
      <c r="K13" s="52"/>
    </row>
    <row r="14" spans="1:11">
      <c r="A14" s="54"/>
      <c r="B14" s="54"/>
      <c r="C14" s="54"/>
      <c r="D14" s="52"/>
      <c r="E14" s="52"/>
      <c r="F14" s="52"/>
      <c r="G14" s="52"/>
      <c r="H14" s="52"/>
      <c r="I14" s="52"/>
      <c r="J14" s="52"/>
      <c r="K14" s="52"/>
    </row>
    <row r="15" spans="1:11">
      <c r="A15" s="54"/>
      <c r="B15" s="54"/>
      <c r="C15" s="54"/>
      <c r="D15" s="52"/>
      <c r="E15" s="52"/>
      <c r="F15" s="52"/>
      <c r="G15" s="52"/>
      <c r="H15" s="52"/>
      <c r="I15" s="52"/>
      <c r="J15" s="52"/>
      <c r="K15" s="52"/>
    </row>
    <row r="16" spans="1:11">
      <c r="A16" s="54"/>
      <c r="B16" s="54"/>
      <c r="C16" s="54"/>
      <c r="D16" s="52"/>
      <c r="E16" s="52"/>
      <c r="F16" s="52"/>
      <c r="G16" s="52"/>
      <c r="H16" s="52"/>
      <c r="I16" s="52"/>
      <c r="J16" s="52"/>
      <c r="K16" s="52"/>
    </row>
    <row r="17" spans="1:11">
      <c r="A17" s="54"/>
      <c r="B17" s="54"/>
      <c r="C17" s="54"/>
      <c r="D17" s="52"/>
      <c r="E17" s="52"/>
      <c r="F17" s="52"/>
      <c r="G17" s="52"/>
      <c r="H17" s="52"/>
      <c r="I17" s="52"/>
      <c r="J17" s="52"/>
      <c r="K17" s="52"/>
    </row>
    <row r="18" spans="1:11">
      <c r="A18" s="54"/>
      <c r="B18" s="54"/>
      <c r="C18" s="54"/>
      <c r="D18" s="52"/>
      <c r="E18" s="52"/>
      <c r="F18" s="52"/>
      <c r="G18" s="52"/>
      <c r="H18" s="52"/>
      <c r="I18" s="52"/>
      <c r="J18" s="52"/>
      <c r="K18" s="52"/>
    </row>
    <row r="19" spans="1:11">
      <c r="A19" s="54"/>
      <c r="B19" s="54"/>
      <c r="C19" s="54"/>
      <c r="D19" s="52"/>
      <c r="E19" s="52"/>
      <c r="F19" s="52"/>
      <c r="G19" s="52"/>
      <c r="H19" s="52"/>
      <c r="I19" s="52"/>
      <c r="J19" s="52"/>
      <c r="K19" s="52"/>
    </row>
    <row r="20" spans="1:11">
      <c r="A20" s="54"/>
      <c r="B20" s="54"/>
      <c r="C20" s="54"/>
      <c r="D20" s="52"/>
      <c r="E20" s="52"/>
      <c r="F20" s="52"/>
      <c r="G20" s="52"/>
      <c r="H20" s="52"/>
      <c r="I20" s="52"/>
      <c r="J20" s="52"/>
      <c r="K20" s="52"/>
    </row>
    <row r="21" spans="1:11">
      <c r="A21" s="54"/>
      <c r="B21" s="54"/>
      <c r="C21" s="54"/>
      <c r="D21" s="52"/>
      <c r="E21" s="52"/>
      <c r="F21" s="52"/>
      <c r="G21" s="52"/>
      <c r="H21" s="52"/>
      <c r="I21" s="52"/>
      <c r="J21" s="52"/>
      <c r="K21" s="52"/>
    </row>
    <row r="22" spans="1:11">
      <c r="A22" s="54"/>
      <c r="B22" s="54"/>
      <c r="C22" s="54"/>
      <c r="D22" s="52"/>
      <c r="E22" s="52"/>
      <c r="F22" s="52"/>
      <c r="G22" s="52"/>
      <c r="H22" s="52"/>
      <c r="I22" s="52"/>
      <c r="J22" s="52"/>
      <c r="K22" s="52"/>
    </row>
    <row r="23" spans="1:11">
      <c r="A23" s="54"/>
      <c r="B23" s="54"/>
      <c r="C23" s="54"/>
      <c r="D23" s="52"/>
      <c r="E23" s="52"/>
      <c r="F23" s="52"/>
      <c r="G23" s="52"/>
      <c r="H23" s="52"/>
      <c r="I23" s="52"/>
      <c r="J23" s="52"/>
      <c r="K23" s="52"/>
    </row>
    <row r="24" spans="1:11">
      <c r="A24" s="54"/>
      <c r="B24" s="54"/>
      <c r="C24" s="54"/>
      <c r="D24" s="52"/>
      <c r="E24" s="52"/>
      <c r="F24" s="52"/>
      <c r="G24" s="52"/>
      <c r="H24" s="52"/>
      <c r="I24" s="52"/>
      <c r="J24" s="52"/>
      <c r="K24" s="52"/>
    </row>
    <row r="25" spans="1:11">
      <c r="A25" s="54"/>
      <c r="B25" s="54"/>
      <c r="C25" s="54"/>
      <c r="D25" s="52"/>
      <c r="E25" s="52"/>
      <c r="F25" s="52"/>
      <c r="G25" s="52"/>
      <c r="H25" s="52"/>
      <c r="I25" s="52"/>
      <c r="J25" s="52"/>
      <c r="K25" s="52"/>
    </row>
    <row r="26" spans="1:11">
      <c r="A26" s="54"/>
      <c r="B26" s="54"/>
      <c r="C26" s="54"/>
      <c r="D26" s="52"/>
      <c r="E26" s="52"/>
      <c r="F26" s="52"/>
      <c r="G26" s="52"/>
      <c r="H26" s="52"/>
      <c r="I26" s="52"/>
      <c r="J26" s="52"/>
      <c r="K26" s="52"/>
    </row>
    <row r="27" spans="1:11">
      <c r="A27" s="54"/>
      <c r="B27" s="54"/>
      <c r="C27" s="54"/>
      <c r="D27" s="52"/>
      <c r="E27" s="52"/>
      <c r="F27" s="52"/>
      <c r="G27" s="52"/>
      <c r="H27" s="52"/>
      <c r="I27" s="52"/>
      <c r="J27" s="52"/>
      <c r="K27" s="52"/>
    </row>
    <row r="28" spans="1:11">
      <c r="A28" s="54"/>
      <c r="B28" s="54"/>
      <c r="C28" s="54"/>
      <c r="D28" s="52"/>
      <c r="E28" s="52"/>
      <c r="F28" s="52"/>
      <c r="G28" s="52"/>
      <c r="H28" s="52"/>
      <c r="I28" s="52"/>
      <c r="J28" s="52"/>
      <c r="K28" s="52"/>
    </row>
    <row r="29" spans="1:11">
      <c r="A29" s="54"/>
      <c r="B29" s="54"/>
      <c r="C29" s="54"/>
      <c r="D29" s="52"/>
      <c r="E29" s="52"/>
      <c r="F29" s="52"/>
      <c r="G29" s="52"/>
      <c r="H29" s="52"/>
      <c r="I29" s="52"/>
      <c r="J29" s="52"/>
      <c r="K29" s="52"/>
    </row>
    <row r="30" spans="1:11">
      <c r="A30" s="54"/>
      <c r="B30" s="54"/>
      <c r="C30" s="54"/>
      <c r="D30" s="52"/>
      <c r="E30" s="52"/>
      <c r="F30" s="52"/>
      <c r="G30" s="52"/>
      <c r="H30" s="52"/>
      <c r="I30" s="52"/>
      <c r="J30" s="52"/>
      <c r="K30" s="52"/>
    </row>
    <row r="31" spans="1:11">
      <c r="A31" s="54"/>
      <c r="B31" s="54"/>
      <c r="C31" s="54"/>
      <c r="D31" s="52"/>
      <c r="E31" s="52"/>
      <c r="F31" s="52"/>
      <c r="G31" s="52"/>
      <c r="H31" s="52"/>
      <c r="I31" s="52"/>
      <c r="J31" s="52"/>
      <c r="K31" s="52"/>
    </row>
    <row r="32" spans="1:11">
      <c r="A32" s="54"/>
      <c r="B32" s="54"/>
      <c r="C32" s="54"/>
      <c r="D32" s="52"/>
      <c r="E32" s="52"/>
      <c r="F32" s="52"/>
      <c r="G32" s="52"/>
      <c r="H32" s="52"/>
      <c r="I32" s="52"/>
      <c r="J32" s="52"/>
      <c r="K32" s="52"/>
    </row>
    <row r="33" spans="1:11">
      <c r="A33" s="54"/>
      <c r="B33" s="54"/>
      <c r="C33" s="54"/>
      <c r="D33" s="52"/>
      <c r="E33" s="52"/>
      <c r="F33" s="52"/>
      <c r="G33" s="52"/>
      <c r="H33" s="52"/>
      <c r="I33" s="52"/>
      <c r="J33" s="52"/>
      <c r="K33" s="52"/>
    </row>
    <row r="34" spans="1:11">
      <c r="A34" s="54"/>
      <c r="B34" s="54"/>
      <c r="C34" s="54"/>
      <c r="D34" s="52"/>
      <c r="E34" s="52"/>
      <c r="F34" s="52"/>
      <c r="G34" s="52"/>
      <c r="H34" s="52"/>
      <c r="I34" s="52"/>
      <c r="J34" s="52"/>
      <c r="K34" s="52"/>
    </row>
    <row r="35" spans="1:11">
      <c r="A35" s="54"/>
      <c r="B35" s="54"/>
      <c r="C35" s="54"/>
      <c r="D35" s="52"/>
      <c r="E35" s="52"/>
      <c r="F35" s="52"/>
      <c r="G35" s="52"/>
      <c r="H35" s="52"/>
      <c r="I35" s="52"/>
      <c r="J35" s="52"/>
      <c r="K35" s="52"/>
    </row>
    <row r="36" spans="1:11">
      <c r="A36" s="54"/>
      <c r="B36" s="54"/>
      <c r="C36" s="54"/>
      <c r="D36" s="52"/>
      <c r="E36" s="52"/>
      <c r="F36" s="52"/>
      <c r="G36" s="52"/>
      <c r="H36" s="52"/>
      <c r="I36" s="52"/>
      <c r="J36" s="52"/>
      <c r="K36" s="52"/>
    </row>
    <row r="37" spans="1:11">
      <c r="A37" s="6"/>
      <c r="B37" s="6"/>
      <c r="C37" s="6"/>
      <c r="D37" s="55" t="s">
        <v>2</v>
      </c>
      <c r="E37" s="55">
        <f>HEX2DEC(D37)</f>
        <v>2889584648</v>
      </c>
      <c r="G37" s="56"/>
      <c r="I37" s="52"/>
      <c r="J37" s="52"/>
      <c r="K37" s="52"/>
    </row>
    <row r="38" spans="1:11">
      <c r="A38" s="6"/>
      <c r="B38" s="6"/>
      <c r="C38" s="47"/>
      <c r="D38" s="57"/>
      <c r="E38" s="58"/>
      <c r="F38" s="59"/>
      <c r="G38" s="56"/>
      <c r="I38" s="52"/>
      <c r="J38" s="52"/>
      <c r="K38" s="52"/>
    </row>
    <row r="39" spans="1:11">
      <c r="A39" s="6"/>
      <c r="B39" s="6"/>
      <c r="C39" s="47"/>
      <c r="D39" s="57"/>
      <c r="E39" s="58"/>
      <c r="F39" s="59"/>
      <c r="G39" s="52"/>
      <c r="H39" s="52"/>
      <c r="I39" s="52"/>
      <c r="J39" s="52"/>
      <c r="K39" s="52"/>
    </row>
    <row r="40" spans="1:11">
      <c r="A40" s="6"/>
      <c r="B40" s="6"/>
      <c r="C40" s="47"/>
      <c r="D40" s="57"/>
      <c r="E40" s="58"/>
      <c r="F40" s="59"/>
      <c r="G40" s="52"/>
      <c r="H40" s="52"/>
      <c r="I40" s="52"/>
      <c r="J40" s="52"/>
      <c r="K40" s="52"/>
    </row>
    <row r="41" spans="1:11">
      <c r="A41" s="6"/>
      <c r="B41" s="6"/>
      <c r="C41" s="47"/>
      <c r="D41" s="57"/>
      <c r="E41" s="58"/>
      <c r="F41" s="59"/>
      <c r="G41" s="52"/>
      <c r="H41" s="52"/>
      <c r="I41" s="52"/>
      <c r="J41" s="52"/>
      <c r="K41" s="52"/>
    </row>
    <row r="42" spans="1:11">
      <c r="A42" s="6"/>
      <c r="B42" s="6"/>
      <c r="C42" s="47"/>
      <c r="D42" s="57"/>
      <c r="E42" s="58"/>
      <c r="F42" s="59"/>
      <c r="G42" s="52"/>
      <c r="H42" s="52"/>
      <c r="I42" s="52"/>
      <c r="J42" s="52"/>
      <c r="K42" s="52"/>
    </row>
    <row r="43" spans="1:11">
      <c r="A43" s="6"/>
      <c r="B43" s="6"/>
      <c r="C43" s="47"/>
      <c r="D43" s="57"/>
      <c r="E43" s="58"/>
      <c r="F43" s="59"/>
      <c r="G43" s="52"/>
      <c r="H43" s="52"/>
      <c r="I43" s="52"/>
      <c r="J43" s="52"/>
      <c r="K43" s="52"/>
    </row>
    <row r="44" spans="1:11">
      <c r="A44" s="6"/>
      <c r="B44" s="6"/>
      <c r="C44" s="47"/>
      <c r="D44" s="57"/>
      <c r="E44" s="58"/>
      <c r="F44" s="59"/>
      <c r="G44" s="52"/>
      <c r="H44" s="52"/>
      <c r="I44" s="52"/>
      <c r="J44" s="52"/>
      <c r="K44" s="52"/>
    </row>
    <row r="45" spans="1:11">
      <c r="A45" s="6"/>
      <c r="B45" s="6"/>
      <c r="C45" s="47"/>
      <c r="D45" s="57"/>
      <c r="E45" s="58"/>
      <c r="F45" s="59"/>
      <c r="G45" s="52"/>
      <c r="H45" s="52"/>
      <c r="I45" s="52"/>
      <c r="J45" s="52"/>
      <c r="K45" s="52"/>
    </row>
    <row r="46" spans="1:11">
      <c r="A46" s="6"/>
      <c r="B46" s="6"/>
      <c r="C46" s="47"/>
      <c r="D46" s="57"/>
      <c r="E46" s="58"/>
      <c r="F46" s="59"/>
      <c r="G46" s="52"/>
      <c r="H46" s="52"/>
      <c r="I46" s="52"/>
      <c r="J46" s="52"/>
      <c r="K46" s="52"/>
    </row>
    <row r="47" spans="1:11">
      <c r="A47" s="6"/>
      <c r="B47" s="6"/>
      <c r="C47" s="47"/>
      <c r="D47" s="57"/>
      <c r="E47" s="58"/>
      <c r="F47" s="59"/>
      <c r="G47" s="52"/>
      <c r="H47" s="52"/>
      <c r="I47" s="52"/>
      <c r="J47" s="52"/>
      <c r="K47" s="52"/>
    </row>
    <row r="48" spans="1:11">
      <c r="A48" s="6"/>
      <c r="B48" s="6"/>
      <c r="C48" s="47"/>
      <c r="D48" s="57"/>
      <c r="E48" s="58"/>
      <c r="F48" s="59"/>
      <c r="G48" s="52"/>
      <c r="H48" s="52"/>
      <c r="I48" s="52"/>
      <c r="J48" s="52"/>
      <c r="K48" s="52"/>
    </row>
    <row r="49" spans="1:11">
      <c r="A49" s="6"/>
      <c r="B49" s="6"/>
      <c r="C49" s="47"/>
      <c r="D49" s="57"/>
      <c r="E49" s="58"/>
      <c r="F49" s="59"/>
      <c r="G49" s="52"/>
      <c r="H49" s="52"/>
      <c r="I49" s="52"/>
      <c r="J49" s="52"/>
      <c r="K49" s="52"/>
    </row>
    <row r="50" spans="1:11">
      <c r="A50" s="6"/>
      <c r="B50" s="6"/>
      <c r="C50" s="47"/>
      <c r="D50" s="57"/>
      <c r="E50" s="58"/>
      <c r="F50" s="59"/>
      <c r="G50" s="52"/>
      <c r="H50" s="52"/>
      <c r="I50" s="52"/>
      <c r="J50" s="52"/>
      <c r="K50" s="52"/>
    </row>
    <row r="51" spans="1:11">
      <c r="A51" s="6"/>
      <c r="B51" s="6"/>
      <c r="C51" s="47"/>
      <c r="D51" s="57"/>
      <c r="E51" s="58"/>
      <c r="F51" s="59"/>
      <c r="G51" s="52"/>
      <c r="H51" s="52"/>
      <c r="I51" s="52"/>
      <c r="J51" s="52"/>
      <c r="K51" s="52"/>
    </row>
    <row r="52" spans="1:11">
      <c r="A52" s="6"/>
      <c r="B52" s="6"/>
      <c r="C52" s="47"/>
      <c r="D52" s="57"/>
      <c r="E52" s="58"/>
      <c r="F52" s="59"/>
      <c r="G52" s="52"/>
      <c r="H52" s="52"/>
      <c r="I52" s="52"/>
      <c r="J52" s="52"/>
      <c r="K52" s="52"/>
    </row>
    <row r="53" spans="1:11">
      <c r="A53" s="6"/>
      <c r="B53" s="6"/>
      <c r="C53" s="47"/>
      <c r="D53" s="57"/>
      <c r="E53" s="58"/>
      <c r="F53" s="59"/>
      <c r="G53" s="52"/>
      <c r="H53" s="52"/>
      <c r="I53" s="52"/>
      <c r="J53" s="52"/>
      <c r="K53" s="52"/>
    </row>
    <row r="54" spans="1:11">
      <c r="A54" s="6"/>
      <c r="B54" s="6"/>
      <c r="C54" s="47"/>
      <c r="D54" s="57"/>
      <c r="E54" s="58"/>
      <c r="F54" s="59"/>
      <c r="G54" s="52"/>
      <c r="H54" s="52"/>
      <c r="I54" s="52"/>
      <c r="J54" s="52"/>
      <c r="K54" s="52"/>
    </row>
    <row r="55" spans="1:11">
      <c r="A55" s="6"/>
      <c r="B55" s="6"/>
      <c r="C55" s="47"/>
      <c r="D55" s="57"/>
      <c r="E55" s="58"/>
      <c r="F55" s="59"/>
      <c r="G55" s="52"/>
      <c r="H55" s="52"/>
      <c r="I55" s="52"/>
      <c r="J55" s="52"/>
      <c r="K55" s="52"/>
    </row>
    <row r="56" spans="1:11">
      <c r="A56" s="6"/>
      <c r="B56" s="6"/>
      <c r="C56" s="47"/>
      <c r="D56" s="57"/>
      <c r="E56" s="58"/>
      <c r="F56" s="59"/>
      <c r="G56" s="52"/>
      <c r="H56" s="52"/>
      <c r="I56" s="52"/>
      <c r="J56" s="52"/>
      <c r="K56" s="52"/>
    </row>
    <row r="57" spans="1:11">
      <c r="A57" s="6"/>
      <c r="B57" s="6"/>
      <c r="C57" s="47"/>
      <c r="D57" s="57"/>
      <c r="E57" s="58"/>
      <c r="F57" s="59"/>
      <c r="G57" s="52"/>
      <c r="H57" s="52"/>
      <c r="I57" s="52"/>
      <c r="J57" s="52"/>
      <c r="K57" s="52"/>
    </row>
    <row r="58" spans="1:11">
      <c r="A58" s="6"/>
      <c r="B58" s="6"/>
      <c r="C58" s="47"/>
      <c r="D58" s="57"/>
      <c r="E58" s="58"/>
      <c r="F58" s="59"/>
      <c r="G58" s="52"/>
      <c r="H58" s="52"/>
      <c r="I58" s="52"/>
      <c r="J58" s="52"/>
      <c r="K58" s="52"/>
    </row>
    <row r="59" spans="1:6">
      <c r="A59" s="6"/>
      <c r="B59" s="6"/>
      <c r="C59" s="47"/>
      <c r="D59" s="57"/>
      <c r="E59" s="58"/>
      <c r="F59" s="59"/>
    </row>
    <row r="60" spans="1:6">
      <c r="A60" s="6"/>
      <c r="B60" s="6"/>
      <c r="C60" s="47"/>
      <c r="D60" s="57"/>
      <c r="E60" s="58"/>
      <c r="F60" s="59"/>
    </row>
    <row r="61" spans="1:6">
      <c r="A61" s="6"/>
      <c r="B61" s="6"/>
      <c r="C61" s="47"/>
      <c r="D61" s="57"/>
      <c r="E61" s="58"/>
      <c r="F61" s="59"/>
    </row>
    <row r="62" spans="1:6">
      <c r="A62" s="6"/>
      <c r="B62" s="6"/>
      <c r="C62" s="47"/>
      <c r="D62" s="57"/>
      <c r="E62" s="58"/>
      <c r="F62" s="59"/>
    </row>
    <row r="63" spans="1:6">
      <c r="A63" s="6"/>
      <c r="B63" s="6"/>
      <c r="C63" s="47"/>
      <c r="D63" s="57"/>
      <c r="E63" s="58"/>
      <c r="F63" s="59"/>
    </row>
    <row r="64" spans="1:6">
      <c r="A64" s="6"/>
      <c r="B64" s="6"/>
      <c r="C64" s="47"/>
      <c r="D64" s="57"/>
      <c r="E64" s="58"/>
      <c r="F64" s="59"/>
    </row>
    <row r="65" spans="1:6">
      <c r="A65" s="6"/>
      <c r="B65" s="6"/>
      <c r="C65" s="47"/>
      <c r="D65" s="57"/>
      <c r="E65" s="58"/>
      <c r="F65" s="59"/>
    </row>
    <row r="66" spans="1:6">
      <c r="A66" s="6"/>
      <c r="B66" s="6"/>
      <c r="C66" s="47"/>
      <c r="D66" s="57"/>
      <c r="E66" s="58"/>
      <c r="F66" s="59"/>
    </row>
    <row r="67" spans="1:6">
      <c r="A67" s="6"/>
      <c r="B67" s="6"/>
      <c r="C67" s="47"/>
      <c r="D67" s="57"/>
      <c r="E67" s="58"/>
      <c r="F67" s="59"/>
    </row>
    <row r="68" spans="1:5">
      <c r="A68" s="6"/>
      <c r="B68" s="6"/>
      <c r="C68" s="6"/>
      <c r="D68" s="6"/>
      <c r="E68" s="6"/>
    </row>
    <row r="69" spans="1:6">
      <c r="A69" s="6"/>
      <c r="B69" s="6"/>
      <c r="C69" s="47"/>
      <c r="D69" s="57"/>
      <c r="E69" s="58"/>
      <c r="F69" s="59"/>
    </row>
    <row r="70" spans="1:6">
      <c r="A70" s="6"/>
      <c r="B70" s="6"/>
      <c r="C70" s="47"/>
      <c r="D70" s="57"/>
      <c r="E70" s="58"/>
      <c r="F70" s="59"/>
    </row>
    <row r="71" spans="1:6">
      <c r="A71" s="6"/>
      <c r="B71" s="6"/>
      <c r="C71" s="47"/>
      <c r="D71" s="57"/>
      <c r="E71" s="58"/>
      <c r="F71" s="59"/>
    </row>
    <row r="72" spans="1:6">
      <c r="A72" s="6"/>
      <c r="B72" s="6"/>
      <c r="C72" s="47"/>
      <c r="D72" s="57"/>
      <c r="E72" s="58"/>
      <c r="F72" s="59"/>
    </row>
    <row r="73" spans="1:6">
      <c r="A73" s="6"/>
      <c r="B73" s="6"/>
      <c r="C73" s="47"/>
      <c r="D73" s="57"/>
      <c r="E73" s="58"/>
      <c r="F73" s="59"/>
    </row>
    <row r="74" spans="1:6">
      <c r="A74" s="6"/>
      <c r="B74" s="6"/>
      <c r="C74" s="47"/>
      <c r="D74" s="57"/>
      <c r="E74" s="58"/>
      <c r="F74" s="59"/>
    </row>
    <row r="75" spans="1:6">
      <c r="A75" s="6"/>
      <c r="B75" s="6"/>
      <c r="C75" s="47"/>
      <c r="D75" s="57"/>
      <c r="E75" s="58"/>
      <c r="F75" s="59"/>
    </row>
    <row r="76" spans="1:6">
      <c r="A76" s="6"/>
      <c r="B76" s="6"/>
      <c r="C76" s="47"/>
      <c r="D76" s="57"/>
      <c r="E76" s="58"/>
      <c r="F76" s="59"/>
    </row>
    <row r="77" spans="1:6">
      <c r="A77" s="6"/>
      <c r="B77" s="6"/>
      <c r="C77" s="47"/>
      <c r="D77" s="57"/>
      <c r="E77" s="58"/>
      <c r="F77" s="59"/>
    </row>
    <row r="78" spans="1:6">
      <c r="A78" s="6"/>
      <c r="B78" s="6"/>
      <c r="C78" s="47"/>
      <c r="D78" s="57"/>
      <c r="E78" s="58"/>
      <c r="F78" s="59"/>
    </row>
    <row r="79" spans="1:6">
      <c r="A79" s="6"/>
      <c r="B79" s="6"/>
      <c r="C79" s="47"/>
      <c r="D79" s="57"/>
      <c r="E79" s="58"/>
      <c r="F79" s="59"/>
    </row>
    <row r="80" spans="1:6">
      <c r="A80" s="6"/>
      <c r="B80" s="6"/>
      <c r="C80" s="47"/>
      <c r="D80" s="57"/>
      <c r="E80" s="58"/>
      <c r="F80" s="59"/>
    </row>
    <row r="81" spans="1:6">
      <c r="A81" s="6"/>
      <c r="B81" s="6"/>
      <c r="C81" s="47"/>
      <c r="D81" s="57"/>
      <c r="E81" s="58"/>
      <c r="F81" s="59"/>
    </row>
    <row r="82" spans="1:6">
      <c r="A82" s="6"/>
      <c r="B82" s="6"/>
      <c r="C82" s="47"/>
      <c r="D82" s="57"/>
      <c r="E82" s="58"/>
      <c r="F82" s="59"/>
    </row>
    <row r="83" spans="1:6">
      <c r="A83" s="6"/>
      <c r="B83" s="6"/>
      <c r="C83" s="47"/>
      <c r="D83" s="57"/>
      <c r="E83" s="58"/>
      <c r="F83" s="59"/>
    </row>
    <row r="84" spans="1:6">
      <c r="A84" s="6"/>
      <c r="B84" s="6"/>
      <c r="C84" s="47"/>
      <c r="D84" s="57"/>
      <c r="E84" s="58"/>
      <c r="F84" s="59"/>
    </row>
    <row r="85" spans="1:6">
      <c r="A85" s="6"/>
      <c r="B85" s="6"/>
      <c r="C85" s="47"/>
      <c r="D85" s="57"/>
      <c r="E85" s="58"/>
      <c r="F85" s="59"/>
    </row>
    <row r="86" spans="1:6">
      <c r="A86" s="6"/>
      <c r="B86" s="6"/>
      <c r="C86" s="47"/>
      <c r="D86" s="57"/>
      <c r="E86" s="58"/>
      <c r="F86" s="59"/>
    </row>
    <row r="87" spans="1:6">
      <c r="A87" s="6"/>
      <c r="B87" s="6"/>
      <c r="C87" s="47"/>
      <c r="D87" s="57"/>
      <c r="E87" s="58"/>
      <c r="F87" s="59"/>
    </row>
    <row r="88" spans="1:6">
      <c r="A88" s="6"/>
      <c r="B88" s="6"/>
      <c r="C88" s="47"/>
      <c r="D88" s="57"/>
      <c r="E88" s="58"/>
      <c r="F88" s="59"/>
    </row>
    <row r="89" spans="1:6">
      <c r="A89" s="6"/>
      <c r="B89" s="6"/>
      <c r="C89" s="47"/>
      <c r="D89" s="57"/>
      <c r="E89" s="58"/>
      <c r="F89" s="59"/>
    </row>
    <row r="90" spans="1:6">
      <c r="A90" s="6"/>
      <c r="B90" s="6"/>
      <c r="C90" s="47"/>
      <c r="D90" s="57"/>
      <c r="E90" s="58"/>
      <c r="F90" s="59"/>
    </row>
    <row r="91" spans="1:6">
      <c r="A91" s="6"/>
      <c r="B91" s="6"/>
      <c r="C91" s="47"/>
      <c r="D91" s="57"/>
      <c r="E91" s="58"/>
      <c r="F91" s="59"/>
    </row>
    <row r="92" spans="1:6">
      <c r="A92" s="6"/>
      <c r="B92" s="6"/>
      <c r="C92" s="47"/>
      <c r="D92" s="57"/>
      <c r="E92" s="58"/>
      <c r="F92" s="59"/>
    </row>
    <row r="93" spans="1:6">
      <c r="A93" s="6"/>
      <c r="B93" s="6"/>
      <c r="C93" s="47"/>
      <c r="D93" s="57"/>
      <c r="E93" s="58"/>
      <c r="F93" s="59"/>
    </row>
    <row r="94" spans="1:6">
      <c r="A94" s="6"/>
      <c r="B94" s="6"/>
      <c r="C94" s="47"/>
      <c r="D94" s="57"/>
      <c r="E94" s="58"/>
      <c r="F94" s="59"/>
    </row>
    <row r="95" spans="1:6">
      <c r="A95" s="6"/>
      <c r="B95" s="6"/>
      <c r="C95" s="47"/>
      <c r="D95" s="57"/>
      <c r="E95" s="58"/>
      <c r="F95" s="59"/>
    </row>
    <row r="96" spans="1:6">
      <c r="A96" s="6"/>
      <c r="B96" s="6"/>
      <c r="C96" s="47"/>
      <c r="D96" s="57"/>
      <c r="E96" s="58"/>
      <c r="F96" s="59"/>
    </row>
    <row r="97" spans="1:6">
      <c r="A97" s="6"/>
      <c r="B97" s="6"/>
      <c r="C97" s="47"/>
      <c r="D97" s="57"/>
      <c r="E97" s="58"/>
      <c r="F97" s="59"/>
    </row>
    <row r="98" spans="1:6">
      <c r="A98" s="6"/>
      <c r="B98" s="6"/>
      <c r="C98" s="47"/>
      <c r="D98" s="57"/>
      <c r="E98" s="58"/>
      <c r="F98" s="59"/>
    </row>
  </sheetData>
  <sheetProtection password="CE2A" sheet="1" selectLockedCells="1" selectUnlockedCells="1" objects="1"/>
  <mergeCells count="2">
    <mergeCell ref="A1:C3"/>
    <mergeCell ref="A4:C8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631"/>
  <sheetViews>
    <sheetView workbookViewId="0">
      <pane ySplit="1" topLeftCell="A5738" activePane="bottomLeft" state="frozen"/>
      <selection/>
      <selection pane="bottomLeft" activeCell="F1" sqref="F1"/>
    </sheetView>
  </sheetViews>
  <sheetFormatPr defaultColWidth="9" defaultRowHeight="13.5"/>
  <cols>
    <col min="1" max="1" width="6.375" style="6" customWidth="1"/>
    <col min="2" max="2" width="9.375" style="6" customWidth="1"/>
    <col min="3" max="3" width="17.125" style="47" hidden="1" customWidth="1"/>
    <col min="4" max="4" width="17.125" style="6" customWidth="1"/>
    <col min="5" max="5" width="27.5" style="6" hidden="1" customWidth="1"/>
    <col min="6" max="6" width="27.5" style="6" customWidth="1"/>
    <col min="7" max="7" width="15.25" style="6" customWidth="1"/>
    <col min="8" max="8" width="20.375" style="6" hidden="1" customWidth="1"/>
    <col min="9" max="9" width="29.875" style="6" customWidth="1"/>
    <col min="10" max="16384" width="9" style="6"/>
  </cols>
  <sheetData>
    <row r="1" s="8" customFormat="1" spans="1:9">
      <c r="A1" s="8" t="s">
        <v>3</v>
      </c>
      <c r="B1" s="8" t="s">
        <v>4</v>
      </c>
      <c r="C1" s="48" t="s">
        <v>5</v>
      </c>
      <c r="D1" s="8" t="str">
        <f>C1</f>
        <v>分类</v>
      </c>
      <c r="E1" s="8" t="s">
        <v>6</v>
      </c>
      <c r="F1" s="8" t="str">
        <f>E1</f>
        <v>物品名称</v>
      </c>
      <c r="G1" s="8" t="s">
        <v>7</v>
      </c>
      <c r="H1" s="9" t="s">
        <v>8</v>
      </c>
      <c r="I1" s="49" t="str">
        <f>H1</f>
        <v>备注</v>
      </c>
    </row>
    <row r="2" spans="1:9">
      <c r="A2" s="6">
        <v>1</v>
      </c>
      <c r="B2" s="47" t="str">
        <f t="shared" ref="B2:B65" si="0">DEC2HEX(ROW(A1),8)</f>
        <v>00000001</v>
      </c>
      <c r="C2" s="47" t="str">
        <f>IFERROR(VLOOKUP(B2,总表!A:B,2,0),"-")</f>
        <v>-</v>
      </c>
      <c r="D2" s="6" t="str">
        <f t="shared" ref="D2:D65" si="1">C2</f>
        <v>-</v>
      </c>
      <c r="E2" s="6" t="str">
        <f>IFERROR(VLOOKUP(B2,总表!A:D,3,0),"-")</f>
        <v>-</v>
      </c>
      <c r="F2" s="6" t="str">
        <f t="shared" ref="F2:F65" si="2">E2</f>
        <v>-</v>
      </c>
      <c r="G2" s="6" t="s">
        <v>9</v>
      </c>
      <c r="H2" s="6" t="str">
        <f>IF(IFERROR(VLOOKUP(B2,总表!A:D,4,0),"露易")=0," ",IFERROR(VLOOKUP(B2,总表!A:D,4,0),"-"))</f>
        <v>-</v>
      </c>
      <c r="I2" s="6" t="str">
        <f t="shared" ref="I2:I65" si="3">H2</f>
        <v>-</v>
      </c>
    </row>
    <row r="3" spans="1:9">
      <c r="A3" s="6">
        <v>2</v>
      </c>
      <c r="B3" s="47" t="str">
        <f t="shared" si="0"/>
        <v>00000002</v>
      </c>
      <c r="C3" s="47" t="str">
        <f>IFERROR(VLOOKUP(B3,总表!A:B,2,0),"-")</f>
        <v>-</v>
      </c>
      <c r="D3" s="6" t="str">
        <f t="shared" si="1"/>
        <v>-</v>
      </c>
      <c r="E3" s="6" t="str">
        <f>IFERROR(VLOOKUP(B3,总表!A:D,3,0),"-")</f>
        <v>-</v>
      </c>
      <c r="F3" s="6" t="str">
        <f t="shared" si="2"/>
        <v>-</v>
      </c>
      <c r="G3" s="6" t="s">
        <v>9</v>
      </c>
      <c r="H3" s="6" t="str">
        <f>IF(IFERROR(VLOOKUP(B3,总表!A:D,4,0),"露易")=0," ",IFERROR(VLOOKUP(B3,总表!A:D,4,0),"-"))</f>
        <v>-</v>
      </c>
      <c r="I3" s="6" t="str">
        <f t="shared" si="3"/>
        <v>-</v>
      </c>
    </row>
    <row r="4" spans="1:9">
      <c r="A4" s="6">
        <v>3</v>
      </c>
      <c r="B4" s="47" t="str">
        <f t="shared" si="0"/>
        <v>00000003</v>
      </c>
      <c r="C4" s="47" t="str">
        <f>IFERROR(VLOOKUP(B4,总表!A:B,2,0),"-")</f>
        <v>-</v>
      </c>
      <c r="D4" s="6" t="str">
        <f t="shared" si="1"/>
        <v>-</v>
      </c>
      <c r="E4" s="6" t="str">
        <f>IFERROR(VLOOKUP(B4,总表!A:D,3,0),"-")</f>
        <v>-</v>
      </c>
      <c r="F4" s="6" t="str">
        <f t="shared" si="2"/>
        <v>-</v>
      </c>
      <c r="G4" s="6" t="s">
        <v>9</v>
      </c>
      <c r="H4" s="6" t="str">
        <f>IF(IFERROR(VLOOKUP(B4,总表!A:D,4,0),"露易")=0," ",IFERROR(VLOOKUP(B4,总表!A:D,4,0),"-"))</f>
        <v>-</v>
      </c>
      <c r="I4" s="6" t="str">
        <f t="shared" si="3"/>
        <v>-</v>
      </c>
    </row>
    <row r="5" spans="1:9">
      <c r="A5" s="6">
        <v>4</v>
      </c>
      <c r="B5" s="47" t="str">
        <f t="shared" si="0"/>
        <v>00000004</v>
      </c>
      <c r="C5" s="47" t="str">
        <f>IFERROR(VLOOKUP(B5,总表!A:B,2,0),"-")</f>
        <v>-</v>
      </c>
      <c r="D5" s="6" t="str">
        <f t="shared" si="1"/>
        <v>-</v>
      </c>
      <c r="E5" s="6" t="str">
        <f>IFERROR(VLOOKUP(B5,总表!A:D,3,0),"-")</f>
        <v>-</v>
      </c>
      <c r="F5" s="6" t="str">
        <f t="shared" si="2"/>
        <v>-</v>
      </c>
      <c r="G5" s="6" t="s">
        <v>9</v>
      </c>
      <c r="H5" s="6" t="str">
        <f>IF(IFERROR(VLOOKUP(B5,总表!A:D,4,0),"露易")=0," ",IFERROR(VLOOKUP(B5,总表!A:D,4,0),"-"))</f>
        <v>-</v>
      </c>
      <c r="I5" s="6" t="str">
        <f t="shared" si="3"/>
        <v>-</v>
      </c>
    </row>
    <row r="6" spans="1:9">
      <c r="A6" s="6">
        <v>5</v>
      </c>
      <c r="B6" s="47" t="str">
        <f t="shared" si="0"/>
        <v>00000005</v>
      </c>
      <c r="C6" s="47" t="str">
        <f>IFERROR(VLOOKUP(B6,总表!A:B,2,0),"-")</f>
        <v>-</v>
      </c>
      <c r="D6" s="6" t="str">
        <f t="shared" si="1"/>
        <v>-</v>
      </c>
      <c r="E6" s="6" t="str">
        <f>IFERROR(VLOOKUP(B6,总表!A:D,3,0),"-")</f>
        <v>-</v>
      </c>
      <c r="F6" s="6" t="str">
        <f t="shared" si="2"/>
        <v>-</v>
      </c>
      <c r="G6" s="6" t="s">
        <v>9</v>
      </c>
      <c r="H6" s="6" t="str">
        <f>IF(IFERROR(VLOOKUP(B6,总表!A:D,4,0),"露易")=0," ",IFERROR(VLOOKUP(B6,总表!A:D,4,0),"-"))</f>
        <v>-</v>
      </c>
      <c r="I6" s="6" t="str">
        <f t="shared" si="3"/>
        <v>-</v>
      </c>
    </row>
    <row r="7" spans="1:9">
      <c r="A7" s="6">
        <v>6</v>
      </c>
      <c r="B7" s="47" t="str">
        <f t="shared" si="0"/>
        <v>00000006</v>
      </c>
      <c r="C7" s="47" t="str">
        <f>IFERROR(VLOOKUP(B7,总表!A:B,2,0),"-")</f>
        <v>-</v>
      </c>
      <c r="D7" s="6" t="str">
        <f t="shared" si="1"/>
        <v>-</v>
      </c>
      <c r="E7" s="6" t="str">
        <f>IFERROR(VLOOKUP(B7,总表!A:D,3,0),"-")</f>
        <v>-</v>
      </c>
      <c r="F7" s="6" t="str">
        <f t="shared" si="2"/>
        <v>-</v>
      </c>
      <c r="G7" s="6" t="s">
        <v>9</v>
      </c>
      <c r="H7" s="6" t="str">
        <f>IF(IFERROR(VLOOKUP(B7,总表!A:D,4,0),"露易")=0," ",IFERROR(VLOOKUP(B7,总表!A:D,4,0),"-"))</f>
        <v>-</v>
      </c>
      <c r="I7" s="6" t="str">
        <f t="shared" si="3"/>
        <v>-</v>
      </c>
    </row>
    <row r="8" spans="1:9">
      <c r="A8" s="6">
        <v>7</v>
      </c>
      <c r="B8" s="47" t="str">
        <f t="shared" si="0"/>
        <v>00000007</v>
      </c>
      <c r="C8" s="47" t="str">
        <f>IFERROR(VLOOKUP(B8,总表!A:B,2,0),"-")</f>
        <v>-</v>
      </c>
      <c r="D8" s="6" t="str">
        <f t="shared" si="1"/>
        <v>-</v>
      </c>
      <c r="E8" s="6" t="str">
        <f>IFERROR(VLOOKUP(B8,总表!A:D,3,0),"-")</f>
        <v>-</v>
      </c>
      <c r="F8" s="6" t="str">
        <f t="shared" si="2"/>
        <v>-</v>
      </c>
      <c r="G8" s="6" t="s">
        <v>9</v>
      </c>
      <c r="H8" s="6" t="str">
        <f>IF(IFERROR(VLOOKUP(B8,总表!A:D,4,0),"露易")=0," ",IFERROR(VLOOKUP(B8,总表!A:D,4,0),"-"))</f>
        <v>-</v>
      </c>
      <c r="I8" s="6" t="str">
        <f t="shared" si="3"/>
        <v>-</v>
      </c>
    </row>
    <row r="9" spans="1:9">
      <c r="A9" s="6">
        <v>8</v>
      </c>
      <c r="B9" s="47" t="str">
        <f t="shared" si="0"/>
        <v>00000008</v>
      </c>
      <c r="C9" s="47" t="str">
        <f>IFERROR(VLOOKUP(B9,总表!A:B,2,0),"-")</f>
        <v>-</v>
      </c>
      <c r="D9" s="6" t="str">
        <f t="shared" si="1"/>
        <v>-</v>
      </c>
      <c r="E9" s="6" t="str">
        <f>IFERROR(VLOOKUP(B9,总表!A:D,3,0),"-")</f>
        <v>-</v>
      </c>
      <c r="F9" s="6" t="str">
        <f t="shared" si="2"/>
        <v>-</v>
      </c>
      <c r="G9" s="6" t="s">
        <v>9</v>
      </c>
      <c r="H9" s="6" t="str">
        <f>IF(IFERROR(VLOOKUP(B9,总表!A:D,4,0),"露易")=0," ",IFERROR(VLOOKUP(B9,总表!A:D,4,0),"-"))</f>
        <v>-</v>
      </c>
      <c r="I9" s="6" t="str">
        <f t="shared" si="3"/>
        <v>-</v>
      </c>
    </row>
    <row r="10" spans="1:9">
      <c r="A10" s="6">
        <v>9</v>
      </c>
      <c r="B10" s="47" t="str">
        <f t="shared" si="0"/>
        <v>00000009</v>
      </c>
      <c r="C10" s="47" t="str">
        <f>IFERROR(VLOOKUP(B10,总表!A:B,2,0),"-")</f>
        <v>-</v>
      </c>
      <c r="D10" s="6" t="str">
        <f t="shared" si="1"/>
        <v>-</v>
      </c>
      <c r="E10" s="6" t="str">
        <f>IFERROR(VLOOKUP(B10,总表!A:D,3,0),"-")</f>
        <v>-</v>
      </c>
      <c r="F10" s="6" t="str">
        <f t="shared" si="2"/>
        <v>-</v>
      </c>
      <c r="G10" s="6" t="s">
        <v>9</v>
      </c>
      <c r="H10" s="6" t="str">
        <f>IF(IFERROR(VLOOKUP(B10,总表!A:D,4,0),"露易")=0," ",IFERROR(VLOOKUP(B10,总表!A:D,4,0),"-"))</f>
        <v>-</v>
      </c>
      <c r="I10" s="6" t="str">
        <f t="shared" si="3"/>
        <v>-</v>
      </c>
    </row>
    <row r="11" spans="1:9">
      <c r="A11" s="6">
        <v>10</v>
      </c>
      <c r="B11" s="47" t="str">
        <f t="shared" si="0"/>
        <v>0000000A</v>
      </c>
      <c r="C11" s="47" t="str">
        <f>IFERROR(VLOOKUP(B11,总表!A:B,2,0),"-")</f>
        <v>-</v>
      </c>
      <c r="D11" s="6" t="str">
        <f t="shared" si="1"/>
        <v>-</v>
      </c>
      <c r="E11" s="6" t="str">
        <f>IFERROR(VLOOKUP(B11,总表!A:D,3,0),"-")</f>
        <v>-</v>
      </c>
      <c r="F11" s="6" t="str">
        <f t="shared" si="2"/>
        <v>-</v>
      </c>
      <c r="G11" s="6" t="s">
        <v>9</v>
      </c>
      <c r="H11" s="6" t="str">
        <f>IF(IFERROR(VLOOKUP(B11,总表!A:D,4,0),"露易")=0," ",IFERROR(VLOOKUP(B11,总表!A:D,4,0),"-"))</f>
        <v>-</v>
      </c>
      <c r="I11" s="6" t="str">
        <f t="shared" si="3"/>
        <v>-</v>
      </c>
    </row>
    <row r="12" spans="1:9">
      <c r="A12" s="6">
        <v>11</v>
      </c>
      <c r="B12" s="47" t="str">
        <f t="shared" si="0"/>
        <v>0000000B</v>
      </c>
      <c r="C12" s="47" t="str">
        <f>IFERROR(VLOOKUP(B12,总表!A:B,2,0),"-")</f>
        <v>-</v>
      </c>
      <c r="D12" s="6" t="str">
        <f t="shared" si="1"/>
        <v>-</v>
      </c>
      <c r="E12" s="6" t="str">
        <f>IFERROR(VLOOKUP(B12,总表!A:D,3,0),"-")</f>
        <v>-</v>
      </c>
      <c r="F12" s="6" t="str">
        <f t="shared" si="2"/>
        <v>-</v>
      </c>
      <c r="G12" s="6" t="s">
        <v>9</v>
      </c>
      <c r="H12" s="6" t="str">
        <f>IF(IFERROR(VLOOKUP(B12,总表!A:D,4,0),"露易")=0," ",IFERROR(VLOOKUP(B12,总表!A:D,4,0),"-"))</f>
        <v>-</v>
      </c>
      <c r="I12" s="6" t="str">
        <f t="shared" si="3"/>
        <v>-</v>
      </c>
    </row>
    <row r="13" spans="1:9">
      <c r="A13" s="6">
        <v>12</v>
      </c>
      <c r="B13" s="47" t="str">
        <f t="shared" si="0"/>
        <v>0000000C</v>
      </c>
      <c r="C13" s="47" t="str">
        <f>IFERROR(VLOOKUP(B13,总表!A:B,2,0),"-")</f>
        <v>-</v>
      </c>
      <c r="D13" s="6" t="str">
        <f t="shared" si="1"/>
        <v>-</v>
      </c>
      <c r="E13" s="6" t="str">
        <f>IFERROR(VLOOKUP(B13,总表!A:D,3,0),"-")</f>
        <v>-</v>
      </c>
      <c r="F13" s="6" t="str">
        <f t="shared" si="2"/>
        <v>-</v>
      </c>
      <c r="G13" s="6" t="s">
        <v>9</v>
      </c>
      <c r="H13" s="6" t="str">
        <f>IF(IFERROR(VLOOKUP(B13,总表!A:D,4,0),"露易")=0," ",IFERROR(VLOOKUP(B13,总表!A:D,4,0),"-"))</f>
        <v>-</v>
      </c>
      <c r="I13" s="6" t="str">
        <f t="shared" si="3"/>
        <v>-</v>
      </c>
    </row>
    <row r="14" spans="1:9">
      <c r="A14" s="6">
        <v>13</v>
      </c>
      <c r="B14" s="47" t="str">
        <f t="shared" si="0"/>
        <v>0000000D</v>
      </c>
      <c r="C14" s="47" t="str">
        <f>IFERROR(VLOOKUP(B14,总表!A:B,2,0),"-")</f>
        <v>-</v>
      </c>
      <c r="D14" s="6" t="str">
        <f t="shared" si="1"/>
        <v>-</v>
      </c>
      <c r="E14" s="6" t="str">
        <f>IFERROR(VLOOKUP(B14,总表!A:D,3,0),"-")</f>
        <v>-</v>
      </c>
      <c r="F14" s="6" t="str">
        <f t="shared" si="2"/>
        <v>-</v>
      </c>
      <c r="G14" s="6" t="s">
        <v>9</v>
      </c>
      <c r="H14" s="6" t="str">
        <f>IF(IFERROR(VLOOKUP(B14,总表!A:D,4,0),"露易")=0," ",IFERROR(VLOOKUP(B14,总表!A:D,4,0),"-"))</f>
        <v>-</v>
      </c>
      <c r="I14" s="6" t="str">
        <f t="shared" si="3"/>
        <v>-</v>
      </c>
    </row>
    <row r="15" spans="1:9">
      <c r="A15" s="6">
        <v>14</v>
      </c>
      <c r="B15" s="47" t="str">
        <f t="shared" si="0"/>
        <v>0000000E</v>
      </c>
      <c r="C15" s="47" t="str">
        <f>IFERROR(VLOOKUP(B15,总表!A:B,2,0),"-")</f>
        <v>-</v>
      </c>
      <c r="D15" s="6" t="str">
        <f t="shared" si="1"/>
        <v>-</v>
      </c>
      <c r="E15" s="6" t="str">
        <f>IFERROR(VLOOKUP(B15,总表!A:D,3,0),"-")</f>
        <v>-</v>
      </c>
      <c r="F15" s="6" t="str">
        <f t="shared" si="2"/>
        <v>-</v>
      </c>
      <c r="G15" s="6" t="s">
        <v>9</v>
      </c>
      <c r="H15" s="6" t="str">
        <f>IF(IFERROR(VLOOKUP(B15,总表!A:D,4,0),"露易")=0," ",IFERROR(VLOOKUP(B15,总表!A:D,4,0),"-"))</f>
        <v>-</v>
      </c>
      <c r="I15" s="6" t="str">
        <f t="shared" si="3"/>
        <v>-</v>
      </c>
    </row>
    <row r="16" spans="1:9">
      <c r="A16" s="6">
        <v>15</v>
      </c>
      <c r="B16" s="47" t="str">
        <f t="shared" si="0"/>
        <v>0000000F</v>
      </c>
      <c r="C16" s="47" t="str">
        <f>IFERROR(VLOOKUP(B16,总表!A:B,2,0),"-")</f>
        <v>-</v>
      </c>
      <c r="D16" s="6" t="str">
        <f t="shared" si="1"/>
        <v>-</v>
      </c>
      <c r="E16" s="6" t="str">
        <f>IFERROR(VLOOKUP(B16,总表!A:D,3,0),"-")</f>
        <v>-</v>
      </c>
      <c r="F16" s="6" t="str">
        <f t="shared" si="2"/>
        <v>-</v>
      </c>
      <c r="G16" s="6" t="s">
        <v>9</v>
      </c>
      <c r="H16" s="6" t="str">
        <f>IF(IFERROR(VLOOKUP(B16,总表!A:D,4,0),"露易")=0," ",IFERROR(VLOOKUP(B16,总表!A:D,4,0),"-"))</f>
        <v>-</v>
      </c>
      <c r="I16" s="6" t="str">
        <f t="shared" si="3"/>
        <v>-</v>
      </c>
    </row>
    <row r="17" spans="1:9">
      <c r="A17" s="6">
        <v>16</v>
      </c>
      <c r="B17" s="47" t="str">
        <f t="shared" si="0"/>
        <v>00000010</v>
      </c>
      <c r="C17" s="47" t="str">
        <f>IFERROR(VLOOKUP(B17,总表!A:B,2,0),"-")</f>
        <v>-</v>
      </c>
      <c r="D17" s="6" t="str">
        <f t="shared" si="1"/>
        <v>-</v>
      </c>
      <c r="E17" s="6" t="str">
        <f>IFERROR(VLOOKUP(B17,总表!A:D,3,0),"-")</f>
        <v>-</v>
      </c>
      <c r="F17" s="6" t="str">
        <f t="shared" si="2"/>
        <v>-</v>
      </c>
      <c r="G17" s="6" t="s">
        <v>9</v>
      </c>
      <c r="H17" s="6" t="str">
        <f>IF(IFERROR(VLOOKUP(B17,总表!A:D,4,0),"露易")=0," ",IFERROR(VLOOKUP(B17,总表!A:D,4,0),"-"))</f>
        <v>-</v>
      </c>
      <c r="I17" s="6" t="str">
        <f t="shared" si="3"/>
        <v>-</v>
      </c>
    </row>
    <row r="18" spans="1:9">
      <c r="A18" s="6">
        <v>17</v>
      </c>
      <c r="B18" s="47" t="str">
        <f t="shared" si="0"/>
        <v>00000011</v>
      </c>
      <c r="C18" s="47" t="str">
        <f>IFERROR(VLOOKUP(B18,总表!A:B,2,0),"-")</f>
        <v>-</v>
      </c>
      <c r="D18" s="6" t="str">
        <f t="shared" si="1"/>
        <v>-</v>
      </c>
      <c r="E18" s="6" t="str">
        <f>IFERROR(VLOOKUP(B18,总表!A:D,3,0),"-")</f>
        <v>-</v>
      </c>
      <c r="F18" s="6" t="str">
        <f t="shared" si="2"/>
        <v>-</v>
      </c>
      <c r="G18" s="6" t="s">
        <v>9</v>
      </c>
      <c r="H18" s="6" t="str">
        <f>IF(IFERROR(VLOOKUP(B18,总表!A:D,4,0),"露易")=0," ",IFERROR(VLOOKUP(B18,总表!A:D,4,0),"-"))</f>
        <v>-</v>
      </c>
      <c r="I18" s="6" t="str">
        <f t="shared" si="3"/>
        <v>-</v>
      </c>
    </row>
    <row r="19" spans="1:9">
      <c r="A19" s="6">
        <v>18</v>
      </c>
      <c r="B19" s="47" t="str">
        <f t="shared" si="0"/>
        <v>00000012</v>
      </c>
      <c r="C19" s="47" t="str">
        <f>IFERROR(VLOOKUP(B19,总表!A:B,2,0),"-")</f>
        <v>-</v>
      </c>
      <c r="D19" s="6" t="str">
        <f t="shared" si="1"/>
        <v>-</v>
      </c>
      <c r="E19" s="6" t="str">
        <f>IFERROR(VLOOKUP(B19,总表!A:D,3,0),"-")</f>
        <v>-</v>
      </c>
      <c r="F19" s="6" t="str">
        <f t="shared" si="2"/>
        <v>-</v>
      </c>
      <c r="G19" s="6" t="s">
        <v>9</v>
      </c>
      <c r="H19" s="6" t="str">
        <f>IF(IFERROR(VLOOKUP(B19,总表!A:D,4,0),"露易")=0," ",IFERROR(VLOOKUP(B19,总表!A:D,4,0),"-"))</f>
        <v>-</v>
      </c>
      <c r="I19" s="6" t="str">
        <f t="shared" si="3"/>
        <v>-</v>
      </c>
    </row>
    <row r="20" spans="1:9">
      <c r="A20" s="6">
        <v>19</v>
      </c>
      <c r="B20" s="47" t="str">
        <f t="shared" si="0"/>
        <v>00000013</v>
      </c>
      <c r="C20" s="47" t="str">
        <f>IFERROR(VLOOKUP(B20,总表!A:B,2,0),"-")</f>
        <v>-</v>
      </c>
      <c r="D20" s="6" t="str">
        <f t="shared" si="1"/>
        <v>-</v>
      </c>
      <c r="E20" s="6" t="str">
        <f>IFERROR(VLOOKUP(B20,总表!A:D,3,0),"-")</f>
        <v>-</v>
      </c>
      <c r="F20" s="6" t="str">
        <f t="shared" si="2"/>
        <v>-</v>
      </c>
      <c r="G20" s="6" t="s">
        <v>9</v>
      </c>
      <c r="H20" s="6" t="str">
        <f>IF(IFERROR(VLOOKUP(B20,总表!A:D,4,0),"露易")=0," ",IFERROR(VLOOKUP(B20,总表!A:D,4,0),"-"))</f>
        <v>-</v>
      </c>
      <c r="I20" s="6" t="str">
        <f t="shared" si="3"/>
        <v>-</v>
      </c>
    </row>
    <row r="21" spans="1:9">
      <c r="A21" s="6">
        <v>20</v>
      </c>
      <c r="B21" s="47" t="str">
        <f t="shared" si="0"/>
        <v>00000014</v>
      </c>
      <c r="C21" s="47" t="str">
        <f>IFERROR(VLOOKUP(B21,总表!A:B,2,0),"-")</f>
        <v>-</v>
      </c>
      <c r="D21" s="6" t="str">
        <f t="shared" si="1"/>
        <v>-</v>
      </c>
      <c r="E21" s="6" t="str">
        <f>IFERROR(VLOOKUP(B21,总表!A:D,3,0),"-")</f>
        <v>-</v>
      </c>
      <c r="F21" s="6" t="str">
        <f t="shared" si="2"/>
        <v>-</v>
      </c>
      <c r="G21" s="6" t="s">
        <v>9</v>
      </c>
      <c r="H21" s="6" t="str">
        <f>IF(IFERROR(VLOOKUP(B21,总表!A:D,4,0),"露易")=0," ",IFERROR(VLOOKUP(B21,总表!A:D,4,0),"-"))</f>
        <v>-</v>
      </c>
      <c r="I21" s="6" t="str">
        <f t="shared" si="3"/>
        <v>-</v>
      </c>
    </row>
    <row r="22" spans="1:9">
      <c r="A22" s="6">
        <v>21</v>
      </c>
      <c r="B22" s="47" t="str">
        <f t="shared" si="0"/>
        <v>00000015</v>
      </c>
      <c r="C22" s="47" t="str">
        <f>IFERROR(VLOOKUP(B22,总表!A:B,2,0),"-")</f>
        <v>-</v>
      </c>
      <c r="D22" s="6" t="str">
        <f t="shared" si="1"/>
        <v>-</v>
      </c>
      <c r="E22" s="6" t="str">
        <f>IFERROR(VLOOKUP(B22,总表!A:D,3,0),"-")</f>
        <v>-</v>
      </c>
      <c r="F22" s="6" t="str">
        <f t="shared" si="2"/>
        <v>-</v>
      </c>
      <c r="G22" s="6" t="s">
        <v>9</v>
      </c>
      <c r="H22" s="6" t="str">
        <f>IF(IFERROR(VLOOKUP(B22,总表!A:D,4,0),"露易")=0," ",IFERROR(VLOOKUP(B22,总表!A:D,4,0),"-"))</f>
        <v>-</v>
      </c>
      <c r="I22" s="6" t="str">
        <f t="shared" si="3"/>
        <v>-</v>
      </c>
    </row>
    <row r="23" spans="1:9">
      <c r="A23" s="6">
        <v>22</v>
      </c>
      <c r="B23" s="47" t="str">
        <f t="shared" si="0"/>
        <v>00000016</v>
      </c>
      <c r="C23" s="47" t="str">
        <f>IFERROR(VLOOKUP(B23,总表!A:B,2,0),"-")</f>
        <v>-</v>
      </c>
      <c r="D23" s="6" t="str">
        <f t="shared" si="1"/>
        <v>-</v>
      </c>
      <c r="E23" s="6" t="str">
        <f>IFERROR(VLOOKUP(B23,总表!A:D,3,0),"-")</f>
        <v>-</v>
      </c>
      <c r="F23" s="6" t="str">
        <f t="shared" si="2"/>
        <v>-</v>
      </c>
      <c r="G23" s="6" t="s">
        <v>9</v>
      </c>
      <c r="H23" s="6" t="str">
        <f>IF(IFERROR(VLOOKUP(B23,总表!A:D,4,0),"露易")=0," ",IFERROR(VLOOKUP(B23,总表!A:D,4,0),"-"))</f>
        <v>-</v>
      </c>
      <c r="I23" s="6" t="str">
        <f t="shared" si="3"/>
        <v>-</v>
      </c>
    </row>
    <row r="24" spans="1:9">
      <c r="A24" s="6">
        <v>23</v>
      </c>
      <c r="B24" s="47" t="str">
        <f t="shared" si="0"/>
        <v>00000017</v>
      </c>
      <c r="C24" s="47" t="str">
        <f>IFERROR(VLOOKUP(B24,总表!A:B,2,0),"-")</f>
        <v>-</v>
      </c>
      <c r="D24" s="6" t="str">
        <f t="shared" si="1"/>
        <v>-</v>
      </c>
      <c r="E24" s="6" t="str">
        <f>IFERROR(VLOOKUP(B24,总表!A:D,3,0),"-")</f>
        <v>-</v>
      </c>
      <c r="F24" s="6" t="str">
        <f t="shared" si="2"/>
        <v>-</v>
      </c>
      <c r="G24" s="6" t="s">
        <v>9</v>
      </c>
      <c r="H24" s="6" t="str">
        <f>IF(IFERROR(VLOOKUP(B24,总表!A:D,4,0),"露易")=0," ",IFERROR(VLOOKUP(B24,总表!A:D,4,0),"-"))</f>
        <v>-</v>
      </c>
      <c r="I24" s="6" t="str">
        <f t="shared" si="3"/>
        <v>-</v>
      </c>
    </row>
    <row r="25" spans="1:9">
      <c r="A25" s="6">
        <v>24</v>
      </c>
      <c r="B25" s="47" t="str">
        <f t="shared" si="0"/>
        <v>00000018</v>
      </c>
      <c r="C25" s="47" t="str">
        <f>IFERROR(VLOOKUP(B25,总表!A:B,2,0),"-")</f>
        <v>-</v>
      </c>
      <c r="D25" s="6" t="str">
        <f t="shared" si="1"/>
        <v>-</v>
      </c>
      <c r="E25" s="6" t="str">
        <f>IFERROR(VLOOKUP(B25,总表!A:D,3,0),"-")</f>
        <v>-</v>
      </c>
      <c r="F25" s="6" t="str">
        <f t="shared" si="2"/>
        <v>-</v>
      </c>
      <c r="G25" s="6" t="s">
        <v>9</v>
      </c>
      <c r="H25" s="6" t="str">
        <f>IF(IFERROR(VLOOKUP(B25,总表!A:D,4,0),"露易")=0," ",IFERROR(VLOOKUP(B25,总表!A:D,4,0),"-"))</f>
        <v>-</v>
      </c>
      <c r="I25" s="6" t="str">
        <f t="shared" si="3"/>
        <v>-</v>
      </c>
    </row>
    <row r="26" spans="1:9">
      <c r="A26" s="6">
        <v>25</v>
      </c>
      <c r="B26" s="47" t="str">
        <f t="shared" si="0"/>
        <v>00000019</v>
      </c>
      <c r="C26" s="47" t="str">
        <f>IFERROR(VLOOKUP(B26,总表!A:B,2,0),"-")</f>
        <v>-</v>
      </c>
      <c r="D26" s="6" t="str">
        <f t="shared" si="1"/>
        <v>-</v>
      </c>
      <c r="E26" s="6" t="str">
        <f>IFERROR(VLOOKUP(B26,总表!A:D,3,0),"-")</f>
        <v>-</v>
      </c>
      <c r="F26" s="6" t="str">
        <f t="shared" si="2"/>
        <v>-</v>
      </c>
      <c r="G26" s="6" t="s">
        <v>9</v>
      </c>
      <c r="H26" s="6" t="str">
        <f>IF(IFERROR(VLOOKUP(B26,总表!A:D,4,0),"露易")=0," ",IFERROR(VLOOKUP(B26,总表!A:D,4,0),"-"))</f>
        <v>-</v>
      </c>
      <c r="I26" s="6" t="str">
        <f t="shared" si="3"/>
        <v>-</v>
      </c>
    </row>
    <row r="27" spans="1:9">
      <c r="A27" s="6">
        <v>26</v>
      </c>
      <c r="B27" s="47" t="str">
        <f t="shared" si="0"/>
        <v>0000001A</v>
      </c>
      <c r="C27" s="47" t="str">
        <f>IFERROR(VLOOKUP(B27,总表!A:B,2,0),"-")</f>
        <v>-</v>
      </c>
      <c r="D27" s="6" t="str">
        <f t="shared" si="1"/>
        <v>-</v>
      </c>
      <c r="E27" s="6" t="str">
        <f>IFERROR(VLOOKUP(B27,总表!A:D,3,0),"-")</f>
        <v>-</v>
      </c>
      <c r="F27" s="6" t="str">
        <f t="shared" si="2"/>
        <v>-</v>
      </c>
      <c r="G27" s="6" t="s">
        <v>9</v>
      </c>
      <c r="H27" s="6" t="str">
        <f>IF(IFERROR(VLOOKUP(B27,总表!A:D,4,0),"露易")=0," ",IFERROR(VLOOKUP(B27,总表!A:D,4,0),"-"))</f>
        <v>-</v>
      </c>
      <c r="I27" s="6" t="str">
        <f t="shared" si="3"/>
        <v>-</v>
      </c>
    </row>
    <row r="28" spans="1:9">
      <c r="A28" s="6">
        <v>27</v>
      </c>
      <c r="B28" s="47" t="str">
        <f t="shared" si="0"/>
        <v>0000001B</v>
      </c>
      <c r="C28" s="47" t="str">
        <f>IFERROR(VLOOKUP(B28,总表!A:B,2,0),"-")</f>
        <v>-</v>
      </c>
      <c r="D28" s="6" t="str">
        <f t="shared" si="1"/>
        <v>-</v>
      </c>
      <c r="E28" s="6" t="str">
        <f>IFERROR(VLOOKUP(B28,总表!A:D,3,0),"-")</f>
        <v>-</v>
      </c>
      <c r="F28" s="6" t="str">
        <f t="shared" si="2"/>
        <v>-</v>
      </c>
      <c r="G28" s="6" t="s">
        <v>9</v>
      </c>
      <c r="H28" s="6" t="str">
        <f>IF(IFERROR(VLOOKUP(B28,总表!A:D,4,0),"露易")=0," ",IFERROR(VLOOKUP(B28,总表!A:D,4,0),"-"))</f>
        <v>-</v>
      </c>
      <c r="I28" s="6" t="str">
        <f t="shared" si="3"/>
        <v>-</v>
      </c>
    </row>
    <row r="29" spans="1:9">
      <c r="A29" s="6">
        <v>28</v>
      </c>
      <c r="B29" s="47" t="str">
        <f t="shared" si="0"/>
        <v>0000001C</v>
      </c>
      <c r="C29" s="47" t="str">
        <f>IFERROR(VLOOKUP(B29,总表!A:B,2,0),"-")</f>
        <v>-</v>
      </c>
      <c r="D29" s="6" t="str">
        <f t="shared" si="1"/>
        <v>-</v>
      </c>
      <c r="E29" s="6" t="str">
        <f>IFERROR(VLOOKUP(B29,总表!A:D,3,0),"-")</f>
        <v>-</v>
      </c>
      <c r="F29" s="6" t="str">
        <f t="shared" si="2"/>
        <v>-</v>
      </c>
      <c r="G29" s="6" t="s">
        <v>9</v>
      </c>
      <c r="H29" s="6" t="str">
        <f>IF(IFERROR(VLOOKUP(B29,总表!A:D,4,0),"露易")=0," ",IFERROR(VLOOKUP(B29,总表!A:D,4,0),"-"))</f>
        <v>-</v>
      </c>
      <c r="I29" s="6" t="str">
        <f t="shared" si="3"/>
        <v>-</v>
      </c>
    </row>
    <row r="30" spans="1:9">
      <c r="A30" s="6">
        <v>29</v>
      </c>
      <c r="B30" s="47" t="str">
        <f t="shared" si="0"/>
        <v>0000001D</v>
      </c>
      <c r="C30" s="47" t="str">
        <f>IFERROR(VLOOKUP(B30,总表!A:B,2,0),"-")</f>
        <v>-</v>
      </c>
      <c r="D30" s="6" t="str">
        <f t="shared" si="1"/>
        <v>-</v>
      </c>
      <c r="E30" s="6" t="str">
        <f>IFERROR(VLOOKUP(B30,总表!A:D,3,0),"-")</f>
        <v>-</v>
      </c>
      <c r="F30" s="6" t="str">
        <f t="shared" si="2"/>
        <v>-</v>
      </c>
      <c r="G30" s="6" t="s">
        <v>9</v>
      </c>
      <c r="H30" s="6" t="str">
        <f>IF(IFERROR(VLOOKUP(B30,总表!A:D,4,0),"露易")=0," ",IFERROR(VLOOKUP(B30,总表!A:D,4,0),"-"))</f>
        <v>-</v>
      </c>
      <c r="I30" s="6" t="str">
        <f t="shared" si="3"/>
        <v>-</v>
      </c>
    </row>
    <row r="31" spans="1:9">
      <c r="A31" s="6">
        <v>30</v>
      </c>
      <c r="B31" s="47" t="str">
        <f t="shared" si="0"/>
        <v>0000001E</v>
      </c>
      <c r="C31" s="47" t="str">
        <f>IFERROR(VLOOKUP(B31,总表!A:B,2,0),"-")</f>
        <v>-</v>
      </c>
      <c r="D31" s="6" t="str">
        <f t="shared" si="1"/>
        <v>-</v>
      </c>
      <c r="E31" s="6" t="str">
        <f>IFERROR(VLOOKUP(B31,总表!A:D,3,0),"-")</f>
        <v>-</v>
      </c>
      <c r="F31" s="6" t="str">
        <f t="shared" si="2"/>
        <v>-</v>
      </c>
      <c r="G31" s="6" t="s">
        <v>9</v>
      </c>
      <c r="H31" s="6" t="str">
        <f>IF(IFERROR(VLOOKUP(B31,总表!A:D,4,0),"露易")=0," ",IFERROR(VLOOKUP(B31,总表!A:D,4,0),"-"))</f>
        <v>-</v>
      </c>
      <c r="I31" s="6" t="str">
        <f t="shared" si="3"/>
        <v>-</v>
      </c>
    </row>
    <row r="32" spans="1:9">
      <c r="A32" s="6">
        <v>31</v>
      </c>
      <c r="B32" s="47" t="str">
        <f t="shared" si="0"/>
        <v>0000001F</v>
      </c>
      <c r="C32" s="47" t="str">
        <f>IFERROR(VLOOKUP(B32,总表!A:B,2,0),"-")</f>
        <v>-</v>
      </c>
      <c r="D32" s="6" t="str">
        <f t="shared" si="1"/>
        <v>-</v>
      </c>
      <c r="E32" s="6" t="str">
        <f>IFERROR(VLOOKUP(B32,总表!A:D,3,0),"-")</f>
        <v>-</v>
      </c>
      <c r="F32" s="6" t="str">
        <f t="shared" si="2"/>
        <v>-</v>
      </c>
      <c r="G32" s="6" t="s">
        <v>9</v>
      </c>
      <c r="H32" s="6" t="str">
        <f>IF(IFERROR(VLOOKUP(B32,总表!A:D,4,0),"露易")=0," ",IFERROR(VLOOKUP(B32,总表!A:D,4,0),"-"))</f>
        <v>-</v>
      </c>
      <c r="I32" s="6" t="str">
        <f t="shared" si="3"/>
        <v>-</v>
      </c>
    </row>
    <row r="33" spans="1:9">
      <c r="A33" s="6">
        <v>32</v>
      </c>
      <c r="B33" s="47" t="str">
        <f t="shared" si="0"/>
        <v>00000020</v>
      </c>
      <c r="C33" s="47" t="str">
        <f>IFERROR(VLOOKUP(B33,总表!A:B,2,0),"-")</f>
        <v>-</v>
      </c>
      <c r="D33" s="6" t="str">
        <f t="shared" si="1"/>
        <v>-</v>
      </c>
      <c r="E33" s="6" t="str">
        <f>IFERROR(VLOOKUP(B33,总表!A:D,3,0),"-")</f>
        <v>-</v>
      </c>
      <c r="F33" s="6" t="str">
        <f t="shared" si="2"/>
        <v>-</v>
      </c>
      <c r="G33" s="6" t="s">
        <v>9</v>
      </c>
      <c r="H33" s="6" t="str">
        <f>IF(IFERROR(VLOOKUP(B33,总表!A:D,4,0),"露易")=0," ",IFERROR(VLOOKUP(B33,总表!A:D,4,0),"-"))</f>
        <v>-</v>
      </c>
      <c r="I33" s="6" t="str">
        <f t="shared" si="3"/>
        <v>-</v>
      </c>
    </row>
    <row r="34" spans="1:9">
      <c r="A34" s="6">
        <v>33</v>
      </c>
      <c r="B34" s="47" t="str">
        <f t="shared" si="0"/>
        <v>00000021</v>
      </c>
      <c r="C34" s="47" t="str">
        <f>IFERROR(VLOOKUP(B34,总表!A:B,2,0),"-")</f>
        <v>-</v>
      </c>
      <c r="D34" s="6" t="str">
        <f t="shared" si="1"/>
        <v>-</v>
      </c>
      <c r="E34" s="6" t="str">
        <f>IFERROR(VLOOKUP(B34,总表!A:D,3,0),"-")</f>
        <v>-</v>
      </c>
      <c r="F34" s="6" t="str">
        <f t="shared" si="2"/>
        <v>-</v>
      </c>
      <c r="G34" s="6" t="s">
        <v>9</v>
      </c>
      <c r="H34" s="6" t="str">
        <f>IF(IFERROR(VLOOKUP(B34,总表!A:D,4,0),"露易")=0," ",IFERROR(VLOOKUP(B34,总表!A:D,4,0),"-"))</f>
        <v>-</v>
      </c>
      <c r="I34" s="6" t="str">
        <f t="shared" si="3"/>
        <v>-</v>
      </c>
    </row>
    <row r="35" spans="1:9">
      <c r="A35" s="6">
        <v>34</v>
      </c>
      <c r="B35" s="47" t="str">
        <f t="shared" si="0"/>
        <v>00000022</v>
      </c>
      <c r="C35" s="47" t="str">
        <f>IFERROR(VLOOKUP(B35,总表!A:B,2,0),"-")</f>
        <v>-</v>
      </c>
      <c r="D35" s="6" t="str">
        <f t="shared" si="1"/>
        <v>-</v>
      </c>
      <c r="E35" s="6" t="str">
        <f>IFERROR(VLOOKUP(B35,总表!A:D,3,0),"-")</f>
        <v>-</v>
      </c>
      <c r="F35" s="6" t="str">
        <f t="shared" si="2"/>
        <v>-</v>
      </c>
      <c r="G35" s="6" t="s">
        <v>9</v>
      </c>
      <c r="H35" s="6" t="str">
        <f>IF(IFERROR(VLOOKUP(B35,总表!A:D,4,0),"露易")=0," ",IFERROR(VLOOKUP(B35,总表!A:D,4,0),"-"))</f>
        <v>-</v>
      </c>
      <c r="I35" s="6" t="str">
        <f t="shared" si="3"/>
        <v>-</v>
      </c>
    </row>
    <row r="36" spans="1:9">
      <c r="A36" s="6">
        <v>35</v>
      </c>
      <c r="B36" s="47" t="str">
        <f t="shared" si="0"/>
        <v>00000023</v>
      </c>
      <c r="C36" s="47" t="str">
        <f>IFERROR(VLOOKUP(B36,总表!A:B,2,0),"-")</f>
        <v>-</v>
      </c>
      <c r="D36" s="6" t="str">
        <f t="shared" si="1"/>
        <v>-</v>
      </c>
      <c r="E36" s="6" t="str">
        <f>IFERROR(VLOOKUP(B36,总表!A:D,3,0),"-")</f>
        <v>-</v>
      </c>
      <c r="F36" s="6" t="str">
        <f t="shared" si="2"/>
        <v>-</v>
      </c>
      <c r="G36" s="6" t="s">
        <v>9</v>
      </c>
      <c r="H36" s="6" t="str">
        <f>IF(IFERROR(VLOOKUP(B36,总表!A:D,4,0),"露易")=0," ",IFERROR(VLOOKUP(B36,总表!A:D,4,0),"-"))</f>
        <v>-</v>
      </c>
      <c r="I36" s="6" t="str">
        <f t="shared" si="3"/>
        <v>-</v>
      </c>
    </row>
    <row r="37" spans="1:9">
      <c r="A37" s="6">
        <v>36</v>
      </c>
      <c r="B37" s="47" t="str">
        <f t="shared" si="0"/>
        <v>00000024</v>
      </c>
      <c r="C37" s="47" t="str">
        <f>IFERROR(VLOOKUP(B37,总表!A:B,2,0),"-")</f>
        <v>-</v>
      </c>
      <c r="D37" s="6" t="str">
        <f t="shared" si="1"/>
        <v>-</v>
      </c>
      <c r="E37" s="6" t="str">
        <f>IFERROR(VLOOKUP(B37,总表!A:D,3,0),"-")</f>
        <v>-</v>
      </c>
      <c r="F37" s="6" t="str">
        <f t="shared" si="2"/>
        <v>-</v>
      </c>
      <c r="G37" s="6" t="s">
        <v>9</v>
      </c>
      <c r="H37" s="6" t="str">
        <f>IF(IFERROR(VLOOKUP(B37,总表!A:D,4,0),"露易")=0," ",IFERROR(VLOOKUP(B37,总表!A:D,4,0),"-"))</f>
        <v>-</v>
      </c>
      <c r="I37" s="6" t="str">
        <f t="shared" si="3"/>
        <v>-</v>
      </c>
    </row>
    <row r="38" spans="1:9">
      <c r="A38" s="6">
        <v>37</v>
      </c>
      <c r="B38" s="47" t="str">
        <f t="shared" si="0"/>
        <v>00000025</v>
      </c>
      <c r="C38" s="47" t="str">
        <f>IFERROR(VLOOKUP(B38,总表!A:B,2,0),"-")</f>
        <v>-</v>
      </c>
      <c r="D38" s="6" t="str">
        <f t="shared" si="1"/>
        <v>-</v>
      </c>
      <c r="E38" s="6" t="str">
        <f>IFERROR(VLOOKUP(B38,总表!A:D,3,0),"-")</f>
        <v>-</v>
      </c>
      <c r="F38" s="6" t="str">
        <f t="shared" si="2"/>
        <v>-</v>
      </c>
      <c r="G38" s="6" t="s">
        <v>9</v>
      </c>
      <c r="H38" s="6" t="str">
        <f>IF(IFERROR(VLOOKUP(B38,总表!A:D,4,0),"露易")=0," ",IFERROR(VLOOKUP(B38,总表!A:D,4,0),"-"))</f>
        <v>-</v>
      </c>
      <c r="I38" s="6" t="str">
        <f t="shared" si="3"/>
        <v>-</v>
      </c>
    </row>
    <row r="39" spans="1:9">
      <c r="A39" s="6">
        <v>38</v>
      </c>
      <c r="B39" s="47" t="str">
        <f t="shared" si="0"/>
        <v>00000026</v>
      </c>
      <c r="C39" s="47" t="str">
        <f>IFERROR(VLOOKUP(B39,总表!A:B,2,0),"-")</f>
        <v>-</v>
      </c>
      <c r="D39" s="6" t="str">
        <f t="shared" si="1"/>
        <v>-</v>
      </c>
      <c r="E39" s="6" t="str">
        <f>IFERROR(VLOOKUP(B39,总表!A:D,3,0),"-")</f>
        <v>-</v>
      </c>
      <c r="F39" s="6" t="str">
        <f t="shared" si="2"/>
        <v>-</v>
      </c>
      <c r="G39" s="6" t="s">
        <v>9</v>
      </c>
      <c r="H39" s="6" t="str">
        <f>IF(IFERROR(VLOOKUP(B39,总表!A:D,4,0),"露易")=0," ",IFERROR(VLOOKUP(B39,总表!A:D,4,0),"-"))</f>
        <v>-</v>
      </c>
      <c r="I39" s="6" t="str">
        <f t="shared" si="3"/>
        <v>-</v>
      </c>
    </row>
    <row r="40" spans="1:9">
      <c r="A40" s="6">
        <v>39</v>
      </c>
      <c r="B40" s="47" t="str">
        <f t="shared" si="0"/>
        <v>00000027</v>
      </c>
      <c r="C40" s="47" t="str">
        <f>IFERROR(VLOOKUP(B40,总表!A:B,2,0),"-")</f>
        <v>-</v>
      </c>
      <c r="D40" s="6" t="str">
        <f t="shared" si="1"/>
        <v>-</v>
      </c>
      <c r="E40" s="6" t="str">
        <f>IFERROR(VLOOKUP(B40,总表!A:D,3,0),"-")</f>
        <v>-</v>
      </c>
      <c r="F40" s="6" t="str">
        <f t="shared" si="2"/>
        <v>-</v>
      </c>
      <c r="G40" s="6" t="s">
        <v>9</v>
      </c>
      <c r="H40" s="6" t="str">
        <f>IF(IFERROR(VLOOKUP(B40,总表!A:D,4,0),"露易")=0," ",IFERROR(VLOOKUP(B40,总表!A:D,4,0),"-"))</f>
        <v>-</v>
      </c>
      <c r="I40" s="6" t="str">
        <f t="shared" si="3"/>
        <v>-</v>
      </c>
    </row>
    <row r="41" spans="1:9">
      <c r="A41" s="6">
        <v>40</v>
      </c>
      <c r="B41" s="47" t="str">
        <f t="shared" si="0"/>
        <v>00000028</v>
      </c>
      <c r="C41" s="47" t="str">
        <f>IFERROR(VLOOKUP(B41,总表!A:B,2,0),"-")</f>
        <v>-</v>
      </c>
      <c r="D41" s="6" t="str">
        <f t="shared" si="1"/>
        <v>-</v>
      </c>
      <c r="E41" s="6" t="str">
        <f>IFERROR(VLOOKUP(B41,总表!A:D,3,0),"-")</f>
        <v>-</v>
      </c>
      <c r="F41" s="6" t="str">
        <f t="shared" si="2"/>
        <v>-</v>
      </c>
      <c r="G41" s="6" t="s">
        <v>9</v>
      </c>
      <c r="H41" s="6" t="str">
        <f>IF(IFERROR(VLOOKUP(B41,总表!A:D,4,0),"露易")=0," ",IFERROR(VLOOKUP(B41,总表!A:D,4,0),"-"))</f>
        <v>-</v>
      </c>
      <c r="I41" s="6" t="str">
        <f t="shared" si="3"/>
        <v>-</v>
      </c>
    </row>
    <row r="42" spans="1:9">
      <c r="A42" s="6">
        <v>41</v>
      </c>
      <c r="B42" s="47" t="str">
        <f t="shared" si="0"/>
        <v>00000029</v>
      </c>
      <c r="C42" s="47" t="str">
        <f>IFERROR(VLOOKUP(B42,总表!A:B,2,0),"-")</f>
        <v>-</v>
      </c>
      <c r="D42" s="6" t="str">
        <f t="shared" si="1"/>
        <v>-</v>
      </c>
      <c r="E42" s="6" t="str">
        <f>IFERROR(VLOOKUP(B42,总表!A:D,3,0),"-")</f>
        <v>-</v>
      </c>
      <c r="F42" s="6" t="str">
        <f t="shared" si="2"/>
        <v>-</v>
      </c>
      <c r="G42" s="6" t="s">
        <v>9</v>
      </c>
      <c r="H42" s="6" t="str">
        <f>IF(IFERROR(VLOOKUP(B42,总表!A:D,4,0),"露易")=0," ",IFERROR(VLOOKUP(B42,总表!A:D,4,0),"-"))</f>
        <v>-</v>
      </c>
      <c r="I42" s="6" t="str">
        <f t="shared" si="3"/>
        <v>-</v>
      </c>
    </row>
    <row r="43" spans="1:9">
      <c r="A43" s="6">
        <v>42</v>
      </c>
      <c r="B43" s="47" t="str">
        <f t="shared" si="0"/>
        <v>0000002A</v>
      </c>
      <c r="C43" s="47" t="str">
        <f>IFERROR(VLOOKUP(B43,总表!A:B,2,0),"-")</f>
        <v>-</v>
      </c>
      <c r="D43" s="6" t="str">
        <f t="shared" si="1"/>
        <v>-</v>
      </c>
      <c r="E43" s="6" t="str">
        <f>IFERROR(VLOOKUP(B43,总表!A:D,3,0),"-")</f>
        <v>-</v>
      </c>
      <c r="F43" s="6" t="str">
        <f t="shared" si="2"/>
        <v>-</v>
      </c>
      <c r="G43" s="6" t="s">
        <v>9</v>
      </c>
      <c r="H43" s="6" t="str">
        <f>IF(IFERROR(VLOOKUP(B43,总表!A:D,4,0),"露易")=0," ",IFERROR(VLOOKUP(B43,总表!A:D,4,0),"-"))</f>
        <v>-</v>
      </c>
      <c r="I43" s="6" t="str">
        <f t="shared" si="3"/>
        <v>-</v>
      </c>
    </row>
    <row r="44" spans="1:9">
      <c r="A44" s="6">
        <v>43</v>
      </c>
      <c r="B44" s="47" t="str">
        <f t="shared" si="0"/>
        <v>0000002B</v>
      </c>
      <c r="C44" s="47" t="str">
        <f>IFERROR(VLOOKUP(B44,总表!A:B,2,0),"-")</f>
        <v>-</v>
      </c>
      <c r="D44" s="6" t="str">
        <f t="shared" si="1"/>
        <v>-</v>
      </c>
      <c r="E44" s="6" t="str">
        <f>IFERROR(VLOOKUP(B44,总表!A:D,3,0),"-")</f>
        <v>-</v>
      </c>
      <c r="F44" s="6" t="str">
        <f t="shared" si="2"/>
        <v>-</v>
      </c>
      <c r="G44" s="6" t="s">
        <v>9</v>
      </c>
      <c r="H44" s="6" t="str">
        <f>IF(IFERROR(VLOOKUP(B44,总表!A:D,4,0),"露易")=0," ",IFERROR(VLOOKUP(B44,总表!A:D,4,0),"-"))</f>
        <v>-</v>
      </c>
      <c r="I44" s="6" t="str">
        <f t="shared" si="3"/>
        <v>-</v>
      </c>
    </row>
    <row r="45" spans="1:9">
      <c r="A45" s="6">
        <v>44</v>
      </c>
      <c r="B45" s="47" t="str">
        <f t="shared" si="0"/>
        <v>0000002C</v>
      </c>
      <c r="C45" s="47" t="str">
        <f>IFERROR(VLOOKUP(B45,总表!A:B,2,0),"-")</f>
        <v>-</v>
      </c>
      <c r="D45" s="6" t="str">
        <f t="shared" si="1"/>
        <v>-</v>
      </c>
      <c r="E45" s="6" t="str">
        <f>IFERROR(VLOOKUP(B45,总表!A:D,3,0),"-")</f>
        <v>-</v>
      </c>
      <c r="F45" s="6" t="str">
        <f t="shared" si="2"/>
        <v>-</v>
      </c>
      <c r="G45" s="6" t="s">
        <v>9</v>
      </c>
      <c r="H45" s="6" t="str">
        <f>IF(IFERROR(VLOOKUP(B45,总表!A:D,4,0),"露易")=0," ",IFERROR(VLOOKUP(B45,总表!A:D,4,0),"-"))</f>
        <v>-</v>
      </c>
      <c r="I45" s="6" t="str">
        <f t="shared" si="3"/>
        <v>-</v>
      </c>
    </row>
    <row r="46" spans="1:9">
      <c r="A46" s="6">
        <v>45</v>
      </c>
      <c r="B46" s="47" t="str">
        <f t="shared" si="0"/>
        <v>0000002D</v>
      </c>
      <c r="C46" s="47" t="str">
        <f>IFERROR(VLOOKUP(B46,总表!A:B,2,0),"-")</f>
        <v>-</v>
      </c>
      <c r="D46" s="6" t="str">
        <f t="shared" si="1"/>
        <v>-</v>
      </c>
      <c r="E46" s="6" t="str">
        <f>IFERROR(VLOOKUP(B46,总表!A:D,3,0),"-")</f>
        <v>-</v>
      </c>
      <c r="F46" s="6" t="str">
        <f t="shared" si="2"/>
        <v>-</v>
      </c>
      <c r="G46" s="6" t="s">
        <v>9</v>
      </c>
      <c r="H46" s="6" t="str">
        <f>IF(IFERROR(VLOOKUP(B46,总表!A:D,4,0),"露易")=0," ",IFERROR(VLOOKUP(B46,总表!A:D,4,0),"-"))</f>
        <v>-</v>
      </c>
      <c r="I46" s="6" t="str">
        <f t="shared" si="3"/>
        <v>-</v>
      </c>
    </row>
    <row r="47" spans="1:9">
      <c r="A47" s="6">
        <v>46</v>
      </c>
      <c r="B47" s="47" t="str">
        <f t="shared" si="0"/>
        <v>0000002E</v>
      </c>
      <c r="C47" s="47" t="str">
        <f>IFERROR(VLOOKUP(B47,总表!A:B,2,0),"-")</f>
        <v>-</v>
      </c>
      <c r="D47" s="6" t="str">
        <f t="shared" si="1"/>
        <v>-</v>
      </c>
      <c r="E47" s="6" t="str">
        <f>IFERROR(VLOOKUP(B47,总表!A:D,3,0),"-")</f>
        <v>-</v>
      </c>
      <c r="F47" s="6" t="str">
        <f t="shared" si="2"/>
        <v>-</v>
      </c>
      <c r="G47" s="6" t="s">
        <v>9</v>
      </c>
      <c r="H47" s="6" t="str">
        <f>IF(IFERROR(VLOOKUP(B47,总表!A:D,4,0),"露易")=0," ",IFERROR(VLOOKUP(B47,总表!A:D,4,0),"-"))</f>
        <v>-</v>
      </c>
      <c r="I47" s="6" t="str">
        <f t="shared" si="3"/>
        <v>-</v>
      </c>
    </row>
    <row r="48" spans="1:9">
      <c r="A48" s="6">
        <v>47</v>
      </c>
      <c r="B48" s="47" t="str">
        <f t="shared" si="0"/>
        <v>0000002F</v>
      </c>
      <c r="C48" s="47" t="str">
        <f>IFERROR(VLOOKUP(B48,总表!A:B,2,0),"-")</f>
        <v>-</v>
      </c>
      <c r="D48" s="6" t="str">
        <f t="shared" si="1"/>
        <v>-</v>
      </c>
      <c r="E48" s="6" t="str">
        <f>IFERROR(VLOOKUP(B48,总表!A:D,3,0),"-")</f>
        <v>-</v>
      </c>
      <c r="F48" s="6" t="str">
        <f t="shared" si="2"/>
        <v>-</v>
      </c>
      <c r="G48" s="6" t="s">
        <v>9</v>
      </c>
      <c r="H48" s="6" t="str">
        <f>IF(IFERROR(VLOOKUP(B48,总表!A:D,4,0),"露易")=0," ",IFERROR(VLOOKUP(B48,总表!A:D,4,0),"-"))</f>
        <v>-</v>
      </c>
      <c r="I48" s="6" t="str">
        <f t="shared" si="3"/>
        <v>-</v>
      </c>
    </row>
    <row r="49" spans="1:9">
      <c r="A49" s="6">
        <v>48</v>
      </c>
      <c r="B49" s="47" t="str">
        <f t="shared" si="0"/>
        <v>00000030</v>
      </c>
      <c r="C49" s="47" t="str">
        <f>IFERROR(VLOOKUP(B49,总表!A:B,2,0),"-")</f>
        <v>-</v>
      </c>
      <c r="D49" s="6" t="str">
        <f t="shared" si="1"/>
        <v>-</v>
      </c>
      <c r="E49" s="6" t="str">
        <f>IFERROR(VLOOKUP(B49,总表!A:D,3,0),"-")</f>
        <v>-</v>
      </c>
      <c r="F49" s="6" t="str">
        <f t="shared" si="2"/>
        <v>-</v>
      </c>
      <c r="G49" s="6" t="s">
        <v>9</v>
      </c>
      <c r="H49" s="6" t="str">
        <f>IF(IFERROR(VLOOKUP(B49,总表!A:D,4,0),"露易")=0," ",IFERROR(VLOOKUP(B49,总表!A:D,4,0),"-"))</f>
        <v>-</v>
      </c>
      <c r="I49" s="6" t="str">
        <f t="shared" si="3"/>
        <v>-</v>
      </c>
    </row>
    <row r="50" spans="1:9">
      <c r="A50" s="6">
        <v>49</v>
      </c>
      <c r="B50" s="47" t="str">
        <f t="shared" si="0"/>
        <v>00000031</v>
      </c>
      <c r="C50" s="47" t="str">
        <f>IFERROR(VLOOKUP(B50,总表!A:B,2,0),"-")</f>
        <v>-</v>
      </c>
      <c r="D50" s="6" t="str">
        <f t="shared" si="1"/>
        <v>-</v>
      </c>
      <c r="E50" s="6" t="str">
        <f>IFERROR(VLOOKUP(B50,总表!A:D,3,0),"-")</f>
        <v>-</v>
      </c>
      <c r="F50" s="6" t="str">
        <f t="shared" si="2"/>
        <v>-</v>
      </c>
      <c r="G50" s="6" t="s">
        <v>9</v>
      </c>
      <c r="H50" s="6" t="str">
        <f>IF(IFERROR(VLOOKUP(B50,总表!A:D,4,0),"露易")=0," ",IFERROR(VLOOKUP(B50,总表!A:D,4,0),"-"))</f>
        <v>-</v>
      </c>
      <c r="I50" s="6" t="str">
        <f t="shared" si="3"/>
        <v>-</v>
      </c>
    </row>
    <row r="51" spans="1:9">
      <c r="A51" s="6">
        <v>50</v>
      </c>
      <c r="B51" s="47" t="str">
        <f t="shared" si="0"/>
        <v>00000032</v>
      </c>
      <c r="C51" s="47" t="str">
        <f>IFERROR(VLOOKUP(B51,总表!A:B,2,0),"-")</f>
        <v>-</v>
      </c>
      <c r="D51" s="6" t="str">
        <f t="shared" si="1"/>
        <v>-</v>
      </c>
      <c r="E51" s="6" t="str">
        <f>IFERROR(VLOOKUP(B51,总表!A:D,3,0),"-")</f>
        <v>-</v>
      </c>
      <c r="F51" s="6" t="str">
        <f t="shared" si="2"/>
        <v>-</v>
      </c>
      <c r="G51" s="6" t="s">
        <v>9</v>
      </c>
      <c r="H51" s="6" t="str">
        <f>IF(IFERROR(VLOOKUP(B51,总表!A:D,4,0),"露易")=0," ",IFERROR(VLOOKUP(B51,总表!A:D,4,0),"-"))</f>
        <v>-</v>
      </c>
      <c r="I51" s="6" t="str">
        <f t="shared" si="3"/>
        <v>-</v>
      </c>
    </row>
    <row r="52" spans="1:9">
      <c r="A52" s="6">
        <v>51</v>
      </c>
      <c r="B52" s="47" t="str">
        <f t="shared" si="0"/>
        <v>00000033</v>
      </c>
      <c r="C52" s="47" t="str">
        <f>IFERROR(VLOOKUP(B52,总表!A:B,2,0),"-")</f>
        <v>-</v>
      </c>
      <c r="D52" s="6" t="str">
        <f t="shared" si="1"/>
        <v>-</v>
      </c>
      <c r="E52" s="6" t="str">
        <f>IFERROR(VLOOKUP(B52,总表!A:D,3,0),"-")</f>
        <v>-</v>
      </c>
      <c r="F52" s="6" t="str">
        <f t="shared" si="2"/>
        <v>-</v>
      </c>
      <c r="G52" s="6" t="s">
        <v>9</v>
      </c>
      <c r="H52" s="6" t="str">
        <f>IF(IFERROR(VLOOKUP(B52,总表!A:D,4,0),"露易")=0," ",IFERROR(VLOOKUP(B52,总表!A:D,4,0),"-"))</f>
        <v>-</v>
      </c>
      <c r="I52" s="6" t="str">
        <f t="shared" si="3"/>
        <v>-</v>
      </c>
    </row>
    <row r="53" spans="1:9">
      <c r="A53" s="6">
        <v>52</v>
      </c>
      <c r="B53" s="47" t="str">
        <f t="shared" si="0"/>
        <v>00000034</v>
      </c>
      <c r="C53" s="47" t="str">
        <f>IFERROR(VLOOKUP(B53,总表!A:B,2,0),"-")</f>
        <v>-</v>
      </c>
      <c r="D53" s="6" t="str">
        <f t="shared" si="1"/>
        <v>-</v>
      </c>
      <c r="E53" s="6" t="str">
        <f>IFERROR(VLOOKUP(B53,总表!A:D,3,0),"-")</f>
        <v>-</v>
      </c>
      <c r="F53" s="6" t="str">
        <f t="shared" si="2"/>
        <v>-</v>
      </c>
      <c r="G53" s="6" t="s">
        <v>9</v>
      </c>
      <c r="H53" s="6" t="str">
        <f>IF(IFERROR(VLOOKUP(B53,总表!A:D,4,0),"露易")=0," ",IFERROR(VLOOKUP(B53,总表!A:D,4,0),"-"))</f>
        <v>-</v>
      </c>
      <c r="I53" s="6" t="str">
        <f t="shared" si="3"/>
        <v>-</v>
      </c>
    </row>
    <row r="54" spans="1:9">
      <c r="A54" s="6">
        <v>53</v>
      </c>
      <c r="B54" s="47" t="str">
        <f t="shared" si="0"/>
        <v>00000035</v>
      </c>
      <c r="C54" s="47" t="str">
        <f>IFERROR(VLOOKUP(B54,总表!A:B,2,0),"-")</f>
        <v>-</v>
      </c>
      <c r="D54" s="6" t="str">
        <f t="shared" si="1"/>
        <v>-</v>
      </c>
      <c r="E54" s="6" t="str">
        <f>IFERROR(VLOOKUP(B54,总表!A:D,3,0),"-")</f>
        <v>-</v>
      </c>
      <c r="F54" s="6" t="str">
        <f t="shared" si="2"/>
        <v>-</v>
      </c>
      <c r="G54" s="6" t="s">
        <v>9</v>
      </c>
      <c r="H54" s="6" t="str">
        <f>IF(IFERROR(VLOOKUP(B54,总表!A:D,4,0),"露易")=0," ",IFERROR(VLOOKUP(B54,总表!A:D,4,0),"-"))</f>
        <v>-</v>
      </c>
      <c r="I54" s="6" t="str">
        <f t="shared" si="3"/>
        <v>-</v>
      </c>
    </row>
    <row r="55" spans="1:9">
      <c r="A55" s="6">
        <v>54</v>
      </c>
      <c r="B55" s="47" t="str">
        <f t="shared" si="0"/>
        <v>00000036</v>
      </c>
      <c r="C55" s="47" t="str">
        <f>IFERROR(VLOOKUP(B55,总表!A:B,2,0),"-")</f>
        <v>-</v>
      </c>
      <c r="D55" s="6" t="str">
        <f t="shared" si="1"/>
        <v>-</v>
      </c>
      <c r="E55" s="6" t="str">
        <f>IFERROR(VLOOKUP(B55,总表!A:D,3,0),"-")</f>
        <v>-</v>
      </c>
      <c r="F55" s="6" t="str">
        <f t="shared" si="2"/>
        <v>-</v>
      </c>
      <c r="G55" s="6" t="s">
        <v>9</v>
      </c>
      <c r="H55" s="6" t="str">
        <f>IF(IFERROR(VLOOKUP(B55,总表!A:D,4,0),"露易")=0," ",IFERROR(VLOOKUP(B55,总表!A:D,4,0),"-"))</f>
        <v>-</v>
      </c>
      <c r="I55" s="6" t="str">
        <f t="shared" si="3"/>
        <v>-</v>
      </c>
    </row>
    <row r="56" spans="1:9">
      <c r="A56" s="6">
        <v>55</v>
      </c>
      <c r="B56" s="47" t="str">
        <f t="shared" si="0"/>
        <v>00000037</v>
      </c>
      <c r="C56" s="47" t="str">
        <f>IFERROR(VLOOKUP(B56,总表!A:B,2,0),"-")</f>
        <v>-</v>
      </c>
      <c r="D56" s="6" t="str">
        <f t="shared" si="1"/>
        <v>-</v>
      </c>
      <c r="E56" s="6" t="str">
        <f>IFERROR(VLOOKUP(B56,总表!A:D,3,0),"-")</f>
        <v>-</v>
      </c>
      <c r="F56" s="6" t="str">
        <f t="shared" si="2"/>
        <v>-</v>
      </c>
      <c r="G56" s="6" t="s">
        <v>9</v>
      </c>
      <c r="H56" s="6" t="str">
        <f>IF(IFERROR(VLOOKUP(B56,总表!A:D,4,0),"露易")=0," ",IFERROR(VLOOKUP(B56,总表!A:D,4,0),"-"))</f>
        <v>-</v>
      </c>
      <c r="I56" s="6" t="str">
        <f t="shared" si="3"/>
        <v>-</v>
      </c>
    </row>
    <row r="57" spans="1:9">
      <c r="A57" s="6">
        <v>56</v>
      </c>
      <c r="B57" s="47" t="str">
        <f t="shared" si="0"/>
        <v>00000038</v>
      </c>
      <c r="C57" s="47" t="str">
        <f>IFERROR(VLOOKUP(B57,总表!A:B,2,0),"-")</f>
        <v>-</v>
      </c>
      <c r="D57" s="6" t="str">
        <f t="shared" si="1"/>
        <v>-</v>
      </c>
      <c r="E57" s="6" t="str">
        <f>IFERROR(VLOOKUP(B57,总表!A:D,3,0),"-")</f>
        <v>-</v>
      </c>
      <c r="F57" s="6" t="str">
        <f t="shared" si="2"/>
        <v>-</v>
      </c>
      <c r="G57" s="6" t="s">
        <v>9</v>
      </c>
      <c r="H57" s="6" t="str">
        <f>IF(IFERROR(VLOOKUP(B57,总表!A:D,4,0),"露易")=0," ",IFERROR(VLOOKUP(B57,总表!A:D,4,0),"-"))</f>
        <v>-</v>
      </c>
      <c r="I57" s="6" t="str">
        <f t="shared" si="3"/>
        <v>-</v>
      </c>
    </row>
    <row r="58" spans="1:9">
      <c r="A58" s="6">
        <v>57</v>
      </c>
      <c r="B58" s="47" t="str">
        <f t="shared" si="0"/>
        <v>00000039</v>
      </c>
      <c r="C58" s="47" t="str">
        <f>IFERROR(VLOOKUP(B58,总表!A:B,2,0),"-")</f>
        <v>-</v>
      </c>
      <c r="D58" s="6" t="str">
        <f t="shared" si="1"/>
        <v>-</v>
      </c>
      <c r="E58" s="6" t="str">
        <f>IFERROR(VLOOKUP(B58,总表!A:D,3,0),"-")</f>
        <v>-</v>
      </c>
      <c r="F58" s="6" t="str">
        <f t="shared" si="2"/>
        <v>-</v>
      </c>
      <c r="G58" s="6" t="s">
        <v>9</v>
      </c>
      <c r="H58" s="6" t="str">
        <f>IF(IFERROR(VLOOKUP(B58,总表!A:D,4,0),"露易")=0," ",IFERROR(VLOOKUP(B58,总表!A:D,4,0),"-"))</f>
        <v>-</v>
      </c>
      <c r="I58" s="6" t="str">
        <f t="shared" si="3"/>
        <v>-</v>
      </c>
    </row>
    <row r="59" spans="1:9">
      <c r="A59" s="6">
        <v>58</v>
      </c>
      <c r="B59" s="47" t="str">
        <f t="shared" si="0"/>
        <v>0000003A</v>
      </c>
      <c r="C59" s="47" t="str">
        <f>IFERROR(VLOOKUP(B59,总表!A:B,2,0),"-")</f>
        <v>-</v>
      </c>
      <c r="D59" s="6" t="str">
        <f t="shared" si="1"/>
        <v>-</v>
      </c>
      <c r="E59" s="6" t="str">
        <f>IFERROR(VLOOKUP(B59,总表!A:D,3,0),"-")</f>
        <v>-</v>
      </c>
      <c r="F59" s="6" t="str">
        <f t="shared" si="2"/>
        <v>-</v>
      </c>
      <c r="G59" s="6" t="s">
        <v>9</v>
      </c>
      <c r="H59" s="6" t="str">
        <f>IF(IFERROR(VLOOKUP(B59,总表!A:D,4,0),"露易")=0," ",IFERROR(VLOOKUP(B59,总表!A:D,4,0),"-"))</f>
        <v>-</v>
      </c>
      <c r="I59" s="6" t="str">
        <f t="shared" si="3"/>
        <v>-</v>
      </c>
    </row>
    <row r="60" spans="1:9">
      <c r="A60" s="6">
        <v>59</v>
      </c>
      <c r="B60" s="47" t="str">
        <f t="shared" si="0"/>
        <v>0000003B</v>
      </c>
      <c r="C60" s="47" t="str">
        <f>IFERROR(VLOOKUP(B60,总表!A:B,2,0),"-")</f>
        <v>-</v>
      </c>
      <c r="D60" s="6" t="str">
        <f t="shared" si="1"/>
        <v>-</v>
      </c>
      <c r="E60" s="6" t="str">
        <f>IFERROR(VLOOKUP(B60,总表!A:D,3,0),"-")</f>
        <v>-</v>
      </c>
      <c r="F60" s="6" t="str">
        <f t="shared" si="2"/>
        <v>-</v>
      </c>
      <c r="G60" s="6" t="s">
        <v>9</v>
      </c>
      <c r="H60" s="6" t="str">
        <f>IF(IFERROR(VLOOKUP(B60,总表!A:D,4,0),"露易")=0," ",IFERROR(VLOOKUP(B60,总表!A:D,4,0),"-"))</f>
        <v>-</v>
      </c>
      <c r="I60" s="6" t="str">
        <f t="shared" si="3"/>
        <v>-</v>
      </c>
    </row>
    <row r="61" spans="1:9">
      <c r="A61" s="6">
        <v>60</v>
      </c>
      <c r="B61" s="47" t="str">
        <f t="shared" si="0"/>
        <v>0000003C</v>
      </c>
      <c r="C61" s="47" t="str">
        <f>IFERROR(VLOOKUP(B61,总表!A:B,2,0),"-")</f>
        <v>-</v>
      </c>
      <c r="D61" s="6" t="str">
        <f t="shared" si="1"/>
        <v>-</v>
      </c>
      <c r="E61" s="6" t="str">
        <f>IFERROR(VLOOKUP(B61,总表!A:D,3,0),"-")</f>
        <v>-</v>
      </c>
      <c r="F61" s="6" t="str">
        <f t="shared" si="2"/>
        <v>-</v>
      </c>
      <c r="G61" s="6" t="s">
        <v>9</v>
      </c>
      <c r="H61" s="6" t="str">
        <f>IF(IFERROR(VLOOKUP(B61,总表!A:D,4,0),"露易")=0," ",IFERROR(VLOOKUP(B61,总表!A:D,4,0),"-"))</f>
        <v>-</v>
      </c>
      <c r="I61" s="6" t="str">
        <f t="shared" si="3"/>
        <v>-</v>
      </c>
    </row>
    <row r="62" spans="1:9">
      <c r="A62" s="6">
        <v>61</v>
      </c>
      <c r="B62" s="47" t="str">
        <f t="shared" si="0"/>
        <v>0000003D</v>
      </c>
      <c r="C62" s="47" t="str">
        <f>IFERROR(VLOOKUP(B62,总表!A:B,2,0),"-")</f>
        <v>-</v>
      </c>
      <c r="D62" s="6" t="str">
        <f t="shared" si="1"/>
        <v>-</v>
      </c>
      <c r="E62" s="6" t="str">
        <f>IFERROR(VLOOKUP(B62,总表!A:D,3,0),"-")</f>
        <v>-</v>
      </c>
      <c r="F62" s="6" t="str">
        <f t="shared" si="2"/>
        <v>-</v>
      </c>
      <c r="G62" s="6" t="s">
        <v>9</v>
      </c>
      <c r="H62" s="6" t="str">
        <f>IF(IFERROR(VLOOKUP(B62,总表!A:D,4,0),"露易")=0," ",IFERROR(VLOOKUP(B62,总表!A:D,4,0),"-"))</f>
        <v>-</v>
      </c>
      <c r="I62" s="6" t="str">
        <f t="shared" si="3"/>
        <v>-</v>
      </c>
    </row>
    <row r="63" spans="1:9">
      <c r="A63" s="6">
        <v>62</v>
      </c>
      <c r="B63" s="47" t="str">
        <f t="shared" si="0"/>
        <v>0000003E</v>
      </c>
      <c r="C63" s="47" t="str">
        <f>IFERROR(VLOOKUP(B63,总表!A:B,2,0),"-")</f>
        <v>-</v>
      </c>
      <c r="D63" s="6" t="str">
        <f t="shared" si="1"/>
        <v>-</v>
      </c>
      <c r="E63" s="6" t="str">
        <f>IFERROR(VLOOKUP(B63,总表!A:D,3,0),"-")</f>
        <v>-</v>
      </c>
      <c r="F63" s="6" t="str">
        <f t="shared" si="2"/>
        <v>-</v>
      </c>
      <c r="G63" s="6" t="s">
        <v>9</v>
      </c>
      <c r="H63" s="6" t="str">
        <f>IF(IFERROR(VLOOKUP(B63,总表!A:D,4,0),"露易")=0," ",IFERROR(VLOOKUP(B63,总表!A:D,4,0),"-"))</f>
        <v>-</v>
      </c>
      <c r="I63" s="6" t="str">
        <f t="shared" si="3"/>
        <v>-</v>
      </c>
    </row>
    <row r="64" spans="1:9">
      <c r="A64" s="6">
        <v>63</v>
      </c>
      <c r="B64" s="47" t="str">
        <f t="shared" si="0"/>
        <v>0000003F</v>
      </c>
      <c r="C64" s="47" t="str">
        <f>IFERROR(VLOOKUP(B64,总表!A:B,2,0),"-")</f>
        <v>-</v>
      </c>
      <c r="D64" s="6" t="str">
        <f t="shared" si="1"/>
        <v>-</v>
      </c>
      <c r="E64" s="6" t="str">
        <f>IFERROR(VLOOKUP(B64,总表!A:D,3,0),"-")</f>
        <v>-</v>
      </c>
      <c r="F64" s="6" t="str">
        <f t="shared" si="2"/>
        <v>-</v>
      </c>
      <c r="G64" s="6" t="s">
        <v>9</v>
      </c>
      <c r="H64" s="6" t="str">
        <f>IF(IFERROR(VLOOKUP(B64,总表!A:D,4,0),"露易")=0," ",IFERROR(VLOOKUP(B64,总表!A:D,4,0),"-"))</f>
        <v>-</v>
      </c>
      <c r="I64" s="6" t="str">
        <f t="shared" si="3"/>
        <v>-</v>
      </c>
    </row>
    <row r="65" spans="1:9">
      <c r="A65" s="6">
        <v>64</v>
      </c>
      <c r="B65" s="47" t="str">
        <f t="shared" si="0"/>
        <v>00000040</v>
      </c>
      <c r="C65" s="47" t="str">
        <f>IFERROR(VLOOKUP(B65,总表!A:B,2,0),"-")</f>
        <v>-</v>
      </c>
      <c r="D65" s="6" t="str">
        <f t="shared" si="1"/>
        <v>-</v>
      </c>
      <c r="E65" s="6" t="str">
        <f>IFERROR(VLOOKUP(B65,总表!A:D,3,0),"-")</f>
        <v>-</v>
      </c>
      <c r="F65" s="6" t="str">
        <f t="shared" si="2"/>
        <v>-</v>
      </c>
      <c r="G65" s="6" t="s">
        <v>9</v>
      </c>
      <c r="H65" s="6" t="str">
        <f>IF(IFERROR(VLOOKUP(B65,总表!A:D,4,0),"露易")=0," ",IFERROR(VLOOKUP(B65,总表!A:D,4,0),"-"))</f>
        <v>-</v>
      </c>
      <c r="I65" s="6" t="str">
        <f t="shared" si="3"/>
        <v>-</v>
      </c>
    </row>
    <row r="66" spans="1:9">
      <c r="A66" s="6">
        <v>65</v>
      </c>
      <c r="B66" s="47" t="str">
        <f t="shared" ref="B66:B129" si="4">DEC2HEX(ROW(A65),8)</f>
        <v>00000041</v>
      </c>
      <c r="C66" s="47" t="str">
        <f>IFERROR(VLOOKUP(B66,总表!A:B,2,0),"-")</f>
        <v>-</v>
      </c>
      <c r="D66" s="6" t="str">
        <f t="shared" ref="D66:D129" si="5">C66</f>
        <v>-</v>
      </c>
      <c r="E66" s="6" t="str">
        <f>IFERROR(VLOOKUP(B66,总表!A:D,3,0),"-")</f>
        <v>-</v>
      </c>
      <c r="F66" s="6" t="str">
        <f t="shared" ref="F66:F129" si="6">E66</f>
        <v>-</v>
      </c>
      <c r="G66" s="6" t="s">
        <v>9</v>
      </c>
      <c r="H66" s="6" t="str">
        <f>IF(IFERROR(VLOOKUP(B66,总表!A:D,4,0),"露易")=0," ",IFERROR(VLOOKUP(B66,总表!A:D,4,0),"-"))</f>
        <v>-</v>
      </c>
      <c r="I66" s="6" t="str">
        <f t="shared" ref="I66:I129" si="7">H66</f>
        <v>-</v>
      </c>
    </row>
    <row r="67" spans="1:9">
      <c r="A67" s="6">
        <v>66</v>
      </c>
      <c r="B67" s="47" t="str">
        <f t="shared" si="4"/>
        <v>00000042</v>
      </c>
      <c r="C67" s="47" t="str">
        <f>IFERROR(VLOOKUP(B67,总表!A:B,2,0),"-")</f>
        <v>-</v>
      </c>
      <c r="D67" s="6" t="str">
        <f t="shared" si="5"/>
        <v>-</v>
      </c>
      <c r="E67" s="6" t="str">
        <f>IFERROR(VLOOKUP(B67,总表!A:D,3,0),"-")</f>
        <v>-</v>
      </c>
      <c r="F67" s="6" t="str">
        <f t="shared" si="6"/>
        <v>-</v>
      </c>
      <c r="G67" s="6" t="s">
        <v>9</v>
      </c>
      <c r="H67" s="6" t="str">
        <f>IF(IFERROR(VLOOKUP(B67,总表!A:D,4,0),"露易")=0," ",IFERROR(VLOOKUP(B67,总表!A:D,4,0),"-"))</f>
        <v>-</v>
      </c>
      <c r="I67" s="6" t="str">
        <f t="shared" si="7"/>
        <v>-</v>
      </c>
    </row>
    <row r="68" spans="1:9">
      <c r="A68" s="6">
        <v>67</v>
      </c>
      <c r="B68" s="47" t="str">
        <f t="shared" si="4"/>
        <v>00000043</v>
      </c>
      <c r="C68" s="47" t="str">
        <f>IFERROR(VLOOKUP(B68,总表!A:B,2,0),"-")</f>
        <v>-</v>
      </c>
      <c r="D68" s="6" t="str">
        <f t="shared" si="5"/>
        <v>-</v>
      </c>
      <c r="E68" s="6" t="str">
        <f>IFERROR(VLOOKUP(B68,总表!A:D,3,0),"-")</f>
        <v>-</v>
      </c>
      <c r="F68" s="6" t="str">
        <f t="shared" si="6"/>
        <v>-</v>
      </c>
      <c r="G68" s="6" t="s">
        <v>9</v>
      </c>
      <c r="H68" s="6" t="str">
        <f>IF(IFERROR(VLOOKUP(B68,总表!A:D,4,0),"露易")=0," ",IFERROR(VLOOKUP(B68,总表!A:D,4,0),"-"))</f>
        <v>-</v>
      </c>
      <c r="I68" s="6" t="str">
        <f t="shared" si="7"/>
        <v>-</v>
      </c>
    </row>
    <row r="69" spans="1:9">
      <c r="A69" s="6">
        <v>68</v>
      </c>
      <c r="B69" s="47" t="str">
        <f t="shared" si="4"/>
        <v>00000044</v>
      </c>
      <c r="C69" s="47" t="str">
        <f>IFERROR(VLOOKUP(B69,总表!A:B,2,0),"-")</f>
        <v>-</v>
      </c>
      <c r="D69" s="6" t="str">
        <f t="shared" si="5"/>
        <v>-</v>
      </c>
      <c r="E69" s="6" t="str">
        <f>IFERROR(VLOOKUP(B69,总表!A:D,3,0),"-")</f>
        <v>-</v>
      </c>
      <c r="F69" s="6" t="str">
        <f t="shared" si="6"/>
        <v>-</v>
      </c>
      <c r="G69" s="6" t="s">
        <v>9</v>
      </c>
      <c r="H69" s="6" t="str">
        <f>IF(IFERROR(VLOOKUP(B69,总表!A:D,4,0),"露易")=0," ",IFERROR(VLOOKUP(B69,总表!A:D,4,0),"-"))</f>
        <v>-</v>
      </c>
      <c r="I69" s="6" t="str">
        <f t="shared" si="7"/>
        <v>-</v>
      </c>
    </row>
    <row r="70" spans="1:9">
      <c r="A70" s="6">
        <v>69</v>
      </c>
      <c r="B70" s="47" t="str">
        <f t="shared" si="4"/>
        <v>00000045</v>
      </c>
      <c r="C70" s="47" t="str">
        <f>IFERROR(VLOOKUP(B70,总表!A:B,2,0),"-")</f>
        <v>-</v>
      </c>
      <c r="D70" s="6" t="str">
        <f t="shared" si="5"/>
        <v>-</v>
      </c>
      <c r="E70" s="6" t="str">
        <f>IFERROR(VLOOKUP(B70,总表!A:D,3,0),"-")</f>
        <v>-</v>
      </c>
      <c r="F70" s="6" t="str">
        <f t="shared" si="6"/>
        <v>-</v>
      </c>
      <c r="G70" s="6" t="s">
        <v>9</v>
      </c>
      <c r="H70" s="6" t="str">
        <f>IF(IFERROR(VLOOKUP(B70,总表!A:D,4,0),"露易")=0," ",IFERROR(VLOOKUP(B70,总表!A:D,4,0),"-"))</f>
        <v>-</v>
      </c>
      <c r="I70" s="6" t="str">
        <f t="shared" si="7"/>
        <v>-</v>
      </c>
    </row>
    <row r="71" spans="1:9">
      <c r="A71" s="6">
        <v>70</v>
      </c>
      <c r="B71" s="47" t="str">
        <f t="shared" si="4"/>
        <v>00000046</v>
      </c>
      <c r="C71" s="47" t="str">
        <f>IFERROR(VLOOKUP(B71,总表!A:B,2,0),"-")</f>
        <v>-</v>
      </c>
      <c r="D71" s="6" t="str">
        <f t="shared" si="5"/>
        <v>-</v>
      </c>
      <c r="E71" s="6" t="str">
        <f>IFERROR(VLOOKUP(B71,总表!A:D,3,0),"-")</f>
        <v>-</v>
      </c>
      <c r="F71" s="6" t="str">
        <f t="shared" si="6"/>
        <v>-</v>
      </c>
      <c r="G71" s="6" t="s">
        <v>9</v>
      </c>
      <c r="H71" s="6" t="str">
        <f>IF(IFERROR(VLOOKUP(B71,总表!A:D,4,0),"露易")=0," ",IFERROR(VLOOKUP(B71,总表!A:D,4,0),"-"))</f>
        <v>-</v>
      </c>
      <c r="I71" s="6" t="str">
        <f t="shared" si="7"/>
        <v>-</v>
      </c>
    </row>
    <row r="72" spans="1:9">
      <c r="A72" s="6">
        <v>71</v>
      </c>
      <c r="B72" s="47" t="str">
        <f t="shared" si="4"/>
        <v>00000047</v>
      </c>
      <c r="C72" s="47" t="str">
        <f>IFERROR(VLOOKUP(B72,总表!A:B,2,0),"-")</f>
        <v>-</v>
      </c>
      <c r="D72" s="6" t="str">
        <f t="shared" si="5"/>
        <v>-</v>
      </c>
      <c r="E72" s="6" t="str">
        <f>IFERROR(VLOOKUP(B72,总表!A:D,3,0),"-")</f>
        <v>-</v>
      </c>
      <c r="F72" s="6" t="str">
        <f t="shared" si="6"/>
        <v>-</v>
      </c>
      <c r="G72" s="6" t="s">
        <v>9</v>
      </c>
      <c r="H72" s="6" t="str">
        <f>IF(IFERROR(VLOOKUP(B72,总表!A:D,4,0),"露易")=0," ",IFERROR(VLOOKUP(B72,总表!A:D,4,0),"-"))</f>
        <v>-</v>
      </c>
      <c r="I72" s="6" t="str">
        <f t="shared" si="7"/>
        <v>-</v>
      </c>
    </row>
    <row r="73" spans="1:9">
      <c r="A73" s="6">
        <v>72</v>
      </c>
      <c r="B73" s="47" t="str">
        <f t="shared" si="4"/>
        <v>00000048</v>
      </c>
      <c r="C73" s="47" t="str">
        <f>IFERROR(VLOOKUP(B73,总表!A:B,2,0),"-")</f>
        <v>-</v>
      </c>
      <c r="D73" s="6" t="str">
        <f t="shared" si="5"/>
        <v>-</v>
      </c>
      <c r="E73" s="6" t="str">
        <f>IFERROR(VLOOKUP(B73,总表!A:D,3,0),"-")</f>
        <v>-</v>
      </c>
      <c r="F73" s="6" t="str">
        <f t="shared" si="6"/>
        <v>-</v>
      </c>
      <c r="G73" s="6" t="s">
        <v>9</v>
      </c>
      <c r="H73" s="6" t="str">
        <f>IF(IFERROR(VLOOKUP(B73,总表!A:D,4,0),"露易")=0," ",IFERROR(VLOOKUP(B73,总表!A:D,4,0),"-"))</f>
        <v>-</v>
      </c>
      <c r="I73" s="6" t="str">
        <f t="shared" si="7"/>
        <v>-</v>
      </c>
    </row>
    <row r="74" spans="1:9">
      <c r="A74" s="6">
        <v>73</v>
      </c>
      <c r="B74" s="47" t="str">
        <f t="shared" si="4"/>
        <v>00000049</v>
      </c>
      <c r="C74" s="47" t="str">
        <f>IFERROR(VLOOKUP(B74,总表!A:B,2,0),"-")</f>
        <v>-</v>
      </c>
      <c r="D74" s="6" t="str">
        <f t="shared" si="5"/>
        <v>-</v>
      </c>
      <c r="E74" s="6" t="str">
        <f>IFERROR(VLOOKUP(B74,总表!A:D,3,0),"-")</f>
        <v>-</v>
      </c>
      <c r="F74" s="6" t="str">
        <f t="shared" si="6"/>
        <v>-</v>
      </c>
      <c r="G74" s="6" t="s">
        <v>9</v>
      </c>
      <c r="H74" s="6" t="str">
        <f>IF(IFERROR(VLOOKUP(B74,总表!A:D,4,0),"露易")=0," ",IFERROR(VLOOKUP(B74,总表!A:D,4,0),"-"))</f>
        <v>-</v>
      </c>
      <c r="I74" s="6" t="str">
        <f t="shared" si="7"/>
        <v>-</v>
      </c>
    </row>
    <row r="75" spans="1:9">
      <c r="A75" s="6">
        <v>74</v>
      </c>
      <c r="B75" s="47" t="str">
        <f t="shared" si="4"/>
        <v>0000004A</v>
      </c>
      <c r="C75" s="47" t="str">
        <f>IFERROR(VLOOKUP(B75,总表!A:B,2,0),"-")</f>
        <v>-</v>
      </c>
      <c r="D75" s="6" t="str">
        <f t="shared" si="5"/>
        <v>-</v>
      </c>
      <c r="E75" s="6" t="str">
        <f>IFERROR(VLOOKUP(B75,总表!A:D,3,0),"-")</f>
        <v>-</v>
      </c>
      <c r="F75" s="6" t="str">
        <f t="shared" si="6"/>
        <v>-</v>
      </c>
      <c r="G75" s="6" t="s">
        <v>9</v>
      </c>
      <c r="H75" s="6" t="str">
        <f>IF(IFERROR(VLOOKUP(B75,总表!A:D,4,0),"露易")=0," ",IFERROR(VLOOKUP(B75,总表!A:D,4,0),"-"))</f>
        <v>-</v>
      </c>
      <c r="I75" s="6" t="str">
        <f t="shared" si="7"/>
        <v>-</v>
      </c>
    </row>
    <row r="76" spans="1:9">
      <c r="A76" s="6">
        <v>75</v>
      </c>
      <c r="B76" s="47" t="str">
        <f t="shared" si="4"/>
        <v>0000004B</v>
      </c>
      <c r="C76" s="47" t="str">
        <f>IFERROR(VLOOKUP(B76,总表!A:B,2,0),"-")</f>
        <v>-</v>
      </c>
      <c r="D76" s="6" t="str">
        <f t="shared" si="5"/>
        <v>-</v>
      </c>
      <c r="E76" s="6" t="str">
        <f>IFERROR(VLOOKUP(B76,总表!A:D,3,0),"-")</f>
        <v>-</v>
      </c>
      <c r="F76" s="6" t="str">
        <f t="shared" si="6"/>
        <v>-</v>
      </c>
      <c r="G76" s="6" t="s">
        <v>9</v>
      </c>
      <c r="H76" s="6" t="str">
        <f>IF(IFERROR(VLOOKUP(B76,总表!A:D,4,0),"露易")=0," ",IFERROR(VLOOKUP(B76,总表!A:D,4,0),"-"))</f>
        <v>-</v>
      </c>
      <c r="I76" s="6" t="str">
        <f t="shared" si="7"/>
        <v>-</v>
      </c>
    </row>
    <row r="77" spans="1:9">
      <c r="A77" s="6">
        <v>76</v>
      </c>
      <c r="B77" s="47" t="str">
        <f t="shared" si="4"/>
        <v>0000004C</v>
      </c>
      <c r="C77" s="47" t="str">
        <f>IFERROR(VLOOKUP(B77,总表!A:B,2,0),"-")</f>
        <v>-</v>
      </c>
      <c r="D77" s="6" t="str">
        <f t="shared" si="5"/>
        <v>-</v>
      </c>
      <c r="E77" s="6" t="str">
        <f>IFERROR(VLOOKUP(B77,总表!A:D,3,0),"-")</f>
        <v>-</v>
      </c>
      <c r="F77" s="6" t="str">
        <f t="shared" si="6"/>
        <v>-</v>
      </c>
      <c r="G77" s="6" t="s">
        <v>9</v>
      </c>
      <c r="H77" s="6" t="str">
        <f>IF(IFERROR(VLOOKUP(B77,总表!A:D,4,0),"露易")=0," ",IFERROR(VLOOKUP(B77,总表!A:D,4,0),"-"))</f>
        <v>-</v>
      </c>
      <c r="I77" s="6" t="str">
        <f t="shared" si="7"/>
        <v>-</v>
      </c>
    </row>
    <row r="78" spans="1:9">
      <c r="A78" s="6">
        <v>77</v>
      </c>
      <c r="B78" s="47" t="str">
        <f t="shared" si="4"/>
        <v>0000004D</v>
      </c>
      <c r="C78" s="47" t="str">
        <f>IFERROR(VLOOKUP(B78,总表!A:B,2,0),"-")</f>
        <v>-</v>
      </c>
      <c r="D78" s="6" t="str">
        <f t="shared" si="5"/>
        <v>-</v>
      </c>
      <c r="E78" s="6" t="str">
        <f>IFERROR(VLOOKUP(B78,总表!A:D,3,0),"-")</f>
        <v>-</v>
      </c>
      <c r="F78" s="6" t="str">
        <f t="shared" si="6"/>
        <v>-</v>
      </c>
      <c r="G78" s="6" t="s">
        <v>9</v>
      </c>
      <c r="H78" s="6" t="str">
        <f>IF(IFERROR(VLOOKUP(B78,总表!A:D,4,0),"露易")=0," ",IFERROR(VLOOKUP(B78,总表!A:D,4,0),"-"))</f>
        <v>-</v>
      </c>
      <c r="I78" s="6" t="str">
        <f t="shared" si="7"/>
        <v>-</v>
      </c>
    </row>
    <row r="79" spans="1:9">
      <c r="A79" s="6">
        <v>78</v>
      </c>
      <c r="B79" s="47" t="str">
        <f t="shared" si="4"/>
        <v>0000004E</v>
      </c>
      <c r="C79" s="47" t="str">
        <f>IFERROR(VLOOKUP(B79,总表!A:B,2,0),"-")</f>
        <v>-</v>
      </c>
      <c r="D79" s="6" t="str">
        <f t="shared" si="5"/>
        <v>-</v>
      </c>
      <c r="E79" s="6" t="str">
        <f>IFERROR(VLOOKUP(B79,总表!A:D,3,0),"-")</f>
        <v>-</v>
      </c>
      <c r="F79" s="6" t="str">
        <f t="shared" si="6"/>
        <v>-</v>
      </c>
      <c r="G79" s="6" t="s">
        <v>9</v>
      </c>
      <c r="H79" s="6" t="str">
        <f>IF(IFERROR(VLOOKUP(B79,总表!A:D,4,0),"露易")=0," ",IFERROR(VLOOKUP(B79,总表!A:D,4,0),"-"))</f>
        <v>-</v>
      </c>
      <c r="I79" s="6" t="str">
        <f t="shared" si="7"/>
        <v>-</v>
      </c>
    </row>
    <row r="80" spans="1:9">
      <c r="A80" s="6">
        <v>79</v>
      </c>
      <c r="B80" s="47" t="str">
        <f t="shared" si="4"/>
        <v>0000004F</v>
      </c>
      <c r="C80" s="47" t="str">
        <f>IFERROR(VLOOKUP(B80,总表!A:B,2,0),"-")</f>
        <v>-</v>
      </c>
      <c r="D80" s="6" t="str">
        <f t="shared" si="5"/>
        <v>-</v>
      </c>
      <c r="E80" s="6" t="str">
        <f>IFERROR(VLOOKUP(B80,总表!A:D,3,0),"-")</f>
        <v>-</v>
      </c>
      <c r="F80" s="6" t="str">
        <f t="shared" si="6"/>
        <v>-</v>
      </c>
      <c r="G80" s="6" t="s">
        <v>9</v>
      </c>
      <c r="H80" s="6" t="str">
        <f>IF(IFERROR(VLOOKUP(B80,总表!A:D,4,0),"露易")=0," ",IFERROR(VLOOKUP(B80,总表!A:D,4,0),"-"))</f>
        <v>-</v>
      </c>
      <c r="I80" s="6" t="str">
        <f t="shared" si="7"/>
        <v>-</v>
      </c>
    </row>
    <row r="81" spans="1:9">
      <c r="A81" s="6">
        <v>80</v>
      </c>
      <c r="B81" s="47" t="str">
        <f t="shared" si="4"/>
        <v>00000050</v>
      </c>
      <c r="C81" s="50" t="str">
        <f>IFERROR(VLOOKUP(B81,总表!A:B,2,0),"-")</f>
        <v>摆设类</v>
      </c>
      <c r="D81" s="51" t="str">
        <f t="shared" si="5"/>
        <v>摆设类</v>
      </c>
      <c r="E81" s="6" t="str">
        <f>IFERROR(VLOOKUP(B81,总表!A:D,3,0),"-")</f>
        <v>学步推车</v>
      </c>
      <c r="F81" s="6" t="str">
        <f t="shared" si="6"/>
        <v>学步推车</v>
      </c>
      <c r="G81" s="6">
        <v>960</v>
      </c>
      <c r="H81" s="6" t="str">
        <f>IF(IFERROR(VLOOKUP(B81,总表!A:D,4,0),"露易")=0," ",IFERROR(VLOOKUP(B81,总表!A:D,4,0),"-"))</f>
        <v> </v>
      </c>
      <c r="I81" s="6" t="str">
        <f t="shared" si="7"/>
        <v> </v>
      </c>
    </row>
    <row r="82" spans="1:9">
      <c r="A82" s="6">
        <v>81</v>
      </c>
      <c r="B82" s="47" t="str">
        <f t="shared" si="4"/>
        <v>00000051</v>
      </c>
      <c r="C82" s="47" t="str">
        <f>IFERROR(VLOOKUP(B82,总表!A:B,2,0),"-")</f>
        <v>-</v>
      </c>
      <c r="D82" s="6" t="str">
        <f t="shared" si="5"/>
        <v>-</v>
      </c>
      <c r="E82" s="6" t="str">
        <f>IFERROR(VLOOKUP(B82,总表!A:D,3,0),"-")</f>
        <v>-</v>
      </c>
      <c r="F82" s="6" t="str">
        <f t="shared" si="6"/>
        <v>-</v>
      </c>
      <c r="G82" s="6" t="s">
        <v>9</v>
      </c>
      <c r="H82" s="6" t="str">
        <f>IF(IFERROR(VLOOKUP(B82,总表!A:D,4,0),"露易")=0," ",IFERROR(VLOOKUP(B82,总表!A:D,4,0),"-"))</f>
        <v>-</v>
      </c>
      <c r="I82" s="6" t="str">
        <f t="shared" si="7"/>
        <v>-</v>
      </c>
    </row>
    <row r="83" spans="1:9">
      <c r="A83" s="6">
        <v>82</v>
      </c>
      <c r="B83" s="47" t="str">
        <f t="shared" si="4"/>
        <v>00000052</v>
      </c>
      <c r="C83" s="47" t="str">
        <f>IFERROR(VLOOKUP(B83,总表!A:B,2,0),"-")</f>
        <v>-</v>
      </c>
      <c r="D83" s="6" t="str">
        <f t="shared" si="5"/>
        <v>-</v>
      </c>
      <c r="E83" s="6" t="str">
        <f>IFERROR(VLOOKUP(B83,总表!A:D,3,0),"-")</f>
        <v>-</v>
      </c>
      <c r="F83" s="6" t="str">
        <f t="shared" si="6"/>
        <v>-</v>
      </c>
      <c r="G83" s="6" t="s">
        <v>9</v>
      </c>
      <c r="H83" s="6" t="str">
        <f>IF(IFERROR(VLOOKUP(B83,总表!A:D,4,0),"露易")=0," ",IFERROR(VLOOKUP(B83,总表!A:D,4,0),"-"))</f>
        <v>-</v>
      </c>
      <c r="I83" s="6" t="str">
        <f t="shared" si="7"/>
        <v>-</v>
      </c>
    </row>
    <row r="84" spans="1:9">
      <c r="A84" s="6">
        <v>83</v>
      </c>
      <c r="B84" s="47" t="str">
        <f t="shared" si="4"/>
        <v>00000053</v>
      </c>
      <c r="C84" s="50" t="str">
        <f>IFERROR(VLOOKUP(B84,总表!A:B,2,0),"-")</f>
        <v>摆设类</v>
      </c>
      <c r="D84" s="51" t="str">
        <f t="shared" si="5"/>
        <v>摆设类</v>
      </c>
      <c r="E84" s="6" t="str">
        <f>IFERROR(VLOOKUP(B84,总表!A:D,3,0),"-")</f>
        <v>木马</v>
      </c>
      <c r="F84" s="6" t="str">
        <f t="shared" si="6"/>
        <v>木马</v>
      </c>
      <c r="G84" s="6">
        <v>660</v>
      </c>
      <c r="H84" s="6" t="str">
        <f>IF(IFERROR(VLOOKUP(B84,总表!A:D,4,0),"露易")=0," ",IFERROR(VLOOKUP(B84,总表!A:D,4,0),"-"))</f>
        <v> </v>
      </c>
      <c r="I84" s="6" t="str">
        <f t="shared" si="7"/>
        <v> </v>
      </c>
    </row>
    <row r="85" spans="1:9">
      <c r="A85" s="6">
        <v>84</v>
      </c>
      <c r="B85" s="47" t="str">
        <f t="shared" si="4"/>
        <v>00000054</v>
      </c>
      <c r="C85" s="47" t="str">
        <f>IFERROR(VLOOKUP(B85,总表!A:B,2,0),"-")</f>
        <v>-</v>
      </c>
      <c r="D85" s="6" t="str">
        <f t="shared" si="5"/>
        <v>-</v>
      </c>
      <c r="E85" s="6" t="str">
        <f>IFERROR(VLOOKUP(B85,总表!A:D,3,0),"-")</f>
        <v>-</v>
      </c>
      <c r="F85" s="6" t="str">
        <f t="shared" si="6"/>
        <v>-</v>
      </c>
      <c r="G85" s="6" t="s">
        <v>9</v>
      </c>
      <c r="H85" s="6" t="str">
        <f>IF(IFERROR(VLOOKUP(B85,总表!A:D,4,0),"露易")=0," ",IFERROR(VLOOKUP(B85,总表!A:D,4,0),"-"))</f>
        <v>-</v>
      </c>
      <c r="I85" s="6" t="str">
        <f t="shared" si="7"/>
        <v>-</v>
      </c>
    </row>
    <row r="86" spans="1:9">
      <c r="A86" s="6">
        <v>85</v>
      </c>
      <c r="B86" s="47" t="str">
        <f t="shared" si="4"/>
        <v>00000055</v>
      </c>
      <c r="C86" s="50" t="str">
        <f>IFERROR(VLOOKUP(B86,总表!A:B,2,0),"-")</f>
        <v>摆设类</v>
      </c>
      <c r="D86" s="51" t="str">
        <f t="shared" si="5"/>
        <v>摆设类</v>
      </c>
      <c r="E86" s="51" t="str">
        <f>IFERROR(VLOOKUP(B86,总表!A:D,3,0),"-")</f>
        <v>铁道模型</v>
      </c>
      <c r="F86" s="51" t="str">
        <f t="shared" si="6"/>
        <v>铁道模型</v>
      </c>
      <c r="G86" s="6">
        <v>1975</v>
      </c>
      <c r="H86" s="6" t="str">
        <f>IF(IFERROR(VLOOKUP(B86,总表!A:D,4,0),"露易")=0," ",IFERROR(VLOOKUP(B86,总表!A:D,4,0),"-"))</f>
        <v> </v>
      </c>
      <c r="I86" s="6" t="str">
        <f t="shared" si="7"/>
        <v> </v>
      </c>
    </row>
    <row r="87" spans="1:9">
      <c r="A87" s="6">
        <v>86</v>
      </c>
      <c r="B87" s="47" t="str">
        <f t="shared" si="4"/>
        <v>00000056</v>
      </c>
      <c r="C87" s="50" t="str">
        <f>IFERROR(VLOOKUP(B87,总表!A:B,2,0),"-")</f>
        <v>摆设类</v>
      </c>
      <c r="D87" s="51" t="str">
        <f t="shared" si="5"/>
        <v>摆设类</v>
      </c>
      <c r="E87" s="6" t="str">
        <f>IFERROR(VLOOKUP(B87,总表!A:D,3,0),"-")</f>
        <v>大象溜滑梯</v>
      </c>
      <c r="F87" s="6" t="str">
        <f t="shared" si="6"/>
        <v>大象溜滑梯</v>
      </c>
      <c r="G87" s="6">
        <v>1050</v>
      </c>
      <c r="H87" s="6" t="str">
        <f>IF(IFERROR(VLOOKUP(B87,总表!A:D,4,0),"露易")=0," ",IFERROR(VLOOKUP(B87,总表!A:D,4,0),"-"))</f>
        <v> </v>
      </c>
      <c r="I87" s="6" t="str">
        <f t="shared" si="7"/>
        <v> </v>
      </c>
    </row>
    <row r="88" spans="1:9">
      <c r="A88" s="6">
        <v>87</v>
      </c>
      <c r="B88" s="47" t="str">
        <f t="shared" si="4"/>
        <v>00000057</v>
      </c>
      <c r="C88" s="47" t="str">
        <f>IFERROR(VLOOKUP(B88,总表!A:B,2,0),"-")</f>
        <v>-</v>
      </c>
      <c r="D88" s="6" t="str">
        <f t="shared" si="5"/>
        <v>-</v>
      </c>
      <c r="E88" s="6" t="str">
        <f>IFERROR(VLOOKUP(B88,总表!A:D,3,0),"-")</f>
        <v>-</v>
      </c>
      <c r="F88" s="6" t="str">
        <f t="shared" si="6"/>
        <v>-</v>
      </c>
      <c r="G88" s="6" t="s">
        <v>9</v>
      </c>
      <c r="H88" s="6" t="str">
        <f>IF(IFERROR(VLOOKUP(B88,总表!A:D,4,0),"露易")=0," ",IFERROR(VLOOKUP(B88,总表!A:D,4,0),"-"))</f>
        <v>-</v>
      </c>
      <c r="I88" s="6" t="str">
        <f t="shared" si="7"/>
        <v>-</v>
      </c>
    </row>
    <row r="89" spans="1:9">
      <c r="A89" s="6">
        <v>88</v>
      </c>
      <c r="B89" s="47" t="str">
        <f t="shared" si="4"/>
        <v>00000058</v>
      </c>
      <c r="C89" s="50" t="str">
        <f>IFERROR(VLOOKUP(B89,总表!A:B,2,0),"-")</f>
        <v>摆设类</v>
      </c>
      <c r="D89" s="51" t="str">
        <f t="shared" si="5"/>
        <v>摆设类</v>
      </c>
      <c r="E89" s="6" t="str">
        <f>IFERROR(VLOOKUP(B89,总表!A:D,3,0),"-")</f>
        <v>套圈圈</v>
      </c>
      <c r="F89" s="6" t="str">
        <f t="shared" si="6"/>
        <v>套圈圈</v>
      </c>
      <c r="G89" s="6">
        <v>480</v>
      </c>
      <c r="H89" s="6" t="str">
        <f>IF(IFERROR(VLOOKUP(B89,总表!A:D,4,0),"露易")=0," ",IFERROR(VLOOKUP(B89,总表!A:D,4,0),"-"))</f>
        <v> </v>
      </c>
      <c r="I89" s="6" t="str">
        <f t="shared" si="7"/>
        <v> </v>
      </c>
    </row>
    <row r="90" spans="1:9">
      <c r="A90" s="6">
        <v>89</v>
      </c>
      <c r="B90" s="47" t="str">
        <f t="shared" si="4"/>
        <v>00000059</v>
      </c>
      <c r="C90" s="47" t="str">
        <f>IFERROR(VLOOKUP(B90,总表!A:B,2,0),"-")</f>
        <v>-</v>
      </c>
      <c r="D90" s="6" t="str">
        <f t="shared" si="5"/>
        <v>-</v>
      </c>
      <c r="E90" s="6" t="str">
        <f>IFERROR(VLOOKUP(B90,总表!A:D,3,0),"-")</f>
        <v>-</v>
      </c>
      <c r="F90" s="6" t="str">
        <f t="shared" si="6"/>
        <v>-</v>
      </c>
      <c r="G90" s="6" t="s">
        <v>9</v>
      </c>
      <c r="H90" s="6" t="str">
        <f>IF(IFERROR(VLOOKUP(B90,总表!A:D,4,0),"露易")=0," ",IFERROR(VLOOKUP(B90,总表!A:D,4,0),"-"))</f>
        <v>-</v>
      </c>
      <c r="I90" s="6" t="str">
        <f t="shared" si="7"/>
        <v>-</v>
      </c>
    </row>
    <row r="91" spans="1:9">
      <c r="A91" s="6">
        <v>90</v>
      </c>
      <c r="B91" s="47" t="str">
        <f t="shared" si="4"/>
        <v>0000005A</v>
      </c>
      <c r="C91" s="47" t="str">
        <f>IFERROR(VLOOKUP(B91,总表!A:B,2,0),"-")</f>
        <v>-</v>
      </c>
      <c r="D91" s="6" t="str">
        <f t="shared" si="5"/>
        <v>-</v>
      </c>
      <c r="E91" s="6" t="str">
        <f>IFERROR(VLOOKUP(B91,总表!A:D,3,0),"-")</f>
        <v>-</v>
      </c>
      <c r="F91" s="6" t="str">
        <f t="shared" si="6"/>
        <v>-</v>
      </c>
      <c r="G91" s="6" t="s">
        <v>9</v>
      </c>
      <c r="H91" s="6" t="str">
        <f>IF(IFERROR(VLOOKUP(B91,总表!A:D,4,0),"露易")=0," ",IFERROR(VLOOKUP(B91,总表!A:D,4,0),"-"))</f>
        <v>-</v>
      </c>
      <c r="I91" s="6" t="str">
        <f t="shared" si="7"/>
        <v>-</v>
      </c>
    </row>
    <row r="92" spans="1:9">
      <c r="A92" s="6">
        <v>91</v>
      </c>
      <c r="B92" s="47" t="str">
        <f t="shared" si="4"/>
        <v>0000005B</v>
      </c>
      <c r="C92" s="47" t="str">
        <f>IFERROR(VLOOKUP(B92,总表!A:B,2,0),"-")</f>
        <v>-</v>
      </c>
      <c r="D92" s="6" t="str">
        <f t="shared" si="5"/>
        <v>-</v>
      </c>
      <c r="E92" s="6" t="str">
        <f>IFERROR(VLOOKUP(B92,总表!A:D,3,0),"-")</f>
        <v>-</v>
      </c>
      <c r="F92" s="6" t="str">
        <f t="shared" si="6"/>
        <v>-</v>
      </c>
      <c r="G92" s="6" t="s">
        <v>9</v>
      </c>
      <c r="H92" s="6" t="str">
        <f>IF(IFERROR(VLOOKUP(B92,总表!A:D,4,0),"露易")=0," ",IFERROR(VLOOKUP(B92,总表!A:D,4,0),"-"))</f>
        <v>-</v>
      </c>
      <c r="I92" s="6" t="str">
        <f t="shared" si="7"/>
        <v>-</v>
      </c>
    </row>
    <row r="93" spans="1:9">
      <c r="A93" s="6">
        <v>92</v>
      </c>
      <c r="B93" s="47" t="str">
        <f t="shared" si="4"/>
        <v>0000005C</v>
      </c>
      <c r="C93" s="47" t="str">
        <f>IFERROR(VLOOKUP(B93,总表!A:B,2,0),"-")</f>
        <v>-</v>
      </c>
      <c r="D93" s="6" t="str">
        <f t="shared" si="5"/>
        <v>-</v>
      </c>
      <c r="E93" s="6" t="str">
        <f>IFERROR(VLOOKUP(B93,总表!A:D,3,0),"-")</f>
        <v>-</v>
      </c>
      <c r="F93" s="6" t="str">
        <f t="shared" si="6"/>
        <v>-</v>
      </c>
      <c r="G93" s="6" t="s">
        <v>9</v>
      </c>
      <c r="H93" s="6" t="str">
        <f>IF(IFERROR(VLOOKUP(B93,总表!A:D,4,0),"露易")=0," ",IFERROR(VLOOKUP(B93,总表!A:D,4,0),"-"))</f>
        <v>-</v>
      </c>
      <c r="I93" s="6" t="str">
        <f t="shared" si="7"/>
        <v>-</v>
      </c>
    </row>
    <row r="94" spans="1:9">
      <c r="A94" s="6">
        <v>93</v>
      </c>
      <c r="B94" s="47" t="str">
        <f t="shared" si="4"/>
        <v>0000005D</v>
      </c>
      <c r="C94" s="47" t="str">
        <f>IFERROR(VLOOKUP(B94,总表!A:B,2,0),"-")</f>
        <v>-</v>
      </c>
      <c r="D94" s="6" t="str">
        <f t="shared" si="5"/>
        <v>-</v>
      </c>
      <c r="E94" s="6" t="str">
        <f>IFERROR(VLOOKUP(B94,总表!A:D,3,0),"-")</f>
        <v>-</v>
      </c>
      <c r="F94" s="6" t="str">
        <f t="shared" si="6"/>
        <v>-</v>
      </c>
      <c r="G94" s="6" t="s">
        <v>9</v>
      </c>
      <c r="H94" s="6" t="str">
        <f>IF(IFERROR(VLOOKUP(B94,总表!A:D,4,0),"露易")=0," ",IFERROR(VLOOKUP(B94,总表!A:D,4,0),"-"))</f>
        <v>-</v>
      </c>
      <c r="I94" s="6" t="str">
        <f t="shared" si="7"/>
        <v>-</v>
      </c>
    </row>
    <row r="95" spans="1:9">
      <c r="A95" s="6">
        <v>94</v>
      </c>
      <c r="B95" s="47" t="str">
        <f t="shared" si="4"/>
        <v>0000005E</v>
      </c>
      <c r="C95" s="47" t="str">
        <f>IFERROR(VLOOKUP(B95,总表!A:B,2,0),"-")</f>
        <v>-</v>
      </c>
      <c r="D95" s="6" t="str">
        <f t="shared" si="5"/>
        <v>-</v>
      </c>
      <c r="E95" s="6" t="str">
        <f>IFERROR(VLOOKUP(B95,总表!A:D,3,0),"-")</f>
        <v>-</v>
      </c>
      <c r="F95" s="6" t="str">
        <f t="shared" si="6"/>
        <v>-</v>
      </c>
      <c r="G95" s="6" t="s">
        <v>9</v>
      </c>
      <c r="H95" s="6" t="str">
        <f>IF(IFERROR(VLOOKUP(B95,总表!A:D,4,0),"露易")=0," ",IFERROR(VLOOKUP(B95,总表!A:D,4,0),"-"))</f>
        <v>-</v>
      </c>
      <c r="I95" s="6" t="str">
        <f t="shared" si="7"/>
        <v>-</v>
      </c>
    </row>
    <row r="96" spans="1:9">
      <c r="A96" s="6">
        <v>95</v>
      </c>
      <c r="B96" s="47" t="str">
        <f t="shared" si="4"/>
        <v>0000005F</v>
      </c>
      <c r="C96" s="47" t="str">
        <f>IFERROR(VLOOKUP(B96,总表!A:B,2,0),"-")</f>
        <v>-</v>
      </c>
      <c r="D96" s="6" t="str">
        <f t="shared" si="5"/>
        <v>-</v>
      </c>
      <c r="E96" s="6" t="str">
        <f>IFERROR(VLOOKUP(B96,总表!A:D,3,0),"-")</f>
        <v>-</v>
      </c>
      <c r="F96" s="6" t="str">
        <f t="shared" si="6"/>
        <v>-</v>
      </c>
      <c r="G96" s="6" t="s">
        <v>9</v>
      </c>
      <c r="H96" s="6" t="str">
        <f>IF(IFERROR(VLOOKUP(B96,总表!A:D,4,0),"露易")=0," ",IFERROR(VLOOKUP(B96,总表!A:D,4,0),"-"))</f>
        <v>-</v>
      </c>
      <c r="I96" s="6" t="str">
        <f t="shared" si="7"/>
        <v>-</v>
      </c>
    </row>
    <row r="97" spans="1:9">
      <c r="A97" s="6">
        <v>96</v>
      </c>
      <c r="B97" s="47" t="str">
        <f t="shared" si="4"/>
        <v>00000060</v>
      </c>
      <c r="C97" s="47" t="str">
        <f>IFERROR(VLOOKUP(B97,总表!A:B,2,0),"-")</f>
        <v>-</v>
      </c>
      <c r="D97" s="6" t="str">
        <f t="shared" si="5"/>
        <v>-</v>
      </c>
      <c r="E97" s="6" t="str">
        <f>IFERROR(VLOOKUP(B97,总表!A:D,3,0),"-")</f>
        <v>-</v>
      </c>
      <c r="F97" s="6" t="str">
        <f t="shared" si="6"/>
        <v>-</v>
      </c>
      <c r="G97" s="6" t="s">
        <v>9</v>
      </c>
      <c r="H97" s="6" t="str">
        <f>IF(IFERROR(VLOOKUP(B97,总表!A:D,4,0),"露易")=0," ",IFERROR(VLOOKUP(B97,总表!A:D,4,0),"-"))</f>
        <v>-</v>
      </c>
      <c r="I97" s="6" t="str">
        <f t="shared" si="7"/>
        <v>-</v>
      </c>
    </row>
    <row r="98" spans="1:9">
      <c r="A98" s="6">
        <v>97</v>
      </c>
      <c r="B98" s="47" t="str">
        <f t="shared" si="4"/>
        <v>00000061</v>
      </c>
      <c r="C98" s="47" t="str">
        <f>IFERROR(VLOOKUP(B98,总表!A:B,2,0),"-")</f>
        <v>-</v>
      </c>
      <c r="D98" s="6" t="str">
        <f t="shared" si="5"/>
        <v>-</v>
      </c>
      <c r="E98" s="6" t="str">
        <f>IFERROR(VLOOKUP(B98,总表!A:D,3,0),"-")</f>
        <v>-</v>
      </c>
      <c r="F98" s="6" t="str">
        <f t="shared" si="6"/>
        <v>-</v>
      </c>
      <c r="G98" s="6" t="s">
        <v>9</v>
      </c>
      <c r="H98" s="6" t="str">
        <f>IF(IFERROR(VLOOKUP(B98,总表!A:D,4,0),"露易")=0," ",IFERROR(VLOOKUP(B98,总表!A:D,4,0),"-"))</f>
        <v>-</v>
      </c>
      <c r="I98" s="6" t="str">
        <f t="shared" si="7"/>
        <v>-</v>
      </c>
    </row>
    <row r="99" spans="1:9">
      <c r="A99" s="6">
        <v>98</v>
      </c>
      <c r="B99" s="47" t="str">
        <f t="shared" si="4"/>
        <v>00000062</v>
      </c>
      <c r="C99" s="47" t="str">
        <f>IFERROR(VLOOKUP(B99,总表!A:B,2,0),"-")</f>
        <v>-</v>
      </c>
      <c r="D99" s="6" t="str">
        <f t="shared" si="5"/>
        <v>-</v>
      </c>
      <c r="E99" s="6" t="str">
        <f>IFERROR(VLOOKUP(B99,总表!A:D,3,0),"-")</f>
        <v>-</v>
      </c>
      <c r="F99" s="6" t="str">
        <f t="shared" si="6"/>
        <v>-</v>
      </c>
      <c r="G99" s="6" t="s">
        <v>9</v>
      </c>
      <c r="H99" s="6" t="str">
        <f>IF(IFERROR(VLOOKUP(B99,总表!A:D,4,0),"露易")=0," ",IFERROR(VLOOKUP(B99,总表!A:D,4,0),"-"))</f>
        <v>-</v>
      </c>
      <c r="I99" s="6" t="str">
        <f t="shared" si="7"/>
        <v>-</v>
      </c>
    </row>
    <row r="100" spans="1:9">
      <c r="A100" s="6">
        <v>99</v>
      </c>
      <c r="B100" s="47" t="str">
        <f t="shared" si="4"/>
        <v>00000063</v>
      </c>
      <c r="C100" s="47" t="str">
        <f>IFERROR(VLOOKUP(B100,总表!A:B,2,0),"-")</f>
        <v>-</v>
      </c>
      <c r="D100" s="6" t="str">
        <f t="shared" si="5"/>
        <v>-</v>
      </c>
      <c r="E100" s="6" t="str">
        <f>IFERROR(VLOOKUP(B100,总表!A:D,3,0),"-")</f>
        <v>-</v>
      </c>
      <c r="F100" s="6" t="str">
        <f t="shared" si="6"/>
        <v>-</v>
      </c>
      <c r="G100" s="6" t="s">
        <v>9</v>
      </c>
      <c r="H100" s="6" t="str">
        <f>IF(IFERROR(VLOOKUP(B100,总表!A:D,4,0),"露易")=0," ",IFERROR(VLOOKUP(B100,总表!A:D,4,0),"-"))</f>
        <v>-</v>
      </c>
      <c r="I100" s="6" t="str">
        <f t="shared" si="7"/>
        <v>-</v>
      </c>
    </row>
    <row r="101" spans="1:9">
      <c r="A101" s="6">
        <v>100</v>
      </c>
      <c r="B101" s="47" t="str">
        <f t="shared" si="4"/>
        <v>00000064</v>
      </c>
      <c r="C101" s="47" t="str">
        <f>IFERROR(VLOOKUP(B101,总表!A:B,2,0),"-")</f>
        <v>-</v>
      </c>
      <c r="D101" s="6" t="str">
        <f t="shared" si="5"/>
        <v>-</v>
      </c>
      <c r="E101" s="6" t="str">
        <f>IFERROR(VLOOKUP(B101,总表!A:D,3,0),"-")</f>
        <v>-</v>
      </c>
      <c r="F101" s="6" t="str">
        <f t="shared" si="6"/>
        <v>-</v>
      </c>
      <c r="G101" s="6" t="s">
        <v>9</v>
      </c>
      <c r="H101" s="6" t="str">
        <f>IF(IFERROR(VLOOKUP(B101,总表!A:D,4,0),"露易")=0," ",IFERROR(VLOOKUP(B101,总表!A:D,4,0),"-"))</f>
        <v>-</v>
      </c>
      <c r="I101" s="6" t="str">
        <f t="shared" si="7"/>
        <v>-</v>
      </c>
    </row>
    <row r="102" spans="1:9">
      <c r="A102" s="6">
        <v>101</v>
      </c>
      <c r="B102" s="47" t="str">
        <f t="shared" si="4"/>
        <v>00000065</v>
      </c>
      <c r="C102" s="47" t="str">
        <f>IFERROR(VLOOKUP(B102,总表!A:B,2,0),"-")</f>
        <v>-</v>
      </c>
      <c r="D102" s="6" t="str">
        <f t="shared" si="5"/>
        <v>-</v>
      </c>
      <c r="E102" s="6" t="str">
        <f>IFERROR(VLOOKUP(B102,总表!A:D,3,0),"-")</f>
        <v>-</v>
      </c>
      <c r="F102" s="6" t="str">
        <f t="shared" si="6"/>
        <v>-</v>
      </c>
      <c r="G102" s="6" t="s">
        <v>9</v>
      </c>
      <c r="H102" s="6" t="str">
        <f>IF(IFERROR(VLOOKUP(B102,总表!A:D,4,0),"露易")=0," ",IFERROR(VLOOKUP(B102,总表!A:D,4,0),"-"))</f>
        <v>-</v>
      </c>
      <c r="I102" s="6" t="str">
        <f t="shared" si="7"/>
        <v>-</v>
      </c>
    </row>
    <row r="103" spans="1:9">
      <c r="A103" s="6">
        <v>102</v>
      </c>
      <c r="B103" s="47" t="str">
        <f t="shared" si="4"/>
        <v>00000066</v>
      </c>
      <c r="C103" s="47" t="str">
        <f>IFERROR(VLOOKUP(B103,总表!A:B,2,0),"-")</f>
        <v>-</v>
      </c>
      <c r="D103" s="6" t="str">
        <f t="shared" si="5"/>
        <v>-</v>
      </c>
      <c r="E103" s="6" t="str">
        <f>IFERROR(VLOOKUP(B103,总表!A:D,3,0),"-")</f>
        <v>-</v>
      </c>
      <c r="F103" s="6" t="str">
        <f t="shared" si="6"/>
        <v>-</v>
      </c>
      <c r="G103" s="6" t="s">
        <v>9</v>
      </c>
      <c r="H103" s="6" t="str">
        <f>IF(IFERROR(VLOOKUP(B103,总表!A:D,4,0),"露易")=0," ",IFERROR(VLOOKUP(B103,总表!A:D,4,0),"-"))</f>
        <v>-</v>
      </c>
      <c r="I103" s="6" t="str">
        <f t="shared" si="7"/>
        <v>-</v>
      </c>
    </row>
    <row r="104" spans="1:9">
      <c r="A104" s="6">
        <v>103</v>
      </c>
      <c r="B104" s="47" t="str">
        <f t="shared" si="4"/>
        <v>00000067</v>
      </c>
      <c r="C104" s="47" t="str">
        <f>IFERROR(VLOOKUP(B104,总表!A:B,2,0),"-")</f>
        <v>-</v>
      </c>
      <c r="D104" s="6" t="str">
        <f t="shared" si="5"/>
        <v>-</v>
      </c>
      <c r="E104" s="6" t="str">
        <f>IFERROR(VLOOKUP(B104,总表!A:D,3,0),"-")</f>
        <v>-</v>
      </c>
      <c r="F104" s="6" t="str">
        <f t="shared" si="6"/>
        <v>-</v>
      </c>
      <c r="G104" s="6" t="s">
        <v>9</v>
      </c>
      <c r="H104" s="6" t="str">
        <f>IF(IFERROR(VLOOKUP(B104,总表!A:D,4,0),"露易")=0," ",IFERROR(VLOOKUP(B104,总表!A:D,4,0),"-"))</f>
        <v>-</v>
      </c>
      <c r="I104" s="6" t="str">
        <f t="shared" si="7"/>
        <v>-</v>
      </c>
    </row>
    <row r="105" spans="1:9">
      <c r="A105" s="6">
        <v>104</v>
      </c>
      <c r="B105" s="47" t="str">
        <f t="shared" si="4"/>
        <v>00000068</v>
      </c>
      <c r="C105" s="47" t="str">
        <f>IFERROR(VLOOKUP(B105,总表!A:B,2,0),"-")</f>
        <v>-</v>
      </c>
      <c r="D105" s="6" t="str">
        <f t="shared" si="5"/>
        <v>-</v>
      </c>
      <c r="E105" s="6" t="str">
        <f>IFERROR(VLOOKUP(B105,总表!A:D,3,0),"-")</f>
        <v>-</v>
      </c>
      <c r="F105" s="6" t="str">
        <f t="shared" si="6"/>
        <v>-</v>
      </c>
      <c r="G105" s="6" t="s">
        <v>9</v>
      </c>
      <c r="H105" s="6" t="str">
        <f>IF(IFERROR(VLOOKUP(B105,总表!A:D,4,0),"露易")=0," ",IFERROR(VLOOKUP(B105,总表!A:D,4,0),"-"))</f>
        <v>-</v>
      </c>
      <c r="I105" s="6" t="str">
        <f t="shared" si="7"/>
        <v>-</v>
      </c>
    </row>
    <row r="106" spans="1:9">
      <c r="A106" s="6">
        <v>105</v>
      </c>
      <c r="B106" s="47" t="str">
        <f t="shared" si="4"/>
        <v>00000069</v>
      </c>
      <c r="C106" s="47" t="str">
        <f>IFERROR(VLOOKUP(B106,总表!A:B,2,0),"-")</f>
        <v>-</v>
      </c>
      <c r="D106" s="6" t="str">
        <f t="shared" si="5"/>
        <v>-</v>
      </c>
      <c r="E106" s="6" t="str">
        <f>IFERROR(VLOOKUP(B106,总表!A:D,3,0),"-")</f>
        <v>-</v>
      </c>
      <c r="F106" s="6" t="str">
        <f t="shared" si="6"/>
        <v>-</v>
      </c>
      <c r="G106" s="6" t="s">
        <v>9</v>
      </c>
      <c r="H106" s="6" t="str">
        <f>IF(IFERROR(VLOOKUP(B106,总表!A:D,4,0),"露易")=0," ",IFERROR(VLOOKUP(B106,总表!A:D,4,0),"-"))</f>
        <v>-</v>
      </c>
      <c r="I106" s="6" t="str">
        <f t="shared" si="7"/>
        <v>-</v>
      </c>
    </row>
    <row r="107" spans="1:9">
      <c r="A107" s="6">
        <v>106</v>
      </c>
      <c r="B107" s="47" t="str">
        <f t="shared" si="4"/>
        <v>0000006A</v>
      </c>
      <c r="C107" s="47" t="str">
        <f>IFERROR(VLOOKUP(B107,总表!A:B,2,0),"-")</f>
        <v>-</v>
      </c>
      <c r="D107" s="6" t="str">
        <f t="shared" si="5"/>
        <v>-</v>
      </c>
      <c r="E107" s="6" t="str">
        <f>IFERROR(VLOOKUP(B107,总表!A:D,3,0),"-")</f>
        <v>-</v>
      </c>
      <c r="F107" s="6" t="str">
        <f t="shared" si="6"/>
        <v>-</v>
      </c>
      <c r="G107" s="6" t="s">
        <v>9</v>
      </c>
      <c r="H107" s="6" t="str">
        <f>IF(IFERROR(VLOOKUP(B107,总表!A:D,4,0),"露易")=0," ",IFERROR(VLOOKUP(B107,总表!A:D,4,0),"-"))</f>
        <v>-</v>
      </c>
      <c r="I107" s="6" t="str">
        <f t="shared" si="7"/>
        <v>-</v>
      </c>
    </row>
    <row r="108" spans="1:9">
      <c r="A108" s="6">
        <v>107</v>
      </c>
      <c r="B108" s="47" t="str">
        <f t="shared" si="4"/>
        <v>0000006B</v>
      </c>
      <c r="C108" s="47" t="str">
        <f>IFERROR(VLOOKUP(B108,总表!A:B,2,0),"-")</f>
        <v>-</v>
      </c>
      <c r="D108" s="6" t="str">
        <f t="shared" si="5"/>
        <v>-</v>
      </c>
      <c r="E108" s="6" t="str">
        <f>IFERROR(VLOOKUP(B108,总表!A:D,3,0),"-")</f>
        <v>-</v>
      </c>
      <c r="F108" s="6" t="str">
        <f t="shared" si="6"/>
        <v>-</v>
      </c>
      <c r="G108" s="6" t="s">
        <v>9</v>
      </c>
      <c r="H108" s="6" t="str">
        <f>IF(IFERROR(VLOOKUP(B108,总表!A:D,4,0),"露易")=0," ",IFERROR(VLOOKUP(B108,总表!A:D,4,0),"-"))</f>
        <v>-</v>
      </c>
      <c r="I108" s="6" t="str">
        <f t="shared" si="7"/>
        <v>-</v>
      </c>
    </row>
    <row r="109" spans="1:9">
      <c r="A109" s="6">
        <v>108</v>
      </c>
      <c r="B109" s="47" t="str">
        <f t="shared" si="4"/>
        <v>0000006C</v>
      </c>
      <c r="C109" s="47" t="str">
        <f>IFERROR(VLOOKUP(B109,总表!A:B,2,0),"-")</f>
        <v>-</v>
      </c>
      <c r="D109" s="6" t="str">
        <f t="shared" si="5"/>
        <v>-</v>
      </c>
      <c r="E109" s="6" t="str">
        <f>IFERROR(VLOOKUP(B109,总表!A:D,3,0),"-")</f>
        <v>-</v>
      </c>
      <c r="F109" s="6" t="str">
        <f t="shared" si="6"/>
        <v>-</v>
      </c>
      <c r="G109" s="6" t="s">
        <v>9</v>
      </c>
      <c r="H109" s="6" t="str">
        <f>IF(IFERROR(VLOOKUP(B109,总表!A:D,4,0),"露易")=0," ",IFERROR(VLOOKUP(B109,总表!A:D,4,0),"-"))</f>
        <v>-</v>
      </c>
      <c r="I109" s="6" t="str">
        <f t="shared" si="7"/>
        <v>-</v>
      </c>
    </row>
    <row r="110" spans="1:9">
      <c r="A110" s="6">
        <v>109</v>
      </c>
      <c r="B110" s="47" t="str">
        <f t="shared" si="4"/>
        <v>0000006D</v>
      </c>
      <c r="C110" s="50" t="str">
        <f>IFERROR(VLOOKUP(B110,总表!A:B,2,0),"-")</f>
        <v>摆设类</v>
      </c>
      <c r="D110" s="51" t="str">
        <f t="shared" si="5"/>
        <v>摆设类</v>
      </c>
      <c r="E110" s="6" t="str">
        <f>IFERROR(VLOOKUP(B110,总表!A:D,3,0),"-")</f>
        <v>青苔球</v>
      </c>
      <c r="F110" s="6" t="str">
        <f t="shared" si="6"/>
        <v>青苔球</v>
      </c>
      <c r="G110" s="6">
        <v>180</v>
      </c>
      <c r="H110" s="6" t="str">
        <f>IF(IFERROR(VLOOKUP(B110,总表!A:D,4,0),"露易")=0," ",IFERROR(VLOOKUP(B110,总表!A:D,4,0),"-"))</f>
        <v> </v>
      </c>
      <c r="I110" s="6" t="str">
        <f t="shared" si="7"/>
        <v> </v>
      </c>
    </row>
    <row r="111" spans="1:9">
      <c r="A111" s="6">
        <v>110</v>
      </c>
      <c r="B111" s="47" t="str">
        <f t="shared" si="4"/>
        <v>0000006E</v>
      </c>
      <c r="C111" s="47" t="str">
        <f>IFERROR(VLOOKUP(B111,总表!A:B,2,0),"-")</f>
        <v>-</v>
      </c>
      <c r="D111" s="6" t="str">
        <f t="shared" si="5"/>
        <v>-</v>
      </c>
      <c r="E111" s="6" t="str">
        <f>IFERROR(VLOOKUP(B111,总表!A:D,3,0),"-")</f>
        <v>-</v>
      </c>
      <c r="F111" s="6" t="str">
        <f t="shared" si="6"/>
        <v>-</v>
      </c>
      <c r="G111" s="6" t="s">
        <v>9</v>
      </c>
      <c r="H111" s="6" t="str">
        <f>IF(IFERROR(VLOOKUP(B111,总表!A:D,4,0),"露易")=0," ",IFERROR(VLOOKUP(B111,总表!A:D,4,0),"-"))</f>
        <v>-</v>
      </c>
      <c r="I111" s="6" t="str">
        <f t="shared" si="7"/>
        <v>-</v>
      </c>
    </row>
    <row r="112" spans="1:9">
      <c r="A112" s="6">
        <v>111</v>
      </c>
      <c r="B112" s="47" t="str">
        <f t="shared" si="4"/>
        <v>0000006F</v>
      </c>
      <c r="C112" s="47" t="str">
        <f>IFERROR(VLOOKUP(B112,总表!A:B,2,0),"-")</f>
        <v>-</v>
      </c>
      <c r="D112" s="6" t="str">
        <f t="shared" si="5"/>
        <v>-</v>
      </c>
      <c r="E112" s="6" t="str">
        <f>IFERROR(VLOOKUP(B112,总表!A:D,3,0),"-")</f>
        <v>-</v>
      </c>
      <c r="F112" s="6" t="str">
        <f t="shared" si="6"/>
        <v>-</v>
      </c>
      <c r="G112" s="6" t="s">
        <v>9</v>
      </c>
      <c r="H112" s="6" t="str">
        <f>IF(IFERROR(VLOOKUP(B112,总表!A:D,4,0),"露易")=0," ",IFERROR(VLOOKUP(B112,总表!A:D,4,0),"-"))</f>
        <v>-</v>
      </c>
      <c r="I112" s="6" t="str">
        <f t="shared" si="7"/>
        <v>-</v>
      </c>
    </row>
    <row r="113" spans="1:9">
      <c r="A113" s="6">
        <v>112</v>
      </c>
      <c r="B113" s="47" t="str">
        <f t="shared" si="4"/>
        <v>00000070</v>
      </c>
      <c r="C113" s="47" t="str">
        <f>IFERROR(VLOOKUP(B113,总表!A:B,2,0),"-")</f>
        <v>-</v>
      </c>
      <c r="D113" s="6" t="str">
        <f t="shared" si="5"/>
        <v>-</v>
      </c>
      <c r="E113" s="6" t="str">
        <f>IFERROR(VLOOKUP(B113,总表!A:D,3,0),"-")</f>
        <v>-</v>
      </c>
      <c r="F113" s="6" t="str">
        <f t="shared" si="6"/>
        <v>-</v>
      </c>
      <c r="G113" s="6" t="s">
        <v>9</v>
      </c>
      <c r="H113" s="6" t="str">
        <f>IF(IFERROR(VLOOKUP(B113,总表!A:D,4,0),"露易")=0," ",IFERROR(VLOOKUP(B113,总表!A:D,4,0),"-"))</f>
        <v>-</v>
      </c>
      <c r="I113" s="6" t="str">
        <f t="shared" si="7"/>
        <v>-</v>
      </c>
    </row>
    <row r="114" spans="1:9">
      <c r="A114" s="6">
        <v>113</v>
      </c>
      <c r="B114" s="47" t="str">
        <f t="shared" si="4"/>
        <v>00000071</v>
      </c>
      <c r="C114" s="47" t="str">
        <f>IFERROR(VLOOKUP(B114,总表!A:B,2,0),"-")</f>
        <v>-</v>
      </c>
      <c r="D114" s="6" t="str">
        <f t="shared" si="5"/>
        <v>-</v>
      </c>
      <c r="E114" s="6" t="str">
        <f>IFERROR(VLOOKUP(B114,总表!A:D,3,0),"-")</f>
        <v>-</v>
      </c>
      <c r="F114" s="6" t="str">
        <f t="shared" si="6"/>
        <v>-</v>
      </c>
      <c r="G114" s="6" t="s">
        <v>9</v>
      </c>
      <c r="H114" s="6" t="str">
        <f>IF(IFERROR(VLOOKUP(B114,总表!A:D,4,0),"露易")=0," ",IFERROR(VLOOKUP(B114,总表!A:D,4,0),"-"))</f>
        <v>-</v>
      </c>
      <c r="I114" s="6" t="str">
        <f t="shared" si="7"/>
        <v>-</v>
      </c>
    </row>
    <row r="115" spans="1:9">
      <c r="A115" s="6">
        <v>114</v>
      </c>
      <c r="B115" s="47" t="str">
        <f t="shared" si="4"/>
        <v>00000072</v>
      </c>
      <c r="C115" s="47" t="str">
        <f>IFERROR(VLOOKUP(B115,总表!A:B,2,0),"-")</f>
        <v>-</v>
      </c>
      <c r="D115" s="6" t="str">
        <f t="shared" si="5"/>
        <v>-</v>
      </c>
      <c r="E115" s="6" t="str">
        <f>IFERROR(VLOOKUP(B115,总表!A:D,3,0),"-")</f>
        <v>-</v>
      </c>
      <c r="F115" s="6" t="str">
        <f t="shared" si="6"/>
        <v>-</v>
      </c>
      <c r="G115" s="6" t="s">
        <v>9</v>
      </c>
      <c r="H115" s="6" t="str">
        <f>IF(IFERROR(VLOOKUP(B115,总表!A:D,4,0),"露易")=0," ",IFERROR(VLOOKUP(B115,总表!A:D,4,0),"-"))</f>
        <v>-</v>
      </c>
      <c r="I115" s="6" t="str">
        <f t="shared" si="7"/>
        <v>-</v>
      </c>
    </row>
    <row r="116" spans="1:9">
      <c r="A116" s="6">
        <v>115</v>
      </c>
      <c r="B116" s="47" t="str">
        <f t="shared" si="4"/>
        <v>00000073</v>
      </c>
      <c r="C116" s="47" t="str">
        <f>IFERROR(VLOOKUP(B116,总表!A:B,2,0),"-")</f>
        <v>-</v>
      </c>
      <c r="D116" s="6" t="str">
        <f t="shared" si="5"/>
        <v>-</v>
      </c>
      <c r="E116" s="6" t="str">
        <f>IFERROR(VLOOKUP(B116,总表!A:D,3,0),"-")</f>
        <v>-</v>
      </c>
      <c r="F116" s="6" t="str">
        <f t="shared" si="6"/>
        <v>-</v>
      </c>
      <c r="G116" s="6" t="s">
        <v>9</v>
      </c>
      <c r="H116" s="6" t="str">
        <f>IF(IFERROR(VLOOKUP(B116,总表!A:D,4,0),"露易")=0," ",IFERROR(VLOOKUP(B116,总表!A:D,4,0),"-"))</f>
        <v>-</v>
      </c>
      <c r="I116" s="6" t="str">
        <f t="shared" si="7"/>
        <v>-</v>
      </c>
    </row>
    <row r="117" spans="1:9">
      <c r="A117" s="6">
        <v>116</v>
      </c>
      <c r="B117" s="47" t="str">
        <f t="shared" si="4"/>
        <v>00000074</v>
      </c>
      <c r="C117" s="47" t="str">
        <f>IFERROR(VLOOKUP(B117,总表!A:B,2,0),"-")</f>
        <v>-</v>
      </c>
      <c r="D117" s="6" t="str">
        <f t="shared" si="5"/>
        <v>-</v>
      </c>
      <c r="E117" s="6" t="str">
        <f>IFERROR(VLOOKUP(B117,总表!A:D,3,0),"-")</f>
        <v>-</v>
      </c>
      <c r="F117" s="6" t="str">
        <f t="shared" si="6"/>
        <v>-</v>
      </c>
      <c r="G117" s="6" t="s">
        <v>9</v>
      </c>
      <c r="H117" s="6" t="str">
        <f>IF(IFERROR(VLOOKUP(B117,总表!A:D,4,0),"露易")=0," ",IFERROR(VLOOKUP(B117,总表!A:D,4,0),"-"))</f>
        <v>-</v>
      </c>
      <c r="I117" s="6" t="str">
        <f t="shared" si="7"/>
        <v>-</v>
      </c>
    </row>
    <row r="118" spans="1:9">
      <c r="A118" s="6">
        <v>117</v>
      </c>
      <c r="B118" s="47" t="str">
        <f t="shared" si="4"/>
        <v>00000075</v>
      </c>
      <c r="C118" s="47" t="str">
        <f>IFERROR(VLOOKUP(B118,总表!A:B,2,0),"-")</f>
        <v>-</v>
      </c>
      <c r="D118" s="6" t="str">
        <f t="shared" si="5"/>
        <v>-</v>
      </c>
      <c r="E118" s="6" t="str">
        <f>IFERROR(VLOOKUP(B118,总表!A:D,3,0),"-")</f>
        <v>-</v>
      </c>
      <c r="F118" s="6" t="str">
        <f t="shared" si="6"/>
        <v>-</v>
      </c>
      <c r="G118" s="6" t="s">
        <v>9</v>
      </c>
      <c r="H118" s="6" t="str">
        <f>IF(IFERROR(VLOOKUP(B118,总表!A:D,4,0),"露易")=0," ",IFERROR(VLOOKUP(B118,总表!A:D,4,0),"-"))</f>
        <v>-</v>
      </c>
      <c r="I118" s="6" t="str">
        <f t="shared" si="7"/>
        <v>-</v>
      </c>
    </row>
    <row r="119" spans="1:9">
      <c r="A119" s="6">
        <v>118</v>
      </c>
      <c r="B119" s="47" t="str">
        <f t="shared" si="4"/>
        <v>00000076</v>
      </c>
      <c r="C119" s="47" t="str">
        <f>IFERROR(VLOOKUP(B119,总表!A:B,2,0),"-")</f>
        <v>-</v>
      </c>
      <c r="D119" s="6" t="str">
        <f t="shared" si="5"/>
        <v>-</v>
      </c>
      <c r="E119" s="6" t="str">
        <f>IFERROR(VLOOKUP(B119,总表!A:D,3,0),"-")</f>
        <v>-</v>
      </c>
      <c r="F119" s="6" t="str">
        <f t="shared" si="6"/>
        <v>-</v>
      </c>
      <c r="G119" s="6" t="s">
        <v>9</v>
      </c>
      <c r="H119" s="6" t="str">
        <f>IF(IFERROR(VLOOKUP(B119,总表!A:D,4,0),"露易")=0," ",IFERROR(VLOOKUP(B119,总表!A:D,4,0),"-"))</f>
        <v>-</v>
      </c>
      <c r="I119" s="6" t="str">
        <f t="shared" si="7"/>
        <v>-</v>
      </c>
    </row>
    <row r="120" spans="1:9">
      <c r="A120" s="6">
        <v>119</v>
      </c>
      <c r="B120" s="47" t="str">
        <f t="shared" si="4"/>
        <v>00000077</v>
      </c>
      <c r="C120" s="47" t="str">
        <f>IFERROR(VLOOKUP(B120,总表!A:B,2,0),"-")</f>
        <v>-</v>
      </c>
      <c r="D120" s="6" t="str">
        <f t="shared" si="5"/>
        <v>-</v>
      </c>
      <c r="E120" s="6" t="str">
        <f>IFERROR(VLOOKUP(B120,总表!A:D,3,0),"-")</f>
        <v>-</v>
      </c>
      <c r="F120" s="6" t="str">
        <f t="shared" si="6"/>
        <v>-</v>
      </c>
      <c r="G120" s="6" t="s">
        <v>9</v>
      </c>
      <c r="H120" s="6" t="str">
        <f>IF(IFERROR(VLOOKUP(B120,总表!A:D,4,0),"露易")=0," ",IFERROR(VLOOKUP(B120,总表!A:D,4,0),"-"))</f>
        <v>-</v>
      </c>
      <c r="I120" s="6" t="str">
        <f t="shared" si="7"/>
        <v>-</v>
      </c>
    </row>
    <row r="121" spans="1:9">
      <c r="A121" s="6">
        <v>120</v>
      </c>
      <c r="B121" s="47" t="str">
        <f t="shared" si="4"/>
        <v>00000078</v>
      </c>
      <c r="C121" s="47" t="str">
        <f>IFERROR(VLOOKUP(B121,总表!A:B,2,0),"-")</f>
        <v>-</v>
      </c>
      <c r="D121" s="6" t="str">
        <f t="shared" si="5"/>
        <v>-</v>
      </c>
      <c r="E121" s="6" t="str">
        <f>IFERROR(VLOOKUP(B121,总表!A:D,3,0),"-")</f>
        <v>-</v>
      </c>
      <c r="F121" s="6" t="str">
        <f t="shared" si="6"/>
        <v>-</v>
      </c>
      <c r="G121" s="6" t="s">
        <v>9</v>
      </c>
      <c r="H121" s="6" t="str">
        <f>IF(IFERROR(VLOOKUP(B121,总表!A:D,4,0),"露易")=0," ",IFERROR(VLOOKUP(B121,总表!A:D,4,0),"-"))</f>
        <v>-</v>
      </c>
      <c r="I121" s="6" t="str">
        <f t="shared" si="7"/>
        <v>-</v>
      </c>
    </row>
    <row r="122" spans="1:9">
      <c r="A122" s="6">
        <v>121</v>
      </c>
      <c r="B122" s="47" t="str">
        <f t="shared" si="4"/>
        <v>00000079</v>
      </c>
      <c r="C122" s="47" t="str">
        <f>IFERROR(VLOOKUP(B122,总表!A:B,2,0),"-")</f>
        <v>-</v>
      </c>
      <c r="D122" s="6" t="str">
        <f t="shared" si="5"/>
        <v>-</v>
      </c>
      <c r="E122" s="6" t="str">
        <f>IFERROR(VLOOKUP(B122,总表!A:D,3,0),"-")</f>
        <v>-</v>
      </c>
      <c r="F122" s="6" t="str">
        <f t="shared" si="6"/>
        <v>-</v>
      </c>
      <c r="G122" s="6" t="s">
        <v>9</v>
      </c>
      <c r="H122" s="6" t="str">
        <f>IF(IFERROR(VLOOKUP(B122,总表!A:D,4,0),"露易")=0," ",IFERROR(VLOOKUP(B122,总表!A:D,4,0),"-"))</f>
        <v>-</v>
      </c>
      <c r="I122" s="6" t="str">
        <f t="shared" si="7"/>
        <v>-</v>
      </c>
    </row>
    <row r="123" spans="1:9">
      <c r="A123" s="6">
        <v>122</v>
      </c>
      <c r="B123" s="47" t="str">
        <f t="shared" si="4"/>
        <v>0000007A</v>
      </c>
      <c r="C123" s="47" t="str">
        <f>IFERROR(VLOOKUP(B123,总表!A:B,2,0),"-")</f>
        <v>-</v>
      </c>
      <c r="D123" s="6" t="str">
        <f t="shared" si="5"/>
        <v>-</v>
      </c>
      <c r="E123" s="6" t="str">
        <f>IFERROR(VLOOKUP(B123,总表!A:D,3,0),"-")</f>
        <v>-</v>
      </c>
      <c r="F123" s="6" t="str">
        <f t="shared" si="6"/>
        <v>-</v>
      </c>
      <c r="G123" s="6" t="s">
        <v>9</v>
      </c>
      <c r="H123" s="6" t="str">
        <f>IF(IFERROR(VLOOKUP(B123,总表!A:D,4,0),"露易")=0," ",IFERROR(VLOOKUP(B123,总表!A:D,4,0),"-"))</f>
        <v>-</v>
      </c>
      <c r="I123" s="6" t="str">
        <f t="shared" si="7"/>
        <v>-</v>
      </c>
    </row>
    <row r="124" spans="1:9">
      <c r="A124" s="6">
        <v>123</v>
      </c>
      <c r="B124" s="47" t="str">
        <f t="shared" si="4"/>
        <v>0000007B</v>
      </c>
      <c r="C124" s="47" t="str">
        <f>IFERROR(VLOOKUP(B124,总表!A:B,2,0),"-")</f>
        <v>-</v>
      </c>
      <c r="D124" s="6" t="str">
        <f t="shared" si="5"/>
        <v>-</v>
      </c>
      <c r="E124" s="6" t="str">
        <f>IFERROR(VLOOKUP(B124,总表!A:D,3,0),"-")</f>
        <v>-</v>
      </c>
      <c r="F124" s="6" t="str">
        <f t="shared" si="6"/>
        <v>-</v>
      </c>
      <c r="G124" s="6" t="s">
        <v>9</v>
      </c>
      <c r="H124" s="6" t="str">
        <f>IF(IFERROR(VLOOKUP(B124,总表!A:D,4,0),"露易")=0," ",IFERROR(VLOOKUP(B124,总表!A:D,4,0),"-"))</f>
        <v>-</v>
      </c>
      <c r="I124" s="6" t="str">
        <f t="shared" si="7"/>
        <v>-</v>
      </c>
    </row>
    <row r="125" spans="1:9">
      <c r="A125" s="6">
        <v>124</v>
      </c>
      <c r="B125" s="47" t="str">
        <f t="shared" si="4"/>
        <v>0000007C</v>
      </c>
      <c r="C125" s="47" t="str">
        <f>IFERROR(VLOOKUP(B125,总表!A:B,2,0),"-")</f>
        <v>-</v>
      </c>
      <c r="D125" s="6" t="str">
        <f t="shared" si="5"/>
        <v>-</v>
      </c>
      <c r="E125" s="6" t="str">
        <f>IFERROR(VLOOKUP(B125,总表!A:D,3,0),"-")</f>
        <v>-</v>
      </c>
      <c r="F125" s="6" t="str">
        <f t="shared" si="6"/>
        <v>-</v>
      </c>
      <c r="G125" s="6" t="s">
        <v>9</v>
      </c>
      <c r="H125" s="6" t="str">
        <f>IF(IFERROR(VLOOKUP(B125,总表!A:D,4,0),"露易")=0," ",IFERROR(VLOOKUP(B125,总表!A:D,4,0),"-"))</f>
        <v>-</v>
      </c>
      <c r="I125" s="6" t="str">
        <f t="shared" si="7"/>
        <v>-</v>
      </c>
    </row>
    <row r="126" spans="1:9">
      <c r="A126" s="6">
        <v>125</v>
      </c>
      <c r="B126" s="47" t="str">
        <f t="shared" si="4"/>
        <v>0000007D</v>
      </c>
      <c r="C126" s="47" t="str">
        <f>IFERROR(VLOOKUP(B126,总表!A:B,2,0),"-")</f>
        <v>-</v>
      </c>
      <c r="D126" s="6" t="str">
        <f t="shared" si="5"/>
        <v>-</v>
      </c>
      <c r="E126" s="6" t="str">
        <f>IFERROR(VLOOKUP(B126,总表!A:D,3,0),"-")</f>
        <v>-</v>
      </c>
      <c r="F126" s="6" t="str">
        <f t="shared" si="6"/>
        <v>-</v>
      </c>
      <c r="G126" s="6" t="s">
        <v>9</v>
      </c>
      <c r="H126" s="6" t="str">
        <f>IF(IFERROR(VLOOKUP(B126,总表!A:D,4,0),"露易")=0," ",IFERROR(VLOOKUP(B126,总表!A:D,4,0),"-"))</f>
        <v>-</v>
      </c>
      <c r="I126" s="6" t="str">
        <f t="shared" si="7"/>
        <v>-</v>
      </c>
    </row>
    <row r="127" spans="1:9">
      <c r="A127" s="6">
        <v>126</v>
      </c>
      <c r="B127" s="47" t="str">
        <f t="shared" si="4"/>
        <v>0000007E</v>
      </c>
      <c r="C127" s="47" t="str">
        <f>IFERROR(VLOOKUP(B127,总表!A:B,2,0),"-")</f>
        <v>-</v>
      </c>
      <c r="D127" s="6" t="str">
        <f t="shared" si="5"/>
        <v>-</v>
      </c>
      <c r="E127" s="6" t="str">
        <f>IFERROR(VLOOKUP(B127,总表!A:D,3,0),"-")</f>
        <v>-</v>
      </c>
      <c r="F127" s="6" t="str">
        <f t="shared" si="6"/>
        <v>-</v>
      </c>
      <c r="G127" s="6" t="s">
        <v>9</v>
      </c>
      <c r="H127" s="6" t="str">
        <f>IF(IFERROR(VLOOKUP(B127,总表!A:D,4,0),"露易")=0," ",IFERROR(VLOOKUP(B127,总表!A:D,4,0),"-"))</f>
        <v>-</v>
      </c>
      <c r="I127" s="6" t="str">
        <f t="shared" si="7"/>
        <v>-</v>
      </c>
    </row>
    <row r="128" spans="1:9">
      <c r="A128" s="6">
        <v>127</v>
      </c>
      <c r="B128" s="47" t="str">
        <f t="shared" si="4"/>
        <v>0000007F</v>
      </c>
      <c r="C128" s="47" t="str">
        <f>IFERROR(VLOOKUP(B128,总表!A:B,2,0),"-")</f>
        <v>-</v>
      </c>
      <c r="D128" s="6" t="str">
        <f t="shared" si="5"/>
        <v>-</v>
      </c>
      <c r="E128" s="6" t="str">
        <f>IFERROR(VLOOKUP(B128,总表!A:D,3,0),"-")</f>
        <v>-</v>
      </c>
      <c r="F128" s="6" t="str">
        <f t="shared" si="6"/>
        <v>-</v>
      </c>
      <c r="G128" s="6" t="s">
        <v>9</v>
      </c>
      <c r="H128" s="6" t="str">
        <f>IF(IFERROR(VLOOKUP(B128,总表!A:D,4,0),"露易")=0," ",IFERROR(VLOOKUP(B128,总表!A:D,4,0),"-"))</f>
        <v>-</v>
      </c>
      <c r="I128" s="6" t="str">
        <f t="shared" si="7"/>
        <v>-</v>
      </c>
    </row>
    <row r="129" spans="1:9">
      <c r="A129" s="6">
        <v>128</v>
      </c>
      <c r="B129" s="47" t="str">
        <f t="shared" si="4"/>
        <v>00000080</v>
      </c>
      <c r="C129" s="47" t="str">
        <f>IFERROR(VLOOKUP(B129,总表!A:B,2,0),"-")</f>
        <v>-</v>
      </c>
      <c r="D129" s="6" t="str">
        <f t="shared" si="5"/>
        <v>-</v>
      </c>
      <c r="E129" s="6" t="str">
        <f>IFERROR(VLOOKUP(B129,总表!A:D,3,0),"-")</f>
        <v>-</v>
      </c>
      <c r="F129" s="6" t="str">
        <f t="shared" si="6"/>
        <v>-</v>
      </c>
      <c r="G129" s="6" t="s">
        <v>9</v>
      </c>
      <c r="H129" s="6" t="str">
        <f>IF(IFERROR(VLOOKUP(B129,总表!A:D,4,0),"露易")=0," ",IFERROR(VLOOKUP(B129,总表!A:D,4,0),"-"))</f>
        <v>-</v>
      </c>
      <c r="I129" s="6" t="str">
        <f t="shared" si="7"/>
        <v>-</v>
      </c>
    </row>
    <row r="130" spans="1:9">
      <c r="A130" s="6">
        <v>129</v>
      </c>
      <c r="B130" s="47" t="str">
        <f t="shared" ref="B130:B193" si="8">DEC2HEX(ROW(A129),8)</f>
        <v>00000081</v>
      </c>
      <c r="C130" s="47" t="str">
        <f>IFERROR(VLOOKUP(B130,总表!A:B,2,0),"-")</f>
        <v>-</v>
      </c>
      <c r="D130" s="6" t="str">
        <f t="shared" ref="D130:D193" si="9">C130</f>
        <v>-</v>
      </c>
      <c r="E130" s="6" t="str">
        <f>IFERROR(VLOOKUP(B130,总表!A:D,3,0),"-")</f>
        <v>-</v>
      </c>
      <c r="F130" s="6" t="str">
        <f t="shared" ref="F130:F193" si="10">E130</f>
        <v>-</v>
      </c>
      <c r="G130" s="6" t="s">
        <v>9</v>
      </c>
      <c r="H130" s="6" t="str">
        <f>IF(IFERROR(VLOOKUP(B130,总表!A:D,4,0),"露易")=0," ",IFERROR(VLOOKUP(B130,总表!A:D,4,0),"-"))</f>
        <v>-</v>
      </c>
      <c r="I130" s="6" t="str">
        <f t="shared" ref="I130:I193" si="11">H130</f>
        <v>-</v>
      </c>
    </row>
    <row r="131" spans="1:9">
      <c r="A131" s="6">
        <v>130</v>
      </c>
      <c r="B131" s="47" t="str">
        <f t="shared" si="8"/>
        <v>00000082</v>
      </c>
      <c r="C131" s="47" t="str">
        <f>IFERROR(VLOOKUP(B131,总表!A:B,2,0),"-")</f>
        <v>-</v>
      </c>
      <c r="D131" s="6" t="str">
        <f t="shared" si="9"/>
        <v>-</v>
      </c>
      <c r="E131" s="6" t="str">
        <f>IFERROR(VLOOKUP(B131,总表!A:D,3,0),"-")</f>
        <v>-</v>
      </c>
      <c r="F131" s="6" t="str">
        <f t="shared" si="10"/>
        <v>-</v>
      </c>
      <c r="G131" s="6" t="s">
        <v>9</v>
      </c>
      <c r="H131" s="6" t="str">
        <f>IF(IFERROR(VLOOKUP(B131,总表!A:D,4,0),"露易")=0," ",IFERROR(VLOOKUP(B131,总表!A:D,4,0),"-"))</f>
        <v>-</v>
      </c>
      <c r="I131" s="6" t="str">
        <f t="shared" si="11"/>
        <v>-</v>
      </c>
    </row>
    <row r="132" spans="1:9">
      <c r="A132" s="6">
        <v>131</v>
      </c>
      <c r="B132" s="47" t="str">
        <f t="shared" si="8"/>
        <v>00000083</v>
      </c>
      <c r="C132" s="50" t="str">
        <f>IFERROR(VLOOKUP(B132,总表!A:B,2,0),"-")</f>
        <v>摆设类</v>
      </c>
      <c r="D132" s="51" t="str">
        <f t="shared" si="9"/>
        <v>摆设类</v>
      </c>
      <c r="E132" s="6" t="str">
        <f>IFERROR(VLOOKUP(B132,总表!A:D,3,0),"-")</f>
        <v>招财猫</v>
      </c>
      <c r="F132" s="6" t="str">
        <f t="shared" si="10"/>
        <v>招财猫</v>
      </c>
      <c r="G132" s="6">
        <v>1675</v>
      </c>
      <c r="H132" s="6" t="str">
        <f>IF(IFERROR(VLOOKUP(B132,总表!A:D,4,0),"露易")=0," ",IFERROR(VLOOKUP(B132,总表!A:D,4,0),"-"))</f>
        <v> </v>
      </c>
      <c r="I132" s="6" t="str">
        <f t="shared" si="11"/>
        <v> </v>
      </c>
    </row>
    <row r="133" spans="1:9">
      <c r="A133" s="6">
        <v>132</v>
      </c>
      <c r="B133" s="47" t="str">
        <f t="shared" si="8"/>
        <v>00000084</v>
      </c>
      <c r="C133" s="50" t="str">
        <f>IFERROR(VLOOKUP(B133,总表!A:B,2,0),"-")</f>
        <v>摆设类</v>
      </c>
      <c r="D133" s="51" t="str">
        <f t="shared" si="9"/>
        <v>摆设类</v>
      </c>
      <c r="E133" s="6" t="str">
        <f>IFERROR(VLOOKUP(B133,总表!A:D,3,0),"-")</f>
        <v>多肉植物</v>
      </c>
      <c r="F133" s="6" t="str">
        <f t="shared" si="10"/>
        <v>多肉植物</v>
      </c>
      <c r="G133" s="6">
        <v>220</v>
      </c>
      <c r="H133" s="6" t="str">
        <f>IF(IFERROR(VLOOKUP(B133,总表!A:D,4,0),"露易")=0," ",IFERROR(VLOOKUP(B133,总表!A:D,4,0),"-"))</f>
        <v> </v>
      </c>
      <c r="I133" s="6" t="str">
        <f t="shared" si="11"/>
        <v> </v>
      </c>
    </row>
    <row r="134" spans="1:9">
      <c r="A134" s="6">
        <v>133</v>
      </c>
      <c r="B134" s="47" t="str">
        <f t="shared" si="8"/>
        <v>00000085</v>
      </c>
      <c r="C134" s="47" t="str">
        <f>IFERROR(VLOOKUP(B134,总表!A:B,2,0),"-")</f>
        <v>-</v>
      </c>
      <c r="D134" s="6" t="str">
        <f t="shared" si="9"/>
        <v>-</v>
      </c>
      <c r="E134" s="6" t="str">
        <f>IFERROR(VLOOKUP(B134,总表!A:D,3,0),"-")</f>
        <v>-</v>
      </c>
      <c r="F134" s="6" t="str">
        <f t="shared" si="10"/>
        <v>-</v>
      </c>
      <c r="G134" s="6" t="s">
        <v>9</v>
      </c>
      <c r="H134" s="6" t="str">
        <f>IF(IFERROR(VLOOKUP(B134,总表!A:D,4,0),"露易")=0," ",IFERROR(VLOOKUP(B134,总表!A:D,4,0),"-"))</f>
        <v>-</v>
      </c>
      <c r="I134" s="6" t="str">
        <f t="shared" si="11"/>
        <v>-</v>
      </c>
    </row>
    <row r="135" spans="1:9">
      <c r="A135" s="6">
        <v>134</v>
      </c>
      <c r="B135" s="47" t="str">
        <f t="shared" si="8"/>
        <v>00000086</v>
      </c>
      <c r="C135" s="47" t="str">
        <f>IFERROR(VLOOKUP(B135,总表!A:B,2,0),"-")</f>
        <v>-</v>
      </c>
      <c r="D135" s="6" t="str">
        <f t="shared" si="9"/>
        <v>-</v>
      </c>
      <c r="E135" s="6" t="str">
        <f>IFERROR(VLOOKUP(B135,总表!A:D,3,0),"-")</f>
        <v>-</v>
      </c>
      <c r="F135" s="6" t="str">
        <f t="shared" si="10"/>
        <v>-</v>
      </c>
      <c r="G135" s="6" t="s">
        <v>9</v>
      </c>
      <c r="H135" s="6" t="str">
        <f>IF(IFERROR(VLOOKUP(B135,总表!A:D,4,0),"露易")=0," ",IFERROR(VLOOKUP(B135,总表!A:D,4,0),"-"))</f>
        <v>-</v>
      </c>
      <c r="I135" s="6" t="str">
        <f t="shared" si="11"/>
        <v>-</v>
      </c>
    </row>
    <row r="136" spans="1:9">
      <c r="A136" s="6">
        <v>135</v>
      </c>
      <c r="B136" s="47" t="str">
        <f t="shared" si="8"/>
        <v>00000087</v>
      </c>
      <c r="C136" s="47" t="str">
        <f>IFERROR(VLOOKUP(B136,总表!A:B,2,0),"-")</f>
        <v>-</v>
      </c>
      <c r="D136" s="6" t="str">
        <f t="shared" si="9"/>
        <v>-</v>
      </c>
      <c r="E136" s="6" t="str">
        <f>IFERROR(VLOOKUP(B136,总表!A:D,3,0),"-")</f>
        <v>-</v>
      </c>
      <c r="F136" s="6" t="str">
        <f t="shared" si="10"/>
        <v>-</v>
      </c>
      <c r="G136" s="6" t="s">
        <v>9</v>
      </c>
      <c r="H136" s="6" t="str">
        <f>IF(IFERROR(VLOOKUP(B136,总表!A:D,4,0),"露易")=0," ",IFERROR(VLOOKUP(B136,总表!A:D,4,0),"-"))</f>
        <v>-</v>
      </c>
      <c r="I136" s="6" t="str">
        <f t="shared" si="11"/>
        <v>-</v>
      </c>
    </row>
    <row r="137" spans="1:9">
      <c r="A137" s="6">
        <v>136</v>
      </c>
      <c r="B137" s="47" t="str">
        <f t="shared" si="8"/>
        <v>00000088</v>
      </c>
      <c r="C137" s="47" t="str">
        <f>IFERROR(VLOOKUP(B137,总表!A:B,2,0),"-")</f>
        <v>-</v>
      </c>
      <c r="D137" s="6" t="str">
        <f t="shared" si="9"/>
        <v>-</v>
      </c>
      <c r="E137" s="6" t="str">
        <f>IFERROR(VLOOKUP(B137,总表!A:D,3,0),"-")</f>
        <v>-</v>
      </c>
      <c r="F137" s="6" t="str">
        <f t="shared" si="10"/>
        <v>-</v>
      </c>
      <c r="G137" s="6" t="s">
        <v>9</v>
      </c>
      <c r="H137" s="6" t="str">
        <f>IF(IFERROR(VLOOKUP(B137,总表!A:D,4,0),"露易")=0," ",IFERROR(VLOOKUP(B137,总表!A:D,4,0),"-"))</f>
        <v>-</v>
      </c>
      <c r="I137" s="6" t="str">
        <f t="shared" si="11"/>
        <v>-</v>
      </c>
    </row>
    <row r="138" spans="1:9">
      <c r="A138" s="6">
        <v>137</v>
      </c>
      <c r="B138" s="47" t="str">
        <f t="shared" si="8"/>
        <v>00000089</v>
      </c>
      <c r="C138" s="47" t="str">
        <f>IFERROR(VLOOKUP(B138,总表!A:B,2,0),"-")</f>
        <v>-</v>
      </c>
      <c r="D138" s="6" t="str">
        <f t="shared" si="9"/>
        <v>-</v>
      </c>
      <c r="E138" s="6" t="str">
        <f>IFERROR(VLOOKUP(B138,总表!A:D,3,0),"-")</f>
        <v>-</v>
      </c>
      <c r="F138" s="6" t="str">
        <f t="shared" si="10"/>
        <v>-</v>
      </c>
      <c r="G138" s="6" t="s">
        <v>9</v>
      </c>
      <c r="H138" s="6" t="str">
        <f>IF(IFERROR(VLOOKUP(B138,总表!A:D,4,0),"露易")=0," ",IFERROR(VLOOKUP(B138,总表!A:D,4,0),"-"))</f>
        <v>-</v>
      </c>
      <c r="I138" s="6" t="str">
        <f t="shared" si="11"/>
        <v>-</v>
      </c>
    </row>
    <row r="139" spans="1:9">
      <c r="A139" s="6">
        <v>138</v>
      </c>
      <c r="B139" s="47" t="str">
        <f t="shared" si="8"/>
        <v>0000008A</v>
      </c>
      <c r="C139" s="47" t="str">
        <f>IFERROR(VLOOKUP(B139,总表!A:B,2,0),"-")</f>
        <v>-</v>
      </c>
      <c r="D139" s="6" t="str">
        <f t="shared" si="9"/>
        <v>-</v>
      </c>
      <c r="E139" s="6" t="str">
        <f>IFERROR(VLOOKUP(B139,总表!A:D,3,0),"-")</f>
        <v>-</v>
      </c>
      <c r="F139" s="6" t="str">
        <f t="shared" si="10"/>
        <v>-</v>
      </c>
      <c r="G139" s="6" t="s">
        <v>9</v>
      </c>
      <c r="H139" s="6" t="str">
        <f>IF(IFERROR(VLOOKUP(B139,总表!A:D,4,0),"露易")=0," ",IFERROR(VLOOKUP(B139,总表!A:D,4,0),"-"))</f>
        <v>-</v>
      </c>
      <c r="I139" s="6" t="str">
        <f t="shared" si="11"/>
        <v>-</v>
      </c>
    </row>
    <row r="140" spans="1:9">
      <c r="A140" s="6">
        <v>139</v>
      </c>
      <c r="B140" s="47" t="str">
        <f t="shared" si="8"/>
        <v>0000008B</v>
      </c>
      <c r="C140" s="47" t="str">
        <f>IFERROR(VLOOKUP(B140,总表!A:B,2,0),"-")</f>
        <v>-</v>
      </c>
      <c r="D140" s="6" t="str">
        <f t="shared" si="9"/>
        <v>-</v>
      </c>
      <c r="E140" s="6" t="str">
        <f>IFERROR(VLOOKUP(B140,总表!A:D,3,0),"-")</f>
        <v>-</v>
      </c>
      <c r="F140" s="6" t="str">
        <f t="shared" si="10"/>
        <v>-</v>
      </c>
      <c r="G140" s="6" t="s">
        <v>9</v>
      </c>
      <c r="H140" s="6" t="str">
        <f>IF(IFERROR(VLOOKUP(B140,总表!A:D,4,0),"露易")=0," ",IFERROR(VLOOKUP(B140,总表!A:D,4,0),"-"))</f>
        <v>-</v>
      </c>
      <c r="I140" s="6" t="str">
        <f t="shared" si="11"/>
        <v>-</v>
      </c>
    </row>
    <row r="141" spans="1:9">
      <c r="A141" s="6">
        <v>140</v>
      </c>
      <c r="B141" s="47" t="str">
        <f t="shared" si="8"/>
        <v>0000008C</v>
      </c>
      <c r="C141" s="47" t="str">
        <f>IFERROR(VLOOKUP(B141,总表!A:B,2,0),"-")</f>
        <v>-</v>
      </c>
      <c r="D141" s="6" t="str">
        <f t="shared" si="9"/>
        <v>-</v>
      </c>
      <c r="E141" s="6" t="str">
        <f>IFERROR(VLOOKUP(B141,总表!A:D,3,0),"-")</f>
        <v>-</v>
      </c>
      <c r="F141" s="6" t="str">
        <f t="shared" si="10"/>
        <v>-</v>
      </c>
      <c r="G141" s="6" t="s">
        <v>9</v>
      </c>
      <c r="H141" s="6" t="str">
        <f>IF(IFERROR(VLOOKUP(B141,总表!A:D,4,0),"露易")=0," ",IFERROR(VLOOKUP(B141,总表!A:D,4,0),"-"))</f>
        <v>-</v>
      </c>
      <c r="I141" s="6" t="str">
        <f t="shared" si="11"/>
        <v>-</v>
      </c>
    </row>
    <row r="142" spans="1:9">
      <c r="A142" s="6">
        <v>141</v>
      </c>
      <c r="B142" s="47" t="str">
        <f t="shared" si="8"/>
        <v>0000008D</v>
      </c>
      <c r="C142" s="47" t="str">
        <f>IFERROR(VLOOKUP(B142,总表!A:B,2,0),"-")</f>
        <v>-</v>
      </c>
      <c r="D142" s="6" t="str">
        <f t="shared" si="9"/>
        <v>-</v>
      </c>
      <c r="E142" s="6" t="str">
        <f>IFERROR(VLOOKUP(B142,总表!A:D,3,0),"-")</f>
        <v>-</v>
      </c>
      <c r="F142" s="6" t="str">
        <f t="shared" si="10"/>
        <v>-</v>
      </c>
      <c r="G142" s="6" t="s">
        <v>9</v>
      </c>
      <c r="H142" s="6" t="str">
        <f>IF(IFERROR(VLOOKUP(B142,总表!A:D,4,0),"露易")=0," ",IFERROR(VLOOKUP(B142,总表!A:D,4,0),"-"))</f>
        <v>-</v>
      </c>
      <c r="I142" s="6" t="str">
        <f t="shared" si="11"/>
        <v>-</v>
      </c>
    </row>
    <row r="143" spans="1:9">
      <c r="A143" s="6">
        <v>142</v>
      </c>
      <c r="B143" s="47" t="str">
        <f t="shared" si="8"/>
        <v>0000008E</v>
      </c>
      <c r="C143" s="47" t="str">
        <f>IFERROR(VLOOKUP(B143,总表!A:B,2,0),"-")</f>
        <v>-</v>
      </c>
      <c r="D143" s="6" t="str">
        <f t="shared" si="9"/>
        <v>-</v>
      </c>
      <c r="E143" s="6" t="str">
        <f>IFERROR(VLOOKUP(B143,总表!A:D,3,0),"-")</f>
        <v>-</v>
      </c>
      <c r="F143" s="6" t="str">
        <f t="shared" si="10"/>
        <v>-</v>
      </c>
      <c r="G143" s="6" t="s">
        <v>9</v>
      </c>
      <c r="H143" s="6" t="str">
        <f>IF(IFERROR(VLOOKUP(B143,总表!A:D,4,0),"露易")=0," ",IFERROR(VLOOKUP(B143,总表!A:D,4,0),"-"))</f>
        <v>-</v>
      </c>
      <c r="I143" s="6" t="str">
        <f t="shared" si="11"/>
        <v>-</v>
      </c>
    </row>
    <row r="144" spans="1:9">
      <c r="A144" s="6">
        <v>143</v>
      </c>
      <c r="B144" s="47" t="str">
        <f t="shared" si="8"/>
        <v>0000008F</v>
      </c>
      <c r="C144" s="47" t="str">
        <f>IFERROR(VLOOKUP(B144,总表!A:B,2,0),"-")</f>
        <v>-</v>
      </c>
      <c r="D144" s="6" t="str">
        <f t="shared" si="9"/>
        <v>-</v>
      </c>
      <c r="E144" s="6" t="str">
        <f>IFERROR(VLOOKUP(B144,总表!A:D,3,0),"-")</f>
        <v>-</v>
      </c>
      <c r="F144" s="6" t="str">
        <f t="shared" si="10"/>
        <v>-</v>
      </c>
      <c r="G144" s="6" t="s">
        <v>9</v>
      </c>
      <c r="H144" s="6" t="str">
        <f>IF(IFERROR(VLOOKUP(B144,总表!A:D,4,0),"露易")=0," ",IFERROR(VLOOKUP(B144,总表!A:D,4,0),"-"))</f>
        <v>-</v>
      </c>
      <c r="I144" s="6" t="str">
        <f t="shared" si="11"/>
        <v>-</v>
      </c>
    </row>
    <row r="145" spans="1:9">
      <c r="A145" s="6">
        <v>144</v>
      </c>
      <c r="B145" s="47" t="str">
        <f t="shared" si="8"/>
        <v>00000090</v>
      </c>
      <c r="C145" s="50" t="str">
        <f>IFERROR(VLOOKUP(B145,总表!A:B,2,0),"-")</f>
        <v>摆设类</v>
      </c>
      <c r="D145" s="51" t="str">
        <f t="shared" si="9"/>
        <v>摆设类</v>
      </c>
      <c r="E145" s="6" t="str">
        <f>IFERROR(VLOOKUP(B145,总表!A:D,3,0),"-")</f>
        <v>人孔盖</v>
      </c>
      <c r="F145" s="6" t="str">
        <f t="shared" si="10"/>
        <v>人孔盖</v>
      </c>
      <c r="G145" s="6">
        <v>2250</v>
      </c>
      <c r="H145" s="6" t="str">
        <f>IF(IFERROR(VLOOKUP(B145,总表!A:D,4,0),"露易")=0," ",IFERROR(VLOOKUP(B145,总表!A:D,4,0),"-"))</f>
        <v> </v>
      </c>
      <c r="I145" s="6" t="str">
        <f t="shared" si="11"/>
        <v> </v>
      </c>
    </row>
    <row r="146" spans="1:9">
      <c r="A146" s="6">
        <v>145</v>
      </c>
      <c r="B146" s="47" t="str">
        <f t="shared" si="8"/>
        <v>00000091</v>
      </c>
      <c r="C146" s="47" t="str">
        <f>IFERROR(VLOOKUP(B146,总表!A:B,2,0),"-")</f>
        <v>-</v>
      </c>
      <c r="D146" s="6" t="str">
        <f t="shared" si="9"/>
        <v>-</v>
      </c>
      <c r="E146" s="6" t="str">
        <f>IFERROR(VLOOKUP(B146,总表!A:D,3,0),"-")</f>
        <v>-</v>
      </c>
      <c r="F146" s="6" t="str">
        <f t="shared" si="10"/>
        <v>-</v>
      </c>
      <c r="G146" s="6" t="s">
        <v>9</v>
      </c>
      <c r="H146" s="6" t="str">
        <f>IF(IFERROR(VLOOKUP(B146,总表!A:D,4,0),"露易")=0," ",IFERROR(VLOOKUP(B146,总表!A:D,4,0),"-"))</f>
        <v>-</v>
      </c>
      <c r="I146" s="6" t="str">
        <f t="shared" si="11"/>
        <v>-</v>
      </c>
    </row>
    <row r="147" spans="1:9">
      <c r="A147" s="6">
        <v>146</v>
      </c>
      <c r="B147" s="47" t="str">
        <f t="shared" si="8"/>
        <v>00000092</v>
      </c>
      <c r="C147" s="50" t="str">
        <f>IFERROR(VLOOKUP(B147,总表!A:B,2,0),"-")</f>
        <v>摆设类</v>
      </c>
      <c r="D147" s="51" t="str">
        <f t="shared" si="9"/>
        <v>摆设类</v>
      </c>
      <c r="E147" s="6" t="str">
        <f>IFERROR(VLOOKUP(B147,总表!A:D,3,0),"-")</f>
        <v>三角锥</v>
      </c>
      <c r="F147" s="6" t="str">
        <f t="shared" si="10"/>
        <v>三角锥</v>
      </c>
      <c r="G147" s="6">
        <v>157</v>
      </c>
      <c r="H147" s="6" t="str">
        <f>IF(IFERROR(VLOOKUP(B147,总表!A:D,4,0),"露易")=0," ",IFERROR(VLOOKUP(B147,总表!A:D,4,0),"-"))</f>
        <v> </v>
      </c>
      <c r="I147" s="6" t="str">
        <f t="shared" si="11"/>
        <v> </v>
      </c>
    </row>
    <row r="148" spans="1:9">
      <c r="A148" s="6">
        <v>147</v>
      </c>
      <c r="B148" s="47" t="str">
        <f t="shared" si="8"/>
        <v>00000093</v>
      </c>
      <c r="C148" s="47" t="str">
        <f>IFERROR(VLOOKUP(B148,总表!A:B,2,0),"-")</f>
        <v>-</v>
      </c>
      <c r="D148" s="6" t="str">
        <f t="shared" si="9"/>
        <v>-</v>
      </c>
      <c r="E148" s="6" t="str">
        <f>IFERROR(VLOOKUP(B148,总表!A:D,3,0),"-")</f>
        <v>-</v>
      </c>
      <c r="F148" s="6" t="str">
        <f t="shared" si="10"/>
        <v>-</v>
      </c>
      <c r="G148" s="6" t="s">
        <v>9</v>
      </c>
      <c r="H148" s="6" t="str">
        <f>IF(IFERROR(VLOOKUP(B148,总表!A:D,4,0),"露易")=0," ",IFERROR(VLOOKUP(B148,总表!A:D,4,0),"-"))</f>
        <v>-</v>
      </c>
      <c r="I148" s="6" t="str">
        <f t="shared" si="11"/>
        <v>-</v>
      </c>
    </row>
    <row r="149" spans="1:9">
      <c r="A149" s="6">
        <v>148</v>
      </c>
      <c r="B149" s="47" t="str">
        <f t="shared" si="8"/>
        <v>00000094</v>
      </c>
      <c r="C149" s="47" t="str">
        <f>IFERROR(VLOOKUP(B149,总表!A:B,2,0),"-")</f>
        <v>-</v>
      </c>
      <c r="D149" s="6" t="str">
        <f t="shared" si="9"/>
        <v>-</v>
      </c>
      <c r="E149" s="6" t="str">
        <f>IFERROR(VLOOKUP(B149,总表!A:D,3,0),"-")</f>
        <v>-</v>
      </c>
      <c r="F149" s="6" t="str">
        <f t="shared" si="10"/>
        <v>-</v>
      </c>
      <c r="G149" s="6" t="s">
        <v>9</v>
      </c>
      <c r="H149" s="6" t="str">
        <f>IF(IFERROR(VLOOKUP(B149,总表!A:D,4,0),"露易")=0," ",IFERROR(VLOOKUP(B149,总表!A:D,4,0),"-"))</f>
        <v>-</v>
      </c>
      <c r="I149" s="6" t="str">
        <f t="shared" si="11"/>
        <v>-</v>
      </c>
    </row>
    <row r="150" spans="1:9">
      <c r="A150" s="6">
        <v>149</v>
      </c>
      <c r="B150" s="47" t="str">
        <f t="shared" si="8"/>
        <v>00000095</v>
      </c>
      <c r="C150" s="47" t="str">
        <f>IFERROR(VLOOKUP(B150,总表!A:B,2,0),"-")</f>
        <v>-</v>
      </c>
      <c r="D150" s="6" t="str">
        <f t="shared" si="9"/>
        <v>-</v>
      </c>
      <c r="E150" s="6" t="str">
        <f>IFERROR(VLOOKUP(B150,总表!A:D,3,0),"-")</f>
        <v>-</v>
      </c>
      <c r="F150" s="6" t="str">
        <f t="shared" si="10"/>
        <v>-</v>
      </c>
      <c r="G150" s="6" t="s">
        <v>9</v>
      </c>
      <c r="H150" s="6" t="str">
        <f>IF(IFERROR(VLOOKUP(B150,总表!A:D,4,0),"露易")=0," ",IFERROR(VLOOKUP(B150,总表!A:D,4,0),"-"))</f>
        <v>-</v>
      </c>
      <c r="I150" s="6" t="str">
        <f t="shared" si="11"/>
        <v>-</v>
      </c>
    </row>
    <row r="151" spans="1:9">
      <c r="A151" s="6">
        <v>150</v>
      </c>
      <c r="B151" s="47" t="str">
        <f t="shared" si="8"/>
        <v>00000096</v>
      </c>
      <c r="C151" s="47" t="str">
        <f>IFERROR(VLOOKUP(B151,总表!A:B,2,0),"-")</f>
        <v>-</v>
      </c>
      <c r="D151" s="6" t="str">
        <f t="shared" si="9"/>
        <v>-</v>
      </c>
      <c r="E151" s="6" t="str">
        <f>IFERROR(VLOOKUP(B151,总表!A:D,3,0),"-")</f>
        <v>-</v>
      </c>
      <c r="F151" s="6" t="str">
        <f t="shared" si="10"/>
        <v>-</v>
      </c>
      <c r="G151" s="6" t="s">
        <v>9</v>
      </c>
      <c r="H151" s="6" t="str">
        <f>IF(IFERROR(VLOOKUP(B151,总表!A:D,4,0),"露易")=0," ",IFERROR(VLOOKUP(B151,总表!A:D,4,0),"-"))</f>
        <v>-</v>
      </c>
      <c r="I151" s="6" t="str">
        <f t="shared" si="11"/>
        <v>-</v>
      </c>
    </row>
    <row r="152" spans="1:9">
      <c r="A152" s="6">
        <v>151</v>
      </c>
      <c r="B152" s="47" t="str">
        <f t="shared" si="8"/>
        <v>00000097</v>
      </c>
      <c r="C152" s="47" t="str">
        <f>IFERROR(VLOOKUP(B152,总表!A:B,2,0),"-")</f>
        <v>-</v>
      </c>
      <c r="D152" s="6" t="str">
        <f t="shared" si="9"/>
        <v>-</v>
      </c>
      <c r="E152" s="6" t="str">
        <f>IFERROR(VLOOKUP(B152,总表!A:D,3,0),"-")</f>
        <v>-</v>
      </c>
      <c r="F152" s="6" t="str">
        <f t="shared" si="10"/>
        <v>-</v>
      </c>
      <c r="G152" s="6" t="s">
        <v>9</v>
      </c>
      <c r="H152" s="6" t="str">
        <f>IF(IFERROR(VLOOKUP(B152,总表!A:D,4,0),"露易")=0," ",IFERROR(VLOOKUP(B152,总表!A:D,4,0),"-"))</f>
        <v>-</v>
      </c>
      <c r="I152" s="6" t="str">
        <f t="shared" si="11"/>
        <v>-</v>
      </c>
    </row>
    <row r="153" spans="1:9">
      <c r="A153" s="6">
        <v>152</v>
      </c>
      <c r="B153" s="47" t="str">
        <f t="shared" si="8"/>
        <v>00000098</v>
      </c>
      <c r="C153" s="47" t="str">
        <f>IFERROR(VLOOKUP(B153,总表!A:B,2,0),"-")</f>
        <v>-</v>
      </c>
      <c r="D153" s="6" t="str">
        <f t="shared" si="9"/>
        <v>-</v>
      </c>
      <c r="E153" s="6" t="str">
        <f>IFERROR(VLOOKUP(B153,总表!A:D,3,0),"-")</f>
        <v>-</v>
      </c>
      <c r="F153" s="6" t="str">
        <f t="shared" si="10"/>
        <v>-</v>
      </c>
      <c r="G153" s="6" t="s">
        <v>9</v>
      </c>
      <c r="H153" s="6" t="str">
        <f>IF(IFERROR(VLOOKUP(B153,总表!A:D,4,0),"露易")=0," ",IFERROR(VLOOKUP(B153,总表!A:D,4,0),"-"))</f>
        <v>-</v>
      </c>
      <c r="I153" s="6" t="str">
        <f t="shared" si="11"/>
        <v>-</v>
      </c>
    </row>
    <row r="154" spans="1:9">
      <c r="A154" s="6">
        <v>153</v>
      </c>
      <c r="B154" s="47" t="str">
        <f t="shared" si="8"/>
        <v>00000099</v>
      </c>
      <c r="C154" s="47" t="str">
        <f>IFERROR(VLOOKUP(B154,总表!A:B,2,0),"-")</f>
        <v>-</v>
      </c>
      <c r="D154" s="6" t="str">
        <f t="shared" si="9"/>
        <v>-</v>
      </c>
      <c r="E154" s="6" t="str">
        <f>IFERROR(VLOOKUP(B154,总表!A:D,3,0),"-")</f>
        <v>-</v>
      </c>
      <c r="F154" s="6" t="str">
        <f t="shared" si="10"/>
        <v>-</v>
      </c>
      <c r="G154" s="6" t="s">
        <v>9</v>
      </c>
      <c r="H154" s="6" t="str">
        <f>IF(IFERROR(VLOOKUP(B154,总表!A:D,4,0),"露易")=0," ",IFERROR(VLOOKUP(B154,总表!A:D,4,0),"-"))</f>
        <v>-</v>
      </c>
      <c r="I154" s="6" t="str">
        <f t="shared" si="11"/>
        <v>-</v>
      </c>
    </row>
    <row r="155" spans="1:9">
      <c r="A155" s="6">
        <v>154</v>
      </c>
      <c r="B155" s="47" t="str">
        <f t="shared" si="8"/>
        <v>0000009A</v>
      </c>
      <c r="C155" s="47" t="str">
        <f>IFERROR(VLOOKUP(B155,总表!A:B,2,0),"-")</f>
        <v>-</v>
      </c>
      <c r="D155" s="6" t="str">
        <f t="shared" si="9"/>
        <v>-</v>
      </c>
      <c r="E155" s="6" t="str">
        <f>IFERROR(VLOOKUP(B155,总表!A:D,3,0),"-")</f>
        <v>-</v>
      </c>
      <c r="F155" s="6" t="str">
        <f t="shared" si="10"/>
        <v>-</v>
      </c>
      <c r="G155" s="6" t="s">
        <v>9</v>
      </c>
      <c r="H155" s="6" t="str">
        <f>IF(IFERROR(VLOOKUP(B155,总表!A:D,4,0),"露易")=0," ",IFERROR(VLOOKUP(B155,总表!A:D,4,0),"-"))</f>
        <v>-</v>
      </c>
      <c r="I155" s="6" t="str">
        <f t="shared" si="11"/>
        <v>-</v>
      </c>
    </row>
    <row r="156" spans="1:9">
      <c r="A156" s="6">
        <v>155</v>
      </c>
      <c r="B156" s="47" t="str">
        <f t="shared" si="8"/>
        <v>0000009B</v>
      </c>
      <c r="C156" s="47" t="str">
        <f>IFERROR(VLOOKUP(B156,总表!A:B,2,0),"-")</f>
        <v>-</v>
      </c>
      <c r="D156" s="6" t="str">
        <f t="shared" si="9"/>
        <v>-</v>
      </c>
      <c r="E156" s="6" t="str">
        <f>IFERROR(VLOOKUP(B156,总表!A:D,3,0),"-")</f>
        <v>-</v>
      </c>
      <c r="F156" s="6" t="str">
        <f t="shared" si="10"/>
        <v>-</v>
      </c>
      <c r="G156" s="6" t="s">
        <v>9</v>
      </c>
      <c r="H156" s="6" t="str">
        <f>IF(IFERROR(VLOOKUP(B156,总表!A:D,4,0),"露易")=0," ",IFERROR(VLOOKUP(B156,总表!A:D,4,0),"-"))</f>
        <v>-</v>
      </c>
      <c r="I156" s="6" t="str">
        <f t="shared" si="11"/>
        <v>-</v>
      </c>
    </row>
    <row r="157" spans="1:9">
      <c r="A157" s="6">
        <v>156</v>
      </c>
      <c r="B157" s="47" t="str">
        <f t="shared" si="8"/>
        <v>0000009C</v>
      </c>
      <c r="C157" s="47" t="str">
        <f>IFERROR(VLOOKUP(B157,总表!A:B,2,0),"-")</f>
        <v>-</v>
      </c>
      <c r="D157" s="6" t="str">
        <f t="shared" si="9"/>
        <v>-</v>
      </c>
      <c r="E157" s="6" t="str">
        <f>IFERROR(VLOOKUP(B157,总表!A:D,3,0),"-")</f>
        <v>-</v>
      </c>
      <c r="F157" s="6" t="str">
        <f t="shared" si="10"/>
        <v>-</v>
      </c>
      <c r="G157" s="6" t="s">
        <v>9</v>
      </c>
      <c r="H157" s="6" t="str">
        <f>IF(IFERROR(VLOOKUP(B157,总表!A:D,4,0),"露易")=0," ",IFERROR(VLOOKUP(B157,总表!A:D,4,0),"-"))</f>
        <v>-</v>
      </c>
      <c r="I157" s="6" t="str">
        <f t="shared" si="11"/>
        <v>-</v>
      </c>
    </row>
    <row r="158" spans="1:9">
      <c r="A158" s="6">
        <v>157</v>
      </c>
      <c r="B158" s="47" t="str">
        <f t="shared" si="8"/>
        <v>0000009D</v>
      </c>
      <c r="C158" s="47" t="str">
        <f>IFERROR(VLOOKUP(B158,总表!A:B,2,0),"-")</f>
        <v>-</v>
      </c>
      <c r="D158" s="6" t="str">
        <f t="shared" si="9"/>
        <v>-</v>
      </c>
      <c r="E158" s="6" t="str">
        <f>IFERROR(VLOOKUP(B158,总表!A:D,3,0),"-")</f>
        <v>-</v>
      </c>
      <c r="F158" s="6" t="str">
        <f t="shared" si="10"/>
        <v>-</v>
      </c>
      <c r="G158" s="6" t="s">
        <v>9</v>
      </c>
      <c r="H158" s="6" t="str">
        <f>IF(IFERROR(VLOOKUP(B158,总表!A:D,4,0),"露易")=0," ",IFERROR(VLOOKUP(B158,总表!A:D,4,0),"-"))</f>
        <v>-</v>
      </c>
      <c r="I158" s="6" t="str">
        <f t="shared" si="11"/>
        <v>-</v>
      </c>
    </row>
    <row r="159" spans="1:9">
      <c r="A159" s="6">
        <v>158</v>
      </c>
      <c r="B159" s="47" t="str">
        <f t="shared" si="8"/>
        <v>0000009E</v>
      </c>
      <c r="C159" s="47" t="str">
        <f>IFERROR(VLOOKUP(B159,总表!A:B,2,0),"-")</f>
        <v>-</v>
      </c>
      <c r="D159" s="6" t="str">
        <f t="shared" si="9"/>
        <v>-</v>
      </c>
      <c r="E159" s="6" t="str">
        <f>IFERROR(VLOOKUP(B159,总表!A:D,3,0),"-")</f>
        <v>-</v>
      </c>
      <c r="F159" s="6" t="str">
        <f t="shared" si="10"/>
        <v>-</v>
      </c>
      <c r="G159" s="6" t="s">
        <v>9</v>
      </c>
      <c r="H159" s="6" t="str">
        <f>IF(IFERROR(VLOOKUP(B159,总表!A:D,4,0),"露易")=0," ",IFERROR(VLOOKUP(B159,总表!A:D,4,0),"-"))</f>
        <v>-</v>
      </c>
      <c r="I159" s="6" t="str">
        <f t="shared" si="11"/>
        <v>-</v>
      </c>
    </row>
    <row r="160" spans="1:9">
      <c r="A160" s="6">
        <v>159</v>
      </c>
      <c r="B160" s="47" t="str">
        <f t="shared" si="8"/>
        <v>0000009F</v>
      </c>
      <c r="C160" s="47" t="str">
        <f>IFERROR(VLOOKUP(B160,总表!A:B,2,0),"-")</f>
        <v>-</v>
      </c>
      <c r="D160" s="6" t="str">
        <f t="shared" si="9"/>
        <v>-</v>
      </c>
      <c r="E160" s="6" t="str">
        <f>IFERROR(VLOOKUP(B160,总表!A:D,3,0),"-")</f>
        <v>-</v>
      </c>
      <c r="F160" s="6" t="str">
        <f t="shared" si="10"/>
        <v>-</v>
      </c>
      <c r="G160" s="6" t="s">
        <v>9</v>
      </c>
      <c r="H160" s="6" t="str">
        <f>IF(IFERROR(VLOOKUP(B160,总表!A:D,4,0),"露易")=0," ",IFERROR(VLOOKUP(B160,总表!A:D,4,0),"-"))</f>
        <v>-</v>
      </c>
      <c r="I160" s="6" t="str">
        <f t="shared" si="11"/>
        <v>-</v>
      </c>
    </row>
    <row r="161" spans="1:9">
      <c r="A161" s="6">
        <v>160</v>
      </c>
      <c r="B161" s="47" t="str">
        <f t="shared" si="8"/>
        <v>000000A0</v>
      </c>
      <c r="C161" s="47" t="str">
        <f>IFERROR(VLOOKUP(B161,总表!A:B,2,0),"-")</f>
        <v>-</v>
      </c>
      <c r="D161" s="6" t="str">
        <f t="shared" si="9"/>
        <v>-</v>
      </c>
      <c r="E161" s="6" t="str">
        <f>IFERROR(VLOOKUP(B161,总表!A:D,3,0),"-")</f>
        <v>-</v>
      </c>
      <c r="F161" s="6" t="str">
        <f t="shared" si="10"/>
        <v>-</v>
      </c>
      <c r="G161" s="6" t="s">
        <v>9</v>
      </c>
      <c r="H161" s="6" t="str">
        <f>IF(IFERROR(VLOOKUP(B161,总表!A:D,4,0),"露易")=0," ",IFERROR(VLOOKUP(B161,总表!A:D,4,0),"-"))</f>
        <v>-</v>
      </c>
      <c r="I161" s="6" t="str">
        <f t="shared" si="11"/>
        <v>-</v>
      </c>
    </row>
    <row r="162" spans="1:9">
      <c r="A162" s="6">
        <v>161</v>
      </c>
      <c r="B162" s="47" t="str">
        <f t="shared" si="8"/>
        <v>000000A1</v>
      </c>
      <c r="C162" s="47" t="str">
        <f>IFERROR(VLOOKUP(B162,总表!A:B,2,0),"-")</f>
        <v>-</v>
      </c>
      <c r="D162" s="6" t="str">
        <f t="shared" si="9"/>
        <v>-</v>
      </c>
      <c r="E162" s="6" t="str">
        <f>IFERROR(VLOOKUP(B162,总表!A:D,3,0),"-")</f>
        <v>-</v>
      </c>
      <c r="F162" s="6" t="str">
        <f t="shared" si="10"/>
        <v>-</v>
      </c>
      <c r="G162" s="6" t="s">
        <v>9</v>
      </c>
      <c r="H162" s="6" t="str">
        <f>IF(IFERROR(VLOOKUP(B162,总表!A:D,4,0),"露易")=0," ",IFERROR(VLOOKUP(B162,总表!A:D,4,0),"-"))</f>
        <v>-</v>
      </c>
      <c r="I162" s="6" t="str">
        <f t="shared" si="11"/>
        <v>-</v>
      </c>
    </row>
    <row r="163" spans="1:9">
      <c r="A163" s="6">
        <v>162</v>
      </c>
      <c r="B163" s="47" t="str">
        <f t="shared" si="8"/>
        <v>000000A2</v>
      </c>
      <c r="C163" s="47" t="str">
        <f>IFERROR(VLOOKUP(B163,总表!A:B,2,0),"-")</f>
        <v>-</v>
      </c>
      <c r="D163" s="6" t="str">
        <f t="shared" si="9"/>
        <v>-</v>
      </c>
      <c r="E163" s="6" t="str">
        <f>IFERROR(VLOOKUP(B163,总表!A:D,3,0),"-")</f>
        <v>-</v>
      </c>
      <c r="F163" s="6" t="str">
        <f t="shared" si="10"/>
        <v>-</v>
      </c>
      <c r="G163" s="6" t="s">
        <v>9</v>
      </c>
      <c r="H163" s="6" t="str">
        <f>IF(IFERROR(VLOOKUP(B163,总表!A:D,4,0),"露易")=0," ",IFERROR(VLOOKUP(B163,总表!A:D,4,0),"-"))</f>
        <v>-</v>
      </c>
      <c r="I163" s="6" t="str">
        <f t="shared" si="11"/>
        <v>-</v>
      </c>
    </row>
    <row r="164" spans="1:9">
      <c r="A164" s="6">
        <v>163</v>
      </c>
      <c r="B164" s="47" t="str">
        <f t="shared" si="8"/>
        <v>000000A3</v>
      </c>
      <c r="C164" s="47" t="str">
        <f>IFERROR(VLOOKUP(B164,总表!A:B,2,0),"-")</f>
        <v>-</v>
      </c>
      <c r="D164" s="6" t="str">
        <f t="shared" si="9"/>
        <v>-</v>
      </c>
      <c r="E164" s="6" t="str">
        <f>IFERROR(VLOOKUP(B164,总表!A:D,3,0),"-")</f>
        <v>-</v>
      </c>
      <c r="F164" s="6" t="str">
        <f t="shared" si="10"/>
        <v>-</v>
      </c>
      <c r="G164" s="6" t="s">
        <v>9</v>
      </c>
      <c r="H164" s="6" t="str">
        <f>IF(IFERROR(VLOOKUP(B164,总表!A:D,4,0),"露易")=0," ",IFERROR(VLOOKUP(B164,总表!A:D,4,0),"-"))</f>
        <v>-</v>
      </c>
      <c r="I164" s="6" t="str">
        <f t="shared" si="11"/>
        <v>-</v>
      </c>
    </row>
    <row r="165" spans="1:9">
      <c r="A165" s="6">
        <v>164</v>
      </c>
      <c r="B165" s="47" t="str">
        <f t="shared" si="8"/>
        <v>000000A4</v>
      </c>
      <c r="C165" s="47" t="str">
        <f>IFERROR(VLOOKUP(B165,总表!A:B,2,0),"-")</f>
        <v>-</v>
      </c>
      <c r="D165" s="6" t="str">
        <f t="shared" si="9"/>
        <v>-</v>
      </c>
      <c r="E165" s="6" t="str">
        <f>IFERROR(VLOOKUP(B165,总表!A:D,3,0),"-")</f>
        <v>-</v>
      </c>
      <c r="F165" s="6" t="str">
        <f t="shared" si="10"/>
        <v>-</v>
      </c>
      <c r="G165" s="6" t="s">
        <v>9</v>
      </c>
      <c r="H165" s="6" t="str">
        <f>IF(IFERROR(VLOOKUP(B165,总表!A:D,4,0),"露易")=0," ",IFERROR(VLOOKUP(B165,总表!A:D,4,0),"-"))</f>
        <v>-</v>
      </c>
      <c r="I165" s="6" t="str">
        <f t="shared" si="11"/>
        <v>-</v>
      </c>
    </row>
    <row r="166" spans="1:9">
      <c r="A166" s="6">
        <v>165</v>
      </c>
      <c r="B166" s="47" t="str">
        <f t="shared" si="8"/>
        <v>000000A5</v>
      </c>
      <c r="C166" s="47" t="str">
        <f>IFERROR(VLOOKUP(B166,总表!A:B,2,0),"-")</f>
        <v>-</v>
      </c>
      <c r="D166" s="6" t="str">
        <f t="shared" si="9"/>
        <v>-</v>
      </c>
      <c r="E166" s="6" t="str">
        <f>IFERROR(VLOOKUP(B166,总表!A:D,3,0),"-")</f>
        <v>-</v>
      </c>
      <c r="F166" s="6" t="str">
        <f t="shared" si="10"/>
        <v>-</v>
      </c>
      <c r="G166" s="6" t="s">
        <v>9</v>
      </c>
      <c r="H166" s="6" t="str">
        <f>IF(IFERROR(VLOOKUP(B166,总表!A:D,4,0),"露易")=0," ",IFERROR(VLOOKUP(B166,总表!A:D,4,0),"-"))</f>
        <v>-</v>
      </c>
      <c r="I166" s="6" t="str">
        <f t="shared" si="11"/>
        <v>-</v>
      </c>
    </row>
    <row r="167" spans="1:9">
      <c r="A167" s="6">
        <v>166</v>
      </c>
      <c r="B167" s="47" t="str">
        <f t="shared" si="8"/>
        <v>000000A6</v>
      </c>
      <c r="C167" s="47" t="str">
        <f>IFERROR(VLOOKUP(B167,总表!A:B,2,0),"-")</f>
        <v>-</v>
      </c>
      <c r="D167" s="6" t="str">
        <f t="shared" si="9"/>
        <v>-</v>
      </c>
      <c r="E167" s="6" t="str">
        <f>IFERROR(VLOOKUP(B167,总表!A:D,3,0),"-")</f>
        <v>-</v>
      </c>
      <c r="F167" s="6" t="str">
        <f t="shared" si="10"/>
        <v>-</v>
      </c>
      <c r="G167" s="6" t="s">
        <v>9</v>
      </c>
      <c r="H167" s="6" t="str">
        <f>IF(IFERROR(VLOOKUP(B167,总表!A:D,4,0),"露易")=0," ",IFERROR(VLOOKUP(B167,总表!A:D,4,0),"-"))</f>
        <v>-</v>
      </c>
      <c r="I167" s="6" t="str">
        <f t="shared" si="11"/>
        <v>-</v>
      </c>
    </row>
    <row r="168" spans="1:9">
      <c r="A168" s="6">
        <v>167</v>
      </c>
      <c r="B168" s="47" t="str">
        <f t="shared" si="8"/>
        <v>000000A7</v>
      </c>
      <c r="C168" s="47" t="str">
        <f>IFERROR(VLOOKUP(B168,总表!A:B,2,0),"-")</f>
        <v>-</v>
      </c>
      <c r="D168" s="6" t="str">
        <f t="shared" si="9"/>
        <v>-</v>
      </c>
      <c r="E168" s="6" t="str">
        <f>IFERROR(VLOOKUP(B168,总表!A:D,3,0),"-")</f>
        <v>-</v>
      </c>
      <c r="F168" s="6" t="str">
        <f t="shared" si="10"/>
        <v>-</v>
      </c>
      <c r="G168" s="6" t="s">
        <v>9</v>
      </c>
      <c r="H168" s="6" t="str">
        <f>IF(IFERROR(VLOOKUP(B168,总表!A:D,4,0),"露易")=0," ",IFERROR(VLOOKUP(B168,总表!A:D,4,0),"-"))</f>
        <v>-</v>
      </c>
      <c r="I168" s="6" t="str">
        <f t="shared" si="11"/>
        <v>-</v>
      </c>
    </row>
    <row r="169" spans="1:9">
      <c r="A169" s="6">
        <v>168</v>
      </c>
      <c r="B169" s="47" t="str">
        <f t="shared" si="8"/>
        <v>000000A8</v>
      </c>
      <c r="C169" s="47" t="str">
        <f>IFERROR(VLOOKUP(B169,总表!A:B,2,0),"-")</f>
        <v>-</v>
      </c>
      <c r="D169" s="6" t="str">
        <f t="shared" si="9"/>
        <v>-</v>
      </c>
      <c r="E169" s="6" t="str">
        <f>IFERROR(VLOOKUP(B169,总表!A:D,3,0),"-")</f>
        <v>-</v>
      </c>
      <c r="F169" s="6" t="str">
        <f t="shared" si="10"/>
        <v>-</v>
      </c>
      <c r="G169" s="6" t="s">
        <v>9</v>
      </c>
      <c r="H169" s="6" t="str">
        <f>IF(IFERROR(VLOOKUP(B169,总表!A:D,4,0),"露易")=0," ",IFERROR(VLOOKUP(B169,总表!A:D,4,0),"-"))</f>
        <v>-</v>
      </c>
      <c r="I169" s="6" t="str">
        <f t="shared" si="11"/>
        <v>-</v>
      </c>
    </row>
    <row r="170" spans="1:9">
      <c r="A170" s="6">
        <v>169</v>
      </c>
      <c r="B170" s="47" t="str">
        <f t="shared" si="8"/>
        <v>000000A9</v>
      </c>
      <c r="C170" s="47" t="str">
        <f>IFERROR(VLOOKUP(B170,总表!A:B,2,0),"-")</f>
        <v>化石类</v>
      </c>
      <c r="D170" s="6" t="str">
        <f t="shared" si="9"/>
        <v>化石类</v>
      </c>
      <c r="E170" s="6" t="str">
        <f>IFERROR(VLOOKUP(B170,总表!A:D,3,0),"-")</f>
        <v>甲龙的头</v>
      </c>
      <c r="F170" s="6" t="str">
        <f t="shared" si="10"/>
        <v>甲龙的头</v>
      </c>
      <c r="G170" s="6">
        <v>3500</v>
      </c>
      <c r="H170" s="6" t="str">
        <f>IF(IFERROR(VLOOKUP(B170,总表!A:D,4,0),"露易")=0," ",IFERROR(VLOOKUP(B170,总表!A:D,4,0),"-"))</f>
        <v> </v>
      </c>
      <c r="I170" s="6" t="str">
        <f t="shared" si="11"/>
        <v> </v>
      </c>
    </row>
    <row r="171" spans="1:9">
      <c r="A171" s="6">
        <v>170</v>
      </c>
      <c r="B171" s="47" t="str">
        <f t="shared" si="8"/>
        <v>000000AA</v>
      </c>
      <c r="C171" s="47" t="str">
        <f>IFERROR(VLOOKUP(B171,总表!A:B,2,0),"-")</f>
        <v>化石类</v>
      </c>
      <c r="D171" s="6" t="str">
        <f t="shared" si="9"/>
        <v>化石类</v>
      </c>
      <c r="E171" s="6" t="str">
        <f>IFERROR(VLOOKUP(B171,总表!A:D,3,0),"-")</f>
        <v>甲龙的身体</v>
      </c>
      <c r="F171" s="6" t="str">
        <f t="shared" si="10"/>
        <v>甲龙的身体</v>
      </c>
      <c r="G171" s="6">
        <v>3000</v>
      </c>
      <c r="H171" s="6" t="str">
        <f>IF(IFERROR(VLOOKUP(B171,总表!A:D,4,0),"露易")=0," ",IFERROR(VLOOKUP(B171,总表!A:D,4,0),"-"))</f>
        <v> </v>
      </c>
      <c r="I171" s="6" t="str">
        <f t="shared" si="11"/>
        <v> </v>
      </c>
    </row>
    <row r="172" spans="1:9">
      <c r="A172" s="6">
        <v>171</v>
      </c>
      <c r="B172" s="47" t="str">
        <f t="shared" si="8"/>
        <v>000000AB</v>
      </c>
      <c r="C172" s="47" t="str">
        <f>IFERROR(VLOOKUP(B172,总表!A:B,2,0),"-")</f>
        <v>化石类</v>
      </c>
      <c r="D172" s="6" t="str">
        <f t="shared" si="9"/>
        <v>化石类</v>
      </c>
      <c r="E172" s="6" t="str">
        <f>IFERROR(VLOOKUP(B172,总表!A:D,3,0),"-")</f>
        <v>甲龙的尾巴</v>
      </c>
      <c r="F172" s="6" t="str">
        <f t="shared" si="10"/>
        <v>甲龙的尾巴</v>
      </c>
      <c r="G172" s="6">
        <v>2500</v>
      </c>
      <c r="H172" s="6" t="str">
        <f>IF(IFERROR(VLOOKUP(B172,总表!A:D,4,0),"露易")=0," ",IFERROR(VLOOKUP(B172,总表!A:D,4,0),"-"))</f>
        <v> </v>
      </c>
      <c r="I172" s="6" t="str">
        <f t="shared" si="11"/>
        <v> </v>
      </c>
    </row>
    <row r="173" spans="1:9">
      <c r="A173" s="6">
        <v>172</v>
      </c>
      <c r="B173" s="47" t="str">
        <f t="shared" si="8"/>
        <v>000000AC</v>
      </c>
      <c r="C173" s="47" t="str">
        <f>IFERROR(VLOOKUP(B173,总表!A:B,2,0),"-")</f>
        <v>-</v>
      </c>
      <c r="D173" s="6" t="str">
        <f t="shared" si="9"/>
        <v>-</v>
      </c>
      <c r="E173" s="6" t="str">
        <f>IFERROR(VLOOKUP(B173,总表!A:D,3,0),"-")</f>
        <v>-</v>
      </c>
      <c r="F173" s="6" t="str">
        <f t="shared" si="10"/>
        <v>-</v>
      </c>
      <c r="G173" s="6" t="s">
        <v>9</v>
      </c>
      <c r="H173" s="6" t="str">
        <f>IF(IFERROR(VLOOKUP(B173,总表!A:D,4,0),"露易")=0," ",IFERROR(VLOOKUP(B173,总表!A:D,4,0),"-"))</f>
        <v>-</v>
      </c>
      <c r="I173" s="6" t="str">
        <f t="shared" si="11"/>
        <v>-</v>
      </c>
    </row>
    <row r="174" spans="1:9">
      <c r="A174" s="6">
        <v>173</v>
      </c>
      <c r="B174" s="47" t="str">
        <f t="shared" si="8"/>
        <v>000000AD</v>
      </c>
      <c r="C174" s="47" t="str">
        <f>IFERROR(VLOOKUP(B174,总表!A:B,2,0),"-")</f>
        <v>-</v>
      </c>
      <c r="D174" s="6" t="str">
        <f t="shared" si="9"/>
        <v>-</v>
      </c>
      <c r="E174" s="6" t="str">
        <f>IFERROR(VLOOKUP(B174,总表!A:D,3,0),"-")</f>
        <v>-</v>
      </c>
      <c r="F174" s="6" t="str">
        <f t="shared" si="10"/>
        <v>-</v>
      </c>
      <c r="G174" s="6" t="s">
        <v>9</v>
      </c>
      <c r="H174" s="6" t="str">
        <f>IF(IFERROR(VLOOKUP(B174,总表!A:D,4,0),"露易")=0," ",IFERROR(VLOOKUP(B174,总表!A:D,4,0),"-"))</f>
        <v>-</v>
      </c>
      <c r="I174" s="6" t="str">
        <f t="shared" si="11"/>
        <v>-</v>
      </c>
    </row>
    <row r="175" spans="1:9">
      <c r="A175" s="6">
        <v>174</v>
      </c>
      <c r="B175" s="47" t="str">
        <f t="shared" si="8"/>
        <v>000000AE</v>
      </c>
      <c r="C175" s="47" t="str">
        <f>IFERROR(VLOOKUP(B175,总表!A:B,2,0),"-")</f>
        <v>-</v>
      </c>
      <c r="D175" s="6" t="str">
        <f t="shared" si="9"/>
        <v>-</v>
      </c>
      <c r="E175" s="6" t="str">
        <f>IFERROR(VLOOKUP(B175,总表!A:D,3,0),"-")</f>
        <v>-</v>
      </c>
      <c r="F175" s="6" t="str">
        <f t="shared" si="10"/>
        <v>-</v>
      </c>
      <c r="G175" s="6" t="s">
        <v>9</v>
      </c>
      <c r="H175" s="6" t="str">
        <f>IF(IFERROR(VLOOKUP(B175,总表!A:D,4,0),"露易")=0," ",IFERROR(VLOOKUP(B175,总表!A:D,4,0),"-"))</f>
        <v>-</v>
      </c>
      <c r="I175" s="6" t="str">
        <f t="shared" si="11"/>
        <v>-</v>
      </c>
    </row>
    <row r="176" spans="1:9">
      <c r="A176" s="6">
        <v>175</v>
      </c>
      <c r="B176" s="47" t="str">
        <f t="shared" si="8"/>
        <v>000000AF</v>
      </c>
      <c r="C176" s="47" t="str">
        <f>IFERROR(VLOOKUP(B176,总表!A:B,2,0),"-")</f>
        <v>-</v>
      </c>
      <c r="D176" s="6" t="str">
        <f t="shared" si="9"/>
        <v>-</v>
      </c>
      <c r="E176" s="6" t="str">
        <f>IFERROR(VLOOKUP(B176,总表!A:D,3,0),"-")</f>
        <v>-</v>
      </c>
      <c r="F176" s="6" t="str">
        <f t="shared" si="10"/>
        <v>-</v>
      </c>
      <c r="G176" s="6" t="s">
        <v>9</v>
      </c>
      <c r="H176" s="6" t="str">
        <f>IF(IFERROR(VLOOKUP(B176,总表!A:D,4,0),"露易")=0," ",IFERROR(VLOOKUP(B176,总表!A:D,4,0),"-"))</f>
        <v>-</v>
      </c>
      <c r="I176" s="6" t="str">
        <f t="shared" si="11"/>
        <v>-</v>
      </c>
    </row>
    <row r="177" spans="1:9">
      <c r="A177" s="6">
        <v>176</v>
      </c>
      <c r="B177" s="47" t="str">
        <f t="shared" si="8"/>
        <v>000000B0</v>
      </c>
      <c r="C177" s="47" t="str">
        <f>IFERROR(VLOOKUP(B177,总表!A:B,2,0),"-")</f>
        <v>-</v>
      </c>
      <c r="D177" s="6" t="str">
        <f t="shared" si="9"/>
        <v>-</v>
      </c>
      <c r="E177" s="6" t="str">
        <f>IFERROR(VLOOKUP(B177,总表!A:D,3,0),"-")</f>
        <v>-</v>
      </c>
      <c r="F177" s="6" t="str">
        <f t="shared" si="10"/>
        <v>-</v>
      </c>
      <c r="G177" s="6" t="s">
        <v>9</v>
      </c>
      <c r="H177" s="6" t="str">
        <f>IF(IFERROR(VLOOKUP(B177,总表!A:D,4,0),"露易")=0," ",IFERROR(VLOOKUP(B177,总表!A:D,4,0),"-"))</f>
        <v>-</v>
      </c>
      <c r="I177" s="6" t="str">
        <f t="shared" si="11"/>
        <v>-</v>
      </c>
    </row>
    <row r="178" spans="1:9">
      <c r="A178" s="6">
        <v>177</v>
      </c>
      <c r="B178" s="47" t="str">
        <f t="shared" si="8"/>
        <v>000000B1</v>
      </c>
      <c r="C178" s="47" t="str">
        <f>IFERROR(VLOOKUP(B178,总表!A:B,2,0),"-")</f>
        <v>化石类</v>
      </c>
      <c r="D178" s="6" t="str">
        <f t="shared" si="9"/>
        <v>化石类</v>
      </c>
      <c r="E178" s="6" t="str">
        <f>IFERROR(VLOOKUP(B178,总表!A:D,3,0),"-")</f>
        <v>帝龟的头</v>
      </c>
      <c r="F178" s="6" t="str">
        <f t="shared" si="10"/>
        <v>帝龟的头</v>
      </c>
      <c r="G178" s="6">
        <v>4000</v>
      </c>
      <c r="H178" s="6" t="str">
        <f>IF(IFERROR(VLOOKUP(B178,总表!A:D,4,0),"露易")=0," ",IFERROR(VLOOKUP(B178,总表!A:D,4,0),"-"))</f>
        <v> </v>
      </c>
      <c r="I178" s="6" t="str">
        <f t="shared" si="11"/>
        <v> </v>
      </c>
    </row>
    <row r="179" spans="1:9">
      <c r="A179" s="6">
        <v>178</v>
      </c>
      <c r="B179" s="47" t="str">
        <f t="shared" si="8"/>
        <v>000000B2</v>
      </c>
      <c r="C179" s="47" t="str">
        <f>IFERROR(VLOOKUP(B179,总表!A:B,2,0),"-")</f>
        <v>化石类</v>
      </c>
      <c r="D179" s="6" t="str">
        <f t="shared" si="9"/>
        <v>化石类</v>
      </c>
      <c r="E179" s="6" t="str">
        <f>IFERROR(VLOOKUP(B179,总表!A:D,3,0),"-")</f>
        <v>帝龟的身体</v>
      </c>
      <c r="F179" s="6" t="str">
        <f t="shared" si="10"/>
        <v>帝龟的身体</v>
      </c>
      <c r="G179" s="6">
        <v>3500</v>
      </c>
      <c r="H179" s="6" t="str">
        <f>IF(IFERROR(VLOOKUP(B179,总表!A:D,4,0),"露易")=0," ",IFERROR(VLOOKUP(B179,总表!A:D,4,0),"-"))</f>
        <v> </v>
      </c>
      <c r="I179" s="6" t="str">
        <f t="shared" si="11"/>
        <v> </v>
      </c>
    </row>
    <row r="180" spans="1:9">
      <c r="A180" s="6">
        <v>179</v>
      </c>
      <c r="B180" s="47" t="str">
        <f t="shared" si="8"/>
        <v>000000B3</v>
      </c>
      <c r="C180" s="47" t="str">
        <f>IFERROR(VLOOKUP(B180,总表!A:B,2,0),"-")</f>
        <v>-</v>
      </c>
      <c r="D180" s="6" t="str">
        <f t="shared" si="9"/>
        <v>-</v>
      </c>
      <c r="E180" s="6" t="str">
        <f>IFERROR(VLOOKUP(B180,总表!A:D,3,0),"-")</f>
        <v>-</v>
      </c>
      <c r="F180" s="6" t="str">
        <f t="shared" si="10"/>
        <v>-</v>
      </c>
      <c r="G180" s="6" t="s">
        <v>9</v>
      </c>
      <c r="H180" s="6" t="str">
        <f>IF(IFERROR(VLOOKUP(B180,总表!A:D,4,0),"露易")=0," ",IFERROR(VLOOKUP(B180,总表!A:D,4,0),"-"))</f>
        <v>-</v>
      </c>
      <c r="I180" s="6" t="str">
        <f t="shared" si="11"/>
        <v>-</v>
      </c>
    </row>
    <row r="181" spans="1:9">
      <c r="A181" s="6">
        <v>180</v>
      </c>
      <c r="B181" s="47" t="str">
        <f t="shared" si="8"/>
        <v>000000B4</v>
      </c>
      <c r="C181" s="47" t="str">
        <f>IFERROR(VLOOKUP(B181,总表!A:B,2,0),"-")</f>
        <v>化石类</v>
      </c>
      <c r="D181" s="6" t="str">
        <f t="shared" si="9"/>
        <v>化石类</v>
      </c>
      <c r="E181" s="6" t="str">
        <f>IFERROR(VLOOKUP(B181,总表!A:D,3,0),"-")</f>
        <v>巨角犀的头</v>
      </c>
      <c r="F181" s="6" t="str">
        <f t="shared" si="10"/>
        <v>巨角犀的头</v>
      </c>
      <c r="G181" s="6">
        <v>4500</v>
      </c>
      <c r="H181" s="6" t="str">
        <f>IF(IFERROR(VLOOKUP(B181,总表!A:D,4,0),"露易")=0," ",IFERROR(VLOOKUP(B181,总表!A:D,4,0),"-"))</f>
        <v> </v>
      </c>
      <c r="I181" s="6" t="str">
        <f t="shared" si="11"/>
        <v> </v>
      </c>
    </row>
    <row r="182" spans="1:9">
      <c r="A182" s="6">
        <v>181</v>
      </c>
      <c r="B182" s="47" t="str">
        <f t="shared" si="8"/>
        <v>000000B5</v>
      </c>
      <c r="C182" s="47" t="str">
        <f>IFERROR(VLOOKUP(B182,总表!A:B,2,0),"-")</f>
        <v>化石类</v>
      </c>
      <c r="D182" s="6" t="str">
        <f t="shared" si="9"/>
        <v>化石类</v>
      </c>
      <c r="E182" s="6" t="str">
        <f>IFERROR(VLOOKUP(B182,总表!A:D,3,0),"-")</f>
        <v>巨角犀的身体</v>
      </c>
      <c r="F182" s="6" t="str">
        <f t="shared" si="10"/>
        <v>巨角犀的身体</v>
      </c>
      <c r="G182" s="6">
        <v>3500</v>
      </c>
      <c r="H182" s="6" t="str">
        <f>IF(IFERROR(VLOOKUP(B182,总表!A:D,4,0),"露易")=0," ",IFERROR(VLOOKUP(B182,总表!A:D,4,0),"-"))</f>
        <v> </v>
      </c>
      <c r="I182" s="6" t="str">
        <f t="shared" si="11"/>
        <v> </v>
      </c>
    </row>
    <row r="183" spans="1:9">
      <c r="A183" s="6">
        <v>182</v>
      </c>
      <c r="B183" s="47" t="str">
        <f t="shared" si="8"/>
        <v>000000B6</v>
      </c>
      <c r="C183" s="47" t="str">
        <f>IFERROR(VLOOKUP(B183,总表!A:B,2,0),"-")</f>
        <v>化石类</v>
      </c>
      <c r="D183" s="6" t="str">
        <f t="shared" si="9"/>
        <v>化石类</v>
      </c>
      <c r="E183" s="6" t="str">
        <f>IFERROR(VLOOKUP(B183,总表!A:D,3,0),"-")</f>
        <v>巨角犀的尾巴</v>
      </c>
      <c r="F183" s="6" t="str">
        <f t="shared" si="10"/>
        <v>巨角犀的尾巴</v>
      </c>
      <c r="G183" s="6">
        <v>3000</v>
      </c>
      <c r="H183" s="6" t="str">
        <f>IF(IFERROR(VLOOKUP(B183,总表!A:D,4,0),"露易")=0," ",IFERROR(VLOOKUP(B183,总表!A:D,4,0),"-"))</f>
        <v> </v>
      </c>
      <c r="I183" s="6" t="str">
        <f t="shared" si="11"/>
        <v> </v>
      </c>
    </row>
    <row r="184" spans="1:9">
      <c r="A184" s="6">
        <v>183</v>
      </c>
      <c r="B184" s="47" t="str">
        <f t="shared" si="8"/>
        <v>000000B7</v>
      </c>
      <c r="C184" s="47" t="str">
        <f>IFERROR(VLOOKUP(B184,总表!A:B,2,0),"-")</f>
        <v>-</v>
      </c>
      <c r="D184" s="6" t="str">
        <f t="shared" si="9"/>
        <v>-</v>
      </c>
      <c r="E184" s="6" t="str">
        <f>IFERROR(VLOOKUP(B184,总表!A:D,3,0),"-")</f>
        <v>-</v>
      </c>
      <c r="F184" s="6" t="str">
        <f t="shared" si="10"/>
        <v>-</v>
      </c>
      <c r="G184" s="6" t="s">
        <v>9</v>
      </c>
      <c r="H184" s="6" t="str">
        <f>IF(IFERROR(VLOOKUP(B184,总表!A:D,4,0),"露易")=0," ",IFERROR(VLOOKUP(B184,总表!A:D,4,0),"-"))</f>
        <v>-</v>
      </c>
      <c r="I184" s="6" t="str">
        <f t="shared" si="11"/>
        <v>-</v>
      </c>
    </row>
    <row r="185" spans="1:9">
      <c r="A185" s="6">
        <v>184</v>
      </c>
      <c r="B185" s="47" t="str">
        <f t="shared" si="8"/>
        <v>000000B8</v>
      </c>
      <c r="C185" s="47" t="str">
        <f>IFERROR(VLOOKUP(B185,总表!A:B,2,0),"-")</f>
        <v>化石类</v>
      </c>
      <c r="D185" s="6" t="str">
        <f t="shared" si="9"/>
        <v>化石类</v>
      </c>
      <c r="E185" s="6" t="str">
        <f>IFERROR(VLOOKUP(B185,总表!A:D,3,0),"-")</f>
        <v>异齿龙的头</v>
      </c>
      <c r="F185" s="6" t="str">
        <f t="shared" si="10"/>
        <v>异齿龙的头</v>
      </c>
      <c r="G185" s="6">
        <v>5500</v>
      </c>
      <c r="H185" s="6" t="str">
        <f>IF(IFERROR(VLOOKUP(B185,总表!A:D,4,0),"露易")=0," ",IFERROR(VLOOKUP(B185,总表!A:D,4,0),"-"))</f>
        <v> </v>
      </c>
      <c r="I185" s="6" t="str">
        <f t="shared" si="11"/>
        <v> </v>
      </c>
    </row>
    <row r="186" spans="1:9">
      <c r="A186" s="6">
        <v>185</v>
      </c>
      <c r="B186" s="47" t="str">
        <f t="shared" si="8"/>
        <v>000000B9</v>
      </c>
      <c r="C186" s="47" t="str">
        <f>IFERROR(VLOOKUP(B186,总表!A:B,2,0),"-")</f>
        <v>化石类</v>
      </c>
      <c r="D186" s="6" t="str">
        <f t="shared" si="9"/>
        <v>化石类</v>
      </c>
      <c r="E186" s="6" t="str">
        <f>IFERROR(VLOOKUP(B186,总表!A:D,3,0),"-")</f>
        <v>异齿龙的身体</v>
      </c>
      <c r="F186" s="6" t="str">
        <f t="shared" si="10"/>
        <v>异齿龙的身体</v>
      </c>
      <c r="G186" s="6">
        <v>5000</v>
      </c>
      <c r="H186" s="6" t="str">
        <f>IF(IFERROR(VLOOKUP(B186,总表!A:D,4,0),"露易")=0," ",IFERROR(VLOOKUP(B186,总表!A:D,4,0),"-"))</f>
        <v> </v>
      </c>
      <c r="I186" s="6" t="str">
        <f t="shared" si="11"/>
        <v> </v>
      </c>
    </row>
    <row r="187" spans="1:9">
      <c r="A187" s="6">
        <v>186</v>
      </c>
      <c r="B187" s="47" t="str">
        <f t="shared" si="8"/>
        <v>000000BA</v>
      </c>
      <c r="C187" s="47" t="str">
        <f>IFERROR(VLOOKUP(B187,总表!A:B,2,0),"-")</f>
        <v>-</v>
      </c>
      <c r="D187" s="6" t="str">
        <f t="shared" si="9"/>
        <v>-</v>
      </c>
      <c r="E187" s="6" t="str">
        <f>IFERROR(VLOOKUP(B187,总表!A:D,3,0),"-")</f>
        <v>-</v>
      </c>
      <c r="F187" s="6" t="str">
        <f t="shared" si="10"/>
        <v>-</v>
      </c>
      <c r="G187" s="6" t="s">
        <v>9</v>
      </c>
      <c r="H187" s="6" t="str">
        <f>IF(IFERROR(VLOOKUP(B187,总表!A:D,4,0),"露易")=0," ",IFERROR(VLOOKUP(B187,总表!A:D,4,0),"-"))</f>
        <v>-</v>
      </c>
      <c r="I187" s="6" t="str">
        <f t="shared" si="11"/>
        <v>-</v>
      </c>
    </row>
    <row r="188" spans="1:9">
      <c r="A188" s="6">
        <v>187</v>
      </c>
      <c r="B188" s="47" t="str">
        <f t="shared" si="8"/>
        <v>000000BB</v>
      </c>
      <c r="C188" s="47" t="str">
        <f>IFERROR(VLOOKUP(B188,总表!A:B,2,0),"-")</f>
        <v>-</v>
      </c>
      <c r="D188" s="6" t="str">
        <f t="shared" si="9"/>
        <v>-</v>
      </c>
      <c r="E188" s="6" t="str">
        <f>IFERROR(VLOOKUP(B188,总表!A:D,3,0),"-")</f>
        <v>-</v>
      </c>
      <c r="F188" s="6" t="str">
        <f t="shared" si="10"/>
        <v>-</v>
      </c>
      <c r="G188" s="6" t="s">
        <v>9</v>
      </c>
      <c r="H188" s="6" t="str">
        <f>IF(IFERROR(VLOOKUP(B188,总表!A:D,4,0),"露易")=0," ",IFERROR(VLOOKUP(B188,总表!A:D,4,0),"-"))</f>
        <v>-</v>
      </c>
      <c r="I188" s="6" t="str">
        <f t="shared" si="11"/>
        <v>-</v>
      </c>
    </row>
    <row r="189" spans="1:9">
      <c r="A189" s="6">
        <v>188</v>
      </c>
      <c r="B189" s="47" t="str">
        <f t="shared" si="8"/>
        <v>000000BC</v>
      </c>
      <c r="C189" s="47" t="str">
        <f>IFERROR(VLOOKUP(B189,总表!A:B,2,0),"-")</f>
        <v>化石类</v>
      </c>
      <c r="D189" s="6" t="str">
        <f t="shared" si="9"/>
        <v>化石类</v>
      </c>
      <c r="E189" s="6" t="str">
        <f>IFERROR(VLOOKUP(B189,总表!A:D,3,0),"-")</f>
        <v>禽龙的头</v>
      </c>
      <c r="F189" s="6" t="str">
        <f t="shared" si="10"/>
        <v>禽龙的头</v>
      </c>
      <c r="G189" s="6">
        <v>4000</v>
      </c>
      <c r="H189" s="6" t="str">
        <f>IF(IFERROR(VLOOKUP(B189,总表!A:D,4,0),"露易")=0," ",IFERROR(VLOOKUP(B189,总表!A:D,4,0),"-"))</f>
        <v> </v>
      </c>
      <c r="I189" s="6" t="str">
        <f t="shared" si="11"/>
        <v> </v>
      </c>
    </row>
    <row r="190" spans="1:9">
      <c r="A190" s="6">
        <v>189</v>
      </c>
      <c r="B190" s="47" t="str">
        <f t="shared" si="8"/>
        <v>000000BD</v>
      </c>
      <c r="C190" s="47" t="str">
        <f>IFERROR(VLOOKUP(B190,总表!A:B,2,0),"-")</f>
        <v>化石类</v>
      </c>
      <c r="D190" s="6" t="str">
        <f t="shared" si="9"/>
        <v>化石类</v>
      </c>
      <c r="E190" s="6" t="str">
        <f>IFERROR(VLOOKUP(B190,总表!A:D,3,0),"-")</f>
        <v>禽龙的身体</v>
      </c>
      <c r="F190" s="6" t="str">
        <f t="shared" si="10"/>
        <v>禽龙的身体</v>
      </c>
      <c r="G190" s="6">
        <v>3500</v>
      </c>
      <c r="H190" s="6" t="str">
        <f>IF(IFERROR(VLOOKUP(B190,总表!A:D,4,0),"露易")=0," ",IFERROR(VLOOKUP(B190,总表!A:D,4,0),"-"))</f>
        <v> </v>
      </c>
      <c r="I190" s="6" t="str">
        <f t="shared" si="11"/>
        <v> </v>
      </c>
    </row>
    <row r="191" spans="1:9">
      <c r="A191" s="6">
        <v>190</v>
      </c>
      <c r="B191" s="47" t="str">
        <f t="shared" si="8"/>
        <v>000000BE</v>
      </c>
      <c r="C191" s="47" t="str">
        <f>IFERROR(VLOOKUP(B191,总表!A:B,2,0),"-")</f>
        <v>化石类</v>
      </c>
      <c r="D191" s="6" t="str">
        <f t="shared" si="9"/>
        <v>化石类</v>
      </c>
      <c r="E191" s="6" t="str">
        <f>IFERROR(VLOOKUP(B191,总表!A:D,3,0),"-")</f>
        <v>禽龙的尾巴</v>
      </c>
      <c r="F191" s="6" t="str">
        <f t="shared" si="10"/>
        <v>禽龙的尾巴</v>
      </c>
      <c r="G191" s="6">
        <v>3000</v>
      </c>
      <c r="H191" s="6" t="str">
        <f>IF(IFERROR(VLOOKUP(B191,总表!A:D,4,0),"露易")=0," ",IFERROR(VLOOKUP(B191,总表!A:D,4,0),"-"))</f>
        <v> </v>
      </c>
      <c r="I191" s="6" t="str">
        <f t="shared" si="11"/>
        <v> </v>
      </c>
    </row>
    <row r="192" spans="1:9">
      <c r="A192" s="6">
        <v>191</v>
      </c>
      <c r="B192" s="47" t="str">
        <f t="shared" si="8"/>
        <v>000000BF</v>
      </c>
      <c r="C192" s="47" t="str">
        <f>IFERROR(VLOOKUP(B192,总表!A:B,2,0),"-")</f>
        <v>-</v>
      </c>
      <c r="D192" s="6" t="str">
        <f t="shared" si="9"/>
        <v>-</v>
      </c>
      <c r="E192" s="6" t="str">
        <f>IFERROR(VLOOKUP(B192,总表!A:D,3,0),"-")</f>
        <v>-</v>
      </c>
      <c r="F192" s="6" t="str">
        <f t="shared" si="10"/>
        <v>-</v>
      </c>
      <c r="G192" s="6" t="s">
        <v>9</v>
      </c>
      <c r="H192" s="6" t="str">
        <f>IF(IFERROR(VLOOKUP(B192,总表!A:D,4,0),"露易")=0," ",IFERROR(VLOOKUP(B192,总表!A:D,4,0),"-"))</f>
        <v>-</v>
      </c>
      <c r="I192" s="6" t="str">
        <f t="shared" si="11"/>
        <v>-</v>
      </c>
    </row>
    <row r="193" spans="1:9">
      <c r="A193" s="6">
        <v>192</v>
      </c>
      <c r="B193" s="47" t="str">
        <f t="shared" si="8"/>
        <v>000000C0</v>
      </c>
      <c r="C193" s="47" t="str">
        <f>IFERROR(VLOOKUP(B193,总表!A:B,2,0),"-")</f>
        <v>化石类</v>
      </c>
      <c r="D193" s="6" t="str">
        <f t="shared" si="9"/>
        <v>化石类</v>
      </c>
      <c r="E193" s="6" t="str">
        <f>IFERROR(VLOOKUP(B193,总表!A:D,3,0),"-")</f>
        <v>大眼鱼龙的头</v>
      </c>
      <c r="F193" s="6" t="str">
        <f t="shared" si="10"/>
        <v>大眼鱼龙的头</v>
      </c>
      <c r="G193" s="6">
        <v>2500</v>
      </c>
      <c r="H193" s="6" t="str">
        <f>IF(IFERROR(VLOOKUP(B193,总表!A:D,4,0),"露易")=0," ",IFERROR(VLOOKUP(B193,总表!A:D,4,0),"-"))</f>
        <v> </v>
      </c>
      <c r="I193" s="6" t="str">
        <f t="shared" si="11"/>
        <v> </v>
      </c>
    </row>
    <row r="194" spans="1:9">
      <c r="A194" s="6">
        <v>193</v>
      </c>
      <c r="B194" s="47" t="str">
        <f t="shared" ref="B194:B257" si="12">DEC2HEX(ROW(A193),8)</f>
        <v>000000C1</v>
      </c>
      <c r="C194" s="47" t="str">
        <f>IFERROR(VLOOKUP(B194,总表!A:B,2,0),"-")</f>
        <v>化石类</v>
      </c>
      <c r="D194" s="6" t="str">
        <f t="shared" ref="D194:D257" si="13">C194</f>
        <v>化石类</v>
      </c>
      <c r="E194" s="6" t="str">
        <f>IFERROR(VLOOKUP(B194,总表!A:D,3,0),"-")</f>
        <v>大眼鱼龙的身体</v>
      </c>
      <c r="F194" s="6" t="str">
        <f t="shared" ref="F194:F257" si="14">E194</f>
        <v>大眼鱼龙的身体</v>
      </c>
      <c r="G194" s="6">
        <v>2000</v>
      </c>
      <c r="H194" s="6" t="str">
        <f>IF(IFERROR(VLOOKUP(B194,总表!A:D,4,0),"露易")=0," ",IFERROR(VLOOKUP(B194,总表!A:D,4,0),"-"))</f>
        <v> </v>
      </c>
      <c r="I194" s="6" t="str">
        <f t="shared" ref="I194:I257" si="15">H194</f>
        <v> </v>
      </c>
    </row>
    <row r="195" spans="1:9">
      <c r="A195" s="6">
        <v>194</v>
      </c>
      <c r="B195" s="47" t="str">
        <f t="shared" si="12"/>
        <v>000000C2</v>
      </c>
      <c r="C195" s="47" t="str">
        <f>IFERROR(VLOOKUP(B195,总表!A:B,2,0),"-")</f>
        <v>-</v>
      </c>
      <c r="D195" s="6" t="str">
        <f t="shared" si="13"/>
        <v>-</v>
      </c>
      <c r="E195" s="6" t="str">
        <f>IFERROR(VLOOKUP(B195,总表!A:D,3,0),"-")</f>
        <v>-</v>
      </c>
      <c r="F195" s="6" t="str">
        <f t="shared" si="14"/>
        <v>-</v>
      </c>
      <c r="G195" s="6" t="s">
        <v>9</v>
      </c>
      <c r="H195" s="6" t="str">
        <f>IF(IFERROR(VLOOKUP(B195,总表!A:D,4,0),"露易")=0," ",IFERROR(VLOOKUP(B195,总表!A:D,4,0),"-"))</f>
        <v>-</v>
      </c>
      <c r="I195" s="6" t="str">
        <f t="shared" si="15"/>
        <v>-</v>
      </c>
    </row>
    <row r="196" spans="1:9">
      <c r="A196" s="6">
        <v>195</v>
      </c>
      <c r="B196" s="47" t="str">
        <f t="shared" si="12"/>
        <v>000000C3</v>
      </c>
      <c r="C196" s="47" t="str">
        <f>IFERROR(VLOOKUP(B196,总表!A:B,2,0),"-")</f>
        <v>化石类</v>
      </c>
      <c r="D196" s="6" t="str">
        <f t="shared" si="13"/>
        <v>化石类</v>
      </c>
      <c r="E196" s="51" t="str">
        <f>IFERROR(VLOOKUP(B196,总表!A:D,3,0),"-")</f>
        <v>长毛象的头</v>
      </c>
      <c r="F196" s="51" t="str">
        <f t="shared" si="14"/>
        <v>长毛象的头</v>
      </c>
      <c r="G196" s="6">
        <v>3000</v>
      </c>
      <c r="H196" s="6" t="str">
        <f>IF(IFERROR(VLOOKUP(B196,总表!A:D,4,0),"露易")=0," ",IFERROR(VLOOKUP(B196,总表!A:D,4,0),"-"))</f>
        <v> </v>
      </c>
      <c r="I196" s="6" t="str">
        <f t="shared" si="15"/>
        <v> </v>
      </c>
    </row>
    <row r="197" spans="1:9">
      <c r="A197" s="6">
        <v>196</v>
      </c>
      <c r="B197" s="47" t="str">
        <f t="shared" si="12"/>
        <v>000000C4</v>
      </c>
      <c r="C197" s="47" t="str">
        <f>IFERROR(VLOOKUP(B197,总表!A:B,2,0),"-")</f>
        <v>化石类</v>
      </c>
      <c r="D197" s="6" t="str">
        <f t="shared" si="13"/>
        <v>化石类</v>
      </c>
      <c r="E197" s="51" t="str">
        <f>IFERROR(VLOOKUP(B197,总表!A:D,3,0),"-")</f>
        <v>长毛象的身体</v>
      </c>
      <c r="F197" s="51" t="str">
        <f t="shared" si="14"/>
        <v>长毛象的身体</v>
      </c>
      <c r="G197" s="6">
        <v>2500</v>
      </c>
      <c r="H197" s="6" t="str">
        <f>IF(IFERROR(VLOOKUP(B197,总表!A:D,4,0),"露易")=0," ",IFERROR(VLOOKUP(B197,总表!A:D,4,0),"-"))</f>
        <v> </v>
      </c>
      <c r="I197" s="6" t="str">
        <f t="shared" si="15"/>
        <v> </v>
      </c>
    </row>
    <row r="198" spans="1:9">
      <c r="A198" s="6">
        <v>197</v>
      </c>
      <c r="B198" s="47" t="str">
        <f t="shared" si="12"/>
        <v>000000C5</v>
      </c>
      <c r="C198" s="47" t="str">
        <f>IFERROR(VLOOKUP(B198,总表!A:B,2,0),"-")</f>
        <v>-</v>
      </c>
      <c r="D198" s="6" t="str">
        <f t="shared" si="13"/>
        <v>-</v>
      </c>
      <c r="E198" s="6" t="str">
        <f>IFERROR(VLOOKUP(B198,总表!A:D,3,0),"-")</f>
        <v>-</v>
      </c>
      <c r="F198" s="6" t="str">
        <f t="shared" si="14"/>
        <v>-</v>
      </c>
      <c r="G198" s="6" t="s">
        <v>9</v>
      </c>
      <c r="H198" s="6" t="str">
        <f>IF(IFERROR(VLOOKUP(B198,总表!A:D,4,0),"露易")=0," ",IFERROR(VLOOKUP(B198,总表!A:D,4,0),"-"))</f>
        <v>-</v>
      </c>
      <c r="I198" s="6" t="str">
        <f t="shared" si="15"/>
        <v>-</v>
      </c>
    </row>
    <row r="199" spans="1:9">
      <c r="A199" s="6">
        <v>198</v>
      </c>
      <c r="B199" s="47" t="str">
        <f t="shared" si="12"/>
        <v>000000C6</v>
      </c>
      <c r="C199" s="47" t="str">
        <f>IFERROR(VLOOKUP(B199,总表!A:B,2,0),"-")</f>
        <v>化石类</v>
      </c>
      <c r="D199" s="6" t="str">
        <f t="shared" si="13"/>
        <v>化石类</v>
      </c>
      <c r="E199" s="6" t="str">
        <f>IFERROR(VLOOKUP(B199,总表!A:D,3,0),"-")</f>
        <v>厚头龙的头</v>
      </c>
      <c r="F199" s="6" t="str">
        <f t="shared" si="14"/>
        <v>厚头龙的头</v>
      </c>
      <c r="G199" s="6">
        <v>4000</v>
      </c>
      <c r="H199" s="6" t="str">
        <f>IF(IFERROR(VLOOKUP(B199,总表!A:D,4,0),"露易")=0," ",IFERROR(VLOOKUP(B199,总表!A:D,4,0),"-"))</f>
        <v> </v>
      </c>
      <c r="I199" s="6" t="str">
        <f t="shared" si="15"/>
        <v> </v>
      </c>
    </row>
    <row r="200" spans="1:9">
      <c r="A200" s="6">
        <v>199</v>
      </c>
      <c r="B200" s="47" t="str">
        <f t="shared" si="12"/>
        <v>000000C7</v>
      </c>
      <c r="C200" s="47" t="str">
        <f>IFERROR(VLOOKUP(B200,总表!A:B,2,0),"-")</f>
        <v>化石类</v>
      </c>
      <c r="D200" s="6" t="str">
        <f t="shared" si="13"/>
        <v>化石类</v>
      </c>
      <c r="E200" s="6" t="str">
        <f>IFERROR(VLOOKUP(B200,总表!A:D,3,0),"-")</f>
        <v>厚头龙的身体</v>
      </c>
      <c r="F200" s="6" t="str">
        <f t="shared" si="14"/>
        <v>厚头龙的身体</v>
      </c>
      <c r="G200" s="6">
        <v>3500</v>
      </c>
      <c r="H200" s="6" t="str">
        <f>IF(IFERROR(VLOOKUP(B200,总表!A:D,4,0),"露易")=0," ",IFERROR(VLOOKUP(B200,总表!A:D,4,0),"-"))</f>
        <v> </v>
      </c>
      <c r="I200" s="6" t="str">
        <f t="shared" si="15"/>
        <v> </v>
      </c>
    </row>
    <row r="201" spans="1:9">
      <c r="A201" s="6">
        <v>200</v>
      </c>
      <c r="B201" s="47" t="str">
        <f t="shared" si="12"/>
        <v>000000C8</v>
      </c>
      <c r="C201" s="47" t="str">
        <f>IFERROR(VLOOKUP(B201,总表!A:B,2,0),"-")</f>
        <v>-</v>
      </c>
      <c r="D201" s="6" t="str">
        <f t="shared" si="13"/>
        <v>-</v>
      </c>
      <c r="E201" s="6" t="str">
        <f>IFERROR(VLOOKUP(B201,总表!A:D,3,0),"-")</f>
        <v>-</v>
      </c>
      <c r="F201" s="6" t="str">
        <f t="shared" si="14"/>
        <v>-</v>
      </c>
      <c r="G201" s="6" t="s">
        <v>9</v>
      </c>
      <c r="H201" s="6" t="str">
        <f>IF(IFERROR(VLOOKUP(B201,总表!A:D,4,0),"露易")=0," ",IFERROR(VLOOKUP(B201,总表!A:D,4,0),"-"))</f>
        <v>-</v>
      </c>
      <c r="I201" s="6" t="str">
        <f t="shared" si="15"/>
        <v>-</v>
      </c>
    </row>
    <row r="202" spans="1:9">
      <c r="A202" s="6">
        <v>201</v>
      </c>
      <c r="B202" s="47" t="str">
        <f t="shared" si="12"/>
        <v>000000C9</v>
      </c>
      <c r="C202" s="47" t="str">
        <f>IFERROR(VLOOKUP(B202,总表!A:B,2,0),"-")</f>
        <v>-</v>
      </c>
      <c r="D202" s="6" t="str">
        <f t="shared" si="13"/>
        <v>-</v>
      </c>
      <c r="E202" s="6" t="str">
        <f>IFERROR(VLOOKUP(B202,总表!A:D,3,0),"-")</f>
        <v>-</v>
      </c>
      <c r="F202" s="6" t="str">
        <f t="shared" si="14"/>
        <v>-</v>
      </c>
      <c r="G202" s="6" t="s">
        <v>9</v>
      </c>
      <c r="H202" s="6" t="str">
        <f>IF(IFERROR(VLOOKUP(B202,总表!A:D,4,0),"露易")=0," ",IFERROR(VLOOKUP(B202,总表!A:D,4,0),"-"))</f>
        <v>-</v>
      </c>
      <c r="I202" s="6" t="str">
        <f t="shared" si="15"/>
        <v>-</v>
      </c>
    </row>
    <row r="203" spans="1:9">
      <c r="A203" s="6">
        <v>202</v>
      </c>
      <c r="B203" s="47" t="str">
        <f t="shared" si="12"/>
        <v>000000CA</v>
      </c>
      <c r="C203" s="47" t="str">
        <f>IFERROR(VLOOKUP(B203,总表!A:B,2,0),"-")</f>
        <v>化石类</v>
      </c>
      <c r="D203" s="6" t="str">
        <f t="shared" si="13"/>
        <v>化石类</v>
      </c>
      <c r="E203" s="6" t="str">
        <f>IFERROR(VLOOKUP(B203,总表!A:D,3,0),"-")</f>
        <v>副栉龙的头</v>
      </c>
      <c r="F203" s="6" t="str">
        <f t="shared" si="14"/>
        <v>副栉龙的头</v>
      </c>
      <c r="G203" s="6">
        <v>3500</v>
      </c>
      <c r="H203" s="6" t="str">
        <f>IF(IFERROR(VLOOKUP(B203,总表!A:D,4,0),"露易")=0," ",IFERROR(VLOOKUP(B203,总表!A:D,4,0),"-"))</f>
        <v> </v>
      </c>
      <c r="I203" s="6" t="str">
        <f t="shared" si="15"/>
        <v> </v>
      </c>
    </row>
    <row r="204" spans="1:9">
      <c r="A204" s="6">
        <v>203</v>
      </c>
      <c r="B204" s="47" t="str">
        <f t="shared" si="12"/>
        <v>000000CB</v>
      </c>
      <c r="C204" s="47" t="str">
        <f>IFERROR(VLOOKUP(B204,总表!A:B,2,0),"-")</f>
        <v>化石类</v>
      </c>
      <c r="D204" s="6" t="str">
        <f t="shared" si="13"/>
        <v>化石类</v>
      </c>
      <c r="E204" s="6" t="str">
        <f>IFERROR(VLOOKUP(B204,总表!A:D,3,0),"-")</f>
        <v>副栉龙的身体</v>
      </c>
      <c r="F204" s="6" t="str">
        <f t="shared" si="14"/>
        <v>副栉龙的身体</v>
      </c>
      <c r="G204" s="6">
        <v>3000</v>
      </c>
      <c r="H204" s="6" t="str">
        <f>IF(IFERROR(VLOOKUP(B204,总表!A:D,4,0),"露易")=0," ",IFERROR(VLOOKUP(B204,总表!A:D,4,0),"-"))</f>
        <v> </v>
      </c>
      <c r="I204" s="6" t="str">
        <f t="shared" si="15"/>
        <v> </v>
      </c>
    </row>
    <row r="205" spans="1:9">
      <c r="A205" s="6">
        <v>204</v>
      </c>
      <c r="B205" s="47" t="str">
        <f t="shared" si="12"/>
        <v>000000CC</v>
      </c>
      <c r="C205" s="47" t="str">
        <f>IFERROR(VLOOKUP(B205,总表!A:B,2,0),"-")</f>
        <v>化石类</v>
      </c>
      <c r="D205" s="6" t="str">
        <f t="shared" si="13"/>
        <v>化石类</v>
      </c>
      <c r="E205" s="6" t="str">
        <f>IFERROR(VLOOKUP(B205,总表!A:D,3,0),"-")</f>
        <v>副栉龙的尾巴</v>
      </c>
      <c r="F205" s="6" t="str">
        <f t="shared" si="14"/>
        <v>副栉龙的尾巴</v>
      </c>
      <c r="G205" s="6">
        <v>2500</v>
      </c>
      <c r="H205" s="6" t="str">
        <f>IF(IFERROR(VLOOKUP(B205,总表!A:D,4,0),"露易")=0," ",IFERROR(VLOOKUP(B205,总表!A:D,4,0),"-"))</f>
        <v> </v>
      </c>
      <c r="I205" s="6" t="str">
        <f t="shared" si="15"/>
        <v> </v>
      </c>
    </row>
    <row r="206" spans="1:9">
      <c r="A206" s="6">
        <v>205</v>
      </c>
      <c r="B206" s="47" t="str">
        <f t="shared" si="12"/>
        <v>000000CD</v>
      </c>
      <c r="C206" s="47" t="str">
        <f>IFERROR(VLOOKUP(B206,总表!A:B,2,0),"-")</f>
        <v>-</v>
      </c>
      <c r="D206" s="6" t="str">
        <f t="shared" si="13"/>
        <v>-</v>
      </c>
      <c r="E206" s="6" t="str">
        <f>IFERROR(VLOOKUP(B206,总表!A:D,3,0),"-")</f>
        <v>-</v>
      </c>
      <c r="F206" s="6" t="str">
        <f t="shared" si="14"/>
        <v>-</v>
      </c>
      <c r="G206" s="6" t="s">
        <v>9</v>
      </c>
      <c r="H206" s="6" t="str">
        <f>IF(IFERROR(VLOOKUP(B206,总表!A:D,4,0),"露易")=0," ",IFERROR(VLOOKUP(B206,总表!A:D,4,0),"-"))</f>
        <v>-</v>
      </c>
      <c r="I206" s="6" t="str">
        <f t="shared" si="15"/>
        <v>-</v>
      </c>
    </row>
    <row r="207" spans="1:9">
      <c r="A207" s="6">
        <v>206</v>
      </c>
      <c r="B207" s="47" t="str">
        <f t="shared" si="12"/>
        <v>000000CE</v>
      </c>
      <c r="C207" s="47" t="str">
        <f>IFERROR(VLOOKUP(B207,总表!A:B,2,0),"-")</f>
        <v>化石类</v>
      </c>
      <c r="D207" s="6" t="str">
        <f t="shared" si="13"/>
        <v>化石类</v>
      </c>
      <c r="E207" s="6" t="str">
        <f>IFERROR(VLOOKUP(B207,总表!A:D,3,0),"-")</f>
        <v>无齿翼龙的头</v>
      </c>
      <c r="F207" s="6" t="str">
        <f t="shared" si="14"/>
        <v>无齿翼龙的头</v>
      </c>
      <c r="G207" s="6">
        <v>4000</v>
      </c>
      <c r="H207" s="6" t="str">
        <f>IF(IFERROR(VLOOKUP(B207,总表!A:D,4,0),"露易")=0," ",IFERROR(VLOOKUP(B207,总表!A:D,4,0),"-"))</f>
        <v> </v>
      </c>
      <c r="I207" s="6" t="str">
        <f t="shared" si="15"/>
        <v> </v>
      </c>
    </row>
    <row r="208" spans="1:9">
      <c r="A208" s="6">
        <v>207</v>
      </c>
      <c r="B208" s="47" t="str">
        <f t="shared" si="12"/>
        <v>000000CF</v>
      </c>
      <c r="C208" s="47" t="str">
        <f>IFERROR(VLOOKUP(B208,总表!A:B,2,0),"-")</f>
        <v>化石类</v>
      </c>
      <c r="D208" s="6" t="str">
        <f t="shared" si="13"/>
        <v>化石类</v>
      </c>
      <c r="E208" s="6" t="str">
        <f>IFERROR(VLOOKUP(B208,总表!A:D,3,0),"-")</f>
        <v>无齿翼龙的右翼</v>
      </c>
      <c r="F208" s="6" t="str">
        <f t="shared" si="14"/>
        <v>无齿翼龙的右翼</v>
      </c>
      <c r="G208" s="6">
        <v>4500</v>
      </c>
      <c r="H208" s="6" t="str">
        <f>IF(IFERROR(VLOOKUP(B208,总表!A:D,4,0),"露易")=0," ",IFERROR(VLOOKUP(B208,总表!A:D,4,0),"-"))</f>
        <v> </v>
      </c>
      <c r="I208" s="6" t="str">
        <f t="shared" si="15"/>
        <v> </v>
      </c>
    </row>
    <row r="209" spans="1:9">
      <c r="A209" s="6">
        <v>208</v>
      </c>
      <c r="B209" s="47" t="str">
        <f t="shared" si="12"/>
        <v>000000D0</v>
      </c>
      <c r="C209" s="47" t="str">
        <f>IFERROR(VLOOKUP(B209,总表!A:B,2,0),"-")</f>
        <v>化石类</v>
      </c>
      <c r="D209" s="6" t="str">
        <f t="shared" si="13"/>
        <v>化石类</v>
      </c>
      <c r="E209" s="6" t="str">
        <f>IFERROR(VLOOKUP(B209,总表!A:D,3,0),"-")</f>
        <v>无齿翼龙的左翼</v>
      </c>
      <c r="F209" s="6" t="str">
        <f t="shared" si="14"/>
        <v>无齿翼龙的左翼</v>
      </c>
      <c r="G209" s="6">
        <v>4500</v>
      </c>
      <c r="H209" s="6" t="str">
        <f>IF(IFERROR(VLOOKUP(B209,总表!A:D,4,0),"露易")=0," ",IFERROR(VLOOKUP(B209,总表!A:D,4,0),"-"))</f>
        <v> </v>
      </c>
      <c r="I209" s="6" t="str">
        <f t="shared" si="15"/>
        <v> </v>
      </c>
    </row>
    <row r="210" spans="1:9">
      <c r="A210" s="6">
        <v>209</v>
      </c>
      <c r="B210" s="47" t="str">
        <f t="shared" si="12"/>
        <v>000000D1</v>
      </c>
      <c r="C210" s="47" t="str">
        <f>IFERROR(VLOOKUP(B210,总表!A:B,2,0),"-")</f>
        <v>-</v>
      </c>
      <c r="D210" s="6" t="str">
        <f t="shared" si="13"/>
        <v>-</v>
      </c>
      <c r="E210" s="6" t="str">
        <f>IFERROR(VLOOKUP(B210,总表!A:D,3,0),"-")</f>
        <v>-</v>
      </c>
      <c r="F210" s="6" t="str">
        <f t="shared" si="14"/>
        <v>-</v>
      </c>
      <c r="G210" s="6" t="s">
        <v>9</v>
      </c>
      <c r="H210" s="6" t="str">
        <f>IF(IFERROR(VLOOKUP(B210,总表!A:D,4,0),"露易")=0," ",IFERROR(VLOOKUP(B210,总表!A:D,4,0),"-"))</f>
        <v>-</v>
      </c>
      <c r="I210" s="6" t="str">
        <f t="shared" si="15"/>
        <v>-</v>
      </c>
    </row>
    <row r="211" spans="1:9">
      <c r="A211" s="6">
        <v>210</v>
      </c>
      <c r="B211" s="47" t="str">
        <f t="shared" si="12"/>
        <v>000000D2</v>
      </c>
      <c r="C211" s="47" t="str">
        <f>IFERROR(VLOOKUP(B211,总表!A:B,2,0),"-")</f>
        <v>化石类</v>
      </c>
      <c r="D211" s="6" t="str">
        <f t="shared" si="13"/>
        <v>化石类</v>
      </c>
      <c r="E211" s="6" t="str">
        <f>IFERROR(VLOOKUP(B211,总表!A:D,3,0),"-")</f>
        <v>恐爪龙的头</v>
      </c>
      <c r="F211" s="6" t="str">
        <f t="shared" si="14"/>
        <v>恐爪龙的头</v>
      </c>
      <c r="G211" s="6">
        <v>3000</v>
      </c>
      <c r="H211" s="6" t="str">
        <f>IF(IFERROR(VLOOKUP(B211,总表!A:D,4,0),"露易")=0," ",IFERROR(VLOOKUP(B211,总表!A:D,4,0),"-"))</f>
        <v> </v>
      </c>
      <c r="I211" s="6" t="str">
        <f t="shared" si="15"/>
        <v> </v>
      </c>
    </row>
    <row r="212" spans="1:9">
      <c r="A212" s="6">
        <v>211</v>
      </c>
      <c r="B212" s="47" t="str">
        <f t="shared" si="12"/>
        <v>000000D3</v>
      </c>
      <c r="C212" s="47" t="str">
        <f>IFERROR(VLOOKUP(B212,总表!A:B,2,0),"-")</f>
        <v>化石类</v>
      </c>
      <c r="D212" s="6" t="str">
        <f t="shared" si="13"/>
        <v>化石类</v>
      </c>
      <c r="E212" s="6" t="str">
        <f>IFERROR(VLOOKUP(B212,总表!A:D,3,0),"-")</f>
        <v>恐爪龙的尾巴</v>
      </c>
      <c r="F212" s="6" t="str">
        <f t="shared" si="14"/>
        <v>恐爪龙的尾巴</v>
      </c>
      <c r="G212" s="6">
        <v>2500</v>
      </c>
      <c r="H212" s="6" t="str">
        <f>IF(IFERROR(VLOOKUP(B212,总表!A:D,4,0),"露易")=0," ",IFERROR(VLOOKUP(B212,总表!A:D,4,0),"-"))</f>
        <v> </v>
      </c>
      <c r="I212" s="6" t="str">
        <f t="shared" si="15"/>
        <v> </v>
      </c>
    </row>
    <row r="213" spans="1:9">
      <c r="A213" s="6">
        <v>212</v>
      </c>
      <c r="B213" s="47" t="str">
        <f t="shared" si="12"/>
        <v>000000D4</v>
      </c>
      <c r="C213" s="47" t="str">
        <f>IFERROR(VLOOKUP(B213,总表!A:B,2,0),"-")</f>
        <v>-</v>
      </c>
      <c r="D213" s="6" t="str">
        <f t="shared" si="13"/>
        <v>-</v>
      </c>
      <c r="E213" s="6" t="str">
        <f>IFERROR(VLOOKUP(B213,总表!A:D,3,0),"-")</f>
        <v>-</v>
      </c>
      <c r="F213" s="6" t="str">
        <f t="shared" si="14"/>
        <v>-</v>
      </c>
      <c r="G213" s="6" t="s">
        <v>9</v>
      </c>
      <c r="H213" s="6" t="str">
        <f>IF(IFERROR(VLOOKUP(B213,总表!A:D,4,0),"露易")=0," ",IFERROR(VLOOKUP(B213,总表!A:D,4,0),"-"))</f>
        <v>-</v>
      </c>
      <c r="I213" s="6" t="str">
        <f t="shared" si="15"/>
        <v>-</v>
      </c>
    </row>
    <row r="214" spans="1:9">
      <c r="A214" s="6">
        <v>213</v>
      </c>
      <c r="B214" s="47" t="str">
        <f t="shared" si="12"/>
        <v>000000D5</v>
      </c>
      <c r="C214" s="47" t="str">
        <f>IFERROR(VLOOKUP(B214,总表!A:B,2,0),"-")</f>
        <v>化石类</v>
      </c>
      <c r="D214" s="6" t="str">
        <f t="shared" si="13"/>
        <v>化石类</v>
      </c>
      <c r="E214" s="51" t="str">
        <f>IFERROR(VLOOKUP(B214,总表!A:D,3,0),"-")</f>
        <v>剑齿虎的头</v>
      </c>
      <c r="F214" s="51" t="str">
        <f t="shared" si="14"/>
        <v>剑齿虎的头</v>
      </c>
      <c r="G214" s="6">
        <v>2500</v>
      </c>
      <c r="H214" s="6" t="str">
        <f>IF(IFERROR(VLOOKUP(B214,总表!A:D,4,0),"露易")=0," ",IFERROR(VLOOKUP(B214,总表!A:D,4,0),"-"))</f>
        <v> </v>
      </c>
      <c r="I214" s="6" t="str">
        <f t="shared" si="15"/>
        <v> </v>
      </c>
    </row>
    <row r="215" spans="1:9">
      <c r="A215" s="6">
        <v>214</v>
      </c>
      <c r="B215" s="47" t="str">
        <f t="shared" si="12"/>
        <v>000000D6</v>
      </c>
      <c r="C215" s="47" t="str">
        <f>IFERROR(VLOOKUP(B215,总表!A:B,2,0),"-")</f>
        <v>化石类</v>
      </c>
      <c r="D215" s="6" t="str">
        <f t="shared" si="13"/>
        <v>化石类</v>
      </c>
      <c r="E215" s="51" t="str">
        <f>IFERROR(VLOOKUP(B215,总表!A:D,3,0),"-")</f>
        <v>剑齿虎的身体</v>
      </c>
      <c r="F215" s="51" t="str">
        <f t="shared" si="14"/>
        <v>剑齿虎的身体</v>
      </c>
      <c r="G215" s="6">
        <v>2000</v>
      </c>
      <c r="H215" s="6" t="str">
        <f>IF(IFERROR(VLOOKUP(B215,总表!A:D,4,0),"露易")=0," ",IFERROR(VLOOKUP(B215,总表!A:D,4,0),"-"))</f>
        <v> </v>
      </c>
      <c r="I215" s="6" t="str">
        <f t="shared" si="15"/>
        <v> </v>
      </c>
    </row>
    <row r="216" spans="1:9">
      <c r="A216" s="6">
        <v>215</v>
      </c>
      <c r="B216" s="47" t="str">
        <f t="shared" si="12"/>
        <v>000000D7</v>
      </c>
      <c r="C216" s="47" t="str">
        <f>IFERROR(VLOOKUP(B216,总表!A:B,2,0),"-")</f>
        <v>-</v>
      </c>
      <c r="D216" s="6" t="str">
        <f t="shared" si="13"/>
        <v>-</v>
      </c>
      <c r="E216" s="6" t="str">
        <f>IFERROR(VLOOKUP(B216,总表!A:D,3,0),"-")</f>
        <v>-</v>
      </c>
      <c r="F216" s="6" t="str">
        <f t="shared" si="14"/>
        <v>-</v>
      </c>
      <c r="G216" s="6" t="s">
        <v>9</v>
      </c>
      <c r="H216" s="6" t="str">
        <f>IF(IFERROR(VLOOKUP(B216,总表!A:D,4,0),"露易")=0," ",IFERROR(VLOOKUP(B216,总表!A:D,4,0),"-"))</f>
        <v>-</v>
      </c>
      <c r="I216" s="6" t="str">
        <f t="shared" si="15"/>
        <v>-</v>
      </c>
    </row>
    <row r="217" spans="1:9">
      <c r="A217" s="6">
        <v>216</v>
      </c>
      <c r="B217" s="47" t="str">
        <f t="shared" si="12"/>
        <v>000000D8</v>
      </c>
      <c r="C217" s="47" t="str">
        <f>IFERROR(VLOOKUP(B217,总表!A:B,2,0),"-")</f>
        <v>化石类</v>
      </c>
      <c r="D217" s="6" t="str">
        <f t="shared" si="13"/>
        <v>化石类</v>
      </c>
      <c r="E217" s="6" t="str">
        <f>IFERROR(VLOOKUP(B217,总表!A:D,3,0),"-")</f>
        <v>梁龙的头</v>
      </c>
      <c r="F217" s="6" t="str">
        <f t="shared" si="14"/>
        <v>梁龙的头</v>
      </c>
      <c r="G217" s="6">
        <v>5000</v>
      </c>
      <c r="H217" s="6" t="str">
        <f>IF(IFERROR(VLOOKUP(B217,总表!A:D,4,0),"露易")=0," ",IFERROR(VLOOKUP(B217,总表!A:D,4,0),"-"))</f>
        <v> </v>
      </c>
      <c r="I217" s="6" t="str">
        <f t="shared" si="15"/>
        <v> </v>
      </c>
    </row>
    <row r="218" spans="1:9">
      <c r="A218" s="6">
        <v>217</v>
      </c>
      <c r="B218" s="47" t="str">
        <f t="shared" si="12"/>
        <v>000000D9</v>
      </c>
      <c r="C218" s="47" t="str">
        <f>IFERROR(VLOOKUP(B218,总表!A:B,2,0),"-")</f>
        <v>化石类</v>
      </c>
      <c r="D218" s="6" t="str">
        <f t="shared" si="13"/>
        <v>化石类</v>
      </c>
      <c r="E218" s="6" t="str">
        <f>IFERROR(VLOOKUP(B218,总表!A:D,3,0),"-")</f>
        <v>梁龙的脖子</v>
      </c>
      <c r="F218" s="6" t="str">
        <f t="shared" si="14"/>
        <v>梁龙的脖子</v>
      </c>
      <c r="G218" s="6">
        <v>4500</v>
      </c>
      <c r="H218" s="6" t="str">
        <f>IF(IFERROR(VLOOKUP(B218,总表!A:D,4,0),"露易")=0," ",IFERROR(VLOOKUP(B218,总表!A:D,4,0),"-"))</f>
        <v> </v>
      </c>
      <c r="I218" s="6" t="str">
        <f t="shared" si="15"/>
        <v> </v>
      </c>
    </row>
    <row r="219" spans="1:9">
      <c r="A219" s="6">
        <v>218</v>
      </c>
      <c r="B219" s="47" t="str">
        <f t="shared" si="12"/>
        <v>000000DA</v>
      </c>
      <c r="C219" s="47" t="str">
        <f>IFERROR(VLOOKUP(B219,总表!A:B,2,0),"-")</f>
        <v>化石类</v>
      </c>
      <c r="D219" s="6" t="str">
        <f t="shared" si="13"/>
        <v>化石类</v>
      </c>
      <c r="E219" s="6" t="str">
        <f>IFERROR(VLOOKUP(B219,总表!A:D,3,0),"-")</f>
        <v>梁龙的胸部</v>
      </c>
      <c r="F219" s="6" t="str">
        <f t="shared" si="14"/>
        <v>梁龙的胸部</v>
      </c>
      <c r="G219" s="6">
        <v>4000</v>
      </c>
      <c r="H219" s="6" t="str">
        <f>IF(IFERROR(VLOOKUP(B219,总表!A:D,4,0),"露易")=0," ",IFERROR(VLOOKUP(B219,总表!A:D,4,0),"-"))</f>
        <v> </v>
      </c>
      <c r="I219" s="6" t="str">
        <f t="shared" si="15"/>
        <v> </v>
      </c>
    </row>
    <row r="220" spans="1:9">
      <c r="A220" s="6">
        <v>219</v>
      </c>
      <c r="B220" s="47" t="str">
        <f t="shared" si="12"/>
        <v>000000DB</v>
      </c>
      <c r="C220" s="47" t="str">
        <f>IFERROR(VLOOKUP(B220,总表!A:B,2,0),"-")</f>
        <v>化石类</v>
      </c>
      <c r="D220" s="6" t="str">
        <f t="shared" si="13"/>
        <v>化石类</v>
      </c>
      <c r="E220" s="6" t="str">
        <f>IFERROR(VLOOKUP(B220,总表!A:D,3,0),"-")</f>
        <v>梁龙的腰部</v>
      </c>
      <c r="F220" s="6" t="str">
        <f t="shared" si="14"/>
        <v>梁龙的腰部</v>
      </c>
      <c r="G220" s="6">
        <v>4500</v>
      </c>
      <c r="H220" s="6" t="str">
        <f>IF(IFERROR(VLOOKUP(B220,总表!A:D,4,0),"露易")=0," ",IFERROR(VLOOKUP(B220,总表!A:D,4,0),"-"))</f>
        <v> </v>
      </c>
      <c r="I220" s="6" t="str">
        <f t="shared" si="15"/>
        <v> </v>
      </c>
    </row>
    <row r="221" spans="1:9">
      <c r="A221" s="6">
        <v>220</v>
      </c>
      <c r="B221" s="47" t="str">
        <f t="shared" si="12"/>
        <v>000000DC</v>
      </c>
      <c r="C221" s="47" t="str">
        <f>IFERROR(VLOOKUP(B221,总表!A:B,2,0),"-")</f>
        <v>化石类</v>
      </c>
      <c r="D221" s="6" t="str">
        <f t="shared" si="13"/>
        <v>化石类</v>
      </c>
      <c r="E221" s="6" t="str">
        <f>IFERROR(VLOOKUP(B221,总表!A:D,3,0),"-")</f>
        <v>梁龙的尾巴</v>
      </c>
      <c r="F221" s="6" t="str">
        <f t="shared" si="14"/>
        <v>梁龙的尾巴</v>
      </c>
      <c r="G221" s="6">
        <v>5000</v>
      </c>
      <c r="H221" s="6" t="str">
        <f>IF(IFERROR(VLOOKUP(B221,总表!A:D,4,0),"露易")=0," ",IFERROR(VLOOKUP(B221,总表!A:D,4,0),"-"))</f>
        <v> </v>
      </c>
      <c r="I221" s="6" t="str">
        <f t="shared" si="15"/>
        <v> </v>
      </c>
    </row>
    <row r="222" spans="1:9">
      <c r="A222" s="6">
        <v>221</v>
      </c>
      <c r="B222" s="47" t="str">
        <f t="shared" si="12"/>
        <v>000000DD</v>
      </c>
      <c r="C222" s="47" t="str">
        <f>IFERROR(VLOOKUP(B222,总表!A:B,2,0),"-")</f>
        <v>-</v>
      </c>
      <c r="D222" s="6" t="str">
        <f t="shared" si="13"/>
        <v>-</v>
      </c>
      <c r="E222" s="6" t="str">
        <f>IFERROR(VLOOKUP(B222,总表!A:D,3,0),"-")</f>
        <v>-</v>
      </c>
      <c r="F222" s="6" t="str">
        <f t="shared" si="14"/>
        <v>-</v>
      </c>
      <c r="G222" s="6" t="s">
        <v>9</v>
      </c>
      <c r="H222" s="6" t="str">
        <f>IF(IFERROR(VLOOKUP(B222,总表!A:D,4,0),"露易")=0," ",IFERROR(VLOOKUP(B222,总表!A:D,4,0),"-"))</f>
        <v>-</v>
      </c>
      <c r="I222" s="6" t="str">
        <f t="shared" si="15"/>
        <v>-</v>
      </c>
    </row>
    <row r="223" spans="1:9">
      <c r="A223" s="6">
        <v>222</v>
      </c>
      <c r="B223" s="47" t="str">
        <f t="shared" si="12"/>
        <v>000000DE</v>
      </c>
      <c r="C223" s="47" t="str">
        <f>IFERROR(VLOOKUP(B223,总表!A:B,2,0),"-")</f>
        <v>化石类</v>
      </c>
      <c r="D223" s="6" t="str">
        <f t="shared" si="13"/>
        <v>化石类</v>
      </c>
      <c r="E223" s="6" t="str">
        <f>IFERROR(VLOOKUP(B223,总表!A:D,3,0),"-")</f>
        <v>棘龙的头</v>
      </c>
      <c r="F223" s="6" t="str">
        <f t="shared" si="14"/>
        <v>棘龙的头</v>
      </c>
      <c r="G223" s="6">
        <v>4000</v>
      </c>
      <c r="H223" s="6" t="str">
        <f>IF(IFERROR(VLOOKUP(B223,总表!A:D,4,0),"露易")=0," ",IFERROR(VLOOKUP(B223,总表!A:D,4,0),"-"))</f>
        <v> </v>
      </c>
      <c r="I223" s="6" t="str">
        <f t="shared" si="15"/>
        <v> </v>
      </c>
    </row>
    <row r="224" spans="1:9">
      <c r="A224" s="6">
        <v>223</v>
      </c>
      <c r="B224" s="47" t="str">
        <f t="shared" si="12"/>
        <v>000000DF</v>
      </c>
      <c r="C224" s="47" t="str">
        <f>IFERROR(VLOOKUP(B224,总表!A:B,2,0),"-")</f>
        <v>化石类</v>
      </c>
      <c r="D224" s="6" t="str">
        <f t="shared" si="13"/>
        <v>化石类</v>
      </c>
      <c r="E224" s="6" t="str">
        <f>IFERROR(VLOOKUP(B224,总表!A:D,3,0),"-")</f>
        <v>棘龙的身体</v>
      </c>
      <c r="F224" s="6" t="str">
        <f t="shared" si="14"/>
        <v>棘龙的身体</v>
      </c>
      <c r="G224" s="6">
        <v>3000</v>
      </c>
      <c r="H224" s="6" t="str">
        <f>IF(IFERROR(VLOOKUP(B224,总表!A:D,4,0),"露易")=0," ",IFERROR(VLOOKUP(B224,总表!A:D,4,0),"-"))</f>
        <v> </v>
      </c>
      <c r="I224" s="6" t="str">
        <f t="shared" si="15"/>
        <v> </v>
      </c>
    </row>
    <row r="225" spans="1:9">
      <c r="A225" s="6">
        <v>224</v>
      </c>
      <c r="B225" s="47" t="str">
        <f t="shared" si="12"/>
        <v>000000E0</v>
      </c>
      <c r="C225" s="47" t="str">
        <f>IFERROR(VLOOKUP(B225,总表!A:B,2,0),"-")</f>
        <v>化石类</v>
      </c>
      <c r="D225" s="6" t="str">
        <f t="shared" si="13"/>
        <v>化石类</v>
      </c>
      <c r="E225" s="6" t="str">
        <f>IFERROR(VLOOKUP(B225,总表!A:D,3,0),"-")</f>
        <v>棘龙的尾巴</v>
      </c>
      <c r="F225" s="6" t="str">
        <f t="shared" si="14"/>
        <v>棘龙的尾巴</v>
      </c>
      <c r="G225" s="6">
        <v>2500</v>
      </c>
      <c r="H225" s="6" t="str">
        <f>IF(IFERROR(VLOOKUP(B225,总表!A:D,4,0),"露易")=0," ",IFERROR(VLOOKUP(B225,总表!A:D,4,0),"-"))</f>
        <v> </v>
      </c>
      <c r="I225" s="6" t="str">
        <f t="shared" si="15"/>
        <v> </v>
      </c>
    </row>
    <row r="226" spans="1:9">
      <c r="A226" s="6">
        <v>225</v>
      </c>
      <c r="B226" s="47" t="str">
        <f t="shared" si="12"/>
        <v>000000E1</v>
      </c>
      <c r="C226" s="47" t="str">
        <f>IFERROR(VLOOKUP(B226,总表!A:B,2,0),"-")</f>
        <v>-</v>
      </c>
      <c r="D226" s="6" t="str">
        <f t="shared" si="13"/>
        <v>-</v>
      </c>
      <c r="E226" s="6" t="str">
        <f>IFERROR(VLOOKUP(B226,总表!A:D,3,0),"-")</f>
        <v>-</v>
      </c>
      <c r="F226" s="6" t="str">
        <f t="shared" si="14"/>
        <v>-</v>
      </c>
      <c r="G226" s="6" t="s">
        <v>9</v>
      </c>
      <c r="H226" s="6" t="str">
        <f>IF(IFERROR(VLOOKUP(B226,总表!A:D,4,0),"露易")=0," ",IFERROR(VLOOKUP(B226,总表!A:D,4,0),"-"))</f>
        <v>-</v>
      </c>
      <c r="I226" s="6" t="str">
        <f t="shared" si="15"/>
        <v>-</v>
      </c>
    </row>
    <row r="227" spans="1:9">
      <c r="A227" s="6">
        <v>226</v>
      </c>
      <c r="B227" s="47" t="str">
        <f t="shared" si="12"/>
        <v>000000E2</v>
      </c>
      <c r="C227" s="47" t="str">
        <f>IFERROR(VLOOKUP(B227,总表!A:B,2,0),"-")</f>
        <v>化石类</v>
      </c>
      <c r="D227" s="6" t="str">
        <f t="shared" si="13"/>
        <v>化石类</v>
      </c>
      <c r="E227" s="51" t="str">
        <f>IFERROR(VLOOKUP(B227,总表!A:D,3,0),"-")</f>
        <v>剑龙的头</v>
      </c>
      <c r="F227" s="51" t="str">
        <f t="shared" si="14"/>
        <v>剑龙的头</v>
      </c>
      <c r="G227" s="6">
        <v>5000</v>
      </c>
      <c r="H227" s="6" t="str">
        <f>IF(IFERROR(VLOOKUP(B227,总表!A:D,4,0),"露易")=0," ",IFERROR(VLOOKUP(B227,总表!A:D,4,0),"-"))</f>
        <v> </v>
      </c>
      <c r="I227" s="6" t="str">
        <f t="shared" si="15"/>
        <v> </v>
      </c>
    </row>
    <row r="228" spans="1:9">
      <c r="A228" s="6">
        <v>227</v>
      </c>
      <c r="B228" s="47" t="str">
        <f t="shared" si="12"/>
        <v>000000E3</v>
      </c>
      <c r="C228" s="47" t="str">
        <f>IFERROR(VLOOKUP(B228,总表!A:B,2,0),"-")</f>
        <v>化石类</v>
      </c>
      <c r="D228" s="6" t="str">
        <f t="shared" si="13"/>
        <v>化石类</v>
      </c>
      <c r="E228" s="51" t="str">
        <f>IFERROR(VLOOKUP(B228,总表!A:D,3,0),"-")</f>
        <v>剑龙的身体</v>
      </c>
      <c r="F228" s="51" t="str">
        <f t="shared" si="14"/>
        <v>剑龙的身体</v>
      </c>
      <c r="G228" s="6">
        <v>4500</v>
      </c>
      <c r="H228" s="6" t="str">
        <f>IF(IFERROR(VLOOKUP(B228,总表!A:D,4,0),"露易")=0," ",IFERROR(VLOOKUP(B228,总表!A:D,4,0),"-"))</f>
        <v> </v>
      </c>
      <c r="I228" s="6" t="str">
        <f t="shared" si="15"/>
        <v> </v>
      </c>
    </row>
    <row r="229" spans="1:9">
      <c r="A229" s="6">
        <v>228</v>
      </c>
      <c r="B229" s="47" t="str">
        <f t="shared" si="12"/>
        <v>000000E4</v>
      </c>
      <c r="C229" s="47" t="str">
        <f>IFERROR(VLOOKUP(B229,总表!A:B,2,0),"-")</f>
        <v>化石类</v>
      </c>
      <c r="D229" s="6" t="str">
        <f t="shared" si="13"/>
        <v>化石类</v>
      </c>
      <c r="E229" s="51" t="str">
        <f>IFERROR(VLOOKUP(B229,总表!A:D,3,0),"-")</f>
        <v>剑龙的尾巴</v>
      </c>
      <c r="F229" s="51" t="str">
        <f t="shared" si="14"/>
        <v>剑龙的尾巴</v>
      </c>
      <c r="G229" s="6">
        <v>4000</v>
      </c>
      <c r="H229" s="6" t="str">
        <f>IF(IFERROR(VLOOKUP(B229,总表!A:D,4,0),"露易")=0," ",IFERROR(VLOOKUP(B229,总表!A:D,4,0),"-"))</f>
        <v> </v>
      </c>
      <c r="I229" s="6" t="str">
        <f t="shared" si="15"/>
        <v> </v>
      </c>
    </row>
    <row r="230" spans="1:9">
      <c r="A230" s="6">
        <v>229</v>
      </c>
      <c r="B230" s="47" t="str">
        <f t="shared" si="12"/>
        <v>000000E5</v>
      </c>
      <c r="C230" s="47" t="str">
        <f>IFERROR(VLOOKUP(B230,总表!A:B,2,0),"-")</f>
        <v>-</v>
      </c>
      <c r="D230" s="6" t="str">
        <f t="shared" si="13"/>
        <v>-</v>
      </c>
      <c r="E230" s="6" t="str">
        <f>IFERROR(VLOOKUP(B230,总表!A:D,3,0),"-")</f>
        <v>-</v>
      </c>
      <c r="F230" s="6" t="str">
        <f t="shared" si="14"/>
        <v>-</v>
      </c>
      <c r="G230" s="6" t="s">
        <v>9</v>
      </c>
      <c r="H230" s="6" t="str">
        <f>IF(IFERROR(VLOOKUP(B230,总表!A:D,4,0),"露易")=0," ",IFERROR(VLOOKUP(B230,总表!A:D,4,0),"-"))</f>
        <v>-</v>
      </c>
      <c r="I230" s="6" t="str">
        <f t="shared" si="15"/>
        <v>-</v>
      </c>
    </row>
    <row r="231" spans="1:9">
      <c r="A231" s="6">
        <v>230</v>
      </c>
      <c r="B231" s="47" t="str">
        <f t="shared" si="12"/>
        <v>000000E6</v>
      </c>
      <c r="C231" s="47" t="str">
        <f>IFERROR(VLOOKUP(B231,总表!A:B,2,0),"-")</f>
        <v>-</v>
      </c>
      <c r="D231" s="6" t="str">
        <f t="shared" si="13"/>
        <v>-</v>
      </c>
      <c r="E231" s="6" t="str">
        <f>IFERROR(VLOOKUP(B231,总表!A:D,3,0),"-")</f>
        <v>-</v>
      </c>
      <c r="F231" s="6" t="str">
        <f t="shared" si="14"/>
        <v>-</v>
      </c>
      <c r="G231" s="6" t="s">
        <v>9</v>
      </c>
      <c r="H231" s="6" t="str">
        <f>IF(IFERROR(VLOOKUP(B231,总表!A:D,4,0),"露易")=0," ",IFERROR(VLOOKUP(B231,总表!A:D,4,0),"-"))</f>
        <v>-</v>
      </c>
      <c r="I231" s="6" t="str">
        <f t="shared" si="15"/>
        <v>-</v>
      </c>
    </row>
    <row r="232" spans="1:9">
      <c r="A232" s="6">
        <v>231</v>
      </c>
      <c r="B232" s="47" t="str">
        <f t="shared" si="12"/>
        <v>000000E7</v>
      </c>
      <c r="C232" s="47" t="str">
        <f>IFERROR(VLOOKUP(B232,总表!A:B,2,0),"-")</f>
        <v>-</v>
      </c>
      <c r="D232" s="6" t="str">
        <f t="shared" si="13"/>
        <v>-</v>
      </c>
      <c r="E232" s="6" t="str">
        <f>IFERROR(VLOOKUP(B232,总表!A:D,3,0),"-")</f>
        <v>-</v>
      </c>
      <c r="F232" s="6" t="str">
        <f t="shared" si="14"/>
        <v>-</v>
      </c>
      <c r="G232" s="6" t="s">
        <v>9</v>
      </c>
      <c r="H232" s="6" t="str">
        <f>IF(IFERROR(VLOOKUP(B232,总表!A:D,4,0),"露易")=0," ",IFERROR(VLOOKUP(B232,总表!A:D,4,0),"-"))</f>
        <v>-</v>
      </c>
      <c r="I232" s="6" t="str">
        <f t="shared" si="15"/>
        <v>-</v>
      </c>
    </row>
    <row r="233" spans="1:9">
      <c r="A233" s="6">
        <v>232</v>
      </c>
      <c r="B233" s="47" t="str">
        <f t="shared" si="12"/>
        <v>000000E8</v>
      </c>
      <c r="C233" s="47" t="str">
        <f>IFERROR(VLOOKUP(B233,总表!A:B,2,0),"-")</f>
        <v>-</v>
      </c>
      <c r="D233" s="6" t="str">
        <f t="shared" si="13"/>
        <v>-</v>
      </c>
      <c r="E233" s="6" t="str">
        <f>IFERROR(VLOOKUP(B233,总表!A:D,3,0),"-")</f>
        <v>-</v>
      </c>
      <c r="F233" s="6" t="str">
        <f t="shared" si="14"/>
        <v>-</v>
      </c>
      <c r="G233" s="6" t="s">
        <v>9</v>
      </c>
      <c r="H233" s="6" t="str">
        <f>IF(IFERROR(VLOOKUP(B233,总表!A:D,4,0),"露易")=0," ",IFERROR(VLOOKUP(B233,总表!A:D,4,0),"-"))</f>
        <v>-</v>
      </c>
      <c r="I233" s="6" t="str">
        <f t="shared" si="15"/>
        <v>-</v>
      </c>
    </row>
    <row r="234" spans="1:9">
      <c r="A234" s="6">
        <v>233</v>
      </c>
      <c r="B234" s="47" t="str">
        <f t="shared" si="12"/>
        <v>000000E9</v>
      </c>
      <c r="C234" s="47" t="str">
        <f>IFERROR(VLOOKUP(B234,总表!A:B,2,0),"-")</f>
        <v>-</v>
      </c>
      <c r="D234" s="6" t="str">
        <f t="shared" si="13"/>
        <v>-</v>
      </c>
      <c r="E234" s="6" t="str">
        <f>IFERROR(VLOOKUP(B234,总表!A:D,3,0),"-")</f>
        <v>-</v>
      </c>
      <c r="F234" s="6" t="str">
        <f t="shared" si="14"/>
        <v>-</v>
      </c>
      <c r="G234" s="6" t="s">
        <v>9</v>
      </c>
      <c r="H234" s="6" t="str">
        <f>IF(IFERROR(VLOOKUP(B234,总表!A:D,4,0),"露易")=0," ",IFERROR(VLOOKUP(B234,总表!A:D,4,0),"-"))</f>
        <v>-</v>
      </c>
      <c r="I234" s="6" t="str">
        <f t="shared" si="15"/>
        <v>-</v>
      </c>
    </row>
    <row r="235" spans="1:9">
      <c r="A235" s="6">
        <v>234</v>
      </c>
      <c r="B235" s="47" t="str">
        <f t="shared" si="12"/>
        <v>000000EA</v>
      </c>
      <c r="C235" s="47" t="str">
        <f>IFERROR(VLOOKUP(B235,总表!A:B,2,0),"-")</f>
        <v>化石类</v>
      </c>
      <c r="D235" s="6" t="str">
        <f t="shared" si="13"/>
        <v>化石类</v>
      </c>
      <c r="E235" s="6" t="str">
        <f>IFERROR(VLOOKUP(B235,总表!A:D,3,0),"-")</f>
        <v>双叶铃木龙的头</v>
      </c>
      <c r="F235" s="6" t="str">
        <f t="shared" si="14"/>
        <v>双叶铃木龙的头</v>
      </c>
      <c r="G235" s="6">
        <v>4000</v>
      </c>
      <c r="H235" s="6" t="str">
        <f>IF(IFERROR(VLOOKUP(B235,总表!A:D,4,0),"露易")=0," ",IFERROR(VLOOKUP(B235,总表!A:D,4,0),"-"))</f>
        <v> </v>
      </c>
      <c r="I235" s="6" t="str">
        <f t="shared" si="15"/>
        <v> </v>
      </c>
    </row>
    <row r="236" spans="1:9">
      <c r="A236" s="6">
        <v>235</v>
      </c>
      <c r="B236" s="47" t="str">
        <f t="shared" si="12"/>
        <v>000000EB</v>
      </c>
      <c r="C236" s="47" t="str">
        <f>IFERROR(VLOOKUP(B236,总表!A:B,2,0),"-")</f>
        <v>化石类</v>
      </c>
      <c r="D236" s="6" t="str">
        <f t="shared" si="13"/>
        <v>化石类</v>
      </c>
      <c r="E236" s="6" t="str">
        <f>IFERROR(VLOOKUP(B236,总表!A:D,3,0),"-")</f>
        <v>双叶铃木龙的身体</v>
      </c>
      <c r="F236" s="6" t="str">
        <f t="shared" si="14"/>
        <v>双叶铃木龙的身体</v>
      </c>
      <c r="G236" s="6">
        <v>4500</v>
      </c>
      <c r="H236" s="6" t="str">
        <f>IF(IFERROR(VLOOKUP(B236,总表!A:D,4,0),"露易")=0," ",IFERROR(VLOOKUP(B236,总表!A:D,4,0),"-"))</f>
        <v> </v>
      </c>
      <c r="I236" s="6" t="str">
        <f t="shared" si="15"/>
        <v> </v>
      </c>
    </row>
    <row r="237" spans="1:9">
      <c r="A237" s="6">
        <v>236</v>
      </c>
      <c r="B237" s="47" t="str">
        <f t="shared" si="12"/>
        <v>000000EC</v>
      </c>
      <c r="C237" s="47" t="str">
        <f>IFERROR(VLOOKUP(B237,总表!A:B,2,0),"-")</f>
        <v>化石类</v>
      </c>
      <c r="D237" s="6" t="str">
        <f t="shared" si="13"/>
        <v>化石类</v>
      </c>
      <c r="E237" s="6" t="str">
        <f>IFERROR(VLOOKUP(B237,总表!A:D,3,0),"-")</f>
        <v>双叶铃木龙的尾巴</v>
      </c>
      <c r="F237" s="6" t="str">
        <f t="shared" si="14"/>
        <v>双叶铃木龙的尾巴</v>
      </c>
      <c r="G237" s="6">
        <v>4500</v>
      </c>
      <c r="H237" s="6" t="str">
        <f>IF(IFERROR(VLOOKUP(B237,总表!A:D,4,0),"露易")=0," ",IFERROR(VLOOKUP(B237,总表!A:D,4,0),"-"))</f>
        <v> </v>
      </c>
      <c r="I237" s="6" t="str">
        <f t="shared" si="15"/>
        <v> </v>
      </c>
    </row>
    <row r="238" spans="1:9">
      <c r="A238" s="6">
        <v>237</v>
      </c>
      <c r="B238" s="47" t="str">
        <f t="shared" si="12"/>
        <v>000000ED</v>
      </c>
      <c r="C238" s="47" t="str">
        <f>IFERROR(VLOOKUP(B238,总表!A:B,2,0),"-")</f>
        <v>-</v>
      </c>
      <c r="D238" s="6" t="str">
        <f t="shared" si="13"/>
        <v>-</v>
      </c>
      <c r="E238" s="6" t="str">
        <f>IFERROR(VLOOKUP(B238,总表!A:D,3,0),"-")</f>
        <v>-</v>
      </c>
      <c r="F238" s="6" t="str">
        <f t="shared" si="14"/>
        <v>-</v>
      </c>
      <c r="G238" s="6" t="s">
        <v>9</v>
      </c>
      <c r="H238" s="6" t="str">
        <f>IF(IFERROR(VLOOKUP(B238,总表!A:D,4,0),"露易")=0," ",IFERROR(VLOOKUP(B238,总表!A:D,4,0),"-"))</f>
        <v>-</v>
      </c>
      <c r="I238" s="6" t="str">
        <f t="shared" si="15"/>
        <v>-</v>
      </c>
    </row>
    <row r="239" spans="1:9">
      <c r="A239" s="6">
        <v>238</v>
      </c>
      <c r="B239" s="47" t="str">
        <f t="shared" si="12"/>
        <v>000000EE</v>
      </c>
      <c r="C239" s="47" t="str">
        <f>IFERROR(VLOOKUP(B239,总表!A:B,2,0),"-")</f>
        <v>化石类</v>
      </c>
      <c r="D239" s="6" t="str">
        <f t="shared" si="13"/>
        <v>化石类</v>
      </c>
      <c r="E239" s="6" t="str">
        <f>IFERROR(VLOOKUP(B239,总表!A:D,3,0),"-")</f>
        <v>暴龙的头</v>
      </c>
      <c r="F239" s="6" t="str">
        <f t="shared" si="14"/>
        <v>暴龙的头</v>
      </c>
      <c r="G239" s="6">
        <v>6000</v>
      </c>
      <c r="H239" s="6" t="str">
        <f>IF(IFERROR(VLOOKUP(B239,总表!A:D,4,0),"露易")=0," ",IFERROR(VLOOKUP(B239,总表!A:D,4,0),"-"))</f>
        <v> </v>
      </c>
      <c r="I239" s="6" t="str">
        <f t="shared" si="15"/>
        <v> </v>
      </c>
    </row>
    <row r="240" spans="1:9">
      <c r="A240" s="6">
        <v>239</v>
      </c>
      <c r="B240" s="47" t="str">
        <f t="shared" si="12"/>
        <v>000000EF</v>
      </c>
      <c r="C240" s="47" t="str">
        <f>IFERROR(VLOOKUP(B240,总表!A:B,2,0),"-")</f>
        <v>化石类</v>
      </c>
      <c r="D240" s="6" t="str">
        <f t="shared" si="13"/>
        <v>化石类</v>
      </c>
      <c r="E240" s="6" t="str">
        <f>IFERROR(VLOOKUP(B240,总表!A:D,3,0),"-")</f>
        <v>暴龙的身体</v>
      </c>
      <c r="F240" s="6" t="str">
        <f t="shared" si="14"/>
        <v>暴龙的身体</v>
      </c>
      <c r="G240" s="6">
        <v>5500</v>
      </c>
      <c r="H240" s="6" t="str">
        <f>IF(IFERROR(VLOOKUP(B240,总表!A:D,4,0),"露易")=0," ",IFERROR(VLOOKUP(B240,总表!A:D,4,0),"-"))</f>
        <v> </v>
      </c>
      <c r="I240" s="6" t="str">
        <f t="shared" si="15"/>
        <v> </v>
      </c>
    </row>
    <row r="241" spans="1:9">
      <c r="A241" s="6">
        <v>240</v>
      </c>
      <c r="B241" s="47" t="str">
        <f t="shared" si="12"/>
        <v>000000F0</v>
      </c>
      <c r="C241" s="47" t="str">
        <f>IFERROR(VLOOKUP(B241,总表!A:B,2,0),"-")</f>
        <v>化石类</v>
      </c>
      <c r="D241" s="6" t="str">
        <f t="shared" si="13"/>
        <v>化石类</v>
      </c>
      <c r="E241" s="6" t="str">
        <f>IFERROR(VLOOKUP(B241,总表!A:D,3,0),"-")</f>
        <v>暴龙的尾巴</v>
      </c>
      <c r="F241" s="6" t="str">
        <f t="shared" si="14"/>
        <v>暴龙的尾巴</v>
      </c>
      <c r="G241" s="6">
        <v>5000</v>
      </c>
      <c r="H241" s="6" t="str">
        <f>IF(IFERROR(VLOOKUP(B241,总表!A:D,4,0),"露易")=0," ",IFERROR(VLOOKUP(B241,总表!A:D,4,0),"-"))</f>
        <v> </v>
      </c>
      <c r="I241" s="6" t="str">
        <f t="shared" si="15"/>
        <v> </v>
      </c>
    </row>
    <row r="242" spans="1:9">
      <c r="A242" s="6">
        <v>241</v>
      </c>
      <c r="B242" s="47" t="str">
        <f t="shared" si="12"/>
        <v>000000F1</v>
      </c>
      <c r="C242" s="47" t="str">
        <f>IFERROR(VLOOKUP(B242,总表!A:B,2,0),"-")</f>
        <v>-</v>
      </c>
      <c r="D242" s="6" t="str">
        <f t="shared" si="13"/>
        <v>-</v>
      </c>
      <c r="E242" s="6" t="str">
        <f>IFERROR(VLOOKUP(B242,总表!A:D,3,0),"-")</f>
        <v>-</v>
      </c>
      <c r="F242" s="6" t="str">
        <f t="shared" si="14"/>
        <v>-</v>
      </c>
      <c r="G242" s="6" t="s">
        <v>9</v>
      </c>
      <c r="H242" s="6" t="str">
        <f>IF(IFERROR(VLOOKUP(B242,总表!A:D,4,0),"露易")=0," ",IFERROR(VLOOKUP(B242,总表!A:D,4,0),"-"))</f>
        <v>-</v>
      </c>
      <c r="I242" s="6" t="str">
        <f t="shared" si="15"/>
        <v>-</v>
      </c>
    </row>
    <row r="243" spans="1:9">
      <c r="A243" s="6">
        <v>242</v>
      </c>
      <c r="B243" s="47" t="str">
        <f t="shared" si="12"/>
        <v>000000F2</v>
      </c>
      <c r="C243" s="47" t="str">
        <f>IFERROR(VLOOKUP(B243,总表!A:B,2,0),"-")</f>
        <v>化石类</v>
      </c>
      <c r="D243" s="6" t="str">
        <f t="shared" si="13"/>
        <v>化石类</v>
      </c>
      <c r="E243" s="6" t="str">
        <f>IFERROR(VLOOKUP(B243,总表!A:D,3,0),"-")</f>
        <v>三角龙的头</v>
      </c>
      <c r="F243" s="6" t="str">
        <f t="shared" si="14"/>
        <v>三角龙的头</v>
      </c>
      <c r="G243" s="6">
        <v>5500</v>
      </c>
      <c r="H243" s="6" t="str">
        <f>IF(IFERROR(VLOOKUP(B243,总表!A:D,4,0),"露易")=0," ",IFERROR(VLOOKUP(B243,总表!A:D,4,0),"-"))</f>
        <v> </v>
      </c>
      <c r="I243" s="6" t="str">
        <f t="shared" si="15"/>
        <v> </v>
      </c>
    </row>
    <row r="244" spans="1:9">
      <c r="A244" s="6">
        <v>243</v>
      </c>
      <c r="B244" s="47" t="str">
        <f t="shared" si="12"/>
        <v>000000F3</v>
      </c>
      <c r="C244" s="47" t="str">
        <f>IFERROR(VLOOKUP(B244,总表!A:B,2,0),"-")</f>
        <v>化石类</v>
      </c>
      <c r="D244" s="6" t="str">
        <f t="shared" si="13"/>
        <v>化石类</v>
      </c>
      <c r="E244" s="6" t="str">
        <f>IFERROR(VLOOKUP(B244,总表!A:D,3,0),"-")</f>
        <v>三角龙的身体</v>
      </c>
      <c r="F244" s="6" t="str">
        <f t="shared" si="14"/>
        <v>三角龙的身体</v>
      </c>
      <c r="G244" s="6">
        <v>5000</v>
      </c>
      <c r="H244" s="6" t="str">
        <f>IF(IFERROR(VLOOKUP(B244,总表!A:D,4,0),"露易")=0," ",IFERROR(VLOOKUP(B244,总表!A:D,4,0),"-"))</f>
        <v> </v>
      </c>
      <c r="I244" s="6" t="str">
        <f t="shared" si="15"/>
        <v> </v>
      </c>
    </row>
    <row r="245" spans="1:9">
      <c r="A245" s="6">
        <v>244</v>
      </c>
      <c r="B245" s="47" t="str">
        <f t="shared" si="12"/>
        <v>000000F4</v>
      </c>
      <c r="C245" s="47" t="str">
        <f>IFERROR(VLOOKUP(B245,总表!A:B,2,0),"-")</f>
        <v>化石类</v>
      </c>
      <c r="D245" s="6" t="str">
        <f t="shared" si="13"/>
        <v>化石类</v>
      </c>
      <c r="E245" s="6" t="str">
        <f>IFERROR(VLOOKUP(B245,总表!A:D,3,0),"-")</f>
        <v>三角龙的尾巴</v>
      </c>
      <c r="F245" s="6" t="str">
        <f t="shared" si="14"/>
        <v>三角龙的尾巴</v>
      </c>
      <c r="G245" s="6">
        <v>4500</v>
      </c>
      <c r="H245" s="6" t="str">
        <f>IF(IFERROR(VLOOKUP(B245,总表!A:D,4,0),"露易")=0," ",IFERROR(VLOOKUP(B245,总表!A:D,4,0),"-"))</f>
        <v> </v>
      </c>
      <c r="I245" s="6" t="str">
        <f t="shared" si="15"/>
        <v> </v>
      </c>
    </row>
    <row r="246" spans="1:9">
      <c r="A246" s="6">
        <v>245</v>
      </c>
      <c r="B246" s="47" t="str">
        <f t="shared" si="12"/>
        <v>000000F5</v>
      </c>
      <c r="C246" s="47" t="str">
        <f>IFERROR(VLOOKUP(B246,总表!A:B,2,0),"-")</f>
        <v>-</v>
      </c>
      <c r="D246" s="6" t="str">
        <f t="shared" si="13"/>
        <v>-</v>
      </c>
      <c r="E246" s="6" t="str">
        <f>IFERROR(VLOOKUP(B246,总表!A:D,3,0),"-")</f>
        <v>-</v>
      </c>
      <c r="F246" s="6" t="str">
        <f t="shared" si="14"/>
        <v>-</v>
      </c>
      <c r="G246" s="6" t="s">
        <v>9</v>
      </c>
      <c r="H246" s="6" t="str">
        <f>IF(IFERROR(VLOOKUP(B246,总表!A:D,4,0),"露易")=0," ",IFERROR(VLOOKUP(B246,总表!A:D,4,0),"-"))</f>
        <v>-</v>
      </c>
      <c r="I246" s="6" t="str">
        <f t="shared" si="15"/>
        <v>-</v>
      </c>
    </row>
    <row r="247" spans="1:9">
      <c r="A247" s="6">
        <v>246</v>
      </c>
      <c r="B247" s="47" t="str">
        <f t="shared" si="12"/>
        <v>000000F6</v>
      </c>
      <c r="C247" s="47" t="str">
        <f>IFERROR(VLOOKUP(B247,总表!A:B,2,0),"-")</f>
        <v>-</v>
      </c>
      <c r="D247" s="6" t="str">
        <f t="shared" si="13"/>
        <v>-</v>
      </c>
      <c r="E247" s="6" t="str">
        <f>IFERROR(VLOOKUP(B247,总表!A:D,3,0),"-")</f>
        <v>-</v>
      </c>
      <c r="F247" s="6" t="str">
        <f t="shared" si="14"/>
        <v>-</v>
      </c>
      <c r="G247" s="6" t="s">
        <v>9</v>
      </c>
      <c r="H247" s="6" t="str">
        <f>IF(IFERROR(VLOOKUP(B247,总表!A:D,4,0),"露易")=0," ",IFERROR(VLOOKUP(B247,总表!A:D,4,0),"-"))</f>
        <v>-</v>
      </c>
      <c r="I247" s="6" t="str">
        <f t="shared" si="15"/>
        <v>-</v>
      </c>
    </row>
    <row r="248" spans="1:9">
      <c r="A248" s="6">
        <v>247</v>
      </c>
      <c r="B248" s="47" t="str">
        <f t="shared" si="12"/>
        <v>000000F7</v>
      </c>
      <c r="C248" s="47" t="str">
        <f>IFERROR(VLOOKUP(B248,总表!A:B,2,0),"-")</f>
        <v>-</v>
      </c>
      <c r="D248" s="6" t="str">
        <f t="shared" si="13"/>
        <v>-</v>
      </c>
      <c r="E248" s="6" t="str">
        <f>IFERROR(VLOOKUP(B248,总表!A:D,3,0),"-")</f>
        <v>-</v>
      </c>
      <c r="F248" s="6" t="str">
        <f t="shared" si="14"/>
        <v>-</v>
      </c>
      <c r="G248" s="6" t="s">
        <v>9</v>
      </c>
      <c r="H248" s="6" t="str">
        <f>IF(IFERROR(VLOOKUP(B248,总表!A:D,4,0),"露易")=0," ",IFERROR(VLOOKUP(B248,总表!A:D,4,0),"-"))</f>
        <v>-</v>
      </c>
      <c r="I248" s="6" t="str">
        <f t="shared" si="15"/>
        <v>-</v>
      </c>
    </row>
    <row r="249" spans="1:9">
      <c r="A249" s="6">
        <v>248</v>
      </c>
      <c r="B249" s="47" t="str">
        <f t="shared" si="12"/>
        <v>000000F8</v>
      </c>
      <c r="C249" s="47" t="str">
        <f>IFERROR(VLOOKUP(B249,总表!A:B,2,0),"-")</f>
        <v>-</v>
      </c>
      <c r="D249" s="6" t="str">
        <f t="shared" si="13"/>
        <v>-</v>
      </c>
      <c r="E249" s="6" t="str">
        <f>IFERROR(VLOOKUP(B249,总表!A:D,3,0),"-")</f>
        <v>-</v>
      </c>
      <c r="F249" s="6" t="str">
        <f t="shared" si="14"/>
        <v>-</v>
      </c>
      <c r="G249" s="6" t="s">
        <v>9</v>
      </c>
      <c r="H249" s="6" t="str">
        <f>IF(IFERROR(VLOOKUP(B249,总表!A:D,4,0),"露易")=0," ",IFERROR(VLOOKUP(B249,总表!A:D,4,0),"-"))</f>
        <v>-</v>
      </c>
      <c r="I249" s="6" t="str">
        <f t="shared" si="15"/>
        <v>-</v>
      </c>
    </row>
    <row r="250" spans="1:9">
      <c r="A250" s="6">
        <v>249</v>
      </c>
      <c r="B250" s="47" t="str">
        <f t="shared" si="12"/>
        <v>000000F9</v>
      </c>
      <c r="C250" s="47" t="str">
        <f>IFERROR(VLOOKUP(B250,总表!A:B,2,0),"-")</f>
        <v>-</v>
      </c>
      <c r="D250" s="6" t="str">
        <f t="shared" si="13"/>
        <v>-</v>
      </c>
      <c r="E250" s="6" t="str">
        <f>IFERROR(VLOOKUP(B250,总表!A:D,3,0),"-")</f>
        <v>-</v>
      </c>
      <c r="F250" s="6" t="str">
        <f t="shared" si="14"/>
        <v>-</v>
      </c>
      <c r="G250" s="6" t="s">
        <v>9</v>
      </c>
      <c r="H250" s="6" t="str">
        <f>IF(IFERROR(VLOOKUP(B250,总表!A:D,4,0),"露易")=0," ",IFERROR(VLOOKUP(B250,总表!A:D,4,0),"-"))</f>
        <v>-</v>
      </c>
      <c r="I250" s="6" t="str">
        <f t="shared" si="15"/>
        <v>-</v>
      </c>
    </row>
    <row r="251" spans="1:9">
      <c r="A251" s="6">
        <v>250</v>
      </c>
      <c r="B251" s="47" t="str">
        <f t="shared" si="12"/>
        <v>000000FA</v>
      </c>
      <c r="C251" s="47" t="str">
        <f>IFERROR(VLOOKUP(B251,总表!A:B,2,0),"-")</f>
        <v>-</v>
      </c>
      <c r="D251" s="6" t="str">
        <f t="shared" si="13"/>
        <v>-</v>
      </c>
      <c r="E251" s="6" t="str">
        <f>IFERROR(VLOOKUP(B251,总表!A:D,3,0),"-")</f>
        <v>-</v>
      </c>
      <c r="F251" s="6" t="str">
        <f t="shared" si="14"/>
        <v>-</v>
      </c>
      <c r="G251" s="6" t="s">
        <v>9</v>
      </c>
      <c r="H251" s="6" t="str">
        <f>IF(IFERROR(VLOOKUP(B251,总表!A:D,4,0),"露易")=0," ",IFERROR(VLOOKUP(B251,总表!A:D,4,0),"-"))</f>
        <v>-</v>
      </c>
      <c r="I251" s="6" t="str">
        <f t="shared" si="15"/>
        <v>-</v>
      </c>
    </row>
    <row r="252" spans="1:9">
      <c r="A252" s="6">
        <v>251</v>
      </c>
      <c r="B252" s="47" t="str">
        <f t="shared" si="12"/>
        <v>000000FB</v>
      </c>
      <c r="C252" s="47" t="str">
        <f>IFERROR(VLOOKUP(B252,总表!A:B,2,0),"-")</f>
        <v>-</v>
      </c>
      <c r="D252" s="6" t="str">
        <f t="shared" si="13"/>
        <v>-</v>
      </c>
      <c r="E252" s="6" t="str">
        <f>IFERROR(VLOOKUP(B252,总表!A:D,3,0),"-")</f>
        <v>-</v>
      </c>
      <c r="F252" s="6" t="str">
        <f t="shared" si="14"/>
        <v>-</v>
      </c>
      <c r="G252" s="6" t="s">
        <v>9</v>
      </c>
      <c r="H252" s="6" t="str">
        <f>IF(IFERROR(VLOOKUP(B252,总表!A:D,4,0),"露易")=0," ",IFERROR(VLOOKUP(B252,总表!A:D,4,0),"-"))</f>
        <v>-</v>
      </c>
      <c r="I252" s="6" t="str">
        <f t="shared" si="15"/>
        <v>-</v>
      </c>
    </row>
    <row r="253" spans="1:9">
      <c r="A253" s="6">
        <v>252</v>
      </c>
      <c r="B253" s="47" t="str">
        <f t="shared" si="12"/>
        <v>000000FC</v>
      </c>
      <c r="C253" s="47" t="str">
        <f>IFERROR(VLOOKUP(B253,总表!A:B,2,0),"-")</f>
        <v>-</v>
      </c>
      <c r="D253" s="6" t="str">
        <f t="shared" si="13"/>
        <v>-</v>
      </c>
      <c r="E253" s="6" t="str">
        <f>IFERROR(VLOOKUP(B253,总表!A:D,3,0),"-")</f>
        <v>-</v>
      </c>
      <c r="F253" s="6" t="str">
        <f t="shared" si="14"/>
        <v>-</v>
      </c>
      <c r="G253" s="6" t="s">
        <v>9</v>
      </c>
      <c r="H253" s="6" t="str">
        <f>IF(IFERROR(VLOOKUP(B253,总表!A:D,4,0),"露易")=0," ",IFERROR(VLOOKUP(B253,总表!A:D,4,0),"-"))</f>
        <v>-</v>
      </c>
      <c r="I253" s="6" t="str">
        <f t="shared" si="15"/>
        <v>-</v>
      </c>
    </row>
    <row r="254" spans="1:9">
      <c r="A254" s="6">
        <v>253</v>
      </c>
      <c r="B254" s="47" t="str">
        <f t="shared" si="12"/>
        <v>000000FD</v>
      </c>
      <c r="C254" s="47" t="str">
        <f>IFERROR(VLOOKUP(B254,总表!A:B,2,0),"-")</f>
        <v>-</v>
      </c>
      <c r="D254" s="6" t="str">
        <f t="shared" si="13"/>
        <v>-</v>
      </c>
      <c r="E254" s="6" t="str">
        <f>IFERROR(VLOOKUP(B254,总表!A:D,3,0),"-")</f>
        <v>-</v>
      </c>
      <c r="F254" s="6" t="str">
        <f t="shared" si="14"/>
        <v>-</v>
      </c>
      <c r="G254" s="6" t="s">
        <v>9</v>
      </c>
      <c r="H254" s="6" t="str">
        <f>IF(IFERROR(VLOOKUP(B254,总表!A:D,4,0),"露易")=0," ",IFERROR(VLOOKUP(B254,总表!A:D,4,0),"-"))</f>
        <v>-</v>
      </c>
      <c r="I254" s="6" t="str">
        <f t="shared" si="15"/>
        <v>-</v>
      </c>
    </row>
    <row r="255" spans="1:9">
      <c r="A255" s="6">
        <v>254</v>
      </c>
      <c r="B255" s="47" t="str">
        <f t="shared" si="12"/>
        <v>000000FE</v>
      </c>
      <c r="C255" s="47" t="str">
        <f>IFERROR(VLOOKUP(B255,总表!A:B,2,0),"-")</f>
        <v>-</v>
      </c>
      <c r="D255" s="6" t="str">
        <f t="shared" si="13"/>
        <v>-</v>
      </c>
      <c r="E255" s="6" t="str">
        <f>IFERROR(VLOOKUP(B255,总表!A:D,3,0),"-")</f>
        <v>-</v>
      </c>
      <c r="F255" s="6" t="str">
        <f t="shared" si="14"/>
        <v>-</v>
      </c>
      <c r="G255" s="6" t="s">
        <v>9</v>
      </c>
      <c r="H255" s="6" t="str">
        <f>IF(IFERROR(VLOOKUP(B255,总表!A:D,4,0),"露易")=0," ",IFERROR(VLOOKUP(B255,总表!A:D,4,0),"-"))</f>
        <v>-</v>
      </c>
      <c r="I255" s="6" t="str">
        <f t="shared" si="15"/>
        <v>-</v>
      </c>
    </row>
    <row r="256" spans="1:9">
      <c r="A256" s="6">
        <v>255</v>
      </c>
      <c r="B256" s="47" t="str">
        <f t="shared" si="12"/>
        <v>000000FF</v>
      </c>
      <c r="C256" s="47" t="str">
        <f>IFERROR(VLOOKUP(B256,总表!A:B,2,0),"-")</f>
        <v>-</v>
      </c>
      <c r="D256" s="6" t="str">
        <f t="shared" si="13"/>
        <v>-</v>
      </c>
      <c r="E256" s="6" t="str">
        <f>IFERROR(VLOOKUP(B256,总表!A:D,3,0),"-")</f>
        <v>-</v>
      </c>
      <c r="F256" s="6" t="str">
        <f t="shared" si="14"/>
        <v>-</v>
      </c>
      <c r="G256" s="6" t="s">
        <v>9</v>
      </c>
      <c r="H256" s="6" t="str">
        <f>IF(IFERROR(VLOOKUP(B256,总表!A:D,4,0),"露易")=0," ",IFERROR(VLOOKUP(B256,总表!A:D,4,0),"-"))</f>
        <v>-</v>
      </c>
      <c r="I256" s="6" t="str">
        <f t="shared" si="15"/>
        <v>-</v>
      </c>
    </row>
    <row r="257" spans="1:9">
      <c r="A257" s="6">
        <v>256</v>
      </c>
      <c r="B257" s="47" t="str">
        <f t="shared" si="12"/>
        <v>00000100</v>
      </c>
      <c r="C257" s="47" t="str">
        <f>IFERROR(VLOOKUP(B257,总表!A:B,2,0),"-")</f>
        <v>-</v>
      </c>
      <c r="D257" s="6" t="str">
        <f t="shared" si="13"/>
        <v>-</v>
      </c>
      <c r="E257" s="6" t="str">
        <f>IFERROR(VLOOKUP(B257,总表!A:D,3,0),"-")</f>
        <v>-</v>
      </c>
      <c r="F257" s="6" t="str">
        <f t="shared" si="14"/>
        <v>-</v>
      </c>
      <c r="G257" s="6" t="s">
        <v>9</v>
      </c>
      <c r="H257" s="6" t="str">
        <f>IF(IFERROR(VLOOKUP(B257,总表!A:D,4,0),"露易")=0," ",IFERROR(VLOOKUP(B257,总表!A:D,4,0),"-"))</f>
        <v>-</v>
      </c>
      <c r="I257" s="6" t="str">
        <f t="shared" si="15"/>
        <v>-</v>
      </c>
    </row>
    <row r="258" spans="1:9">
      <c r="A258" s="6">
        <v>257</v>
      </c>
      <c r="B258" s="47" t="str">
        <f t="shared" ref="B258:B321" si="16">DEC2HEX(ROW(A257),8)</f>
        <v>00000101</v>
      </c>
      <c r="C258" s="47" t="str">
        <f>IFERROR(VLOOKUP(B258,总表!A:B,2,0),"-")</f>
        <v>-</v>
      </c>
      <c r="D258" s="6" t="str">
        <f t="shared" ref="D258:D321" si="17">C258</f>
        <v>-</v>
      </c>
      <c r="E258" s="6" t="str">
        <f>IFERROR(VLOOKUP(B258,总表!A:D,3,0),"-")</f>
        <v>-</v>
      </c>
      <c r="F258" s="6" t="str">
        <f t="shared" ref="F258:F321" si="18">E258</f>
        <v>-</v>
      </c>
      <c r="G258" s="6" t="s">
        <v>9</v>
      </c>
      <c r="H258" s="6" t="str">
        <f>IF(IFERROR(VLOOKUP(B258,总表!A:D,4,0),"露易")=0," ",IFERROR(VLOOKUP(B258,总表!A:D,4,0),"-"))</f>
        <v>-</v>
      </c>
      <c r="I258" s="6" t="str">
        <f t="shared" ref="I258:I321" si="19">H258</f>
        <v>-</v>
      </c>
    </row>
    <row r="259" spans="1:9">
      <c r="A259" s="6">
        <v>258</v>
      </c>
      <c r="B259" s="47" t="str">
        <f t="shared" si="16"/>
        <v>00000102</v>
      </c>
      <c r="C259" s="47" t="str">
        <f>IFERROR(VLOOKUP(B259,总表!A:B,2,0),"-")</f>
        <v>-</v>
      </c>
      <c r="D259" s="6" t="str">
        <f t="shared" si="17"/>
        <v>-</v>
      </c>
      <c r="E259" s="6" t="str">
        <f>IFERROR(VLOOKUP(B259,总表!A:D,3,0),"-")</f>
        <v>-</v>
      </c>
      <c r="F259" s="6" t="str">
        <f t="shared" si="18"/>
        <v>-</v>
      </c>
      <c r="G259" s="6" t="s">
        <v>9</v>
      </c>
      <c r="H259" s="6" t="str">
        <f>IF(IFERROR(VLOOKUP(B259,总表!A:D,4,0),"露易")=0," ",IFERROR(VLOOKUP(B259,总表!A:D,4,0),"-"))</f>
        <v>-</v>
      </c>
      <c r="I259" s="6" t="str">
        <f t="shared" si="19"/>
        <v>-</v>
      </c>
    </row>
    <row r="260" spans="1:9">
      <c r="A260" s="6">
        <v>259</v>
      </c>
      <c r="B260" s="47" t="str">
        <f t="shared" si="16"/>
        <v>00000103</v>
      </c>
      <c r="C260" s="47" t="str">
        <f>IFERROR(VLOOKUP(B260,总表!A:B,2,0),"-")</f>
        <v>-</v>
      </c>
      <c r="D260" s="6" t="str">
        <f t="shared" si="17"/>
        <v>-</v>
      </c>
      <c r="E260" s="6" t="str">
        <f>IFERROR(VLOOKUP(B260,总表!A:D,3,0),"-")</f>
        <v>-</v>
      </c>
      <c r="F260" s="6" t="str">
        <f t="shared" si="18"/>
        <v>-</v>
      </c>
      <c r="G260" s="6" t="s">
        <v>9</v>
      </c>
      <c r="H260" s="6" t="str">
        <f>IF(IFERROR(VLOOKUP(B260,总表!A:D,4,0),"露易")=0," ",IFERROR(VLOOKUP(B260,总表!A:D,4,0),"-"))</f>
        <v>-</v>
      </c>
      <c r="I260" s="6" t="str">
        <f t="shared" si="19"/>
        <v>-</v>
      </c>
    </row>
    <row r="261" spans="1:9">
      <c r="A261" s="6">
        <v>260</v>
      </c>
      <c r="B261" s="47" t="str">
        <f t="shared" si="16"/>
        <v>00000104</v>
      </c>
      <c r="C261" s="47" t="str">
        <f>IFERROR(VLOOKUP(B261,总表!A:B,2,0),"-")</f>
        <v>-</v>
      </c>
      <c r="D261" s="6" t="str">
        <f t="shared" si="17"/>
        <v>-</v>
      </c>
      <c r="E261" s="6" t="str">
        <f>IFERROR(VLOOKUP(B261,总表!A:D,3,0),"-")</f>
        <v>-</v>
      </c>
      <c r="F261" s="6" t="str">
        <f t="shared" si="18"/>
        <v>-</v>
      </c>
      <c r="G261" s="6" t="s">
        <v>9</v>
      </c>
      <c r="H261" s="6" t="str">
        <f>IF(IFERROR(VLOOKUP(B261,总表!A:D,4,0),"露易")=0," ",IFERROR(VLOOKUP(B261,总表!A:D,4,0),"-"))</f>
        <v>-</v>
      </c>
      <c r="I261" s="6" t="str">
        <f t="shared" si="19"/>
        <v>-</v>
      </c>
    </row>
    <row r="262" spans="1:9">
      <c r="A262" s="6">
        <v>261</v>
      </c>
      <c r="B262" s="47" t="str">
        <f t="shared" si="16"/>
        <v>00000105</v>
      </c>
      <c r="C262" s="47" t="str">
        <f>IFERROR(VLOOKUP(B262,总表!A:B,2,0),"-")</f>
        <v>-</v>
      </c>
      <c r="D262" s="6" t="str">
        <f t="shared" si="17"/>
        <v>-</v>
      </c>
      <c r="E262" s="6" t="str">
        <f>IFERROR(VLOOKUP(B262,总表!A:D,3,0),"-")</f>
        <v>-</v>
      </c>
      <c r="F262" s="6" t="str">
        <f t="shared" si="18"/>
        <v>-</v>
      </c>
      <c r="G262" s="6" t="s">
        <v>9</v>
      </c>
      <c r="H262" s="6" t="str">
        <f>IF(IFERROR(VLOOKUP(B262,总表!A:D,4,0),"露易")=0," ",IFERROR(VLOOKUP(B262,总表!A:D,4,0),"-"))</f>
        <v>-</v>
      </c>
      <c r="I262" s="6" t="str">
        <f t="shared" si="19"/>
        <v>-</v>
      </c>
    </row>
    <row r="263" spans="1:9">
      <c r="A263" s="6">
        <v>262</v>
      </c>
      <c r="B263" s="47" t="str">
        <f t="shared" si="16"/>
        <v>00000106</v>
      </c>
      <c r="C263" s="47" t="str">
        <f>IFERROR(VLOOKUP(B263,总表!A:B,2,0),"-")</f>
        <v>-</v>
      </c>
      <c r="D263" s="6" t="str">
        <f t="shared" si="17"/>
        <v>-</v>
      </c>
      <c r="E263" s="6" t="str">
        <f>IFERROR(VLOOKUP(B263,总表!A:D,3,0),"-")</f>
        <v>-</v>
      </c>
      <c r="F263" s="6" t="str">
        <f t="shared" si="18"/>
        <v>-</v>
      </c>
      <c r="G263" s="6" t="s">
        <v>9</v>
      </c>
      <c r="H263" s="6" t="str">
        <f>IF(IFERROR(VLOOKUP(B263,总表!A:D,4,0),"露易")=0," ",IFERROR(VLOOKUP(B263,总表!A:D,4,0),"-"))</f>
        <v>-</v>
      </c>
      <c r="I263" s="6" t="str">
        <f t="shared" si="19"/>
        <v>-</v>
      </c>
    </row>
    <row r="264" spans="1:9">
      <c r="A264" s="6">
        <v>263</v>
      </c>
      <c r="B264" s="47" t="str">
        <f t="shared" si="16"/>
        <v>00000107</v>
      </c>
      <c r="C264" s="47" t="str">
        <f>IFERROR(VLOOKUP(B264,总表!A:B,2,0),"-")</f>
        <v>-</v>
      </c>
      <c r="D264" s="6" t="str">
        <f t="shared" si="17"/>
        <v>-</v>
      </c>
      <c r="E264" s="6" t="str">
        <f>IFERROR(VLOOKUP(B264,总表!A:D,3,0),"-")</f>
        <v>-</v>
      </c>
      <c r="F264" s="6" t="str">
        <f t="shared" si="18"/>
        <v>-</v>
      </c>
      <c r="G264" s="6" t="s">
        <v>9</v>
      </c>
      <c r="H264" s="6" t="str">
        <f>IF(IFERROR(VLOOKUP(B264,总表!A:D,4,0),"露易")=0," ",IFERROR(VLOOKUP(B264,总表!A:D,4,0),"-"))</f>
        <v>-</v>
      </c>
      <c r="I264" s="6" t="str">
        <f t="shared" si="19"/>
        <v>-</v>
      </c>
    </row>
    <row r="265" spans="1:9">
      <c r="A265" s="6">
        <v>264</v>
      </c>
      <c r="B265" s="47" t="str">
        <f t="shared" si="16"/>
        <v>00000108</v>
      </c>
      <c r="C265" s="47" t="str">
        <f>IFERROR(VLOOKUP(B265,总表!A:B,2,0),"-")</f>
        <v>-</v>
      </c>
      <c r="D265" s="6" t="str">
        <f t="shared" si="17"/>
        <v>-</v>
      </c>
      <c r="E265" s="6" t="str">
        <f>IFERROR(VLOOKUP(B265,总表!A:D,3,0),"-")</f>
        <v>-</v>
      </c>
      <c r="F265" s="6" t="str">
        <f t="shared" si="18"/>
        <v>-</v>
      </c>
      <c r="G265" s="6" t="s">
        <v>9</v>
      </c>
      <c r="H265" s="6" t="str">
        <f>IF(IFERROR(VLOOKUP(B265,总表!A:D,4,0),"露易")=0," ",IFERROR(VLOOKUP(B265,总表!A:D,4,0),"-"))</f>
        <v>-</v>
      </c>
      <c r="I265" s="6" t="str">
        <f t="shared" si="19"/>
        <v>-</v>
      </c>
    </row>
    <row r="266" spans="1:9">
      <c r="A266" s="6">
        <v>265</v>
      </c>
      <c r="B266" s="47" t="str">
        <f t="shared" si="16"/>
        <v>00000109</v>
      </c>
      <c r="C266" s="47" t="str">
        <f>IFERROR(VLOOKUP(B266,总表!A:B,2,0),"-")</f>
        <v>-</v>
      </c>
      <c r="D266" s="6" t="str">
        <f t="shared" si="17"/>
        <v>-</v>
      </c>
      <c r="E266" s="6" t="str">
        <f>IFERROR(VLOOKUP(B266,总表!A:D,3,0),"-")</f>
        <v>-</v>
      </c>
      <c r="F266" s="6" t="str">
        <f t="shared" si="18"/>
        <v>-</v>
      </c>
      <c r="G266" s="6" t="s">
        <v>9</v>
      </c>
      <c r="H266" s="6" t="str">
        <f>IF(IFERROR(VLOOKUP(B266,总表!A:D,4,0),"露易")=0," ",IFERROR(VLOOKUP(B266,总表!A:D,4,0),"-"))</f>
        <v>-</v>
      </c>
      <c r="I266" s="6" t="str">
        <f t="shared" si="19"/>
        <v>-</v>
      </c>
    </row>
    <row r="267" spans="1:9">
      <c r="A267" s="6">
        <v>266</v>
      </c>
      <c r="B267" s="47" t="str">
        <f t="shared" si="16"/>
        <v>0000010A</v>
      </c>
      <c r="C267" s="47" t="str">
        <f>IFERROR(VLOOKUP(B267,总表!A:B,2,0),"-")</f>
        <v>-</v>
      </c>
      <c r="D267" s="6" t="str">
        <f t="shared" si="17"/>
        <v>-</v>
      </c>
      <c r="E267" s="6" t="str">
        <f>IFERROR(VLOOKUP(B267,总表!A:D,3,0),"-")</f>
        <v>-</v>
      </c>
      <c r="F267" s="6" t="str">
        <f t="shared" si="18"/>
        <v>-</v>
      </c>
      <c r="G267" s="6" t="s">
        <v>9</v>
      </c>
      <c r="H267" s="6" t="str">
        <f>IF(IFERROR(VLOOKUP(B267,总表!A:D,4,0),"露易")=0," ",IFERROR(VLOOKUP(B267,总表!A:D,4,0),"-"))</f>
        <v>-</v>
      </c>
      <c r="I267" s="6" t="str">
        <f t="shared" si="19"/>
        <v>-</v>
      </c>
    </row>
    <row r="268" spans="1:9">
      <c r="A268" s="6">
        <v>267</v>
      </c>
      <c r="B268" s="47" t="str">
        <f t="shared" si="16"/>
        <v>0000010B</v>
      </c>
      <c r="C268" s="47" t="str">
        <f>IFERROR(VLOOKUP(B268,总表!A:B,2,0),"-")</f>
        <v>-</v>
      </c>
      <c r="D268" s="6" t="str">
        <f t="shared" si="17"/>
        <v>-</v>
      </c>
      <c r="E268" s="6" t="str">
        <f>IFERROR(VLOOKUP(B268,总表!A:D,3,0),"-")</f>
        <v>-</v>
      </c>
      <c r="F268" s="6" t="str">
        <f t="shared" si="18"/>
        <v>-</v>
      </c>
      <c r="G268" s="6" t="s">
        <v>9</v>
      </c>
      <c r="H268" s="6" t="str">
        <f>IF(IFERROR(VLOOKUP(B268,总表!A:D,4,0),"露易")=0," ",IFERROR(VLOOKUP(B268,总表!A:D,4,0),"-"))</f>
        <v>-</v>
      </c>
      <c r="I268" s="6" t="str">
        <f t="shared" si="19"/>
        <v>-</v>
      </c>
    </row>
    <row r="269" spans="1:9">
      <c r="A269" s="6">
        <v>268</v>
      </c>
      <c r="B269" s="47" t="str">
        <f t="shared" si="16"/>
        <v>0000010C</v>
      </c>
      <c r="C269" s="47" t="str">
        <f>IFERROR(VLOOKUP(B269,总表!A:B,2,0),"-")</f>
        <v>-</v>
      </c>
      <c r="D269" s="6" t="str">
        <f t="shared" si="17"/>
        <v>-</v>
      </c>
      <c r="E269" s="6" t="str">
        <f>IFERROR(VLOOKUP(B269,总表!A:D,3,0),"-")</f>
        <v>-</v>
      </c>
      <c r="F269" s="6" t="str">
        <f t="shared" si="18"/>
        <v>-</v>
      </c>
      <c r="G269" s="6" t="s">
        <v>9</v>
      </c>
      <c r="H269" s="6" t="str">
        <f>IF(IFERROR(VLOOKUP(B269,总表!A:D,4,0),"露易")=0," ",IFERROR(VLOOKUP(B269,总表!A:D,4,0),"-"))</f>
        <v>-</v>
      </c>
      <c r="I269" s="6" t="str">
        <f t="shared" si="19"/>
        <v>-</v>
      </c>
    </row>
    <row r="270" spans="1:9">
      <c r="A270" s="6">
        <v>269</v>
      </c>
      <c r="B270" s="47" t="str">
        <f t="shared" si="16"/>
        <v>0000010D</v>
      </c>
      <c r="C270" s="47" t="str">
        <f>IFERROR(VLOOKUP(B270,总表!A:B,2,0),"-")</f>
        <v>-</v>
      </c>
      <c r="D270" s="6" t="str">
        <f t="shared" si="17"/>
        <v>-</v>
      </c>
      <c r="E270" s="6" t="str">
        <f>IFERROR(VLOOKUP(B270,总表!A:D,3,0),"-")</f>
        <v>-</v>
      </c>
      <c r="F270" s="6" t="str">
        <f t="shared" si="18"/>
        <v>-</v>
      </c>
      <c r="G270" s="6" t="s">
        <v>9</v>
      </c>
      <c r="H270" s="6" t="str">
        <f>IF(IFERROR(VLOOKUP(B270,总表!A:D,4,0),"露易")=0," ",IFERROR(VLOOKUP(B270,总表!A:D,4,0),"-"))</f>
        <v>-</v>
      </c>
      <c r="I270" s="6" t="str">
        <f t="shared" si="19"/>
        <v>-</v>
      </c>
    </row>
    <row r="271" spans="1:9">
      <c r="A271" s="6">
        <v>270</v>
      </c>
      <c r="B271" s="47" t="str">
        <f t="shared" si="16"/>
        <v>0000010E</v>
      </c>
      <c r="C271" s="47" t="str">
        <f>IFERROR(VLOOKUP(B271,总表!A:B,2,0),"-")</f>
        <v>-</v>
      </c>
      <c r="D271" s="6" t="str">
        <f t="shared" si="17"/>
        <v>-</v>
      </c>
      <c r="E271" s="6" t="str">
        <f>IFERROR(VLOOKUP(B271,总表!A:D,3,0),"-")</f>
        <v>-</v>
      </c>
      <c r="F271" s="6" t="str">
        <f t="shared" si="18"/>
        <v>-</v>
      </c>
      <c r="G271" s="6" t="s">
        <v>9</v>
      </c>
      <c r="H271" s="6" t="str">
        <f>IF(IFERROR(VLOOKUP(B271,总表!A:D,4,0),"露易")=0," ",IFERROR(VLOOKUP(B271,总表!A:D,4,0),"-"))</f>
        <v>-</v>
      </c>
      <c r="I271" s="6" t="str">
        <f t="shared" si="19"/>
        <v>-</v>
      </c>
    </row>
    <row r="272" spans="1:9">
      <c r="A272" s="6">
        <v>271</v>
      </c>
      <c r="B272" s="47" t="str">
        <f t="shared" si="16"/>
        <v>0000010F</v>
      </c>
      <c r="C272" s="47" t="str">
        <f>IFERROR(VLOOKUP(B272,总表!A:B,2,0),"-")</f>
        <v>-</v>
      </c>
      <c r="D272" s="6" t="str">
        <f t="shared" si="17"/>
        <v>-</v>
      </c>
      <c r="E272" s="6" t="str">
        <f>IFERROR(VLOOKUP(B272,总表!A:D,3,0),"-")</f>
        <v>-</v>
      </c>
      <c r="F272" s="6" t="str">
        <f t="shared" si="18"/>
        <v>-</v>
      </c>
      <c r="G272" s="6" t="s">
        <v>9</v>
      </c>
      <c r="H272" s="6" t="str">
        <f>IF(IFERROR(VLOOKUP(B272,总表!A:D,4,0),"露易")=0," ",IFERROR(VLOOKUP(B272,总表!A:D,4,0),"-"))</f>
        <v>-</v>
      </c>
      <c r="I272" s="6" t="str">
        <f t="shared" si="19"/>
        <v>-</v>
      </c>
    </row>
    <row r="273" spans="1:9">
      <c r="A273" s="6">
        <v>272</v>
      </c>
      <c r="B273" s="47" t="str">
        <f t="shared" si="16"/>
        <v>00000110</v>
      </c>
      <c r="C273" s="47" t="str">
        <f>IFERROR(VLOOKUP(B273,总表!A:B,2,0),"-")</f>
        <v>-</v>
      </c>
      <c r="D273" s="6" t="str">
        <f t="shared" si="17"/>
        <v>-</v>
      </c>
      <c r="E273" s="6" t="str">
        <f>IFERROR(VLOOKUP(B273,总表!A:D,3,0),"-")</f>
        <v>-</v>
      </c>
      <c r="F273" s="6" t="str">
        <f t="shared" si="18"/>
        <v>-</v>
      </c>
      <c r="G273" s="6" t="s">
        <v>9</v>
      </c>
      <c r="H273" s="6" t="str">
        <f>IF(IFERROR(VLOOKUP(B273,总表!A:D,4,0),"露易")=0," ",IFERROR(VLOOKUP(B273,总表!A:D,4,0),"-"))</f>
        <v>-</v>
      </c>
      <c r="I273" s="6" t="str">
        <f t="shared" si="19"/>
        <v>-</v>
      </c>
    </row>
    <row r="274" spans="1:9">
      <c r="A274" s="6">
        <v>273</v>
      </c>
      <c r="B274" s="47" t="str">
        <f t="shared" si="16"/>
        <v>00000111</v>
      </c>
      <c r="C274" s="47" t="str">
        <f>IFERROR(VLOOKUP(B274,总表!A:B,2,0),"-")</f>
        <v>-</v>
      </c>
      <c r="D274" s="6" t="str">
        <f t="shared" si="17"/>
        <v>-</v>
      </c>
      <c r="E274" s="6" t="str">
        <f>IFERROR(VLOOKUP(B274,总表!A:D,3,0),"-")</f>
        <v>-</v>
      </c>
      <c r="F274" s="6" t="str">
        <f t="shared" si="18"/>
        <v>-</v>
      </c>
      <c r="G274" s="6" t="s">
        <v>9</v>
      </c>
      <c r="H274" s="6" t="str">
        <f>IF(IFERROR(VLOOKUP(B274,总表!A:D,4,0),"露易")=0," ",IFERROR(VLOOKUP(B274,总表!A:D,4,0),"-"))</f>
        <v>-</v>
      </c>
      <c r="I274" s="6" t="str">
        <f t="shared" si="19"/>
        <v>-</v>
      </c>
    </row>
    <row r="275" spans="1:9">
      <c r="A275" s="6">
        <v>274</v>
      </c>
      <c r="B275" s="47" t="str">
        <f t="shared" si="16"/>
        <v>00000112</v>
      </c>
      <c r="C275" s="47" t="str">
        <f>IFERROR(VLOOKUP(B275,总表!A:B,2,0),"-")</f>
        <v>-</v>
      </c>
      <c r="D275" s="6" t="str">
        <f t="shared" si="17"/>
        <v>-</v>
      </c>
      <c r="E275" s="6" t="str">
        <f>IFERROR(VLOOKUP(B275,总表!A:D,3,0),"-")</f>
        <v>-</v>
      </c>
      <c r="F275" s="6" t="str">
        <f t="shared" si="18"/>
        <v>-</v>
      </c>
      <c r="G275" s="6" t="s">
        <v>9</v>
      </c>
      <c r="H275" s="6" t="str">
        <f>IF(IFERROR(VLOOKUP(B275,总表!A:D,4,0),"露易")=0," ",IFERROR(VLOOKUP(B275,总表!A:D,4,0),"-"))</f>
        <v>-</v>
      </c>
      <c r="I275" s="6" t="str">
        <f t="shared" si="19"/>
        <v>-</v>
      </c>
    </row>
    <row r="276" spans="1:9">
      <c r="A276" s="6">
        <v>275</v>
      </c>
      <c r="B276" s="47" t="str">
        <f t="shared" si="16"/>
        <v>00000113</v>
      </c>
      <c r="C276" s="47" t="str">
        <f>IFERROR(VLOOKUP(B276,总表!A:B,2,0),"-")</f>
        <v>-</v>
      </c>
      <c r="D276" s="6" t="str">
        <f t="shared" si="17"/>
        <v>-</v>
      </c>
      <c r="E276" s="6" t="str">
        <f>IFERROR(VLOOKUP(B276,总表!A:D,3,0),"-")</f>
        <v>-</v>
      </c>
      <c r="F276" s="6" t="str">
        <f t="shared" si="18"/>
        <v>-</v>
      </c>
      <c r="G276" s="6" t="s">
        <v>9</v>
      </c>
      <c r="H276" s="6" t="str">
        <f>IF(IFERROR(VLOOKUP(B276,总表!A:D,4,0),"露易")=0," ",IFERROR(VLOOKUP(B276,总表!A:D,4,0),"-"))</f>
        <v>-</v>
      </c>
      <c r="I276" s="6" t="str">
        <f t="shared" si="19"/>
        <v>-</v>
      </c>
    </row>
    <row r="277" spans="1:9">
      <c r="A277" s="6">
        <v>276</v>
      </c>
      <c r="B277" s="47" t="str">
        <f t="shared" si="16"/>
        <v>00000114</v>
      </c>
      <c r="C277" s="47" t="str">
        <f>IFERROR(VLOOKUP(B277,总表!A:B,2,0),"-")</f>
        <v>-</v>
      </c>
      <c r="D277" s="6" t="str">
        <f t="shared" si="17"/>
        <v>-</v>
      </c>
      <c r="E277" s="6" t="str">
        <f>IFERROR(VLOOKUP(B277,总表!A:D,3,0),"-")</f>
        <v>-</v>
      </c>
      <c r="F277" s="6" t="str">
        <f t="shared" si="18"/>
        <v>-</v>
      </c>
      <c r="G277" s="6" t="s">
        <v>9</v>
      </c>
      <c r="H277" s="6" t="str">
        <f>IF(IFERROR(VLOOKUP(B277,总表!A:D,4,0),"露易")=0," ",IFERROR(VLOOKUP(B277,总表!A:D,4,0),"-"))</f>
        <v>-</v>
      </c>
      <c r="I277" s="6" t="str">
        <f t="shared" si="19"/>
        <v>-</v>
      </c>
    </row>
    <row r="278" spans="1:9">
      <c r="A278" s="6">
        <v>277</v>
      </c>
      <c r="B278" s="47" t="str">
        <f t="shared" si="16"/>
        <v>00000115</v>
      </c>
      <c r="C278" s="47" t="str">
        <f>IFERROR(VLOOKUP(B278,总表!A:B,2,0),"-")</f>
        <v>-</v>
      </c>
      <c r="D278" s="6" t="str">
        <f t="shared" si="17"/>
        <v>-</v>
      </c>
      <c r="E278" s="6" t="str">
        <f>IFERROR(VLOOKUP(B278,总表!A:D,3,0),"-")</f>
        <v>-</v>
      </c>
      <c r="F278" s="6" t="str">
        <f t="shared" si="18"/>
        <v>-</v>
      </c>
      <c r="G278" s="6" t="s">
        <v>9</v>
      </c>
      <c r="H278" s="6" t="str">
        <f>IF(IFERROR(VLOOKUP(B278,总表!A:D,4,0),"露易")=0," ",IFERROR(VLOOKUP(B278,总表!A:D,4,0),"-"))</f>
        <v>-</v>
      </c>
      <c r="I278" s="6" t="str">
        <f t="shared" si="19"/>
        <v>-</v>
      </c>
    </row>
    <row r="279" spans="1:9">
      <c r="A279" s="6">
        <v>278</v>
      </c>
      <c r="B279" s="47" t="str">
        <f t="shared" si="16"/>
        <v>00000116</v>
      </c>
      <c r="C279" s="47" t="str">
        <f>IFERROR(VLOOKUP(B279,总表!A:B,2,0),"-")</f>
        <v>-</v>
      </c>
      <c r="D279" s="6" t="str">
        <f t="shared" si="17"/>
        <v>-</v>
      </c>
      <c r="E279" s="6" t="str">
        <f>IFERROR(VLOOKUP(B279,总表!A:D,3,0),"-")</f>
        <v>-</v>
      </c>
      <c r="F279" s="6" t="str">
        <f t="shared" si="18"/>
        <v>-</v>
      </c>
      <c r="G279" s="6" t="s">
        <v>9</v>
      </c>
      <c r="H279" s="6" t="str">
        <f>IF(IFERROR(VLOOKUP(B279,总表!A:D,4,0),"露易")=0," ",IFERROR(VLOOKUP(B279,总表!A:D,4,0),"-"))</f>
        <v>-</v>
      </c>
      <c r="I279" s="6" t="str">
        <f t="shared" si="19"/>
        <v>-</v>
      </c>
    </row>
    <row r="280" spans="1:9">
      <c r="A280" s="6">
        <v>279</v>
      </c>
      <c r="B280" s="47" t="str">
        <f t="shared" si="16"/>
        <v>00000117</v>
      </c>
      <c r="C280" s="47" t="str">
        <f>IFERROR(VLOOKUP(B280,总表!A:B,2,0),"-")</f>
        <v>-</v>
      </c>
      <c r="D280" s="6" t="str">
        <f t="shared" si="17"/>
        <v>-</v>
      </c>
      <c r="E280" s="6" t="str">
        <f>IFERROR(VLOOKUP(B280,总表!A:D,3,0),"-")</f>
        <v>-</v>
      </c>
      <c r="F280" s="6" t="str">
        <f t="shared" si="18"/>
        <v>-</v>
      </c>
      <c r="G280" s="6" t="s">
        <v>9</v>
      </c>
      <c r="H280" s="6" t="str">
        <f>IF(IFERROR(VLOOKUP(B280,总表!A:D,4,0),"露易")=0," ",IFERROR(VLOOKUP(B280,总表!A:D,4,0),"-"))</f>
        <v>-</v>
      </c>
      <c r="I280" s="6" t="str">
        <f t="shared" si="19"/>
        <v>-</v>
      </c>
    </row>
    <row r="281" spans="1:9">
      <c r="A281" s="6">
        <v>280</v>
      </c>
      <c r="B281" s="47" t="str">
        <f t="shared" si="16"/>
        <v>00000118</v>
      </c>
      <c r="C281" s="47" t="str">
        <f>IFERROR(VLOOKUP(B281,总表!A:B,2,0),"-")</f>
        <v>-</v>
      </c>
      <c r="D281" s="6" t="str">
        <f t="shared" si="17"/>
        <v>-</v>
      </c>
      <c r="E281" s="6" t="str">
        <f>IFERROR(VLOOKUP(B281,总表!A:D,3,0),"-")</f>
        <v>-</v>
      </c>
      <c r="F281" s="6" t="str">
        <f t="shared" si="18"/>
        <v>-</v>
      </c>
      <c r="G281" s="6" t="s">
        <v>9</v>
      </c>
      <c r="H281" s="6" t="str">
        <f>IF(IFERROR(VLOOKUP(B281,总表!A:D,4,0),"露易")=0," ",IFERROR(VLOOKUP(B281,总表!A:D,4,0),"-"))</f>
        <v>-</v>
      </c>
      <c r="I281" s="6" t="str">
        <f t="shared" si="19"/>
        <v>-</v>
      </c>
    </row>
    <row r="282" spans="1:9">
      <c r="A282" s="6">
        <v>281</v>
      </c>
      <c r="B282" s="47" t="str">
        <f t="shared" si="16"/>
        <v>00000119</v>
      </c>
      <c r="C282" s="47" t="str">
        <f>IFERROR(VLOOKUP(B282,总表!A:B,2,0),"-")</f>
        <v>-</v>
      </c>
      <c r="D282" s="6" t="str">
        <f t="shared" si="17"/>
        <v>-</v>
      </c>
      <c r="E282" s="6" t="str">
        <f>IFERROR(VLOOKUP(B282,总表!A:D,3,0),"-")</f>
        <v>-</v>
      </c>
      <c r="F282" s="6" t="str">
        <f t="shared" si="18"/>
        <v>-</v>
      </c>
      <c r="G282" s="6" t="s">
        <v>9</v>
      </c>
      <c r="H282" s="6" t="str">
        <f>IF(IFERROR(VLOOKUP(B282,总表!A:D,4,0),"露易")=0," ",IFERROR(VLOOKUP(B282,总表!A:D,4,0),"-"))</f>
        <v>-</v>
      </c>
      <c r="I282" s="6" t="str">
        <f t="shared" si="19"/>
        <v>-</v>
      </c>
    </row>
    <row r="283" spans="1:9">
      <c r="A283" s="6">
        <v>282</v>
      </c>
      <c r="B283" s="47" t="str">
        <f t="shared" si="16"/>
        <v>0000011A</v>
      </c>
      <c r="C283" s="47" t="str">
        <f>IFERROR(VLOOKUP(B283,总表!A:B,2,0),"-")</f>
        <v>-</v>
      </c>
      <c r="D283" s="6" t="str">
        <f t="shared" si="17"/>
        <v>-</v>
      </c>
      <c r="E283" s="6" t="str">
        <f>IFERROR(VLOOKUP(B283,总表!A:D,3,0),"-")</f>
        <v>-</v>
      </c>
      <c r="F283" s="6" t="str">
        <f t="shared" si="18"/>
        <v>-</v>
      </c>
      <c r="G283" s="6" t="s">
        <v>9</v>
      </c>
      <c r="H283" s="6" t="str">
        <f>IF(IFERROR(VLOOKUP(B283,总表!A:D,4,0),"露易")=0," ",IFERROR(VLOOKUP(B283,总表!A:D,4,0),"-"))</f>
        <v>-</v>
      </c>
      <c r="I283" s="6" t="str">
        <f t="shared" si="19"/>
        <v>-</v>
      </c>
    </row>
    <row r="284" spans="1:9">
      <c r="A284" s="6">
        <v>283</v>
      </c>
      <c r="B284" s="47" t="str">
        <f t="shared" si="16"/>
        <v>0000011B</v>
      </c>
      <c r="C284" s="47" t="str">
        <f>IFERROR(VLOOKUP(B284,总表!A:B,2,0),"-")</f>
        <v>-</v>
      </c>
      <c r="D284" s="6" t="str">
        <f t="shared" si="17"/>
        <v>-</v>
      </c>
      <c r="E284" s="6" t="str">
        <f>IFERROR(VLOOKUP(B284,总表!A:D,3,0),"-")</f>
        <v>-</v>
      </c>
      <c r="F284" s="6" t="str">
        <f t="shared" si="18"/>
        <v>-</v>
      </c>
      <c r="G284" s="6" t="s">
        <v>9</v>
      </c>
      <c r="H284" s="6" t="str">
        <f>IF(IFERROR(VLOOKUP(B284,总表!A:D,4,0),"露易")=0," ",IFERROR(VLOOKUP(B284,总表!A:D,4,0),"-"))</f>
        <v>-</v>
      </c>
      <c r="I284" s="6" t="str">
        <f t="shared" si="19"/>
        <v>-</v>
      </c>
    </row>
    <row r="285" spans="1:9">
      <c r="A285" s="6">
        <v>284</v>
      </c>
      <c r="B285" s="47" t="str">
        <f t="shared" si="16"/>
        <v>0000011C</v>
      </c>
      <c r="C285" s="47" t="str">
        <f>IFERROR(VLOOKUP(B285,总表!A:B,2,0),"-")</f>
        <v>-</v>
      </c>
      <c r="D285" s="6" t="str">
        <f t="shared" si="17"/>
        <v>-</v>
      </c>
      <c r="E285" s="6" t="str">
        <f>IFERROR(VLOOKUP(B285,总表!A:D,3,0),"-")</f>
        <v>-</v>
      </c>
      <c r="F285" s="6" t="str">
        <f t="shared" si="18"/>
        <v>-</v>
      </c>
      <c r="G285" s="6" t="s">
        <v>9</v>
      </c>
      <c r="H285" s="6" t="str">
        <f>IF(IFERROR(VLOOKUP(B285,总表!A:D,4,0),"露易")=0," ",IFERROR(VLOOKUP(B285,总表!A:D,4,0),"-"))</f>
        <v>-</v>
      </c>
      <c r="I285" s="6" t="str">
        <f t="shared" si="19"/>
        <v>-</v>
      </c>
    </row>
    <row r="286" spans="1:9">
      <c r="A286" s="6">
        <v>285</v>
      </c>
      <c r="B286" s="47" t="str">
        <f t="shared" si="16"/>
        <v>0000011D</v>
      </c>
      <c r="C286" s="47" t="str">
        <f>IFERROR(VLOOKUP(B286,总表!A:B,2,0),"-")</f>
        <v>-</v>
      </c>
      <c r="D286" s="6" t="str">
        <f t="shared" si="17"/>
        <v>-</v>
      </c>
      <c r="E286" s="6" t="str">
        <f>IFERROR(VLOOKUP(B286,总表!A:D,3,0),"-")</f>
        <v>-</v>
      </c>
      <c r="F286" s="6" t="str">
        <f t="shared" si="18"/>
        <v>-</v>
      </c>
      <c r="G286" s="6" t="s">
        <v>9</v>
      </c>
      <c r="H286" s="6" t="str">
        <f>IF(IFERROR(VLOOKUP(B286,总表!A:D,4,0),"露易")=0," ",IFERROR(VLOOKUP(B286,总表!A:D,4,0),"-"))</f>
        <v>-</v>
      </c>
      <c r="I286" s="6" t="str">
        <f t="shared" si="19"/>
        <v>-</v>
      </c>
    </row>
    <row r="287" spans="1:9">
      <c r="A287" s="6">
        <v>286</v>
      </c>
      <c r="B287" s="47" t="str">
        <f t="shared" si="16"/>
        <v>0000011E</v>
      </c>
      <c r="C287" s="47" t="str">
        <f>IFERROR(VLOOKUP(B287,总表!A:B,2,0),"-")</f>
        <v>-</v>
      </c>
      <c r="D287" s="6" t="str">
        <f t="shared" si="17"/>
        <v>-</v>
      </c>
      <c r="E287" s="6" t="str">
        <f>IFERROR(VLOOKUP(B287,总表!A:D,3,0),"-")</f>
        <v>-</v>
      </c>
      <c r="F287" s="6" t="str">
        <f t="shared" si="18"/>
        <v>-</v>
      </c>
      <c r="G287" s="6" t="s">
        <v>9</v>
      </c>
      <c r="H287" s="6" t="str">
        <f>IF(IFERROR(VLOOKUP(B287,总表!A:D,4,0),"露易")=0," ",IFERROR(VLOOKUP(B287,总表!A:D,4,0),"-"))</f>
        <v>-</v>
      </c>
      <c r="I287" s="6" t="str">
        <f t="shared" si="19"/>
        <v>-</v>
      </c>
    </row>
    <row r="288" spans="1:9">
      <c r="A288" s="6">
        <v>287</v>
      </c>
      <c r="B288" s="47" t="str">
        <f t="shared" si="16"/>
        <v>0000011F</v>
      </c>
      <c r="C288" s="50" t="str">
        <f>IFERROR(VLOOKUP(B288,总表!A:B,2,0),"-")</f>
        <v>摆设类</v>
      </c>
      <c r="D288" s="51" t="str">
        <f t="shared" si="17"/>
        <v>摆设类</v>
      </c>
      <c r="E288" s="6" t="str">
        <f>IFERROR(VLOOKUP(B288,总表!A:D,3,0),"-")</f>
        <v>健身脚踏车</v>
      </c>
      <c r="F288" s="6" t="str">
        <f t="shared" si="18"/>
        <v>健身脚踏车</v>
      </c>
      <c r="G288" s="6">
        <v>1200</v>
      </c>
      <c r="H288" s="6" t="str">
        <f>IF(IFERROR(VLOOKUP(B288,总表!A:D,4,0),"露易")=0," ",IFERROR(VLOOKUP(B288,总表!A:D,4,0),"-"))</f>
        <v> </v>
      </c>
      <c r="I288" s="6" t="str">
        <f t="shared" si="19"/>
        <v> </v>
      </c>
    </row>
    <row r="289" spans="1:9">
      <c r="A289" s="6">
        <v>288</v>
      </c>
      <c r="B289" s="47" t="str">
        <f t="shared" si="16"/>
        <v>00000120</v>
      </c>
      <c r="C289" s="47" t="str">
        <f>IFERROR(VLOOKUP(B289,总表!A:B,2,0),"-")</f>
        <v>-</v>
      </c>
      <c r="D289" s="6" t="str">
        <f t="shared" si="17"/>
        <v>-</v>
      </c>
      <c r="E289" s="6" t="str">
        <f>IFERROR(VLOOKUP(B289,总表!A:D,3,0),"-")</f>
        <v>-</v>
      </c>
      <c r="F289" s="6" t="str">
        <f t="shared" si="18"/>
        <v>-</v>
      </c>
      <c r="G289" s="6" t="s">
        <v>9</v>
      </c>
      <c r="H289" s="6" t="str">
        <f>IF(IFERROR(VLOOKUP(B289,总表!A:D,4,0),"露易")=0," ",IFERROR(VLOOKUP(B289,总表!A:D,4,0),"-"))</f>
        <v>-</v>
      </c>
      <c r="I289" s="6" t="str">
        <f t="shared" si="19"/>
        <v>-</v>
      </c>
    </row>
    <row r="290" spans="1:9">
      <c r="A290" s="6">
        <v>289</v>
      </c>
      <c r="B290" s="47" t="str">
        <f t="shared" si="16"/>
        <v>00000121</v>
      </c>
      <c r="C290" s="47" t="str">
        <f>IFERROR(VLOOKUP(B290,总表!A:B,2,0),"-")</f>
        <v>-</v>
      </c>
      <c r="D290" s="6" t="str">
        <f t="shared" si="17"/>
        <v>-</v>
      </c>
      <c r="E290" s="6" t="str">
        <f>IFERROR(VLOOKUP(B290,总表!A:D,3,0),"-")</f>
        <v>-</v>
      </c>
      <c r="F290" s="6" t="str">
        <f t="shared" si="18"/>
        <v>-</v>
      </c>
      <c r="G290" s="6" t="s">
        <v>9</v>
      </c>
      <c r="H290" s="6" t="str">
        <f>IF(IFERROR(VLOOKUP(B290,总表!A:D,4,0),"露易")=0," ",IFERROR(VLOOKUP(B290,总表!A:D,4,0),"-"))</f>
        <v>-</v>
      </c>
      <c r="I290" s="6" t="str">
        <f t="shared" si="19"/>
        <v>-</v>
      </c>
    </row>
    <row r="291" spans="1:9">
      <c r="A291" s="6">
        <v>290</v>
      </c>
      <c r="B291" s="47" t="str">
        <f t="shared" si="16"/>
        <v>00000122</v>
      </c>
      <c r="C291" s="50" t="str">
        <f>IFERROR(VLOOKUP(B291,总表!A:B,2,0),"-")</f>
        <v>摆设类</v>
      </c>
      <c r="D291" s="51" t="str">
        <f t="shared" si="17"/>
        <v>摆设类</v>
      </c>
      <c r="E291" s="6" t="str">
        <f>IFERROR(VLOOKUP(B291,总表!A:D,3,0),"-")</f>
        <v>跑步机</v>
      </c>
      <c r="F291" s="6" t="str">
        <f t="shared" si="18"/>
        <v>跑步机</v>
      </c>
      <c r="G291" s="6">
        <v>16000</v>
      </c>
      <c r="H291" s="6" t="str">
        <f>IF(IFERROR(VLOOKUP(B291,总表!A:D,4,0),"露易")=0," ",IFERROR(VLOOKUP(B291,总表!A:D,4,0),"-"))</f>
        <v> </v>
      </c>
      <c r="I291" s="6" t="str">
        <f t="shared" si="19"/>
        <v> </v>
      </c>
    </row>
    <row r="292" spans="1:9">
      <c r="A292" s="6">
        <v>291</v>
      </c>
      <c r="B292" s="47" t="str">
        <f t="shared" si="16"/>
        <v>00000123</v>
      </c>
      <c r="C292" s="47" t="str">
        <f>IFERROR(VLOOKUP(B292,总表!A:B,2,0),"-")</f>
        <v>-</v>
      </c>
      <c r="D292" s="6" t="str">
        <f t="shared" si="17"/>
        <v>-</v>
      </c>
      <c r="E292" s="6" t="str">
        <f>IFERROR(VLOOKUP(B292,总表!A:D,3,0),"-")</f>
        <v>-</v>
      </c>
      <c r="F292" s="6" t="str">
        <f t="shared" si="18"/>
        <v>-</v>
      </c>
      <c r="G292" s="6" t="s">
        <v>9</v>
      </c>
      <c r="H292" s="6" t="str">
        <f>IF(IFERROR(VLOOKUP(B292,总表!A:D,4,0),"露易")=0," ",IFERROR(VLOOKUP(B292,总表!A:D,4,0),"-"))</f>
        <v>-</v>
      </c>
      <c r="I292" s="6" t="str">
        <f t="shared" si="19"/>
        <v>-</v>
      </c>
    </row>
    <row r="293" spans="1:9">
      <c r="A293" s="6">
        <v>292</v>
      </c>
      <c r="B293" s="47" t="str">
        <f t="shared" si="16"/>
        <v>00000124</v>
      </c>
      <c r="C293" s="47" t="str">
        <f>IFERROR(VLOOKUP(B293,总表!A:B,2,0),"-")</f>
        <v>-</v>
      </c>
      <c r="D293" s="6" t="str">
        <f t="shared" si="17"/>
        <v>-</v>
      </c>
      <c r="E293" s="6" t="str">
        <f>IFERROR(VLOOKUP(B293,总表!A:D,3,0),"-")</f>
        <v>-</v>
      </c>
      <c r="F293" s="6" t="str">
        <f t="shared" si="18"/>
        <v>-</v>
      </c>
      <c r="G293" s="6" t="s">
        <v>9</v>
      </c>
      <c r="H293" s="6" t="str">
        <f>IF(IFERROR(VLOOKUP(B293,总表!A:D,4,0),"露易")=0," ",IFERROR(VLOOKUP(B293,总表!A:D,4,0),"-"))</f>
        <v>-</v>
      </c>
      <c r="I293" s="6" t="str">
        <f t="shared" si="19"/>
        <v>-</v>
      </c>
    </row>
    <row r="294" spans="1:9">
      <c r="A294" s="6">
        <v>293</v>
      </c>
      <c r="B294" s="47" t="str">
        <f t="shared" si="16"/>
        <v>00000125</v>
      </c>
      <c r="C294" s="47" t="str">
        <f>IFERROR(VLOOKUP(B294,总表!A:B,2,0),"-")</f>
        <v>-</v>
      </c>
      <c r="D294" s="6" t="str">
        <f t="shared" si="17"/>
        <v>-</v>
      </c>
      <c r="E294" s="6" t="str">
        <f>IFERROR(VLOOKUP(B294,总表!A:D,3,0),"-")</f>
        <v>-</v>
      </c>
      <c r="F294" s="6" t="str">
        <f t="shared" si="18"/>
        <v>-</v>
      </c>
      <c r="G294" s="6" t="s">
        <v>9</v>
      </c>
      <c r="H294" s="6" t="str">
        <f>IF(IFERROR(VLOOKUP(B294,总表!A:D,4,0),"露易")=0," ",IFERROR(VLOOKUP(B294,总表!A:D,4,0),"-"))</f>
        <v>-</v>
      </c>
      <c r="I294" s="6" t="str">
        <f t="shared" si="19"/>
        <v>-</v>
      </c>
    </row>
    <row r="295" spans="1:9">
      <c r="A295" s="6">
        <v>294</v>
      </c>
      <c r="B295" s="47" t="str">
        <f t="shared" si="16"/>
        <v>00000126</v>
      </c>
      <c r="C295" s="47" t="str">
        <f>IFERROR(VLOOKUP(B295,总表!A:B,2,0),"-")</f>
        <v>化石类</v>
      </c>
      <c r="D295" s="6" t="str">
        <f t="shared" si="17"/>
        <v>化石类</v>
      </c>
      <c r="E295" s="6" t="str">
        <f>IFERROR(VLOOKUP(B295,总表!A:D,3,0),"-")</f>
        <v>琥珀</v>
      </c>
      <c r="F295" s="6" t="str">
        <f t="shared" si="18"/>
        <v>琥珀</v>
      </c>
      <c r="G295" s="6">
        <v>1200</v>
      </c>
      <c r="H295" s="6" t="str">
        <f>IF(IFERROR(VLOOKUP(B295,总表!A:D,4,0),"露易")=0," ",IFERROR(VLOOKUP(B295,总表!A:D,4,0),"-"))</f>
        <v> </v>
      </c>
      <c r="I295" s="6" t="str">
        <f t="shared" si="19"/>
        <v> </v>
      </c>
    </row>
    <row r="296" spans="1:9">
      <c r="A296" s="6">
        <v>295</v>
      </c>
      <c r="B296" s="47" t="str">
        <f t="shared" si="16"/>
        <v>00000127</v>
      </c>
      <c r="C296" s="47" t="str">
        <f>IFERROR(VLOOKUP(B296,总表!A:B,2,0),"-")</f>
        <v>化石类</v>
      </c>
      <c r="D296" s="6" t="str">
        <f t="shared" si="17"/>
        <v>化石类</v>
      </c>
      <c r="E296" s="6" t="str">
        <f>IFERROR(VLOOKUP(B296,总表!A:D,3,0),"-")</f>
        <v>菊石</v>
      </c>
      <c r="F296" s="6" t="str">
        <f t="shared" si="18"/>
        <v>菊石</v>
      </c>
      <c r="G296" s="6">
        <v>1100</v>
      </c>
      <c r="H296" s="6" t="str">
        <f>IF(IFERROR(VLOOKUP(B296,总表!A:D,4,0),"露易")=0," ",IFERROR(VLOOKUP(B296,总表!A:D,4,0),"-"))</f>
        <v> </v>
      </c>
      <c r="I296" s="6" t="str">
        <f t="shared" si="19"/>
        <v> </v>
      </c>
    </row>
    <row r="297" spans="1:9">
      <c r="A297" s="6">
        <v>296</v>
      </c>
      <c r="B297" s="47" t="str">
        <f t="shared" si="16"/>
        <v>00000128</v>
      </c>
      <c r="C297" s="47" t="str">
        <f>IFERROR(VLOOKUP(B297,总表!A:B,2,0),"-")</f>
        <v>化石类</v>
      </c>
      <c r="D297" s="6" t="str">
        <f t="shared" si="17"/>
        <v>化石类</v>
      </c>
      <c r="E297" s="51" t="str">
        <f>IFERROR(VLOOKUP(B297,总表!A:D,3,0),"-")</f>
        <v>粪化石</v>
      </c>
      <c r="F297" s="51" t="str">
        <f t="shared" si="18"/>
        <v>粪化石</v>
      </c>
      <c r="G297" s="6">
        <v>1100</v>
      </c>
      <c r="H297" s="6" t="str">
        <f>IF(IFERROR(VLOOKUP(B297,总表!A:D,4,0),"露易")=0," ",IFERROR(VLOOKUP(B297,总表!A:D,4,0),"-"))</f>
        <v> </v>
      </c>
      <c r="I297" s="6" t="str">
        <f t="shared" si="19"/>
        <v> </v>
      </c>
    </row>
    <row r="298" spans="1:9">
      <c r="A298" s="6">
        <v>297</v>
      </c>
      <c r="B298" s="47" t="str">
        <f t="shared" si="16"/>
        <v>00000129</v>
      </c>
      <c r="C298" s="47" t="str">
        <f>IFERROR(VLOOKUP(B298,总表!A:B,2,0),"-")</f>
        <v>-</v>
      </c>
      <c r="D298" s="6" t="str">
        <f t="shared" si="17"/>
        <v>-</v>
      </c>
      <c r="E298" s="6" t="str">
        <f>IFERROR(VLOOKUP(B298,总表!A:D,3,0),"-")</f>
        <v>-</v>
      </c>
      <c r="F298" s="6" t="str">
        <f t="shared" si="18"/>
        <v>-</v>
      </c>
      <c r="G298" s="6" t="s">
        <v>9</v>
      </c>
      <c r="H298" s="6" t="str">
        <f>IF(IFERROR(VLOOKUP(B298,总表!A:D,4,0),"露易")=0," ",IFERROR(VLOOKUP(B298,总表!A:D,4,0),"-"))</f>
        <v>-</v>
      </c>
      <c r="I298" s="6" t="str">
        <f t="shared" si="19"/>
        <v>-</v>
      </c>
    </row>
    <row r="299" spans="1:9">
      <c r="A299" s="6">
        <v>298</v>
      </c>
      <c r="B299" s="47" t="str">
        <f t="shared" si="16"/>
        <v>0000012A</v>
      </c>
      <c r="C299" s="47" t="str">
        <f>IFERROR(VLOOKUP(B299,总表!A:B,2,0),"-")</f>
        <v>化石类</v>
      </c>
      <c r="D299" s="6" t="str">
        <f t="shared" si="17"/>
        <v>化石类</v>
      </c>
      <c r="E299" s="6" t="str">
        <f>IFERROR(VLOOKUP(B299,总表!A:D,3,0),"-")</f>
        <v>始祖鸟</v>
      </c>
      <c r="F299" s="6" t="str">
        <f t="shared" si="18"/>
        <v>始祖鸟</v>
      </c>
      <c r="G299" s="6">
        <v>1300</v>
      </c>
      <c r="H299" s="6" t="str">
        <f>IF(IFERROR(VLOOKUP(B299,总表!A:D,4,0),"露易")=0," ",IFERROR(VLOOKUP(B299,总表!A:D,4,0),"-"))</f>
        <v> </v>
      </c>
      <c r="I299" s="6" t="str">
        <f t="shared" si="19"/>
        <v> </v>
      </c>
    </row>
    <row r="300" spans="1:9">
      <c r="A300" s="6">
        <v>299</v>
      </c>
      <c r="B300" s="47" t="str">
        <f t="shared" si="16"/>
        <v>0000012B</v>
      </c>
      <c r="C300" s="47" t="str">
        <f>IFERROR(VLOOKUP(B300,总表!A:B,2,0),"-")</f>
        <v>-</v>
      </c>
      <c r="D300" s="6" t="str">
        <f t="shared" si="17"/>
        <v>-</v>
      </c>
      <c r="E300" s="6" t="str">
        <f>IFERROR(VLOOKUP(B300,总表!A:D,3,0),"-")</f>
        <v>-</v>
      </c>
      <c r="F300" s="6" t="str">
        <f t="shared" si="18"/>
        <v>-</v>
      </c>
      <c r="G300" s="6" t="s">
        <v>9</v>
      </c>
      <c r="H300" s="6" t="str">
        <f>IF(IFERROR(VLOOKUP(B300,总表!A:D,4,0),"露易")=0," ",IFERROR(VLOOKUP(B300,总表!A:D,4,0),"-"))</f>
        <v>-</v>
      </c>
      <c r="I300" s="6" t="str">
        <f t="shared" si="19"/>
        <v>-</v>
      </c>
    </row>
    <row r="301" spans="1:9">
      <c r="A301" s="6">
        <v>300</v>
      </c>
      <c r="B301" s="47" t="str">
        <f t="shared" si="16"/>
        <v>0000012C</v>
      </c>
      <c r="C301" s="47" t="str">
        <f>IFERROR(VLOOKUP(B301,总表!A:B,2,0),"-")</f>
        <v>化石类</v>
      </c>
      <c r="D301" s="6" t="str">
        <f t="shared" si="17"/>
        <v>化石类</v>
      </c>
      <c r="E301" s="6" t="str">
        <f>IFERROR(VLOOKUP(B301,总表!A:D,3,0),"-")</f>
        <v>恐龙脚印化石</v>
      </c>
      <c r="F301" s="6" t="str">
        <f t="shared" si="18"/>
        <v>恐龙脚印化石</v>
      </c>
      <c r="G301" s="6">
        <v>1000</v>
      </c>
      <c r="H301" s="6" t="str">
        <f>IF(IFERROR(VLOOKUP(B301,总表!A:D,4,0),"露易")=0," ",IFERROR(VLOOKUP(B301,总表!A:D,4,0),"-"))</f>
        <v> </v>
      </c>
      <c r="I301" s="6" t="str">
        <f t="shared" si="19"/>
        <v> </v>
      </c>
    </row>
    <row r="302" spans="1:9">
      <c r="A302" s="6">
        <v>301</v>
      </c>
      <c r="B302" s="47" t="str">
        <f t="shared" si="16"/>
        <v>0000012D</v>
      </c>
      <c r="C302" s="47" t="str">
        <f>IFERROR(VLOOKUP(B302,总表!A:B,2,0),"-")</f>
        <v>化石类</v>
      </c>
      <c r="D302" s="6" t="str">
        <f t="shared" si="17"/>
        <v>化石类</v>
      </c>
      <c r="E302" s="6" t="str">
        <f>IFERROR(VLOOKUP(B302,总表!A:D,3,0),"-")</f>
        <v>南方古猿</v>
      </c>
      <c r="F302" s="6" t="str">
        <f t="shared" si="18"/>
        <v>南方古猿</v>
      </c>
      <c r="G302" s="6">
        <v>1100</v>
      </c>
      <c r="H302" s="6" t="str">
        <f>IF(IFERROR(VLOOKUP(B302,总表!A:D,4,0),"露易")=0," ",IFERROR(VLOOKUP(B302,总表!A:D,4,0),"-"))</f>
        <v> </v>
      </c>
      <c r="I302" s="6" t="str">
        <f t="shared" si="19"/>
        <v> </v>
      </c>
    </row>
    <row r="303" spans="1:9">
      <c r="A303" s="6">
        <v>302</v>
      </c>
      <c r="B303" s="47" t="str">
        <f t="shared" si="16"/>
        <v>0000012E</v>
      </c>
      <c r="C303" s="47" t="str">
        <f>IFERROR(VLOOKUP(B303,总表!A:B,2,0),"-")</f>
        <v>化石类</v>
      </c>
      <c r="D303" s="6" t="str">
        <f t="shared" si="17"/>
        <v>化石类</v>
      </c>
      <c r="E303" s="51" t="str">
        <f>IFERROR(VLOOKUP(B303,总表!A:D,3,0),"-")</f>
        <v>鲨鱼牙齿化石</v>
      </c>
      <c r="F303" s="51" t="str">
        <f t="shared" si="18"/>
        <v>鲨鱼牙齿化石</v>
      </c>
      <c r="G303" s="6">
        <v>1000</v>
      </c>
      <c r="H303" s="6" t="str">
        <f>IF(IFERROR(VLOOKUP(B303,总表!A:D,4,0),"露易")=0," ",IFERROR(VLOOKUP(B303,总表!A:D,4,0),"-"))</f>
        <v> </v>
      </c>
      <c r="I303" s="6" t="str">
        <f t="shared" si="19"/>
        <v> </v>
      </c>
    </row>
    <row r="304" spans="1:9">
      <c r="A304" s="6">
        <v>303</v>
      </c>
      <c r="B304" s="47" t="str">
        <f t="shared" si="16"/>
        <v>0000012F</v>
      </c>
      <c r="C304" s="47" t="str">
        <f>IFERROR(VLOOKUP(B304,总表!A:B,2,0),"-")</f>
        <v>化石类</v>
      </c>
      <c r="D304" s="6" t="str">
        <f t="shared" si="17"/>
        <v>化石类</v>
      </c>
      <c r="E304" s="6" t="str">
        <f>IFERROR(VLOOKUP(B304,总表!A:D,3,0),"-")</f>
        <v>三叶虫</v>
      </c>
      <c r="F304" s="6" t="str">
        <f t="shared" si="18"/>
        <v>三叶虫</v>
      </c>
      <c r="G304" s="6">
        <v>1300</v>
      </c>
      <c r="H304" s="6" t="str">
        <f>IF(IFERROR(VLOOKUP(B304,总表!A:D,4,0),"露易")=0," ",IFERROR(VLOOKUP(B304,总表!A:D,4,0),"-"))</f>
        <v> </v>
      </c>
      <c r="I304" s="6" t="str">
        <f t="shared" si="19"/>
        <v> </v>
      </c>
    </row>
    <row r="305" spans="1:9">
      <c r="A305" s="6">
        <v>304</v>
      </c>
      <c r="B305" s="47" t="str">
        <f t="shared" si="16"/>
        <v>00000130</v>
      </c>
      <c r="C305" s="47" t="str">
        <f>IFERROR(VLOOKUP(B305,总表!A:B,2,0),"-")</f>
        <v>-</v>
      </c>
      <c r="D305" s="6" t="str">
        <f t="shared" si="17"/>
        <v>-</v>
      </c>
      <c r="E305" s="6" t="str">
        <f>IFERROR(VLOOKUP(B305,总表!A:D,3,0),"-")</f>
        <v>-</v>
      </c>
      <c r="F305" s="6" t="str">
        <f t="shared" si="18"/>
        <v>-</v>
      </c>
      <c r="G305" s="6" t="s">
        <v>9</v>
      </c>
      <c r="H305" s="6" t="str">
        <f>IF(IFERROR(VLOOKUP(B305,总表!A:D,4,0),"露易")=0," ",IFERROR(VLOOKUP(B305,总表!A:D,4,0),"-"))</f>
        <v>-</v>
      </c>
      <c r="I305" s="6" t="str">
        <f t="shared" si="19"/>
        <v>-</v>
      </c>
    </row>
    <row r="306" spans="1:9">
      <c r="A306" s="6">
        <v>305</v>
      </c>
      <c r="B306" s="47" t="str">
        <f t="shared" si="16"/>
        <v>00000131</v>
      </c>
      <c r="C306" s="47" t="str">
        <f>IFERROR(VLOOKUP(B306,总表!A:B,2,0),"-")</f>
        <v>-</v>
      </c>
      <c r="D306" s="6" t="str">
        <f t="shared" si="17"/>
        <v>-</v>
      </c>
      <c r="E306" s="6" t="str">
        <f>IFERROR(VLOOKUP(B306,总表!A:D,3,0),"-")</f>
        <v>-</v>
      </c>
      <c r="F306" s="6" t="str">
        <f t="shared" si="18"/>
        <v>-</v>
      </c>
      <c r="G306" s="6" t="s">
        <v>9</v>
      </c>
      <c r="H306" s="6" t="str">
        <f>IF(IFERROR(VLOOKUP(B306,总表!A:D,4,0),"露易")=0," ",IFERROR(VLOOKUP(B306,总表!A:D,4,0),"-"))</f>
        <v>-</v>
      </c>
      <c r="I306" s="6" t="str">
        <f t="shared" si="19"/>
        <v>-</v>
      </c>
    </row>
    <row r="307" spans="1:9">
      <c r="A307" s="6">
        <v>306</v>
      </c>
      <c r="B307" s="47" t="str">
        <f t="shared" si="16"/>
        <v>00000132</v>
      </c>
      <c r="C307" s="47" t="str">
        <f>IFERROR(VLOOKUP(B307,总表!A:B,2,0),"-")</f>
        <v>-</v>
      </c>
      <c r="D307" s="6" t="str">
        <f t="shared" si="17"/>
        <v>-</v>
      </c>
      <c r="E307" s="6" t="str">
        <f>IFERROR(VLOOKUP(B307,总表!A:D,3,0),"-")</f>
        <v>-</v>
      </c>
      <c r="F307" s="6" t="str">
        <f t="shared" si="18"/>
        <v>-</v>
      </c>
      <c r="G307" s="6" t="s">
        <v>9</v>
      </c>
      <c r="H307" s="6" t="str">
        <f>IF(IFERROR(VLOOKUP(B307,总表!A:D,4,0),"露易")=0," ",IFERROR(VLOOKUP(B307,总表!A:D,4,0),"-"))</f>
        <v>-</v>
      </c>
      <c r="I307" s="6" t="str">
        <f t="shared" si="19"/>
        <v>-</v>
      </c>
    </row>
    <row r="308" spans="1:9">
      <c r="A308" s="6">
        <v>307</v>
      </c>
      <c r="B308" s="47" t="str">
        <f t="shared" si="16"/>
        <v>00000133</v>
      </c>
      <c r="C308" s="47" t="str">
        <f>IFERROR(VLOOKUP(B308,总表!A:B,2,0),"-")</f>
        <v>-</v>
      </c>
      <c r="D308" s="6" t="str">
        <f t="shared" si="17"/>
        <v>-</v>
      </c>
      <c r="E308" s="6" t="str">
        <f>IFERROR(VLOOKUP(B308,总表!A:D,3,0),"-")</f>
        <v>-</v>
      </c>
      <c r="F308" s="6" t="str">
        <f t="shared" si="18"/>
        <v>-</v>
      </c>
      <c r="G308" s="6" t="s">
        <v>9</v>
      </c>
      <c r="H308" s="6" t="str">
        <f>IF(IFERROR(VLOOKUP(B308,总表!A:D,4,0),"露易")=0," ",IFERROR(VLOOKUP(B308,总表!A:D,4,0),"-"))</f>
        <v>-</v>
      </c>
      <c r="I308" s="6" t="str">
        <f t="shared" si="19"/>
        <v>-</v>
      </c>
    </row>
    <row r="309" spans="1:9">
      <c r="A309" s="6">
        <v>308</v>
      </c>
      <c r="B309" s="47" t="str">
        <f t="shared" si="16"/>
        <v>00000134</v>
      </c>
      <c r="C309" s="47" t="str">
        <f>IFERROR(VLOOKUP(B309,总表!A:B,2,0),"-")</f>
        <v>-</v>
      </c>
      <c r="D309" s="6" t="str">
        <f t="shared" si="17"/>
        <v>-</v>
      </c>
      <c r="E309" s="6" t="str">
        <f>IFERROR(VLOOKUP(B309,总表!A:D,3,0),"-")</f>
        <v>-</v>
      </c>
      <c r="F309" s="6" t="str">
        <f t="shared" si="18"/>
        <v>-</v>
      </c>
      <c r="G309" s="6" t="s">
        <v>9</v>
      </c>
      <c r="H309" s="6" t="str">
        <f>IF(IFERROR(VLOOKUP(B309,总表!A:D,4,0),"露易")=0," ",IFERROR(VLOOKUP(B309,总表!A:D,4,0),"-"))</f>
        <v>-</v>
      </c>
      <c r="I309" s="6" t="str">
        <f t="shared" si="19"/>
        <v>-</v>
      </c>
    </row>
    <row r="310" spans="1:9">
      <c r="A310" s="6">
        <v>309</v>
      </c>
      <c r="B310" s="47" t="str">
        <f t="shared" si="16"/>
        <v>00000135</v>
      </c>
      <c r="C310" s="47" t="str">
        <f>IFERROR(VLOOKUP(B310,总表!A:B,2,0),"-")</f>
        <v>-</v>
      </c>
      <c r="D310" s="6" t="str">
        <f t="shared" si="17"/>
        <v>-</v>
      </c>
      <c r="E310" s="6" t="str">
        <f>IFERROR(VLOOKUP(B310,总表!A:D,3,0),"-")</f>
        <v>-</v>
      </c>
      <c r="F310" s="6" t="str">
        <f t="shared" si="18"/>
        <v>-</v>
      </c>
      <c r="G310" s="6" t="s">
        <v>9</v>
      </c>
      <c r="H310" s="6" t="str">
        <f>IF(IFERROR(VLOOKUP(B310,总表!A:D,4,0),"露易")=0," ",IFERROR(VLOOKUP(B310,总表!A:D,4,0),"-"))</f>
        <v>-</v>
      </c>
      <c r="I310" s="6" t="str">
        <f t="shared" si="19"/>
        <v>-</v>
      </c>
    </row>
    <row r="311" spans="1:9">
      <c r="A311" s="6">
        <v>310</v>
      </c>
      <c r="B311" s="47" t="str">
        <f t="shared" si="16"/>
        <v>00000136</v>
      </c>
      <c r="C311" s="47" t="str">
        <f>IFERROR(VLOOKUP(B311,总表!A:B,2,0),"-")</f>
        <v>-</v>
      </c>
      <c r="D311" s="6" t="str">
        <f t="shared" si="17"/>
        <v>-</v>
      </c>
      <c r="E311" s="6" t="str">
        <f>IFERROR(VLOOKUP(B311,总表!A:D,3,0),"-")</f>
        <v>-</v>
      </c>
      <c r="F311" s="6" t="str">
        <f t="shared" si="18"/>
        <v>-</v>
      </c>
      <c r="G311" s="6" t="s">
        <v>9</v>
      </c>
      <c r="H311" s="6" t="str">
        <f>IF(IFERROR(VLOOKUP(B311,总表!A:D,4,0),"露易")=0," ",IFERROR(VLOOKUP(B311,总表!A:D,4,0),"-"))</f>
        <v>-</v>
      </c>
      <c r="I311" s="6" t="str">
        <f t="shared" si="19"/>
        <v>-</v>
      </c>
    </row>
    <row r="312" spans="1:9">
      <c r="A312" s="6">
        <v>311</v>
      </c>
      <c r="B312" s="47" t="str">
        <f t="shared" si="16"/>
        <v>00000137</v>
      </c>
      <c r="C312" s="47" t="str">
        <f>IFERROR(VLOOKUP(B312,总表!A:B,2,0),"-")</f>
        <v>-</v>
      </c>
      <c r="D312" s="6" t="str">
        <f t="shared" si="17"/>
        <v>-</v>
      </c>
      <c r="E312" s="6" t="str">
        <f>IFERROR(VLOOKUP(B312,总表!A:D,3,0),"-")</f>
        <v>-</v>
      </c>
      <c r="F312" s="6" t="str">
        <f t="shared" si="18"/>
        <v>-</v>
      </c>
      <c r="G312" s="6" t="s">
        <v>9</v>
      </c>
      <c r="H312" s="6" t="str">
        <f>IF(IFERROR(VLOOKUP(B312,总表!A:D,4,0),"露易")=0," ",IFERROR(VLOOKUP(B312,总表!A:D,4,0),"-"))</f>
        <v>-</v>
      </c>
      <c r="I312" s="6" t="str">
        <f t="shared" si="19"/>
        <v>-</v>
      </c>
    </row>
    <row r="313" spans="1:9">
      <c r="A313" s="6">
        <v>312</v>
      </c>
      <c r="B313" s="47" t="str">
        <f t="shared" si="16"/>
        <v>00000138</v>
      </c>
      <c r="C313" s="47" t="str">
        <f>IFERROR(VLOOKUP(B313,总表!A:B,2,0),"-")</f>
        <v>-</v>
      </c>
      <c r="D313" s="6" t="str">
        <f t="shared" si="17"/>
        <v>-</v>
      </c>
      <c r="E313" s="6" t="str">
        <f>IFERROR(VLOOKUP(B313,总表!A:D,3,0),"-")</f>
        <v>-</v>
      </c>
      <c r="F313" s="6" t="str">
        <f t="shared" si="18"/>
        <v>-</v>
      </c>
      <c r="G313" s="6" t="s">
        <v>9</v>
      </c>
      <c r="H313" s="6" t="str">
        <f>IF(IFERROR(VLOOKUP(B313,总表!A:D,4,0),"露易")=0," ",IFERROR(VLOOKUP(B313,总表!A:D,4,0),"-"))</f>
        <v>-</v>
      </c>
      <c r="I313" s="6" t="str">
        <f t="shared" si="19"/>
        <v>-</v>
      </c>
    </row>
    <row r="314" spans="1:9">
      <c r="A314" s="6">
        <v>313</v>
      </c>
      <c r="B314" s="47" t="str">
        <f t="shared" si="16"/>
        <v>00000139</v>
      </c>
      <c r="C314" s="47" t="str">
        <f>IFERROR(VLOOKUP(B314,总表!A:B,2,0),"-")</f>
        <v>-</v>
      </c>
      <c r="D314" s="6" t="str">
        <f t="shared" si="17"/>
        <v>-</v>
      </c>
      <c r="E314" s="6" t="str">
        <f>IFERROR(VLOOKUP(B314,总表!A:D,3,0),"-")</f>
        <v>-</v>
      </c>
      <c r="F314" s="6" t="str">
        <f t="shared" si="18"/>
        <v>-</v>
      </c>
      <c r="G314" s="6" t="s">
        <v>9</v>
      </c>
      <c r="H314" s="6" t="str">
        <f>IF(IFERROR(VLOOKUP(B314,总表!A:D,4,0),"露易")=0," ",IFERROR(VLOOKUP(B314,总表!A:D,4,0),"-"))</f>
        <v>-</v>
      </c>
      <c r="I314" s="6" t="str">
        <f t="shared" si="19"/>
        <v>-</v>
      </c>
    </row>
    <row r="315" spans="1:9">
      <c r="A315" s="6">
        <v>314</v>
      </c>
      <c r="B315" s="47" t="str">
        <f t="shared" si="16"/>
        <v>0000013A</v>
      </c>
      <c r="C315" s="47" t="str">
        <f>IFERROR(VLOOKUP(B315,总表!A:B,2,0),"-")</f>
        <v>-</v>
      </c>
      <c r="D315" s="6" t="str">
        <f t="shared" si="17"/>
        <v>-</v>
      </c>
      <c r="E315" s="6" t="str">
        <f>IFERROR(VLOOKUP(B315,总表!A:D,3,0),"-")</f>
        <v>-</v>
      </c>
      <c r="F315" s="6" t="str">
        <f t="shared" si="18"/>
        <v>-</v>
      </c>
      <c r="G315" s="6" t="s">
        <v>9</v>
      </c>
      <c r="H315" s="6" t="str">
        <f>IF(IFERROR(VLOOKUP(B315,总表!A:D,4,0),"露易")=0," ",IFERROR(VLOOKUP(B315,总表!A:D,4,0),"-"))</f>
        <v>-</v>
      </c>
      <c r="I315" s="6" t="str">
        <f t="shared" si="19"/>
        <v>-</v>
      </c>
    </row>
    <row r="316" spans="1:9">
      <c r="A316" s="6">
        <v>315</v>
      </c>
      <c r="B316" s="47" t="str">
        <f t="shared" si="16"/>
        <v>0000013B</v>
      </c>
      <c r="C316" s="47" t="str">
        <f>IFERROR(VLOOKUP(B316,总表!A:B,2,0),"-")</f>
        <v>-</v>
      </c>
      <c r="D316" s="6" t="str">
        <f t="shared" si="17"/>
        <v>-</v>
      </c>
      <c r="E316" s="6" t="str">
        <f>IFERROR(VLOOKUP(B316,总表!A:D,3,0),"-")</f>
        <v>-</v>
      </c>
      <c r="F316" s="6" t="str">
        <f t="shared" si="18"/>
        <v>-</v>
      </c>
      <c r="G316" s="6" t="s">
        <v>9</v>
      </c>
      <c r="H316" s="6" t="str">
        <f>IF(IFERROR(VLOOKUP(B316,总表!A:D,4,0),"露易")=0," ",IFERROR(VLOOKUP(B316,总表!A:D,4,0),"-"))</f>
        <v>-</v>
      </c>
      <c r="I316" s="6" t="str">
        <f t="shared" si="19"/>
        <v>-</v>
      </c>
    </row>
    <row r="317" spans="1:9">
      <c r="A317" s="6">
        <v>316</v>
      </c>
      <c r="B317" s="47" t="str">
        <f t="shared" si="16"/>
        <v>0000013C</v>
      </c>
      <c r="C317" s="47" t="str">
        <f>IFERROR(VLOOKUP(B317,总表!A:B,2,0),"-")</f>
        <v>-</v>
      </c>
      <c r="D317" s="6" t="str">
        <f t="shared" si="17"/>
        <v>-</v>
      </c>
      <c r="E317" s="6" t="str">
        <f>IFERROR(VLOOKUP(B317,总表!A:D,3,0),"-")</f>
        <v>-</v>
      </c>
      <c r="F317" s="6" t="str">
        <f t="shared" si="18"/>
        <v>-</v>
      </c>
      <c r="G317" s="6" t="s">
        <v>9</v>
      </c>
      <c r="H317" s="6" t="str">
        <f>IF(IFERROR(VLOOKUP(B317,总表!A:D,4,0),"露易")=0," ",IFERROR(VLOOKUP(B317,总表!A:D,4,0),"-"))</f>
        <v>-</v>
      </c>
      <c r="I317" s="6" t="str">
        <f t="shared" si="19"/>
        <v>-</v>
      </c>
    </row>
    <row r="318" spans="1:9">
      <c r="A318" s="6">
        <v>317</v>
      </c>
      <c r="B318" s="47" t="str">
        <f t="shared" si="16"/>
        <v>0000013D</v>
      </c>
      <c r="C318" s="47" t="str">
        <f>IFERROR(VLOOKUP(B318,总表!A:B,2,0),"-")</f>
        <v>-</v>
      </c>
      <c r="D318" s="6" t="str">
        <f t="shared" si="17"/>
        <v>-</v>
      </c>
      <c r="E318" s="6" t="str">
        <f>IFERROR(VLOOKUP(B318,总表!A:D,3,0),"-")</f>
        <v>-</v>
      </c>
      <c r="F318" s="6" t="str">
        <f t="shared" si="18"/>
        <v>-</v>
      </c>
      <c r="G318" s="6" t="s">
        <v>9</v>
      </c>
      <c r="H318" s="6" t="str">
        <f>IF(IFERROR(VLOOKUP(B318,总表!A:D,4,0),"露易")=0," ",IFERROR(VLOOKUP(B318,总表!A:D,4,0),"-"))</f>
        <v>-</v>
      </c>
      <c r="I318" s="6" t="str">
        <f t="shared" si="19"/>
        <v>-</v>
      </c>
    </row>
    <row r="319" spans="1:9">
      <c r="A319" s="6">
        <v>318</v>
      </c>
      <c r="B319" s="47" t="str">
        <f t="shared" si="16"/>
        <v>0000013E</v>
      </c>
      <c r="C319" s="47" t="str">
        <f>IFERROR(VLOOKUP(B319,总表!A:B,2,0),"-")</f>
        <v>-</v>
      </c>
      <c r="D319" s="6" t="str">
        <f t="shared" si="17"/>
        <v>-</v>
      </c>
      <c r="E319" s="6" t="str">
        <f>IFERROR(VLOOKUP(B319,总表!A:D,3,0),"-")</f>
        <v>-</v>
      </c>
      <c r="F319" s="6" t="str">
        <f t="shared" si="18"/>
        <v>-</v>
      </c>
      <c r="G319" s="6" t="s">
        <v>9</v>
      </c>
      <c r="H319" s="6" t="str">
        <f>IF(IFERROR(VLOOKUP(B319,总表!A:D,4,0),"露易")=0," ",IFERROR(VLOOKUP(B319,总表!A:D,4,0),"-"))</f>
        <v>-</v>
      </c>
      <c r="I319" s="6" t="str">
        <f t="shared" si="19"/>
        <v>-</v>
      </c>
    </row>
    <row r="320" spans="1:9">
      <c r="A320" s="6">
        <v>319</v>
      </c>
      <c r="B320" s="47" t="str">
        <f t="shared" si="16"/>
        <v>0000013F</v>
      </c>
      <c r="C320" s="47" t="str">
        <f>IFERROR(VLOOKUP(B320,总表!A:B,2,0),"-")</f>
        <v>-</v>
      </c>
      <c r="D320" s="6" t="str">
        <f t="shared" si="17"/>
        <v>-</v>
      </c>
      <c r="E320" s="6" t="str">
        <f>IFERROR(VLOOKUP(B320,总表!A:D,3,0),"-")</f>
        <v>-</v>
      </c>
      <c r="F320" s="6" t="str">
        <f t="shared" si="18"/>
        <v>-</v>
      </c>
      <c r="G320" s="6" t="s">
        <v>9</v>
      </c>
      <c r="H320" s="6" t="str">
        <f>IF(IFERROR(VLOOKUP(B320,总表!A:D,4,0),"露易")=0," ",IFERROR(VLOOKUP(B320,总表!A:D,4,0),"-"))</f>
        <v>-</v>
      </c>
      <c r="I320" s="6" t="str">
        <f t="shared" si="19"/>
        <v>-</v>
      </c>
    </row>
    <row r="321" spans="1:9">
      <c r="A321" s="6">
        <v>320</v>
      </c>
      <c r="B321" s="47" t="str">
        <f t="shared" si="16"/>
        <v>00000140</v>
      </c>
      <c r="C321" s="47" t="str">
        <f>IFERROR(VLOOKUP(B321,总表!A:B,2,0),"-")</f>
        <v>-</v>
      </c>
      <c r="D321" s="6" t="str">
        <f t="shared" si="17"/>
        <v>-</v>
      </c>
      <c r="E321" s="6" t="str">
        <f>IFERROR(VLOOKUP(B321,总表!A:D,3,0),"-")</f>
        <v>-</v>
      </c>
      <c r="F321" s="6" t="str">
        <f t="shared" si="18"/>
        <v>-</v>
      </c>
      <c r="G321" s="6" t="s">
        <v>9</v>
      </c>
      <c r="H321" s="6" t="str">
        <f>IF(IFERROR(VLOOKUP(B321,总表!A:D,4,0),"露易")=0," ",IFERROR(VLOOKUP(B321,总表!A:D,4,0),"-"))</f>
        <v>-</v>
      </c>
      <c r="I321" s="6" t="str">
        <f t="shared" si="19"/>
        <v>-</v>
      </c>
    </row>
    <row r="322" spans="1:9">
      <c r="A322" s="6">
        <v>321</v>
      </c>
      <c r="B322" s="47" t="str">
        <f t="shared" ref="B322:B385" si="20">DEC2HEX(ROW(A321),8)</f>
        <v>00000141</v>
      </c>
      <c r="C322" s="47" t="str">
        <f>IFERROR(VLOOKUP(B322,总表!A:B,2,0),"-")</f>
        <v>-</v>
      </c>
      <c r="D322" s="6" t="str">
        <f t="shared" ref="D322:D385" si="21">C322</f>
        <v>-</v>
      </c>
      <c r="E322" s="6" t="str">
        <f>IFERROR(VLOOKUP(B322,总表!A:D,3,0),"-")</f>
        <v>-</v>
      </c>
      <c r="F322" s="6" t="str">
        <f t="shared" ref="F322:F385" si="22">E322</f>
        <v>-</v>
      </c>
      <c r="G322" s="6" t="s">
        <v>9</v>
      </c>
      <c r="H322" s="6" t="str">
        <f>IF(IFERROR(VLOOKUP(B322,总表!A:D,4,0),"露易")=0," ",IFERROR(VLOOKUP(B322,总表!A:D,4,0),"-"))</f>
        <v>-</v>
      </c>
      <c r="I322" s="6" t="str">
        <f t="shared" ref="I322:I385" si="23">H322</f>
        <v>-</v>
      </c>
    </row>
    <row r="323" spans="1:9">
      <c r="A323" s="6">
        <v>322</v>
      </c>
      <c r="B323" s="47" t="str">
        <f t="shared" si="20"/>
        <v>00000142</v>
      </c>
      <c r="C323" s="47" t="str">
        <f>IFERROR(VLOOKUP(B323,总表!A:B,2,0),"-")</f>
        <v>-</v>
      </c>
      <c r="D323" s="6" t="str">
        <f t="shared" si="21"/>
        <v>-</v>
      </c>
      <c r="E323" s="6" t="str">
        <f>IFERROR(VLOOKUP(B323,总表!A:D,3,0),"-")</f>
        <v>-</v>
      </c>
      <c r="F323" s="6" t="str">
        <f t="shared" si="22"/>
        <v>-</v>
      </c>
      <c r="G323" s="6" t="s">
        <v>9</v>
      </c>
      <c r="H323" s="6" t="str">
        <f>IF(IFERROR(VLOOKUP(B323,总表!A:D,4,0),"露易")=0," ",IFERROR(VLOOKUP(B323,总表!A:D,4,0),"-"))</f>
        <v>-</v>
      </c>
      <c r="I323" s="6" t="str">
        <f t="shared" si="23"/>
        <v>-</v>
      </c>
    </row>
    <row r="324" spans="1:9">
      <c r="A324" s="6">
        <v>323</v>
      </c>
      <c r="B324" s="47" t="str">
        <f t="shared" si="20"/>
        <v>00000143</v>
      </c>
      <c r="C324" s="47" t="str">
        <f>IFERROR(VLOOKUP(B324,总表!A:B,2,0),"-")</f>
        <v>-</v>
      </c>
      <c r="D324" s="6" t="str">
        <f t="shared" si="21"/>
        <v>-</v>
      </c>
      <c r="E324" s="6" t="str">
        <f>IFERROR(VLOOKUP(B324,总表!A:D,3,0),"-")</f>
        <v>-</v>
      </c>
      <c r="F324" s="6" t="str">
        <f t="shared" si="22"/>
        <v>-</v>
      </c>
      <c r="G324" s="6" t="s">
        <v>9</v>
      </c>
      <c r="H324" s="6" t="str">
        <f>IF(IFERROR(VLOOKUP(B324,总表!A:D,4,0),"露易")=0," ",IFERROR(VLOOKUP(B324,总表!A:D,4,0),"-"))</f>
        <v>-</v>
      </c>
      <c r="I324" s="6" t="str">
        <f t="shared" si="23"/>
        <v>-</v>
      </c>
    </row>
    <row r="325" spans="1:9">
      <c r="A325" s="6">
        <v>324</v>
      </c>
      <c r="B325" s="47" t="str">
        <f t="shared" si="20"/>
        <v>00000144</v>
      </c>
      <c r="C325" s="47" t="str">
        <f>IFERROR(VLOOKUP(B325,总表!A:B,2,0),"-")</f>
        <v>-</v>
      </c>
      <c r="D325" s="6" t="str">
        <f t="shared" si="21"/>
        <v>-</v>
      </c>
      <c r="E325" s="6" t="str">
        <f>IFERROR(VLOOKUP(B325,总表!A:D,3,0),"-")</f>
        <v>-</v>
      </c>
      <c r="F325" s="6" t="str">
        <f t="shared" si="22"/>
        <v>-</v>
      </c>
      <c r="G325" s="6" t="s">
        <v>9</v>
      </c>
      <c r="H325" s="6" t="str">
        <f>IF(IFERROR(VLOOKUP(B325,总表!A:D,4,0),"露易")=0," ",IFERROR(VLOOKUP(B325,总表!A:D,4,0),"-"))</f>
        <v>-</v>
      </c>
      <c r="I325" s="6" t="str">
        <f t="shared" si="23"/>
        <v>-</v>
      </c>
    </row>
    <row r="326" spans="1:9">
      <c r="A326" s="6">
        <v>325</v>
      </c>
      <c r="B326" s="47" t="str">
        <f t="shared" si="20"/>
        <v>00000145</v>
      </c>
      <c r="C326" s="47" t="str">
        <f>IFERROR(VLOOKUP(B326,总表!A:B,2,0),"-")</f>
        <v>-</v>
      </c>
      <c r="D326" s="6" t="str">
        <f t="shared" si="21"/>
        <v>-</v>
      </c>
      <c r="E326" s="6" t="str">
        <f>IFERROR(VLOOKUP(B326,总表!A:D,3,0),"-")</f>
        <v>-</v>
      </c>
      <c r="F326" s="6" t="str">
        <f t="shared" si="22"/>
        <v>-</v>
      </c>
      <c r="G326" s="6" t="s">
        <v>9</v>
      </c>
      <c r="H326" s="6" t="str">
        <f>IF(IFERROR(VLOOKUP(B326,总表!A:D,4,0),"露易")=0," ",IFERROR(VLOOKUP(B326,总表!A:D,4,0),"-"))</f>
        <v>-</v>
      </c>
      <c r="I326" s="6" t="str">
        <f t="shared" si="23"/>
        <v>-</v>
      </c>
    </row>
    <row r="327" spans="1:9">
      <c r="A327" s="6">
        <v>326</v>
      </c>
      <c r="B327" s="47" t="str">
        <f t="shared" si="20"/>
        <v>00000146</v>
      </c>
      <c r="C327" s="47" t="str">
        <f>IFERROR(VLOOKUP(B327,总表!A:B,2,0),"-")</f>
        <v>-</v>
      </c>
      <c r="D327" s="6" t="str">
        <f t="shared" si="21"/>
        <v>-</v>
      </c>
      <c r="E327" s="6" t="str">
        <f>IFERROR(VLOOKUP(B327,总表!A:D,3,0),"-")</f>
        <v>-</v>
      </c>
      <c r="F327" s="6" t="str">
        <f t="shared" si="22"/>
        <v>-</v>
      </c>
      <c r="G327" s="6" t="s">
        <v>9</v>
      </c>
      <c r="H327" s="6" t="str">
        <f>IF(IFERROR(VLOOKUP(B327,总表!A:D,4,0),"露易")=0," ",IFERROR(VLOOKUP(B327,总表!A:D,4,0),"-"))</f>
        <v>-</v>
      </c>
      <c r="I327" s="6" t="str">
        <f t="shared" si="23"/>
        <v>-</v>
      </c>
    </row>
    <row r="328" spans="1:9">
      <c r="A328" s="6">
        <v>327</v>
      </c>
      <c r="B328" s="47" t="str">
        <f t="shared" si="20"/>
        <v>00000147</v>
      </c>
      <c r="C328" s="47" t="str">
        <f>IFERROR(VLOOKUP(B328,总表!A:B,2,0),"-")</f>
        <v>-</v>
      </c>
      <c r="D328" s="6" t="str">
        <f t="shared" si="21"/>
        <v>-</v>
      </c>
      <c r="E328" s="6" t="str">
        <f>IFERROR(VLOOKUP(B328,总表!A:D,3,0),"-")</f>
        <v>-</v>
      </c>
      <c r="F328" s="6" t="str">
        <f t="shared" si="22"/>
        <v>-</v>
      </c>
      <c r="G328" s="6" t="s">
        <v>9</v>
      </c>
      <c r="H328" s="6" t="str">
        <f>IF(IFERROR(VLOOKUP(B328,总表!A:D,4,0),"露易")=0," ",IFERROR(VLOOKUP(B328,总表!A:D,4,0),"-"))</f>
        <v>-</v>
      </c>
      <c r="I328" s="6" t="str">
        <f t="shared" si="23"/>
        <v>-</v>
      </c>
    </row>
    <row r="329" spans="1:9">
      <c r="A329" s="6">
        <v>328</v>
      </c>
      <c r="B329" s="47" t="str">
        <f t="shared" si="20"/>
        <v>00000148</v>
      </c>
      <c r="C329" s="50" t="str">
        <f>IFERROR(VLOOKUP(B329,总表!A:B,2,0),"-")</f>
        <v>鱼类</v>
      </c>
      <c r="D329" s="51" t="str">
        <f t="shared" si="21"/>
        <v>鱼类</v>
      </c>
      <c r="E329" s="51" t="str">
        <f>IFERROR(VLOOKUP(B329,总表!A:D,3,0),"-")</f>
        <v>鲫鱼</v>
      </c>
      <c r="F329" s="51" t="str">
        <f t="shared" si="22"/>
        <v>鲫鱼</v>
      </c>
      <c r="G329" s="6">
        <v>160</v>
      </c>
      <c r="H329" s="6" t="str">
        <f>IF(IFERROR(VLOOKUP(B329,总表!A:D,4,0),"露易")=0," ",IFERROR(VLOOKUP(B329,总表!A:D,4,0),"-"))</f>
        <v> </v>
      </c>
      <c r="I329" s="6" t="str">
        <f t="shared" si="23"/>
        <v> </v>
      </c>
    </row>
    <row r="330" spans="1:9">
      <c r="A330" s="6">
        <v>329</v>
      </c>
      <c r="B330" s="47" t="str">
        <f t="shared" si="20"/>
        <v>00000149</v>
      </c>
      <c r="C330" s="50" t="str">
        <f>IFERROR(VLOOKUP(B330,总表!A:B,2,0),"-")</f>
        <v>鱼类</v>
      </c>
      <c r="D330" s="51" t="str">
        <f t="shared" si="21"/>
        <v>鱼类</v>
      </c>
      <c r="E330" s="6" t="str">
        <f>IFERROR(VLOOKUP(B330,总表!A:D,3,0),"-")</f>
        <v>金鱼</v>
      </c>
      <c r="F330" s="6" t="str">
        <f t="shared" si="22"/>
        <v>金鱼</v>
      </c>
      <c r="G330" s="6">
        <v>1300</v>
      </c>
      <c r="H330" s="6" t="str">
        <f>IF(IFERROR(VLOOKUP(B330,总表!A:D,4,0),"露易")=0," ",IFERROR(VLOOKUP(B330,总表!A:D,4,0),"-"))</f>
        <v> </v>
      </c>
      <c r="I330" s="6" t="str">
        <f t="shared" si="23"/>
        <v> </v>
      </c>
    </row>
    <row r="331" spans="1:9">
      <c r="A331" s="6">
        <v>330</v>
      </c>
      <c r="B331" s="47" t="str">
        <f t="shared" si="20"/>
        <v>0000014A</v>
      </c>
      <c r="C331" s="50" t="str">
        <f>IFERROR(VLOOKUP(B331,总表!A:B,2,0),"-")</f>
        <v>摆设类</v>
      </c>
      <c r="D331" s="51" t="str">
        <f t="shared" si="21"/>
        <v>摆设类</v>
      </c>
      <c r="E331" s="6" t="str">
        <f>IFERROR(VLOOKUP(B331,总表!A:D,3,0),"-")</f>
        <v>烤肉炉</v>
      </c>
      <c r="F331" s="6" t="str">
        <f t="shared" si="22"/>
        <v>烤肉炉</v>
      </c>
      <c r="G331" s="6">
        <v>625</v>
      </c>
      <c r="H331" s="6" t="str">
        <f>IF(IFERROR(VLOOKUP(B331,总表!A:D,4,0),"露易")=0," ",IFERROR(VLOOKUP(B331,总表!A:D,4,0),"-"))</f>
        <v> </v>
      </c>
      <c r="I331" s="6" t="str">
        <f t="shared" si="23"/>
        <v> </v>
      </c>
    </row>
    <row r="332" spans="1:9">
      <c r="A332" s="6">
        <v>331</v>
      </c>
      <c r="B332" s="47" t="str">
        <f t="shared" si="20"/>
        <v>0000014B</v>
      </c>
      <c r="C332" s="50" t="str">
        <f>IFERROR(VLOOKUP(B332,总表!A:B,2,0),"-")</f>
        <v>摆设类</v>
      </c>
      <c r="D332" s="51" t="str">
        <f t="shared" si="21"/>
        <v>摆设类</v>
      </c>
      <c r="E332" s="6" t="str">
        <f>IFERROR(VLOOKUP(B332,总表!A:D,3,0),"-")</f>
        <v>小鸟水盆</v>
      </c>
      <c r="F332" s="6" t="str">
        <f t="shared" si="22"/>
        <v>小鸟水盆</v>
      </c>
      <c r="G332" s="6">
        <v>900</v>
      </c>
      <c r="H332" s="6" t="str">
        <f>IF(IFERROR(VLOOKUP(B332,总表!A:D,4,0),"露易")=0," ",IFERROR(VLOOKUP(B332,总表!A:D,4,0),"-"))</f>
        <v> </v>
      </c>
      <c r="I332" s="6" t="str">
        <f t="shared" si="23"/>
        <v> </v>
      </c>
    </row>
    <row r="333" spans="1:9">
      <c r="A333" s="6">
        <v>332</v>
      </c>
      <c r="B333" s="47" t="str">
        <f t="shared" si="20"/>
        <v>0000014C</v>
      </c>
      <c r="C333" s="47" t="str">
        <f>IFERROR(VLOOKUP(B333,总表!A:B,2,0),"-")</f>
        <v>-</v>
      </c>
      <c r="D333" s="6" t="str">
        <f t="shared" si="21"/>
        <v>-</v>
      </c>
      <c r="E333" s="6" t="str">
        <f>IFERROR(VLOOKUP(B333,总表!A:D,3,0),"-")</f>
        <v>-</v>
      </c>
      <c r="F333" s="6" t="str">
        <f t="shared" si="22"/>
        <v>-</v>
      </c>
      <c r="G333" s="6" t="s">
        <v>9</v>
      </c>
      <c r="H333" s="6" t="str">
        <f>IF(IFERROR(VLOOKUP(B333,总表!A:D,4,0),"露易")=0," ",IFERROR(VLOOKUP(B333,总表!A:D,4,0),"-"))</f>
        <v>-</v>
      </c>
      <c r="I333" s="6" t="str">
        <f t="shared" si="23"/>
        <v>-</v>
      </c>
    </row>
    <row r="334" spans="1:9">
      <c r="A334" s="6">
        <v>333</v>
      </c>
      <c r="B334" s="47" t="str">
        <f t="shared" si="20"/>
        <v>0000014D</v>
      </c>
      <c r="C334" s="50" t="str">
        <f>IFERROR(VLOOKUP(B334,总表!A:B,2,0),"-")</f>
        <v>摆设类</v>
      </c>
      <c r="D334" s="51" t="str">
        <f t="shared" si="21"/>
        <v>摆设类</v>
      </c>
      <c r="E334" s="51" t="str">
        <f>IFERROR(VLOOKUP(B334,总表!A:D,3,0),"-")</f>
        <v>鸟巢屋</v>
      </c>
      <c r="F334" s="51" t="str">
        <f t="shared" si="22"/>
        <v>鸟巢屋</v>
      </c>
      <c r="G334" s="6">
        <v>840</v>
      </c>
      <c r="H334" s="6" t="str">
        <f>IF(IFERROR(VLOOKUP(B334,总表!A:D,4,0),"露易")=0," ",IFERROR(VLOOKUP(B334,总表!A:D,4,0),"-"))</f>
        <v> </v>
      </c>
      <c r="I334" s="6" t="str">
        <f t="shared" si="23"/>
        <v> </v>
      </c>
    </row>
    <row r="335" spans="1:9">
      <c r="A335" s="6">
        <v>334</v>
      </c>
      <c r="B335" s="47" t="str">
        <f t="shared" si="20"/>
        <v>0000014E</v>
      </c>
      <c r="C335" s="47" t="str">
        <f>IFERROR(VLOOKUP(B335,总表!A:B,2,0),"-")</f>
        <v>-</v>
      </c>
      <c r="D335" s="6" t="str">
        <f t="shared" si="21"/>
        <v>-</v>
      </c>
      <c r="E335" s="6" t="str">
        <f>IFERROR(VLOOKUP(B335,总表!A:D,3,0),"-")</f>
        <v>-</v>
      </c>
      <c r="F335" s="6" t="str">
        <f t="shared" si="22"/>
        <v>-</v>
      </c>
      <c r="G335" s="6" t="s">
        <v>9</v>
      </c>
      <c r="H335" s="6" t="str">
        <f>IF(IFERROR(VLOOKUP(B335,总表!A:D,4,0),"露易")=0," ",IFERROR(VLOOKUP(B335,总表!A:D,4,0),"-"))</f>
        <v>-</v>
      </c>
      <c r="I335" s="6" t="str">
        <f t="shared" si="23"/>
        <v>-</v>
      </c>
    </row>
    <row r="336" spans="1:9">
      <c r="A336" s="6">
        <v>335</v>
      </c>
      <c r="B336" s="47" t="str">
        <f t="shared" si="20"/>
        <v>0000014F</v>
      </c>
      <c r="C336" s="50" t="str">
        <f>IFERROR(VLOOKUP(B336,总表!A:B,2,0),"-")</f>
        <v>摆设类</v>
      </c>
      <c r="D336" s="51" t="str">
        <f t="shared" si="21"/>
        <v>摆设类</v>
      </c>
      <c r="E336" s="6" t="str">
        <f>IFERROR(VLOOKUP(B336,总表!A:D,3,0),"-")</f>
        <v>雄火烈鸟</v>
      </c>
      <c r="F336" s="6" t="str">
        <f t="shared" si="22"/>
        <v>雄火烈鸟</v>
      </c>
      <c r="G336" s="6">
        <v>750</v>
      </c>
      <c r="H336" s="6" t="str">
        <f>IF(IFERROR(VLOOKUP(B336,总表!A:D,4,0),"露易")=0," ",IFERROR(VLOOKUP(B336,总表!A:D,4,0),"-"))</f>
        <v> </v>
      </c>
      <c r="I336" s="6" t="str">
        <f t="shared" si="23"/>
        <v> </v>
      </c>
    </row>
    <row r="337" spans="1:9">
      <c r="A337" s="6">
        <v>336</v>
      </c>
      <c r="B337" s="47" t="str">
        <f t="shared" si="20"/>
        <v>00000150</v>
      </c>
      <c r="C337" s="50" t="str">
        <f>IFERROR(VLOOKUP(B337,总表!A:B,2,0),"-")</f>
        <v>摆设类</v>
      </c>
      <c r="D337" s="51" t="str">
        <f t="shared" si="21"/>
        <v>摆设类</v>
      </c>
      <c r="E337" s="6" t="str">
        <f>IFERROR(VLOOKUP(B337,总表!A:D,3,0),"-")</f>
        <v>雌火烈鸟</v>
      </c>
      <c r="F337" s="6" t="str">
        <f t="shared" si="22"/>
        <v>雌火烈鸟</v>
      </c>
      <c r="G337" s="6">
        <v>750</v>
      </c>
      <c r="H337" s="6" t="str">
        <f>IF(IFERROR(VLOOKUP(B337,总表!A:D,4,0),"露易")=0," ",IFERROR(VLOOKUP(B337,总表!A:D,4,0),"-"))</f>
        <v> </v>
      </c>
      <c r="I337" s="6" t="str">
        <f t="shared" si="23"/>
        <v> </v>
      </c>
    </row>
    <row r="338" spans="1:9">
      <c r="A338" s="6">
        <v>337</v>
      </c>
      <c r="B338" s="47" t="str">
        <f t="shared" si="20"/>
        <v>00000151</v>
      </c>
      <c r="C338" s="47" t="str">
        <f>IFERROR(VLOOKUP(B338,总表!A:B,2,0),"-")</f>
        <v>-</v>
      </c>
      <c r="D338" s="6" t="str">
        <f t="shared" si="21"/>
        <v>-</v>
      </c>
      <c r="E338" s="6" t="str">
        <f>IFERROR(VLOOKUP(B338,总表!A:D,3,0),"-")</f>
        <v>-</v>
      </c>
      <c r="F338" s="6" t="str">
        <f t="shared" si="22"/>
        <v>-</v>
      </c>
      <c r="G338" s="6" t="s">
        <v>9</v>
      </c>
      <c r="H338" s="6" t="str">
        <f>IF(IFERROR(VLOOKUP(B338,总表!A:D,4,0),"露易")=0," ",IFERROR(VLOOKUP(B338,总表!A:D,4,0),"-"))</f>
        <v>-</v>
      </c>
      <c r="I338" s="6" t="str">
        <f t="shared" si="23"/>
        <v>-</v>
      </c>
    </row>
    <row r="339" spans="1:9">
      <c r="A339" s="6">
        <v>338</v>
      </c>
      <c r="B339" s="47" t="str">
        <f t="shared" si="20"/>
        <v>00000152</v>
      </c>
      <c r="C339" s="50" t="str">
        <f>IFERROR(VLOOKUP(B339,总表!A:B,2,0),"-")</f>
        <v>摆设类</v>
      </c>
      <c r="D339" s="51" t="str">
        <f t="shared" si="21"/>
        <v>摆设类</v>
      </c>
      <c r="E339" s="6" t="str">
        <f>IFERROR(VLOOKUP(B339,总表!A:D,3,0),"-")</f>
        <v>割草机</v>
      </c>
      <c r="F339" s="6" t="str">
        <f t="shared" si="22"/>
        <v>割草机</v>
      </c>
      <c r="G339" s="6">
        <v>725</v>
      </c>
      <c r="H339" s="6" t="str">
        <f>IF(IFERROR(VLOOKUP(B339,总表!A:D,4,0),"露易")=0," ",IFERROR(VLOOKUP(B339,总表!A:D,4,0),"-"))</f>
        <v> </v>
      </c>
      <c r="I339" s="6" t="str">
        <f t="shared" si="23"/>
        <v> </v>
      </c>
    </row>
    <row r="340" spans="1:9">
      <c r="A340" s="6">
        <v>339</v>
      </c>
      <c r="B340" s="47" t="str">
        <f t="shared" si="20"/>
        <v>00000153</v>
      </c>
      <c r="C340" s="47" t="str">
        <f>IFERROR(VLOOKUP(B340,总表!A:B,2,0),"-")</f>
        <v>-</v>
      </c>
      <c r="D340" s="6" t="str">
        <f t="shared" si="21"/>
        <v>-</v>
      </c>
      <c r="E340" s="6" t="str">
        <f>IFERROR(VLOOKUP(B340,总表!A:D,3,0),"-")</f>
        <v>-</v>
      </c>
      <c r="F340" s="6" t="str">
        <f t="shared" si="22"/>
        <v>-</v>
      </c>
      <c r="G340" s="6" t="s">
        <v>9</v>
      </c>
      <c r="H340" s="6" t="str">
        <f>IF(IFERROR(VLOOKUP(B340,总表!A:D,4,0),"露易")=0," ",IFERROR(VLOOKUP(B340,总表!A:D,4,0),"-"))</f>
        <v>-</v>
      </c>
      <c r="I340" s="6" t="str">
        <f t="shared" si="23"/>
        <v>-</v>
      </c>
    </row>
    <row r="341" spans="1:9">
      <c r="A341" s="6">
        <v>340</v>
      </c>
      <c r="B341" s="47" t="str">
        <f t="shared" si="20"/>
        <v>00000154</v>
      </c>
      <c r="C341" s="47" t="str">
        <f>IFERROR(VLOOKUP(B341,总表!A:B,2,0),"-")</f>
        <v>-</v>
      </c>
      <c r="D341" s="6" t="str">
        <f t="shared" si="21"/>
        <v>-</v>
      </c>
      <c r="E341" s="6" t="str">
        <f>IFERROR(VLOOKUP(B341,总表!A:D,3,0),"-")</f>
        <v>-</v>
      </c>
      <c r="F341" s="6" t="str">
        <f t="shared" si="22"/>
        <v>-</v>
      </c>
      <c r="G341" s="6" t="s">
        <v>9</v>
      </c>
      <c r="H341" s="6" t="str">
        <f>IF(IFERROR(VLOOKUP(B341,总表!A:D,4,0),"露易")=0," ",IFERROR(VLOOKUP(B341,总表!A:D,4,0),"-"))</f>
        <v>-</v>
      </c>
      <c r="I341" s="6" t="str">
        <f t="shared" si="23"/>
        <v>-</v>
      </c>
    </row>
    <row r="342" spans="1:9">
      <c r="A342" s="6">
        <v>341</v>
      </c>
      <c r="B342" s="47" t="str">
        <f t="shared" si="20"/>
        <v>00000155</v>
      </c>
      <c r="C342" s="47" t="str">
        <f>IFERROR(VLOOKUP(B342,总表!A:B,2,0),"-")</f>
        <v>-</v>
      </c>
      <c r="D342" s="6" t="str">
        <f t="shared" si="21"/>
        <v>-</v>
      </c>
      <c r="E342" s="6" t="str">
        <f>IFERROR(VLOOKUP(B342,总表!A:D,3,0),"-")</f>
        <v>-</v>
      </c>
      <c r="F342" s="6" t="str">
        <f t="shared" si="22"/>
        <v>-</v>
      </c>
      <c r="G342" s="6" t="s">
        <v>9</v>
      </c>
      <c r="H342" s="6" t="str">
        <f>IF(IFERROR(VLOOKUP(B342,总表!A:D,4,0),"露易")=0," ",IFERROR(VLOOKUP(B342,总表!A:D,4,0),"-"))</f>
        <v>-</v>
      </c>
      <c r="I342" s="6" t="str">
        <f t="shared" si="23"/>
        <v>-</v>
      </c>
    </row>
    <row r="343" spans="1:9">
      <c r="A343" s="6">
        <v>342</v>
      </c>
      <c r="B343" s="47" t="str">
        <f t="shared" si="20"/>
        <v>00000156</v>
      </c>
      <c r="C343" s="47" t="str">
        <f>IFERROR(VLOOKUP(B343,总表!A:B,2,0),"-")</f>
        <v>-</v>
      </c>
      <c r="D343" s="6" t="str">
        <f t="shared" si="21"/>
        <v>-</v>
      </c>
      <c r="E343" s="6" t="str">
        <f>IFERROR(VLOOKUP(B343,总表!A:D,3,0),"-")</f>
        <v>-</v>
      </c>
      <c r="F343" s="6" t="str">
        <f t="shared" si="22"/>
        <v>-</v>
      </c>
      <c r="G343" s="6" t="s">
        <v>9</v>
      </c>
      <c r="H343" s="6" t="str">
        <f>IF(IFERROR(VLOOKUP(B343,总表!A:D,4,0),"露易")=0," ",IFERROR(VLOOKUP(B343,总表!A:D,4,0),"-"))</f>
        <v>-</v>
      </c>
      <c r="I343" s="6" t="str">
        <f t="shared" si="23"/>
        <v>-</v>
      </c>
    </row>
    <row r="344" spans="1:9">
      <c r="A344" s="6">
        <v>343</v>
      </c>
      <c r="B344" s="47" t="str">
        <f t="shared" si="20"/>
        <v>00000157</v>
      </c>
      <c r="C344" s="50" t="str">
        <f>IFERROR(VLOOKUP(B344,总表!A:B,2,0),"-")</f>
        <v>摆设类</v>
      </c>
      <c r="D344" s="51" t="str">
        <f t="shared" si="21"/>
        <v>摆设类</v>
      </c>
      <c r="E344" s="6" t="str">
        <f>IFERROR(VLOOKUP(B344,总表!A:D,3,0),"-")</f>
        <v>火把</v>
      </c>
      <c r="F344" s="6" t="str">
        <f t="shared" si="22"/>
        <v>火把</v>
      </c>
      <c r="G344" s="6">
        <v>650</v>
      </c>
      <c r="H344" s="6" t="str">
        <f>IF(IFERROR(VLOOKUP(B344,总表!A:D,4,0),"露易")=0," ",IFERROR(VLOOKUP(B344,总表!A:D,4,0),"-"))</f>
        <v> </v>
      </c>
      <c r="I344" s="6" t="str">
        <f t="shared" si="23"/>
        <v> </v>
      </c>
    </row>
    <row r="345" spans="1:9">
      <c r="A345" s="6">
        <v>344</v>
      </c>
      <c r="B345" s="47" t="str">
        <f t="shared" si="20"/>
        <v>00000158</v>
      </c>
      <c r="C345" s="47" t="str">
        <f>IFERROR(VLOOKUP(B345,总表!A:B,2,0),"-")</f>
        <v>-</v>
      </c>
      <c r="D345" s="6" t="str">
        <f t="shared" si="21"/>
        <v>-</v>
      </c>
      <c r="E345" s="6" t="str">
        <f>IFERROR(VLOOKUP(B345,总表!A:D,3,0),"-")</f>
        <v>-</v>
      </c>
      <c r="F345" s="6" t="str">
        <f t="shared" si="22"/>
        <v>-</v>
      </c>
      <c r="G345" s="6" t="s">
        <v>9</v>
      </c>
      <c r="H345" s="6" t="str">
        <f>IF(IFERROR(VLOOKUP(B345,总表!A:D,4,0),"露易")=0," ",IFERROR(VLOOKUP(B345,总表!A:D,4,0),"-"))</f>
        <v>-</v>
      </c>
      <c r="I345" s="6" t="str">
        <f t="shared" si="23"/>
        <v>-</v>
      </c>
    </row>
    <row r="346" spans="1:9">
      <c r="A346" s="6">
        <v>345</v>
      </c>
      <c r="B346" s="47" t="str">
        <f t="shared" si="20"/>
        <v>00000159</v>
      </c>
      <c r="C346" s="47" t="str">
        <f>IFERROR(VLOOKUP(B346,总表!A:B,2,0),"-")</f>
        <v>-</v>
      </c>
      <c r="D346" s="6" t="str">
        <f t="shared" si="21"/>
        <v>-</v>
      </c>
      <c r="E346" s="6" t="str">
        <f>IFERROR(VLOOKUP(B346,总表!A:D,3,0),"-")</f>
        <v>-</v>
      </c>
      <c r="F346" s="6" t="str">
        <f t="shared" si="22"/>
        <v>-</v>
      </c>
      <c r="G346" s="6" t="s">
        <v>9</v>
      </c>
      <c r="H346" s="6" t="str">
        <f>IF(IFERROR(VLOOKUP(B346,总表!A:D,4,0),"露易")=0," ",IFERROR(VLOOKUP(B346,总表!A:D,4,0),"-"))</f>
        <v>-</v>
      </c>
      <c r="I346" s="6" t="str">
        <f t="shared" si="23"/>
        <v>-</v>
      </c>
    </row>
    <row r="347" spans="1:9">
      <c r="A347" s="6">
        <v>346</v>
      </c>
      <c r="B347" s="47" t="str">
        <f t="shared" si="20"/>
        <v>0000015A</v>
      </c>
      <c r="C347" s="47" t="str">
        <f>IFERROR(VLOOKUP(B347,总表!A:B,2,0),"-")</f>
        <v>-</v>
      </c>
      <c r="D347" s="6" t="str">
        <f t="shared" si="21"/>
        <v>-</v>
      </c>
      <c r="E347" s="6" t="str">
        <f>IFERROR(VLOOKUP(B347,总表!A:D,3,0),"-")</f>
        <v>-</v>
      </c>
      <c r="F347" s="6" t="str">
        <f t="shared" si="22"/>
        <v>-</v>
      </c>
      <c r="G347" s="6" t="s">
        <v>9</v>
      </c>
      <c r="H347" s="6" t="str">
        <f>IF(IFERROR(VLOOKUP(B347,总表!A:D,4,0),"露易")=0," ",IFERROR(VLOOKUP(B347,总表!A:D,4,0),"-"))</f>
        <v>-</v>
      </c>
      <c r="I347" s="6" t="str">
        <f t="shared" si="23"/>
        <v>-</v>
      </c>
    </row>
    <row r="348" spans="1:9">
      <c r="A348" s="6">
        <v>347</v>
      </c>
      <c r="B348" s="47" t="str">
        <f t="shared" si="20"/>
        <v>0000015B</v>
      </c>
      <c r="C348" s="47" t="str">
        <f>IFERROR(VLOOKUP(B348,总表!A:B,2,0),"-")</f>
        <v>-</v>
      </c>
      <c r="D348" s="6" t="str">
        <f t="shared" si="21"/>
        <v>-</v>
      </c>
      <c r="E348" s="6" t="str">
        <f>IFERROR(VLOOKUP(B348,总表!A:D,3,0),"-")</f>
        <v>-</v>
      </c>
      <c r="F348" s="6" t="str">
        <f t="shared" si="22"/>
        <v>-</v>
      </c>
      <c r="G348" s="6" t="s">
        <v>9</v>
      </c>
      <c r="H348" s="6" t="str">
        <f>IF(IFERROR(VLOOKUP(B348,总表!A:D,4,0),"露易")=0," ",IFERROR(VLOOKUP(B348,总表!A:D,4,0),"-"))</f>
        <v>-</v>
      </c>
      <c r="I348" s="6" t="str">
        <f t="shared" si="23"/>
        <v>-</v>
      </c>
    </row>
    <row r="349" spans="1:9">
      <c r="A349" s="6">
        <v>348</v>
      </c>
      <c r="B349" s="47" t="str">
        <f t="shared" si="20"/>
        <v>0000015C</v>
      </c>
      <c r="C349" s="47" t="str">
        <f>IFERROR(VLOOKUP(B349,总表!A:B,2,0),"-")</f>
        <v>-</v>
      </c>
      <c r="D349" s="6" t="str">
        <f t="shared" si="21"/>
        <v>-</v>
      </c>
      <c r="E349" s="6" t="str">
        <f>IFERROR(VLOOKUP(B349,总表!A:D,3,0),"-")</f>
        <v>-</v>
      </c>
      <c r="F349" s="6" t="str">
        <f t="shared" si="22"/>
        <v>-</v>
      </c>
      <c r="G349" s="6" t="s">
        <v>9</v>
      </c>
      <c r="H349" s="6" t="str">
        <f>IF(IFERROR(VLOOKUP(B349,总表!A:D,4,0),"露易")=0," ",IFERROR(VLOOKUP(B349,总表!A:D,4,0),"-"))</f>
        <v>-</v>
      </c>
      <c r="I349" s="6" t="str">
        <f t="shared" si="23"/>
        <v>-</v>
      </c>
    </row>
    <row r="350" spans="1:9">
      <c r="A350" s="6">
        <v>349</v>
      </c>
      <c r="B350" s="47" t="str">
        <f t="shared" si="20"/>
        <v>0000015D</v>
      </c>
      <c r="C350" s="47" t="str">
        <f>IFERROR(VLOOKUP(B350,总表!A:B,2,0),"-")</f>
        <v>-</v>
      </c>
      <c r="D350" s="6" t="str">
        <f t="shared" si="21"/>
        <v>-</v>
      </c>
      <c r="E350" s="6" t="str">
        <f>IFERROR(VLOOKUP(B350,总表!A:D,3,0),"-")</f>
        <v>-</v>
      </c>
      <c r="F350" s="6" t="str">
        <f t="shared" si="22"/>
        <v>-</v>
      </c>
      <c r="G350" s="6" t="s">
        <v>9</v>
      </c>
      <c r="H350" s="6" t="str">
        <f>IF(IFERROR(VLOOKUP(B350,总表!A:D,4,0),"露易")=0," ",IFERROR(VLOOKUP(B350,总表!A:D,4,0),"-"))</f>
        <v>-</v>
      </c>
      <c r="I350" s="6" t="str">
        <f t="shared" si="23"/>
        <v>-</v>
      </c>
    </row>
    <row r="351" spans="1:9">
      <c r="A351" s="6">
        <v>350</v>
      </c>
      <c r="B351" s="47" t="str">
        <f t="shared" si="20"/>
        <v>0000015E</v>
      </c>
      <c r="C351" s="47" t="str">
        <f>IFERROR(VLOOKUP(B351,总表!A:B,2,0),"-")</f>
        <v>-</v>
      </c>
      <c r="D351" s="6" t="str">
        <f t="shared" si="21"/>
        <v>-</v>
      </c>
      <c r="E351" s="6" t="str">
        <f>IFERROR(VLOOKUP(B351,总表!A:D,3,0),"-")</f>
        <v>-</v>
      </c>
      <c r="F351" s="6" t="str">
        <f t="shared" si="22"/>
        <v>-</v>
      </c>
      <c r="G351" s="6" t="s">
        <v>9</v>
      </c>
      <c r="H351" s="6" t="str">
        <f>IF(IFERROR(VLOOKUP(B351,总表!A:D,4,0),"露易")=0," ",IFERROR(VLOOKUP(B351,总表!A:D,4,0),"-"))</f>
        <v>-</v>
      </c>
      <c r="I351" s="6" t="str">
        <f t="shared" si="23"/>
        <v>-</v>
      </c>
    </row>
    <row r="352" spans="1:9">
      <c r="A352" s="6">
        <v>351</v>
      </c>
      <c r="B352" s="47" t="str">
        <f t="shared" si="20"/>
        <v>0000015F</v>
      </c>
      <c r="C352" s="47" t="str">
        <f>IFERROR(VLOOKUP(B352,总表!A:B,2,0),"-")</f>
        <v>-</v>
      </c>
      <c r="D352" s="6" t="str">
        <f t="shared" si="21"/>
        <v>-</v>
      </c>
      <c r="E352" s="6" t="str">
        <f>IFERROR(VLOOKUP(B352,总表!A:D,3,0),"-")</f>
        <v>-</v>
      </c>
      <c r="F352" s="6" t="str">
        <f t="shared" si="22"/>
        <v>-</v>
      </c>
      <c r="G352" s="6" t="s">
        <v>9</v>
      </c>
      <c r="H352" s="6" t="str">
        <f>IF(IFERROR(VLOOKUP(B352,总表!A:D,4,0),"露易")=0," ",IFERROR(VLOOKUP(B352,总表!A:D,4,0),"-"))</f>
        <v>-</v>
      </c>
      <c r="I352" s="6" t="str">
        <f t="shared" si="23"/>
        <v>-</v>
      </c>
    </row>
    <row r="353" spans="1:9">
      <c r="A353" s="6">
        <v>352</v>
      </c>
      <c r="B353" s="47" t="str">
        <f t="shared" si="20"/>
        <v>00000160</v>
      </c>
      <c r="C353" s="47" t="str">
        <f>IFERROR(VLOOKUP(B353,总表!A:B,2,0),"-")</f>
        <v>-</v>
      </c>
      <c r="D353" s="6" t="str">
        <f t="shared" si="21"/>
        <v>-</v>
      </c>
      <c r="E353" s="6" t="str">
        <f>IFERROR(VLOOKUP(B353,总表!A:D,3,0),"-")</f>
        <v>-</v>
      </c>
      <c r="F353" s="6" t="str">
        <f t="shared" si="22"/>
        <v>-</v>
      </c>
      <c r="G353" s="6" t="s">
        <v>9</v>
      </c>
      <c r="H353" s="6" t="str">
        <f>IF(IFERROR(VLOOKUP(B353,总表!A:D,4,0),"露易")=0," ",IFERROR(VLOOKUP(B353,总表!A:D,4,0),"-"))</f>
        <v>-</v>
      </c>
      <c r="I353" s="6" t="str">
        <f t="shared" si="23"/>
        <v>-</v>
      </c>
    </row>
    <row r="354" spans="1:9">
      <c r="A354" s="6">
        <v>353</v>
      </c>
      <c r="B354" s="47" t="str">
        <f t="shared" si="20"/>
        <v>00000161</v>
      </c>
      <c r="C354" s="47" t="str">
        <f>IFERROR(VLOOKUP(B354,总表!A:B,2,0),"-")</f>
        <v>-</v>
      </c>
      <c r="D354" s="6" t="str">
        <f t="shared" si="21"/>
        <v>-</v>
      </c>
      <c r="E354" s="6" t="str">
        <f>IFERROR(VLOOKUP(B354,总表!A:D,3,0),"-")</f>
        <v>-</v>
      </c>
      <c r="F354" s="6" t="str">
        <f t="shared" si="22"/>
        <v>-</v>
      </c>
      <c r="G354" s="6" t="s">
        <v>9</v>
      </c>
      <c r="H354" s="6" t="str">
        <f>IF(IFERROR(VLOOKUP(B354,总表!A:D,4,0),"露易")=0," ",IFERROR(VLOOKUP(B354,总表!A:D,4,0),"-"))</f>
        <v>-</v>
      </c>
      <c r="I354" s="6" t="str">
        <f t="shared" si="23"/>
        <v>-</v>
      </c>
    </row>
    <row r="355" spans="1:9">
      <c r="A355" s="6">
        <v>354</v>
      </c>
      <c r="B355" s="47" t="str">
        <f t="shared" si="20"/>
        <v>00000162</v>
      </c>
      <c r="C355" s="47" t="str">
        <f>IFERROR(VLOOKUP(B355,总表!A:B,2,0),"-")</f>
        <v>-</v>
      </c>
      <c r="D355" s="6" t="str">
        <f t="shared" si="21"/>
        <v>-</v>
      </c>
      <c r="E355" s="6" t="str">
        <f>IFERROR(VLOOKUP(B355,总表!A:D,3,0),"-")</f>
        <v>-</v>
      </c>
      <c r="F355" s="6" t="str">
        <f t="shared" si="22"/>
        <v>-</v>
      </c>
      <c r="G355" s="6" t="s">
        <v>9</v>
      </c>
      <c r="H355" s="6" t="str">
        <f>IF(IFERROR(VLOOKUP(B355,总表!A:D,4,0),"露易")=0," ",IFERROR(VLOOKUP(B355,总表!A:D,4,0),"-"))</f>
        <v>-</v>
      </c>
      <c r="I355" s="6" t="str">
        <f t="shared" si="23"/>
        <v>-</v>
      </c>
    </row>
    <row r="356" spans="1:9">
      <c r="A356" s="6">
        <v>355</v>
      </c>
      <c r="B356" s="47" t="str">
        <f t="shared" si="20"/>
        <v>00000163</v>
      </c>
      <c r="C356" s="47" t="str">
        <f>IFERROR(VLOOKUP(B356,总表!A:B,2,0),"-")</f>
        <v>-</v>
      </c>
      <c r="D356" s="6" t="str">
        <f t="shared" si="21"/>
        <v>-</v>
      </c>
      <c r="E356" s="6" t="str">
        <f>IFERROR(VLOOKUP(B356,总表!A:D,3,0),"-")</f>
        <v>-</v>
      </c>
      <c r="F356" s="6" t="str">
        <f t="shared" si="22"/>
        <v>-</v>
      </c>
      <c r="G356" s="6" t="s">
        <v>9</v>
      </c>
      <c r="H356" s="6" t="str">
        <f>IF(IFERROR(VLOOKUP(B356,总表!A:D,4,0),"露易")=0," ",IFERROR(VLOOKUP(B356,总表!A:D,4,0),"-"))</f>
        <v>-</v>
      </c>
      <c r="I356" s="6" t="str">
        <f t="shared" si="23"/>
        <v>-</v>
      </c>
    </row>
    <row r="357" spans="1:9">
      <c r="A357" s="6">
        <v>356</v>
      </c>
      <c r="B357" s="47" t="str">
        <f t="shared" si="20"/>
        <v>00000164</v>
      </c>
      <c r="C357" s="47" t="str">
        <f>IFERROR(VLOOKUP(B357,总表!A:B,2,0),"-")</f>
        <v>-</v>
      </c>
      <c r="D357" s="6" t="str">
        <f t="shared" si="21"/>
        <v>-</v>
      </c>
      <c r="E357" s="6" t="str">
        <f>IFERROR(VLOOKUP(B357,总表!A:D,3,0),"-")</f>
        <v>-</v>
      </c>
      <c r="F357" s="6" t="str">
        <f t="shared" si="22"/>
        <v>-</v>
      </c>
      <c r="G357" s="6" t="s">
        <v>9</v>
      </c>
      <c r="H357" s="6" t="str">
        <f>IF(IFERROR(VLOOKUP(B357,总表!A:D,4,0),"露易")=0," ",IFERROR(VLOOKUP(B357,总表!A:D,4,0),"-"))</f>
        <v>-</v>
      </c>
      <c r="I357" s="6" t="str">
        <f t="shared" si="23"/>
        <v>-</v>
      </c>
    </row>
    <row r="358" spans="1:9">
      <c r="A358" s="6">
        <v>357</v>
      </c>
      <c r="B358" s="47" t="str">
        <f t="shared" si="20"/>
        <v>00000165</v>
      </c>
      <c r="C358" s="47" t="str">
        <f>IFERROR(VLOOKUP(B358,总表!A:B,2,0),"-")</f>
        <v>-</v>
      </c>
      <c r="D358" s="6" t="str">
        <f t="shared" si="21"/>
        <v>-</v>
      </c>
      <c r="E358" s="6" t="str">
        <f>IFERROR(VLOOKUP(B358,总表!A:D,3,0),"-")</f>
        <v>-</v>
      </c>
      <c r="F358" s="6" t="str">
        <f t="shared" si="22"/>
        <v>-</v>
      </c>
      <c r="G358" s="6" t="s">
        <v>9</v>
      </c>
      <c r="H358" s="6" t="str">
        <f>IF(IFERROR(VLOOKUP(B358,总表!A:D,4,0),"露易")=0," ",IFERROR(VLOOKUP(B358,总表!A:D,4,0),"-"))</f>
        <v>-</v>
      </c>
      <c r="I358" s="6" t="str">
        <f t="shared" si="23"/>
        <v>-</v>
      </c>
    </row>
    <row r="359" spans="1:9">
      <c r="A359" s="6">
        <v>358</v>
      </c>
      <c r="B359" s="47" t="str">
        <f t="shared" si="20"/>
        <v>00000166</v>
      </c>
      <c r="C359" s="47" t="str">
        <f>IFERROR(VLOOKUP(B359,总表!A:B,2,0),"-")</f>
        <v>-</v>
      </c>
      <c r="D359" s="6" t="str">
        <f t="shared" si="21"/>
        <v>-</v>
      </c>
      <c r="E359" s="6" t="str">
        <f>IFERROR(VLOOKUP(B359,总表!A:D,3,0),"-")</f>
        <v>-</v>
      </c>
      <c r="F359" s="6" t="str">
        <f t="shared" si="22"/>
        <v>-</v>
      </c>
      <c r="G359" s="6" t="s">
        <v>9</v>
      </c>
      <c r="H359" s="6" t="str">
        <f>IF(IFERROR(VLOOKUP(B359,总表!A:D,4,0),"露易")=0," ",IFERROR(VLOOKUP(B359,总表!A:D,4,0),"-"))</f>
        <v>-</v>
      </c>
      <c r="I359" s="6" t="str">
        <f t="shared" si="23"/>
        <v>-</v>
      </c>
    </row>
    <row r="360" spans="1:9">
      <c r="A360" s="6">
        <v>359</v>
      </c>
      <c r="B360" s="47" t="str">
        <f t="shared" si="20"/>
        <v>00000167</v>
      </c>
      <c r="C360" s="47" t="str">
        <f>IFERROR(VLOOKUP(B360,总表!A:B,2,0),"-")</f>
        <v>-</v>
      </c>
      <c r="D360" s="6" t="str">
        <f t="shared" si="21"/>
        <v>-</v>
      </c>
      <c r="E360" s="6" t="str">
        <f>IFERROR(VLOOKUP(B360,总表!A:D,3,0),"-")</f>
        <v>-</v>
      </c>
      <c r="F360" s="6" t="str">
        <f t="shared" si="22"/>
        <v>-</v>
      </c>
      <c r="G360" s="6" t="s">
        <v>9</v>
      </c>
      <c r="H360" s="6" t="str">
        <f>IF(IFERROR(VLOOKUP(B360,总表!A:D,4,0),"露易")=0," ",IFERROR(VLOOKUP(B360,总表!A:D,4,0),"-"))</f>
        <v>-</v>
      </c>
      <c r="I360" s="6" t="str">
        <f t="shared" si="23"/>
        <v>-</v>
      </c>
    </row>
    <row r="361" spans="1:9">
      <c r="A361" s="6">
        <v>360</v>
      </c>
      <c r="B361" s="47" t="str">
        <f t="shared" si="20"/>
        <v>00000168</v>
      </c>
      <c r="C361" s="47" t="str">
        <f>IFERROR(VLOOKUP(B361,总表!A:B,2,0),"-")</f>
        <v>-</v>
      </c>
      <c r="D361" s="6" t="str">
        <f t="shared" si="21"/>
        <v>-</v>
      </c>
      <c r="E361" s="6" t="str">
        <f>IFERROR(VLOOKUP(B361,总表!A:D,3,0),"-")</f>
        <v>-</v>
      </c>
      <c r="F361" s="6" t="str">
        <f t="shared" si="22"/>
        <v>-</v>
      </c>
      <c r="G361" s="6" t="s">
        <v>9</v>
      </c>
      <c r="H361" s="6" t="str">
        <f>IF(IFERROR(VLOOKUP(B361,总表!A:D,4,0),"露易")=0," ",IFERROR(VLOOKUP(B361,总表!A:D,4,0),"-"))</f>
        <v>-</v>
      </c>
      <c r="I361" s="6" t="str">
        <f t="shared" si="23"/>
        <v>-</v>
      </c>
    </row>
    <row r="362" spans="1:9">
      <c r="A362" s="6">
        <v>361</v>
      </c>
      <c r="B362" s="47" t="str">
        <f t="shared" si="20"/>
        <v>00000169</v>
      </c>
      <c r="C362" s="47" t="str">
        <f>IFERROR(VLOOKUP(B362,总表!A:B,2,0),"-")</f>
        <v>-</v>
      </c>
      <c r="D362" s="6" t="str">
        <f t="shared" si="21"/>
        <v>-</v>
      </c>
      <c r="E362" s="6" t="str">
        <f>IFERROR(VLOOKUP(B362,总表!A:D,3,0),"-")</f>
        <v>-</v>
      </c>
      <c r="F362" s="6" t="str">
        <f t="shared" si="22"/>
        <v>-</v>
      </c>
      <c r="G362" s="6" t="s">
        <v>9</v>
      </c>
      <c r="H362" s="6" t="str">
        <f>IF(IFERROR(VLOOKUP(B362,总表!A:D,4,0),"露易")=0," ",IFERROR(VLOOKUP(B362,总表!A:D,4,0),"-"))</f>
        <v>-</v>
      </c>
      <c r="I362" s="6" t="str">
        <f t="shared" si="23"/>
        <v>-</v>
      </c>
    </row>
    <row r="363" spans="1:9">
      <c r="A363" s="6">
        <v>362</v>
      </c>
      <c r="B363" s="47" t="str">
        <f t="shared" si="20"/>
        <v>0000016A</v>
      </c>
      <c r="C363" s="47" t="str">
        <f>IFERROR(VLOOKUP(B363,总表!A:B,2,0),"-")</f>
        <v>-</v>
      </c>
      <c r="D363" s="6" t="str">
        <f t="shared" si="21"/>
        <v>-</v>
      </c>
      <c r="E363" s="6" t="str">
        <f>IFERROR(VLOOKUP(B363,总表!A:D,3,0),"-")</f>
        <v>-</v>
      </c>
      <c r="F363" s="6" t="str">
        <f t="shared" si="22"/>
        <v>-</v>
      </c>
      <c r="G363" s="6" t="s">
        <v>9</v>
      </c>
      <c r="H363" s="6" t="str">
        <f>IF(IFERROR(VLOOKUP(B363,总表!A:D,4,0),"露易")=0," ",IFERROR(VLOOKUP(B363,总表!A:D,4,0),"-"))</f>
        <v>-</v>
      </c>
      <c r="I363" s="6" t="str">
        <f t="shared" si="23"/>
        <v>-</v>
      </c>
    </row>
    <row r="364" spans="1:9">
      <c r="A364" s="6">
        <v>363</v>
      </c>
      <c r="B364" s="47" t="str">
        <f t="shared" si="20"/>
        <v>0000016B</v>
      </c>
      <c r="C364" s="47" t="str">
        <f>IFERROR(VLOOKUP(B364,总表!A:B,2,0),"-")</f>
        <v>-</v>
      </c>
      <c r="D364" s="6" t="str">
        <f t="shared" si="21"/>
        <v>-</v>
      </c>
      <c r="E364" s="6" t="str">
        <f>IFERROR(VLOOKUP(B364,总表!A:D,3,0),"-")</f>
        <v>-</v>
      </c>
      <c r="F364" s="6" t="str">
        <f t="shared" si="22"/>
        <v>-</v>
      </c>
      <c r="G364" s="6" t="s">
        <v>9</v>
      </c>
      <c r="H364" s="6" t="str">
        <f>IF(IFERROR(VLOOKUP(B364,总表!A:D,4,0),"露易")=0," ",IFERROR(VLOOKUP(B364,总表!A:D,4,0),"-"))</f>
        <v>-</v>
      </c>
      <c r="I364" s="6" t="str">
        <f t="shared" si="23"/>
        <v>-</v>
      </c>
    </row>
    <row r="365" spans="1:9">
      <c r="A365" s="6">
        <v>364</v>
      </c>
      <c r="B365" s="47" t="str">
        <f t="shared" si="20"/>
        <v>0000016C</v>
      </c>
      <c r="C365" s="47" t="str">
        <f>IFERROR(VLOOKUP(B365,总表!A:B,2,0),"-")</f>
        <v>-</v>
      </c>
      <c r="D365" s="6" t="str">
        <f t="shared" si="21"/>
        <v>-</v>
      </c>
      <c r="E365" s="6" t="str">
        <f>IFERROR(VLOOKUP(B365,总表!A:D,3,0),"-")</f>
        <v>-</v>
      </c>
      <c r="F365" s="6" t="str">
        <f t="shared" si="22"/>
        <v>-</v>
      </c>
      <c r="G365" s="6" t="s">
        <v>9</v>
      </c>
      <c r="H365" s="6" t="str">
        <f>IF(IFERROR(VLOOKUP(B365,总表!A:D,4,0),"露易")=0," ",IFERROR(VLOOKUP(B365,总表!A:D,4,0),"-"))</f>
        <v>-</v>
      </c>
      <c r="I365" s="6" t="str">
        <f t="shared" si="23"/>
        <v>-</v>
      </c>
    </row>
    <row r="366" spans="1:9">
      <c r="A366" s="6">
        <v>365</v>
      </c>
      <c r="B366" s="47" t="str">
        <f t="shared" si="20"/>
        <v>0000016D</v>
      </c>
      <c r="C366" s="47" t="str">
        <f>IFERROR(VLOOKUP(B366,总表!A:B,2,0),"-")</f>
        <v>-</v>
      </c>
      <c r="D366" s="6" t="str">
        <f t="shared" si="21"/>
        <v>-</v>
      </c>
      <c r="E366" s="6" t="str">
        <f>IFERROR(VLOOKUP(B366,总表!A:D,3,0),"-")</f>
        <v>-</v>
      </c>
      <c r="F366" s="6" t="str">
        <f t="shared" si="22"/>
        <v>-</v>
      </c>
      <c r="G366" s="6" t="s">
        <v>9</v>
      </c>
      <c r="H366" s="6" t="str">
        <f>IF(IFERROR(VLOOKUP(B366,总表!A:D,4,0),"露易")=0," ",IFERROR(VLOOKUP(B366,总表!A:D,4,0),"-"))</f>
        <v>-</v>
      </c>
      <c r="I366" s="6" t="str">
        <f t="shared" si="23"/>
        <v>-</v>
      </c>
    </row>
    <row r="367" spans="1:9">
      <c r="A367" s="6">
        <v>366</v>
      </c>
      <c r="B367" s="47" t="str">
        <f t="shared" si="20"/>
        <v>0000016E</v>
      </c>
      <c r="C367" s="47" t="str">
        <f>IFERROR(VLOOKUP(B367,总表!A:B,2,0),"-")</f>
        <v>-</v>
      </c>
      <c r="D367" s="6" t="str">
        <f t="shared" si="21"/>
        <v>-</v>
      </c>
      <c r="E367" s="6" t="str">
        <f>IFERROR(VLOOKUP(B367,总表!A:D,3,0),"-")</f>
        <v>-</v>
      </c>
      <c r="F367" s="6" t="str">
        <f t="shared" si="22"/>
        <v>-</v>
      </c>
      <c r="G367" s="6" t="s">
        <v>9</v>
      </c>
      <c r="H367" s="6" t="str">
        <f>IF(IFERROR(VLOOKUP(B367,总表!A:D,4,0),"露易")=0," ",IFERROR(VLOOKUP(B367,总表!A:D,4,0),"-"))</f>
        <v>-</v>
      </c>
      <c r="I367" s="6" t="str">
        <f t="shared" si="23"/>
        <v>-</v>
      </c>
    </row>
    <row r="368" spans="1:9">
      <c r="A368" s="6">
        <v>367</v>
      </c>
      <c r="B368" s="47" t="str">
        <f t="shared" si="20"/>
        <v>0000016F</v>
      </c>
      <c r="C368" s="47" t="str">
        <f>IFERROR(VLOOKUP(B368,总表!A:B,2,0),"-")</f>
        <v>-</v>
      </c>
      <c r="D368" s="6" t="str">
        <f t="shared" si="21"/>
        <v>-</v>
      </c>
      <c r="E368" s="6" t="str">
        <f>IFERROR(VLOOKUP(B368,总表!A:D,3,0),"-")</f>
        <v>-</v>
      </c>
      <c r="F368" s="6" t="str">
        <f t="shared" si="22"/>
        <v>-</v>
      </c>
      <c r="G368" s="6" t="s">
        <v>9</v>
      </c>
      <c r="H368" s="6" t="str">
        <f>IF(IFERROR(VLOOKUP(B368,总表!A:D,4,0),"露易")=0," ",IFERROR(VLOOKUP(B368,总表!A:D,4,0),"-"))</f>
        <v>-</v>
      </c>
      <c r="I368" s="6" t="str">
        <f t="shared" si="23"/>
        <v>-</v>
      </c>
    </row>
    <row r="369" spans="1:9">
      <c r="A369" s="6">
        <v>368</v>
      </c>
      <c r="B369" s="47" t="str">
        <f t="shared" si="20"/>
        <v>00000170</v>
      </c>
      <c r="C369" s="47" t="str">
        <f>IFERROR(VLOOKUP(B369,总表!A:B,2,0),"-")</f>
        <v>-</v>
      </c>
      <c r="D369" s="6" t="str">
        <f t="shared" si="21"/>
        <v>-</v>
      </c>
      <c r="E369" s="6" t="str">
        <f>IFERROR(VLOOKUP(B369,总表!A:D,3,0),"-")</f>
        <v>-</v>
      </c>
      <c r="F369" s="6" t="str">
        <f t="shared" si="22"/>
        <v>-</v>
      </c>
      <c r="G369" s="6" t="s">
        <v>9</v>
      </c>
      <c r="H369" s="6" t="str">
        <f>IF(IFERROR(VLOOKUP(B369,总表!A:D,4,0),"露易")=0," ",IFERROR(VLOOKUP(B369,总表!A:D,4,0),"-"))</f>
        <v>-</v>
      </c>
      <c r="I369" s="6" t="str">
        <f t="shared" si="23"/>
        <v>-</v>
      </c>
    </row>
    <row r="370" spans="1:9">
      <c r="A370" s="6">
        <v>369</v>
      </c>
      <c r="B370" s="47" t="str">
        <f t="shared" si="20"/>
        <v>00000171</v>
      </c>
      <c r="C370" s="47" t="str">
        <f>IFERROR(VLOOKUP(B370,总表!A:B,2,0),"-")</f>
        <v>-</v>
      </c>
      <c r="D370" s="6" t="str">
        <f t="shared" si="21"/>
        <v>-</v>
      </c>
      <c r="E370" s="6" t="str">
        <f>IFERROR(VLOOKUP(B370,总表!A:D,3,0),"-")</f>
        <v>-</v>
      </c>
      <c r="F370" s="6" t="str">
        <f t="shared" si="22"/>
        <v>-</v>
      </c>
      <c r="G370" s="6" t="s">
        <v>9</v>
      </c>
      <c r="H370" s="6" t="str">
        <f>IF(IFERROR(VLOOKUP(B370,总表!A:D,4,0),"露易")=0," ",IFERROR(VLOOKUP(B370,总表!A:D,4,0),"-"))</f>
        <v>-</v>
      </c>
      <c r="I370" s="6" t="str">
        <f t="shared" si="23"/>
        <v>-</v>
      </c>
    </row>
    <row r="371" spans="1:9">
      <c r="A371" s="6">
        <v>370</v>
      </c>
      <c r="B371" s="47" t="str">
        <f t="shared" si="20"/>
        <v>00000172</v>
      </c>
      <c r="C371" s="47" t="str">
        <f>IFERROR(VLOOKUP(B371,总表!A:B,2,0),"-")</f>
        <v>-</v>
      </c>
      <c r="D371" s="6" t="str">
        <f t="shared" si="21"/>
        <v>-</v>
      </c>
      <c r="E371" s="6" t="str">
        <f>IFERROR(VLOOKUP(B371,总表!A:D,3,0),"-")</f>
        <v>-</v>
      </c>
      <c r="F371" s="6" t="str">
        <f t="shared" si="22"/>
        <v>-</v>
      </c>
      <c r="G371" s="6" t="s">
        <v>9</v>
      </c>
      <c r="H371" s="6" t="str">
        <f>IF(IFERROR(VLOOKUP(B371,总表!A:D,4,0),"露易")=0," ",IFERROR(VLOOKUP(B371,总表!A:D,4,0),"-"))</f>
        <v>-</v>
      </c>
      <c r="I371" s="6" t="str">
        <f t="shared" si="23"/>
        <v>-</v>
      </c>
    </row>
    <row r="372" spans="1:9">
      <c r="A372" s="6">
        <v>371</v>
      </c>
      <c r="B372" s="47" t="str">
        <f t="shared" si="20"/>
        <v>00000173</v>
      </c>
      <c r="C372" s="47" t="str">
        <f>IFERROR(VLOOKUP(B372,总表!A:B,2,0),"-")</f>
        <v>-</v>
      </c>
      <c r="D372" s="6" t="str">
        <f t="shared" si="21"/>
        <v>-</v>
      </c>
      <c r="E372" s="6" t="str">
        <f>IFERROR(VLOOKUP(B372,总表!A:D,3,0),"-")</f>
        <v>-</v>
      </c>
      <c r="F372" s="6" t="str">
        <f t="shared" si="22"/>
        <v>-</v>
      </c>
      <c r="G372" s="6" t="s">
        <v>9</v>
      </c>
      <c r="H372" s="6" t="str">
        <f>IF(IFERROR(VLOOKUP(B372,总表!A:D,4,0),"露易")=0," ",IFERROR(VLOOKUP(B372,总表!A:D,4,0),"-"))</f>
        <v>-</v>
      </c>
      <c r="I372" s="6" t="str">
        <f t="shared" si="23"/>
        <v>-</v>
      </c>
    </row>
    <row r="373" spans="1:9">
      <c r="A373" s="6">
        <v>372</v>
      </c>
      <c r="B373" s="47" t="str">
        <f t="shared" si="20"/>
        <v>00000174</v>
      </c>
      <c r="C373" s="47" t="str">
        <f>IFERROR(VLOOKUP(B373,总表!A:B,2,0),"-")</f>
        <v>-</v>
      </c>
      <c r="D373" s="6" t="str">
        <f t="shared" si="21"/>
        <v>-</v>
      </c>
      <c r="E373" s="6" t="str">
        <f>IFERROR(VLOOKUP(B373,总表!A:D,3,0),"-")</f>
        <v>-</v>
      </c>
      <c r="F373" s="6" t="str">
        <f t="shared" si="22"/>
        <v>-</v>
      </c>
      <c r="G373" s="6" t="s">
        <v>9</v>
      </c>
      <c r="H373" s="6" t="str">
        <f>IF(IFERROR(VLOOKUP(B373,总表!A:D,4,0),"露易")=0," ",IFERROR(VLOOKUP(B373,总表!A:D,4,0),"-"))</f>
        <v>-</v>
      </c>
      <c r="I373" s="6" t="str">
        <f t="shared" si="23"/>
        <v>-</v>
      </c>
    </row>
    <row r="374" spans="1:9">
      <c r="A374" s="6">
        <v>373</v>
      </c>
      <c r="B374" s="47" t="str">
        <f t="shared" si="20"/>
        <v>00000175</v>
      </c>
      <c r="C374" s="47" t="str">
        <f>IFERROR(VLOOKUP(B374,总表!A:B,2,0),"-")</f>
        <v>-</v>
      </c>
      <c r="D374" s="6" t="str">
        <f t="shared" si="21"/>
        <v>-</v>
      </c>
      <c r="E374" s="6" t="str">
        <f>IFERROR(VLOOKUP(B374,总表!A:D,3,0),"-")</f>
        <v>-</v>
      </c>
      <c r="F374" s="6" t="str">
        <f t="shared" si="22"/>
        <v>-</v>
      </c>
      <c r="G374" s="6" t="s">
        <v>9</v>
      </c>
      <c r="H374" s="6" t="str">
        <f>IF(IFERROR(VLOOKUP(B374,总表!A:D,4,0),"露易")=0," ",IFERROR(VLOOKUP(B374,总表!A:D,4,0),"-"))</f>
        <v>-</v>
      </c>
      <c r="I374" s="6" t="str">
        <f t="shared" si="23"/>
        <v>-</v>
      </c>
    </row>
    <row r="375" spans="1:9">
      <c r="A375" s="6">
        <v>374</v>
      </c>
      <c r="B375" s="47" t="str">
        <f t="shared" si="20"/>
        <v>00000176</v>
      </c>
      <c r="C375" s="47" t="str">
        <f>IFERROR(VLOOKUP(B375,总表!A:B,2,0),"-")</f>
        <v>-</v>
      </c>
      <c r="D375" s="6" t="str">
        <f t="shared" si="21"/>
        <v>-</v>
      </c>
      <c r="E375" s="6" t="str">
        <f>IFERROR(VLOOKUP(B375,总表!A:D,3,0),"-")</f>
        <v>-</v>
      </c>
      <c r="F375" s="6" t="str">
        <f t="shared" si="22"/>
        <v>-</v>
      </c>
      <c r="G375" s="6" t="s">
        <v>9</v>
      </c>
      <c r="H375" s="6" t="str">
        <f>IF(IFERROR(VLOOKUP(B375,总表!A:D,4,0),"露易")=0," ",IFERROR(VLOOKUP(B375,总表!A:D,4,0),"-"))</f>
        <v>-</v>
      </c>
      <c r="I375" s="6" t="str">
        <f t="shared" si="23"/>
        <v>-</v>
      </c>
    </row>
    <row r="376" spans="1:9">
      <c r="A376" s="6">
        <v>375</v>
      </c>
      <c r="B376" s="47" t="str">
        <f t="shared" si="20"/>
        <v>00000177</v>
      </c>
      <c r="C376" s="47" t="str">
        <f>IFERROR(VLOOKUP(B376,总表!A:B,2,0),"-")</f>
        <v>-</v>
      </c>
      <c r="D376" s="6" t="str">
        <f t="shared" si="21"/>
        <v>-</v>
      </c>
      <c r="E376" s="6" t="str">
        <f>IFERROR(VLOOKUP(B376,总表!A:D,3,0),"-")</f>
        <v>-</v>
      </c>
      <c r="F376" s="6" t="str">
        <f t="shared" si="22"/>
        <v>-</v>
      </c>
      <c r="G376" s="6" t="s">
        <v>9</v>
      </c>
      <c r="H376" s="6" t="str">
        <f>IF(IFERROR(VLOOKUP(B376,总表!A:D,4,0),"露易")=0," ",IFERROR(VLOOKUP(B376,总表!A:D,4,0),"-"))</f>
        <v>-</v>
      </c>
      <c r="I376" s="6" t="str">
        <f t="shared" si="23"/>
        <v>-</v>
      </c>
    </row>
    <row r="377" spans="1:9">
      <c r="A377" s="6">
        <v>376</v>
      </c>
      <c r="B377" s="47" t="str">
        <f t="shared" si="20"/>
        <v>00000178</v>
      </c>
      <c r="C377" s="47" t="str">
        <f>IFERROR(VLOOKUP(B377,总表!A:B,2,0),"-")</f>
        <v>-</v>
      </c>
      <c r="D377" s="6" t="str">
        <f t="shared" si="21"/>
        <v>-</v>
      </c>
      <c r="E377" s="6" t="str">
        <f>IFERROR(VLOOKUP(B377,总表!A:D,3,0),"-")</f>
        <v>-</v>
      </c>
      <c r="F377" s="6" t="str">
        <f t="shared" si="22"/>
        <v>-</v>
      </c>
      <c r="G377" s="6" t="s">
        <v>9</v>
      </c>
      <c r="H377" s="6" t="str">
        <f>IF(IFERROR(VLOOKUP(B377,总表!A:D,4,0),"露易")=0," ",IFERROR(VLOOKUP(B377,总表!A:D,4,0),"-"))</f>
        <v>-</v>
      </c>
      <c r="I377" s="6" t="str">
        <f t="shared" si="23"/>
        <v>-</v>
      </c>
    </row>
    <row r="378" spans="1:9">
      <c r="A378" s="6">
        <v>377</v>
      </c>
      <c r="B378" s="47" t="str">
        <f t="shared" si="20"/>
        <v>00000179</v>
      </c>
      <c r="C378" s="47" t="str">
        <f>IFERROR(VLOOKUP(B378,总表!A:B,2,0),"-")</f>
        <v>-</v>
      </c>
      <c r="D378" s="6" t="str">
        <f t="shared" si="21"/>
        <v>-</v>
      </c>
      <c r="E378" s="6" t="str">
        <f>IFERROR(VLOOKUP(B378,总表!A:D,3,0),"-")</f>
        <v>-</v>
      </c>
      <c r="F378" s="6" t="str">
        <f t="shared" si="22"/>
        <v>-</v>
      </c>
      <c r="G378" s="6" t="s">
        <v>9</v>
      </c>
      <c r="H378" s="6" t="str">
        <f>IF(IFERROR(VLOOKUP(B378,总表!A:D,4,0),"露易")=0," ",IFERROR(VLOOKUP(B378,总表!A:D,4,0),"-"))</f>
        <v>-</v>
      </c>
      <c r="I378" s="6" t="str">
        <f t="shared" si="23"/>
        <v>-</v>
      </c>
    </row>
    <row r="379" spans="1:9">
      <c r="A379" s="6">
        <v>378</v>
      </c>
      <c r="B379" s="47" t="str">
        <f t="shared" si="20"/>
        <v>0000017A</v>
      </c>
      <c r="C379" s="47" t="str">
        <f>IFERROR(VLOOKUP(B379,总表!A:B,2,0),"-")</f>
        <v>-</v>
      </c>
      <c r="D379" s="6" t="str">
        <f t="shared" si="21"/>
        <v>-</v>
      </c>
      <c r="E379" s="6" t="str">
        <f>IFERROR(VLOOKUP(B379,总表!A:D,3,0),"-")</f>
        <v>-</v>
      </c>
      <c r="F379" s="6" t="str">
        <f t="shared" si="22"/>
        <v>-</v>
      </c>
      <c r="G379" s="6" t="s">
        <v>9</v>
      </c>
      <c r="H379" s="6" t="str">
        <f>IF(IFERROR(VLOOKUP(B379,总表!A:D,4,0),"露易")=0," ",IFERROR(VLOOKUP(B379,总表!A:D,4,0),"-"))</f>
        <v>-</v>
      </c>
      <c r="I379" s="6" t="str">
        <f t="shared" si="23"/>
        <v>-</v>
      </c>
    </row>
    <row r="380" spans="1:9">
      <c r="A380" s="6">
        <v>379</v>
      </c>
      <c r="B380" s="47" t="str">
        <f t="shared" si="20"/>
        <v>0000017B</v>
      </c>
      <c r="C380" s="47" t="str">
        <f>IFERROR(VLOOKUP(B380,总表!A:B,2,0),"-")</f>
        <v>-</v>
      </c>
      <c r="D380" s="6" t="str">
        <f t="shared" si="21"/>
        <v>-</v>
      </c>
      <c r="E380" s="6" t="str">
        <f>IFERROR(VLOOKUP(B380,总表!A:D,3,0),"-")</f>
        <v>-</v>
      </c>
      <c r="F380" s="6" t="str">
        <f t="shared" si="22"/>
        <v>-</v>
      </c>
      <c r="G380" s="6" t="s">
        <v>9</v>
      </c>
      <c r="H380" s="6" t="str">
        <f>IF(IFERROR(VLOOKUP(B380,总表!A:D,4,0),"露易")=0," ",IFERROR(VLOOKUP(B380,总表!A:D,4,0),"-"))</f>
        <v>-</v>
      </c>
      <c r="I380" s="6" t="str">
        <f t="shared" si="23"/>
        <v>-</v>
      </c>
    </row>
    <row r="381" spans="1:9">
      <c r="A381" s="6">
        <v>380</v>
      </c>
      <c r="B381" s="47" t="str">
        <f t="shared" si="20"/>
        <v>0000017C</v>
      </c>
      <c r="C381" s="47" t="str">
        <f>IFERROR(VLOOKUP(B381,总表!A:B,2,0),"-")</f>
        <v>-</v>
      </c>
      <c r="D381" s="6" t="str">
        <f t="shared" si="21"/>
        <v>-</v>
      </c>
      <c r="E381" s="6" t="str">
        <f>IFERROR(VLOOKUP(B381,总表!A:D,3,0),"-")</f>
        <v>-</v>
      </c>
      <c r="F381" s="6" t="str">
        <f t="shared" si="22"/>
        <v>-</v>
      </c>
      <c r="G381" s="6" t="s">
        <v>9</v>
      </c>
      <c r="H381" s="6" t="str">
        <f>IF(IFERROR(VLOOKUP(B381,总表!A:D,4,0),"露易")=0," ",IFERROR(VLOOKUP(B381,总表!A:D,4,0),"-"))</f>
        <v>-</v>
      </c>
      <c r="I381" s="6" t="str">
        <f t="shared" si="23"/>
        <v>-</v>
      </c>
    </row>
    <row r="382" spans="1:9">
      <c r="A382" s="6">
        <v>381</v>
      </c>
      <c r="B382" s="47" t="str">
        <f t="shared" si="20"/>
        <v>0000017D</v>
      </c>
      <c r="C382" s="47" t="str">
        <f>IFERROR(VLOOKUP(B382,总表!A:B,2,0),"-")</f>
        <v>-</v>
      </c>
      <c r="D382" s="6" t="str">
        <f t="shared" si="21"/>
        <v>-</v>
      </c>
      <c r="E382" s="6" t="str">
        <f>IFERROR(VLOOKUP(B382,总表!A:D,3,0),"-")</f>
        <v>-</v>
      </c>
      <c r="F382" s="6" t="str">
        <f t="shared" si="22"/>
        <v>-</v>
      </c>
      <c r="G382" s="6" t="s">
        <v>9</v>
      </c>
      <c r="H382" s="6" t="str">
        <f>IF(IFERROR(VLOOKUP(B382,总表!A:D,4,0),"露易")=0," ",IFERROR(VLOOKUP(B382,总表!A:D,4,0),"-"))</f>
        <v>-</v>
      </c>
      <c r="I382" s="6" t="str">
        <f t="shared" si="23"/>
        <v>-</v>
      </c>
    </row>
    <row r="383" spans="1:9">
      <c r="A383" s="6">
        <v>382</v>
      </c>
      <c r="B383" s="47" t="str">
        <f t="shared" si="20"/>
        <v>0000017E</v>
      </c>
      <c r="C383" s="47" t="str">
        <f>IFERROR(VLOOKUP(B383,总表!A:B,2,0),"-")</f>
        <v>-</v>
      </c>
      <c r="D383" s="6" t="str">
        <f t="shared" si="21"/>
        <v>-</v>
      </c>
      <c r="E383" s="6" t="str">
        <f>IFERROR(VLOOKUP(B383,总表!A:D,3,0),"-")</f>
        <v>-</v>
      </c>
      <c r="F383" s="6" t="str">
        <f t="shared" si="22"/>
        <v>-</v>
      </c>
      <c r="G383" s="6" t="s">
        <v>9</v>
      </c>
      <c r="H383" s="6" t="str">
        <f>IF(IFERROR(VLOOKUP(B383,总表!A:D,4,0),"露易")=0," ",IFERROR(VLOOKUP(B383,总表!A:D,4,0),"-"))</f>
        <v>-</v>
      </c>
      <c r="I383" s="6" t="str">
        <f t="shared" si="23"/>
        <v>-</v>
      </c>
    </row>
    <row r="384" spans="1:9">
      <c r="A384" s="6">
        <v>383</v>
      </c>
      <c r="B384" s="47" t="str">
        <f t="shared" si="20"/>
        <v>0000017F</v>
      </c>
      <c r="C384" s="50" t="str">
        <f>IFERROR(VLOOKUP(B384,总表!A:B,2,0),"-")</f>
        <v>摆设类</v>
      </c>
      <c r="D384" s="51" t="str">
        <f t="shared" si="21"/>
        <v>摆设类</v>
      </c>
      <c r="E384" s="6" t="str">
        <f>IFERROR(VLOOKUP(B384,总表!A:D,3,0),"-")</f>
        <v>木吉他</v>
      </c>
      <c r="F384" s="6" t="str">
        <f t="shared" si="22"/>
        <v>木吉他</v>
      </c>
      <c r="G384" s="6">
        <v>3210</v>
      </c>
      <c r="H384" s="6" t="str">
        <f>IF(IFERROR(VLOOKUP(B384,总表!A:D,4,0),"露易")=0," ",IFERROR(VLOOKUP(B384,总表!A:D,4,0),"-"))</f>
        <v> </v>
      </c>
      <c r="I384" s="6" t="str">
        <f t="shared" si="23"/>
        <v> </v>
      </c>
    </row>
    <row r="385" spans="1:9">
      <c r="A385" s="6">
        <v>384</v>
      </c>
      <c r="B385" s="47" t="str">
        <f t="shared" si="20"/>
        <v>00000180</v>
      </c>
      <c r="C385" s="47" t="str">
        <f>IFERROR(VLOOKUP(B385,总表!A:B,2,0),"-")</f>
        <v>-</v>
      </c>
      <c r="D385" s="6" t="str">
        <f t="shared" si="21"/>
        <v>-</v>
      </c>
      <c r="E385" s="6" t="str">
        <f>IFERROR(VLOOKUP(B385,总表!A:D,3,0),"-")</f>
        <v>-</v>
      </c>
      <c r="F385" s="6" t="str">
        <f t="shared" si="22"/>
        <v>-</v>
      </c>
      <c r="G385" s="6" t="s">
        <v>9</v>
      </c>
      <c r="H385" s="6" t="str">
        <f>IF(IFERROR(VLOOKUP(B385,总表!A:D,4,0),"露易")=0," ",IFERROR(VLOOKUP(B385,总表!A:D,4,0),"-"))</f>
        <v>-</v>
      </c>
      <c r="I385" s="6" t="str">
        <f t="shared" si="23"/>
        <v>-</v>
      </c>
    </row>
    <row r="386" spans="1:9">
      <c r="A386" s="6">
        <v>385</v>
      </c>
      <c r="B386" s="47" t="str">
        <f t="shared" ref="B386:B449" si="24">DEC2HEX(ROW(A385),8)</f>
        <v>00000181</v>
      </c>
      <c r="C386" s="47" t="str">
        <f>IFERROR(VLOOKUP(B386,总表!A:B,2,0),"-")</f>
        <v>-</v>
      </c>
      <c r="D386" s="6" t="str">
        <f t="shared" ref="D386:D449" si="25">C386</f>
        <v>-</v>
      </c>
      <c r="E386" s="6" t="str">
        <f>IFERROR(VLOOKUP(B386,总表!A:D,3,0),"-")</f>
        <v>-</v>
      </c>
      <c r="F386" s="6" t="str">
        <f t="shared" ref="F386:F449" si="26">E386</f>
        <v>-</v>
      </c>
      <c r="G386" s="6" t="s">
        <v>9</v>
      </c>
      <c r="H386" s="6" t="str">
        <f>IF(IFERROR(VLOOKUP(B386,总表!A:D,4,0),"露易")=0," ",IFERROR(VLOOKUP(B386,总表!A:D,4,0),"-"))</f>
        <v>-</v>
      </c>
      <c r="I386" s="6" t="str">
        <f t="shared" ref="I386:I449" si="27">H386</f>
        <v>-</v>
      </c>
    </row>
    <row r="387" spans="1:9">
      <c r="A387" s="6">
        <v>386</v>
      </c>
      <c r="B387" s="47" t="str">
        <f t="shared" si="24"/>
        <v>00000182</v>
      </c>
      <c r="C387" s="47" t="str">
        <f>IFERROR(VLOOKUP(B387,总表!A:B,2,0),"-")</f>
        <v>-</v>
      </c>
      <c r="D387" s="6" t="str">
        <f t="shared" si="25"/>
        <v>-</v>
      </c>
      <c r="E387" s="6" t="str">
        <f>IFERROR(VLOOKUP(B387,总表!A:D,3,0),"-")</f>
        <v>-</v>
      </c>
      <c r="F387" s="6" t="str">
        <f t="shared" si="26"/>
        <v>-</v>
      </c>
      <c r="G387" s="6" t="s">
        <v>9</v>
      </c>
      <c r="H387" s="6" t="str">
        <f>IF(IFERROR(VLOOKUP(B387,总表!A:D,4,0),"露易")=0," ",IFERROR(VLOOKUP(B387,总表!A:D,4,0),"-"))</f>
        <v>-</v>
      </c>
      <c r="I387" s="6" t="str">
        <f t="shared" si="27"/>
        <v>-</v>
      </c>
    </row>
    <row r="388" spans="1:9">
      <c r="A388" s="6">
        <v>387</v>
      </c>
      <c r="B388" s="47" t="str">
        <f t="shared" si="24"/>
        <v>00000183</v>
      </c>
      <c r="C388" s="47" t="str">
        <f>IFERROR(VLOOKUP(B388,总表!A:B,2,0),"-")</f>
        <v>-</v>
      </c>
      <c r="D388" s="6" t="str">
        <f t="shared" si="25"/>
        <v>-</v>
      </c>
      <c r="E388" s="6" t="str">
        <f>IFERROR(VLOOKUP(B388,总表!A:D,3,0),"-")</f>
        <v>-</v>
      </c>
      <c r="F388" s="6" t="str">
        <f t="shared" si="26"/>
        <v>-</v>
      </c>
      <c r="G388" s="6" t="s">
        <v>9</v>
      </c>
      <c r="H388" s="6" t="str">
        <f>IF(IFERROR(VLOOKUP(B388,总表!A:D,4,0),"露易")=0," ",IFERROR(VLOOKUP(B388,总表!A:D,4,0),"-"))</f>
        <v>-</v>
      </c>
      <c r="I388" s="6" t="str">
        <f t="shared" si="27"/>
        <v>-</v>
      </c>
    </row>
    <row r="389" spans="1:9">
      <c r="A389" s="6">
        <v>388</v>
      </c>
      <c r="B389" s="47" t="str">
        <f t="shared" si="24"/>
        <v>00000184</v>
      </c>
      <c r="C389" s="47" t="str">
        <f>IFERROR(VLOOKUP(B389,总表!A:B,2,0),"-")</f>
        <v>-</v>
      </c>
      <c r="D389" s="6" t="str">
        <f t="shared" si="25"/>
        <v>-</v>
      </c>
      <c r="E389" s="6" t="str">
        <f>IFERROR(VLOOKUP(B389,总表!A:D,3,0),"-")</f>
        <v>-</v>
      </c>
      <c r="F389" s="6" t="str">
        <f t="shared" si="26"/>
        <v>-</v>
      </c>
      <c r="G389" s="6" t="s">
        <v>9</v>
      </c>
      <c r="H389" s="6" t="str">
        <f>IF(IFERROR(VLOOKUP(B389,总表!A:D,4,0),"露易")=0," ",IFERROR(VLOOKUP(B389,总表!A:D,4,0),"-"))</f>
        <v>-</v>
      </c>
      <c r="I389" s="6" t="str">
        <f t="shared" si="27"/>
        <v>-</v>
      </c>
    </row>
    <row r="390" spans="1:9">
      <c r="A390" s="6">
        <v>389</v>
      </c>
      <c r="B390" s="47" t="str">
        <f t="shared" si="24"/>
        <v>00000185</v>
      </c>
      <c r="C390" s="47" t="str">
        <f>IFERROR(VLOOKUP(B390,总表!A:B,2,0),"-")</f>
        <v>-</v>
      </c>
      <c r="D390" s="6" t="str">
        <f t="shared" si="25"/>
        <v>-</v>
      </c>
      <c r="E390" s="6" t="str">
        <f>IFERROR(VLOOKUP(B390,总表!A:D,3,0),"-")</f>
        <v>-</v>
      </c>
      <c r="F390" s="6" t="str">
        <f t="shared" si="26"/>
        <v>-</v>
      </c>
      <c r="G390" s="6" t="s">
        <v>9</v>
      </c>
      <c r="H390" s="6" t="str">
        <f>IF(IFERROR(VLOOKUP(B390,总表!A:D,4,0),"露易")=0," ",IFERROR(VLOOKUP(B390,总表!A:D,4,0),"-"))</f>
        <v>-</v>
      </c>
      <c r="I390" s="6" t="str">
        <f t="shared" si="27"/>
        <v>-</v>
      </c>
    </row>
    <row r="391" spans="1:9">
      <c r="A391" s="6">
        <v>390</v>
      </c>
      <c r="B391" s="47" t="str">
        <f t="shared" si="24"/>
        <v>00000186</v>
      </c>
      <c r="C391" s="47" t="str">
        <f>IFERROR(VLOOKUP(B391,总表!A:B,2,0),"-")</f>
        <v>-</v>
      </c>
      <c r="D391" s="6" t="str">
        <f t="shared" si="25"/>
        <v>-</v>
      </c>
      <c r="E391" s="6" t="str">
        <f>IFERROR(VLOOKUP(B391,总表!A:D,3,0),"-")</f>
        <v>-</v>
      </c>
      <c r="F391" s="6" t="str">
        <f t="shared" si="26"/>
        <v>-</v>
      </c>
      <c r="G391" s="6" t="s">
        <v>9</v>
      </c>
      <c r="H391" s="6" t="str">
        <f>IF(IFERROR(VLOOKUP(B391,总表!A:D,4,0),"露易")=0," ",IFERROR(VLOOKUP(B391,总表!A:D,4,0),"-"))</f>
        <v>-</v>
      </c>
      <c r="I391" s="6" t="str">
        <f t="shared" si="27"/>
        <v>-</v>
      </c>
    </row>
    <row r="392" spans="1:9">
      <c r="A392" s="6">
        <v>391</v>
      </c>
      <c r="B392" s="47" t="str">
        <f t="shared" si="24"/>
        <v>00000187</v>
      </c>
      <c r="C392" s="47" t="str">
        <f>IFERROR(VLOOKUP(B392,总表!A:B,2,0),"-")</f>
        <v>-</v>
      </c>
      <c r="D392" s="6" t="str">
        <f t="shared" si="25"/>
        <v>-</v>
      </c>
      <c r="E392" s="6" t="str">
        <f>IFERROR(VLOOKUP(B392,总表!A:D,3,0),"-")</f>
        <v>-</v>
      </c>
      <c r="F392" s="6" t="str">
        <f t="shared" si="26"/>
        <v>-</v>
      </c>
      <c r="G392" s="6" t="s">
        <v>9</v>
      </c>
      <c r="H392" s="6" t="str">
        <f>IF(IFERROR(VLOOKUP(B392,总表!A:D,4,0),"露易")=0," ",IFERROR(VLOOKUP(B392,总表!A:D,4,0),"-"))</f>
        <v>-</v>
      </c>
      <c r="I392" s="6" t="str">
        <f t="shared" si="27"/>
        <v>-</v>
      </c>
    </row>
    <row r="393" spans="1:9">
      <c r="A393" s="6">
        <v>392</v>
      </c>
      <c r="B393" s="47" t="str">
        <f t="shared" si="24"/>
        <v>00000188</v>
      </c>
      <c r="C393" s="47" t="str">
        <f>IFERROR(VLOOKUP(B393,总表!A:B,2,0),"-")</f>
        <v>-</v>
      </c>
      <c r="D393" s="6" t="str">
        <f t="shared" si="25"/>
        <v>-</v>
      </c>
      <c r="E393" s="6" t="str">
        <f>IFERROR(VLOOKUP(B393,总表!A:D,3,0),"-")</f>
        <v>-</v>
      </c>
      <c r="F393" s="6" t="str">
        <f t="shared" si="26"/>
        <v>-</v>
      </c>
      <c r="G393" s="6" t="s">
        <v>9</v>
      </c>
      <c r="H393" s="6" t="str">
        <f>IF(IFERROR(VLOOKUP(B393,总表!A:D,4,0),"露易")=0," ",IFERROR(VLOOKUP(B393,总表!A:D,4,0),"-"))</f>
        <v>-</v>
      </c>
      <c r="I393" s="6" t="str">
        <f t="shared" si="27"/>
        <v>-</v>
      </c>
    </row>
    <row r="394" spans="1:9">
      <c r="A394" s="6">
        <v>393</v>
      </c>
      <c r="B394" s="47" t="str">
        <f t="shared" si="24"/>
        <v>00000189</v>
      </c>
      <c r="C394" s="47" t="str">
        <f>IFERROR(VLOOKUP(B394,总表!A:B,2,0),"-")</f>
        <v>-</v>
      </c>
      <c r="D394" s="6" t="str">
        <f t="shared" si="25"/>
        <v>-</v>
      </c>
      <c r="E394" s="6" t="str">
        <f>IFERROR(VLOOKUP(B394,总表!A:D,3,0),"-")</f>
        <v>-</v>
      </c>
      <c r="F394" s="6" t="str">
        <f t="shared" si="26"/>
        <v>-</v>
      </c>
      <c r="G394" s="6" t="s">
        <v>9</v>
      </c>
      <c r="H394" s="6" t="str">
        <f>IF(IFERROR(VLOOKUP(B394,总表!A:D,4,0),"露易")=0," ",IFERROR(VLOOKUP(B394,总表!A:D,4,0),"-"))</f>
        <v>-</v>
      </c>
      <c r="I394" s="6" t="str">
        <f t="shared" si="27"/>
        <v>-</v>
      </c>
    </row>
    <row r="395" spans="1:9">
      <c r="A395" s="6">
        <v>394</v>
      </c>
      <c r="B395" s="47" t="str">
        <f t="shared" si="24"/>
        <v>0000018A</v>
      </c>
      <c r="C395" s="47" t="str">
        <f>IFERROR(VLOOKUP(B395,总表!A:B,2,0),"-")</f>
        <v>-</v>
      </c>
      <c r="D395" s="6" t="str">
        <f t="shared" si="25"/>
        <v>-</v>
      </c>
      <c r="E395" s="6" t="str">
        <f>IFERROR(VLOOKUP(B395,总表!A:D,3,0),"-")</f>
        <v>-</v>
      </c>
      <c r="F395" s="6" t="str">
        <f t="shared" si="26"/>
        <v>-</v>
      </c>
      <c r="G395" s="6" t="s">
        <v>9</v>
      </c>
      <c r="H395" s="6" t="str">
        <f>IF(IFERROR(VLOOKUP(B395,总表!A:D,4,0),"露易")=0," ",IFERROR(VLOOKUP(B395,总表!A:D,4,0),"-"))</f>
        <v>-</v>
      </c>
      <c r="I395" s="6" t="str">
        <f t="shared" si="27"/>
        <v>-</v>
      </c>
    </row>
    <row r="396" spans="1:9">
      <c r="A396" s="6">
        <v>395</v>
      </c>
      <c r="B396" s="47" t="str">
        <f t="shared" si="24"/>
        <v>0000018B</v>
      </c>
      <c r="C396" s="47" t="str">
        <f>IFERROR(VLOOKUP(B396,总表!A:B,2,0),"-")</f>
        <v>-</v>
      </c>
      <c r="D396" s="6" t="str">
        <f t="shared" si="25"/>
        <v>-</v>
      </c>
      <c r="E396" s="6" t="str">
        <f>IFERROR(VLOOKUP(B396,总表!A:D,3,0),"-")</f>
        <v>-</v>
      </c>
      <c r="F396" s="6" t="str">
        <f t="shared" si="26"/>
        <v>-</v>
      </c>
      <c r="G396" s="6" t="s">
        <v>9</v>
      </c>
      <c r="H396" s="6" t="str">
        <f>IF(IFERROR(VLOOKUP(B396,总表!A:D,4,0),"露易")=0," ",IFERROR(VLOOKUP(B396,总表!A:D,4,0),"-"))</f>
        <v>-</v>
      </c>
      <c r="I396" s="6" t="str">
        <f t="shared" si="27"/>
        <v>-</v>
      </c>
    </row>
    <row r="397" spans="1:9">
      <c r="A397" s="6">
        <v>396</v>
      </c>
      <c r="B397" s="47" t="str">
        <f t="shared" si="24"/>
        <v>0000018C</v>
      </c>
      <c r="C397" s="47" t="str">
        <f>IFERROR(VLOOKUP(B397,总表!A:B,2,0),"-")</f>
        <v>-</v>
      </c>
      <c r="D397" s="6" t="str">
        <f t="shared" si="25"/>
        <v>-</v>
      </c>
      <c r="E397" s="6" t="str">
        <f>IFERROR(VLOOKUP(B397,总表!A:D,3,0),"-")</f>
        <v>-</v>
      </c>
      <c r="F397" s="6" t="str">
        <f t="shared" si="26"/>
        <v>-</v>
      </c>
      <c r="G397" s="6" t="s">
        <v>9</v>
      </c>
      <c r="H397" s="6" t="str">
        <f>IF(IFERROR(VLOOKUP(B397,总表!A:D,4,0),"露易")=0," ",IFERROR(VLOOKUP(B397,总表!A:D,4,0),"-"))</f>
        <v>-</v>
      </c>
      <c r="I397" s="6" t="str">
        <f t="shared" si="27"/>
        <v>-</v>
      </c>
    </row>
    <row r="398" spans="1:9">
      <c r="A398" s="6">
        <v>397</v>
      </c>
      <c r="B398" s="47" t="str">
        <f t="shared" si="24"/>
        <v>0000018D</v>
      </c>
      <c r="C398" s="47" t="str">
        <f>IFERROR(VLOOKUP(B398,总表!A:B,2,0),"-")</f>
        <v>-</v>
      </c>
      <c r="D398" s="6" t="str">
        <f t="shared" si="25"/>
        <v>-</v>
      </c>
      <c r="E398" s="6" t="str">
        <f>IFERROR(VLOOKUP(B398,总表!A:D,3,0),"-")</f>
        <v>-</v>
      </c>
      <c r="F398" s="6" t="str">
        <f t="shared" si="26"/>
        <v>-</v>
      </c>
      <c r="G398" s="6" t="s">
        <v>9</v>
      </c>
      <c r="H398" s="6" t="str">
        <f>IF(IFERROR(VLOOKUP(B398,总表!A:D,4,0),"露易")=0," ",IFERROR(VLOOKUP(B398,总表!A:D,4,0),"-"))</f>
        <v>-</v>
      </c>
      <c r="I398" s="6" t="str">
        <f t="shared" si="27"/>
        <v>-</v>
      </c>
    </row>
    <row r="399" spans="1:9">
      <c r="A399" s="6">
        <v>398</v>
      </c>
      <c r="B399" s="47" t="str">
        <f t="shared" si="24"/>
        <v>0000018E</v>
      </c>
      <c r="C399" s="47" t="str">
        <f>IFERROR(VLOOKUP(B399,总表!A:B,2,0),"-")</f>
        <v>-</v>
      </c>
      <c r="D399" s="6" t="str">
        <f t="shared" si="25"/>
        <v>-</v>
      </c>
      <c r="E399" s="6" t="str">
        <f>IFERROR(VLOOKUP(B399,总表!A:D,3,0),"-")</f>
        <v>-</v>
      </c>
      <c r="F399" s="6" t="str">
        <f t="shared" si="26"/>
        <v>-</v>
      </c>
      <c r="G399" s="6" t="s">
        <v>9</v>
      </c>
      <c r="H399" s="6" t="str">
        <f>IF(IFERROR(VLOOKUP(B399,总表!A:D,4,0),"露易")=0," ",IFERROR(VLOOKUP(B399,总表!A:D,4,0),"-"))</f>
        <v>-</v>
      </c>
      <c r="I399" s="6" t="str">
        <f t="shared" si="27"/>
        <v>-</v>
      </c>
    </row>
    <row r="400" spans="1:9">
      <c r="A400" s="6">
        <v>399</v>
      </c>
      <c r="B400" s="47" t="str">
        <f t="shared" si="24"/>
        <v>0000018F</v>
      </c>
      <c r="C400" s="47" t="str">
        <f>IFERROR(VLOOKUP(B400,总表!A:B,2,0),"-")</f>
        <v>-</v>
      </c>
      <c r="D400" s="6" t="str">
        <f t="shared" si="25"/>
        <v>-</v>
      </c>
      <c r="E400" s="6" t="str">
        <f>IFERROR(VLOOKUP(B400,总表!A:D,3,0),"-")</f>
        <v>-</v>
      </c>
      <c r="F400" s="6" t="str">
        <f t="shared" si="26"/>
        <v>-</v>
      </c>
      <c r="G400" s="6" t="s">
        <v>9</v>
      </c>
      <c r="H400" s="6" t="str">
        <f>IF(IFERROR(VLOOKUP(B400,总表!A:D,4,0),"露易")=0," ",IFERROR(VLOOKUP(B400,总表!A:D,4,0),"-"))</f>
        <v>-</v>
      </c>
      <c r="I400" s="6" t="str">
        <f t="shared" si="27"/>
        <v>-</v>
      </c>
    </row>
    <row r="401" spans="1:9">
      <c r="A401" s="6">
        <v>400</v>
      </c>
      <c r="B401" s="47" t="str">
        <f t="shared" si="24"/>
        <v>00000190</v>
      </c>
      <c r="C401" s="47" t="str">
        <f>IFERROR(VLOOKUP(B401,总表!A:B,2,0),"-")</f>
        <v>-</v>
      </c>
      <c r="D401" s="6" t="str">
        <f t="shared" si="25"/>
        <v>-</v>
      </c>
      <c r="E401" s="6" t="str">
        <f>IFERROR(VLOOKUP(B401,总表!A:D,3,0),"-")</f>
        <v>-</v>
      </c>
      <c r="F401" s="6" t="str">
        <f t="shared" si="26"/>
        <v>-</v>
      </c>
      <c r="G401" s="6" t="s">
        <v>9</v>
      </c>
      <c r="H401" s="6" t="str">
        <f>IF(IFERROR(VLOOKUP(B401,总表!A:D,4,0),"露易")=0," ",IFERROR(VLOOKUP(B401,总表!A:D,4,0),"-"))</f>
        <v>-</v>
      </c>
      <c r="I401" s="6" t="str">
        <f t="shared" si="27"/>
        <v>-</v>
      </c>
    </row>
    <row r="402" spans="1:9">
      <c r="A402" s="6">
        <v>401</v>
      </c>
      <c r="B402" s="47" t="str">
        <f t="shared" si="24"/>
        <v>00000191</v>
      </c>
      <c r="C402" s="47" t="str">
        <f>IFERROR(VLOOKUP(B402,总表!A:B,2,0),"-")</f>
        <v>-</v>
      </c>
      <c r="D402" s="6" t="str">
        <f t="shared" si="25"/>
        <v>-</v>
      </c>
      <c r="E402" s="6" t="str">
        <f>IFERROR(VLOOKUP(B402,总表!A:D,3,0),"-")</f>
        <v>-</v>
      </c>
      <c r="F402" s="6" t="str">
        <f t="shared" si="26"/>
        <v>-</v>
      </c>
      <c r="G402" s="6" t="s">
        <v>9</v>
      </c>
      <c r="H402" s="6" t="str">
        <f>IF(IFERROR(VLOOKUP(B402,总表!A:D,4,0),"露易")=0," ",IFERROR(VLOOKUP(B402,总表!A:D,4,0),"-"))</f>
        <v>-</v>
      </c>
      <c r="I402" s="6" t="str">
        <f t="shared" si="27"/>
        <v>-</v>
      </c>
    </row>
    <row r="403" spans="1:9">
      <c r="A403" s="6">
        <v>402</v>
      </c>
      <c r="B403" s="47" t="str">
        <f t="shared" si="24"/>
        <v>00000192</v>
      </c>
      <c r="C403" s="47" t="str">
        <f>IFERROR(VLOOKUP(B403,总表!A:B,2,0),"-")</f>
        <v>-</v>
      </c>
      <c r="D403" s="6" t="str">
        <f t="shared" si="25"/>
        <v>-</v>
      </c>
      <c r="E403" s="6" t="str">
        <f>IFERROR(VLOOKUP(B403,总表!A:D,3,0),"-")</f>
        <v>-</v>
      </c>
      <c r="F403" s="6" t="str">
        <f t="shared" si="26"/>
        <v>-</v>
      </c>
      <c r="G403" s="6" t="s">
        <v>9</v>
      </c>
      <c r="H403" s="6" t="str">
        <f>IF(IFERROR(VLOOKUP(B403,总表!A:D,4,0),"露易")=0," ",IFERROR(VLOOKUP(B403,总表!A:D,4,0),"-"))</f>
        <v>-</v>
      </c>
      <c r="I403" s="6" t="str">
        <f t="shared" si="27"/>
        <v>-</v>
      </c>
    </row>
    <row r="404" spans="1:9">
      <c r="A404" s="6">
        <v>403</v>
      </c>
      <c r="B404" s="47" t="str">
        <f t="shared" si="24"/>
        <v>00000193</v>
      </c>
      <c r="C404" s="47" t="str">
        <f>IFERROR(VLOOKUP(B404,总表!A:B,2,0),"-")</f>
        <v>-</v>
      </c>
      <c r="D404" s="6" t="str">
        <f t="shared" si="25"/>
        <v>-</v>
      </c>
      <c r="E404" s="6" t="str">
        <f>IFERROR(VLOOKUP(B404,总表!A:D,3,0),"-")</f>
        <v>-</v>
      </c>
      <c r="F404" s="6" t="str">
        <f t="shared" si="26"/>
        <v>-</v>
      </c>
      <c r="G404" s="6" t="s">
        <v>9</v>
      </c>
      <c r="H404" s="6" t="str">
        <f>IF(IFERROR(VLOOKUP(B404,总表!A:D,4,0),"露易")=0," ",IFERROR(VLOOKUP(B404,总表!A:D,4,0),"-"))</f>
        <v>-</v>
      </c>
      <c r="I404" s="6" t="str">
        <f t="shared" si="27"/>
        <v>-</v>
      </c>
    </row>
    <row r="405" spans="1:9">
      <c r="A405" s="6">
        <v>404</v>
      </c>
      <c r="B405" s="47" t="str">
        <f t="shared" si="24"/>
        <v>00000194</v>
      </c>
      <c r="C405" s="47" t="str">
        <f>IFERROR(VLOOKUP(B405,总表!A:B,2,0),"-")</f>
        <v>-</v>
      </c>
      <c r="D405" s="6" t="str">
        <f t="shared" si="25"/>
        <v>-</v>
      </c>
      <c r="E405" s="6" t="str">
        <f>IFERROR(VLOOKUP(B405,总表!A:D,3,0),"-")</f>
        <v>-</v>
      </c>
      <c r="F405" s="6" t="str">
        <f t="shared" si="26"/>
        <v>-</v>
      </c>
      <c r="G405" s="6" t="s">
        <v>9</v>
      </c>
      <c r="H405" s="6" t="str">
        <f>IF(IFERROR(VLOOKUP(B405,总表!A:D,4,0),"露易")=0," ",IFERROR(VLOOKUP(B405,总表!A:D,4,0),"-"))</f>
        <v>-</v>
      </c>
      <c r="I405" s="6" t="str">
        <f t="shared" si="27"/>
        <v>-</v>
      </c>
    </row>
    <row r="406" spans="1:9">
      <c r="A406" s="6">
        <v>405</v>
      </c>
      <c r="B406" s="47" t="str">
        <f t="shared" si="24"/>
        <v>00000195</v>
      </c>
      <c r="C406" s="47" t="str">
        <f>IFERROR(VLOOKUP(B406,总表!A:B,2,0),"-")</f>
        <v>-</v>
      </c>
      <c r="D406" s="6" t="str">
        <f t="shared" si="25"/>
        <v>-</v>
      </c>
      <c r="E406" s="6" t="str">
        <f>IFERROR(VLOOKUP(B406,总表!A:D,3,0),"-")</f>
        <v>-</v>
      </c>
      <c r="F406" s="6" t="str">
        <f t="shared" si="26"/>
        <v>-</v>
      </c>
      <c r="G406" s="6" t="s">
        <v>9</v>
      </c>
      <c r="H406" s="6" t="str">
        <f>IF(IFERROR(VLOOKUP(B406,总表!A:D,4,0),"露易")=0," ",IFERROR(VLOOKUP(B406,总表!A:D,4,0),"-"))</f>
        <v>-</v>
      </c>
      <c r="I406" s="6" t="str">
        <f t="shared" si="27"/>
        <v>-</v>
      </c>
    </row>
    <row r="407" spans="1:9">
      <c r="A407" s="6">
        <v>406</v>
      </c>
      <c r="B407" s="47" t="str">
        <f t="shared" si="24"/>
        <v>00000196</v>
      </c>
      <c r="C407" s="47" t="str">
        <f>IFERROR(VLOOKUP(B407,总表!A:B,2,0),"-")</f>
        <v>-</v>
      </c>
      <c r="D407" s="6" t="str">
        <f t="shared" si="25"/>
        <v>-</v>
      </c>
      <c r="E407" s="6" t="str">
        <f>IFERROR(VLOOKUP(B407,总表!A:D,3,0),"-")</f>
        <v>-</v>
      </c>
      <c r="F407" s="6" t="str">
        <f t="shared" si="26"/>
        <v>-</v>
      </c>
      <c r="G407" s="6" t="s">
        <v>9</v>
      </c>
      <c r="H407" s="6" t="str">
        <f>IF(IFERROR(VLOOKUP(B407,总表!A:D,4,0),"露易")=0," ",IFERROR(VLOOKUP(B407,总表!A:D,4,0),"-"))</f>
        <v>-</v>
      </c>
      <c r="I407" s="6" t="str">
        <f t="shared" si="27"/>
        <v>-</v>
      </c>
    </row>
    <row r="408" spans="1:9">
      <c r="A408" s="6">
        <v>407</v>
      </c>
      <c r="B408" s="47" t="str">
        <f t="shared" si="24"/>
        <v>00000197</v>
      </c>
      <c r="C408" s="47" t="str">
        <f>IFERROR(VLOOKUP(B408,总表!A:B,2,0),"-")</f>
        <v>-</v>
      </c>
      <c r="D408" s="6" t="str">
        <f t="shared" si="25"/>
        <v>-</v>
      </c>
      <c r="E408" s="6" t="str">
        <f>IFERROR(VLOOKUP(B408,总表!A:D,3,0),"-")</f>
        <v>-</v>
      </c>
      <c r="F408" s="6" t="str">
        <f t="shared" si="26"/>
        <v>-</v>
      </c>
      <c r="G408" s="6" t="s">
        <v>9</v>
      </c>
      <c r="H408" s="6" t="str">
        <f>IF(IFERROR(VLOOKUP(B408,总表!A:D,4,0),"露易")=0," ",IFERROR(VLOOKUP(B408,总表!A:D,4,0),"-"))</f>
        <v>-</v>
      </c>
      <c r="I408" s="6" t="str">
        <f t="shared" si="27"/>
        <v>-</v>
      </c>
    </row>
    <row r="409" spans="1:9">
      <c r="A409" s="6">
        <v>408</v>
      </c>
      <c r="B409" s="47" t="str">
        <f t="shared" si="24"/>
        <v>00000198</v>
      </c>
      <c r="C409" s="47" t="str">
        <f>IFERROR(VLOOKUP(B409,总表!A:B,2,0),"-")</f>
        <v>-</v>
      </c>
      <c r="D409" s="6" t="str">
        <f t="shared" si="25"/>
        <v>-</v>
      </c>
      <c r="E409" s="6" t="str">
        <f>IFERROR(VLOOKUP(B409,总表!A:D,3,0),"-")</f>
        <v>-</v>
      </c>
      <c r="F409" s="6" t="str">
        <f t="shared" si="26"/>
        <v>-</v>
      </c>
      <c r="G409" s="6" t="s">
        <v>9</v>
      </c>
      <c r="H409" s="6" t="str">
        <f>IF(IFERROR(VLOOKUP(B409,总表!A:D,4,0),"露易")=0," ",IFERROR(VLOOKUP(B409,总表!A:D,4,0),"-"))</f>
        <v>-</v>
      </c>
      <c r="I409" s="6" t="str">
        <f t="shared" si="27"/>
        <v>-</v>
      </c>
    </row>
    <row r="410" spans="1:9">
      <c r="A410" s="6">
        <v>409</v>
      </c>
      <c r="B410" s="47" t="str">
        <f t="shared" si="24"/>
        <v>00000199</v>
      </c>
      <c r="C410" s="47" t="str">
        <f>IFERROR(VLOOKUP(B410,总表!A:B,2,0),"-")</f>
        <v>-</v>
      </c>
      <c r="D410" s="6" t="str">
        <f t="shared" si="25"/>
        <v>-</v>
      </c>
      <c r="E410" s="6" t="str">
        <f>IFERROR(VLOOKUP(B410,总表!A:D,3,0),"-")</f>
        <v>-</v>
      </c>
      <c r="F410" s="6" t="str">
        <f t="shared" si="26"/>
        <v>-</v>
      </c>
      <c r="G410" s="6" t="s">
        <v>9</v>
      </c>
      <c r="H410" s="6" t="str">
        <f>IF(IFERROR(VLOOKUP(B410,总表!A:D,4,0),"露易")=0," ",IFERROR(VLOOKUP(B410,总表!A:D,4,0),"-"))</f>
        <v>-</v>
      </c>
      <c r="I410" s="6" t="str">
        <f t="shared" si="27"/>
        <v>-</v>
      </c>
    </row>
    <row r="411" spans="1:9">
      <c r="A411" s="6">
        <v>410</v>
      </c>
      <c r="B411" s="47" t="str">
        <f t="shared" si="24"/>
        <v>0000019A</v>
      </c>
      <c r="C411" s="47" t="str">
        <f>IFERROR(VLOOKUP(B411,总表!A:B,2,0),"-")</f>
        <v>-</v>
      </c>
      <c r="D411" s="6" t="str">
        <f t="shared" si="25"/>
        <v>-</v>
      </c>
      <c r="E411" s="6" t="str">
        <f>IFERROR(VLOOKUP(B411,总表!A:D,3,0),"-")</f>
        <v>-</v>
      </c>
      <c r="F411" s="6" t="str">
        <f t="shared" si="26"/>
        <v>-</v>
      </c>
      <c r="G411" s="6" t="s">
        <v>9</v>
      </c>
      <c r="H411" s="6" t="str">
        <f>IF(IFERROR(VLOOKUP(B411,总表!A:D,4,0),"露易")=0," ",IFERROR(VLOOKUP(B411,总表!A:D,4,0),"-"))</f>
        <v>-</v>
      </c>
      <c r="I411" s="6" t="str">
        <f t="shared" si="27"/>
        <v>-</v>
      </c>
    </row>
    <row r="412" spans="1:9">
      <c r="A412" s="6">
        <v>411</v>
      </c>
      <c r="B412" s="47" t="str">
        <f t="shared" si="24"/>
        <v>0000019B</v>
      </c>
      <c r="C412" s="47" t="str">
        <f>IFERROR(VLOOKUP(B412,总表!A:B,2,0),"-")</f>
        <v>-</v>
      </c>
      <c r="D412" s="6" t="str">
        <f t="shared" si="25"/>
        <v>-</v>
      </c>
      <c r="E412" s="6" t="str">
        <f>IFERROR(VLOOKUP(B412,总表!A:D,3,0),"-")</f>
        <v>-</v>
      </c>
      <c r="F412" s="6" t="str">
        <f t="shared" si="26"/>
        <v>-</v>
      </c>
      <c r="G412" s="6" t="s">
        <v>9</v>
      </c>
      <c r="H412" s="6" t="str">
        <f>IF(IFERROR(VLOOKUP(B412,总表!A:D,4,0),"露易")=0," ",IFERROR(VLOOKUP(B412,总表!A:D,4,0),"-"))</f>
        <v>-</v>
      </c>
      <c r="I412" s="6" t="str">
        <f t="shared" si="27"/>
        <v>-</v>
      </c>
    </row>
    <row r="413" spans="1:9">
      <c r="A413" s="6">
        <v>412</v>
      </c>
      <c r="B413" s="47" t="str">
        <f t="shared" si="24"/>
        <v>0000019C</v>
      </c>
      <c r="C413" s="47" t="str">
        <f>IFERROR(VLOOKUP(B413,总表!A:B,2,0),"-")</f>
        <v>-</v>
      </c>
      <c r="D413" s="6" t="str">
        <f t="shared" si="25"/>
        <v>-</v>
      </c>
      <c r="E413" s="6" t="str">
        <f>IFERROR(VLOOKUP(B413,总表!A:D,3,0),"-")</f>
        <v>-</v>
      </c>
      <c r="F413" s="6" t="str">
        <f t="shared" si="26"/>
        <v>-</v>
      </c>
      <c r="G413" s="6" t="s">
        <v>9</v>
      </c>
      <c r="H413" s="6" t="str">
        <f>IF(IFERROR(VLOOKUP(B413,总表!A:D,4,0),"露易")=0," ",IFERROR(VLOOKUP(B413,总表!A:D,4,0),"-"))</f>
        <v>-</v>
      </c>
      <c r="I413" s="6" t="str">
        <f t="shared" si="27"/>
        <v>-</v>
      </c>
    </row>
    <row r="414" spans="1:9">
      <c r="A414" s="6">
        <v>413</v>
      </c>
      <c r="B414" s="47" t="str">
        <f t="shared" si="24"/>
        <v>0000019D</v>
      </c>
      <c r="C414" s="47" t="str">
        <f>IFERROR(VLOOKUP(B414,总表!A:B,2,0),"-")</f>
        <v>-</v>
      </c>
      <c r="D414" s="6" t="str">
        <f t="shared" si="25"/>
        <v>-</v>
      </c>
      <c r="E414" s="6" t="str">
        <f>IFERROR(VLOOKUP(B414,总表!A:D,3,0),"-")</f>
        <v>-</v>
      </c>
      <c r="F414" s="6" t="str">
        <f t="shared" si="26"/>
        <v>-</v>
      </c>
      <c r="G414" s="6" t="s">
        <v>9</v>
      </c>
      <c r="H414" s="6" t="str">
        <f>IF(IFERROR(VLOOKUP(B414,总表!A:D,4,0),"露易")=0," ",IFERROR(VLOOKUP(B414,总表!A:D,4,0),"-"))</f>
        <v>-</v>
      </c>
      <c r="I414" s="6" t="str">
        <f t="shared" si="27"/>
        <v>-</v>
      </c>
    </row>
    <row r="415" spans="1:9">
      <c r="A415" s="6">
        <v>414</v>
      </c>
      <c r="B415" s="47" t="str">
        <f t="shared" si="24"/>
        <v>0000019E</v>
      </c>
      <c r="C415" s="47" t="str">
        <f>IFERROR(VLOOKUP(B415,总表!A:B,2,0),"-")</f>
        <v>-</v>
      </c>
      <c r="D415" s="6" t="str">
        <f t="shared" si="25"/>
        <v>-</v>
      </c>
      <c r="E415" s="6" t="str">
        <f>IFERROR(VLOOKUP(B415,总表!A:D,3,0),"-")</f>
        <v>-</v>
      </c>
      <c r="F415" s="6" t="str">
        <f t="shared" si="26"/>
        <v>-</v>
      </c>
      <c r="G415" s="6" t="s">
        <v>9</v>
      </c>
      <c r="H415" s="6" t="str">
        <f>IF(IFERROR(VLOOKUP(B415,总表!A:D,4,0),"露易")=0," ",IFERROR(VLOOKUP(B415,总表!A:D,4,0),"-"))</f>
        <v>-</v>
      </c>
      <c r="I415" s="6" t="str">
        <f t="shared" si="27"/>
        <v>-</v>
      </c>
    </row>
    <row r="416" spans="1:9">
      <c r="A416" s="6">
        <v>415</v>
      </c>
      <c r="B416" s="47" t="str">
        <f t="shared" si="24"/>
        <v>0000019F</v>
      </c>
      <c r="C416" s="47" t="str">
        <f>IFERROR(VLOOKUP(B416,总表!A:B,2,0),"-")</f>
        <v>-</v>
      </c>
      <c r="D416" s="6" t="str">
        <f t="shared" si="25"/>
        <v>-</v>
      </c>
      <c r="E416" s="6" t="str">
        <f>IFERROR(VLOOKUP(B416,总表!A:D,3,0),"-")</f>
        <v>-</v>
      </c>
      <c r="F416" s="6" t="str">
        <f t="shared" si="26"/>
        <v>-</v>
      </c>
      <c r="G416" s="6" t="s">
        <v>9</v>
      </c>
      <c r="H416" s="6" t="str">
        <f>IF(IFERROR(VLOOKUP(B416,总表!A:D,4,0),"露易")=0," ",IFERROR(VLOOKUP(B416,总表!A:D,4,0),"-"))</f>
        <v>-</v>
      </c>
      <c r="I416" s="6" t="str">
        <f t="shared" si="27"/>
        <v>-</v>
      </c>
    </row>
    <row r="417" spans="1:9">
      <c r="A417" s="6">
        <v>416</v>
      </c>
      <c r="B417" s="47" t="str">
        <f t="shared" si="24"/>
        <v>000001A0</v>
      </c>
      <c r="C417" s="47" t="str">
        <f>IFERROR(VLOOKUP(B417,总表!A:B,2,0),"-")</f>
        <v>-</v>
      </c>
      <c r="D417" s="6" t="str">
        <f t="shared" si="25"/>
        <v>-</v>
      </c>
      <c r="E417" s="6" t="str">
        <f>IFERROR(VLOOKUP(B417,总表!A:D,3,0),"-")</f>
        <v>-</v>
      </c>
      <c r="F417" s="6" t="str">
        <f t="shared" si="26"/>
        <v>-</v>
      </c>
      <c r="G417" s="6" t="s">
        <v>9</v>
      </c>
      <c r="H417" s="6" t="str">
        <f>IF(IFERROR(VLOOKUP(B417,总表!A:D,4,0),"露易")=0," ",IFERROR(VLOOKUP(B417,总表!A:D,4,0),"-"))</f>
        <v>-</v>
      </c>
      <c r="I417" s="6" t="str">
        <f t="shared" si="27"/>
        <v>-</v>
      </c>
    </row>
    <row r="418" spans="1:9">
      <c r="A418" s="6">
        <v>417</v>
      </c>
      <c r="B418" s="47" t="str">
        <f t="shared" si="24"/>
        <v>000001A1</v>
      </c>
      <c r="C418" s="47" t="str">
        <f>IFERROR(VLOOKUP(B418,总表!A:B,2,0),"-")</f>
        <v>-</v>
      </c>
      <c r="D418" s="6" t="str">
        <f t="shared" si="25"/>
        <v>-</v>
      </c>
      <c r="E418" s="6" t="str">
        <f>IFERROR(VLOOKUP(B418,总表!A:D,3,0),"-")</f>
        <v>-</v>
      </c>
      <c r="F418" s="6" t="str">
        <f t="shared" si="26"/>
        <v>-</v>
      </c>
      <c r="G418" s="6" t="s">
        <v>9</v>
      </c>
      <c r="H418" s="6" t="str">
        <f>IF(IFERROR(VLOOKUP(B418,总表!A:D,4,0),"露易")=0," ",IFERROR(VLOOKUP(B418,总表!A:D,4,0),"-"))</f>
        <v>-</v>
      </c>
      <c r="I418" s="6" t="str">
        <f t="shared" si="27"/>
        <v>-</v>
      </c>
    </row>
    <row r="419" spans="1:9">
      <c r="A419" s="6">
        <v>418</v>
      </c>
      <c r="B419" s="47" t="str">
        <f t="shared" si="24"/>
        <v>000001A2</v>
      </c>
      <c r="C419" s="47" t="str">
        <f>IFERROR(VLOOKUP(B419,总表!A:B,2,0),"-")</f>
        <v>-</v>
      </c>
      <c r="D419" s="6" t="str">
        <f t="shared" si="25"/>
        <v>-</v>
      </c>
      <c r="E419" s="6" t="str">
        <f>IFERROR(VLOOKUP(B419,总表!A:D,3,0),"-")</f>
        <v>-</v>
      </c>
      <c r="F419" s="6" t="str">
        <f t="shared" si="26"/>
        <v>-</v>
      </c>
      <c r="G419" s="6" t="s">
        <v>9</v>
      </c>
      <c r="H419" s="6" t="str">
        <f>IF(IFERROR(VLOOKUP(B419,总表!A:D,4,0),"露易")=0," ",IFERROR(VLOOKUP(B419,总表!A:D,4,0),"-"))</f>
        <v>-</v>
      </c>
      <c r="I419" s="6" t="str">
        <f t="shared" si="27"/>
        <v>-</v>
      </c>
    </row>
    <row r="420" spans="1:9">
      <c r="A420" s="6">
        <v>419</v>
      </c>
      <c r="B420" s="47" t="str">
        <f t="shared" si="24"/>
        <v>000001A3</v>
      </c>
      <c r="C420" s="47" t="str">
        <f>IFERROR(VLOOKUP(B420,总表!A:B,2,0),"-")</f>
        <v>-</v>
      </c>
      <c r="D420" s="6" t="str">
        <f t="shared" si="25"/>
        <v>-</v>
      </c>
      <c r="E420" s="6" t="str">
        <f>IFERROR(VLOOKUP(B420,总表!A:D,3,0),"-")</f>
        <v>-</v>
      </c>
      <c r="F420" s="6" t="str">
        <f t="shared" si="26"/>
        <v>-</v>
      </c>
      <c r="G420" s="6" t="s">
        <v>9</v>
      </c>
      <c r="H420" s="6" t="str">
        <f>IF(IFERROR(VLOOKUP(B420,总表!A:D,4,0),"露易")=0," ",IFERROR(VLOOKUP(B420,总表!A:D,4,0),"-"))</f>
        <v>-</v>
      </c>
      <c r="I420" s="6" t="str">
        <f t="shared" si="27"/>
        <v>-</v>
      </c>
    </row>
    <row r="421" spans="1:9">
      <c r="A421" s="6">
        <v>420</v>
      </c>
      <c r="B421" s="47" t="str">
        <f t="shared" si="24"/>
        <v>000001A4</v>
      </c>
      <c r="C421" s="47" t="str">
        <f>IFERROR(VLOOKUP(B421,总表!A:B,2,0),"-")</f>
        <v>-</v>
      </c>
      <c r="D421" s="6" t="str">
        <f t="shared" si="25"/>
        <v>-</v>
      </c>
      <c r="E421" s="6" t="str">
        <f>IFERROR(VLOOKUP(B421,总表!A:D,3,0),"-")</f>
        <v>-</v>
      </c>
      <c r="F421" s="6" t="str">
        <f t="shared" si="26"/>
        <v>-</v>
      </c>
      <c r="G421" s="6" t="s">
        <v>9</v>
      </c>
      <c r="H421" s="6" t="str">
        <f>IF(IFERROR(VLOOKUP(B421,总表!A:D,4,0),"露易")=0," ",IFERROR(VLOOKUP(B421,总表!A:D,4,0),"-"))</f>
        <v>-</v>
      </c>
      <c r="I421" s="6" t="str">
        <f t="shared" si="27"/>
        <v>-</v>
      </c>
    </row>
    <row r="422" spans="1:9">
      <c r="A422" s="6">
        <v>421</v>
      </c>
      <c r="B422" s="47" t="str">
        <f t="shared" si="24"/>
        <v>000001A5</v>
      </c>
      <c r="C422" s="47" t="str">
        <f>IFERROR(VLOOKUP(B422,总表!A:B,2,0),"-")</f>
        <v>-</v>
      </c>
      <c r="D422" s="6" t="str">
        <f t="shared" si="25"/>
        <v>-</v>
      </c>
      <c r="E422" s="6" t="str">
        <f>IFERROR(VLOOKUP(B422,总表!A:D,3,0),"-")</f>
        <v>-</v>
      </c>
      <c r="F422" s="6" t="str">
        <f t="shared" si="26"/>
        <v>-</v>
      </c>
      <c r="G422" s="6" t="s">
        <v>9</v>
      </c>
      <c r="H422" s="6" t="str">
        <f>IF(IFERROR(VLOOKUP(B422,总表!A:D,4,0),"露易")=0," ",IFERROR(VLOOKUP(B422,总表!A:D,4,0),"-"))</f>
        <v>-</v>
      </c>
      <c r="I422" s="6" t="str">
        <f t="shared" si="27"/>
        <v>-</v>
      </c>
    </row>
    <row r="423" spans="1:9">
      <c r="A423" s="6">
        <v>422</v>
      </c>
      <c r="B423" s="47" t="str">
        <f t="shared" si="24"/>
        <v>000001A6</v>
      </c>
      <c r="C423" s="47" t="str">
        <f>IFERROR(VLOOKUP(B423,总表!A:B,2,0),"-")</f>
        <v>-</v>
      </c>
      <c r="D423" s="6" t="str">
        <f t="shared" si="25"/>
        <v>-</v>
      </c>
      <c r="E423" s="6" t="str">
        <f>IFERROR(VLOOKUP(B423,总表!A:D,3,0),"-")</f>
        <v>-</v>
      </c>
      <c r="F423" s="6" t="str">
        <f t="shared" si="26"/>
        <v>-</v>
      </c>
      <c r="G423" s="6" t="s">
        <v>9</v>
      </c>
      <c r="H423" s="6" t="str">
        <f>IF(IFERROR(VLOOKUP(B423,总表!A:D,4,0),"露易")=0," ",IFERROR(VLOOKUP(B423,总表!A:D,4,0),"-"))</f>
        <v>-</v>
      </c>
      <c r="I423" s="6" t="str">
        <f t="shared" si="27"/>
        <v>-</v>
      </c>
    </row>
    <row r="424" spans="1:9">
      <c r="A424" s="6">
        <v>423</v>
      </c>
      <c r="B424" s="47" t="str">
        <f t="shared" si="24"/>
        <v>000001A7</v>
      </c>
      <c r="C424" s="47" t="str">
        <f>IFERROR(VLOOKUP(B424,总表!A:B,2,0),"-")</f>
        <v>-</v>
      </c>
      <c r="D424" s="6" t="str">
        <f t="shared" si="25"/>
        <v>-</v>
      </c>
      <c r="E424" s="6" t="str">
        <f>IFERROR(VLOOKUP(B424,总表!A:D,3,0),"-")</f>
        <v>-</v>
      </c>
      <c r="F424" s="6" t="str">
        <f t="shared" si="26"/>
        <v>-</v>
      </c>
      <c r="G424" s="6" t="s">
        <v>9</v>
      </c>
      <c r="H424" s="6" t="str">
        <f>IF(IFERROR(VLOOKUP(B424,总表!A:D,4,0),"露易")=0," ",IFERROR(VLOOKUP(B424,总表!A:D,4,0),"-"))</f>
        <v>-</v>
      </c>
      <c r="I424" s="6" t="str">
        <f t="shared" si="27"/>
        <v>-</v>
      </c>
    </row>
    <row r="425" spans="1:9">
      <c r="A425" s="6">
        <v>424</v>
      </c>
      <c r="B425" s="47" t="str">
        <f t="shared" si="24"/>
        <v>000001A8</v>
      </c>
      <c r="C425" s="47" t="str">
        <f>IFERROR(VLOOKUP(B425,总表!A:B,2,0),"-")</f>
        <v>-</v>
      </c>
      <c r="D425" s="6" t="str">
        <f t="shared" si="25"/>
        <v>-</v>
      </c>
      <c r="E425" s="6" t="str">
        <f>IFERROR(VLOOKUP(B425,总表!A:D,3,0),"-")</f>
        <v>-</v>
      </c>
      <c r="F425" s="6" t="str">
        <f t="shared" si="26"/>
        <v>-</v>
      </c>
      <c r="G425" s="6" t="s">
        <v>9</v>
      </c>
      <c r="H425" s="6" t="str">
        <f>IF(IFERROR(VLOOKUP(B425,总表!A:D,4,0),"露易")=0," ",IFERROR(VLOOKUP(B425,总表!A:D,4,0),"-"))</f>
        <v>-</v>
      </c>
      <c r="I425" s="6" t="str">
        <f t="shared" si="27"/>
        <v>-</v>
      </c>
    </row>
    <row r="426" spans="1:9">
      <c r="A426" s="6">
        <v>425</v>
      </c>
      <c r="B426" s="47" t="str">
        <f t="shared" si="24"/>
        <v>000001A9</v>
      </c>
      <c r="C426" s="47" t="str">
        <f>IFERROR(VLOOKUP(B426,总表!A:B,2,0),"-")</f>
        <v>-</v>
      </c>
      <c r="D426" s="6" t="str">
        <f t="shared" si="25"/>
        <v>-</v>
      </c>
      <c r="E426" s="6" t="str">
        <f>IFERROR(VLOOKUP(B426,总表!A:D,3,0),"-")</f>
        <v>-</v>
      </c>
      <c r="F426" s="6" t="str">
        <f t="shared" si="26"/>
        <v>-</v>
      </c>
      <c r="G426" s="6" t="s">
        <v>9</v>
      </c>
      <c r="H426" s="6" t="str">
        <f>IF(IFERROR(VLOOKUP(B426,总表!A:D,4,0),"露易")=0," ",IFERROR(VLOOKUP(B426,总表!A:D,4,0),"-"))</f>
        <v>-</v>
      </c>
      <c r="I426" s="6" t="str">
        <f t="shared" si="27"/>
        <v>-</v>
      </c>
    </row>
    <row r="427" spans="1:9">
      <c r="A427" s="6">
        <v>426</v>
      </c>
      <c r="B427" s="47" t="str">
        <f t="shared" si="24"/>
        <v>000001AA</v>
      </c>
      <c r="C427" s="47" t="str">
        <f>IFERROR(VLOOKUP(B427,总表!A:B,2,0),"-")</f>
        <v>-</v>
      </c>
      <c r="D427" s="6" t="str">
        <f t="shared" si="25"/>
        <v>-</v>
      </c>
      <c r="E427" s="6" t="str">
        <f>IFERROR(VLOOKUP(B427,总表!A:D,3,0),"-")</f>
        <v>-</v>
      </c>
      <c r="F427" s="6" t="str">
        <f t="shared" si="26"/>
        <v>-</v>
      </c>
      <c r="G427" s="6" t="s">
        <v>9</v>
      </c>
      <c r="H427" s="6" t="str">
        <f>IF(IFERROR(VLOOKUP(B427,总表!A:D,4,0),"露易")=0," ",IFERROR(VLOOKUP(B427,总表!A:D,4,0),"-"))</f>
        <v>-</v>
      </c>
      <c r="I427" s="6" t="str">
        <f t="shared" si="27"/>
        <v>-</v>
      </c>
    </row>
    <row r="428" spans="1:9">
      <c r="A428" s="6">
        <v>427</v>
      </c>
      <c r="B428" s="47" t="str">
        <f t="shared" si="24"/>
        <v>000001AB</v>
      </c>
      <c r="C428" s="47" t="str">
        <f>IFERROR(VLOOKUP(B428,总表!A:B,2,0),"-")</f>
        <v>-</v>
      </c>
      <c r="D428" s="6" t="str">
        <f t="shared" si="25"/>
        <v>-</v>
      </c>
      <c r="E428" s="6" t="str">
        <f>IFERROR(VLOOKUP(B428,总表!A:D,3,0),"-")</f>
        <v>-</v>
      </c>
      <c r="F428" s="6" t="str">
        <f t="shared" si="26"/>
        <v>-</v>
      </c>
      <c r="G428" s="6" t="s">
        <v>9</v>
      </c>
      <c r="H428" s="6" t="str">
        <f>IF(IFERROR(VLOOKUP(B428,总表!A:D,4,0),"露易")=0," ",IFERROR(VLOOKUP(B428,总表!A:D,4,0),"-"))</f>
        <v>-</v>
      </c>
      <c r="I428" s="6" t="str">
        <f t="shared" si="27"/>
        <v>-</v>
      </c>
    </row>
    <row r="429" spans="1:9">
      <c r="A429" s="6">
        <v>428</v>
      </c>
      <c r="B429" s="47" t="str">
        <f t="shared" si="24"/>
        <v>000001AC</v>
      </c>
      <c r="C429" s="47" t="str">
        <f>IFERROR(VLOOKUP(B429,总表!A:B,2,0),"-")</f>
        <v>-</v>
      </c>
      <c r="D429" s="6" t="str">
        <f t="shared" si="25"/>
        <v>-</v>
      </c>
      <c r="E429" s="6" t="str">
        <f>IFERROR(VLOOKUP(B429,总表!A:D,3,0),"-")</f>
        <v>-</v>
      </c>
      <c r="F429" s="6" t="str">
        <f t="shared" si="26"/>
        <v>-</v>
      </c>
      <c r="G429" s="6" t="s">
        <v>9</v>
      </c>
      <c r="H429" s="6" t="str">
        <f>IF(IFERROR(VLOOKUP(B429,总表!A:D,4,0),"露易")=0," ",IFERROR(VLOOKUP(B429,总表!A:D,4,0),"-"))</f>
        <v>-</v>
      </c>
      <c r="I429" s="6" t="str">
        <f t="shared" si="27"/>
        <v>-</v>
      </c>
    </row>
    <row r="430" spans="1:9">
      <c r="A430" s="6">
        <v>429</v>
      </c>
      <c r="B430" s="47" t="str">
        <f t="shared" si="24"/>
        <v>000001AD</v>
      </c>
      <c r="C430" s="47" t="str">
        <f>IFERROR(VLOOKUP(B430,总表!A:B,2,0),"-")</f>
        <v>-</v>
      </c>
      <c r="D430" s="6" t="str">
        <f t="shared" si="25"/>
        <v>-</v>
      </c>
      <c r="E430" s="6" t="str">
        <f>IFERROR(VLOOKUP(B430,总表!A:D,3,0),"-")</f>
        <v>-</v>
      </c>
      <c r="F430" s="6" t="str">
        <f t="shared" si="26"/>
        <v>-</v>
      </c>
      <c r="G430" s="6" t="s">
        <v>9</v>
      </c>
      <c r="H430" s="6" t="str">
        <f>IF(IFERROR(VLOOKUP(B430,总表!A:D,4,0),"露易")=0," ",IFERROR(VLOOKUP(B430,总表!A:D,4,0),"-"))</f>
        <v>-</v>
      </c>
      <c r="I430" s="6" t="str">
        <f t="shared" si="27"/>
        <v>-</v>
      </c>
    </row>
    <row r="431" spans="1:9">
      <c r="A431" s="6">
        <v>430</v>
      </c>
      <c r="B431" s="47" t="str">
        <f t="shared" si="24"/>
        <v>000001AE</v>
      </c>
      <c r="C431" s="47" t="str">
        <f>IFERROR(VLOOKUP(B431,总表!A:B,2,0),"-")</f>
        <v>-</v>
      </c>
      <c r="D431" s="6" t="str">
        <f t="shared" si="25"/>
        <v>-</v>
      </c>
      <c r="E431" s="6" t="str">
        <f>IFERROR(VLOOKUP(B431,总表!A:D,3,0),"-")</f>
        <v>-</v>
      </c>
      <c r="F431" s="6" t="str">
        <f t="shared" si="26"/>
        <v>-</v>
      </c>
      <c r="G431" s="6" t="s">
        <v>9</v>
      </c>
      <c r="H431" s="6" t="str">
        <f>IF(IFERROR(VLOOKUP(B431,总表!A:D,4,0),"露易")=0," ",IFERROR(VLOOKUP(B431,总表!A:D,4,0),"-"))</f>
        <v>-</v>
      </c>
      <c r="I431" s="6" t="str">
        <f t="shared" si="27"/>
        <v>-</v>
      </c>
    </row>
    <row r="432" spans="1:9">
      <c r="A432" s="6">
        <v>431</v>
      </c>
      <c r="B432" s="47" t="str">
        <f t="shared" si="24"/>
        <v>000001AF</v>
      </c>
      <c r="C432" s="47" t="str">
        <f>IFERROR(VLOOKUP(B432,总表!A:B,2,0),"-")</f>
        <v>-</v>
      </c>
      <c r="D432" s="6" t="str">
        <f t="shared" si="25"/>
        <v>-</v>
      </c>
      <c r="E432" s="6" t="str">
        <f>IFERROR(VLOOKUP(B432,总表!A:D,3,0),"-")</f>
        <v>-</v>
      </c>
      <c r="F432" s="6" t="str">
        <f t="shared" si="26"/>
        <v>-</v>
      </c>
      <c r="G432" s="6" t="s">
        <v>9</v>
      </c>
      <c r="H432" s="6" t="str">
        <f>IF(IFERROR(VLOOKUP(B432,总表!A:D,4,0),"露易")=0," ",IFERROR(VLOOKUP(B432,总表!A:D,4,0),"-"))</f>
        <v>-</v>
      </c>
      <c r="I432" s="6" t="str">
        <f t="shared" si="27"/>
        <v>-</v>
      </c>
    </row>
    <row r="433" spans="1:9">
      <c r="A433" s="6">
        <v>432</v>
      </c>
      <c r="B433" s="47" t="str">
        <f t="shared" si="24"/>
        <v>000001B0</v>
      </c>
      <c r="C433" s="47" t="str">
        <f>IFERROR(VLOOKUP(B433,总表!A:B,2,0),"-")</f>
        <v>-</v>
      </c>
      <c r="D433" s="6" t="str">
        <f t="shared" si="25"/>
        <v>-</v>
      </c>
      <c r="E433" s="6" t="str">
        <f>IFERROR(VLOOKUP(B433,总表!A:D,3,0),"-")</f>
        <v>-</v>
      </c>
      <c r="F433" s="6" t="str">
        <f t="shared" si="26"/>
        <v>-</v>
      </c>
      <c r="G433" s="6" t="s">
        <v>9</v>
      </c>
      <c r="H433" s="6" t="str">
        <f>IF(IFERROR(VLOOKUP(B433,总表!A:D,4,0),"露易")=0," ",IFERROR(VLOOKUP(B433,总表!A:D,4,0),"-"))</f>
        <v>-</v>
      </c>
      <c r="I433" s="6" t="str">
        <f t="shared" si="27"/>
        <v>-</v>
      </c>
    </row>
    <row r="434" spans="1:9">
      <c r="A434" s="6">
        <v>433</v>
      </c>
      <c r="B434" s="47" t="str">
        <f t="shared" si="24"/>
        <v>000001B1</v>
      </c>
      <c r="C434" s="47" t="str">
        <f>IFERROR(VLOOKUP(B434,总表!A:B,2,0),"-")</f>
        <v>-</v>
      </c>
      <c r="D434" s="6" t="str">
        <f t="shared" si="25"/>
        <v>-</v>
      </c>
      <c r="E434" s="6" t="str">
        <f>IFERROR(VLOOKUP(B434,总表!A:D,3,0),"-")</f>
        <v>-</v>
      </c>
      <c r="F434" s="6" t="str">
        <f t="shared" si="26"/>
        <v>-</v>
      </c>
      <c r="G434" s="6" t="s">
        <v>9</v>
      </c>
      <c r="H434" s="6" t="str">
        <f>IF(IFERROR(VLOOKUP(B434,总表!A:D,4,0),"露易")=0," ",IFERROR(VLOOKUP(B434,总表!A:D,4,0),"-"))</f>
        <v>-</v>
      </c>
      <c r="I434" s="6" t="str">
        <f t="shared" si="27"/>
        <v>-</v>
      </c>
    </row>
    <row r="435" spans="1:9">
      <c r="A435" s="6">
        <v>434</v>
      </c>
      <c r="B435" s="47" t="str">
        <f t="shared" si="24"/>
        <v>000001B2</v>
      </c>
      <c r="C435" s="47" t="str">
        <f>IFERROR(VLOOKUP(B435,总表!A:B,2,0),"-")</f>
        <v>-</v>
      </c>
      <c r="D435" s="6" t="str">
        <f t="shared" si="25"/>
        <v>-</v>
      </c>
      <c r="E435" s="6" t="str">
        <f>IFERROR(VLOOKUP(B435,总表!A:D,3,0),"-")</f>
        <v>-</v>
      </c>
      <c r="F435" s="6" t="str">
        <f t="shared" si="26"/>
        <v>-</v>
      </c>
      <c r="G435" s="6" t="s">
        <v>9</v>
      </c>
      <c r="H435" s="6" t="str">
        <f>IF(IFERROR(VLOOKUP(B435,总表!A:D,4,0),"露易")=0," ",IFERROR(VLOOKUP(B435,总表!A:D,4,0),"-"))</f>
        <v>-</v>
      </c>
      <c r="I435" s="6" t="str">
        <f t="shared" si="27"/>
        <v>-</v>
      </c>
    </row>
    <row r="436" spans="1:9">
      <c r="A436" s="6">
        <v>435</v>
      </c>
      <c r="B436" s="47" t="str">
        <f t="shared" si="24"/>
        <v>000001B3</v>
      </c>
      <c r="C436" s="47" t="str">
        <f>IFERROR(VLOOKUP(B436,总表!A:B,2,0),"-")</f>
        <v>-</v>
      </c>
      <c r="D436" s="6" t="str">
        <f t="shared" si="25"/>
        <v>-</v>
      </c>
      <c r="E436" s="6" t="str">
        <f>IFERROR(VLOOKUP(B436,总表!A:D,3,0),"-")</f>
        <v>-</v>
      </c>
      <c r="F436" s="6" t="str">
        <f t="shared" si="26"/>
        <v>-</v>
      </c>
      <c r="G436" s="6" t="s">
        <v>9</v>
      </c>
      <c r="H436" s="6" t="str">
        <f>IF(IFERROR(VLOOKUP(B436,总表!A:D,4,0),"露易")=0," ",IFERROR(VLOOKUP(B436,总表!A:D,4,0),"-"))</f>
        <v>-</v>
      </c>
      <c r="I436" s="6" t="str">
        <f t="shared" si="27"/>
        <v>-</v>
      </c>
    </row>
    <row r="437" spans="1:9">
      <c r="A437" s="6">
        <v>436</v>
      </c>
      <c r="B437" s="47" t="str">
        <f t="shared" si="24"/>
        <v>000001B4</v>
      </c>
      <c r="C437" s="47" t="str">
        <f>IFERROR(VLOOKUP(B437,总表!A:B,2,0),"-")</f>
        <v>-</v>
      </c>
      <c r="D437" s="6" t="str">
        <f t="shared" si="25"/>
        <v>-</v>
      </c>
      <c r="E437" s="6" t="str">
        <f>IFERROR(VLOOKUP(B437,总表!A:D,3,0),"-")</f>
        <v>-</v>
      </c>
      <c r="F437" s="6" t="str">
        <f t="shared" si="26"/>
        <v>-</v>
      </c>
      <c r="G437" s="6" t="s">
        <v>9</v>
      </c>
      <c r="H437" s="6" t="str">
        <f>IF(IFERROR(VLOOKUP(B437,总表!A:D,4,0),"露易")=0," ",IFERROR(VLOOKUP(B437,总表!A:D,4,0),"-"))</f>
        <v>-</v>
      </c>
      <c r="I437" s="6" t="str">
        <f t="shared" si="27"/>
        <v>-</v>
      </c>
    </row>
    <row r="438" spans="1:9">
      <c r="A438" s="6">
        <v>437</v>
      </c>
      <c r="B438" s="47" t="str">
        <f t="shared" si="24"/>
        <v>000001B5</v>
      </c>
      <c r="C438" s="47" t="str">
        <f>IFERROR(VLOOKUP(B438,总表!A:B,2,0),"-")</f>
        <v>-</v>
      </c>
      <c r="D438" s="6" t="str">
        <f t="shared" si="25"/>
        <v>-</v>
      </c>
      <c r="E438" s="6" t="str">
        <f>IFERROR(VLOOKUP(B438,总表!A:D,3,0),"-")</f>
        <v>-</v>
      </c>
      <c r="F438" s="6" t="str">
        <f t="shared" si="26"/>
        <v>-</v>
      </c>
      <c r="G438" s="6" t="s">
        <v>9</v>
      </c>
      <c r="H438" s="6" t="str">
        <f>IF(IFERROR(VLOOKUP(B438,总表!A:D,4,0),"露易")=0," ",IFERROR(VLOOKUP(B438,总表!A:D,4,0),"-"))</f>
        <v>-</v>
      </c>
      <c r="I438" s="6" t="str">
        <f t="shared" si="27"/>
        <v>-</v>
      </c>
    </row>
    <row r="439" spans="1:9">
      <c r="A439" s="6">
        <v>438</v>
      </c>
      <c r="B439" s="47" t="str">
        <f t="shared" si="24"/>
        <v>000001B6</v>
      </c>
      <c r="C439" s="47" t="str">
        <f>IFERROR(VLOOKUP(B439,总表!A:B,2,0),"-")</f>
        <v>-</v>
      </c>
      <c r="D439" s="6" t="str">
        <f t="shared" si="25"/>
        <v>-</v>
      </c>
      <c r="E439" s="6" t="str">
        <f>IFERROR(VLOOKUP(B439,总表!A:D,3,0),"-")</f>
        <v>-</v>
      </c>
      <c r="F439" s="6" t="str">
        <f t="shared" si="26"/>
        <v>-</v>
      </c>
      <c r="G439" s="6" t="s">
        <v>9</v>
      </c>
      <c r="H439" s="6" t="str">
        <f>IF(IFERROR(VLOOKUP(B439,总表!A:D,4,0),"露易")=0," ",IFERROR(VLOOKUP(B439,总表!A:D,4,0),"-"))</f>
        <v>-</v>
      </c>
      <c r="I439" s="6" t="str">
        <f t="shared" si="27"/>
        <v>-</v>
      </c>
    </row>
    <row r="440" spans="1:9">
      <c r="A440" s="6">
        <v>439</v>
      </c>
      <c r="B440" s="47" t="str">
        <f t="shared" si="24"/>
        <v>000001B7</v>
      </c>
      <c r="C440" s="47" t="str">
        <f>IFERROR(VLOOKUP(B440,总表!A:B,2,0),"-")</f>
        <v>-</v>
      </c>
      <c r="D440" s="6" t="str">
        <f t="shared" si="25"/>
        <v>-</v>
      </c>
      <c r="E440" s="6" t="str">
        <f>IFERROR(VLOOKUP(B440,总表!A:D,3,0),"-")</f>
        <v>-</v>
      </c>
      <c r="F440" s="6" t="str">
        <f t="shared" si="26"/>
        <v>-</v>
      </c>
      <c r="G440" s="6" t="s">
        <v>9</v>
      </c>
      <c r="H440" s="6" t="str">
        <f>IF(IFERROR(VLOOKUP(B440,总表!A:D,4,0),"露易")=0," ",IFERROR(VLOOKUP(B440,总表!A:D,4,0),"-"))</f>
        <v>-</v>
      </c>
      <c r="I440" s="6" t="str">
        <f t="shared" si="27"/>
        <v>-</v>
      </c>
    </row>
    <row r="441" spans="1:9">
      <c r="A441" s="6">
        <v>440</v>
      </c>
      <c r="B441" s="47" t="str">
        <f t="shared" si="24"/>
        <v>000001B8</v>
      </c>
      <c r="C441" s="47" t="str">
        <f>IFERROR(VLOOKUP(B441,总表!A:B,2,0),"-")</f>
        <v>-</v>
      </c>
      <c r="D441" s="6" t="str">
        <f t="shared" si="25"/>
        <v>-</v>
      </c>
      <c r="E441" s="6" t="str">
        <f>IFERROR(VLOOKUP(B441,总表!A:D,3,0),"-")</f>
        <v>-</v>
      </c>
      <c r="F441" s="6" t="str">
        <f t="shared" si="26"/>
        <v>-</v>
      </c>
      <c r="G441" s="6" t="s">
        <v>9</v>
      </c>
      <c r="H441" s="6" t="str">
        <f>IF(IFERROR(VLOOKUP(B441,总表!A:D,4,0),"露易")=0," ",IFERROR(VLOOKUP(B441,总表!A:D,4,0),"-"))</f>
        <v>-</v>
      </c>
      <c r="I441" s="6" t="str">
        <f t="shared" si="27"/>
        <v>-</v>
      </c>
    </row>
    <row r="442" spans="1:9">
      <c r="A442" s="6">
        <v>441</v>
      </c>
      <c r="B442" s="47" t="str">
        <f t="shared" si="24"/>
        <v>000001B9</v>
      </c>
      <c r="C442" s="47" t="str">
        <f>IFERROR(VLOOKUP(B442,总表!A:B,2,0),"-")</f>
        <v>-</v>
      </c>
      <c r="D442" s="6" t="str">
        <f t="shared" si="25"/>
        <v>-</v>
      </c>
      <c r="E442" s="6" t="str">
        <f>IFERROR(VLOOKUP(B442,总表!A:D,3,0),"-")</f>
        <v>-</v>
      </c>
      <c r="F442" s="6" t="str">
        <f t="shared" si="26"/>
        <v>-</v>
      </c>
      <c r="G442" s="6" t="s">
        <v>9</v>
      </c>
      <c r="H442" s="6" t="str">
        <f>IF(IFERROR(VLOOKUP(B442,总表!A:D,4,0),"露易")=0," ",IFERROR(VLOOKUP(B442,总表!A:D,4,0),"-"))</f>
        <v>-</v>
      </c>
      <c r="I442" s="6" t="str">
        <f t="shared" si="27"/>
        <v>-</v>
      </c>
    </row>
    <row r="443" spans="1:9">
      <c r="A443" s="6">
        <v>442</v>
      </c>
      <c r="B443" s="47" t="str">
        <f t="shared" si="24"/>
        <v>000001BA</v>
      </c>
      <c r="C443" s="47" t="str">
        <f>IFERROR(VLOOKUP(B443,总表!A:B,2,0),"-")</f>
        <v>-</v>
      </c>
      <c r="D443" s="6" t="str">
        <f t="shared" si="25"/>
        <v>-</v>
      </c>
      <c r="E443" s="6" t="str">
        <f>IFERROR(VLOOKUP(B443,总表!A:D,3,0),"-")</f>
        <v>-</v>
      </c>
      <c r="F443" s="6" t="str">
        <f t="shared" si="26"/>
        <v>-</v>
      </c>
      <c r="G443" s="6" t="s">
        <v>9</v>
      </c>
      <c r="H443" s="6" t="str">
        <f>IF(IFERROR(VLOOKUP(B443,总表!A:D,4,0),"露易")=0," ",IFERROR(VLOOKUP(B443,总表!A:D,4,0),"-"))</f>
        <v>-</v>
      </c>
      <c r="I443" s="6" t="str">
        <f t="shared" si="27"/>
        <v>-</v>
      </c>
    </row>
    <row r="444" spans="1:9">
      <c r="A444" s="6">
        <v>443</v>
      </c>
      <c r="B444" s="47" t="str">
        <f t="shared" si="24"/>
        <v>000001BB</v>
      </c>
      <c r="C444" s="47" t="str">
        <f>IFERROR(VLOOKUP(B444,总表!A:B,2,0),"-")</f>
        <v>-</v>
      </c>
      <c r="D444" s="6" t="str">
        <f t="shared" si="25"/>
        <v>-</v>
      </c>
      <c r="E444" s="6" t="str">
        <f>IFERROR(VLOOKUP(B444,总表!A:D,3,0),"-")</f>
        <v>-</v>
      </c>
      <c r="F444" s="6" t="str">
        <f t="shared" si="26"/>
        <v>-</v>
      </c>
      <c r="G444" s="6" t="s">
        <v>9</v>
      </c>
      <c r="H444" s="6" t="str">
        <f>IF(IFERROR(VLOOKUP(B444,总表!A:D,4,0),"露易")=0," ",IFERROR(VLOOKUP(B444,总表!A:D,4,0),"-"))</f>
        <v>-</v>
      </c>
      <c r="I444" s="6" t="str">
        <f t="shared" si="27"/>
        <v>-</v>
      </c>
    </row>
    <row r="445" spans="1:9">
      <c r="A445" s="6">
        <v>444</v>
      </c>
      <c r="B445" s="47" t="str">
        <f t="shared" si="24"/>
        <v>000001BC</v>
      </c>
      <c r="C445" s="47" t="str">
        <f>IFERROR(VLOOKUP(B445,总表!A:B,2,0),"-")</f>
        <v>-</v>
      </c>
      <c r="D445" s="6" t="str">
        <f t="shared" si="25"/>
        <v>-</v>
      </c>
      <c r="E445" s="6" t="str">
        <f>IFERROR(VLOOKUP(B445,总表!A:D,3,0),"-")</f>
        <v>-</v>
      </c>
      <c r="F445" s="6" t="str">
        <f t="shared" si="26"/>
        <v>-</v>
      </c>
      <c r="G445" s="6" t="s">
        <v>9</v>
      </c>
      <c r="H445" s="6" t="str">
        <f>IF(IFERROR(VLOOKUP(B445,总表!A:D,4,0),"露易")=0," ",IFERROR(VLOOKUP(B445,总表!A:D,4,0),"-"))</f>
        <v>-</v>
      </c>
      <c r="I445" s="6" t="str">
        <f t="shared" si="27"/>
        <v>-</v>
      </c>
    </row>
    <row r="446" spans="1:9">
      <c r="A446" s="6">
        <v>445</v>
      </c>
      <c r="B446" s="47" t="str">
        <f t="shared" si="24"/>
        <v>000001BD</v>
      </c>
      <c r="C446" s="47" t="str">
        <f>IFERROR(VLOOKUP(B446,总表!A:B,2,0),"-")</f>
        <v>-</v>
      </c>
      <c r="D446" s="6" t="str">
        <f t="shared" si="25"/>
        <v>-</v>
      </c>
      <c r="E446" s="6" t="str">
        <f>IFERROR(VLOOKUP(B446,总表!A:D,3,0),"-")</f>
        <v>-</v>
      </c>
      <c r="F446" s="6" t="str">
        <f t="shared" si="26"/>
        <v>-</v>
      </c>
      <c r="G446" s="6" t="s">
        <v>9</v>
      </c>
      <c r="H446" s="6" t="str">
        <f>IF(IFERROR(VLOOKUP(B446,总表!A:D,4,0),"露易")=0," ",IFERROR(VLOOKUP(B446,总表!A:D,4,0),"-"))</f>
        <v>-</v>
      </c>
      <c r="I446" s="6" t="str">
        <f t="shared" si="27"/>
        <v>-</v>
      </c>
    </row>
    <row r="447" spans="1:9">
      <c r="A447" s="6">
        <v>446</v>
      </c>
      <c r="B447" s="47" t="str">
        <f t="shared" si="24"/>
        <v>000001BE</v>
      </c>
      <c r="C447" s="47" t="str">
        <f>IFERROR(VLOOKUP(B447,总表!A:B,2,0),"-")</f>
        <v>-</v>
      </c>
      <c r="D447" s="6" t="str">
        <f t="shared" si="25"/>
        <v>-</v>
      </c>
      <c r="E447" s="6" t="str">
        <f>IFERROR(VLOOKUP(B447,总表!A:D,3,0),"-")</f>
        <v>-</v>
      </c>
      <c r="F447" s="6" t="str">
        <f t="shared" si="26"/>
        <v>-</v>
      </c>
      <c r="G447" s="6" t="s">
        <v>9</v>
      </c>
      <c r="H447" s="6" t="str">
        <f>IF(IFERROR(VLOOKUP(B447,总表!A:D,4,0),"露易")=0," ",IFERROR(VLOOKUP(B447,总表!A:D,4,0),"-"))</f>
        <v>-</v>
      </c>
      <c r="I447" s="6" t="str">
        <f t="shared" si="27"/>
        <v>-</v>
      </c>
    </row>
    <row r="448" spans="1:9">
      <c r="A448" s="6">
        <v>447</v>
      </c>
      <c r="B448" s="47" t="str">
        <f t="shared" si="24"/>
        <v>000001BF</v>
      </c>
      <c r="C448" s="47" t="str">
        <f>IFERROR(VLOOKUP(B448,总表!A:B,2,0),"-")</f>
        <v>-</v>
      </c>
      <c r="D448" s="6" t="str">
        <f t="shared" si="25"/>
        <v>-</v>
      </c>
      <c r="E448" s="6" t="str">
        <f>IFERROR(VLOOKUP(B448,总表!A:D,3,0),"-")</f>
        <v>-</v>
      </c>
      <c r="F448" s="6" t="str">
        <f t="shared" si="26"/>
        <v>-</v>
      </c>
      <c r="G448" s="6" t="s">
        <v>9</v>
      </c>
      <c r="H448" s="6" t="str">
        <f>IF(IFERROR(VLOOKUP(B448,总表!A:D,4,0),"露易")=0," ",IFERROR(VLOOKUP(B448,总表!A:D,4,0),"-"))</f>
        <v>-</v>
      </c>
      <c r="I448" s="6" t="str">
        <f t="shared" si="27"/>
        <v>-</v>
      </c>
    </row>
    <row r="449" spans="1:9">
      <c r="A449" s="6">
        <v>448</v>
      </c>
      <c r="B449" s="47" t="str">
        <f t="shared" si="24"/>
        <v>000001C0</v>
      </c>
      <c r="C449" s="47" t="str">
        <f>IFERROR(VLOOKUP(B449,总表!A:B,2,0),"-")</f>
        <v>-</v>
      </c>
      <c r="D449" s="6" t="str">
        <f t="shared" si="25"/>
        <v>-</v>
      </c>
      <c r="E449" s="6" t="str">
        <f>IFERROR(VLOOKUP(B449,总表!A:D,3,0),"-")</f>
        <v>-</v>
      </c>
      <c r="F449" s="6" t="str">
        <f t="shared" si="26"/>
        <v>-</v>
      </c>
      <c r="G449" s="6" t="s">
        <v>9</v>
      </c>
      <c r="H449" s="6" t="str">
        <f>IF(IFERROR(VLOOKUP(B449,总表!A:D,4,0),"露易")=0," ",IFERROR(VLOOKUP(B449,总表!A:D,4,0),"-"))</f>
        <v>-</v>
      </c>
      <c r="I449" s="6" t="str">
        <f t="shared" si="27"/>
        <v>-</v>
      </c>
    </row>
    <row r="450" spans="1:9">
      <c r="A450" s="6">
        <v>449</v>
      </c>
      <c r="B450" s="47" t="str">
        <f t="shared" ref="B450:B513" si="28">DEC2HEX(ROW(A449),8)</f>
        <v>000001C1</v>
      </c>
      <c r="C450" s="47" t="str">
        <f>IFERROR(VLOOKUP(B450,总表!A:B,2,0),"-")</f>
        <v>-</v>
      </c>
      <c r="D450" s="6" t="str">
        <f t="shared" ref="D450:D513" si="29">C450</f>
        <v>-</v>
      </c>
      <c r="E450" s="6" t="str">
        <f>IFERROR(VLOOKUP(B450,总表!A:D,3,0),"-")</f>
        <v>-</v>
      </c>
      <c r="F450" s="6" t="str">
        <f t="shared" ref="F450:F513" si="30">E450</f>
        <v>-</v>
      </c>
      <c r="G450" s="6" t="s">
        <v>9</v>
      </c>
      <c r="H450" s="6" t="str">
        <f>IF(IFERROR(VLOOKUP(B450,总表!A:D,4,0),"露易")=0," ",IFERROR(VLOOKUP(B450,总表!A:D,4,0),"-"))</f>
        <v>-</v>
      </c>
      <c r="I450" s="6" t="str">
        <f t="shared" ref="I450:I513" si="31">H450</f>
        <v>-</v>
      </c>
    </row>
    <row r="451" spans="1:9">
      <c r="A451" s="6">
        <v>450</v>
      </c>
      <c r="B451" s="47" t="str">
        <f t="shared" si="28"/>
        <v>000001C2</v>
      </c>
      <c r="C451" s="47" t="str">
        <f>IFERROR(VLOOKUP(B451,总表!A:B,2,0),"-")</f>
        <v>-</v>
      </c>
      <c r="D451" s="6" t="str">
        <f t="shared" si="29"/>
        <v>-</v>
      </c>
      <c r="E451" s="6" t="str">
        <f>IFERROR(VLOOKUP(B451,总表!A:D,3,0),"-")</f>
        <v>-</v>
      </c>
      <c r="F451" s="6" t="str">
        <f t="shared" si="30"/>
        <v>-</v>
      </c>
      <c r="G451" s="6" t="s">
        <v>9</v>
      </c>
      <c r="H451" s="6" t="str">
        <f>IF(IFERROR(VLOOKUP(B451,总表!A:D,4,0),"露易")=0," ",IFERROR(VLOOKUP(B451,总表!A:D,4,0),"-"))</f>
        <v>-</v>
      </c>
      <c r="I451" s="6" t="str">
        <f t="shared" si="31"/>
        <v>-</v>
      </c>
    </row>
    <row r="452" spans="1:9">
      <c r="A452" s="6">
        <v>451</v>
      </c>
      <c r="B452" s="47" t="str">
        <f t="shared" si="28"/>
        <v>000001C3</v>
      </c>
      <c r="C452" s="47" t="str">
        <f>IFERROR(VLOOKUP(B452,总表!A:B,2,0),"-")</f>
        <v>-</v>
      </c>
      <c r="D452" s="6" t="str">
        <f t="shared" si="29"/>
        <v>-</v>
      </c>
      <c r="E452" s="6" t="str">
        <f>IFERROR(VLOOKUP(B452,总表!A:D,3,0),"-")</f>
        <v>-</v>
      </c>
      <c r="F452" s="6" t="str">
        <f t="shared" si="30"/>
        <v>-</v>
      </c>
      <c r="G452" s="6" t="s">
        <v>9</v>
      </c>
      <c r="H452" s="6" t="str">
        <f>IF(IFERROR(VLOOKUP(B452,总表!A:D,4,0),"露易")=0," ",IFERROR(VLOOKUP(B452,总表!A:D,4,0),"-"))</f>
        <v>-</v>
      </c>
      <c r="I452" s="6" t="str">
        <f t="shared" si="31"/>
        <v>-</v>
      </c>
    </row>
    <row r="453" spans="1:9">
      <c r="A453" s="6">
        <v>452</v>
      </c>
      <c r="B453" s="47" t="str">
        <f t="shared" si="28"/>
        <v>000001C4</v>
      </c>
      <c r="C453" s="47" t="str">
        <f>IFERROR(VLOOKUP(B453,总表!A:B,2,0),"-")</f>
        <v>-</v>
      </c>
      <c r="D453" s="6" t="str">
        <f t="shared" si="29"/>
        <v>-</v>
      </c>
      <c r="E453" s="6" t="str">
        <f>IFERROR(VLOOKUP(B453,总表!A:D,3,0),"-")</f>
        <v>-</v>
      </c>
      <c r="F453" s="6" t="str">
        <f t="shared" si="30"/>
        <v>-</v>
      </c>
      <c r="G453" s="6" t="s">
        <v>9</v>
      </c>
      <c r="H453" s="6" t="str">
        <f>IF(IFERROR(VLOOKUP(B453,总表!A:D,4,0),"露易")=0," ",IFERROR(VLOOKUP(B453,总表!A:D,4,0),"-"))</f>
        <v>-</v>
      </c>
      <c r="I453" s="6" t="str">
        <f t="shared" si="31"/>
        <v>-</v>
      </c>
    </row>
    <row r="454" spans="1:9">
      <c r="A454" s="6">
        <v>453</v>
      </c>
      <c r="B454" s="47" t="str">
        <f t="shared" si="28"/>
        <v>000001C5</v>
      </c>
      <c r="C454" s="47" t="str">
        <f>IFERROR(VLOOKUP(B454,总表!A:B,2,0),"-")</f>
        <v>-</v>
      </c>
      <c r="D454" s="6" t="str">
        <f t="shared" si="29"/>
        <v>-</v>
      </c>
      <c r="E454" s="6" t="str">
        <f>IFERROR(VLOOKUP(B454,总表!A:D,3,0),"-")</f>
        <v>-</v>
      </c>
      <c r="F454" s="6" t="str">
        <f t="shared" si="30"/>
        <v>-</v>
      </c>
      <c r="G454" s="6" t="s">
        <v>9</v>
      </c>
      <c r="H454" s="6" t="str">
        <f>IF(IFERROR(VLOOKUP(B454,总表!A:D,4,0),"露易")=0," ",IFERROR(VLOOKUP(B454,总表!A:D,4,0),"-"))</f>
        <v>-</v>
      </c>
      <c r="I454" s="6" t="str">
        <f t="shared" si="31"/>
        <v>-</v>
      </c>
    </row>
    <row r="455" spans="1:9">
      <c r="A455" s="6">
        <v>454</v>
      </c>
      <c r="B455" s="47" t="str">
        <f t="shared" si="28"/>
        <v>000001C6</v>
      </c>
      <c r="C455" s="47" t="str">
        <f>IFERROR(VLOOKUP(B455,总表!A:B,2,0),"-")</f>
        <v>-</v>
      </c>
      <c r="D455" s="6" t="str">
        <f t="shared" si="29"/>
        <v>-</v>
      </c>
      <c r="E455" s="6" t="str">
        <f>IFERROR(VLOOKUP(B455,总表!A:D,3,0),"-")</f>
        <v>-</v>
      </c>
      <c r="F455" s="6" t="str">
        <f t="shared" si="30"/>
        <v>-</v>
      </c>
      <c r="G455" s="6" t="s">
        <v>9</v>
      </c>
      <c r="H455" s="6" t="str">
        <f>IF(IFERROR(VLOOKUP(B455,总表!A:D,4,0),"露易")=0," ",IFERROR(VLOOKUP(B455,总表!A:D,4,0),"-"))</f>
        <v>-</v>
      </c>
      <c r="I455" s="6" t="str">
        <f t="shared" si="31"/>
        <v>-</v>
      </c>
    </row>
    <row r="456" spans="1:9">
      <c r="A456" s="6">
        <v>455</v>
      </c>
      <c r="B456" s="47" t="str">
        <f t="shared" si="28"/>
        <v>000001C7</v>
      </c>
      <c r="C456" s="47" t="str">
        <f>IFERROR(VLOOKUP(B456,总表!A:B,2,0),"-")</f>
        <v>-</v>
      </c>
      <c r="D456" s="6" t="str">
        <f t="shared" si="29"/>
        <v>-</v>
      </c>
      <c r="E456" s="6" t="str">
        <f>IFERROR(VLOOKUP(B456,总表!A:D,3,0),"-")</f>
        <v>-</v>
      </c>
      <c r="F456" s="6" t="str">
        <f t="shared" si="30"/>
        <v>-</v>
      </c>
      <c r="G456" s="6" t="s">
        <v>9</v>
      </c>
      <c r="H456" s="6" t="str">
        <f>IF(IFERROR(VLOOKUP(B456,总表!A:D,4,0),"露易")=0," ",IFERROR(VLOOKUP(B456,总表!A:D,4,0),"-"))</f>
        <v>-</v>
      </c>
      <c r="I456" s="6" t="str">
        <f t="shared" si="31"/>
        <v>-</v>
      </c>
    </row>
    <row r="457" spans="1:9">
      <c r="A457" s="6">
        <v>456</v>
      </c>
      <c r="B457" s="47" t="str">
        <f t="shared" si="28"/>
        <v>000001C8</v>
      </c>
      <c r="C457" s="47" t="str">
        <f>IFERROR(VLOOKUP(B457,总表!A:B,2,0),"-")</f>
        <v>-</v>
      </c>
      <c r="D457" s="6" t="str">
        <f t="shared" si="29"/>
        <v>-</v>
      </c>
      <c r="E457" s="6" t="str">
        <f>IFERROR(VLOOKUP(B457,总表!A:D,3,0),"-")</f>
        <v>-</v>
      </c>
      <c r="F457" s="6" t="str">
        <f t="shared" si="30"/>
        <v>-</v>
      </c>
      <c r="G457" s="6" t="s">
        <v>9</v>
      </c>
      <c r="H457" s="6" t="str">
        <f>IF(IFERROR(VLOOKUP(B457,总表!A:D,4,0),"露易")=0," ",IFERROR(VLOOKUP(B457,总表!A:D,4,0),"-"))</f>
        <v>-</v>
      </c>
      <c r="I457" s="6" t="str">
        <f t="shared" si="31"/>
        <v>-</v>
      </c>
    </row>
    <row r="458" spans="1:9">
      <c r="A458" s="6">
        <v>457</v>
      </c>
      <c r="B458" s="47" t="str">
        <f t="shared" si="28"/>
        <v>000001C9</v>
      </c>
      <c r="C458" s="47" t="str">
        <f>IFERROR(VLOOKUP(B458,总表!A:B,2,0),"-")</f>
        <v>-</v>
      </c>
      <c r="D458" s="6" t="str">
        <f t="shared" si="29"/>
        <v>-</v>
      </c>
      <c r="E458" s="6" t="str">
        <f>IFERROR(VLOOKUP(B458,总表!A:D,3,0),"-")</f>
        <v>-</v>
      </c>
      <c r="F458" s="6" t="str">
        <f t="shared" si="30"/>
        <v>-</v>
      </c>
      <c r="G458" s="6" t="s">
        <v>9</v>
      </c>
      <c r="H458" s="6" t="str">
        <f>IF(IFERROR(VLOOKUP(B458,总表!A:D,4,0),"露易")=0," ",IFERROR(VLOOKUP(B458,总表!A:D,4,0),"-"))</f>
        <v>-</v>
      </c>
      <c r="I458" s="6" t="str">
        <f t="shared" si="31"/>
        <v>-</v>
      </c>
    </row>
    <row r="459" spans="1:9">
      <c r="A459" s="6">
        <v>458</v>
      </c>
      <c r="B459" s="47" t="str">
        <f t="shared" si="28"/>
        <v>000001CA</v>
      </c>
      <c r="C459" s="47" t="str">
        <f>IFERROR(VLOOKUP(B459,总表!A:B,2,0),"-")</f>
        <v>-</v>
      </c>
      <c r="D459" s="6" t="str">
        <f t="shared" si="29"/>
        <v>-</v>
      </c>
      <c r="E459" s="6" t="str">
        <f>IFERROR(VLOOKUP(B459,总表!A:D,3,0),"-")</f>
        <v>-</v>
      </c>
      <c r="F459" s="6" t="str">
        <f t="shared" si="30"/>
        <v>-</v>
      </c>
      <c r="G459" s="6" t="s">
        <v>9</v>
      </c>
      <c r="H459" s="6" t="str">
        <f>IF(IFERROR(VLOOKUP(B459,总表!A:D,4,0),"露易")=0," ",IFERROR(VLOOKUP(B459,总表!A:D,4,0),"-"))</f>
        <v>-</v>
      </c>
      <c r="I459" s="6" t="str">
        <f t="shared" si="31"/>
        <v>-</v>
      </c>
    </row>
    <row r="460" spans="1:9">
      <c r="A460" s="6">
        <v>459</v>
      </c>
      <c r="B460" s="47" t="str">
        <f t="shared" si="28"/>
        <v>000001CB</v>
      </c>
      <c r="C460" s="47" t="str">
        <f>IFERROR(VLOOKUP(B460,总表!A:B,2,0),"-")</f>
        <v>-</v>
      </c>
      <c r="D460" s="6" t="str">
        <f t="shared" si="29"/>
        <v>-</v>
      </c>
      <c r="E460" s="6" t="str">
        <f>IFERROR(VLOOKUP(B460,总表!A:D,3,0),"-")</f>
        <v>-</v>
      </c>
      <c r="F460" s="6" t="str">
        <f t="shared" si="30"/>
        <v>-</v>
      </c>
      <c r="G460" s="6" t="s">
        <v>9</v>
      </c>
      <c r="H460" s="6" t="str">
        <f>IF(IFERROR(VLOOKUP(B460,总表!A:D,4,0),"露易")=0," ",IFERROR(VLOOKUP(B460,总表!A:D,4,0),"-"))</f>
        <v>-</v>
      </c>
      <c r="I460" s="6" t="str">
        <f t="shared" si="31"/>
        <v>-</v>
      </c>
    </row>
    <row r="461" spans="1:9">
      <c r="A461" s="6">
        <v>460</v>
      </c>
      <c r="B461" s="47" t="str">
        <f t="shared" si="28"/>
        <v>000001CC</v>
      </c>
      <c r="C461" s="47" t="str">
        <f>IFERROR(VLOOKUP(B461,总表!A:B,2,0),"-")</f>
        <v>-</v>
      </c>
      <c r="D461" s="6" t="str">
        <f t="shared" si="29"/>
        <v>-</v>
      </c>
      <c r="E461" s="6" t="str">
        <f>IFERROR(VLOOKUP(B461,总表!A:D,3,0),"-")</f>
        <v>-</v>
      </c>
      <c r="F461" s="6" t="str">
        <f t="shared" si="30"/>
        <v>-</v>
      </c>
      <c r="G461" s="6" t="s">
        <v>9</v>
      </c>
      <c r="H461" s="6" t="str">
        <f>IF(IFERROR(VLOOKUP(B461,总表!A:D,4,0),"露易")=0," ",IFERROR(VLOOKUP(B461,总表!A:D,4,0),"-"))</f>
        <v>-</v>
      </c>
      <c r="I461" s="6" t="str">
        <f t="shared" si="31"/>
        <v>-</v>
      </c>
    </row>
    <row r="462" spans="1:9">
      <c r="A462" s="6">
        <v>461</v>
      </c>
      <c r="B462" s="47" t="str">
        <f t="shared" si="28"/>
        <v>000001CD</v>
      </c>
      <c r="C462" s="47" t="str">
        <f>IFERROR(VLOOKUP(B462,总表!A:B,2,0),"-")</f>
        <v>-</v>
      </c>
      <c r="D462" s="6" t="str">
        <f t="shared" si="29"/>
        <v>-</v>
      </c>
      <c r="E462" s="6" t="str">
        <f>IFERROR(VLOOKUP(B462,总表!A:D,3,0),"-")</f>
        <v>-</v>
      </c>
      <c r="F462" s="6" t="str">
        <f t="shared" si="30"/>
        <v>-</v>
      </c>
      <c r="G462" s="6" t="s">
        <v>9</v>
      </c>
      <c r="H462" s="6" t="str">
        <f>IF(IFERROR(VLOOKUP(B462,总表!A:D,4,0),"露易")=0," ",IFERROR(VLOOKUP(B462,总表!A:D,4,0),"-"))</f>
        <v>-</v>
      </c>
      <c r="I462" s="6" t="str">
        <f t="shared" si="31"/>
        <v>-</v>
      </c>
    </row>
    <row r="463" spans="1:9">
      <c r="A463" s="6">
        <v>462</v>
      </c>
      <c r="B463" s="47" t="str">
        <f t="shared" si="28"/>
        <v>000001CE</v>
      </c>
      <c r="C463" s="47" t="str">
        <f>IFERROR(VLOOKUP(B463,总表!A:B,2,0),"-")</f>
        <v>-</v>
      </c>
      <c r="D463" s="6" t="str">
        <f t="shared" si="29"/>
        <v>-</v>
      </c>
      <c r="E463" s="6" t="str">
        <f>IFERROR(VLOOKUP(B463,总表!A:D,3,0),"-")</f>
        <v>-</v>
      </c>
      <c r="F463" s="6" t="str">
        <f t="shared" si="30"/>
        <v>-</v>
      </c>
      <c r="G463" s="6" t="s">
        <v>9</v>
      </c>
      <c r="H463" s="6" t="str">
        <f>IF(IFERROR(VLOOKUP(B463,总表!A:D,4,0),"露易")=0," ",IFERROR(VLOOKUP(B463,总表!A:D,4,0),"-"))</f>
        <v>-</v>
      </c>
      <c r="I463" s="6" t="str">
        <f t="shared" si="31"/>
        <v>-</v>
      </c>
    </row>
    <row r="464" spans="1:9">
      <c r="A464" s="6">
        <v>463</v>
      </c>
      <c r="B464" s="47" t="str">
        <f t="shared" si="28"/>
        <v>000001CF</v>
      </c>
      <c r="C464" s="47" t="str">
        <f>IFERROR(VLOOKUP(B464,总表!A:B,2,0),"-")</f>
        <v>-</v>
      </c>
      <c r="D464" s="6" t="str">
        <f t="shared" si="29"/>
        <v>-</v>
      </c>
      <c r="E464" s="6" t="str">
        <f>IFERROR(VLOOKUP(B464,总表!A:D,3,0),"-")</f>
        <v>-</v>
      </c>
      <c r="F464" s="6" t="str">
        <f t="shared" si="30"/>
        <v>-</v>
      </c>
      <c r="G464" s="6" t="s">
        <v>9</v>
      </c>
      <c r="H464" s="6" t="str">
        <f>IF(IFERROR(VLOOKUP(B464,总表!A:D,4,0),"露易")=0," ",IFERROR(VLOOKUP(B464,总表!A:D,4,0),"-"))</f>
        <v>-</v>
      </c>
      <c r="I464" s="6" t="str">
        <f t="shared" si="31"/>
        <v>-</v>
      </c>
    </row>
    <row r="465" spans="1:9">
      <c r="A465" s="6">
        <v>464</v>
      </c>
      <c r="B465" s="47" t="str">
        <f t="shared" si="28"/>
        <v>000001D0</v>
      </c>
      <c r="C465" s="47" t="str">
        <f>IFERROR(VLOOKUP(B465,总表!A:B,2,0),"-")</f>
        <v>-</v>
      </c>
      <c r="D465" s="6" t="str">
        <f t="shared" si="29"/>
        <v>-</v>
      </c>
      <c r="E465" s="6" t="str">
        <f>IFERROR(VLOOKUP(B465,总表!A:D,3,0),"-")</f>
        <v>-</v>
      </c>
      <c r="F465" s="6" t="str">
        <f t="shared" si="30"/>
        <v>-</v>
      </c>
      <c r="G465" s="6" t="s">
        <v>9</v>
      </c>
      <c r="H465" s="6" t="str">
        <f>IF(IFERROR(VLOOKUP(B465,总表!A:D,4,0),"露易")=0," ",IFERROR(VLOOKUP(B465,总表!A:D,4,0),"-"))</f>
        <v>-</v>
      </c>
      <c r="I465" s="6" t="str">
        <f t="shared" si="31"/>
        <v>-</v>
      </c>
    </row>
    <row r="466" spans="1:9">
      <c r="A466" s="6">
        <v>465</v>
      </c>
      <c r="B466" s="47" t="str">
        <f t="shared" si="28"/>
        <v>000001D1</v>
      </c>
      <c r="C466" s="47" t="str">
        <f>IFERROR(VLOOKUP(B466,总表!A:B,2,0),"-")</f>
        <v>-</v>
      </c>
      <c r="D466" s="6" t="str">
        <f t="shared" si="29"/>
        <v>-</v>
      </c>
      <c r="E466" s="6" t="str">
        <f>IFERROR(VLOOKUP(B466,总表!A:D,3,0),"-")</f>
        <v>-</v>
      </c>
      <c r="F466" s="6" t="str">
        <f t="shared" si="30"/>
        <v>-</v>
      </c>
      <c r="G466" s="6" t="s">
        <v>9</v>
      </c>
      <c r="H466" s="6" t="str">
        <f>IF(IFERROR(VLOOKUP(B466,总表!A:D,4,0),"露易")=0," ",IFERROR(VLOOKUP(B466,总表!A:D,4,0),"-"))</f>
        <v>-</v>
      </c>
      <c r="I466" s="6" t="str">
        <f t="shared" si="31"/>
        <v>-</v>
      </c>
    </row>
    <row r="467" spans="1:9">
      <c r="A467" s="6">
        <v>466</v>
      </c>
      <c r="B467" s="47" t="str">
        <f t="shared" si="28"/>
        <v>000001D2</v>
      </c>
      <c r="C467" s="47" t="str">
        <f>IFERROR(VLOOKUP(B467,总表!A:B,2,0),"-")</f>
        <v>-</v>
      </c>
      <c r="D467" s="6" t="str">
        <f t="shared" si="29"/>
        <v>-</v>
      </c>
      <c r="E467" s="6" t="str">
        <f>IFERROR(VLOOKUP(B467,总表!A:D,3,0),"-")</f>
        <v>-</v>
      </c>
      <c r="F467" s="6" t="str">
        <f t="shared" si="30"/>
        <v>-</v>
      </c>
      <c r="G467" s="6" t="s">
        <v>9</v>
      </c>
      <c r="H467" s="6" t="str">
        <f>IF(IFERROR(VLOOKUP(B467,总表!A:D,4,0),"露易")=0," ",IFERROR(VLOOKUP(B467,总表!A:D,4,0),"-"))</f>
        <v>-</v>
      </c>
      <c r="I467" s="6" t="str">
        <f t="shared" si="31"/>
        <v>-</v>
      </c>
    </row>
    <row r="468" spans="1:9">
      <c r="A468" s="6">
        <v>467</v>
      </c>
      <c r="B468" s="47" t="str">
        <f t="shared" si="28"/>
        <v>000001D3</v>
      </c>
      <c r="C468" s="47" t="str">
        <f>IFERROR(VLOOKUP(B468,总表!A:B,2,0),"-")</f>
        <v>-</v>
      </c>
      <c r="D468" s="6" t="str">
        <f t="shared" si="29"/>
        <v>-</v>
      </c>
      <c r="E468" s="6" t="str">
        <f>IFERROR(VLOOKUP(B468,总表!A:D,3,0),"-")</f>
        <v>-</v>
      </c>
      <c r="F468" s="6" t="str">
        <f t="shared" si="30"/>
        <v>-</v>
      </c>
      <c r="G468" s="6" t="s">
        <v>9</v>
      </c>
      <c r="H468" s="6" t="str">
        <f>IF(IFERROR(VLOOKUP(B468,总表!A:D,4,0),"露易")=0," ",IFERROR(VLOOKUP(B468,总表!A:D,4,0),"-"))</f>
        <v>-</v>
      </c>
      <c r="I468" s="6" t="str">
        <f t="shared" si="31"/>
        <v>-</v>
      </c>
    </row>
    <row r="469" spans="1:9">
      <c r="A469" s="6">
        <v>468</v>
      </c>
      <c r="B469" s="47" t="str">
        <f t="shared" si="28"/>
        <v>000001D4</v>
      </c>
      <c r="C469" s="47" t="str">
        <f>IFERROR(VLOOKUP(B469,总表!A:B,2,0),"-")</f>
        <v>-</v>
      </c>
      <c r="D469" s="6" t="str">
        <f t="shared" si="29"/>
        <v>-</v>
      </c>
      <c r="E469" s="6" t="str">
        <f>IFERROR(VLOOKUP(B469,总表!A:D,3,0),"-")</f>
        <v>-</v>
      </c>
      <c r="F469" s="6" t="str">
        <f t="shared" si="30"/>
        <v>-</v>
      </c>
      <c r="G469" s="6" t="s">
        <v>9</v>
      </c>
      <c r="H469" s="6" t="str">
        <f>IF(IFERROR(VLOOKUP(B469,总表!A:D,4,0),"露易")=0," ",IFERROR(VLOOKUP(B469,总表!A:D,4,0),"-"))</f>
        <v>-</v>
      </c>
      <c r="I469" s="6" t="str">
        <f t="shared" si="31"/>
        <v>-</v>
      </c>
    </row>
    <row r="470" spans="1:9">
      <c r="A470" s="6">
        <v>469</v>
      </c>
      <c r="B470" s="47" t="str">
        <f t="shared" si="28"/>
        <v>000001D5</v>
      </c>
      <c r="C470" s="47" t="str">
        <f>IFERROR(VLOOKUP(B470,总表!A:B,2,0),"-")</f>
        <v>-</v>
      </c>
      <c r="D470" s="6" t="str">
        <f t="shared" si="29"/>
        <v>-</v>
      </c>
      <c r="E470" s="6" t="str">
        <f>IFERROR(VLOOKUP(B470,总表!A:D,3,0),"-")</f>
        <v>-</v>
      </c>
      <c r="F470" s="6" t="str">
        <f t="shared" si="30"/>
        <v>-</v>
      </c>
      <c r="G470" s="6" t="s">
        <v>9</v>
      </c>
      <c r="H470" s="6" t="str">
        <f>IF(IFERROR(VLOOKUP(B470,总表!A:D,4,0),"露易")=0," ",IFERROR(VLOOKUP(B470,总表!A:D,4,0),"-"))</f>
        <v>-</v>
      </c>
      <c r="I470" s="6" t="str">
        <f t="shared" si="31"/>
        <v>-</v>
      </c>
    </row>
    <row r="471" spans="1:9">
      <c r="A471" s="6">
        <v>470</v>
      </c>
      <c r="B471" s="47" t="str">
        <f t="shared" si="28"/>
        <v>000001D6</v>
      </c>
      <c r="C471" s="47" t="str">
        <f>IFERROR(VLOOKUP(B471,总表!A:B,2,0),"-")</f>
        <v>-</v>
      </c>
      <c r="D471" s="6" t="str">
        <f t="shared" si="29"/>
        <v>-</v>
      </c>
      <c r="E471" s="6" t="str">
        <f>IFERROR(VLOOKUP(B471,总表!A:D,3,0),"-")</f>
        <v>-</v>
      </c>
      <c r="F471" s="6" t="str">
        <f t="shared" si="30"/>
        <v>-</v>
      </c>
      <c r="G471" s="6" t="s">
        <v>9</v>
      </c>
      <c r="H471" s="6" t="str">
        <f>IF(IFERROR(VLOOKUP(B471,总表!A:D,4,0),"露易")=0," ",IFERROR(VLOOKUP(B471,总表!A:D,4,0),"-"))</f>
        <v>-</v>
      </c>
      <c r="I471" s="6" t="str">
        <f t="shared" si="31"/>
        <v>-</v>
      </c>
    </row>
    <row r="472" spans="1:9">
      <c r="A472" s="6">
        <v>471</v>
      </c>
      <c r="B472" s="47" t="str">
        <f t="shared" si="28"/>
        <v>000001D7</v>
      </c>
      <c r="C472" s="47" t="str">
        <f>IFERROR(VLOOKUP(B472,总表!A:B,2,0),"-")</f>
        <v>-</v>
      </c>
      <c r="D472" s="6" t="str">
        <f t="shared" si="29"/>
        <v>-</v>
      </c>
      <c r="E472" s="6" t="str">
        <f>IFERROR(VLOOKUP(B472,总表!A:D,3,0),"-")</f>
        <v>-</v>
      </c>
      <c r="F472" s="6" t="str">
        <f t="shared" si="30"/>
        <v>-</v>
      </c>
      <c r="G472" s="6" t="s">
        <v>9</v>
      </c>
      <c r="H472" s="6" t="str">
        <f>IF(IFERROR(VLOOKUP(B472,总表!A:D,4,0),"露易")=0," ",IFERROR(VLOOKUP(B472,总表!A:D,4,0),"-"))</f>
        <v>-</v>
      </c>
      <c r="I472" s="6" t="str">
        <f t="shared" si="31"/>
        <v>-</v>
      </c>
    </row>
    <row r="473" spans="1:9">
      <c r="A473" s="6">
        <v>472</v>
      </c>
      <c r="B473" s="47" t="str">
        <f t="shared" si="28"/>
        <v>000001D8</v>
      </c>
      <c r="C473" s="47" t="str">
        <f>IFERROR(VLOOKUP(B473,总表!A:B,2,0),"-")</f>
        <v>-</v>
      </c>
      <c r="D473" s="6" t="str">
        <f t="shared" si="29"/>
        <v>-</v>
      </c>
      <c r="E473" s="6" t="str">
        <f>IFERROR(VLOOKUP(B473,总表!A:D,3,0),"-")</f>
        <v>-</v>
      </c>
      <c r="F473" s="6" t="str">
        <f t="shared" si="30"/>
        <v>-</v>
      </c>
      <c r="G473" s="6" t="s">
        <v>9</v>
      </c>
      <c r="H473" s="6" t="str">
        <f>IF(IFERROR(VLOOKUP(B473,总表!A:D,4,0),"露易")=0," ",IFERROR(VLOOKUP(B473,总表!A:D,4,0),"-"))</f>
        <v>-</v>
      </c>
      <c r="I473" s="6" t="str">
        <f t="shared" si="31"/>
        <v>-</v>
      </c>
    </row>
    <row r="474" spans="1:9">
      <c r="A474" s="6">
        <v>473</v>
      </c>
      <c r="B474" s="47" t="str">
        <f t="shared" si="28"/>
        <v>000001D9</v>
      </c>
      <c r="C474" s="47" t="str">
        <f>IFERROR(VLOOKUP(B474,总表!A:B,2,0),"-")</f>
        <v>-</v>
      </c>
      <c r="D474" s="6" t="str">
        <f t="shared" si="29"/>
        <v>-</v>
      </c>
      <c r="E474" s="6" t="str">
        <f>IFERROR(VLOOKUP(B474,总表!A:D,3,0),"-")</f>
        <v>-</v>
      </c>
      <c r="F474" s="6" t="str">
        <f t="shared" si="30"/>
        <v>-</v>
      </c>
      <c r="G474" s="6" t="s">
        <v>9</v>
      </c>
      <c r="H474" s="6" t="str">
        <f>IF(IFERROR(VLOOKUP(B474,总表!A:D,4,0),"露易")=0," ",IFERROR(VLOOKUP(B474,总表!A:D,4,0),"-"))</f>
        <v>-</v>
      </c>
      <c r="I474" s="6" t="str">
        <f t="shared" si="31"/>
        <v>-</v>
      </c>
    </row>
    <row r="475" spans="1:9">
      <c r="A475" s="6">
        <v>474</v>
      </c>
      <c r="B475" s="47" t="str">
        <f t="shared" si="28"/>
        <v>000001DA</v>
      </c>
      <c r="C475" s="47" t="str">
        <f>IFERROR(VLOOKUP(B475,总表!A:B,2,0),"-")</f>
        <v>-</v>
      </c>
      <c r="D475" s="6" t="str">
        <f t="shared" si="29"/>
        <v>-</v>
      </c>
      <c r="E475" s="6" t="str">
        <f>IFERROR(VLOOKUP(B475,总表!A:D,3,0),"-")</f>
        <v>-</v>
      </c>
      <c r="F475" s="6" t="str">
        <f t="shared" si="30"/>
        <v>-</v>
      </c>
      <c r="G475" s="6" t="s">
        <v>9</v>
      </c>
      <c r="H475" s="6" t="str">
        <f>IF(IFERROR(VLOOKUP(B475,总表!A:D,4,0),"露易")=0," ",IFERROR(VLOOKUP(B475,总表!A:D,4,0),"-"))</f>
        <v>-</v>
      </c>
      <c r="I475" s="6" t="str">
        <f t="shared" si="31"/>
        <v>-</v>
      </c>
    </row>
    <row r="476" spans="1:9">
      <c r="A476" s="6">
        <v>475</v>
      </c>
      <c r="B476" s="47" t="str">
        <f t="shared" si="28"/>
        <v>000001DB</v>
      </c>
      <c r="C476" s="47" t="str">
        <f>IFERROR(VLOOKUP(B476,总表!A:B,2,0),"-")</f>
        <v>-</v>
      </c>
      <c r="D476" s="6" t="str">
        <f t="shared" si="29"/>
        <v>-</v>
      </c>
      <c r="E476" s="6" t="str">
        <f>IFERROR(VLOOKUP(B476,总表!A:D,3,0),"-")</f>
        <v>-</v>
      </c>
      <c r="F476" s="6" t="str">
        <f t="shared" si="30"/>
        <v>-</v>
      </c>
      <c r="G476" s="6" t="s">
        <v>9</v>
      </c>
      <c r="H476" s="6" t="str">
        <f>IF(IFERROR(VLOOKUP(B476,总表!A:D,4,0),"露易")=0," ",IFERROR(VLOOKUP(B476,总表!A:D,4,0),"-"))</f>
        <v>-</v>
      </c>
      <c r="I476" s="6" t="str">
        <f t="shared" si="31"/>
        <v>-</v>
      </c>
    </row>
    <row r="477" spans="1:9">
      <c r="A477" s="6">
        <v>476</v>
      </c>
      <c r="B477" s="47" t="str">
        <f t="shared" si="28"/>
        <v>000001DC</v>
      </c>
      <c r="C477" s="47" t="str">
        <f>IFERROR(VLOOKUP(B477,总表!A:B,2,0),"-")</f>
        <v>-</v>
      </c>
      <c r="D477" s="6" t="str">
        <f t="shared" si="29"/>
        <v>-</v>
      </c>
      <c r="E477" s="6" t="str">
        <f>IFERROR(VLOOKUP(B477,总表!A:D,3,0),"-")</f>
        <v>-</v>
      </c>
      <c r="F477" s="6" t="str">
        <f t="shared" si="30"/>
        <v>-</v>
      </c>
      <c r="G477" s="6" t="s">
        <v>9</v>
      </c>
      <c r="H477" s="6" t="str">
        <f>IF(IFERROR(VLOOKUP(B477,总表!A:D,4,0),"露易")=0," ",IFERROR(VLOOKUP(B477,总表!A:D,4,0),"-"))</f>
        <v>-</v>
      </c>
      <c r="I477" s="6" t="str">
        <f t="shared" si="31"/>
        <v>-</v>
      </c>
    </row>
    <row r="478" spans="1:9">
      <c r="A478" s="6">
        <v>477</v>
      </c>
      <c r="B478" s="47" t="str">
        <f t="shared" si="28"/>
        <v>000001DD</v>
      </c>
      <c r="C478" s="47" t="str">
        <f>IFERROR(VLOOKUP(B478,总表!A:B,2,0),"-")</f>
        <v>-</v>
      </c>
      <c r="D478" s="6" t="str">
        <f t="shared" si="29"/>
        <v>-</v>
      </c>
      <c r="E478" s="6" t="str">
        <f>IFERROR(VLOOKUP(B478,总表!A:D,3,0),"-")</f>
        <v>-</v>
      </c>
      <c r="F478" s="6" t="str">
        <f t="shared" si="30"/>
        <v>-</v>
      </c>
      <c r="G478" s="6" t="s">
        <v>9</v>
      </c>
      <c r="H478" s="6" t="str">
        <f>IF(IFERROR(VLOOKUP(B478,总表!A:D,4,0),"露易")=0," ",IFERROR(VLOOKUP(B478,总表!A:D,4,0),"-"))</f>
        <v>-</v>
      </c>
      <c r="I478" s="6" t="str">
        <f t="shared" si="31"/>
        <v>-</v>
      </c>
    </row>
    <row r="479" spans="1:9">
      <c r="A479" s="6">
        <v>478</v>
      </c>
      <c r="B479" s="47" t="str">
        <f t="shared" si="28"/>
        <v>000001DE</v>
      </c>
      <c r="C479" s="47" t="str">
        <f>IFERROR(VLOOKUP(B479,总表!A:B,2,0),"-")</f>
        <v>-</v>
      </c>
      <c r="D479" s="6" t="str">
        <f t="shared" si="29"/>
        <v>-</v>
      </c>
      <c r="E479" s="6" t="str">
        <f>IFERROR(VLOOKUP(B479,总表!A:D,3,0),"-")</f>
        <v>-</v>
      </c>
      <c r="F479" s="6" t="str">
        <f t="shared" si="30"/>
        <v>-</v>
      </c>
      <c r="G479" s="6" t="s">
        <v>9</v>
      </c>
      <c r="H479" s="6" t="str">
        <f>IF(IFERROR(VLOOKUP(B479,总表!A:D,4,0),"露易")=0," ",IFERROR(VLOOKUP(B479,总表!A:D,4,0),"-"))</f>
        <v>-</v>
      </c>
      <c r="I479" s="6" t="str">
        <f t="shared" si="31"/>
        <v>-</v>
      </c>
    </row>
    <row r="480" spans="1:9">
      <c r="A480" s="6">
        <v>479</v>
      </c>
      <c r="B480" s="47" t="str">
        <f t="shared" si="28"/>
        <v>000001DF</v>
      </c>
      <c r="C480" s="47" t="str">
        <f>IFERROR(VLOOKUP(B480,总表!A:B,2,0),"-")</f>
        <v>-</v>
      </c>
      <c r="D480" s="6" t="str">
        <f t="shared" si="29"/>
        <v>-</v>
      </c>
      <c r="E480" s="6" t="str">
        <f>IFERROR(VLOOKUP(B480,总表!A:D,3,0),"-")</f>
        <v>-</v>
      </c>
      <c r="F480" s="6" t="str">
        <f t="shared" si="30"/>
        <v>-</v>
      </c>
      <c r="G480" s="6" t="s">
        <v>9</v>
      </c>
      <c r="H480" s="6" t="str">
        <f>IF(IFERROR(VLOOKUP(B480,总表!A:D,4,0),"露易")=0," ",IFERROR(VLOOKUP(B480,总表!A:D,4,0),"-"))</f>
        <v>-</v>
      </c>
      <c r="I480" s="6" t="str">
        <f t="shared" si="31"/>
        <v>-</v>
      </c>
    </row>
    <row r="481" spans="1:9">
      <c r="A481" s="6">
        <v>480</v>
      </c>
      <c r="B481" s="47" t="str">
        <f t="shared" si="28"/>
        <v>000001E0</v>
      </c>
      <c r="C481" s="47" t="str">
        <f>IFERROR(VLOOKUP(B481,总表!A:B,2,0),"-")</f>
        <v>-</v>
      </c>
      <c r="D481" s="6" t="str">
        <f t="shared" si="29"/>
        <v>-</v>
      </c>
      <c r="E481" s="6" t="str">
        <f>IFERROR(VLOOKUP(B481,总表!A:D,3,0),"-")</f>
        <v>-</v>
      </c>
      <c r="F481" s="6" t="str">
        <f t="shared" si="30"/>
        <v>-</v>
      </c>
      <c r="G481" s="6" t="s">
        <v>9</v>
      </c>
      <c r="H481" s="6" t="str">
        <f>IF(IFERROR(VLOOKUP(B481,总表!A:D,4,0),"露易")=0," ",IFERROR(VLOOKUP(B481,总表!A:D,4,0),"-"))</f>
        <v>-</v>
      </c>
      <c r="I481" s="6" t="str">
        <f t="shared" si="31"/>
        <v>-</v>
      </c>
    </row>
    <row r="482" spans="1:9">
      <c r="A482" s="6">
        <v>481</v>
      </c>
      <c r="B482" s="47" t="str">
        <f t="shared" si="28"/>
        <v>000001E1</v>
      </c>
      <c r="C482" s="47" t="str">
        <f>IFERROR(VLOOKUP(B482,总表!A:B,2,0),"-")</f>
        <v>-</v>
      </c>
      <c r="D482" s="6" t="str">
        <f t="shared" si="29"/>
        <v>-</v>
      </c>
      <c r="E482" s="6" t="str">
        <f>IFERROR(VLOOKUP(B482,总表!A:D,3,0),"-")</f>
        <v>-</v>
      </c>
      <c r="F482" s="6" t="str">
        <f t="shared" si="30"/>
        <v>-</v>
      </c>
      <c r="G482" s="6" t="s">
        <v>9</v>
      </c>
      <c r="H482" s="6" t="str">
        <f>IF(IFERROR(VLOOKUP(B482,总表!A:D,4,0),"露易")=0," ",IFERROR(VLOOKUP(B482,总表!A:D,4,0),"-"))</f>
        <v>-</v>
      </c>
      <c r="I482" s="6" t="str">
        <f t="shared" si="31"/>
        <v>-</v>
      </c>
    </row>
    <row r="483" spans="1:9">
      <c r="A483" s="6">
        <v>482</v>
      </c>
      <c r="B483" s="47" t="str">
        <f t="shared" si="28"/>
        <v>000001E2</v>
      </c>
      <c r="C483" s="47" t="str">
        <f>IFERROR(VLOOKUP(B483,总表!A:B,2,0),"-")</f>
        <v>-</v>
      </c>
      <c r="D483" s="6" t="str">
        <f t="shared" si="29"/>
        <v>-</v>
      </c>
      <c r="E483" s="6" t="str">
        <f>IFERROR(VLOOKUP(B483,总表!A:D,3,0),"-")</f>
        <v>-</v>
      </c>
      <c r="F483" s="6" t="str">
        <f t="shared" si="30"/>
        <v>-</v>
      </c>
      <c r="G483" s="6" t="s">
        <v>9</v>
      </c>
      <c r="H483" s="6" t="str">
        <f>IF(IFERROR(VLOOKUP(B483,总表!A:D,4,0),"露易")=0," ",IFERROR(VLOOKUP(B483,总表!A:D,4,0),"-"))</f>
        <v>-</v>
      </c>
      <c r="I483" s="6" t="str">
        <f t="shared" si="31"/>
        <v>-</v>
      </c>
    </row>
    <row r="484" spans="1:9">
      <c r="A484" s="6">
        <v>483</v>
      </c>
      <c r="B484" s="47" t="str">
        <f t="shared" si="28"/>
        <v>000001E3</v>
      </c>
      <c r="C484" s="47" t="str">
        <f>IFERROR(VLOOKUP(B484,总表!A:B,2,0),"-")</f>
        <v>-</v>
      </c>
      <c r="D484" s="6" t="str">
        <f t="shared" si="29"/>
        <v>-</v>
      </c>
      <c r="E484" s="6" t="str">
        <f>IFERROR(VLOOKUP(B484,总表!A:D,3,0),"-")</f>
        <v>-</v>
      </c>
      <c r="F484" s="6" t="str">
        <f t="shared" si="30"/>
        <v>-</v>
      </c>
      <c r="G484" s="6" t="s">
        <v>9</v>
      </c>
      <c r="H484" s="6" t="str">
        <f>IF(IFERROR(VLOOKUP(B484,总表!A:D,4,0),"露易")=0," ",IFERROR(VLOOKUP(B484,总表!A:D,4,0),"-"))</f>
        <v>-</v>
      </c>
      <c r="I484" s="6" t="str">
        <f t="shared" si="31"/>
        <v>-</v>
      </c>
    </row>
    <row r="485" spans="1:9">
      <c r="A485" s="6">
        <v>484</v>
      </c>
      <c r="B485" s="47" t="str">
        <f t="shared" si="28"/>
        <v>000001E4</v>
      </c>
      <c r="C485" s="47" t="str">
        <f>IFERROR(VLOOKUP(B485,总表!A:B,2,0),"-")</f>
        <v>-</v>
      </c>
      <c r="D485" s="6" t="str">
        <f t="shared" si="29"/>
        <v>-</v>
      </c>
      <c r="E485" s="6" t="str">
        <f>IFERROR(VLOOKUP(B485,总表!A:D,3,0),"-")</f>
        <v>-</v>
      </c>
      <c r="F485" s="6" t="str">
        <f t="shared" si="30"/>
        <v>-</v>
      </c>
      <c r="G485" s="6" t="s">
        <v>9</v>
      </c>
      <c r="H485" s="6" t="str">
        <f>IF(IFERROR(VLOOKUP(B485,总表!A:D,4,0),"露易")=0," ",IFERROR(VLOOKUP(B485,总表!A:D,4,0),"-"))</f>
        <v>-</v>
      </c>
      <c r="I485" s="6" t="str">
        <f t="shared" si="31"/>
        <v>-</v>
      </c>
    </row>
    <row r="486" spans="1:9">
      <c r="A486" s="6">
        <v>485</v>
      </c>
      <c r="B486" s="47" t="str">
        <f t="shared" si="28"/>
        <v>000001E5</v>
      </c>
      <c r="C486" s="47" t="str">
        <f>IFERROR(VLOOKUP(B486,总表!A:B,2,0),"-")</f>
        <v>-</v>
      </c>
      <c r="D486" s="6" t="str">
        <f t="shared" si="29"/>
        <v>-</v>
      </c>
      <c r="E486" s="6" t="str">
        <f>IFERROR(VLOOKUP(B486,总表!A:D,3,0),"-")</f>
        <v>-</v>
      </c>
      <c r="F486" s="6" t="str">
        <f t="shared" si="30"/>
        <v>-</v>
      </c>
      <c r="G486" s="6" t="s">
        <v>9</v>
      </c>
      <c r="H486" s="6" t="str">
        <f>IF(IFERROR(VLOOKUP(B486,总表!A:D,4,0),"露易")=0," ",IFERROR(VLOOKUP(B486,总表!A:D,4,0),"-"))</f>
        <v>-</v>
      </c>
      <c r="I486" s="6" t="str">
        <f t="shared" si="31"/>
        <v>-</v>
      </c>
    </row>
    <row r="487" spans="1:9">
      <c r="A487" s="6">
        <v>486</v>
      </c>
      <c r="B487" s="47" t="str">
        <f t="shared" si="28"/>
        <v>000001E6</v>
      </c>
      <c r="C487" s="47" t="str">
        <f>IFERROR(VLOOKUP(B487,总表!A:B,2,0),"-")</f>
        <v>-</v>
      </c>
      <c r="D487" s="6" t="str">
        <f t="shared" si="29"/>
        <v>-</v>
      </c>
      <c r="E487" s="6" t="str">
        <f>IFERROR(VLOOKUP(B487,总表!A:D,3,0),"-")</f>
        <v>-</v>
      </c>
      <c r="F487" s="6" t="str">
        <f t="shared" si="30"/>
        <v>-</v>
      </c>
      <c r="G487" s="6" t="s">
        <v>9</v>
      </c>
      <c r="H487" s="6" t="str">
        <f>IF(IFERROR(VLOOKUP(B487,总表!A:D,4,0),"露易")=0," ",IFERROR(VLOOKUP(B487,总表!A:D,4,0),"-"))</f>
        <v>-</v>
      </c>
      <c r="I487" s="6" t="str">
        <f t="shared" si="31"/>
        <v>-</v>
      </c>
    </row>
    <row r="488" spans="1:9">
      <c r="A488" s="6">
        <v>487</v>
      </c>
      <c r="B488" s="47" t="str">
        <f t="shared" si="28"/>
        <v>000001E7</v>
      </c>
      <c r="C488" s="47" t="str">
        <f>IFERROR(VLOOKUP(B488,总表!A:B,2,0),"-")</f>
        <v>-</v>
      </c>
      <c r="D488" s="6" t="str">
        <f t="shared" si="29"/>
        <v>-</v>
      </c>
      <c r="E488" s="6" t="str">
        <f>IFERROR(VLOOKUP(B488,总表!A:D,3,0),"-")</f>
        <v>-</v>
      </c>
      <c r="F488" s="6" t="str">
        <f t="shared" si="30"/>
        <v>-</v>
      </c>
      <c r="G488" s="6" t="s">
        <v>9</v>
      </c>
      <c r="H488" s="6" t="str">
        <f>IF(IFERROR(VLOOKUP(B488,总表!A:D,4,0),"露易")=0," ",IFERROR(VLOOKUP(B488,总表!A:D,4,0),"-"))</f>
        <v>-</v>
      </c>
      <c r="I488" s="6" t="str">
        <f t="shared" si="31"/>
        <v>-</v>
      </c>
    </row>
    <row r="489" spans="1:9">
      <c r="A489" s="6">
        <v>488</v>
      </c>
      <c r="B489" s="47" t="str">
        <f t="shared" si="28"/>
        <v>000001E8</v>
      </c>
      <c r="C489" s="47" t="str">
        <f>IFERROR(VLOOKUP(B489,总表!A:B,2,0),"-")</f>
        <v>-</v>
      </c>
      <c r="D489" s="6" t="str">
        <f t="shared" si="29"/>
        <v>-</v>
      </c>
      <c r="E489" s="6" t="str">
        <f>IFERROR(VLOOKUP(B489,总表!A:D,3,0),"-")</f>
        <v>-</v>
      </c>
      <c r="F489" s="6" t="str">
        <f t="shared" si="30"/>
        <v>-</v>
      </c>
      <c r="G489" s="6" t="s">
        <v>9</v>
      </c>
      <c r="H489" s="6" t="str">
        <f>IF(IFERROR(VLOOKUP(B489,总表!A:D,4,0),"露易")=0," ",IFERROR(VLOOKUP(B489,总表!A:D,4,0),"-"))</f>
        <v>-</v>
      </c>
      <c r="I489" s="6" t="str">
        <f t="shared" si="31"/>
        <v>-</v>
      </c>
    </row>
    <row r="490" spans="1:9">
      <c r="A490" s="6">
        <v>489</v>
      </c>
      <c r="B490" s="47" t="str">
        <f t="shared" si="28"/>
        <v>000001E9</v>
      </c>
      <c r="C490" s="47" t="str">
        <f>IFERROR(VLOOKUP(B490,总表!A:B,2,0),"-")</f>
        <v>-</v>
      </c>
      <c r="D490" s="6" t="str">
        <f t="shared" si="29"/>
        <v>-</v>
      </c>
      <c r="E490" s="6" t="str">
        <f>IFERROR(VLOOKUP(B490,总表!A:D,3,0),"-")</f>
        <v>-</v>
      </c>
      <c r="F490" s="6" t="str">
        <f t="shared" si="30"/>
        <v>-</v>
      </c>
      <c r="G490" s="6" t="s">
        <v>9</v>
      </c>
      <c r="H490" s="6" t="str">
        <f>IF(IFERROR(VLOOKUP(B490,总表!A:D,4,0),"露易")=0," ",IFERROR(VLOOKUP(B490,总表!A:D,4,0),"-"))</f>
        <v>-</v>
      </c>
      <c r="I490" s="6" t="str">
        <f t="shared" si="31"/>
        <v>-</v>
      </c>
    </row>
    <row r="491" spans="1:9">
      <c r="A491" s="6">
        <v>490</v>
      </c>
      <c r="B491" s="47" t="str">
        <f t="shared" si="28"/>
        <v>000001EA</v>
      </c>
      <c r="C491" s="47" t="str">
        <f>IFERROR(VLOOKUP(B491,总表!A:B,2,0),"-")</f>
        <v>-</v>
      </c>
      <c r="D491" s="6" t="str">
        <f t="shared" si="29"/>
        <v>-</v>
      </c>
      <c r="E491" s="6" t="str">
        <f>IFERROR(VLOOKUP(B491,总表!A:D,3,0),"-")</f>
        <v>-</v>
      </c>
      <c r="F491" s="6" t="str">
        <f t="shared" si="30"/>
        <v>-</v>
      </c>
      <c r="G491" s="6" t="s">
        <v>9</v>
      </c>
      <c r="H491" s="6" t="str">
        <f>IF(IFERROR(VLOOKUP(B491,总表!A:D,4,0),"露易")=0," ",IFERROR(VLOOKUP(B491,总表!A:D,4,0),"-"))</f>
        <v>-</v>
      </c>
      <c r="I491" s="6" t="str">
        <f t="shared" si="31"/>
        <v>-</v>
      </c>
    </row>
    <row r="492" spans="1:9">
      <c r="A492" s="6">
        <v>491</v>
      </c>
      <c r="B492" s="47" t="str">
        <f t="shared" si="28"/>
        <v>000001EB</v>
      </c>
      <c r="C492" s="47" t="str">
        <f>IFERROR(VLOOKUP(B492,总表!A:B,2,0),"-")</f>
        <v>-</v>
      </c>
      <c r="D492" s="6" t="str">
        <f t="shared" si="29"/>
        <v>-</v>
      </c>
      <c r="E492" s="6" t="str">
        <f>IFERROR(VLOOKUP(B492,总表!A:D,3,0),"-")</f>
        <v>-</v>
      </c>
      <c r="F492" s="6" t="str">
        <f t="shared" si="30"/>
        <v>-</v>
      </c>
      <c r="G492" s="6" t="s">
        <v>9</v>
      </c>
      <c r="H492" s="6" t="str">
        <f>IF(IFERROR(VLOOKUP(B492,总表!A:D,4,0),"露易")=0," ",IFERROR(VLOOKUP(B492,总表!A:D,4,0),"-"))</f>
        <v>-</v>
      </c>
      <c r="I492" s="6" t="str">
        <f t="shared" si="31"/>
        <v>-</v>
      </c>
    </row>
    <row r="493" spans="1:9">
      <c r="A493" s="6">
        <v>492</v>
      </c>
      <c r="B493" s="47" t="str">
        <f t="shared" si="28"/>
        <v>000001EC</v>
      </c>
      <c r="C493" s="47" t="str">
        <f>IFERROR(VLOOKUP(B493,总表!A:B,2,0),"-")</f>
        <v>-</v>
      </c>
      <c r="D493" s="6" t="str">
        <f t="shared" si="29"/>
        <v>-</v>
      </c>
      <c r="E493" s="6" t="str">
        <f>IFERROR(VLOOKUP(B493,总表!A:D,3,0),"-")</f>
        <v>-</v>
      </c>
      <c r="F493" s="6" t="str">
        <f t="shared" si="30"/>
        <v>-</v>
      </c>
      <c r="G493" s="6" t="s">
        <v>9</v>
      </c>
      <c r="H493" s="6" t="str">
        <f>IF(IFERROR(VLOOKUP(B493,总表!A:D,4,0),"露易")=0," ",IFERROR(VLOOKUP(B493,总表!A:D,4,0),"-"))</f>
        <v>-</v>
      </c>
      <c r="I493" s="6" t="str">
        <f t="shared" si="31"/>
        <v>-</v>
      </c>
    </row>
    <row r="494" spans="1:9">
      <c r="A494" s="6">
        <v>493</v>
      </c>
      <c r="B494" s="47" t="str">
        <f t="shared" si="28"/>
        <v>000001ED</v>
      </c>
      <c r="C494" s="47" t="str">
        <f>IFERROR(VLOOKUP(B494,总表!A:B,2,0),"-")</f>
        <v>-</v>
      </c>
      <c r="D494" s="6" t="str">
        <f t="shared" si="29"/>
        <v>-</v>
      </c>
      <c r="E494" s="6" t="str">
        <f>IFERROR(VLOOKUP(B494,总表!A:D,3,0),"-")</f>
        <v>-</v>
      </c>
      <c r="F494" s="6" t="str">
        <f t="shared" si="30"/>
        <v>-</v>
      </c>
      <c r="G494" s="6" t="s">
        <v>9</v>
      </c>
      <c r="H494" s="6" t="str">
        <f>IF(IFERROR(VLOOKUP(B494,总表!A:D,4,0),"露易")=0," ",IFERROR(VLOOKUP(B494,总表!A:D,4,0),"-"))</f>
        <v>-</v>
      </c>
      <c r="I494" s="6" t="str">
        <f t="shared" si="31"/>
        <v>-</v>
      </c>
    </row>
    <row r="495" spans="1:9">
      <c r="A495" s="6">
        <v>494</v>
      </c>
      <c r="B495" s="47" t="str">
        <f t="shared" si="28"/>
        <v>000001EE</v>
      </c>
      <c r="C495" s="47" t="str">
        <f>IFERROR(VLOOKUP(B495,总表!A:B,2,0),"-")</f>
        <v>-</v>
      </c>
      <c r="D495" s="6" t="str">
        <f t="shared" si="29"/>
        <v>-</v>
      </c>
      <c r="E495" s="6" t="str">
        <f>IFERROR(VLOOKUP(B495,总表!A:D,3,0),"-")</f>
        <v>-</v>
      </c>
      <c r="F495" s="6" t="str">
        <f t="shared" si="30"/>
        <v>-</v>
      </c>
      <c r="G495" s="6" t="s">
        <v>9</v>
      </c>
      <c r="H495" s="6" t="str">
        <f>IF(IFERROR(VLOOKUP(B495,总表!A:D,4,0),"露易")=0," ",IFERROR(VLOOKUP(B495,总表!A:D,4,0),"-"))</f>
        <v>-</v>
      </c>
      <c r="I495" s="6" t="str">
        <f t="shared" si="31"/>
        <v>-</v>
      </c>
    </row>
    <row r="496" spans="1:9">
      <c r="A496" s="6">
        <v>495</v>
      </c>
      <c r="B496" s="47" t="str">
        <f t="shared" si="28"/>
        <v>000001EF</v>
      </c>
      <c r="C496" s="47" t="str">
        <f>IFERROR(VLOOKUP(B496,总表!A:B,2,0),"-")</f>
        <v>-</v>
      </c>
      <c r="D496" s="6" t="str">
        <f t="shared" si="29"/>
        <v>-</v>
      </c>
      <c r="E496" s="6" t="str">
        <f>IFERROR(VLOOKUP(B496,总表!A:D,3,0),"-")</f>
        <v>-</v>
      </c>
      <c r="F496" s="6" t="str">
        <f t="shared" si="30"/>
        <v>-</v>
      </c>
      <c r="G496" s="6" t="s">
        <v>9</v>
      </c>
      <c r="H496" s="6" t="str">
        <f>IF(IFERROR(VLOOKUP(B496,总表!A:D,4,0),"露易")=0," ",IFERROR(VLOOKUP(B496,总表!A:D,4,0),"-"))</f>
        <v>-</v>
      </c>
      <c r="I496" s="6" t="str">
        <f t="shared" si="31"/>
        <v>-</v>
      </c>
    </row>
    <row r="497" spans="1:9">
      <c r="A497" s="6">
        <v>496</v>
      </c>
      <c r="B497" s="47" t="str">
        <f t="shared" si="28"/>
        <v>000001F0</v>
      </c>
      <c r="C497" s="47" t="str">
        <f>IFERROR(VLOOKUP(B497,总表!A:B,2,0),"-")</f>
        <v>-</v>
      </c>
      <c r="D497" s="6" t="str">
        <f t="shared" si="29"/>
        <v>-</v>
      </c>
      <c r="E497" s="6" t="str">
        <f>IFERROR(VLOOKUP(B497,总表!A:D,3,0),"-")</f>
        <v>-</v>
      </c>
      <c r="F497" s="6" t="str">
        <f t="shared" si="30"/>
        <v>-</v>
      </c>
      <c r="G497" s="6" t="s">
        <v>9</v>
      </c>
      <c r="H497" s="6" t="str">
        <f>IF(IFERROR(VLOOKUP(B497,总表!A:D,4,0),"露易")=0," ",IFERROR(VLOOKUP(B497,总表!A:D,4,0),"-"))</f>
        <v>-</v>
      </c>
      <c r="I497" s="6" t="str">
        <f t="shared" si="31"/>
        <v>-</v>
      </c>
    </row>
    <row r="498" spans="1:9">
      <c r="A498" s="6">
        <v>497</v>
      </c>
      <c r="B498" s="47" t="str">
        <f t="shared" si="28"/>
        <v>000001F1</v>
      </c>
      <c r="C498" s="47" t="str">
        <f>IFERROR(VLOOKUP(B498,总表!A:B,2,0),"-")</f>
        <v>-</v>
      </c>
      <c r="D498" s="6" t="str">
        <f t="shared" si="29"/>
        <v>-</v>
      </c>
      <c r="E498" s="6" t="str">
        <f>IFERROR(VLOOKUP(B498,总表!A:D,3,0),"-")</f>
        <v>-</v>
      </c>
      <c r="F498" s="6" t="str">
        <f t="shared" si="30"/>
        <v>-</v>
      </c>
      <c r="G498" s="6" t="s">
        <v>9</v>
      </c>
      <c r="H498" s="6" t="str">
        <f>IF(IFERROR(VLOOKUP(B498,总表!A:D,4,0),"露易")=0," ",IFERROR(VLOOKUP(B498,总表!A:D,4,0),"-"))</f>
        <v>-</v>
      </c>
      <c r="I498" s="6" t="str">
        <f t="shared" si="31"/>
        <v>-</v>
      </c>
    </row>
    <row r="499" spans="1:9">
      <c r="A499" s="6">
        <v>498</v>
      </c>
      <c r="B499" s="47" t="str">
        <f t="shared" si="28"/>
        <v>000001F2</v>
      </c>
      <c r="C499" s="47" t="str">
        <f>IFERROR(VLOOKUP(B499,总表!A:B,2,0),"-")</f>
        <v>-</v>
      </c>
      <c r="D499" s="6" t="str">
        <f t="shared" si="29"/>
        <v>-</v>
      </c>
      <c r="E499" s="6" t="str">
        <f>IFERROR(VLOOKUP(B499,总表!A:D,3,0),"-")</f>
        <v>-</v>
      </c>
      <c r="F499" s="6" t="str">
        <f t="shared" si="30"/>
        <v>-</v>
      </c>
      <c r="G499" s="6" t="s">
        <v>9</v>
      </c>
      <c r="H499" s="6" t="str">
        <f>IF(IFERROR(VLOOKUP(B499,总表!A:D,4,0),"露易")=0," ",IFERROR(VLOOKUP(B499,总表!A:D,4,0),"-"))</f>
        <v>-</v>
      </c>
      <c r="I499" s="6" t="str">
        <f t="shared" si="31"/>
        <v>-</v>
      </c>
    </row>
    <row r="500" spans="1:9">
      <c r="A500" s="6">
        <v>499</v>
      </c>
      <c r="B500" s="47" t="str">
        <f t="shared" si="28"/>
        <v>000001F3</v>
      </c>
      <c r="C500" s="47" t="str">
        <f>IFERROR(VLOOKUP(B500,总表!A:B,2,0),"-")</f>
        <v>-</v>
      </c>
      <c r="D500" s="6" t="str">
        <f t="shared" si="29"/>
        <v>-</v>
      </c>
      <c r="E500" s="6" t="str">
        <f>IFERROR(VLOOKUP(B500,总表!A:D,3,0),"-")</f>
        <v>-</v>
      </c>
      <c r="F500" s="6" t="str">
        <f t="shared" si="30"/>
        <v>-</v>
      </c>
      <c r="G500" s="6" t="s">
        <v>9</v>
      </c>
      <c r="H500" s="6" t="str">
        <f>IF(IFERROR(VLOOKUP(B500,总表!A:D,4,0),"露易")=0," ",IFERROR(VLOOKUP(B500,总表!A:D,4,0),"-"))</f>
        <v>-</v>
      </c>
      <c r="I500" s="6" t="str">
        <f t="shared" si="31"/>
        <v>-</v>
      </c>
    </row>
    <row r="501" spans="1:9">
      <c r="A501" s="6">
        <v>500</v>
      </c>
      <c r="B501" s="47" t="str">
        <f t="shared" si="28"/>
        <v>000001F4</v>
      </c>
      <c r="C501" s="47" t="str">
        <f>IFERROR(VLOOKUP(B501,总表!A:B,2,0),"-")</f>
        <v>-</v>
      </c>
      <c r="D501" s="6" t="str">
        <f t="shared" si="29"/>
        <v>-</v>
      </c>
      <c r="E501" s="6" t="str">
        <f>IFERROR(VLOOKUP(B501,总表!A:D,3,0),"-")</f>
        <v>-</v>
      </c>
      <c r="F501" s="6" t="str">
        <f t="shared" si="30"/>
        <v>-</v>
      </c>
      <c r="G501" s="6" t="s">
        <v>9</v>
      </c>
      <c r="H501" s="6" t="str">
        <f>IF(IFERROR(VLOOKUP(B501,总表!A:D,4,0),"露易")=0," ",IFERROR(VLOOKUP(B501,总表!A:D,4,0),"-"))</f>
        <v>-</v>
      </c>
      <c r="I501" s="6" t="str">
        <f t="shared" si="31"/>
        <v>-</v>
      </c>
    </row>
    <row r="502" spans="1:9">
      <c r="A502" s="6">
        <v>501</v>
      </c>
      <c r="B502" s="47" t="str">
        <f t="shared" si="28"/>
        <v>000001F5</v>
      </c>
      <c r="C502" s="47" t="str">
        <f>IFERROR(VLOOKUP(B502,总表!A:B,2,0),"-")</f>
        <v>-</v>
      </c>
      <c r="D502" s="6" t="str">
        <f t="shared" si="29"/>
        <v>-</v>
      </c>
      <c r="E502" s="6" t="str">
        <f>IFERROR(VLOOKUP(B502,总表!A:D,3,0),"-")</f>
        <v>-</v>
      </c>
      <c r="F502" s="6" t="str">
        <f t="shared" si="30"/>
        <v>-</v>
      </c>
      <c r="G502" s="6" t="s">
        <v>9</v>
      </c>
      <c r="H502" s="6" t="str">
        <f>IF(IFERROR(VLOOKUP(B502,总表!A:D,4,0),"露易")=0," ",IFERROR(VLOOKUP(B502,总表!A:D,4,0),"-"))</f>
        <v>-</v>
      </c>
      <c r="I502" s="6" t="str">
        <f t="shared" si="31"/>
        <v>-</v>
      </c>
    </row>
    <row r="503" spans="1:9">
      <c r="A503" s="6">
        <v>502</v>
      </c>
      <c r="B503" s="47" t="str">
        <f t="shared" si="28"/>
        <v>000001F6</v>
      </c>
      <c r="C503" s="47" t="str">
        <f>IFERROR(VLOOKUP(B503,总表!A:B,2,0),"-")</f>
        <v>-</v>
      </c>
      <c r="D503" s="6" t="str">
        <f t="shared" si="29"/>
        <v>-</v>
      </c>
      <c r="E503" s="6" t="str">
        <f>IFERROR(VLOOKUP(B503,总表!A:D,3,0),"-")</f>
        <v>-</v>
      </c>
      <c r="F503" s="6" t="str">
        <f t="shared" si="30"/>
        <v>-</v>
      </c>
      <c r="G503" s="6" t="s">
        <v>9</v>
      </c>
      <c r="H503" s="6" t="str">
        <f>IF(IFERROR(VLOOKUP(B503,总表!A:D,4,0),"露易")=0," ",IFERROR(VLOOKUP(B503,总表!A:D,4,0),"-"))</f>
        <v>-</v>
      </c>
      <c r="I503" s="6" t="str">
        <f t="shared" si="31"/>
        <v>-</v>
      </c>
    </row>
    <row r="504" spans="1:9">
      <c r="A504" s="6">
        <v>503</v>
      </c>
      <c r="B504" s="47" t="str">
        <f t="shared" si="28"/>
        <v>000001F7</v>
      </c>
      <c r="C504" s="47" t="str">
        <f>IFERROR(VLOOKUP(B504,总表!A:B,2,0),"-")</f>
        <v>-</v>
      </c>
      <c r="D504" s="6" t="str">
        <f t="shared" si="29"/>
        <v>-</v>
      </c>
      <c r="E504" s="6" t="str">
        <f>IFERROR(VLOOKUP(B504,总表!A:D,3,0),"-")</f>
        <v>-</v>
      </c>
      <c r="F504" s="6" t="str">
        <f t="shared" si="30"/>
        <v>-</v>
      </c>
      <c r="G504" s="6" t="s">
        <v>9</v>
      </c>
      <c r="H504" s="6" t="str">
        <f>IF(IFERROR(VLOOKUP(B504,总表!A:D,4,0),"露易")=0," ",IFERROR(VLOOKUP(B504,总表!A:D,4,0),"-"))</f>
        <v>-</v>
      </c>
      <c r="I504" s="6" t="str">
        <f t="shared" si="31"/>
        <v>-</v>
      </c>
    </row>
    <row r="505" spans="1:9">
      <c r="A505" s="6">
        <v>504</v>
      </c>
      <c r="B505" s="47" t="str">
        <f t="shared" si="28"/>
        <v>000001F8</v>
      </c>
      <c r="C505" s="47" t="str">
        <f>IFERROR(VLOOKUP(B505,总表!A:B,2,0),"-")</f>
        <v>-</v>
      </c>
      <c r="D505" s="6" t="str">
        <f t="shared" si="29"/>
        <v>-</v>
      </c>
      <c r="E505" s="6" t="str">
        <f>IFERROR(VLOOKUP(B505,总表!A:D,3,0),"-")</f>
        <v>-</v>
      </c>
      <c r="F505" s="6" t="str">
        <f t="shared" si="30"/>
        <v>-</v>
      </c>
      <c r="G505" s="6" t="s">
        <v>9</v>
      </c>
      <c r="H505" s="6" t="str">
        <f>IF(IFERROR(VLOOKUP(B505,总表!A:D,4,0),"露易")=0," ",IFERROR(VLOOKUP(B505,总表!A:D,4,0),"-"))</f>
        <v>-</v>
      </c>
      <c r="I505" s="6" t="str">
        <f t="shared" si="31"/>
        <v>-</v>
      </c>
    </row>
    <row r="506" spans="1:9">
      <c r="A506" s="6">
        <v>505</v>
      </c>
      <c r="B506" s="47" t="str">
        <f t="shared" si="28"/>
        <v>000001F9</v>
      </c>
      <c r="C506" s="47" t="str">
        <f>IFERROR(VLOOKUP(B506,总表!A:B,2,0),"-")</f>
        <v>-</v>
      </c>
      <c r="D506" s="6" t="str">
        <f t="shared" si="29"/>
        <v>-</v>
      </c>
      <c r="E506" s="6" t="str">
        <f>IFERROR(VLOOKUP(B506,总表!A:D,3,0),"-")</f>
        <v>-</v>
      </c>
      <c r="F506" s="6" t="str">
        <f t="shared" si="30"/>
        <v>-</v>
      </c>
      <c r="G506" s="6" t="s">
        <v>9</v>
      </c>
      <c r="H506" s="6" t="str">
        <f>IF(IFERROR(VLOOKUP(B506,总表!A:D,4,0),"露易")=0," ",IFERROR(VLOOKUP(B506,总表!A:D,4,0),"-"))</f>
        <v>-</v>
      </c>
      <c r="I506" s="6" t="str">
        <f t="shared" si="31"/>
        <v>-</v>
      </c>
    </row>
    <row r="507" spans="1:9">
      <c r="A507" s="6">
        <v>506</v>
      </c>
      <c r="B507" s="47" t="str">
        <f t="shared" si="28"/>
        <v>000001FA</v>
      </c>
      <c r="C507" s="47" t="str">
        <f>IFERROR(VLOOKUP(B507,总表!A:B,2,0),"-")</f>
        <v>-</v>
      </c>
      <c r="D507" s="6" t="str">
        <f t="shared" si="29"/>
        <v>-</v>
      </c>
      <c r="E507" s="6" t="str">
        <f>IFERROR(VLOOKUP(B507,总表!A:D,3,0),"-")</f>
        <v>-</v>
      </c>
      <c r="F507" s="6" t="str">
        <f t="shared" si="30"/>
        <v>-</v>
      </c>
      <c r="G507" s="6" t="s">
        <v>9</v>
      </c>
      <c r="H507" s="6" t="str">
        <f>IF(IFERROR(VLOOKUP(B507,总表!A:D,4,0),"露易")=0," ",IFERROR(VLOOKUP(B507,总表!A:D,4,0),"-"))</f>
        <v>-</v>
      </c>
      <c r="I507" s="6" t="str">
        <f t="shared" si="31"/>
        <v>-</v>
      </c>
    </row>
    <row r="508" spans="1:9">
      <c r="A508" s="6">
        <v>507</v>
      </c>
      <c r="B508" s="47" t="str">
        <f t="shared" si="28"/>
        <v>000001FB</v>
      </c>
      <c r="C508" s="47" t="str">
        <f>IFERROR(VLOOKUP(B508,总表!A:B,2,0),"-")</f>
        <v>-</v>
      </c>
      <c r="D508" s="6" t="str">
        <f t="shared" si="29"/>
        <v>-</v>
      </c>
      <c r="E508" s="6" t="str">
        <f>IFERROR(VLOOKUP(B508,总表!A:D,3,0),"-")</f>
        <v>-</v>
      </c>
      <c r="F508" s="6" t="str">
        <f t="shared" si="30"/>
        <v>-</v>
      </c>
      <c r="G508" s="6" t="s">
        <v>9</v>
      </c>
      <c r="H508" s="6" t="str">
        <f>IF(IFERROR(VLOOKUP(B508,总表!A:D,4,0),"露易")=0," ",IFERROR(VLOOKUP(B508,总表!A:D,4,0),"-"))</f>
        <v>-</v>
      </c>
      <c r="I508" s="6" t="str">
        <f t="shared" si="31"/>
        <v>-</v>
      </c>
    </row>
    <row r="509" spans="1:9">
      <c r="A509" s="6">
        <v>508</v>
      </c>
      <c r="B509" s="47" t="str">
        <f t="shared" si="28"/>
        <v>000001FC</v>
      </c>
      <c r="C509" s="47" t="str">
        <f>IFERROR(VLOOKUP(B509,总表!A:B,2,0),"-")</f>
        <v>-</v>
      </c>
      <c r="D509" s="6" t="str">
        <f t="shared" si="29"/>
        <v>-</v>
      </c>
      <c r="E509" s="6" t="str">
        <f>IFERROR(VLOOKUP(B509,总表!A:D,3,0),"-")</f>
        <v>-</v>
      </c>
      <c r="F509" s="6" t="str">
        <f t="shared" si="30"/>
        <v>-</v>
      </c>
      <c r="G509" s="6" t="s">
        <v>9</v>
      </c>
      <c r="H509" s="6" t="str">
        <f>IF(IFERROR(VLOOKUP(B509,总表!A:D,4,0),"露易")=0," ",IFERROR(VLOOKUP(B509,总表!A:D,4,0),"-"))</f>
        <v>-</v>
      </c>
      <c r="I509" s="6" t="str">
        <f t="shared" si="31"/>
        <v>-</v>
      </c>
    </row>
    <row r="510" spans="1:9">
      <c r="A510" s="6">
        <v>509</v>
      </c>
      <c r="B510" s="47" t="str">
        <f t="shared" si="28"/>
        <v>000001FD</v>
      </c>
      <c r="C510" s="47" t="str">
        <f>IFERROR(VLOOKUP(B510,总表!A:B,2,0),"-")</f>
        <v>-</v>
      </c>
      <c r="D510" s="6" t="str">
        <f t="shared" si="29"/>
        <v>-</v>
      </c>
      <c r="E510" s="6" t="str">
        <f>IFERROR(VLOOKUP(B510,总表!A:D,3,0),"-")</f>
        <v>-</v>
      </c>
      <c r="F510" s="6" t="str">
        <f t="shared" si="30"/>
        <v>-</v>
      </c>
      <c r="G510" s="6" t="s">
        <v>9</v>
      </c>
      <c r="H510" s="6" t="str">
        <f>IF(IFERROR(VLOOKUP(B510,总表!A:D,4,0),"露易")=0," ",IFERROR(VLOOKUP(B510,总表!A:D,4,0),"-"))</f>
        <v>-</v>
      </c>
      <c r="I510" s="6" t="str">
        <f t="shared" si="31"/>
        <v>-</v>
      </c>
    </row>
    <row r="511" spans="1:9">
      <c r="A511" s="6">
        <v>510</v>
      </c>
      <c r="B511" s="47" t="str">
        <f t="shared" si="28"/>
        <v>000001FE</v>
      </c>
      <c r="C511" s="47" t="str">
        <f>IFERROR(VLOOKUP(B511,总表!A:B,2,0),"-")</f>
        <v>-</v>
      </c>
      <c r="D511" s="6" t="str">
        <f t="shared" si="29"/>
        <v>-</v>
      </c>
      <c r="E511" s="6" t="str">
        <f>IFERROR(VLOOKUP(B511,总表!A:D,3,0),"-")</f>
        <v>-</v>
      </c>
      <c r="F511" s="6" t="str">
        <f t="shared" si="30"/>
        <v>-</v>
      </c>
      <c r="G511" s="6" t="s">
        <v>9</v>
      </c>
      <c r="H511" s="6" t="str">
        <f>IF(IFERROR(VLOOKUP(B511,总表!A:D,4,0),"露易")=0," ",IFERROR(VLOOKUP(B511,总表!A:D,4,0),"-"))</f>
        <v>-</v>
      </c>
      <c r="I511" s="6" t="str">
        <f t="shared" si="31"/>
        <v>-</v>
      </c>
    </row>
    <row r="512" spans="1:9">
      <c r="A512" s="6">
        <v>511</v>
      </c>
      <c r="B512" s="47" t="str">
        <f t="shared" si="28"/>
        <v>000001FF</v>
      </c>
      <c r="C512" s="47" t="str">
        <f>IFERROR(VLOOKUP(B512,总表!A:B,2,0),"-")</f>
        <v>-</v>
      </c>
      <c r="D512" s="6" t="str">
        <f t="shared" si="29"/>
        <v>-</v>
      </c>
      <c r="E512" s="6" t="str">
        <f>IFERROR(VLOOKUP(B512,总表!A:D,3,0),"-")</f>
        <v>-</v>
      </c>
      <c r="F512" s="6" t="str">
        <f t="shared" si="30"/>
        <v>-</v>
      </c>
      <c r="G512" s="6" t="s">
        <v>9</v>
      </c>
      <c r="H512" s="6" t="str">
        <f>IF(IFERROR(VLOOKUP(B512,总表!A:D,4,0),"露易")=0," ",IFERROR(VLOOKUP(B512,总表!A:D,4,0),"-"))</f>
        <v>-</v>
      </c>
      <c r="I512" s="6" t="str">
        <f t="shared" si="31"/>
        <v>-</v>
      </c>
    </row>
    <row r="513" spans="1:9">
      <c r="A513" s="6">
        <v>512</v>
      </c>
      <c r="B513" s="47" t="str">
        <f t="shared" si="28"/>
        <v>00000200</v>
      </c>
      <c r="C513" s="47" t="str">
        <f>IFERROR(VLOOKUP(B513,总表!A:B,2,0),"-")</f>
        <v>-</v>
      </c>
      <c r="D513" s="6" t="str">
        <f t="shared" si="29"/>
        <v>-</v>
      </c>
      <c r="E513" s="6" t="str">
        <f>IFERROR(VLOOKUP(B513,总表!A:D,3,0),"-")</f>
        <v>-</v>
      </c>
      <c r="F513" s="6" t="str">
        <f t="shared" si="30"/>
        <v>-</v>
      </c>
      <c r="G513" s="6" t="s">
        <v>9</v>
      </c>
      <c r="H513" s="6" t="str">
        <f>IF(IFERROR(VLOOKUP(B513,总表!A:D,4,0),"露易")=0," ",IFERROR(VLOOKUP(B513,总表!A:D,4,0),"-"))</f>
        <v>-</v>
      </c>
      <c r="I513" s="6" t="str">
        <f t="shared" si="31"/>
        <v>-</v>
      </c>
    </row>
    <row r="514" spans="1:9">
      <c r="A514" s="6">
        <v>513</v>
      </c>
      <c r="B514" s="47" t="str">
        <f t="shared" ref="B514:B577" si="32">DEC2HEX(ROW(A513),8)</f>
        <v>00000201</v>
      </c>
      <c r="C514" s="47" t="str">
        <f>IFERROR(VLOOKUP(B514,总表!A:B,2,0),"-")</f>
        <v>-</v>
      </c>
      <c r="D514" s="6" t="str">
        <f t="shared" ref="D514:D577" si="33">C514</f>
        <v>-</v>
      </c>
      <c r="E514" s="6" t="str">
        <f>IFERROR(VLOOKUP(B514,总表!A:D,3,0),"-")</f>
        <v>-</v>
      </c>
      <c r="F514" s="6" t="str">
        <f t="shared" ref="F514:F577" si="34">E514</f>
        <v>-</v>
      </c>
      <c r="G514" s="6" t="s">
        <v>9</v>
      </c>
      <c r="H514" s="6" t="str">
        <f>IF(IFERROR(VLOOKUP(B514,总表!A:D,4,0),"露易")=0," ",IFERROR(VLOOKUP(B514,总表!A:D,4,0),"-"))</f>
        <v>-</v>
      </c>
      <c r="I514" s="6" t="str">
        <f t="shared" ref="I514:I577" si="35">H514</f>
        <v>-</v>
      </c>
    </row>
    <row r="515" spans="1:9">
      <c r="A515" s="6">
        <v>514</v>
      </c>
      <c r="B515" s="47" t="str">
        <f t="shared" si="32"/>
        <v>00000202</v>
      </c>
      <c r="C515" s="47" t="str">
        <f>IFERROR(VLOOKUP(B515,总表!A:B,2,0),"-")</f>
        <v>-</v>
      </c>
      <c r="D515" s="6" t="str">
        <f t="shared" si="33"/>
        <v>-</v>
      </c>
      <c r="E515" s="6" t="str">
        <f>IFERROR(VLOOKUP(B515,总表!A:D,3,0),"-")</f>
        <v>-</v>
      </c>
      <c r="F515" s="6" t="str">
        <f t="shared" si="34"/>
        <v>-</v>
      </c>
      <c r="G515" s="6" t="s">
        <v>9</v>
      </c>
      <c r="H515" s="6" t="str">
        <f>IF(IFERROR(VLOOKUP(B515,总表!A:D,4,0),"露易")=0," ",IFERROR(VLOOKUP(B515,总表!A:D,4,0),"-"))</f>
        <v>-</v>
      </c>
      <c r="I515" s="6" t="str">
        <f t="shared" si="35"/>
        <v>-</v>
      </c>
    </row>
    <row r="516" spans="1:9">
      <c r="A516" s="6">
        <v>515</v>
      </c>
      <c r="B516" s="47" t="str">
        <f t="shared" si="32"/>
        <v>00000203</v>
      </c>
      <c r="C516" s="47" t="str">
        <f>IFERROR(VLOOKUP(B516,总表!A:B,2,0),"-")</f>
        <v>-</v>
      </c>
      <c r="D516" s="6" t="str">
        <f t="shared" si="33"/>
        <v>-</v>
      </c>
      <c r="E516" s="6" t="str">
        <f>IFERROR(VLOOKUP(B516,总表!A:D,3,0),"-")</f>
        <v>-</v>
      </c>
      <c r="F516" s="6" t="str">
        <f t="shared" si="34"/>
        <v>-</v>
      </c>
      <c r="G516" s="6" t="s">
        <v>9</v>
      </c>
      <c r="H516" s="6" t="str">
        <f>IF(IFERROR(VLOOKUP(B516,总表!A:D,4,0),"露易")=0," ",IFERROR(VLOOKUP(B516,总表!A:D,4,0),"-"))</f>
        <v>-</v>
      </c>
      <c r="I516" s="6" t="str">
        <f t="shared" si="35"/>
        <v>-</v>
      </c>
    </row>
    <row r="517" spans="1:9">
      <c r="A517" s="6">
        <v>516</v>
      </c>
      <c r="B517" s="47" t="str">
        <f t="shared" si="32"/>
        <v>00000204</v>
      </c>
      <c r="C517" s="47" t="str">
        <f>IFERROR(VLOOKUP(B517,总表!A:B,2,0),"-")</f>
        <v>-</v>
      </c>
      <c r="D517" s="6" t="str">
        <f t="shared" si="33"/>
        <v>-</v>
      </c>
      <c r="E517" s="6" t="str">
        <f>IFERROR(VLOOKUP(B517,总表!A:D,3,0),"-")</f>
        <v>-</v>
      </c>
      <c r="F517" s="6" t="str">
        <f t="shared" si="34"/>
        <v>-</v>
      </c>
      <c r="G517" s="6" t="s">
        <v>9</v>
      </c>
      <c r="H517" s="6" t="str">
        <f>IF(IFERROR(VLOOKUP(B517,总表!A:D,4,0),"露易")=0," ",IFERROR(VLOOKUP(B517,总表!A:D,4,0),"-"))</f>
        <v>-</v>
      </c>
      <c r="I517" s="6" t="str">
        <f t="shared" si="35"/>
        <v>-</v>
      </c>
    </row>
    <row r="518" spans="1:9">
      <c r="A518" s="6">
        <v>517</v>
      </c>
      <c r="B518" s="47" t="str">
        <f t="shared" si="32"/>
        <v>00000205</v>
      </c>
      <c r="C518" s="47" t="str">
        <f>IFERROR(VLOOKUP(B518,总表!A:B,2,0),"-")</f>
        <v>-</v>
      </c>
      <c r="D518" s="6" t="str">
        <f t="shared" si="33"/>
        <v>-</v>
      </c>
      <c r="E518" s="6" t="str">
        <f>IFERROR(VLOOKUP(B518,总表!A:D,3,0),"-")</f>
        <v>-</v>
      </c>
      <c r="F518" s="6" t="str">
        <f t="shared" si="34"/>
        <v>-</v>
      </c>
      <c r="G518" s="6" t="s">
        <v>9</v>
      </c>
      <c r="H518" s="6" t="str">
        <f>IF(IFERROR(VLOOKUP(B518,总表!A:D,4,0),"露易")=0," ",IFERROR(VLOOKUP(B518,总表!A:D,4,0),"-"))</f>
        <v>-</v>
      </c>
      <c r="I518" s="6" t="str">
        <f t="shared" si="35"/>
        <v>-</v>
      </c>
    </row>
    <row r="519" spans="1:9">
      <c r="A519" s="6">
        <v>518</v>
      </c>
      <c r="B519" s="47" t="str">
        <f t="shared" si="32"/>
        <v>00000206</v>
      </c>
      <c r="C519" s="47" t="str">
        <f>IFERROR(VLOOKUP(B519,总表!A:B,2,0),"-")</f>
        <v>-</v>
      </c>
      <c r="D519" s="6" t="str">
        <f t="shared" si="33"/>
        <v>-</v>
      </c>
      <c r="E519" s="6" t="str">
        <f>IFERROR(VLOOKUP(B519,总表!A:D,3,0),"-")</f>
        <v>-</v>
      </c>
      <c r="F519" s="6" t="str">
        <f t="shared" si="34"/>
        <v>-</v>
      </c>
      <c r="G519" s="6" t="s">
        <v>9</v>
      </c>
      <c r="H519" s="6" t="str">
        <f>IF(IFERROR(VLOOKUP(B519,总表!A:D,4,0),"露易")=0," ",IFERROR(VLOOKUP(B519,总表!A:D,4,0),"-"))</f>
        <v>-</v>
      </c>
      <c r="I519" s="6" t="str">
        <f t="shared" si="35"/>
        <v>-</v>
      </c>
    </row>
    <row r="520" spans="1:9">
      <c r="A520" s="6">
        <v>519</v>
      </c>
      <c r="B520" s="47" t="str">
        <f t="shared" si="32"/>
        <v>00000207</v>
      </c>
      <c r="C520" s="47" t="str">
        <f>IFERROR(VLOOKUP(B520,总表!A:B,2,0),"-")</f>
        <v>-</v>
      </c>
      <c r="D520" s="6" t="str">
        <f t="shared" si="33"/>
        <v>-</v>
      </c>
      <c r="E520" s="6" t="str">
        <f>IFERROR(VLOOKUP(B520,总表!A:D,3,0),"-")</f>
        <v>-</v>
      </c>
      <c r="F520" s="6" t="str">
        <f t="shared" si="34"/>
        <v>-</v>
      </c>
      <c r="G520" s="6" t="s">
        <v>9</v>
      </c>
      <c r="H520" s="6" t="str">
        <f>IF(IFERROR(VLOOKUP(B520,总表!A:D,4,0),"露易")=0," ",IFERROR(VLOOKUP(B520,总表!A:D,4,0),"-"))</f>
        <v>-</v>
      </c>
      <c r="I520" s="6" t="str">
        <f t="shared" si="35"/>
        <v>-</v>
      </c>
    </row>
    <row r="521" spans="1:9">
      <c r="A521" s="6">
        <v>520</v>
      </c>
      <c r="B521" s="47" t="str">
        <f t="shared" si="32"/>
        <v>00000208</v>
      </c>
      <c r="C521" s="47" t="str">
        <f>IFERROR(VLOOKUP(B521,总表!A:B,2,0),"-")</f>
        <v>-</v>
      </c>
      <c r="D521" s="6" t="str">
        <f t="shared" si="33"/>
        <v>-</v>
      </c>
      <c r="E521" s="6" t="str">
        <f>IFERROR(VLOOKUP(B521,总表!A:D,3,0),"-")</f>
        <v>-</v>
      </c>
      <c r="F521" s="6" t="str">
        <f t="shared" si="34"/>
        <v>-</v>
      </c>
      <c r="G521" s="6" t="s">
        <v>9</v>
      </c>
      <c r="H521" s="6" t="str">
        <f>IF(IFERROR(VLOOKUP(B521,总表!A:D,4,0),"露易")=0," ",IFERROR(VLOOKUP(B521,总表!A:D,4,0),"-"))</f>
        <v>-</v>
      </c>
      <c r="I521" s="6" t="str">
        <f t="shared" si="35"/>
        <v>-</v>
      </c>
    </row>
    <row r="522" spans="1:9">
      <c r="A522" s="6">
        <v>521</v>
      </c>
      <c r="B522" s="47" t="str">
        <f t="shared" si="32"/>
        <v>00000209</v>
      </c>
      <c r="C522" s="47" t="str">
        <f>IFERROR(VLOOKUP(B522,总表!A:B,2,0),"-")</f>
        <v>-</v>
      </c>
      <c r="D522" s="6" t="str">
        <f t="shared" si="33"/>
        <v>-</v>
      </c>
      <c r="E522" s="6" t="str">
        <f>IFERROR(VLOOKUP(B522,总表!A:D,3,0),"-")</f>
        <v>-</v>
      </c>
      <c r="F522" s="6" t="str">
        <f t="shared" si="34"/>
        <v>-</v>
      </c>
      <c r="G522" s="6" t="s">
        <v>9</v>
      </c>
      <c r="H522" s="6" t="str">
        <f>IF(IFERROR(VLOOKUP(B522,总表!A:D,4,0),"露易")=0," ",IFERROR(VLOOKUP(B522,总表!A:D,4,0),"-"))</f>
        <v>-</v>
      </c>
      <c r="I522" s="6" t="str">
        <f t="shared" si="35"/>
        <v>-</v>
      </c>
    </row>
    <row r="523" spans="1:9">
      <c r="A523" s="6">
        <v>522</v>
      </c>
      <c r="B523" s="47" t="str">
        <f t="shared" si="32"/>
        <v>0000020A</v>
      </c>
      <c r="C523" s="47" t="str">
        <f>IFERROR(VLOOKUP(B523,总表!A:B,2,0),"-")</f>
        <v>-</v>
      </c>
      <c r="D523" s="6" t="str">
        <f t="shared" si="33"/>
        <v>-</v>
      </c>
      <c r="E523" s="6" t="str">
        <f>IFERROR(VLOOKUP(B523,总表!A:D,3,0),"-")</f>
        <v>-</v>
      </c>
      <c r="F523" s="6" t="str">
        <f t="shared" si="34"/>
        <v>-</v>
      </c>
      <c r="G523" s="6" t="s">
        <v>9</v>
      </c>
      <c r="H523" s="6" t="str">
        <f>IF(IFERROR(VLOOKUP(B523,总表!A:D,4,0),"露易")=0," ",IFERROR(VLOOKUP(B523,总表!A:D,4,0),"-"))</f>
        <v>-</v>
      </c>
      <c r="I523" s="6" t="str">
        <f t="shared" si="35"/>
        <v>-</v>
      </c>
    </row>
    <row r="524" spans="1:9">
      <c r="A524" s="6">
        <v>523</v>
      </c>
      <c r="B524" s="47" t="str">
        <f t="shared" si="32"/>
        <v>0000020B</v>
      </c>
      <c r="C524" s="47" t="str">
        <f>IFERROR(VLOOKUP(B524,总表!A:B,2,0),"-")</f>
        <v>-</v>
      </c>
      <c r="D524" s="6" t="str">
        <f t="shared" si="33"/>
        <v>-</v>
      </c>
      <c r="E524" s="6" t="str">
        <f>IFERROR(VLOOKUP(B524,总表!A:D,3,0),"-")</f>
        <v>-</v>
      </c>
      <c r="F524" s="6" t="str">
        <f t="shared" si="34"/>
        <v>-</v>
      </c>
      <c r="G524" s="6" t="s">
        <v>9</v>
      </c>
      <c r="H524" s="6" t="str">
        <f>IF(IFERROR(VLOOKUP(B524,总表!A:D,4,0),"露易")=0," ",IFERROR(VLOOKUP(B524,总表!A:D,4,0),"-"))</f>
        <v>-</v>
      </c>
      <c r="I524" s="6" t="str">
        <f t="shared" si="35"/>
        <v>-</v>
      </c>
    </row>
    <row r="525" spans="1:9">
      <c r="A525" s="6">
        <v>524</v>
      </c>
      <c r="B525" s="47" t="str">
        <f t="shared" si="32"/>
        <v>0000020C</v>
      </c>
      <c r="C525" s="47" t="str">
        <f>IFERROR(VLOOKUP(B525,总表!A:B,2,0),"-")</f>
        <v>-</v>
      </c>
      <c r="D525" s="6" t="str">
        <f t="shared" si="33"/>
        <v>-</v>
      </c>
      <c r="E525" s="6" t="str">
        <f>IFERROR(VLOOKUP(B525,总表!A:D,3,0),"-")</f>
        <v>-</v>
      </c>
      <c r="F525" s="6" t="str">
        <f t="shared" si="34"/>
        <v>-</v>
      </c>
      <c r="G525" s="6" t="s">
        <v>9</v>
      </c>
      <c r="H525" s="6" t="str">
        <f>IF(IFERROR(VLOOKUP(B525,总表!A:D,4,0),"露易")=0," ",IFERROR(VLOOKUP(B525,总表!A:D,4,0),"-"))</f>
        <v>-</v>
      </c>
      <c r="I525" s="6" t="str">
        <f t="shared" si="35"/>
        <v>-</v>
      </c>
    </row>
    <row r="526" spans="1:9">
      <c r="A526" s="6">
        <v>525</v>
      </c>
      <c r="B526" s="47" t="str">
        <f t="shared" si="32"/>
        <v>0000020D</v>
      </c>
      <c r="C526" s="47" t="str">
        <f>IFERROR(VLOOKUP(B526,总表!A:B,2,0),"-")</f>
        <v>-</v>
      </c>
      <c r="D526" s="6" t="str">
        <f t="shared" si="33"/>
        <v>-</v>
      </c>
      <c r="E526" s="6" t="str">
        <f>IFERROR(VLOOKUP(B526,总表!A:D,3,0),"-")</f>
        <v>-</v>
      </c>
      <c r="F526" s="6" t="str">
        <f t="shared" si="34"/>
        <v>-</v>
      </c>
      <c r="G526" s="6" t="s">
        <v>9</v>
      </c>
      <c r="H526" s="6" t="str">
        <f>IF(IFERROR(VLOOKUP(B526,总表!A:D,4,0),"露易")=0," ",IFERROR(VLOOKUP(B526,总表!A:D,4,0),"-"))</f>
        <v>-</v>
      </c>
      <c r="I526" s="6" t="str">
        <f t="shared" si="35"/>
        <v>-</v>
      </c>
    </row>
    <row r="527" spans="1:9">
      <c r="A527" s="6">
        <v>526</v>
      </c>
      <c r="B527" s="47" t="str">
        <f t="shared" si="32"/>
        <v>0000020E</v>
      </c>
      <c r="C527" s="47" t="str">
        <f>IFERROR(VLOOKUP(B527,总表!A:B,2,0),"-")</f>
        <v>-</v>
      </c>
      <c r="D527" s="6" t="str">
        <f t="shared" si="33"/>
        <v>-</v>
      </c>
      <c r="E527" s="6" t="str">
        <f>IFERROR(VLOOKUP(B527,总表!A:D,3,0),"-")</f>
        <v>-</v>
      </c>
      <c r="F527" s="6" t="str">
        <f t="shared" si="34"/>
        <v>-</v>
      </c>
      <c r="G527" s="6" t="s">
        <v>9</v>
      </c>
      <c r="H527" s="6" t="str">
        <f>IF(IFERROR(VLOOKUP(B527,总表!A:D,4,0),"露易")=0," ",IFERROR(VLOOKUP(B527,总表!A:D,4,0),"-"))</f>
        <v>-</v>
      </c>
      <c r="I527" s="6" t="str">
        <f t="shared" si="35"/>
        <v>-</v>
      </c>
    </row>
    <row r="528" spans="1:9">
      <c r="A528" s="6">
        <v>527</v>
      </c>
      <c r="B528" s="47" t="str">
        <f t="shared" si="32"/>
        <v>0000020F</v>
      </c>
      <c r="C528" s="47" t="str">
        <f>IFERROR(VLOOKUP(B528,总表!A:B,2,0),"-")</f>
        <v>-</v>
      </c>
      <c r="D528" s="6" t="str">
        <f t="shared" si="33"/>
        <v>-</v>
      </c>
      <c r="E528" s="6" t="str">
        <f>IFERROR(VLOOKUP(B528,总表!A:D,3,0),"-")</f>
        <v>-</v>
      </c>
      <c r="F528" s="6" t="str">
        <f t="shared" si="34"/>
        <v>-</v>
      </c>
      <c r="G528" s="6" t="s">
        <v>9</v>
      </c>
      <c r="H528" s="6" t="str">
        <f>IF(IFERROR(VLOOKUP(B528,总表!A:D,4,0),"露易")=0," ",IFERROR(VLOOKUP(B528,总表!A:D,4,0),"-"))</f>
        <v>-</v>
      </c>
      <c r="I528" s="6" t="str">
        <f t="shared" si="35"/>
        <v>-</v>
      </c>
    </row>
    <row r="529" spans="1:9">
      <c r="A529" s="6">
        <v>528</v>
      </c>
      <c r="B529" s="47" t="str">
        <f t="shared" si="32"/>
        <v>00000210</v>
      </c>
      <c r="C529" s="47" t="str">
        <f>IFERROR(VLOOKUP(B529,总表!A:B,2,0),"-")</f>
        <v>-</v>
      </c>
      <c r="D529" s="6" t="str">
        <f t="shared" si="33"/>
        <v>-</v>
      </c>
      <c r="E529" s="6" t="str">
        <f>IFERROR(VLOOKUP(B529,总表!A:D,3,0),"-")</f>
        <v>-</v>
      </c>
      <c r="F529" s="6" t="str">
        <f t="shared" si="34"/>
        <v>-</v>
      </c>
      <c r="G529" s="6" t="s">
        <v>9</v>
      </c>
      <c r="H529" s="6" t="str">
        <f>IF(IFERROR(VLOOKUP(B529,总表!A:D,4,0),"露易")=0," ",IFERROR(VLOOKUP(B529,总表!A:D,4,0),"-"))</f>
        <v>-</v>
      </c>
      <c r="I529" s="6" t="str">
        <f t="shared" si="35"/>
        <v>-</v>
      </c>
    </row>
    <row r="530" spans="1:9">
      <c r="A530" s="6">
        <v>529</v>
      </c>
      <c r="B530" s="47" t="str">
        <f t="shared" si="32"/>
        <v>00000211</v>
      </c>
      <c r="C530" s="47" t="str">
        <f>IFERROR(VLOOKUP(B530,总表!A:B,2,0),"-")</f>
        <v>-</v>
      </c>
      <c r="D530" s="6" t="str">
        <f t="shared" si="33"/>
        <v>-</v>
      </c>
      <c r="E530" s="6" t="str">
        <f>IFERROR(VLOOKUP(B530,总表!A:D,3,0),"-")</f>
        <v>-</v>
      </c>
      <c r="F530" s="6" t="str">
        <f t="shared" si="34"/>
        <v>-</v>
      </c>
      <c r="G530" s="6" t="s">
        <v>9</v>
      </c>
      <c r="H530" s="6" t="str">
        <f>IF(IFERROR(VLOOKUP(B530,总表!A:D,4,0),"露易")=0," ",IFERROR(VLOOKUP(B530,总表!A:D,4,0),"-"))</f>
        <v>-</v>
      </c>
      <c r="I530" s="6" t="str">
        <f t="shared" si="35"/>
        <v>-</v>
      </c>
    </row>
    <row r="531" spans="1:9">
      <c r="A531" s="6">
        <v>530</v>
      </c>
      <c r="B531" s="47" t="str">
        <f t="shared" si="32"/>
        <v>00000212</v>
      </c>
      <c r="C531" s="50" t="str">
        <f>IFERROR(VLOOKUP(B531,总表!A:B,2,0),"-")</f>
        <v>摆设类</v>
      </c>
      <c r="D531" s="51" t="str">
        <f t="shared" si="33"/>
        <v>摆设类</v>
      </c>
      <c r="E531" s="6" t="str">
        <f>IFERROR(VLOOKUP(B531,总表!A:D,3,0),"-")</f>
        <v>草丛道具</v>
      </c>
      <c r="F531" s="6" t="str">
        <f t="shared" si="34"/>
        <v>草丛道具</v>
      </c>
      <c r="G531" s="6">
        <v>480</v>
      </c>
      <c r="H531" s="6" t="str">
        <f>IF(IFERROR(VLOOKUP(B531,总表!A:D,4,0),"露易")=0," ",IFERROR(VLOOKUP(B531,总表!A:D,4,0),"-"))</f>
        <v> </v>
      </c>
      <c r="I531" s="6" t="str">
        <f t="shared" si="35"/>
        <v> </v>
      </c>
    </row>
    <row r="532" spans="1:9">
      <c r="A532" s="6">
        <v>531</v>
      </c>
      <c r="B532" s="47" t="str">
        <f t="shared" si="32"/>
        <v>00000213</v>
      </c>
      <c r="C532" s="50" t="str">
        <f>IFERROR(VLOOKUP(B532,总表!A:B,2,0),"-")</f>
        <v>摆设类</v>
      </c>
      <c r="D532" s="51" t="str">
        <f t="shared" si="33"/>
        <v>摆设类</v>
      </c>
      <c r="E532" s="51" t="str">
        <f>IFERROR(VLOOKUP(B532,总表!A:D,3,0),"-")</f>
        <v>树丛道具</v>
      </c>
      <c r="F532" s="51" t="str">
        <f t="shared" si="34"/>
        <v>树丛道具</v>
      </c>
      <c r="G532" s="6">
        <v>600</v>
      </c>
      <c r="H532" s="6" t="str">
        <f>IF(IFERROR(VLOOKUP(B532,总表!A:D,4,0),"露易")=0," ",IFERROR(VLOOKUP(B532,总表!A:D,4,0),"-"))</f>
        <v> </v>
      </c>
      <c r="I532" s="6" t="str">
        <f t="shared" si="35"/>
        <v> </v>
      </c>
    </row>
    <row r="533" spans="1:9">
      <c r="A533" s="6">
        <v>532</v>
      </c>
      <c r="B533" s="47" t="str">
        <f t="shared" si="32"/>
        <v>00000214</v>
      </c>
      <c r="C533" s="50" t="str">
        <f>IFERROR(VLOOKUP(B533,总表!A:B,2,0),"-")</f>
        <v>摆设类</v>
      </c>
      <c r="D533" s="51" t="str">
        <f t="shared" si="33"/>
        <v>摆设类</v>
      </c>
      <c r="E533" s="6" t="str">
        <f>IFERROR(VLOOKUP(B533,总表!A:D,3,0),"-")</f>
        <v>假山道具</v>
      </c>
      <c r="F533" s="6" t="str">
        <f t="shared" si="34"/>
        <v>假山道具</v>
      </c>
      <c r="G533" s="6">
        <v>1080</v>
      </c>
      <c r="H533" s="6" t="str">
        <f>IF(IFERROR(VLOOKUP(B533,总表!A:D,4,0),"露易")=0," ",IFERROR(VLOOKUP(B533,总表!A:D,4,0),"-"))</f>
        <v> </v>
      </c>
      <c r="I533" s="6" t="str">
        <f t="shared" si="35"/>
        <v> </v>
      </c>
    </row>
    <row r="534" spans="1:9">
      <c r="A534" s="6">
        <v>533</v>
      </c>
      <c r="B534" s="47" t="str">
        <f t="shared" si="32"/>
        <v>00000215</v>
      </c>
      <c r="C534" s="50" t="str">
        <f>IFERROR(VLOOKUP(B534,总表!A:B,2,0),"-")</f>
        <v>摆设类</v>
      </c>
      <c r="D534" s="51" t="str">
        <f t="shared" si="33"/>
        <v>摆设类</v>
      </c>
      <c r="E534" s="6" t="str">
        <f>IFERROR(VLOOKUP(B534,总表!A:D,3,0),"-")</f>
        <v>假树道具</v>
      </c>
      <c r="F534" s="6" t="str">
        <f t="shared" si="34"/>
        <v>假树道具</v>
      </c>
      <c r="G534" s="6">
        <v>1560</v>
      </c>
      <c r="H534" s="6" t="str">
        <f>IF(IFERROR(VLOOKUP(B534,总表!A:D,4,0),"露易")=0," ",IFERROR(VLOOKUP(B534,总表!A:D,4,0),"-"))</f>
        <v> </v>
      </c>
      <c r="I534" s="6" t="str">
        <f t="shared" si="35"/>
        <v> </v>
      </c>
    </row>
    <row r="535" spans="1:9">
      <c r="A535" s="6">
        <v>534</v>
      </c>
      <c r="B535" s="47" t="str">
        <f t="shared" si="32"/>
        <v>00000216</v>
      </c>
      <c r="C535" s="47" t="str">
        <f>IFERROR(VLOOKUP(B535,总表!A:B,2,0),"-")</f>
        <v>-</v>
      </c>
      <c r="D535" s="6" t="str">
        <f t="shared" si="33"/>
        <v>-</v>
      </c>
      <c r="E535" s="6" t="str">
        <f>IFERROR(VLOOKUP(B535,总表!A:D,3,0),"-")</f>
        <v>-</v>
      </c>
      <c r="F535" s="6" t="str">
        <f t="shared" si="34"/>
        <v>-</v>
      </c>
      <c r="G535" s="6" t="s">
        <v>9</v>
      </c>
      <c r="H535" s="6" t="str">
        <f>IF(IFERROR(VLOOKUP(B535,总表!A:D,4,0),"露易")=0," ",IFERROR(VLOOKUP(B535,总表!A:D,4,0),"-"))</f>
        <v>-</v>
      </c>
      <c r="I535" s="6" t="str">
        <f t="shared" si="35"/>
        <v>-</v>
      </c>
    </row>
    <row r="536" spans="1:9">
      <c r="A536" s="6">
        <v>535</v>
      </c>
      <c r="B536" s="47" t="str">
        <f t="shared" si="32"/>
        <v>00000217</v>
      </c>
      <c r="C536" s="47" t="str">
        <f>IFERROR(VLOOKUP(B536,总表!A:B,2,0),"-")</f>
        <v>-</v>
      </c>
      <c r="D536" s="6" t="str">
        <f t="shared" si="33"/>
        <v>-</v>
      </c>
      <c r="E536" s="6" t="str">
        <f>IFERROR(VLOOKUP(B536,总表!A:D,3,0),"-")</f>
        <v>-</v>
      </c>
      <c r="F536" s="6" t="str">
        <f t="shared" si="34"/>
        <v>-</v>
      </c>
      <c r="G536" s="6" t="s">
        <v>9</v>
      </c>
      <c r="H536" s="6" t="str">
        <f>IF(IFERROR(VLOOKUP(B536,总表!A:D,4,0),"露易")=0," ",IFERROR(VLOOKUP(B536,总表!A:D,4,0),"-"))</f>
        <v>-</v>
      </c>
      <c r="I536" s="6" t="str">
        <f t="shared" si="35"/>
        <v>-</v>
      </c>
    </row>
    <row r="537" spans="1:9">
      <c r="A537" s="6">
        <v>536</v>
      </c>
      <c r="B537" s="47" t="str">
        <f t="shared" si="32"/>
        <v>00000218</v>
      </c>
      <c r="C537" s="47" t="str">
        <f>IFERROR(VLOOKUP(B537,总表!A:B,2,0),"-")</f>
        <v>-</v>
      </c>
      <c r="D537" s="6" t="str">
        <f t="shared" si="33"/>
        <v>-</v>
      </c>
      <c r="E537" s="6" t="str">
        <f>IFERROR(VLOOKUP(B537,总表!A:D,3,0),"-")</f>
        <v>-</v>
      </c>
      <c r="F537" s="6" t="str">
        <f t="shared" si="34"/>
        <v>-</v>
      </c>
      <c r="G537" s="6" t="s">
        <v>9</v>
      </c>
      <c r="H537" s="6" t="str">
        <f>IF(IFERROR(VLOOKUP(B537,总表!A:D,4,0),"露易")=0," ",IFERROR(VLOOKUP(B537,总表!A:D,4,0),"-"))</f>
        <v>-</v>
      </c>
      <c r="I537" s="6" t="str">
        <f t="shared" si="35"/>
        <v>-</v>
      </c>
    </row>
    <row r="538" spans="1:9">
      <c r="A538" s="6">
        <v>537</v>
      </c>
      <c r="B538" s="47" t="str">
        <f t="shared" si="32"/>
        <v>00000219</v>
      </c>
      <c r="C538" s="47" t="str">
        <f>IFERROR(VLOOKUP(B538,总表!A:B,2,0),"-")</f>
        <v>-</v>
      </c>
      <c r="D538" s="6" t="str">
        <f t="shared" si="33"/>
        <v>-</v>
      </c>
      <c r="E538" s="6" t="str">
        <f>IFERROR(VLOOKUP(B538,总表!A:D,3,0),"-")</f>
        <v>-</v>
      </c>
      <c r="F538" s="6" t="str">
        <f t="shared" si="34"/>
        <v>-</v>
      </c>
      <c r="G538" s="6" t="s">
        <v>9</v>
      </c>
      <c r="H538" s="6" t="str">
        <f>IF(IFERROR(VLOOKUP(B538,总表!A:D,4,0),"露易")=0," ",IFERROR(VLOOKUP(B538,总表!A:D,4,0),"-"))</f>
        <v>-</v>
      </c>
      <c r="I538" s="6" t="str">
        <f t="shared" si="35"/>
        <v>-</v>
      </c>
    </row>
    <row r="539" spans="1:9">
      <c r="A539" s="6">
        <v>538</v>
      </c>
      <c r="B539" s="47" t="str">
        <f t="shared" si="32"/>
        <v>0000021A</v>
      </c>
      <c r="C539" s="47" t="str">
        <f>IFERROR(VLOOKUP(B539,总表!A:B,2,0),"-")</f>
        <v>-</v>
      </c>
      <c r="D539" s="6" t="str">
        <f t="shared" si="33"/>
        <v>-</v>
      </c>
      <c r="E539" s="6" t="str">
        <f>IFERROR(VLOOKUP(B539,总表!A:D,3,0),"-")</f>
        <v>-</v>
      </c>
      <c r="F539" s="6" t="str">
        <f t="shared" si="34"/>
        <v>-</v>
      </c>
      <c r="G539" s="6" t="s">
        <v>9</v>
      </c>
      <c r="H539" s="6" t="str">
        <f>IF(IFERROR(VLOOKUP(B539,总表!A:D,4,0),"露易")=0," ",IFERROR(VLOOKUP(B539,总表!A:D,4,0),"-"))</f>
        <v>-</v>
      </c>
      <c r="I539" s="6" t="str">
        <f t="shared" si="35"/>
        <v>-</v>
      </c>
    </row>
    <row r="540" spans="1:9">
      <c r="A540" s="6">
        <v>539</v>
      </c>
      <c r="B540" s="47" t="str">
        <f t="shared" si="32"/>
        <v>0000021B</v>
      </c>
      <c r="C540" s="47" t="str">
        <f>IFERROR(VLOOKUP(B540,总表!A:B,2,0),"-")</f>
        <v>-</v>
      </c>
      <c r="D540" s="6" t="str">
        <f t="shared" si="33"/>
        <v>-</v>
      </c>
      <c r="E540" s="6" t="str">
        <f>IFERROR(VLOOKUP(B540,总表!A:D,3,0),"-")</f>
        <v>-</v>
      </c>
      <c r="F540" s="6" t="str">
        <f t="shared" si="34"/>
        <v>-</v>
      </c>
      <c r="G540" s="6" t="s">
        <v>9</v>
      </c>
      <c r="H540" s="6" t="str">
        <f>IF(IFERROR(VLOOKUP(B540,总表!A:D,4,0),"露易")=0," ",IFERROR(VLOOKUP(B540,总表!A:D,4,0),"-"))</f>
        <v>-</v>
      </c>
      <c r="I540" s="6" t="str">
        <f t="shared" si="35"/>
        <v>-</v>
      </c>
    </row>
    <row r="541" spans="1:9">
      <c r="A541" s="6">
        <v>540</v>
      </c>
      <c r="B541" s="47" t="str">
        <f t="shared" si="32"/>
        <v>0000021C</v>
      </c>
      <c r="C541" s="47" t="str">
        <f>IFERROR(VLOOKUP(B541,总表!A:B,2,0),"-")</f>
        <v>-</v>
      </c>
      <c r="D541" s="6" t="str">
        <f t="shared" si="33"/>
        <v>-</v>
      </c>
      <c r="E541" s="6" t="str">
        <f>IFERROR(VLOOKUP(B541,总表!A:D,3,0),"-")</f>
        <v>-</v>
      </c>
      <c r="F541" s="6" t="str">
        <f t="shared" si="34"/>
        <v>-</v>
      </c>
      <c r="G541" s="6" t="s">
        <v>9</v>
      </c>
      <c r="H541" s="6" t="str">
        <f>IF(IFERROR(VLOOKUP(B541,总表!A:D,4,0),"露易")=0," ",IFERROR(VLOOKUP(B541,总表!A:D,4,0),"-"))</f>
        <v>-</v>
      </c>
      <c r="I541" s="6" t="str">
        <f t="shared" si="35"/>
        <v>-</v>
      </c>
    </row>
    <row r="542" spans="1:9">
      <c r="A542" s="6">
        <v>541</v>
      </c>
      <c r="B542" s="47" t="str">
        <f t="shared" si="32"/>
        <v>0000021D</v>
      </c>
      <c r="C542" s="47" t="str">
        <f>IFERROR(VLOOKUP(B542,总表!A:B,2,0),"-")</f>
        <v>-</v>
      </c>
      <c r="D542" s="6" t="str">
        <f t="shared" si="33"/>
        <v>-</v>
      </c>
      <c r="E542" s="6" t="str">
        <f>IFERROR(VLOOKUP(B542,总表!A:D,3,0),"-")</f>
        <v>-</v>
      </c>
      <c r="F542" s="6" t="str">
        <f t="shared" si="34"/>
        <v>-</v>
      </c>
      <c r="G542" s="6" t="s">
        <v>9</v>
      </c>
      <c r="H542" s="6" t="str">
        <f>IF(IFERROR(VLOOKUP(B542,总表!A:D,4,0),"露易")=0," ",IFERROR(VLOOKUP(B542,总表!A:D,4,0),"-"))</f>
        <v>-</v>
      </c>
      <c r="I542" s="6" t="str">
        <f t="shared" si="35"/>
        <v>-</v>
      </c>
    </row>
    <row r="543" spans="1:9">
      <c r="A543" s="6">
        <v>542</v>
      </c>
      <c r="B543" s="47" t="str">
        <f t="shared" si="32"/>
        <v>0000021E</v>
      </c>
      <c r="C543" s="47" t="str">
        <f>IFERROR(VLOOKUP(B543,总表!A:B,2,0),"-")</f>
        <v>-</v>
      </c>
      <c r="D543" s="6" t="str">
        <f t="shared" si="33"/>
        <v>-</v>
      </c>
      <c r="E543" s="6" t="str">
        <f>IFERROR(VLOOKUP(B543,总表!A:D,3,0),"-")</f>
        <v>-</v>
      </c>
      <c r="F543" s="6" t="str">
        <f t="shared" si="34"/>
        <v>-</v>
      </c>
      <c r="G543" s="6" t="s">
        <v>9</v>
      </c>
      <c r="H543" s="6" t="str">
        <f>IF(IFERROR(VLOOKUP(B543,总表!A:D,4,0),"露易")=0," ",IFERROR(VLOOKUP(B543,总表!A:D,4,0),"-"))</f>
        <v>-</v>
      </c>
      <c r="I543" s="6" t="str">
        <f t="shared" si="35"/>
        <v>-</v>
      </c>
    </row>
    <row r="544" spans="1:9">
      <c r="A544" s="6">
        <v>543</v>
      </c>
      <c r="B544" s="47" t="str">
        <f t="shared" si="32"/>
        <v>0000021F</v>
      </c>
      <c r="C544" s="47" t="str">
        <f>IFERROR(VLOOKUP(B544,总表!A:B,2,0),"-")</f>
        <v>-</v>
      </c>
      <c r="D544" s="6" t="str">
        <f t="shared" si="33"/>
        <v>-</v>
      </c>
      <c r="E544" s="6" t="str">
        <f>IFERROR(VLOOKUP(B544,总表!A:D,3,0),"-")</f>
        <v>-</v>
      </c>
      <c r="F544" s="6" t="str">
        <f t="shared" si="34"/>
        <v>-</v>
      </c>
      <c r="G544" s="6" t="s">
        <v>9</v>
      </c>
      <c r="H544" s="6" t="str">
        <f>IF(IFERROR(VLOOKUP(B544,总表!A:D,4,0),"露易")=0," ",IFERROR(VLOOKUP(B544,总表!A:D,4,0),"-"))</f>
        <v>-</v>
      </c>
      <c r="I544" s="6" t="str">
        <f t="shared" si="35"/>
        <v>-</v>
      </c>
    </row>
    <row r="545" spans="1:9">
      <c r="A545" s="6">
        <v>544</v>
      </c>
      <c r="B545" s="47" t="str">
        <f t="shared" si="32"/>
        <v>00000220</v>
      </c>
      <c r="C545" s="47" t="str">
        <f>IFERROR(VLOOKUP(B545,总表!A:B,2,0),"-")</f>
        <v>-</v>
      </c>
      <c r="D545" s="6" t="str">
        <f t="shared" si="33"/>
        <v>-</v>
      </c>
      <c r="E545" s="6" t="str">
        <f>IFERROR(VLOOKUP(B545,总表!A:D,3,0),"-")</f>
        <v>-</v>
      </c>
      <c r="F545" s="6" t="str">
        <f t="shared" si="34"/>
        <v>-</v>
      </c>
      <c r="G545" s="6" t="s">
        <v>9</v>
      </c>
      <c r="H545" s="6" t="str">
        <f>IF(IFERROR(VLOOKUP(B545,总表!A:D,4,0),"露易")=0," ",IFERROR(VLOOKUP(B545,总表!A:D,4,0),"-"))</f>
        <v>-</v>
      </c>
      <c r="I545" s="6" t="str">
        <f t="shared" si="35"/>
        <v>-</v>
      </c>
    </row>
    <row r="546" spans="1:9">
      <c r="A546" s="6">
        <v>545</v>
      </c>
      <c r="B546" s="47" t="str">
        <f t="shared" si="32"/>
        <v>00000221</v>
      </c>
      <c r="C546" s="47" t="str">
        <f>IFERROR(VLOOKUP(B546,总表!A:B,2,0),"-")</f>
        <v>-</v>
      </c>
      <c r="D546" s="6" t="str">
        <f t="shared" si="33"/>
        <v>-</v>
      </c>
      <c r="E546" s="6" t="str">
        <f>IFERROR(VLOOKUP(B546,总表!A:D,3,0),"-")</f>
        <v>-</v>
      </c>
      <c r="F546" s="6" t="str">
        <f t="shared" si="34"/>
        <v>-</v>
      </c>
      <c r="G546" s="6" t="s">
        <v>9</v>
      </c>
      <c r="H546" s="6" t="str">
        <f>IF(IFERROR(VLOOKUP(B546,总表!A:D,4,0),"露易")=0," ",IFERROR(VLOOKUP(B546,总表!A:D,4,0),"-"))</f>
        <v>-</v>
      </c>
      <c r="I546" s="6" t="str">
        <f t="shared" si="35"/>
        <v>-</v>
      </c>
    </row>
    <row r="547" spans="1:9">
      <c r="A547" s="6">
        <v>546</v>
      </c>
      <c r="B547" s="47" t="str">
        <f t="shared" si="32"/>
        <v>00000222</v>
      </c>
      <c r="C547" s="50" t="str">
        <f>IFERROR(VLOOKUP(B547,总表!A:B,2,0),"-")</f>
        <v>摆设类</v>
      </c>
      <c r="D547" s="51" t="str">
        <f t="shared" si="33"/>
        <v>摆设类</v>
      </c>
      <c r="E547" s="6" t="str">
        <f>IFERROR(VLOOKUP(B547,总表!A:D,3,0),"-")</f>
        <v>身高尺</v>
      </c>
      <c r="F547" s="6" t="str">
        <f t="shared" si="34"/>
        <v>身高尺</v>
      </c>
      <c r="G547" s="6">
        <v>525</v>
      </c>
      <c r="H547" s="6" t="str">
        <f>IF(IFERROR(VLOOKUP(B547,总表!A:D,4,0),"露易")=0," ",IFERROR(VLOOKUP(B547,总表!A:D,4,0),"-"))</f>
        <v> </v>
      </c>
      <c r="I547" s="6" t="str">
        <f t="shared" si="35"/>
        <v> </v>
      </c>
    </row>
    <row r="548" spans="1:9">
      <c r="A548" s="6">
        <v>547</v>
      </c>
      <c r="B548" s="47" t="str">
        <f t="shared" si="32"/>
        <v>00000223</v>
      </c>
      <c r="C548" s="47" t="str">
        <f>IFERROR(VLOOKUP(B548,总表!A:B,2,0),"-")</f>
        <v>-</v>
      </c>
      <c r="D548" s="6" t="str">
        <f t="shared" si="33"/>
        <v>-</v>
      </c>
      <c r="E548" s="6" t="str">
        <f>IFERROR(VLOOKUP(B548,总表!A:D,3,0),"-")</f>
        <v>-</v>
      </c>
      <c r="F548" s="6" t="str">
        <f t="shared" si="34"/>
        <v>-</v>
      </c>
      <c r="G548" s="6" t="s">
        <v>9</v>
      </c>
      <c r="H548" s="6" t="str">
        <f>IF(IFERROR(VLOOKUP(B548,总表!A:D,4,0),"露易")=0," ",IFERROR(VLOOKUP(B548,总表!A:D,4,0),"-"))</f>
        <v>-</v>
      </c>
      <c r="I548" s="6" t="str">
        <f t="shared" si="35"/>
        <v>-</v>
      </c>
    </row>
    <row r="549" spans="1:9">
      <c r="A549" s="6">
        <v>548</v>
      </c>
      <c r="B549" s="47" t="str">
        <f t="shared" si="32"/>
        <v>00000224</v>
      </c>
      <c r="C549" s="47" t="str">
        <f>IFERROR(VLOOKUP(B549,总表!A:B,2,0),"-")</f>
        <v>-</v>
      </c>
      <c r="D549" s="6" t="str">
        <f t="shared" si="33"/>
        <v>-</v>
      </c>
      <c r="E549" s="6" t="str">
        <f>IFERROR(VLOOKUP(B549,总表!A:D,3,0),"-")</f>
        <v>-</v>
      </c>
      <c r="F549" s="6" t="str">
        <f t="shared" si="34"/>
        <v>-</v>
      </c>
      <c r="G549" s="6" t="s">
        <v>9</v>
      </c>
      <c r="H549" s="6" t="str">
        <f>IF(IFERROR(VLOOKUP(B549,总表!A:D,4,0),"露易")=0," ",IFERROR(VLOOKUP(B549,总表!A:D,4,0),"-"))</f>
        <v>-</v>
      </c>
      <c r="I549" s="6" t="str">
        <f t="shared" si="35"/>
        <v>-</v>
      </c>
    </row>
    <row r="550" spans="1:9">
      <c r="A550" s="6">
        <v>549</v>
      </c>
      <c r="B550" s="47" t="str">
        <f t="shared" si="32"/>
        <v>00000225</v>
      </c>
      <c r="C550" s="47" t="str">
        <f>IFERROR(VLOOKUP(B550,总表!A:B,2,0),"-")</f>
        <v>-</v>
      </c>
      <c r="D550" s="6" t="str">
        <f t="shared" si="33"/>
        <v>-</v>
      </c>
      <c r="E550" s="6" t="str">
        <f>IFERROR(VLOOKUP(B550,总表!A:D,3,0),"-")</f>
        <v>-</v>
      </c>
      <c r="F550" s="6" t="str">
        <f t="shared" si="34"/>
        <v>-</v>
      </c>
      <c r="G550" s="6" t="s">
        <v>9</v>
      </c>
      <c r="H550" s="6" t="str">
        <f>IF(IFERROR(VLOOKUP(B550,总表!A:D,4,0),"露易")=0," ",IFERROR(VLOOKUP(B550,总表!A:D,4,0),"-"))</f>
        <v>-</v>
      </c>
      <c r="I550" s="6" t="str">
        <f t="shared" si="35"/>
        <v>-</v>
      </c>
    </row>
    <row r="551" spans="1:9">
      <c r="A551" s="6">
        <v>550</v>
      </c>
      <c r="B551" s="47" t="str">
        <f t="shared" si="32"/>
        <v>00000226</v>
      </c>
      <c r="C551" s="47" t="str">
        <f>IFERROR(VLOOKUP(B551,总表!A:B,2,0),"-")</f>
        <v>-</v>
      </c>
      <c r="D551" s="6" t="str">
        <f t="shared" si="33"/>
        <v>-</v>
      </c>
      <c r="E551" s="6" t="str">
        <f>IFERROR(VLOOKUP(B551,总表!A:D,3,0),"-")</f>
        <v>-</v>
      </c>
      <c r="F551" s="6" t="str">
        <f t="shared" si="34"/>
        <v>-</v>
      </c>
      <c r="G551" s="6" t="s">
        <v>9</v>
      </c>
      <c r="H551" s="6" t="str">
        <f>IF(IFERROR(VLOOKUP(B551,总表!A:D,4,0),"露易")=0," ",IFERROR(VLOOKUP(B551,总表!A:D,4,0),"-"))</f>
        <v>-</v>
      </c>
      <c r="I551" s="6" t="str">
        <f t="shared" si="35"/>
        <v>-</v>
      </c>
    </row>
    <row r="552" spans="1:9">
      <c r="A552" s="6">
        <v>551</v>
      </c>
      <c r="B552" s="47" t="str">
        <f t="shared" si="32"/>
        <v>00000227</v>
      </c>
      <c r="C552" s="47" t="str">
        <f>IFERROR(VLOOKUP(B552,总表!A:B,2,0),"-")</f>
        <v>-</v>
      </c>
      <c r="D552" s="6" t="str">
        <f t="shared" si="33"/>
        <v>-</v>
      </c>
      <c r="E552" s="6" t="str">
        <f>IFERROR(VLOOKUP(B552,总表!A:D,3,0),"-")</f>
        <v>-</v>
      </c>
      <c r="F552" s="6" t="str">
        <f t="shared" si="34"/>
        <v>-</v>
      </c>
      <c r="G552" s="6" t="s">
        <v>9</v>
      </c>
      <c r="H552" s="6" t="str">
        <f>IF(IFERROR(VLOOKUP(B552,总表!A:D,4,0),"露易")=0," ",IFERROR(VLOOKUP(B552,总表!A:D,4,0),"-"))</f>
        <v>-</v>
      </c>
      <c r="I552" s="6" t="str">
        <f t="shared" si="35"/>
        <v>-</v>
      </c>
    </row>
    <row r="553" spans="1:9">
      <c r="A553" s="6">
        <v>552</v>
      </c>
      <c r="B553" s="47" t="str">
        <f t="shared" si="32"/>
        <v>00000228</v>
      </c>
      <c r="C553" s="47" t="str">
        <f>IFERROR(VLOOKUP(B553,总表!A:B,2,0),"-")</f>
        <v>-</v>
      </c>
      <c r="D553" s="6" t="str">
        <f t="shared" si="33"/>
        <v>-</v>
      </c>
      <c r="E553" s="6" t="str">
        <f>IFERROR(VLOOKUP(B553,总表!A:D,3,0),"-")</f>
        <v>-</v>
      </c>
      <c r="F553" s="6" t="str">
        <f t="shared" si="34"/>
        <v>-</v>
      </c>
      <c r="G553" s="6" t="s">
        <v>9</v>
      </c>
      <c r="H553" s="6" t="str">
        <f>IF(IFERROR(VLOOKUP(B553,总表!A:D,4,0),"露易")=0," ",IFERROR(VLOOKUP(B553,总表!A:D,4,0),"-"))</f>
        <v>-</v>
      </c>
      <c r="I553" s="6" t="str">
        <f t="shared" si="35"/>
        <v>-</v>
      </c>
    </row>
    <row r="554" spans="1:9">
      <c r="A554" s="6">
        <v>553</v>
      </c>
      <c r="B554" s="47" t="str">
        <f t="shared" si="32"/>
        <v>00000229</v>
      </c>
      <c r="C554" s="47" t="str">
        <f>IFERROR(VLOOKUP(B554,总表!A:B,2,0),"-")</f>
        <v>-</v>
      </c>
      <c r="D554" s="6" t="str">
        <f t="shared" si="33"/>
        <v>-</v>
      </c>
      <c r="E554" s="6" t="str">
        <f>IFERROR(VLOOKUP(B554,总表!A:D,3,0),"-")</f>
        <v>-</v>
      </c>
      <c r="F554" s="6" t="str">
        <f t="shared" si="34"/>
        <v>-</v>
      </c>
      <c r="G554" s="6" t="s">
        <v>9</v>
      </c>
      <c r="H554" s="6" t="str">
        <f>IF(IFERROR(VLOOKUP(B554,总表!A:D,4,0),"露易")=0," ",IFERROR(VLOOKUP(B554,总表!A:D,4,0),"-"))</f>
        <v>-</v>
      </c>
      <c r="I554" s="6" t="str">
        <f t="shared" si="35"/>
        <v>-</v>
      </c>
    </row>
    <row r="555" spans="1:9">
      <c r="A555" s="6">
        <v>554</v>
      </c>
      <c r="B555" s="47" t="str">
        <f t="shared" si="32"/>
        <v>0000022A</v>
      </c>
      <c r="C555" s="47" t="str">
        <f>IFERROR(VLOOKUP(B555,总表!A:B,2,0),"-")</f>
        <v>-</v>
      </c>
      <c r="D555" s="6" t="str">
        <f t="shared" si="33"/>
        <v>-</v>
      </c>
      <c r="E555" s="6" t="str">
        <f>IFERROR(VLOOKUP(B555,总表!A:D,3,0),"-")</f>
        <v>-</v>
      </c>
      <c r="F555" s="6" t="str">
        <f t="shared" si="34"/>
        <v>-</v>
      </c>
      <c r="G555" s="6" t="s">
        <v>9</v>
      </c>
      <c r="H555" s="6" t="str">
        <f>IF(IFERROR(VLOOKUP(B555,总表!A:D,4,0),"露易")=0," ",IFERROR(VLOOKUP(B555,总表!A:D,4,0),"-"))</f>
        <v>-</v>
      </c>
      <c r="I555" s="6" t="str">
        <f t="shared" si="35"/>
        <v>-</v>
      </c>
    </row>
    <row r="556" spans="1:9">
      <c r="A556" s="6">
        <v>555</v>
      </c>
      <c r="B556" s="47" t="str">
        <f t="shared" si="32"/>
        <v>0000022B</v>
      </c>
      <c r="C556" s="47" t="str">
        <f>IFERROR(VLOOKUP(B556,总表!A:B,2,0),"-")</f>
        <v>-</v>
      </c>
      <c r="D556" s="6" t="str">
        <f t="shared" si="33"/>
        <v>-</v>
      </c>
      <c r="E556" s="6" t="str">
        <f>IFERROR(VLOOKUP(B556,总表!A:D,3,0),"-")</f>
        <v>-</v>
      </c>
      <c r="F556" s="6" t="str">
        <f t="shared" si="34"/>
        <v>-</v>
      </c>
      <c r="G556" s="6" t="s">
        <v>9</v>
      </c>
      <c r="H556" s="6" t="str">
        <f>IF(IFERROR(VLOOKUP(B556,总表!A:D,4,0),"露易")=0," ",IFERROR(VLOOKUP(B556,总表!A:D,4,0),"-"))</f>
        <v>-</v>
      </c>
      <c r="I556" s="6" t="str">
        <f t="shared" si="35"/>
        <v>-</v>
      </c>
    </row>
    <row r="557" spans="1:9">
      <c r="A557" s="6">
        <v>556</v>
      </c>
      <c r="B557" s="47" t="str">
        <f t="shared" si="32"/>
        <v>0000022C</v>
      </c>
      <c r="C557" s="47" t="str">
        <f>IFERROR(VLOOKUP(B557,总表!A:B,2,0),"-")</f>
        <v>-</v>
      </c>
      <c r="D557" s="6" t="str">
        <f t="shared" si="33"/>
        <v>-</v>
      </c>
      <c r="E557" s="6" t="str">
        <f>IFERROR(VLOOKUP(B557,总表!A:D,3,0),"-")</f>
        <v>-</v>
      </c>
      <c r="F557" s="6" t="str">
        <f t="shared" si="34"/>
        <v>-</v>
      </c>
      <c r="G557" s="6" t="s">
        <v>9</v>
      </c>
      <c r="H557" s="6" t="str">
        <f>IF(IFERROR(VLOOKUP(B557,总表!A:D,4,0),"露易")=0," ",IFERROR(VLOOKUP(B557,总表!A:D,4,0),"-"))</f>
        <v>-</v>
      </c>
      <c r="I557" s="6" t="str">
        <f t="shared" si="35"/>
        <v>-</v>
      </c>
    </row>
    <row r="558" spans="1:9">
      <c r="A558" s="6">
        <v>557</v>
      </c>
      <c r="B558" s="47" t="str">
        <f t="shared" si="32"/>
        <v>0000022D</v>
      </c>
      <c r="C558" s="47" t="str">
        <f>IFERROR(VLOOKUP(B558,总表!A:B,2,0),"-")</f>
        <v>-</v>
      </c>
      <c r="D558" s="6" t="str">
        <f t="shared" si="33"/>
        <v>-</v>
      </c>
      <c r="E558" s="6" t="str">
        <f>IFERROR(VLOOKUP(B558,总表!A:D,3,0),"-")</f>
        <v>-</v>
      </c>
      <c r="F558" s="6" t="str">
        <f t="shared" si="34"/>
        <v>-</v>
      </c>
      <c r="G558" s="6" t="s">
        <v>9</v>
      </c>
      <c r="H558" s="6" t="str">
        <f>IF(IFERROR(VLOOKUP(B558,总表!A:D,4,0),"露易")=0," ",IFERROR(VLOOKUP(B558,总表!A:D,4,0),"-"))</f>
        <v>-</v>
      </c>
      <c r="I558" s="6" t="str">
        <f t="shared" si="35"/>
        <v>-</v>
      </c>
    </row>
    <row r="559" spans="1:9">
      <c r="A559" s="6">
        <v>558</v>
      </c>
      <c r="B559" s="47" t="str">
        <f t="shared" si="32"/>
        <v>0000022E</v>
      </c>
      <c r="C559" s="47" t="str">
        <f>IFERROR(VLOOKUP(B559,总表!A:B,2,0),"-")</f>
        <v>-</v>
      </c>
      <c r="D559" s="6" t="str">
        <f t="shared" si="33"/>
        <v>-</v>
      </c>
      <c r="E559" s="6" t="str">
        <f>IFERROR(VLOOKUP(B559,总表!A:D,3,0),"-")</f>
        <v>-</v>
      </c>
      <c r="F559" s="6" t="str">
        <f t="shared" si="34"/>
        <v>-</v>
      </c>
      <c r="G559" s="6" t="s">
        <v>9</v>
      </c>
      <c r="H559" s="6" t="str">
        <f>IF(IFERROR(VLOOKUP(B559,总表!A:D,4,0),"露易")=0," ",IFERROR(VLOOKUP(B559,总表!A:D,4,0),"-"))</f>
        <v>-</v>
      </c>
      <c r="I559" s="6" t="str">
        <f t="shared" si="35"/>
        <v>-</v>
      </c>
    </row>
    <row r="560" spans="1:9">
      <c r="A560" s="6">
        <v>559</v>
      </c>
      <c r="B560" s="47" t="str">
        <f t="shared" si="32"/>
        <v>0000022F</v>
      </c>
      <c r="C560" s="47" t="str">
        <f>IFERROR(VLOOKUP(B560,总表!A:B,2,0),"-")</f>
        <v>-</v>
      </c>
      <c r="D560" s="6" t="str">
        <f t="shared" si="33"/>
        <v>-</v>
      </c>
      <c r="E560" s="6" t="str">
        <f>IFERROR(VLOOKUP(B560,总表!A:D,3,0),"-")</f>
        <v>-</v>
      </c>
      <c r="F560" s="6" t="str">
        <f t="shared" si="34"/>
        <v>-</v>
      </c>
      <c r="G560" s="6" t="s">
        <v>9</v>
      </c>
      <c r="H560" s="6" t="str">
        <f>IF(IFERROR(VLOOKUP(B560,总表!A:D,4,0),"露易")=0," ",IFERROR(VLOOKUP(B560,总表!A:D,4,0),"-"))</f>
        <v>-</v>
      </c>
      <c r="I560" s="6" t="str">
        <f t="shared" si="35"/>
        <v>-</v>
      </c>
    </row>
    <row r="561" spans="1:9">
      <c r="A561" s="6">
        <v>560</v>
      </c>
      <c r="B561" s="47" t="str">
        <f t="shared" si="32"/>
        <v>00000230</v>
      </c>
      <c r="C561" s="47" t="str">
        <f>IFERROR(VLOOKUP(B561,总表!A:B,2,0),"-")</f>
        <v>-</v>
      </c>
      <c r="D561" s="6" t="str">
        <f t="shared" si="33"/>
        <v>-</v>
      </c>
      <c r="E561" s="6" t="str">
        <f>IFERROR(VLOOKUP(B561,总表!A:D,3,0),"-")</f>
        <v>-</v>
      </c>
      <c r="F561" s="6" t="str">
        <f t="shared" si="34"/>
        <v>-</v>
      </c>
      <c r="G561" s="6" t="s">
        <v>9</v>
      </c>
      <c r="H561" s="6" t="str">
        <f>IF(IFERROR(VLOOKUP(B561,总表!A:D,4,0),"露易")=0," ",IFERROR(VLOOKUP(B561,总表!A:D,4,0),"-"))</f>
        <v>-</v>
      </c>
      <c r="I561" s="6" t="str">
        <f t="shared" si="35"/>
        <v>-</v>
      </c>
    </row>
    <row r="562" spans="1:9">
      <c r="A562" s="6">
        <v>561</v>
      </c>
      <c r="B562" s="47" t="str">
        <f t="shared" si="32"/>
        <v>00000231</v>
      </c>
      <c r="C562" s="47" t="str">
        <f>IFERROR(VLOOKUP(B562,总表!A:B,2,0),"-")</f>
        <v>-</v>
      </c>
      <c r="D562" s="6" t="str">
        <f t="shared" si="33"/>
        <v>-</v>
      </c>
      <c r="E562" s="6" t="str">
        <f>IFERROR(VLOOKUP(B562,总表!A:D,3,0),"-")</f>
        <v>-</v>
      </c>
      <c r="F562" s="6" t="str">
        <f t="shared" si="34"/>
        <v>-</v>
      </c>
      <c r="G562" s="6" t="s">
        <v>9</v>
      </c>
      <c r="H562" s="6" t="str">
        <f>IF(IFERROR(VLOOKUP(B562,总表!A:D,4,0),"露易")=0," ",IFERROR(VLOOKUP(B562,总表!A:D,4,0),"-"))</f>
        <v>-</v>
      </c>
      <c r="I562" s="6" t="str">
        <f t="shared" si="35"/>
        <v>-</v>
      </c>
    </row>
    <row r="563" spans="1:9">
      <c r="A563" s="6">
        <v>562</v>
      </c>
      <c r="B563" s="47" t="str">
        <f t="shared" si="32"/>
        <v>00000232</v>
      </c>
      <c r="C563" s="47" t="str">
        <f>IFERROR(VLOOKUP(B563,总表!A:B,2,0),"-")</f>
        <v>-</v>
      </c>
      <c r="D563" s="6" t="str">
        <f t="shared" si="33"/>
        <v>-</v>
      </c>
      <c r="E563" s="6" t="str">
        <f>IFERROR(VLOOKUP(B563,总表!A:D,3,0),"-")</f>
        <v>-</v>
      </c>
      <c r="F563" s="6" t="str">
        <f t="shared" si="34"/>
        <v>-</v>
      </c>
      <c r="G563" s="6" t="s">
        <v>9</v>
      </c>
      <c r="H563" s="6" t="str">
        <f>IF(IFERROR(VLOOKUP(B563,总表!A:D,4,0),"露易")=0," ",IFERROR(VLOOKUP(B563,总表!A:D,4,0),"-"))</f>
        <v>-</v>
      </c>
      <c r="I563" s="6" t="str">
        <f t="shared" si="35"/>
        <v>-</v>
      </c>
    </row>
    <row r="564" spans="1:9">
      <c r="A564" s="6">
        <v>563</v>
      </c>
      <c r="B564" s="47" t="str">
        <f t="shared" si="32"/>
        <v>00000233</v>
      </c>
      <c r="C564" s="47" t="str">
        <f>IFERROR(VLOOKUP(B564,总表!A:B,2,0),"-")</f>
        <v>-</v>
      </c>
      <c r="D564" s="6" t="str">
        <f t="shared" si="33"/>
        <v>-</v>
      </c>
      <c r="E564" s="6" t="str">
        <f>IFERROR(VLOOKUP(B564,总表!A:D,3,0),"-")</f>
        <v>-</v>
      </c>
      <c r="F564" s="6" t="str">
        <f t="shared" si="34"/>
        <v>-</v>
      </c>
      <c r="G564" s="6" t="s">
        <v>9</v>
      </c>
      <c r="H564" s="6" t="str">
        <f>IF(IFERROR(VLOOKUP(B564,总表!A:D,4,0),"露易")=0," ",IFERROR(VLOOKUP(B564,总表!A:D,4,0),"-"))</f>
        <v>-</v>
      </c>
      <c r="I564" s="6" t="str">
        <f t="shared" si="35"/>
        <v>-</v>
      </c>
    </row>
    <row r="565" spans="1:9">
      <c r="A565" s="6">
        <v>564</v>
      </c>
      <c r="B565" s="47" t="str">
        <f t="shared" si="32"/>
        <v>00000234</v>
      </c>
      <c r="C565" s="47" t="str">
        <f>IFERROR(VLOOKUP(B565,总表!A:B,2,0),"-")</f>
        <v>-</v>
      </c>
      <c r="D565" s="6" t="str">
        <f t="shared" si="33"/>
        <v>-</v>
      </c>
      <c r="E565" s="6" t="str">
        <f>IFERROR(VLOOKUP(B565,总表!A:D,3,0),"-")</f>
        <v>-</v>
      </c>
      <c r="F565" s="6" t="str">
        <f t="shared" si="34"/>
        <v>-</v>
      </c>
      <c r="G565" s="6" t="s">
        <v>9</v>
      </c>
      <c r="H565" s="6" t="str">
        <f>IF(IFERROR(VLOOKUP(B565,总表!A:D,4,0),"露易")=0," ",IFERROR(VLOOKUP(B565,总表!A:D,4,0),"-"))</f>
        <v>-</v>
      </c>
      <c r="I565" s="6" t="str">
        <f t="shared" si="35"/>
        <v>-</v>
      </c>
    </row>
    <row r="566" spans="1:9">
      <c r="A566" s="6">
        <v>565</v>
      </c>
      <c r="B566" s="47" t="str">
        <f t="shared" si="32"/>
        <v>00000235</v>
      </c>
      <c r="C566" s="47" t="str">
        <f>IFERROR(VLOOKUP(B566,总表!A:B,2,0),"-")</f>
        <v>-</v>
      </c>
      <c r="D566" s="6" t="str">
        <f t="shared" si="33"/>
        <v>-</v>
      </c>
      <c r="E566" s="6" t="str">
        <f>IFERROR(VLOOKUP(B566,总表!A:D,3,0),"-")</f>
        <v>-</v>
      </c>
      <c r="F566" s="6" t="str">
        <f t="shared" si="34"/>
        <v>-</v>
      </c>
      <c r="G566" s="6" t="s">
        <v>9</v>
      </c>
      <c r="H566" s="6" t="str">
        <f>IF(IFERROR(VLOOKUP(B566,总表!A:D,4,0),"露易")=0," ",IFERROR(VLOOKUP(B566,总表!A:D,4,0),"-"))</f>
        <v>-</v>
      </c>
      <c r="I566" s="6" t="str">
        <f t="shared" si="35"/>
        <v>-</v>
      </c>
    </row>
    <row r="567" spans="1:9">
      <c r="A567" s="6">
        <v>566</v>
      </c>
      <c r="B567" s="47" t="str">
        <f t="shared" si="32"/>
        <v>00000236</v>
      </c>
      <c r="C567" s="47" t="str">
        <f>IFERROR(VLOOKUP(B567,总表!A:B,2,0),"-")</f>
        <v>-</v>
      </c>
      <c r="D567" s="6" t="str">
        <f t="shared" si="33"/>
        <v>-</v>
      </c>
      <c r="E567" s="6" t="str">
        <f>IFERROR(VLOOKUP(B567,总表!A:D,3,0),"-")</f>
        <v>-</v>
      </c>
      <c r="F567" s="6" t="str">
        <f t="shared" si="34"/>
        <v>-</v>
      </c>
      <c r="G567" s="6" t="s">
        <v>9</v>
      </c>
      <c r="H567" s="6" t="str">
        <f>IF(IFERROR(VLOOKUP(B567,总表!A:D,4,0),"露易")=0," ",IFERROR(VLOOKUP(B567,总表!A:D,4,0),"-"))</f>
        <v>-</v>
      </c>
      <c r="I567" s="6" t="str">
        <f t="shared" si="35"/>
        <v>-</v>
      </c>
    </row>
    <row r="568" spans="1:9">
      <c r="A568" s="6">
        <v>567</v>
      </c>
      <c r="B568" s="47" t="str">
        <f t="shared" si="32"/>
        <v>00000237</v>
      </c>
      <c r="C568" s="47" t="str">
        <f>IFERROR(VLOOKUP(B568,总表!A:B,2,0),"-")</f>
        <v>-</v>
      </c>
      <c r="D568" s="6" t="str">
        <f t="shared" si="33"/>
        <v>-</v>
      </c>
      <c r="E568" s="6" t="str">
        <f>IFERROR(VLOOKUP(B568,总表!A:D,3,0),"-")</f>
        <v>-</v>
      </c>
      <c r="F568" s="6" t="str">
        <f t="shared" si="34"/>
        <v>-</v>
      </c>
      <c r="G568" s="6" t="s">
        <v>9</v>
      </c>
      <c r="H568" s="6" t="str">
        <f>IF(IFERROR(VLOOKUP(B568,总表!A:D,4,0),"露易")=0," ",IFERROR(VLOOKUP(B568,总表!A:D,4,0),"-"))</f>
        <v>-</v>
      </c>
      <c r="I568" s="6" t="str">
        <f t="shared" si="35"/>
        <v>-</v>
      </c>
    </row>
    <row r="569" spans="1:9">
      <c r="A569" s="6">
        <v>568</v>
      </c>
      <c r="B569" s="47" t="str">
        <f t="shared" si="32"/>
        <v>00000238</v>
      </c>
      <c r="C569" s="47" t="str">
        <f>IFERROR(VLOOKUP(B569,总表!A:B,2,0),"-")</f>
        <v>-</v>
      </c>
      <c r="D569" s="6" t="str">
        <f t="shared" si="33"/>
        <v>-</v>
      </c>
      <c r="E569" s="6" t="str">
        <f>IFERROR(VLOOKUP(B569,总表!A:D,3,0),"-")</f>
        <v>-</v>
      </c>
      <c r="F569" s="6" t="str">
        <f t="shared" si="34"/>
        <v>-</v>
      </c>
      <c r="G569" s="6" t="s">
        <v>9</v>
      </c>
      <c r="H569" s="6" t="str">
        <f>IF(IFERROR(VLOOKUP(B569,总表!A:D,4,0),"露易")=0," ",IFERROR(VLOOKUP(B569,总表!A:D,4,0),"-"))</f>
        <v>-</v>
      </c>
      <c r="I569" s="6" t="str">
        <f t="shared" si="35"/>
        <v>-</v>
      </c>
    </row>
    <row r="570" spans="1:9">
      <c r="A570" s="6">
        <v>569</v>
      </c>
      <c r="B570" s="47" t="str">
        <f t="shared" si="32"/>
        <v>00000239</v>
      </c>
      <c r="C570" s="47" t="str">
        <f>IFERROR(VLOOKUP(B570,总表!A:B,2,0),"-")</f>
        <v>-</v>
      </c>
      <c r="D570" s="6" t="str">
        <f t="shared" si="33"/>
        <v>-</v>
      </c>
      <c r="E570" s="6" t="str">
        <f>IFERROR(VLOOKUP(B570,总表!A:D,3,0),"-")</f>
        <v>-</v>
      </c>
      <c r="F570" s="6" t="str">
        <f t="shared" si="34"/>
        <v>-</v>
      </c>
      <c r="G570" s="6" t="s">
        <v>9</v>
      </c>
      <c r="H570" s="6" t="str">
        <f>IF(IFERROR(VLOOKUP(B570,总表!A:D,4,0),"露易")=0," ",IFERROR(VLOOKUP(B570,总表!A:D,4,0),"-"))</f>
        <v>-</v>
      </c>
      <c r="I570" s="6" t="str">
        <f t="shared" si="35"/>
        <v>-</v>
      </c>
    </row>
    <row r="571" spans="1:9">
      <c r="A571" s="6">
        <v>570</v>
      </c>
      <c r="B571" s="47" t="str">
        <f t="shared" si="32"/>
        <v>0000023A</v>
      </c>
      <c r="C571" s="47" t="str">
        <f>IFERROR(VLOOKUP(B571,总表!A:B,2,0),"-")</f>
        <v>-</v>
      </c>
      <c r="D571" s="6" t="str">
        <f t="shared" si="33"/>
        <v>-</v>
      </c>
      <c r="E571" s="6" t="str">
        <f>IFERROR(VLOOKUP(B571,总表!A:D,3,0),"-")</f>
        <v>-</v>
      </c>
      <c r="F571" s="6" t="str">
        <f t="shared" si="34"/>
        <v>-</v>
      </c>
      <c r="G571" s="6" t="s">
        <v>9</v>
      </c>
      <c r="H571" s="6" t="str">
        <f>IF(IFERROR(VLOOKUP(B571,总表!A:D,4,0),"露易")=0," ",IFERROR(VLOOKUP(B571,总表!A:D,4,0),"-"))</f>
        <v>-</v>
      </c>
      <c r="I571" s="6" t="str">
        <f t="shared" si="35"/>
        <v>-</v>
      </c>
    </row>
    <row r="572" spans="1:9">
      <c r="A572" s="6">
        <v>571</v>
      </c>
      <c r="B572" s="47" t="str">
        <f t="shared" si="32"/>
        <v>0000023B</v>
      </c>
      <c r="C572" s="47" t="str">
        <f>IFERROR(VLOOKUP(B572,总表!A:B,2,0),"-")</f>
        <v>-</v>
      </c>
      <c r="D572" s="6" t="str">
        <f t="shared" si="33"/>
        <v>-</v>
      </c>
      <c r="E572" s="6" t="str">
        <f>IFERROR(VLOOKUP(B572,总表!A:D,3,0),"-")</f>
        <v>-</v>
      </c>
      <c r="F572" s="6" t="str">
        <f t="shared" si="34"/>
        <v>-</v>
      </c>
      <c r="G572" s="6" t="s">
        <v>9</v>
      </c>
      <c r="H572" s="6" t="str">
        <f>IF(IFERROR(VLOOKUP(B572,总表!A:D,4,0),"露易")=0," ",IFERROR(VLOOKUP(B572,总表!A:D,4,0),"-"))</f>
        <v>-</v>
      </c>
      <c r="I572" s="6" t="str">
        <f t="shared" si="35"/>
        <v>-</v>
      </c>
    </row>
    <row r="573" spans="1:9">
      <c r="A573" s="6">
        <v>572</v>
      </c>
      <c r="B573" s="47" t="str">
        <f t="shared" si="32"/>
        <v>0000023C</v>
      </c>
      <c r="C573" s="47" t="str">
        <f>IFERROR(VLOOKUP(B573,总表!A:B,2,0),"-")</f>
        <v>-</v>
      </c>
      <c r="D573" s="6" t="str">
        <f t="shared" si="33"/>
        <v>-</v>
      </c>
      <c r="E573" s="6" t="str">
        <f>IFERROR(VLOOKUP(B573,总表!A:D,3,0),"-")</f>
        <v>-</v>
      </c>
      <c r="F573" s="6" t="str">
        <f t="shared" si="34"/>
        <v>-</v>
      </c>
      <c r="G573" s="6" t="s">
        <v>9</v>
      </c>
      <c r="H573" s="6" t="str">
        <f>IF(IFERROR(VLOOKUP(B573,总表!A:D,4,0),"露易")=0," ",IFERROR(VLOOKUP(B573,总表!A:D,4,0),"-"))</f>
        <v>-</v>
      </c>
      <c r="I573" s="6" t="str">
        <f t="shared" si="35"/>
        <v>-</v>
      </c>
    </row>
    <row r="574" spans="1:9">
      <c r="A574" s="6">
        <v>573</v>
      </c>
      <c r="B574" s="47" t="str">
        <f t="shared" si="32"/>
        <v>0000023D</v>
      </c>
      <c r="C574" s="47" t="str">
        <f>IFERROR(VLOOKUP(B574,总表!A:B,2,0),"-")</f>
        <v>-</v>
      </c>
      <c r="D574" s="6" t="str">
        <f t="shared" si="33"/>
        <v>-</v>
      </c>
      <c r="E574" s="6" t="str">
        <f>IFERROR(VLOOKUP(B574,总表!A:D,3,0),"-")</f>
        <v>-</v>
      </c>
      <c r="F574" s="6" t="str">
        <f t="shared" si="34"/>
        <v>-</v>
      </c>
      <c r="G574" s="6" t="s">
        <v>9</v>
      </c>
      <c r="H574" s="6" t="str">
        <f>IF(IFERROR(VLOOKUP(B574,总表!A:D,4,0),"露易")=0," ",IFERROR(VLOOKUP(B574,总表!A:D,4,0),"-"))</f>
        <v>-</v>
      </c>
      <c r="I574" s="6" t="str">
        <f t="shared" si="35"/>
        <v>-</v>
      </c>
    </row>
    <row r="575" spans="1:9">
      <c r="A575" s="6">
        <v>574</v>
      </c>
      <c r="B575" s="47" t="str">
        <f t="shared" si="32"/>
        <v>0000023E</v>
      </c>
      <c r="C575" s="47" t="str">
        <f>IFERROR(VLOOKUP(B575,总表!A:B,2,0),"-")</f>
        <v>-</v>
      </c>
      <c r="D575" s="6" t="str">
        <f t="shared" si="33"/>
        <v>-</v>
      </c>
      <c r="E575" s="6" t="str">
        <f>IFERROR(VLOOKUP(B575,总表!A:D,3,0),"-")</f>
        <v>-</v>
      </c>
      <c r="F575" s="6" t="str">
        <f t="shared" si="34"/>
        <v>-</v>
      </c>
      <c r="G575" s="6" t="s">
        <v>9</v>
      </c>
      <c r="H575" s="6" t="str">
        <f>IF(IFERROR(VLOOKUP(B575,总表!A:D,4,0),"露易")=0," ",IFERROR(VLOOKUP(B575,总表!A:D,4,0),"-"))</f>
        <v>-</v>
      </c>
      <c r="I575" s="6" t="str">
        <f t="shared" si="35"/>
        <v>-</v>
      </c>
    </row>
    <row r="576" spans="1:9">
      <c r="A576" s="6">
        <v>575</v>
      </c>
      <c r="B576" s="47" t="str">
        <f t="shared" si="32"/>
        <v>0000023F</v>
      </c>
      <c r="C576" s="47" t="str">
        <f>IFERROR(VLOOKUP(B576,总表!A:B,2,0),"-")</f>
        <v>-</v>
      </c>
      <c r="D576" s="6" t="str">
        <f t="shared" si="33"/>
        <v>-</v>
      </c>
      <c r="E576" s="6" t="str">
        <f>IFERROR(VLOOKUP(B576,总表!A:D,3,0),"-")</f>
        <v>-</v>
      </c>
      <c r="F576" s="6" t="str">
        <f t="shared" si="34"/>
        <v>-</v>
      </c>
      <c r="G576" s="6" t="s">
        <v>9</v>
      </c>
      <c r="H576" s="6" t="str">
        <f>IF(IFERROR(VLOOKUP(B576,总表!A:D,4,0),"露易")=0," ",IFERROR(VLOOKUP(B576,总表!A:D,4,0),"-"))</f>
        <v>-</v>
      </c>
      <c r="I576" s="6" t="str">
        <f t="shared" si="35"/>
        <v>-</v>
      </c>
    </row>
    <row r="577" spans="1:9">
      <c r="A577" s="6">
        <v>576</v>
      </c>
      <c r="B577" s="47" t="str">
        <f t="shared" si="32"/>
        <v>00000240</v>
      </c>
      <c r="C577" s="47" t="str">
        <f>IFERROR(VLOOKUP(B577,总表!A:B,2,0),"-")</f>
        <v>-</v>
      </c>
      <c r="D577" s="6" t="str">
        <f t="shared" si="33"/>
        <v>-</v>
      </c>
      <c r="E577" s="6" t="str">
        <f>IFERROR(VLOOKUP(B577,总表!A:D,3,0),"-")</f>
        <v>-</v>
      </c>
      <c r="F577" s="6" t="str">
        <f t="shared" si="34"/>
        <v>-</v>
      </c>
      <c r="G577" s="6" t="s">
        <v>9</v>
      </c>
      <c r="H577" s="6" t="str">
        <f>IF(IFERROR(VLOOKUP(B577,总表!A:D,4,0),"露易")=0," ",IFERROR(VLOOKUP(B577,总表!A:D,4,0),"-"))</f>
        <v>-</v>
      </c>
      <c r="I577" s="6" t="str">
        <f t="shared" si="35"/>
        <v>-</v>
      </c>
    </row>
    <row r="578" spans="1:9">
      <c r="A578" s="6">
        <v>577</v>
      </c>
      <c r="B578" s="47" t="str">
        <f t="shared" ref="B578:B641" si="36">DEC2HEX(ROW(A577),8)</f>
        <v>00000241</v>
      </c>
      <c r="C578" s="47" t="str">
        <f>IFERROR(VLOOKUP(B578,总表!A:B,2,0),"-")</f>
        <v>-</v>
      </c>
      <c r="D578" s="6" t="str">
        <f t="shared" ref="D578:D641" si="37">C578</f>
        <v>-</v>
      </c>
      <c r="E578" s="6" t="str">
        <f>IFERROR(VLOOKUP(B578,总表!A:D,3,0),"-")</f>
        <v>-</v>
      </c>
      <c r="F578" s="6" t="str">
        <f t="shared" ref="F578:F641" si="38">E578</f>
        <v>-</v>
      </c>
      <c r="G578" s="6" t="s">
        <v>9</v>
      </c>
      <c r="H578" s="6" t="str">
        <f>IF(IFERROR(VLOOKUP(B578,总表!A:D,4,0),"露易")=0," ",IFERROR(VLOOKUP(B578,总表!A:D,4,0),"-"))</f>
        <v>-</v>
      </c>
      <c r="I578" s="6" t="str">
        <f t="shared" ref="I578:I641" si="39">H578</f>
        <v>-</v>
      </c>
    </row>
    <row r="579" spans="1:9">
      <c r="A579" s="6">
        <v>578</v>
      </c>
      <c r="B579" s="47" t="str">
        <f t="shared" si="36"/>
        <v>00000242</v>
      </c>
      <c r="C579" s="47" t="str">
        <f>IFERROR(VLOOKUP(B579,总表!A:B,2,0),"-")</f>
        <v>-</v>
      </c>
      <c r="D579" s="6" t="str">
        <f t="shared" si="37"/>
        <v>-</v>
      </c>
      <c r="E579" s="6" t="str">
        <f>IFERROR(VLOOKUP(B579,总表!A:D,3,0),"-")</f>
        <v>-</v>
      </c>
      <c r="F579" s="6" t="str">
        <f t="shared" si="38"/>
        <v>-</v>
      </c>
      <c r="G579" s="6" t="s">
        <v>9</v>
      </c>
      <c r="H579" s="6" t="str">
        <f>IF(IFERROR(VLOOKUP(B579,总表!A:D,4,0),"露易")=0," ",IFERROR(VLOOKUP(B579,总表!A:D,4,0),"-"))</f>
        <v>-</v>
      </c>
      <c r="I579" s="6" t="str">
        <f t="shared" si="39"/>
        <v>-</v>
      </c>
    </row>
    <row r="580" spans="1:9">
      <c r="A580" s="6">
        <v>579</v>
      </c>
      <c r="B580" s="47" t="str">
        <f t="shared" si="36"/>
        <v>00000243</v>
      </c>
      <c r="C580" s="47" t="str">
        <f>IFERROR(VLOOKUP(B580,总表!A:B,2,0),"-")</f>
        <v>-</v>
      </c>
      <c r="D580" s="6" t="str">
        <f t="shared" si="37"/>
        <v>-</v>
      </c>
      <c r="E580" s="6" t="str">
        <f>IFERROR(VLOOKUP(B580,总表!A:D,3,0),"-")</f>
        <v>-</v>
      </c>
      <c r="F580" s="6" t="str">
        <f t="shared" si="38"/>
        <v>-</v>
      </c>
      <c r="G580" s="6" t="s">
        <v>9</v>
      </c>
      <c r="H580" s="6" t="str">
        <f>IF(IFERROR(VLOOKUP(B580,总表!A:D,4,0),"露易")=0," ",IFERROR(VLOOKUP(B580,总表!A:D,4,0),"-"))</f>
        <v>-</v>
      </c>
      <c r="I580" s="6" t="str">
        <f t="shared" si="39"/>
        <v>-</v>
      </c>
    </row>
    <row r="581" spans="1:9">
      <c r="A581" s="6">
        <v>580</v>
      </c>
      <c r="B581" s="47" t="str">
        <f t="shared" si="36"/>
        <v>00000244</v>
      </c>
      <c r="C581" s="47" t="str">
        <f>IFERROR(VLOOKUP(B581,总表!A:B,2,0),"-")</f>
        <v>-</v>
      </c>
      <c r="D581" s="6" t="str">
        <f t="shared" si="37"/>
        <v>-</v>
      </c>
      <c r="E581" s="6" t="str">
        <f>IFERROR(VLOOKUP(B581,总表!A:D,3,0),"-")</f>
        <v>-</v>
      </c>
      <c r="F581" s="6" t="str">
        <f t="shared" si="38"/>
        <v>-</v>
      </c>
      <c r="G581" s="6" t="s">
        <v>9</v>
      </c>
      <c r="H581" s="6" t="str">
        <f>IF(IFERROR(VLOOKUP(B581,总表!A:D,4,0),"露易")=0," ",IFERROR(VLOOKUP(B581,总表!A:D,4,0),"-"))</f>
        <v>-</v>
      </c>
      <c r="I581" s="6" t="str">
        <f t="shared" si="39"/>
        <v>-</v>
      </c>
    </row>
    <row r="582" spans="1:9">
      <c r="A582" s="6">
        <v>581</v>
      </c>
      <c r="B582" s="47" t="str">
        <f t="shared" si="36"/>
        <v>00000245</v>
      </c>
      <c r="C582" s="47" t="str">
        <f>IFERROR(VLOOKUP(B582,总表!A:B,2,0),"-")</f>
        <v>-</v>
      </c>
      <c r="D582" s="6" t="str">
        <f t="shared" si="37"/>
        <v>-</v>
      </c>
      <c r="E582" s="6" t="str">
        <f>IFERROR(VLOOKUP(B582,总表!A:D,3,0),"-")</f>
        <v>-</v>
      </c>
      <c r="F582" s="6" t="str">
        <f t="shared" si="38"/>
        <v>-</v>
      </c>
      <c r="G582" s="6" t="s">
        <v>9</v>
      </c>
      <c r="H582" s="6" t="str">
        <f>IF(IFERROR(VLOOKUP(B582,总表!A:D,4,0),"露易")=0," ",IFERROR(VLOOKUP(B582,总表!A:D,4,0),"-"))</f>
        <v>-</v>
      </c>
      <c r="I582" s="6" t="str">
        <f t="shared" si="39"/>
        <v>-</v>
      </c>
    </row>
    <row r="583" spans="1:9">
      <c r="A583" s="6">
        <v>582</v>
      </c>
      <c r="B583" s="47" t="str">
        <f t="shared" si="36"/>
        <v>00000246</v>
      </c>
      <c r="C583" s="47" t="str">
        <f>IFERROR(VLOOKUP(B583,总表!A:B,2,0),"-")</f>
        <v>昆虫类</v>
      </c>
      <c r="D583" s="6" t="str">
        <f t="shared" si="37"/>
        <v>昆虫类</v>
      </c>
      <c r="E583" s="6" t="str">
        <f>IFERROR(VLOOKUP(B583,总表!A:D,3,0),"-")</f>
        <v>油蝉</v>
      </c>
      <c r="F583" s="6" t="str">
        <f t="shared" si="38"/>
        <v>油蝉</v>
      </c>
      <c r="G583" s="6">
        <v>250</v>
      </c>
      <c r="H583" s="6" t="str">
        <f>IF(IFERROR(VLOOKUP(B583,总表!A:D,4,0),"露易")=0," ",IFERROR(VLOOKUP(B583,总表!A:D,4,0),"-"))</f>
        <v> </v>
      </c>
      <c r="I583" s="6" t="str">
        <f t="shared" si="39"/>
        <v> </v>
      </c>
    </row>
    <row r="584" spans="1:9">
      <c r="A584" s="6">
        <v>583</v>
      </c>
      <c r="B584" s="47" t="str">
        <f t="shared" si="36"/>
        <v>00000247</v>
      </c>
      <c r="C584" s="47" t="str">
        <f>IFERROR(VLOOKUP(B584,总表!A:B,2,0),"-")</f>
        <v>昆虫类</v>
      </c>
      <c r="D584" s="6" t="str">
        <f t="shared" si="37"/>
        <v>昆虫类</v>
      </c>
      <c r="E584" s="51" t="str">
        <f>IFERROR(VLOOKUP(B584,总表!A:D,3,0),"-")</f>
        <v>凤蝶</v>
      </c>
      <c r="F584" s="51" t="str">
        <f t="shared" si="38"/>
        <v>凤蝶</v>
      </c>
      <c r="G584" s="6">
        <v>240</v>
      </c>
      <c r="H584" s="6" t="str">
        <f>IF(IFERROR(VLOOKUP(B584,总表!A:D,4,0),"露易")=0," ",IFERROR(VLOOKUP(B584,总表!A:D,4,0),"-"))</f>
        <v> </v>
      </c>
      <c r="I584" s="6" t="str">
        <f t="shared" si="39"/>
        <v> </v>
      </c>
    </row>
    <row r="585" spans="1:9">
      <c r="A585" s="6">
        <v>584</v>
      </c>
      <c r="B585" s="47" t="str">
        <f t="shared" si="36"/>
        <v>00000248</v>
      </c>
      <c r="C585" s="47" t="str">
        <f>IFERROR(VLOOKUP(B585,总表!A:B,2,0),"-")</f>
        <v>昆虫类</v>
      </c>
      <c r="D585" s="6" t="str">
        <f t="shared" si="37"/>
        <v>昆虫类</v>
      </c>
      <c r="E585" s="51" t="str">
        <f>IFERROR(VLOOKUP(B585,总表!A:D,3,0),"-")</f>
        <v>红颈凤蝶</v>
      </c>
      <c r="F585" s="51" t="str">
        <f t="shared" si="38"/>
        <v>红颈凤蝶</v>
      </c>
      <c r="G585" s="6">
        <v>2500</v>
      </c>
      <c r="H585" s="6" t="str">
        <f>IF(IFERROR(VLOOKUP(B585,总表!A:D,4,0),"露易")=0," ",IFERROR(VLOOKUP(B585,总表!A:D,4,0),"-"))</f>
        <v> </v>
      </c>
      <c r="I585" s="6" t="str">
        <f t="shared" si="39"/>
        <v> </v>
      </c>
    </row>
    <row r="586" spans="1:9">
      <c r="A586" s="6">
        <v>585</v>
      </c>
      <c r="B586" s="47" t="str">
        <f t="shared" si="36"/>
        <v>00000249</v>
      </c>
      <c r="C586" s="47" t="str">
        <f>IFERROR(VLOOKUP(B586,总表!A:B,2,0),"-")</f>
        <v>昆虫类</v>
      </c>
      <c r="D586" s="6" t="str">
        <f t="shared" si="37"/>
        <v>昆虫类</v>
      </c>
      <c r="E586" s="51" t="str">
        <f>IFERROR(VLOOKUP(B586,总表!A:D,3,0),"-")</f>
        <v>红蜻蜓</v>
      </c>
      <c r="F586" s="51" t="str">
        <f t="shared" si="38"/>
        <v>红蜻蜓</v>
      </c>
      <c r="G586" s="6">
        <v>180</v>
      </c>
      <c r="H586" s="6" t="str">
        <f>IF(IFERROR(VLOOKUP(B586,总表!A:D,4,0),"露易")=0," ",IFERROR(VLOOKUP(B586,总表!A:D,4,0),"-"))</f>
        <v> </v>
      </c>
      <c r="I586" s="6" t="str">
        <f t="shared" si="39"/>
        <v> </v>
      </c>
    </row>
    <row r="587" spans="1:9">
      <c r="A587" s="6">
        <v>586</v>
      </c>
      <c r="B587" s="47" t="str">
        <f t="shared" si="36"/>
        <v>0000024A</v>
      </c>
      <c r="C587" s="47" t="str">
        <f>IFERROR(VLOOKUP(B587,总表!A:B,2,0),"-")</f>
        <v>昆虫类</v>
      </c>
      <c r="D587" s="6" t="str">
        <f t="shared" si="37"/>
        <v>昆虫类</v>
      </c>
      <c r="E587" s="51" t="str">
        <f>IFERROR(VLOOKUP(B587,总表!A:D,3,0),"-")</f>
        <v>亚历山大凤蝶</v>
      </c>
      <c r="F587" s="51" t="str">
        <f t="shared" si="38"/>
        <v>亚历山大凤蝶</v>
      </c>
      <c r="G587" s="6">
        <v>4000</v>
      </c>
      <c r="H587" s="6" t="str">
        <f>IF(IFERROR(VLOOKUP(B587,总表!A:D,4,0),"露易")=0," ",IFERROR(VLOOKUP(B587,总表!A:D,4,0),"-"))</f>
        <v> </v>
      </c>
      <c r="I587" s="6" t="str">
        <f t="shared" si="39"/>
        <v> </v>
      </c>
    </row>
    <row r="588" spans="1:9">
      <c r="A588" s="6">
        <v>587</v>
      </c>
      <c r="B588" s="47" t="str">
        <f t="shared" si="36"/>
        <v>0000024B</v>
      </c>
      <c r="C588" s="47" t="str">
        <f>IFERROR(VLOOKUP(B588,总表!A:B,2,0),"-")</f>
        <v>昆虫类</v>
      </c>
      <c r="D588" s="6" t="str">
        <f t="shared" si="37"/>
        <v>昆虫类</v>
      </c>
      <c r="E588" s="6" t="str">
        <f>IFERROR(VLOOKUP(B588,总表!A:D,3,0),"-")</f>
        <v>水黾</v>
      </c>
      <c r="F588" s="6" t="str">
        <f t="shared" si="38"/>
        <v>水黾</v>
      </c>
      <c r="G588" s="6">
        <v>130</v>
      </c>
      <c r="H588" s="6" t="str">
        <f>IF(IFERROR(VLOOKUP(B588,总表!A:D,4,0),"露易")=0," ",IFERROR(VLOOKUP(B588,总表!A:D,4,0),"-"))</f>
        <v> </v>
      </c>
      <c r="I588" s="6" t="str">
        <f t="shared" si="39"/>
        <v> </v>
      </c>
    </row>
    <row r="589" spans="1:9">
      <c r="A589" s="6">
        <v>588</v>
      </c>
      <c r="B589" s="47" t="str">
        <f t="shared" si="36"/>
        <v>0000024C</v>
      </c>
      <c r="C589" s="47" t="str">
        <f>IFERROR(VLOOKUP(B589,总表!A:B,2,0),"-")</f>
        <v>昆虫类</v>
      </c>
      <c r="D589" s="6" t="str">
        <f t="shared" si="37"/>
        <v>昆虫类</v>
      </c>
      <c r="E589" s="51" t="str">
        <f>IFERROR(VLOOKUP(B589,总表!A:D,3,0),"-")</f>
        <v>蚂蚁</v>
      </c>
      <c r="F589" s="51" t="str">
        <f t="shared" si="38"/>
        <v>蚂蚁</v>
      </c>
      <c r="G589" s="6">
        <v>80</v>
      </c>
      <c r="H589" s="6" t="str">
        <f>IF(IFERROR(VLOOKUP(B589,总表!A:D,4,0),"露易")=0," ",IFERROR(VLOOKUP(B589,总表!A:D,4,0),"-"))</f>
        <v> </v>
      </c>
      <c r="I589" s="6" t="str">
        <f t="shared" si="39"/>
        <v> </v>
      </c>
    </row>
    <row r="590" spans="1:9">
      <c r="A590" s="6">
        <v>589</v>
      </c>
      <c r="B590" s="47" t="str">
        <f t="shared" si="36"/>
        <v>0000024D</v>
      </c>
      <c r="C590" s="47" t="str">
        <f>IFERROR(VLOOKUP(B590,总表!A:B,2,0),"-")</f>
        <v>-</v>
      </c>
      <c r="D590" s="6" t="str">
        <f t="shared" si="37"/>
        <v>-</v>
      </c>
      <c r="E590" s="6" t="str">
        <f>IFERROR(VLOOKUP(B590,总表!A:D,3,0),"-")</f>
        <v>-</v>
      </c>
      <c r="F590" s="6" t="str">
        <f t="shared" si="38"/>
        <v>-</v>
      </c>
      <c r="G590" s="6" t="s">
        <v>9</v>
      </c>
      <c r="H590" s="6" t="str">
        <f>IF(IFERROR(VLOOKUP(B590,总表!A:D,4,0),"露易")=0," ",IFERROR(VLOOKUP(B590,总表!A:D,4,0),"-"))</f>
        <v>-</v>
      </c>
      <c r="I590" s="6" t="str">
        <f t="shared" si="39"/>
        <v>-</v>
      </c>
    </row>
    <row r="591" spans="1:9">
      <c r="A591" s="6">
        <v>590</v>
      </c>
      <c r="B591" s="47" t="str">
        <f t="shared" si="36"/>
        <v>0000024E</v>
      </c>
      <c r="C591" s="47" t="str">
        <f>IFERROR(VLOOKUP(B591,总表!A:B,2,0),"-")</f>
        <v>昆虫类</v>
      </c>
      <c r="D591" s="6" t="str">
        <f t="shared" si="37"/>
        <v>昆虫类</v>
      </c>
      <c r="E591" s="6" t="str">
        <f>IFERROR(VLOOKUP(B591,总表!A:D,3,0),"-")</f>
        <v>鼠妇</v>
      </c>
      <c r="F591" s="6" t="str">
        <f t="shared" si="38"/>
        <v>鼠妇</v>
      </c>
      <c r="G591" s="6">
        <v>250</v>
      </c>
      <c r="H591" s="6" t="str">
        <f>IF(IFERROR(VLOOKUP(B591,总表!A:D,4,0),"露易")=0," ",IFERROR(VLOOKUP(B591,总表!A:D,4,0),"-"))</f>
        <v> </v>
      </c>
      <c r="I591" s="6" t="str">
        <f t="shared" si="39"/>
        <v> </v>
      </c>
    </row>
    <row r="592" spans="1:9">
      <c r="A592" s="6">
        <v>591</v>
      </c>
      <c r="B592" s="47" t="str">
        <f t="shared" si="36"/>
        <v>0000024F</v>
      </c>
      <c r="C592" s="47" t="str">
        <f>IFERROR(VLOOKUP(B592,总表!A:B,2,0),"-")</f>
        <v>昆虫类</v>
      </c>
      <c r="D592" s="6" t="str">
        <f t="shared" si="37"/>
        <v>昆虫类</v>
      </c>
      <c r="E592" s="6" t="str">
        <f>IFERROR(VLOOKUP(B592,总表!A:D,3,0),"-")</f>
        <v>海蟑螂</v>
      </c>
      <c r="F592" s="6" t="str">
        <f t="shared" si="38"/>
        <v>海蟑螂</v>
      </c>
      <c r="G592" s="6">
        <v>200</v>
      </c>
      <c r="H592" s="6" t="str">
        <f>IF(IFERROR(VLOOKUP(B592,总表!A:D,4,0),"露易")=0," ",IFERROR(VLOOKUP(B592,总表!A:D,4,0),"-"))</f>
        <v> </v>
      </c>
      <c r="I592" s="6" t="str">
        <f t="shared" si="39"/>
        <v> </v>
      </c>
    </row>
    <row r="593" spans="1:9">
      <c r="A593" s="6">
        <v>592</v>
      </c>
      <c r="B593" s="47" t="str">
        <f t="shared" si="36"/>
        <v>00000250</v>
      </c>
      <c r="C593" s="47" t="str">
        <f>IFERROR(VLOOKUP(B593,总表!A:B,2,0),"-")</f>
        <v>昆虫类</v>
      </c>
      <c r="D593" s="6" t="str">
        <f t="shared" si="37"/>
        <v>昆虫类</v>
      </c>
      <c r="E593" s="51" t="str">
        <f>IFERROR(VLOOKUP(B593,总表!A:D,3,0),"-")</f>
        <v>飞蛾</v>
      </c>
      <c r="F593" s="51" t="str">
        <f t="shared" si="38"/>
        <v>飞蛾</v>
      </c>
      <c r="G593" s="6">
        <v>130</v>
      </c>
      <c r="H593" s="6" t="str">
        <f>IF(IFERROR(VLOOKUP(B593,总表!A:D,4,0),"露易")=0," ",IFERROR(VLOOKUP(B593,总表!A:D,4,0),"-"))</f>
        <v> </v>
      </c>
      <c r="I593" s="6" t="str">
        <f t="shared" si="39"/>
        <v> </v>
      </c>
    </row>
    <row r="594" spans="1:9">
      <c r="A594" s="6">
        <v>593</v>
      </c>
      <c r="B594" s="47" t="str">
        <f t="shared" si="36"/>
        <v>00000251</v>
      </c>
      <c r="C594" s="47" t="str">
        <f>IFERROR(VLOOKUP(B594,总表!A:B,2,0),"-")</f>
        <v>-</v>
      </c>
      <c r="D594" s="6" t="str">
        <f t="shared" si="37"/>
        <v>-</v>
      </c>
      <c r="E594" s="6" t="str">
        <f>IFERROR(VLOOKUP(B594,总表!A:D,3,0),"-")</f>
        <v>-</v>
      </c>
      <c r="F594" s="6" t="str">
        <f t="shared" si="38"/>
        <v>-</v>
      </c>
      <c r="G594" s="6" t="s">
        <v>9</v>
      </c>
      <c r="H594" s="6" t="str">
        <f>IF(IFERROR(VLOOKUP(B594,总表!A:D,4,0),"露易")=0," ",IFERROR(VLOOKUP(B594,总表!A:D,4,0),"-"))</f>
        <v>-</v>
      </c>
      <c r="I594" s="6" t="str">
        <f t="shared" si="39"/>
        <v>-</v>
      </c>
    </row>
    <row r="595" spans="1:9">
      <c r="A595" s="6">
        <v>594</v>
      </c>
      <c r="B595" s="47" t="str">
        <f t="shared" si="36"/>
        <v>00000252</v>
      </c>
      <c r="C595" s="47" t="str">
        <f>IFERROR(VLOOKUP(B595,总表!A:B,2,0),"-")</f>
        <v>昆虫类</v>
      </c>
      <c r="D595" s="6" t="str">
        <f t="shared" si="37"/>
        <v>昆虫类</v>
      </c>
      <c r="E595" s="51" t="str">
        <f>IFERROR(VLOOKUP(B595,总表!A:D,3,0),"-")</f>
        <v>龙虱</v>
      </c>
      <c r="F595" s="51" t="str">
        <f t="shared" si="38"/>
        <v>龙虱</v>
      </c>
      <c r="G595" s="6">
        <v>800</v>
      </c>
      <c r="H595" s="6" t="str">
        <f>IF(IFERROR(VLOOKUP(B595,总表!A:D,4,0),"露易")=0," ",IFERROR(VLOOKUP(B595,总表!A:D,4,0),"-"))</f>
        <v> </v>
      </c>
      <c r="I595" s="6" t="str">
        <f t="shared" si="39"/>
        <v> </v>
      </c>
    </row>
    <row r="596" spans="1:9">
      <c r="A596" s="6">
        <v>595</v>
      </c>
      <c r="B596" s="47" t="str">
        <f t="shared" si="36"/>
        <v>00000253</v>
      </c>
      <c r="C596" s="47" t="str">
        <f>IFERROR(VLOOKUP(B596,总表!A:B,2,0),"-")</f>
        <v>昆虫类</v>
      </c>
      <c r="D596" s="6" t="str">
        <f t="shared" si="37"/>
        <v>昆虫类</v>
      </c>
      <c r="E596" s="51" t="str">
        <f>IFERROR(VLOOKUP(B596,总表!A:D,3,0),"-")</f>
        <v>绿胸晏蜓</v>
      </c>
      <c r="F596" s="51" t="str">
        <f t="shared" si="38"/>
        <v>绿胸晏蜓</v>
      </c>
      <c r="G596" s="6">
        <v>230</v>
      </c>
      <c r="H596" s="6" t="str">
        <f>IF(IFERROR(VLOOKUP(B596,总表!A:D,4,0),"露易")=0," ",IFERROR(VLOOKUP(B596,总表!A:D,4,0),"-"))</f>
        <v> </v>
      </c>
      <c r="I596" s="6" t="str">
        <f t="shared" si="39"/>
        <v> </v>
      </c>
    </row>
    <row r="597" spans="1:9">
      <c r="A597" s="6">
        <v>596</v>
      </c>
      <c r="B597" s="47" t="str">
        <f t="shared" si="36"/>
        <v>00000254</v>
      </c>
      <c r="C597" s="47" t="str">
        <f>IFERROR(VLOOKUP(B597,总表!A:B,2,0),"-")</f>
        <v>昆虫类</v>
      </c>
      <c r="D597" s="6" t="str">
        <f t="shared" si="37"/>
        <v>昆虫类</v>
      </c>
      <c r="E597" s="6" t="str">
        <f>IFERROR(VLOOKUP(B597,总表!A:D,3,0),"-")</f>
        <v>歌利亚大角花金龟</v>
      </c>
      <c r="F597" s="6" t="str">
        <f t="shared" si="38"/>
        <v>歌利亚大角花金龟</v>
      </c>
      <c r="G597" s="6">
        <v>8000</v>
      </c>
      <c r="H597" s="6" t="str">
        <f>IF(IFERROR(VLOOKUP(B597,总表!A:D,4,0),"露易")=0," ",IFERROR(VLOOKUP(B597,总表!A:D,4,0),"-"))</f>
        <v> </v>
      </c>
      <c r="I597" s="6" t="str">
        <f t="shared" si="39"/>
        <v> </v>
      </c>
    </row>
    <row r="598" spans="1:9">
      <c r="A598" s="6">
        <v>597</v>
      </c>
      <c r="B598" s="47" t="str">
        <f t="shared" si="36"/>
        <v>00000255</v>
      </c>
      <c r="C598" s="47" t="str">
        <f>IFERROR(VLOOKUP(B598,总表!A:B,2,0),"-")</f>
        <v>昆虫类</v>
      </c>
      <c r="D598" s="6" t="str">
        <f t="shared" si="37"/>
        <v>昆虫类</v>
      </c>
      <c r="E598" s="51" t="str">
        <f>IFERROR(VLOOKUP(B598,总表!A:D,3,0),"-")</f>
        <v>苍蝇</v>
      </c>
      <c r="F598" s="51" t="str">
        <f t="shared" si="38"/>
        <v>苍蝇</v>
      </c>
      <c r="G598" s="6">
        <v>60</v>
      </c>
      <c r="H598" s="6" t="str">
        <f>IF(IFERROR(VLOOKUP(B598,总表!A:D,4,0),"露易")=0," ",IFERROR(VLOOKUP(B598,总表!A:D,4,0),"-"))</f>
        <v> </v>
      </c>
      <c r="I598" s="6" t="str">
        <f t="shared" si="39"/>
        <v> </v>
      </c>
    </row>
    <row r="599" spans="1:9">
      <c r="A599" s="6">
        <v>598</v>
      </c>
      <c r="B599" s="47" t="str">
        <f t="shared" si="36"/>
        <v>00000256</v>
      </c>
      <c r="C599" s="47" t="str">
        <f>IFERROR(VLOOKUP(B599,总表!A:B,2,0),"-")</f>
        <v>昆虫类</v>
      </c>
      <c r="D599" s="6" t="str">
        <f t="shared" si="37"/>
        <v>昆虫类</v>
      </c>
      <c r="E599" s="51" t="str">
        <f>IFERROR(VLOOKUP(B599,总表!A:D,3,0),"-")</f>
        <v>兰花螳螂</v>
      </c>
      <c r="F599" s="51" t="str">
        <f t="shared" si="38"/>
        <v>兰花螳螂</v>
      </c>
      <c r="G599" s="6">
        <v>2400</v>
      </c>
      <c r="H599" s="6" t="str">
        <f>IF(IFERROR(VLOOKUP(B599,总表!A:D,4,0),"露易")=0," ",IFERROR(VLOOKUP(B599,总表!A:D,4,0),"-"))</f>
        <v> </v>
      </c>
      <c r="I599" s="6" t="str">
        <f t="shared" si="39"/>
        <v> </v>
      </c>
    </row>
    <row r="600" spans="1:9">
      <c r="A600" s="6">
        <v>599</v>
      </c>
      <c r="B600" s="47" t="str">
        <f t="shared" si="36"/>
        <v>00000257</v>
      </c>
      <c r="C600" s="47" t="str">
        <f>IFERROR(VLOOKUP(B600,总表!A:B,2,0),"-")</f>
        <v>昆虫类</v>
      </c>
      <c r="D600" s="6" t="str">
        <f t="shared" si="37"/>
        <v>昆虫类</v>
      </c>
      <c r="E600" s="6" t="str">
        <f>IFERROR(VLOOKUP(B600,总表!A:D,3,0),"-")</f>
        <v>虎甲虫</v>
      </c>
      <c r="F600" s="6" t="str">
        <f t="shared" si="38"/>
        <v>虎甲虫</v>
      </c>
      <c r="G600" s="6">
        <v>1500</v>
      </c>
      <c r="H600" s="6" t="str">
        <f>IF(IFERROR(VLOOKUP(B600,总表!A:D,4,0),"露易")=0," ",IFERROR(VLOOKUP(B600,总表!A:D,4,0),"-"))</f>
        <v> </v>
      </c>
      <c r="I600" s="6" t="str">
        <f t="shared" si="39"/>
        <v> </v>
      </c>
    </row>
    <row r="601" spans="1:9">
      <c r="A601" s="6">
        <v>600</v>
      </c>
      <c r="B601" s="47" t="str">
        <f t="shared" si="36"/>
        <v>00000258</v>
      </c>
      <c r="C601" s="47" t="str">
        <f>IFERROR(VLOOKUP(B601,总表!A:B,2,0),"-")</f>
        <v>昆虫类</v>
      </c>
      <c r="D601" s="6" t="str">
        <f t="shared" si="37"/>
        <v>昆虫类</v>
      </c>
      <c r="E601" s="51" t="str">
        <f>IFERROR(VLOOKUP(B601,总表!A:D,3,0),"-")</f>
        <v>长戟大兜虫</v>
      </c>
      <c r="F601" s="51" t="str">
        <f t="shared" si="38"/>
        <v>长戟大兜虫</v>
      </c>
      <c r="G601" s="6">
        <v>12000</v>
      </c>
      <c r="H601" s="6" t="str">
        <f>IF(IFERROR(VLOOKUP(B601,总表!A:D,4,0),"露易")=0," ",IFERROR(VLOOKUP(B601,总表!A:D,4,0),"-"))</f>
        <v> </v>
      </c>
      <c r="I601" s="6" t="str">
        <f t="shared" si="39"/>
        <v> </v>
      </c>
    </row>
    <row r="602" spans="1:9">
      <c r="A602" s="6">
        <v>601</v>
      </c>
      <c r="B602" s="47" t="str">
        <f t="shared" si="36"/>
        <v>00000259</v>
      </c>
      <c r="C602" s="47" t="str">
        <f>IFERROR(VLOOKUP(B602,总表!A:B,2,0),"-")</f>
        <v>昆虫类</v>
      </c>
      <c r="D602" s="6" t="str">
        <f t="shared" si="37"/>
        <v>昆虫类</v>
      </c>
      <c r="E602" s="6" t="str">
        <f>IFERROR(VLOOKUP(B602,总表!A:D,3,0),"-")</f>
        <v>暮蝉</v>
      </c>
      <c r="F602" s="6" t="str">
        <f t="shared" si="38"/>
        <v>暮蝉</v>
      </c>
      <c r="G602" s="6">
        <v>500</v>
      </c>
      <c r="H602" s="6" t="str">
        <f>IF(IFERROR(VLOOKUP(B602,总表!A:D,4,0),"露易")=0," ",IFERROR(VLOOKUP(B602,总表!A:D,4,0),"-"))</f>
        <v> </v>
      </c>
      <c r="I602" s="6" t="str">
        <f t="shared" si="39"/>
        <v> </v>
      </c>
    </row>
    <row r="603" spans="1:9">
      <c r="A603" s="6">
        <v>602</v>
      </c>
      <c r="B603" s="47" t="str">
        <f t="shared" si="36"/>
        <v>0000025A</v>
      </c>
      <c r="C603" s="47" t="str">
        <f>IFERROR(VLOOKUP(B603,总表!A:B,2,0),"-")</f>
        <v>昆虫类</v>
      </c>
      <c r="D603" s="6" t="str">
        <f t="shared" si="37"/>
        <v>昆虫类</v>
      </c>
      <c r="E603" s="51" t="str">
        <f>IFERROR(VLOOKUP(B603,总表!A:D,3,0),"-")</f>
        <v>细身赤锹形虫</v>
      </c>
      <c r="F603" s="51" t="str">
        <f t="shared" si="38"/>
        <v>细身赤锹形虫</v>
      </c>
      <c r="G603" s="6">
        <v>8000</v>
      </c>
      <c r="H603" s="6" t="str">
        <f>IF(IFERROR(VLOOKUP(B603,总表!A:D,4,0),"露易")=0," ",IFERROR(VLOOKUP(B603,总表!A:D,4,0),"-"))</f>
        <v> </v>
      </c>
      <c r="I603" s="6" t="str">
        <f t="shared" si="39"/>
        <v> </v>
      </c>
    </row>
    <row r="604" spans="1:9">
      <c r="A604" s="6">
        <v>603</v>
      </c>
      <c r="B604" s="47" t="str">
        <f t="shared" si="36"/>
        <v>0000025B</v>
      </c>
      <c r="C604" s="47" t="str">
        <f>IFERROR(VLOOKUP(B604,总表!A:B,2,0),"-")</f>
        <v>昆虫类</v>
      </c>
      <c r="D604" s="6" t="str">
        <f t="shared" si="37"/>
        <v>昆虫类</v>
      </c>
      <c r="E604" s="51" t="str">
        <f>IFERROR(VLOOKUP(B604,总表!A:D,3,0),"-")</f>
        <v>萤火虫</v>
      </c>
      <c r="F604" s="51" t="str">
        <f t="shared" si="38"/>
        <v>萤火虫</v>
      </c>
      <c r="G604" s="6">
        <v>300</v>
      </c>
      <c r="H604" s="6" t="str">
        <f>IF(IFERROR(VLOOKUP(B604,总表!A:D,4,0),"露易")=0," ",IFERROR(VLOOKUP(B604,总表!A:D,4,0),"-"))</f>
        <v> </v>
      </c>
      <c r="I604" s="6" t="str">
        <f t="shared" si="39"/>
        <v> </v>
      </c>
    </row>
    <row r="605" spans="1:9">
      <c r="A605" s="6">
        <v>604</v>
      </c>
      <c r="B605" s="47" t="str">
        <f t="shared" si="36"/>
        <v>0000025C</v>
      </c>
      <c r="C605" s="47" t="str">
        <f>IFERROR(VLOOKUP(B605,总表!A:B,2,0),"-")</f>
        <v>昆虫类</v>
      </c>
      <c r="D605" s="6" t="str">
        <f t="shared" si="37"/>
        <v>昆虫类</v>
      </c>
      <c r="E605" s="6" t="str">
        <f>IFERROR(VLOOKUP(B605,总表!A:D,3,0),"-")</f>
        <v>蜣螂</v>
      </c>
      <c r="F605" s="6" t="str">
        <f t="shared" si="38"/>
        <v>蜣螂</v>
      </c>
      <c r="G605" s="6">
        <v>3000</v>
      </c>
      <c r="H605" s="6" t="str">
        <f>IF(IFERROR(VLOOKUP(B605,总表!A:D,4,0),"露易")=0," ",IFERROR(VLOOKUP(B605,总表!A:D,4,0),"-"))</f>
        <v> </v>
      </c>
      <c r="I605" s="6" t="str">
        <f t="shared" si="39"/>
        <v> </v>
      </c>
    </row>
    <row r="606" spans="1:9">
      <c r="A606" s="6">
        <v>605</v>
      </c>
      <c r="B606" s="47" t="str">
        <f t="shared" si="36"/>
        <v>0000025D</v>
      </c>
      <c r="C606" s="47" t="str">
        <f>IFERROR(VLOOKUP(B606,总表!A:B,2,0),"-")</f>
        <v>昆虫类</v>
      </c>
      <c r="D606" s="6" t="str">
        <f t="shared" si="37"/>
        <v>昆虫类</v>
      </c>
      <c r="E606" s="6" t="str">
        <f>IFERROR(VLOOKUP(B606,总表!A:D,3,0),"-")</f>
        <v>稻蝗</v>
      </c>
      <c r="F606" s="6" t="str">
        <f t="shared" si="38"/>
        <v>稻蝗</v>
      </c>
      <c r="G606" s="6">
        <v>400</v>
      </c>
      <c r="H606" s="6" t="str">
        <f>IF(IFERROR(VLOOKUP(B606,总表!A:D,4,0),"露易")=0," ",IFERROR(VLOOKUP(B606,总表!A:D,4,0),"-"))</f>
        <v> </v>
      </c>
      <c r="I606" s="6" t="str">
        <f t="shared" si="39"/>
        <v> </v>
      </c>
    </row>
    <row r="607" spans="1:9">
      <c r="A607" s="6">
        <v>606</v>
      </c>
      <c r="B607" s="47" t="str">
        <f t="shared" si="36"/>
        <v>0000025E</v>
      </c>
      <c r="C607" s="47" t="str">
        <f>IFERROR(VLOOKUP(B607,总表!A:B,2,0),"-")</f>
        <v>昆虫类</v>
      </c>
      <c r="D607" s="6" t="str">
        <f t="shared" si="37"/>
        <v>昆虫类</v>
      </c>
      <c r="E607" s="6" t="str">
        <f>IFERROR(VLOOKUP(B607,总表!A:D,3,0),"-")</f>
        <v>蚊子</v>
      </c>
      <c r="F607" s="6" t="str">
        <f t="shared" si="38"/>
        <v>蚊子</v>
      </c>
      <c r="G607" s="6">
        <v>130</v>
      </c>
      <c r="H607" s="6" t="str">
        <f>IF(IFERROR(VLOOKUP(B607,总表!A:D,4,0),"露易")=0," ",IFERROR(VLOOKUP(B607,总表!A:D,4,0),"-"))</f>
        <v> </v>
      </c>
      <c r="I607" s="6" t="str">
        <f t="shared" si="39"/>
        <v> </v>
      </c>
    </row>
    <row r="608" spans="1:9">
      <c r="A608" s="6">
        <v>607</v>
      </c>
      <c r="B608" s="47" t="str">
        <f t="shared" si="36"/>
        <v>0000025F</v>
      </c>
      <c r="C608" s="47" t="str">
        <f>IFERROR(VLOOKUP(B608,总表!A:B,2,0),"-")</f>
        <v>昆虫类</v>
      </c>
      <c r="D608" s="6" t="str">
        <f t="shared" si="37"/>
        <v>昆虫类</v>
      </c>
      <c r="E608" s="6" t="str">
        <f>IFERROR(VLOOKUP(B608,总表!A:D,3,0),"-")</f>
        <v>螳螂</v>
      </c>
      <c r="F608" s="6" t="str">
        <f t="shared" si="38"/>
        <v>螳螂</v>
      </c>
      <c r="G608" s="6">
        <v>430</v>
      </c>
      <c r="H608" s="6" t="str">
        <f>IF(IFERROR(VLOOKUP(B608,总表!A:D,4,0),"露易")=0," ",IFERROR(VLOOKUP(B608,总表!A:D,4,0),"-"))</f>
        <v> </v>
      </c>
      <c r="I608" s="6" t="str">
        <f t="shared" si="39"/>
        <v> </v>
      </c>
    </row>
    <row r="609" spans="1:9">
      <c r="A609" s="6">
        <v>608</v>
      </c>
      <c r="B609" s="47" t="str">
        <f t="shared" si="36"/>
        <v>00000260</v>
      </c>
      <c r="C609" s="47" t="str">
        <f>IFERROR(VLOOKUP(B609,总表!A:B,2,0),"-")</f>
        <v>昆虫类</v>
      </c>
      <c r="D609" s="6" t="str">
        <f t="shared" si="37"/>
        <v>昆虫类</v>
      </c>
      <c r="E609" s="6" t="str">
        <f>IFERROR(VLOOKUP(B609,总表!A:D,3,0),"-")</f>
        <v>椿象</v>
      </c>
      <c r="F609" s="6" t="str">
        <f t="shared" si="38"/>
        <v>椿象</v>
      </c>
      <c r="G609" s="6">
        <v>120</v>
      </c>
      <c r="H609" s="6" t="str">
        <f>IF(IFERROR(VLOOKUP(B609,总表!A:D,4,0),"露易")=0," ",IFERROR(VLOOKUP(B609,总表!A:D,4,0),"-"))</f>
        <v> </v>
      </c>
      <c r="I609" s="6" t="str">
        <f t="shared" si="39"/>
        <v> </v>
      </c>
    </row>
    <row r="610" spans="1:9">
      <c r="A610" s="6">
        <v>609</v>
      </c>
      <c r="B610" s="47" t="str">
        <f t="shared" si="36"/>
        <v>00000261</v>
      </c>
      <c r="C610" s="47" t="str">
        <f>IFERROR(VLOOKUP(B610,总表!A:B,2,0),"-")</f>
        <v>昆虫类</v>
      </c>
      <c r="D610" s="6" t="str">
        <f t="shared" si="37"/>
        <v>昆虫类</v>
      </c>
      <c r="E610" s="6" t="str">
        <f>IFERROR(VLOOKUP(B610,总表!A:D,3,0),"-")</f>
        <v>星天牛</v>
      </c>
      <c r="F610" s="6" t="str">
        <f t="shared" si="38"/>
        <v>星天牛</v>
      </c>
      <c r="G610" s="6">
        <v>350</v>
      </c>
      <c r="H610" s="6" t="str">
        <f>IF(IFERROR(VLOOKUP(B610,总表!A:D,4,0),"露易")=0," ",IFERROR(VLOOKUP(B610,总表!A:D,4,0),"-"))</f>
        <v> </v>
      </c>
      <c r="I610" s="6" t="str">
        <f t="shared" si="39"/>
        <v> </v>
      </c>
    </row>
    <row r="611" spans="1:9">
      <c r="A611" s="6">
        <v>610</v>
      </c>
      <c r="B611" s="47" t="str">
        <f t="shared" si="36"/>
        <v>00000262</v>
      </c>
      <c r="C611" s="47" t="str">
        <f>IFERROR(VLOOKUP(B611,总表!A:B,2,0),"-")</f>
        <v>昆虫类</v>
      </c>
      <c r="D611" s="6" t="str">
        <f t="shared" si="37"/>
        <v>昆虫类</v>
      </c>
      <c r="E611" s="51" t="str">
        <f>IFERROR(VLOOKUP(B611,总表!A:D,3,0),"-")</f>
        <v>乌鸦凤蝶</v>
      </c>
      <c r="F611" s="51" t="str">
        <f t="shared" si="38"/>
        <v>乌鸦凤蝶</v>
      </c>
      <c r="G611" s="6">
        <v>2500</v>
      </c>
      <c r="H611" s="6" t="str">
        <f>IF(IFERROR(VLOOKUP(B611,总表!A:D,4,0),"露易")=0," ",IFERROR(VLOOKUP(B611,总表!A:D,4,0),"-"))</f>
        <v> </v>
      </c>
      <c r="I611" s="6" t="str">
        <f t="shared" si="39"/>
        <v> </v>
      </c>
    </row>
    <row r="612" spans="1:9">
      <c r="A612" s="6">
        <v>611</v>
      </c>
      <c r="B612" s="47" t="str">
        <f t="shared" si="36"/>
        <v>00000263</v>
      </c>
      <c r="C612" s="47" t="str">
        <f>IFERROR(VLOOKUP(B612,总表!A:B,2,0),"-")</f>
        <v>昆虫类</v>
      </c>
      <c r="D612" s="6" t="str">
        <f t="shared" si="37"/>
        <v>昆虫类</v>
      </c>
      <c r="E612" s="51" t="str">
        <f>IFERROR(VLOOKUP(B612,总表!A:D,3,0),"-")</f>
        <v>蜗牛</v>
      </c>
      <c r="F612" s="51" t="str">
        <f t="shared" si="38"/>
        <v>蜗牛</v>
      </c>
      <c r="G612" s="6">
        <v>250</v>
      </c>
      <c r="H612" s="6" t="str">
        <f>IF(IFERROR(VLOOKUP(B612,总表!A:D,4,0),"露易")=0," ",IFERROR(VLOOKUP(B612,总表!A:D,4,0),"-"))</f>
        <v> </v>
      </c>
      <c r="I612" s="6" t="str">
        <f t="shared" si="39"/>
        <v> </v>
      </c>
    </row>
    <row r="613" spans="1:9">
      <c r="A613" s="6">
        <v>612</v>
      </c>
      <c r="B613" s="47" t="str">
        <f t="shared" si="36"/>
        <v>00000264</v>
      </c>
      <c r="C613" s="47" t="str">
        <f>IFERROR(VLOOKUP(B613,总表!A:B,2,0),"-")</f>
        <v>昆虫类</v>
      </c>
      <c r="D613" s="6" t="str">
        <f t="shared" si="37"/>
        <v>昆虫类</v>
      </c>
      <c r="E613" s="6" t="str">
        <f>IFERROR(VLOOKUP(B613,总表!A:D,3,0),"-")</f>
        <v>独角仙</v>
      </c>
      <c r="F613" s="6" t="str">
        <f t="shared" si="38"/>
        <v>独角仙</v>
      </c>
      <c r="G613" s="6">
        <v>1350</v>
      </c>
      <c r="H613" s="6" t="str">
        <f>IF(IFERROR(VLOOKUP(B613,总表!A:D,4,0),"露易")=0," ",IFERROR(VLOOKUP(B613,总表!A:D,4,0),"-"))</f>
        <v> </v>
      </c>
      <c r="I613" s="6" t="str">
        <f t="shared" si="39"/>
        <v> </v>
      </c>
    </row>
    <row r="614" spans="1:9">
      <c r="A614" s="6">
        <v>613</v>
      </c>
      <c r="B614" s="47" t="str">
        <f t="shared" si="36"/>
        <v>00000265</v>
      </c>
      <c r="C614" s="47" t="str">
        <f>IFERROR(VLOOKUP(B614,总表!A:B,2,0),"-")</f>
        <v>昆虫类</v>
      </c>
      <c r="D614" s="6" t="str">
        <f t="shared" si="37"/>
        <v>昆虫类</v>
      </c>
      <c r="E614" s="6" t="str">
        <f>IFERROR(VLOOKUP(B614,总表!A:D,3,0),"-")</f>
        <v>蚱蜢</v>
      </c>
      <c r="F614" s="6" t="str">
        <f t="shared" si="38"/>
        <v>蚱蜢</v>
      </c>
      <c r="G614" s="6">
        <v>160</v>
      </c>
      <c r="H614" s="6" t="str">
        <f>IF(IFERROR(VLOOKUP(B614,总表!A:D,4,0),"露易")=0," ",IFERROR(VLOOKUP(B614,总表!A:D,4,0),"-"))</f>
        <v> </v>
      </c>
      <c r="I614" s="6" t="str">
        <f t="shared" si="39"/>
        <v> </v>
      </c>
    </row>
    <row r="615" spans="1:9">
      <c r="A615" s="6">
        <v>614</v>
      </c>
      <c r="B615" s="47" t="str">
        <f t="shared" si="36"/>
        <v>00000266</v>
      </c>
      <c r="C615" s="47" t="str">
        <f>IFERROR(VLOOKUP(B615,总表!A:B,2,0),"-")</f>
        <v>昆虫类</v>
      </c>
      <c r="D615" s="6" t="str">
        <f t="shared" si="37"/>
        <v>昆虫类</v>
      </c>
      <c r="E615" s="6" t="str">
        <f>IFERROR(VLOOKUP(B615,总表!A:D,3,0),"-")</f>
        <v>雪隐金龟</v>
      </c>
      <c r="F615" s="6" t="str">
        <f t="shared" si="38"/>
        <v>雪隐金龟</v>
      </c>
      <c r="G615" s="6">
        <v>300</v>
      </c>
      <c r="H615" s="6" t="str">
        <f>IF(IFERROR(VLOOKUP(B615,总表!A:D,4,0),"露易")=0," ",IFERROR(VLOOKUP(B615,总表!A:D,4,0),"-"))</f>
        <v> </v>
      </c>
      <c r="I615" s="6" t="str">
        <f t="shared" si="39"/>
        <v> </v>
      </c>
    </row>
    <row r="616" spans="1:9">
      <c r="A616" s="6">
        <v>615</v>
      </c>
      <c r="B616" s="47" t="str">
        <f t="shared" si="36"/>
        <v>00000267</v>
      </c>
      <c r="C616" s="47" t="str">
        <f>IFERROR(VLOOKUP(B616,总表!A:B,2,0),"-")</f>
        <v>昆虫类</v>
      </c>
      <c r="D616" s="6" t="str">
        <f t="shared" si="37"/>
        <v>昆虫类</v>
      </c>
      <c r="E616" s="6" t="str">
        <f>IFERROR(VLOOKUP(B616,总表!A:D,3,0),"-")</f>
        <v>高卡萨斯南洋大兜虫</v>
      </c>
      <c r="F616" s="6" t="str">
        <f t="shared" si="38"/>
        <v>高卡萨斯南洋大兜虫</v>
      </c>
      <c r="G616" s="6">
        <v>8000</v>
      </c>
      <c r="H616" s="6" t="str">
        <f>IF(IFERROR(VLOOKUP(B616,总表!A:D,4,0),"露易")=0," ",IFERROR(VLOOKUP(B616,总表!A:D,4,0),"-"))</f>
        <v> </v>
      </c>
      <c r="I616" s="6" t="str">
        <f t="shared" si="39"/>
        <v> </v>
      </c>
    </row>
    <row r="617" spans="1:9">
      <c r="A617" s="6">
        <v>616</v>
      </c>
      <c r="B617" s="47" t="str">
        <f t="shared" si="36"/>
        <v>00000268</v>
      </c>
      <c r="C617" s="47" t="str">
        <f>IFERROR(VLOOKUP(B617,总表!A:B,2,0),"-")</f>
        <v>昆虫类</v>
      </c>
      <c r="D617" s="6" t="str">
        <f t="shared" si="37"/>
        <v>昆虫类</v>
      </c>
      <c r="E617" s="6" t="str">
        <f>IFERROR(VLOOKUP(B617,总表!A:D,3,0),"-")</f>
        <v>叶竹节虫</v>
      </c>
      <c r="F617" s="6" t="str">
        <f t="shared" si="38"/>
        <v>叶竹节虫</v>
      </c>
      <c r="G617" s="6">
        <v>600</v>
      </c>
      <c r="H617" s="6" t="str">
        <f>IF(IFERROR(VLOOKUP(B617,总表!A:D,4,0),"露易")=0," ",IFERROR(VLOOKUP(B617,总表!A:D,4,0),"-"))</f>
        <v> </v>
      </c>
      <c r="I617" s="6" t="str">
        <f t="shared" si="39"/>
        <v> </v>
      </c>
    </row>
    <row r="618" spans="1:9">
      <c r="A618" s="6">
        <v>617</v>
      </c>
      <c r="B618" s="47" t="str">
        <f t="shared" si="36"/>
        <v>00000269</v>
      </c>
      <c r="C618" s="47" t="str">
        <f>IFERROR(VLOOKUP(B618,总表!A:B,2,0),"-")</f>
        <v>昆虫类</v>
      </c>
      <c r="D618" s="6" t="str">
        <f t="shared" si="37"/>
        <v>昆虫类</v>
      </c>
      <c r="E618" s="6" t="str">
        <f>IFERROR(VLOOKUP(B618,总表!A:D,3,0),"-")</f>
        <v>蟋蟀</v>
      </c>
      <c r="F618" s="6" t="str">
        <f t="shared" si="38"/>
        <v>蟋蟀</v>
      </c>
      <c r="G618" s="6">
        <v>130</v>
      </c>
      <c r="H618" s="6" t="str">
        <f>IF(IFERROR(VLOOKUP(B618,总表!A:D,4,0),"露易")=0," ",IFERROR(VLOOKUP(B618,总表!A:D,4,0),"-"))</f>
        <v> </v>
      </c>
      <c r="I618" s="6" t="str">
        <f t="shared" si="39"/>
        <v> </v>
      </c>
    </row>
    <row r="619" spans="1:9">
      <c r="A619" s="6">
        <v>618</v>
      </c>
      <c r="B619" s="47" t="str">
        <f t="shared" si="36"/>
        <v>0000026A</v>
      </c>
      <c r="C619" s="47" t="str">
        <f>IFERROR(VLOOKUP(B619,总表!A:B,2,0),"-")</f>
        <v>昆虫类</v>
      </c>
      <c r="D619" s="6" t="str">
        <f t="shared" si="37"/>
        <v>昆虫类</v>
      </c>
      <c r="E619" s="6" t="str">
        <f>IFERROR(VLOOKUP(B619,总表!A:D,3,0),"-")</f>
        <v>熊蝉</v>
      </c>
      <c r="F619" s="6" t="str">
        <f t="shared" si="38"/>
        <v>熊蝉</v>
      </c>
      <c r="G619" s="6">
        <v>500</v>
      </c>
      <c r="H619" s="6" t="str">
        <f>IF(IFERROR(VLOOKUP(B619,总表!A:D,4,0),"露易")=0," ",IFERROR(VLOOKUP(B619,总表!A:D,4,0),"-"))</f>
        <v> </v>
      </c>
      <c r="I619" s="6" t="str">
        <f t="shared" si="39"/>
        <v> </v>
      </c>
    </row>
    <row r="620" spans="1:9">
      <c r="A620" s="6">
        <v>619</v>
      </c>
      <c r="B620" s="47" t="str">
        <f t="shared" si="36"/>
        <v>0000026B</v>
      </c>
      <c r="C620" s="47" t="str">
        <f>IFERROR(VLOOKUP(B620,总表!A:B,2,0),"-")</f>
        <v>昆虫类</v>
      </c>
      <c r="D620" s="6" t="str">
        <f t="shared" si="37"/>
        <v>昆虫类</v>
      </c>
      <c r="E620" s="6" t="str">
        <f>IFERROR(VLOOKUP(B620,总表!A:D,3,0),"-")</f>
        <v>蜘蛛</v>
      </c>
      <c r="F620" s="6" t="str">
        <f t="shared" si="38"/>
        <v>蜘蛛</v>
      </c>
      <c r="G620" s="6">
        <v>600</v>
      </c>
      <c r="H620" s="6" t="str">
        <f>IF(IFERROR(VLOOKUP(B620,总表!A:D,4,0),"露易")=0," ",IFERROR(VLOOKUP(B620,总表!A:D,4,0),"-"))</f>
        <v> </v>
      </c>
      <c r="I620" s="6" t="str">
        <f t="shared" si="39"/>
        <v> </v>
      </c>
    </row>
    <row r="621" spans="1:9">
      <c r="A621" s="6">
        <v>620</v>
      </c>
      <c r="B621" s="47" t="str">
        <f t="shared" si="36"/>
        <v>0000026C</v>
      </c>
      <c r="C621" s="47" t="str">
        <f>IFERROR(VLOOKUP(B621,总表!A:B,2,0),"-")</f>
        <v>昆虫类</v>
      </c>
      <c r="D621" s="6" t="str">
        <f t="shared" si="37"/>
        <v>昆虫类</v>
      </c>
      <c r="E621" s="6" t="str">
        <f>IFERROR(VLOOKUP(B621,总表!A:D,3,0),"-")</f>
        <v>彩袄蛱蝶</v>
      </c>
      <c r="F621" s="6" t="str">
        <f t="shared" si="38"/>
        <v>彩袄蛱蝶</v>
      </c>
      <c r="G621" s="6">
        <v>3000</v>
      </c>
      <c r="H621" s="6" t="str">
        <f>IF(IFERROR(VLOOKUP(B621,总表!A:D,4,0),"露易")=0," ",IFERROR(VLOOKUP(B621,总表!A:D,4,0),"-"))</f>
        <v> </v>
      </c>
      <c r="I621" s="6" t="str">
        <f t="shared" si="39"/>
        <v> </v>
      </c>
    </row>
    <row r="622" spans="1:9">
      <c r="A622" s="6">
        <v>621</v>
      </c>
      <c r="B622" s="47" t="str">
        <f t="shared" si="36"/>
        <v>0000026D</v>
      </c>
      <c r="C622" s="47" t="str">
        <f>IFERROR(VLOOKUP(B622,总表!A:B,2,0),"-")</f>
        <v>昆虫类</v>
      </c>
      <c r="D622" s="6" t="str">
        <f t="shared" si="37"/>
        <v>昆虫类</v>
      </c>
      <c r="E622" s="6" t="str">
        <f>IFERROR(VLOOKUP(B622,总表!A:D,3,0),"-")</f>
        <v>斑透翅蝉</v>
      </c>
      <c r="F622" s="6" t="str">
        <f t="shared" si="38"/>
        <v>斑透翅蝉</v>
      </c>
      <c r="G622" s="6">
        <v>300</v>
      </c>
      <c r="H622" s="6" t="str">
        <f>IF(IFERROR(VLOOKUP(B622,总表!A:D,4,0),"露易")=0," ",IFERROR(VLOOKUP(B622,总表!A:D,4,0),"-"))</f>
        <v> </v>
      </c>
      <c r="I622" s="6" t="str">
        <f t="shared" si="39"/>
        <v> </v>
      </c>
    </row>
    <row r="623" spans="1:9">
      <c r="A623" s="6">
        <v>622</v>
      </c>
      <c r="B623" s="47" t="str">
        <f t="shared" si="36"/>
        <v>0000026E</v>
      </c>
      <c r="C623" s="47" t="str">
        <f>IFERROR(VLOOKUP(B623,总表!A:B,2,0),"-")</f>
        <v>昆虫类</v>
      </c>
      <c r="D623" s="6" t="str">
        <f t="shared" si="37"/>
        <v>昆虫类</v>
      </c>
      <c r="E623" s="6" t="str">
        <f>IFERROR(VLOOKUP(B623,总表!A:D,3,0),"-")</f>
        <v>蓑衣虫</v>
      </c>
      <c r="F623" s="6" t="str">
        <f t="shared" si="38"/>
        <v>蓑衣虫</v>
      </c>
      <c r="G623" s="6">
        <v>600</v>
      </c>
      <c r="H623" s="6" t="str">
        <f>IF(IFERROR(VLOOKUP(B623,总表!A:D,4,0),"露易")=0," ",IFERROR(VLOOKUP(B623,总表!A:D,4,0),"-"))</f>
        <v> </v>
      </c>
      <c r="I623" s="6" t="str">
        <f t="shared" si="39"/>
        <v> </v>
      </c>
    </row>
    <row r="624" spans="1:9">
      <c r="A624" s="6">
        <v>623</v>
      </c>
      <c r="B624" s="47" t="str">
        <f t="shared" si="36"/>
        <v>0000026F</v>
      </c>
      <c r="C624" s="47" t="str">
        <f>IFERROR(VLOOKUP(B624,总表!A:B,2,0),"-")</f>
        <v>昆虫类</v>
      </c>
      <c r="D624" s="6" t="str">
        <f t="shared" si="37"/>
        <v>昆虫类</v>
      </c>
      <c r="E624" s="6" t="str">
        <f>IFERROR(VLOOKUP(B624,总表!A:D,3,0),"-")</f>
        <v>蜜蜂</v>
      </c>
      <c r="F624" s="6" t="str">
        <f t="shared" si="38"/>
        <v>蜜蜂</v>
      </c>
      <c r="G624" s="6">
        <v>200</v>
      </c>
      <c r="H624" s="6" t="str">
        <f>IF(IFERROR(VLOOKUP(B624,总表!A:D,4,0),"露易")=0," ",IFERROR(VLOOKUP(B624,总表!A:D,4,0),"-"))</f>
        <v> </v>
      </c>
      <c r="I624" s="6" t="str">
        <f t="shared" si="39"/>
        <v> </v>
      </c>
    </row>
    <row r="625" spans="1:9">
      <c r="A625" s="6">
        <v>624</v>
      </c>
      <c r="B625" s="47" t="str">
        <f t="shared" si="36"/>
        <v>00000270</v>
      </c>
      <c r="C625" s="47" t="str">
        <f>IFERROR(VLOOKUP(B625,总表!A:B,2,0),"-")</f>
        <v>昆虫类</v>
      </c>
      <c r="D625" s="6" t="str">
        <f t="shared" si="37"/>
        <v>昆虫类</v>
      </c>
      <c r="E625" s="6" t="str">
        <f>IFERROR(VLOOKUP(B625,总表!A:D,3,0),"-")</f>
        <v>深山锹形虫</v>
      </c>
      <c r="F625" s="6" t="str">
        <f t="shared" si="38"/>
        <v>深山锹形虫</v>
      </c>
      <c r="G625" s="6">
        <v>1000</v>
      </c>
      <c r="H625" s="6" t="str">
        <f>IF(IFERROR(VLOOKUP(B625,总表!A:D,4,0),"露易")=0," ",IFERROR(VLOOKUP(B625,总表!A:D,4,0),"-"))</f>
        <v> </v>
      </c>
      <c r="I625" s="6" t="str">
        <f t="shared" si="39"/>
        <v> </v>
      </c>
    </row>
    <row r="626" spans="1:9">
      <c r="A626" s="6">
        <v>625</v>
      </c>
      <c r="B626" s="47" t="str">
        <f t="shared" si="36"/>
        <v>00000271</v>
      </c>
      <c r="C626" s="47" t="str">
        <f>IFERROR(VLOOKUP(B626,总表!A:B,2,0),"-")</f>
        <v>昆虫类</v>
      </c>
      <c r="D626" s="6" t="str">
        <f t="shared" si="37"/>
        <v>昆虫类</v>
      </c>
      <c r="E626" s="6" t="str">
        <f>IFERROR(VLOOKUP(B626,总表!A:D,3,0),"-")</f>
        <v>斑缘点粉蝶</v>
      </c>
      <c r="F626" s="6" t="str">
        <f t="shared" si="38"/>
        <v>斑缘点粉蝶</v>
      </c>
      <c r="G626" s="6">
        <v>160</v>
      </c>
      <c r="H626" s="6" t="str">
        <f>IF(IFERROR(VLOOKUP(B626,总表!A:D,4,0),"露易")=0," ",IFERROR(VLOOKUP(B626,总表!A:D,4,0),"-"))</f>
        <v> </v>
      </c>
      <c r="I626" s="6" t="str">
        <f t="shared" si="39"/>
        <v> </v>
      </c>
    </row>
    <row r="627" spans="1:9">
      <c r="A627" s="6">
        <v>626</v>
      </c>
      <c r="B627" s="47" t="str">
        <f t="shared" si="36"/>
        <v>00000272</v>
      </c>
      <c r="C627" s="47" t="str">
        <f>IFERROR(VLOOKUP(B627,总表!A:B,2,0),"-")</f>
        <v>昆虫类</v>
      </c>
      <c r="D627" s="6" t="str">
        <f t="shared" si="37"/>
        <v>昆虫类</v>
      </c>
      <c r="E627" s="6" t="str">
        <f>IFERROR(VLOOKUP(B627,总表!A:D,3,0),"-")</f>
        <v>白粉蝶</v>
      </c>
      <c r="F627" s="6" t="str">
        <f t="shared" si="38"/>
        <v>白粉蝶</v>
      </c>
      <c r="G627" s="6">
        <v>160</v>
      </c>
      <c r="H627" s="6" t="str">
        <f>IF(IFERROR(VLOOKUP(B627,总表!A:D,4,0),"露易")=0," ",IFERROR(VLOOKUP(B627,总表!A:D,4,0),"-"))</f>
        <v> </v>
      </c>
      <c r="I627" s="6" t="str">
        <f t="shared" si="39"/>
        <v> </v>
      </c>
    </row>
    <row r="628" spans="1:9">
      <c r="A628" s="6">
        <v>627</v>
      </c>
      <c r="B628" s="47" t="str">
        <f t="shared" si="36"/>
        <v>00000273</v>
      </c>
      <c r="C628" s="47" t="str">
        <f>IFERROR(VLOOKUP(B628,总表!A:B,2,0),"-")</f>
        <v>昆虫类</v>
      </c>
      <c r="D628" s="6" t="str">
        <f t="shared" si="37"/>
        <v>昆虫类</v>
      </c>
      <c r="E628" s="6" t="str">
        <f>IFERROR(VLOOKUP(B628,总表!A:D,3,0),"-")</f>
        <v>大蓝闪蝶</v>
      </c>
      <c r="F628" s="6" t="str">
        <f t="shared" si="38"/>
        <v>大蓝闪蝶</v>
      </c>
      <c r="G628" s="6">
        <v>4000</v>
      </c>
      <c r="H628" s="6" t="str">
        <f>IF(IFERROR(VLOOKUP(B628,总表!A:D,4,0),"露易")=0," ",IFERROR(VLOOKUP(B628,总表!A:D,4,0),"-"))</f>
        <v> </v>
      </c>
      <c r="I628" s="6" t="str">
        <f t="shared" si="39"/>
        <v> </v>
      </c>
    </row>
    <row r="629" spans="1:9">
      <c r="A629" s="6">
        <v>628</v>
      </c>
      <c r="B629" s="47" t="str">
        <f t="shared" si="36"/>
        <v>00000274</v>
      </c>
      <c r="C629" s="47" t="str">
        <f>IFERROR(VLOOKUP(B629,总表!A:B,2,0),"-")</f>
        <v>昆虫类</v>
      </c>
      <c r="D629" s="6" t="str">
        <f t="shared" si="37"/>
        <v>昆虫类</v>
      </c>
      <c r="E629" s="6" t="str">
        <f>IFERROR(VLOOKUP(B629,总表!A:D,3,0),"-")</f>
        <v>蜈蚣</v>
      </c>
      <c r="F629" s="6" t="str">
        <f t="shared" si="38"/>
        <v>蜈蚣</v>
      </c>
      <c r="G629" s="6">
        <v>300</v>
      </c>
      <c r="H629" s="6" t="str">
        <f>IF(IFERROR(VLOOKUP(B629,总表!A:D,4,0),"露易")=0," ",IFERROR(VLOOKUP(B629,总表!A:D,4,0),"-"))</f>
        <v> </v>
      </c>
      <c r="I629" s="6" t="str">
        <f t="shared" si="39"/>
        <v> </v>
      </c>
    </row>
    <row r="630" spans="1:9">
      <c r="A630" s="6">
        <v>629</v>
      </c>
      <c r="B630" s="47" t="str">
        <f t="shared" si="36"/>
        <v>00000275</v>
      </c>
      <c r="C630" s="47" t="str">
        <f>IFERROR(VLOOKUP(B630,总表!A:B,2,0),"-")</f>
        <v>-</v>
      </c>
      <c r="D630" s="6" t="str">
        <f t="shared" si="37"/>
        <v>-</v>
      </c>
      <c r="E630" s="6" t="str">
        <f>IFERROR(VLOOKUP(B630,总表!A:D,3,0),"-")</f>
        <v>-</v>
      </c>
      <c r="F630" s="6" t="str">
        <f t="shared" si="38"/>
        <v>-</v>
      </c>
      <c r="G630" s="6" t="s">
        <v>9</v>
      </c>
      <c r="H630" s="6" t="str">
        <f>IF(IFERROR(VLOOKUP(B630,总表!A:D,4,0),"露易")=0," ",IFERROR(VLOOKUP(B630,总表!A:D,4,0),"-"))</f>
        <v>-</v>
      </c>
      <c r="I630" s="6" t="str">
        <f t="shared" si="39"/>
        <v>-</v>
      </c>
    </row>
    <row r="631" spans="1:9">
      <c r="A631" s="6">
        <v>630</v>
      </c>
      <c r="B631" s="47" t="str">
        <f t="shared" si="36"/>
        <v>00000276</v>
      </c>
      <c r="C631" s="47" t="str">
        <f>IFERROR(VLOOKUP(B631,总表!A:B,2,0),"-")</f>
        <v>昆虫类</v>
      </c>
      <c r="D631" s="6" t="str">
        <f t="shared" si="37"/>
        <v>昆虫类</v>
      </c>
      <c r="E631" s="6" t="str">
        <f>IFERROR(VLOOKUP(B631,总表!A:D,3,0),"-")</f>
        <v>竹节虫</v>
      </c>
      <c r="F631" s="6" t="str">
        <f t="shared" si="38"/>
        <v>竹节虫</v>
      </c>
      <c r="G631" s="6">
        <v>600</v>
      </c>
      <c r="H631" s="6" t="str">
        <f>IF(IFERROR(VLOOKUP(B631,总表!A:D,4,0),"露易")=0," ",IFERROR(VLOOKUP(B631,总表!A:D,4,0),"-"))</f>
        <v> </v>
      </c>
      <c r="I631" s="6" t="str">
        <f t="shared" si="39"/>
        <v> </v>
      </c>
    </row>
    <row r="632" spans="1:9">
      <c r="A632" s="6">
        <v>631</v>
      </c>
      <c r="B632" s="47" t="str">
        <f t="shared" si="36"/>
        <v>00000277</v>
      </c>
      <c r="C632" s="47" t="str">
        <f>IFERROR(VLOOKUP(B632,总表!A:B,2,0),"-")</f>
        <v>昆虫类</v>
      </c>
      <c r="D632" s="6" t="str">
        <f t="shared" si="37"/>
        <v>昆虫类</v>
      </c>
      <c r="E632" s="6" t="str">
        <f>IFERROR(VLOOKUP(B632,总表!A:D,3,0),"-")</f>
        <v>彩虹锹形虫</v>
      </c>
      <c r="F632" s="6" t="str">
        <f t="shared" si="38"/>
        <v>彩虹锹形虫</v>
      </c>
      <c r="G632" s="6">
        <v>6000</v>
      </c>
      <c r="H632" s="6" t="str">
        <f>IF(IFERROR(VLOOKUP(B632,总表!A:D,4,0),"露易")=0," ",IFERROR(VLOOKUP(B632,总表!A:D,4,0),"-"))</f>
        <v> </v>
      </c>
      <c r="I632" s="6" t="str">
        <f t="shared" si="39"/>
        <v> </v>
      </c>
    </row>
    <row r="633" spans="1:9">
      <c r="A633" s="6">
        <v>632</v>
      </c>
      <c r="B633" s="47" t="str">
        <f t="shared" si="36"/>
        <v>00000278</v>
      </c>
      <c r="C633" s="47" t="str">
        <f>IFERROR(VLOOKUP(B633,总表!A:B,2,0),"-")</f>
        <v>昆虫类</v>
      </c>
      <c r="D633" s="6" t="str">
        <f t="shared" si="37"/>
        <v>昆虫类</v>
      </c>
      <c r="E633" s="51" t="str">
        <f>IFERROR(VLOOKUP(B633,总表!A:D,3,0),"-")</f>
        <v>锯锹形虫</v>
      </c>
      <c r="F633" s="51" t="str">
        <f t="shared" si="38"/>
        <v>锯锹形虫</v>
      </c>
      <c r="G633" s="6">
        <v>2000</v>
      </c>
      <c r="H633" s="6" t="str">
        <f>IF(IFERROR(VLOOKUP(B633,总表!A:D,4,0),"露易")=0," ",IFERROR(VLOOKUP(B633,总表!A:D,4,0),"-"))</f>
        <v> </v>
      </c>
      <c r="I633" s="6" t="str">
        <f t="shared" si="39"/>
        <v> </v>
      </c>
    </row>
    <row r="634" spans="1:9">
      <c r="A634" s="6">
        <v>633</v>
      </c>
      <c r="B634" s="47" t="str">
        <f t="shared" si="36"/>
        <v>00000279</v>
      </c>
      <c r="C634" s="47" t="str">
        <f>IFERROR(VLOOKUP(B634,总表!A:B,2,0),"-")</f>
        <v>昆虫类</v>
      </c>
      <c r="D634" s="6" t="str">
        <f t="shared" si="37"/>
        <v>昆虫类</v>
      </c>
      <c r="E634" s="6" t="str">
        <f>IFERROR(VLOOKUP(B634,总表!A:D,3,0),"-")</f>
        <v>跳蚤</v>
      </c>
      <c r="F634" s="6" t="str">
        <f t="shared" si="38"/>
        <v>跳蚤</v>
      </c>
      <c r="G634" s="6">
        <v>70</v>
      </c>
      <c r="H634" s="6" t="str">
        <f>IF(IFERROR(VLOOKUP(B634,总表!A:D,4,0),"露易")=0," ",IFERROR(VLOOKUP(B634,总表!A:D,4,0),"-"))</f>
        <v> </v>
      </c>
      <c r="I634" s="6" t="str">
        <f t="shared" si="39"/>
        <v> </v>
      </c>
    </row>
    <row r="635" spans="1:9">
      <c r="A635" s="6">
        <v>634</v>
      </c>
      <c r="B635" s="47" t="str">
        <f t="shared" si="36"/>
        <v>0000027A</v>
      </c>
      <c r="C635" s="47" t="str">
        <f>IFERROR(VLOOKUP(B635,总表!A:B,2,0),"-")</f>
        <v>昆虫类</v>
      </c>
      <c r="D635" s="6" t="str">
        <f t="shared" si="37"/>
        <v>昆虫类</v>
      </c>
      <c r="E635" s="6" t="str">
        <f>IFERROR(VLOOKUP(B635,总表!A:D,3,0),"-")</f>
        <v>蝼蛄</v>
      </c>
      <c r="F635" s="6" t="str">
        <f t="shared" si="38"/>
        <v>蝼蛄</v>
      </c>
      <c r="G635" s="6">
        <v>500</v>
      </c>
      <c r="H635" s="6" t="str">
        <f>IF(IFERROR(VLOOKUP(B635,总表!A:D,4,0),"露易")=0," ",IFERROR(VLOOKUP(B635,总表!A:D,4,0),"-"))</f>
        <v> </v>
      </c>
      <c r="I635" s="6" t="str">
        <f t="shared" si="39"/>
        <v> </v>
      </c>
    </row>
    <row r="636" spans="1:9">
      <c r="A636" s="6">
        <v>635</v>
      </c>
      <c r="B636" s="47" t="str">
        <f t="shared" si="36"/>
        <v>0000027B</v>
      </c>
      <c r="C636" s="47" t="str">
        <f>IFERROR(VLOOKUP(B636,总表!A:B,2,0),"-")</f>
        <v>昆虫类</v>
      </c>
      <c r="D636" s="6" t="str">
        <f t="shared" si="37"/>
        <v>昆虫类</v>
      </c>
      <c r="E636" s="6" t="str">
        <f>IFERROR(VLOOKUP(B636,总表!A:D,3,0),"-")</f>
        <v>无霸勾蜓</v>
      </c>
      <c r="F636" s="6" t="str">
        <f t="shared" si="38"/>
        <v>无霸勾蜓</v>
      </c>
      <c r="G636" s="6">
        <v>4500</v>
      </c>
      <c r="H636" s="6" t="str">
        <f>IF(IFERROR(VLOOKUP(B636,总表!A:D,4,0),"露易")=0," ",IFERROR(VLOOKUP(B636,总表!A:D,4,0),"-"))</f>
        <v> </v>
      </c>
      <c r="I636" s="6" t="str">
        <f t="shared" si="39"/>
        <v> </v>
      </c>
    </row>
    <row r="637" spans="1:9">
      <c r="A637" s="6">
        <v>636</v>
      </c>
      <c r="B637" s="47" t="str">
        <f t="shared" si="36"/>
        <v>0000027C</v>
      </c>
      <c r="C637" s="47" t="str">
        <f>IFERROR(VLOOKUP(B637,总表!A:B,2,0),"-")</f>
        <v>昆虫类</v>
      </c>
      <c r="D637" s="6" t="str">
        <f t="shared" si="37"/>
        <v>昆虫类</v>
      </c>
      <c r="E637" s="6" t="str">
        <f>IFERROR(VLOOKUP(B637,总表!A:D,3,0),"-")</f>
        <v>大桦斑蝶</v>
      </c>
      <c r="F637" s="6" t="str">
        <f t="shared" si="38"/>
        <v>大桦斑蝶</v>
      </c>
      <c r="G637" s="6">
        <v>140</v>
      </c>
      <c r="H637" s="6" t="str">
        <f>IF(IFERROR(VLOOKUP(B637,总表!A:D,4,0),"露易")=0," ",IFERROR(VLOOKUP(B637,总表!A:D,4,0),"-"))</f>
        <v> </v>
      </c>
      <c r="I637" s="6" t="str">
        <f t="shared" si="39"/>
        <v> </v>
      </c>
    </row>
    <row r="638" spans="1:9">
      <c r="A638" s="6">
        <v>637</v>
      </c>
      <c r="B638" s="47" t="str">
        <f t="shared" si="36"/>
        <v>0000027D</v>
      </c>
      <c r="C638" s="47" t="str">
        <f>IFERROR(VLOOKUP(B638,总表!A:B,2,0),"-")</f>
        <v>昆虫类</v>
      </c>
      <c r="D638" s="6" t="str">
        <f t="shared" si="37"/>
        <v>昆虫类</v>
      </c>
      <c r="E638" s="6" t="str">
        <f>IFERROR(VLOOKUP(B638,总表!A:D,3,0),"-")</f>
        <v>大锹形虫</v>
      </c>
      <c r="F638" s="6" t="str">
        <f t="shared" si="38"/>
        <v>大锹形虫</v>
      </c>
      <c r="G638" s="6">
        <v>10000</v>
      </c>
      <c r="H638" s="6" t="str">
        <f>IF(IFERROR(VLOOKUP(B638,总表!A:D,4,0),"露易")=0," ",IFERROR(VLOOKUP(B638,总表!A:D,4,0),"-"))</f>
        <v> </v>
      </c>
      <c r="I638" s="6" t="str">
        <f t="shared" si="39"/>
        <v> </v>
      </c>
    </row>
    <row r="639" spans="1:9">
      <c r="A639" s="6">
        <v>638</v>
      </c>
      <c r="B639" s="47" t="str">
        <f t="shared" si="36"/>
        <v>0000027E</v>
      </c>
      <c r="C639" s="47" t="str">
        <f>IFERROR(VLOOKUP(B639,总表!A:B,2,0),"-")</f>
        <v>昆虫类</v>
      </c>
      <c r="D639" s="6" t="str">
        <f t="shared" si="37"/>
        <v>昆虫类</v>
      </c>
      <c r="E639" s="6" t="str">
        <f>IFERROR(VLOOKUP(B639,总表!A:D,3,0),"-")</f>
        <v>黄金鬼锹形虫</v>
      </c>
      <c r="F639" s="6" t="str">
        <f t="shared" si="38"/>
        <v>黄金鬼锹形虫</v>
      </c>
      <c r="G639" s="6">
        <v>12000</v>
      </c>
      <c r="H639" s="6" t="str">
        <f>IF(IFERROR(VLOOKUP(B639,总表!A:D,4,0),"露易")=0," ",IFERROR(VLOOKUP(B639,总表!A:D,4,0),"-"))</f>
        <v> </v>
      </c>
      <c r="I639" s="6" t="str">
        <f t="shared" si="39"/>
        <v> </v>
      </c>
    </row>
    <row r="640" spans="1:9">
      <c r="A640" s="6">
        <v>639</v>
      </c>
      <c r="B640" s="47" t="str">
        <f t="shared" si="36"/>
        <v>0000027F</v>
      </c>
      <c r="C640" s="47" t="str">
        <f>IFERROR(VLOOKUP(B640,总表!A:B,2,0),"-")</f>
        <v>昆虫类</v>
      </c>
      <c r="D640" s="6" t="str">
        <f t="shared" si="37"/>
        <v>昆虫类</v>
      </c>
      <c r="E640" s="6" t="str">
        <f>IFERROR(VLOOKUP(B640,总表!A:D,3,0),"-")</f>
        <v>宝石金龟</v>
      </c>
      <c r="F640" s="6" t="str">
        <f t="shared" si="38"/>
        <v>宝石金龟</v>
      </c>
      <c r="G640" s="6">
        <v>10000</v>
      </c>
      <c r="H640" s="6" t="str">
        <f>IF(IFERROR(VLOOKUP(B640,总表!A:D,4,0),"露易")=0," ",IFERROR(VLOOKUP(B640,总表!A:D,4,0),"-"))</f>
        <v> </v>
      </c>
      <c r="I640" s="6" t="str">
        <f t="shared" si="39"/>
        <v> </v>
      </c>
    </row>
    <row r="641" spans="1:9">
      <c r="A641" s="6">
        <v>640</v>
      </c>
      <c r="B641" s="47" t="str">
        <f t="shared" si="36"/>
        <v>00000280</v>
      </c>
      <c r="C641" s="47" t="str">
        <f>IFERROR(VLOOKUP(B641,总表!A:B,2,0),"-")</f>
        <v>昆虫类</v>
      </c>
      <c r="D641" s="6" t="str">
        <f t="shared" si="37"/>
        <v>昆虫类</v>
      </c>
      <c r="E641" s="6" t="str">
        <f>IFERROR(VLOOKUP(B641,总表!A:D,3,0),"-")</f>
        <v>蝎子</v>
      </c>
      <c r="F641" s="6" t="str">
        <f t="shared" si="38"/>
        <v>蝎子</v>
      </c>
      <c r="G641" s="6">
        <v>8000</v>
      </c>
      <c r="H641" s="6" t="str">
        <f>IF(IFERROR(VLOOKUP(B641,总表!A:D,4,0),"露易")=0," ",IFERROR(VLOOKUP(B641,总表!A:D,4,0),"-"))</f>
        <v> </v>
      </c>
      <c r="I641" s="6" t="str">
        <f t="shared" si="39"/>
        <v> </v>
      </c>
    </row>
    <row r="642" spans="1:9">
      <c r="A642" s="6">
        <v>641</v>
      </c>
      <c r="B642" s="47" t="str">
        <f t="shared" ref="B642:B705" si="40">DEC2HEX(ROW(A641),8)</f>
        <v>00000281</v>
      </c>
      <c r="C642" s="47" t="str">
        <f>IFERROR(VLOOKUP(B642,总表!A:B,2,0),"-")</f>
        <v>昆虫类</v>
      </c>
      <c r="D642" s="6" t="str">
        <f t="shared" ref="D642:D705" si="41">C642</f>
        <v>昆虫类</v>
      </c>
      <c r="E642" s="6" t="str">
        <f>IFERROR(VLOOKUP(B642,总表!A:D,3,0),"-")</f>
        <v>蝉蜕</v>
      </c>
      <c r="F642" s="6" t="str">
        <f t="shared" ref="F642:F705" si="42">E642</f>
        <v>蝉蜕</v>
      </c>
      <c r="G642" s="6">
        <v>10</v>
      </c>
      <c r="H642" s="6" t="str">
        <f>IF(IFERROR(VLOOKUP(B642,总表!A:D,4,0),"露易")=0," ",IFERROR(VLOOKUP(B642,总表!A:D,4,0),"-"))</f>
        <v> </v>
      </c>
      <c r="I642" s="6" t="str">
        <f t="shared" ref="I642:I705" si="43">H642</f>
        <v> </v>
      </c>
    </row>
    <row r="643" spans="1:9">
      <c r="A643" s="6">
        <v>642</v>
      </c>
      <c r="B643" s="47" t="str">
        <f t="shared" si="40"/>
        <v>00000282</v>
      </c>
      <c r="C643" s="47" t="str">
        <f>IFERROR(VLOOKUP(B643,总表!A:B,2,0),"-")</f>
        <v>昆虫类</v>
      </c>
      <c r="D643" s="6" t="str">
        <f t="shared" si="41"/>
        <v>昆虫类</v>
      </c>
      <c r="E643" s="51" t="str">
        <f>IFERROR(VLOOKUP(B643,总表!A:D,3,0),"-")</f>
        <v>铃虫</v>
      </c>
      <c r="F643" s="51" t="str">
        <f t="shared" si="42"/>
        <v>铃虫</v>
      </c>
      <c r="G643" s="6">
        <v>430</v>
      </c>
      <c r="H643" s="6" t="str">
        <f>IF(IFERROR(VLOOKUP(B643,总表!A:D,4,0),"露易")=0," ",IFERROR(VLOOKUP(B643,总表!A:D,4,0),"-"))</f>
        <v> </v>
      </c>
      <c r="I643" s="6" t="str">
        <f t="shared" si="43"/>
        <v> </v>
      </c>
    </row>
    <row r="644" spans="1:9">
      <c r="A644" s="6">
        <v>643</v>
      </c>
      <c r="B644" s="47" t="str">
        <f t="shared" si="40"/>
        <v>00000283</v>
      </c>
      <c r="C644" s="47" t="str">
        <f>IFERROR(VLOOKUP(B644,总表!A:B,2,0),"-")</f>
        <v>昆虫类</v>
      </c>
      <c r="D644" s="6" t="str">
        <f t="shared" si="41"/>
        <v>昆虫类</v>
      </c>
      <c r="E644" s="6" t="str">
        <f>IFERROR(VLOOKUP(B644,总表!A:D,3,0),"-")</f>
        <v>黄蜂</v>
      </c>
      <c r="F644" s="6" t="str">
        <f t="shared" si="42"/>
        <v>黄蜂</v>
      </c>
      <c r="G644" s="6">
        <v>2500</v>
      </c>
      <c r="H644" s="6" t="str">
        <f>IF(IFERROR(VLOOKUP(B644,总表!A:D,4,0),"露易")=0," ",IFERROR(VLOOKUP(B644,总表!A:D,4,0),"-"))</f>
        <v> </v>
      </c>
      <c r="I644" s="6" t="str">
        <f t="shared" si="43"/>
        <v> </v>
      </c>
    </row>
    <row r="645" spans="1:9">
      <c r="A645" s="6">
        <v>644</v>
      </c>
      <c r="B645" s="47" t="str">
        <f t="shared" si="40"/>
        <v>00000284</v>
      </c>
      <c r="C645" s="47" t="str">
        <f>IFERROR(VLOOKUP(B645,总表!A:B,2,0),"-")</f>
        <v>昆虫类</v>
      </c>
      <c r="D645" s="6" t="str">
        <f t="shared" si="41"/>
        <v>昆虫类</v>
      </c>
      <c r="E645" s="6" t="str">
        <f>IFERROR(VLOOKUP(B645,总表!A:D,3,0),"-")</f>
        <v>中华剑角蝗</v>
      </c>
      <c r="F645" s="6" t="str">
        <f t="shared" si="42"/>
        <v>中华剑角蝗</v>
      </c>
      <c r="G645" s="6">
        <v>200</v>
      </c>
      <c r="H645" s="6" t="str">
        <f>IF(IFERROR(VLOOKUP(B645,总表!A:D,4,0),"露易")=0," ",IFERROR(VLOOKUP(B645,总表!A:D,4,0),"-"))</f>
        <v> </v>
      </c>
      <c r="I645" s="6" t="str">
        <f t="shared" si="43"/>
        <v> </v>
      </c>
    </row>
    <row r="646" spans="1:9">
      <c r="A646" s="6">
        <v>645</v>
      </c>
      <c r="B646" s="47" t="str">
        <f t="shared" si="40"/>
        <v>00000285</v>
      </c>
      <c r="C646" s="47" t="str">
        <f>IFERROR(VLOOKUP(B646,总表!A:B,2,0),"-")</f>
        <v>昆虫类</v>
      </c>
      <c r="D646" s="6" t="str">
        <f t="shared" si="41"/>
        <v>昆虫类</v>
      </c>
      <c r="E646" s="6" t="str">
        <f>IFERROR(VLOOKUP(B646,总表!A:D,3,0),"-")</f>
        <v>吉丁虫</v>
      </c>
      <c r="F646" s="6" t="str">
        <f t="shared" si="42"/>
        <v>吉丁虫</v>
      </c>
      <c r="G646" s="6">
        <v>2400</v>
      </c>
      <c r="H646" s="6" t="str">
        <f>IF(IFERROR(VLOOKUP(B646,总表!A:D,4,0),"露易")=0," ",IFERROR(VLOOKUP(B646,总表!A:D,4,0),"-"))</f>
        <v> </v>
      </c>
      <c r="I646" s="6" t="str">
        <f t="shared" si="43"/>
        <v> </v>
      </c>
    </row>
    <row r="647" spans="1:9">
      <c r="A647" s="6">
        <v>646</v>
      </c>
      <c r="B647" s="47" t="str">
        <f t="shared" si="40"/>
        <v>00000286</v>
      </c>
      <c r="C647" s="47" t="str">
        <f>IFERROR(VLOOKUP(B647,总表!A:B,2,0),"-")</f>
        <v>昆虫类</v>
      </c>
      <c r="D647" s="6" t="str">
        <f t="shared" si="41"/>
        <v>昆虫类</v>
      </c>
      <c r="E647" s="6" t="str">
        <f>IFERROR(VLOOKUP(B647,总表!A:D,3,0),"-")</f>
        <v>狼蛛</v>
      </c>
      <c r="F647" s="6" t="str">
        <f t="shared" si="42"/>
        <v>狼蛛</v>
      </c>
      <c r="G647" s="6">
        <v>8000</v>
      </c>
      <c r="H647" s="6" t="str">
        <f>IF(IFERROR(VLOOKUP(B647,总表!A:D,4,0),"露易")=0," ",IFERROR(VLOOKUP(B647,总表!A:D,4,0),"-"))</f>
        <v> </v>
      </c>
      <c r="I647" s="6" t="str">
        <f t="shared" si="43"/>
        <v> </v>
      </c>
    </row>
    <row r="648" spans="1:9">
      <c r="A648" s="6">
        <v>647</v>
      </c>
      <c r="B648" s="47" t="str">
        <f t="shared" si="40"/>
        <v>00000287</v>
      </c>
      <c r="C648" s="47" t="str">
        <f>IFERROR(VLOOKUP(B648,总表!A:B,2,0),"-")</f>
        <v>昆虫类</v>
      </c>
      <c r="D648" s="6" t="str">
        <f t="shared" si="41"/>
        <v>昆虫类</v>
      </c>
      <c r="E648" s="6" t="str">
        <f>IFERROR(VLOOKUP(B648,总表!A:D,3,0),"-")</f>
        <v>瓢虫</v>
      </c>
      <c r="F648" s="6" t="str">
        <f t="shared" si="42"/>
        <v>瓢虫</v>
      </c>
      <c r="G648" s="6">
        <v>200</v>
      </c>
      <c r="H648" s="6" t="str">
        <f>IF(IFERROR(VLOOKUP(B648,总表!A:D,4,0),"露易")=0," ",IFERROR(VLOOKUP(B648,总表!A:D,4,0),"-"))</f>
        <v> </v>
      </c>
      <c r="I648" s="6" t="str">
        <f t="shared" si="43"/>
        <v> </v>
      </c>
    </row>
    <row r="649" spans="1:9">
      <c r="A649" s="6">
        <v>648</v>
      </c>
      <c r="B649" s="47" t="str">
        <f t="shared" si="40"/>
        <v>00000288</v>
      </c>
      <c r="C649" s="47" t="str">
        <f>IFERROR(VLOOKUP(B649,总表!A:B,2,0),"-")</f>
        <v>昆虫类</v>
      </c>
      <c r="D649" s="6" t="str">
        <f t="shared" si="41"/>
        <v>昆虫类</v>
      </c>
      <c r="E649" s="51" t="str">
        <f>IFERROR(VLOOKUP(B649,总表!A:D,3,0),"-")</f>
        <v>飞蝗</v>
      </c>
      <c r="F649" s="51" t="str">
        <f t="shared" si="42"/>
        <v>飞蝗</v>
      </c>
      <c r="G649" s="6">
        <v>600</v>
      </c>
      <c r="H649" s="6" t="str">
        <f>IF(IFERROR(VLOOKUP(B649,总表!A:D,4,0),"露易")=0," ",IFERROR(VLOOKUP(B649,总表!A:D,4,0),"-"))</f>
        <v> </v>
      </c>
      <c r="I649" s="6" t="str">
        <f t="shared" si="43"/>
        <v> </v>
      </c>
    </row>
    <row r="650" spans="1:9">
      <c r="A650" s="6">
        <v>649</v>
      </c>
      <c r="B650" s="47" t="str">
        <f t="shared" si="40"/>
        <v>00000289</v>
      </c>
      <c r="C650" s="47" t="str">
        <f>IFERROR(VLOOKUP(B650,总表!A:B,2,0),"-")</f>
        <v>昆虫类</v>
      </c>
      <c r="D650" s="6" t="str">
        <f t="shared" si="41"/>
        <v>昆虫类</v>
      </c>
      <c r="E650" s="6" t="str">
        <f>IFERROR(VLOOKUP(B650,总表!A:D,3,0),"-")</f>
        <v>寒蝉</v>
      </c>
      <c r="F650" s="6" t="str">
        <f t="shared" si="42"/>
        <v>寒蝉</v>
      </c>
      <c r="G650" s="6">
        <v>400</v>
      </c>
      <c r="H650" s="6" t="str">
        <f>IF(IFERROR(VLOOKUP(B650,总表!A:D,4,0),"露易")=0," ",IFERROR(VLOOKUP(B650,总表!A:D,4,0),"-"))</f>
        <v> </v>
      </c>
      <c r="I650" s="6" t="str">
        <f t="shared" si="43"/>
        <v> </v>
      </c>
    </row>
    <row r="651" spans="1:9">
      <c r="A651" s="6">
        <v>650</v>
      </c>
      <c r="B651" s="47" t="str">
        <f t="shared" si="40"/>
        <v>0000028A</v>
      </c>
      <c r="C651" s="47" t="str">
        <f>IFERROR(VLOOKUP(B651,总表!A:B,2,0),"-")</f>
        <v>昆虫类</v>
      </c>
      <c r="D651" s="6" t="str">
        <f t="shared" si="41"/>
        <v>昆虫类</v>
      </c>
      <c r="E651" s="6" t="str">
        <f>IFERROR(VLOOKUP(B651,总表!A:D,3,0),"-")</f>
        <v>提琴虫</v>
      </c>
      <c r="F651" s="6" t="str">
        <f t="shared" si="42"/>
        <v>提琴虫</v>
      </c>
      <c r="G651" s="6">
        <v>450</v>
      </c>
      <c r="H651" s="6" t="str">
        <f>IF(IFERROR(VLOOKUP(B651,总表!A:D,4,0),"露易")=0," ",IFERROR(VLOOKUP(B651,总表!A:D,4,0),"-"))</f>
        <v> </v>
      </c>
      <c r="I651" s="6" t="str">
        <f t="shared" si="43"/>
        <v> </v>
      </c>
    </row>
    <row r="652" spans="1:9">
      <c r="A652" s="6">
        <v>651</v>
      </c>
      <c r="B652" s="47" t="str">
        <f t="shared" si="40"/>
        <v>0000028B</v>
      </c>
      <c r="C652" s="47" t="str">
        <f>IFERROR(VLOOKUP(B652,总表!A:B,2,0),"-")</f>
        <v>昆虫类</v>
      </c>
      <c r="D652" s="6" t="str">
        <f t="shared" si="41"/>
        <v>昆虫类</v>
      </c>
      <c r="E652" s="6" t="str">
        <f>IFERROR(VLOOKUP(B652,总表!A:D,3,0),"-")</f>
        <v>寄居蟹</v>
      </c>
      <c r="F652" s="6" t="str">
        <f t="shared" si="42"/>
        <v>寄居蟹</v>
      </c>
      <c r="G652" s="6">
        <v>1000</v>
      </c>
      <c r="H652" s="6" t="str">
        <f>IF(IFERROR(VLOOKUP(B652,总表!A:D,4,0),"露易")=0," ",IFERROR(VLOOKUP(B652,总表!A:D,4,0),"-"))</f>
        <v> </v>
      </c>
      <c r="I652" s="6" t="str">
        <f t="shared" si="43"/>
        <v> </v>
      </c>
    </row>
    <row r="653" spans="1:9">
      <c r="A653" s="6">
        <v>652</v>
      </c>
      <c r="B653" s="47" t="str">
        <f t="shared" si="40"/>
        <v>0000028C</v>
      </c>
      <c r="C653" s="47" t="str">
        <f>IFERROR(VLOOKUP(B653,总表!A:B,2,0),"-")</f>
        <v>昆虫类</v>
      </c>
      <c r="D653" s="6" t="str">
        <f t="shared" si="41"/>
        <v>昆虫类</v>
      </c>
      <c r="E653" s="6" t="str">
        <f>IFERROR(VLOOKUP(B653,总表!A:D,3,0),"-")</f>
        <v>皇蛾</v>
      </c>
      <c r="F653" s="6" t="str">
        <f t="shared" si="42"/>
        <v>皇蛾</v>
      </c>
      <c r="G653" s="6">
        <v>3000</v>
      </c>
      <c r="H653" s="6" t="str">
        <f>IF(IFERROR(VLOOKUP(B653,总表!A:D,4,0),"露易")=0," ",IFERROR(VLOOKUP(B653,总表!A:D,4,0),"-"))</f>
        <v> </v>
      </c>
      <c r="I653" s="6" t="str">
        <f t="shared" si="43"/>
        <v> </v>
      </c>
    </row>
    <row r="654" spans="1:9">
      <c r="A654" s="6">
        <v>653</v>
      </c>
      <c r="B654" s="47" t="str">
        <f t="shared" si="40"/>
        <v>0000028D</v>
      </c>
      <c r="C654" s="47" t="str">
        <f>IFERROR(VLOOKUP(B654,总表!A:B,2,0),"-")</f>
        <v>昆虫类</v>
      </c>
      <c r="D654" s="6" t="str">
        <f t="shared" si="41"/>
        <v>昆虫类</v>
      </c>
      <c r="E654" s="6" t="str">
        <f>IFERROR(VLOOKUP(B654,总表!A:D,3,0),"-")</f>
        <v>象兜虫</v>
      </c>
      <c r="F654" s="6" t="str">
        <f t="shared" si="42"/>
        <v>象兜虫</v>
      </c>
      <c r="G654" s="6">
        <v>8000</v>
      </c>
      <c r="H654" s="6" t="str">
        <f>IF(IFERROR(VLOOKUP(B654,总表!A:D,4,0),"露易")=0," ",IFERROR(VLOOKUP(B654,总表!A:D,4,0),"-"))</f>
        <v> </v>
      </c>
      <c r="I654" s="6" t="str">
        <f t="shared" si="43"/>
        <v> </v>
      </c>
    </row>
    <row r="655" spans="1:9">
      <c r="A655" s="6">
        <v>654</v>
      </c>
      <c r="B655" s="47" t="str">
        <f t="shared" si="40"/>
        <v>0000028E</v>
      </c>
      <c r="C655" s="47" t="str">
        <f>IFERROR(VLOOKUP(B655,总表!A:B,2,0),"-")</f>
        <v>-</v>
      </c>
      <c r="D655" s="6" t="str">
        <f t="shared" si="41"/>
        <v>-</v>
      </c>
      <c r="E655" s="6" t="str">
        <f>IFERROR(VLOOKUP(B655,总表!A:D,3,0),"-")</f>
        <v>-</v>
      </c>
      <c r="F655" s="6" t="str">
        <f t="shared" si="42"/>
        <v>-</v>
      </c>
      <c r="G655" s="6" t="s">
        <v>9</v>
      </c>
      <c r="H655" s="6" t="str">
        <f>IF(IFERROR(VLOOKUP(B655,总表!A:D,4,0),"露易")=0," ",IFERROR(VLOOKUP(B655,总表!A:D,4,0),"-"))</f>
        <v>-</v>
      </c>
      <c r="I655" s="6" t="str">
        <f t="shared" si="43"/>
        <v>-</v>
      </c>
    </row>
    <row r="656" spans="1:9">
      <c r="A656" s="6">
        <v>655</v>
      </c>
      <c r="B656" s="47" t="str">
        <f t="shared" si="40"/>
        <v>0000028F</v>
      </c>
      <c r="C656" s="47" t="str">
        <f>IFERROR(VLOOKUP(B656,总表!A:B,2,0),"-")</f>
        <v>-</v>
      </c>
      <c r="D656" s="6" t="str">
        <f t="shared" si="41"/>
        <v>-</v>
      </c>
      <c r="E656" s="6" t="str">
        <f>IFERROR(VLOOKUP(B656,总表!A:D,3,0),"-")</f>
        <v>-</v>
      </c>
      <c r="F656" s="6" t="str">
        <f t="shared" si="42"/>
        <v>-</v>
      </c>
      <c r="G656" s="6" t="s">
        <v>9</v>
      </c>
      <c r="H656" s="6" t="str">
        <f>IF(IFERROR(VLOOKUP(B656,总表!A:D,4,0),"露易")=0," ",IFERROR(VLOOKUP(B656,总表!A:D,4,0),"-"))</f>
        <v>-</v>
      </c>
      <c r="I656" s="6" t="str">
        <f t="shared" si="43"/>
        <v>-</v>
      </c>
    </row>
    <row r="657" spans="1:9">
      <c r="A657" s="6">
        <v>656</v>
      </c>
      <c r="B657" s="47" t="str">
        <f t="shared" si="40"/>
        <v>00000290</v>
      </c>
      <c r="C657" s="47" t="str">
        <f>IFERROR(VLOOKUP(B657,总表!A:B,2,0),"-")</f>
        <v>-</v>
      </c>
      <c r="D657" s="6" t="str">
        <f t="shared" si="41"/>
        <v>-</v>
      </c>
      <c r="E657" s="6" t="str">
        <f>IFERROR(VLOOKUP(B657,总表!A:D,3,0),"-")</f>
        <v>-</v>
      </c>
      <c r="F657" s="6" t="str">
        <f t="shared" si="42"/>
        <v>-</v>
      </c>
      <c r="G657" s="6" t="s">
        <v>9</v>
      </c>
      <c r="H657" s="6" t="str">
        <f>IF(IFERROR(VLOOKUP(B657,总表!A:D,4,0),"露易")=0," ",IFERROR(VLOOKUP(B657,总表!A:D,4,0),"-"))</f>
        <v>-</v>
      </c>
      <c r="I657" s="6" t="str">
        <f t="shared" si="43"/>
        <v>-</v>
      </c>
    </row>
    <row r="658" spans="1:9">
      <c r="A658" s="6">
        <v>657</v>
      </c>
      <c r="B658" s="47" t="str">
        <f t="shared" si="40"/>
        <v>00000291</v>
      </c>
      <c r="C658" s="47" t="str">
        <f>IFERROR(VLOOKUP(B658,总表!A:B,2,0),"-")</f>
        <v>-</v>
      </c>
      <c r="D658" s="6" t="str">
        <f t="shared" si="41"/>
        <v>-</v>
      </c>
      <c r="E658" s="6" t="str">
        <f>IFERROR(VLOOKUP(B658,总表!A:D,3,0),"-")</f>
        <v>-</v>
      </c>
      <c r="F658" s="6" t="str">
        <f t="shared" si="42"/>
        <v>-</v>
      </c>
      <c r="G658" s="6" t="s">
        <v>9</v>
      </c>
      <c r="H658" s="6" t="str">
        <f>IF(IFERROR(VLOOKUP(B658,总表!A:D,4,0),"露易")=0," ",IFERROR(VLOOKUP(B658,总表!A:D,4,0),"-"))</f>
        <v>-</v>
      </c>
      <c r="I658" s="6" t="str">
        <f t="shared" si="43"/>
        <v>-</v>
      </c>
    </row>
    <row r="659" spans="1:9">
      <c r="A659" s="6">
        <v>658</v>
      </c>
      <c r="B659" s="47" t="str">
        <f t="shared" si="40"/>
        <v>00000292</v>
      </c>
      <c r="C659" s="47" t="str">
        <f>IFERROR(VLOOKUP(B659,总表!A:B,2,0),"-")</f>
        <v>-</v>
      </c>
      <c r="D659" s="6" t="str">
        <f t="shared" si="41"/>
        <v>-</v>
      </c>
      <c r="E659" s="6" t="str">
        <f>IFERROR(VLOOKUP(B659,总表!A:D,3,0),"-")</f>
        <v>-</v>
      </c>
      <c r="F659" s="6" t="str">
        <f t="shared" si="42"/>
        <v>-</v>
      </c>
      <c r="G659" s="6" t="s">
        <v>9</v>
      </c>
      <c r="H659" s="6" t="str">
        <f>IF(IFERROR(VLOOKUP(B659,总表!A:D,4,0),"露易")=0," ",IFERROR(VLOOKUP(B659,总表!A:D,4,0),"-"))</f>
        <v>-</v>
      </c>
      <c r="I659" s="6" t="str">
        <f t="shared" si="43"/>
        <v>-</v>
      </c>
    </row>
    <row r="660" spans="1:9">
      <c r="A660" s="6">
        <v>659</v>
      </c>
      <c r="B660" s="47" t="str">
        <f t="shared" si="40"/>
        <v>00000293</v>
      </c>
      <c r="C660" s="47" t="str">
        <f>IFERROR(VLOOKUP(B660,总表!A:B,2,0),"-")</f>
        <v>-</v>
      </c>
      <c r="D660" s="6" t="str">
        <f t="shared" si="41"/>
        <v>-</v>
      </c>
      <c r="E660" s="6" t="str">
        <f>IFERROR(VLOOKUP(B660,总表!A:D,3,0),"-")</f>
        <v>-</v>
      </c>
      <c r="F660" s="6" t="str">
        <f t="shared" si="42"/>
        <v>-</v>
      </c>
      <c r="G660" s="6" t="s">
        <v>9</v>
      </c>
      <c r="H660" s="6" t="str">
        <f>IF(IFERROR(VLOOKUP(B660,总表!A:D,4,0),"露易")=0," ",IFERROR(VLOOKUP(B660,总表!A:D,4,0),"-"))</f>
        <v>-</v>
      </c>
      <c r="I660" s="6" t="str">
        <f t="shared" si="43"/>
        <v>-</v>
      </c>
    </row>
    <row r="661" spans="1:9">
      <c r="A661" s="6">
        <v>660</v>
      </c>
      <c r="B661" s="47" t="str">
        <f t="shared" si="40"/>
        <v>00000294</v>
      </c>
      <c r="C661" s="47" t="str">
        <f>IFERROR(VLOOKUP(B661,总表!A:B,2,0),"-")</f>
        <v>-</v>
      </c>
      <c r="D661" s="6" t="str">
        <f t="shared" si="41"/>
        <v>-</v>
      </c>
      <c r="E661" s="6" t="str">
        <f>IFERROR(VLOOKUP(B661,总表!A:D,3,0),"-")</f>
        <v>-</v>
      </c>
      <c r="F661" s="6" t="str">
        <f t="shared" si="42"/>
        <v>-</v>
      </c>
      <c r="G661" s="6" t="s">
        <v>9</v>
      </c>
      <c r="H661" s="6" t="str">
        <f>IF(IFERROR(VLOOKUP(B661,总表!A:D,4,0),"露易")=0," ",IFERROR(VLOOKUP(B661,总表!A:D,4,0),"-"))</f>
        <v>-</v>
      </c>
      <c r="I661" s="6" t="str">
        <f t="shared" si="43"/>
        <v>-</v>
      </c>
    </row>
    <row r="662" spans="1:9">
      <c r="A662" s="6">
        <v>661</v>
      </c>
      <c r="B662" s="47" t="str">
        <f t="shared" si="40"/>
        <v>00000295</v>
      </c>
      <c r="C662" s="47" t="str">
        <f>IFERROR(VLOOKUP(B662,总表!A:B,2,0),"-")</f>
        <v>-</v>
      </c>
      <c r="D662" s="6" t="str">
        <f t="shared" si="41"/>
        <v>-</v>
      </c>
      <c r="E662" s="6" t="str">
        <f>IFERROR(VLOOKUP(B662,总表!A:D,3,0),"-")</f>
        <v>-</v>
      </c>
      <c r="F662" s="6" t="str">
        <f t="shared" si="42"/>
        <v>-</v>
      </c>
      <c r="G662" s="6" t="s">
        <v>9</v>
      </c>
      <c r="H662" s="6" t="str">
        <f>IF(IFERROR(VLOOKUP(B662,总表!A:D,4,0),"露易")=0," ",IFERROR(VLOOKUP(B662,总表!A:D,4,0),"-"))</f>
        <v>-</v>
      </c>
      <c r="I662" s="6" t="str">
        <f t="shared" si="43"/>
        <v>-</v>
      </c>
    </row>
    <row r="663" spans="1:9">
      <c r="A663" s="6">
        <v>662</v>
      </c>
      <c r="B663" s="47" t="str">
        <f t="shared" si="40"/>
        <v>00000296</v>
      </c>
      <c r="C663" s="47" t="str">
        <f>IFERROR(VLOOKUP(B663,总表!A:B,2,0),"-")</f>
        <v>-</v>
      </c>
      <c r="D663" s="6" t="str">
        <f t="shared" si="41"/>
        <v>-</v>
      </c>
      <c r="E663" s="6" t="str">
        <f>IFERROR(VLOOKUP(B663,总表!A:D,3,0),"-")</f>
        <v>-</v>
      </c>
      <c r="F663" s="6" t="str">
        <f t="shared" si="42"/>
        <v>-</v>
      </c>
      <c r="G663" s="6" t="s">
        <v>9</v>
      </c>
      <c r="H663" s="6" t="str">
        <f>IF(IFERROR(VLOOKUP(B663,总表!A:D,4,0),"露易")=0," ",IFERROR(VLOOKUP(B663,总表!A:D,4,0),"-"))</f>
        <v>-</v>
      </c>
      <c r="I663" s="6" t="str">
        <f t="shared" si="43"/>
        <v>-</v>
      </c>
    </row>
    <row r="664" spans="1:9">
      <c r="A664" s="6">
        <v>663</v>
      </c>
      <c r="B664" s="47" t="str">
        <f t="shared" si="40"/>
        <v>00000297</v>
      </c>
      <c r="C664" s="47" t="str">
        <f>IFERROR(VLOOKUP(B664,总表!A:B,2,0),"-")</f>
        <v>-</v>
      </c>
      <c r="D664" s="6" t="str">
        <f t="shared" si="41"/>
        <v>-</v>
      </c>
      <c r="E664" s="6" t="str">
        <f>IFERROR(VLOOKUP(B664,总表!A:D,3,0),"-")</f>
        <v>-</v>
      </c>
      <c r="F664" s="6" t="str">
        <f t="shared" si="42"/>
        <v>-</v>
      </c>
      <c r="G664" s="6" t="s">
        <v>9</v>
      </c>
      <c r="H664" s="6" t="str">
        <f>IF(IFERROR(VLOOKUP(B664,总表!A:D,4,0),"露易")=0," ",IFERROR(VLOOKUP(B664,总表!A:D,4,0),"-"))</f>
        <v>-</v>
      </c>
      <c r="I664" s="6" t="str">
        <f t="shared" si="43"/>
        <v>-</v>
      </c>
    </row>
    <row r="665" spans="1:9">
      <c r="A665" s="6">
        <v>664</v>
      </c>
      <c r="B665" s="47" t="str">
        <f t="shared" si="40"/>
        <v>00000298</v>
      </c>
      <c r="C665" s="50" t="str">
        <f>IFERROR(VLOOKUP(B665,总表!A:B,2,0),"-")</f>
        <v>摆设类</v>
      </c>
      <c r="D665" s="51" t="str">
        <f t="shared" si="41"/>
        <v>摆设类</v>
      </c>
      <c r="E665" s="6" t="str">
        <f>IFERROR(VLOOKUP(B665,总表!A:D,3,0),"-")</f>
        <v>沙滩躺椅</v>
      </c>
      <c r="F665" s="6" t="str">
        <f t="shared" si="42"/>
        <v>沙滩躺椅</v>
      </c>
      <c r="G665" s="6">
        <v>230</v>
      </c>
      <c r="H665" s="6" t="str">
        <f>IF(IFERROR(VLOOKUP(B665,总表!A:D,4,0),"露易")=0," ",IFERROR(VLOOKUP(B665,总表!A:D,4,0),"-"))</f>
        <v> </v>
      </c>
      <c r="I665" s="6" t="str">
        <f t="shared" si="43"/>
        <v> </v>
      </c>
    </row>
    <row r="666" spans="1:9">
      <c r="A666" s="6">
        <v>665</v>
      </c>
      <c r="B666" s="47" t="str">
        <f t="shared" si="40"/>
        <v>00000299</v>
      </c>
      <c r="C666" s="50" t="str">
        <f>IFERROR(VLOOKUP(B666,总表!A:B,2,0),"-")</f>
        <v>摆设类</v>
      </c>
      <c r="D666" s="51" t="str">
        <f t="shared" si="41"/>
        <v>摆设类</v>
      </c>
      <c r="E666" s="6" t="str">
        <f>IFERROR(VLOOKUP(B666,总表!A:D,3,0),"-")</f>
        <v>消波块</v>
      </c>
      <c r="F666" s="6" t="str">
        <f t="shared" si="42"/>
        <v>消波块</v>
      </c>
      <c r="G666" s="6">
        <v>3500</v>
      </c>
      <c r="H666" s="6" t="str">
        <f>IF(IFERROR(VLOOKUP(B666,总表!A:D,4,0),"露易")=0," ",IFERROR(VLOOKUP(B666,总表!A:D,4,0),"-"))</f>
        <v> </v>
      </c>
      <c r="I666" s="6" t="str">
        <f t="shared" si="43"/>
        <v> </v>
      </c>
    </row>
    <row r="667" spans="1:9">
      <c r="A667" s="6">
        <v>666</v>
      </c>
      <c r="B667" s="47" t="str">
        <f t="shared" si="40"/>
        <v>0000029A</v>
      </c>
      <c r="C667" s="47" t="str">
        <f>IFERROR(VLOOKUP(B667,总表!A:B,2,0),"-")</f>
        <v>-</v>
      </c>
      <c r="D667" s="6" t="str">
        <f t="shared" si="41"/>
        <v>-</v>
      </c>
      <c r="E667" s="6" t="str">
        <f>IFERROR(VLOOKUP(B667,总表!A:D,3,0),"-")</f>
        <v>-</v>
      </c>
      <c r="F667" s="6" t="str">
        <f t="shared" si="42"/>
        <v>-</v>
      </c>
      <c r="G667" s="6" t="s">
        <v>9</v>
      </c>
      <c r="H667" s="6" t="str">
        <f>IF(IFERROR(VLOOKUP(B667,总表!A:D,4,0),"露易")=0," ",IFERROR(VLOOKUP(B667,总表!A:D,4,0),"-"))</f>
        <v>-</v>
      </c>
      <c r="I667" s="6" t="str">
        <f t="shared" si="43"/>
        <v>-</v>
      </c>
    </row>
    <row r="668" spans="1:9">
      <c r="A668" s="6">
        <v>667</v>
      </c>
      <c r="B668" s="47" t="str">
        <f t="shared" si="40"/>
        <v>0000029B</v>
      </c>
      <c r="C668" s="50" t="str">
        <f>IFERROR(VLOOKUP(B668,总表!A:B,2,0),"-")</f>
        <v>摆设类</v>
      </c>
      <c r="D668" s="51" t="str">
        <f t="shared" si="41"/>
        <v>摆设类</v>
      </c>
      <c r="E668" s="6" t="str">
        <f>IFERROR(VLOOKUP(B668,总表!A:D,3,0),"-")</f>
        <v>刨冰机</v>
      </c>
      <c r="F668" s="6" t="str">
        <f t="shared" si="42"/>
        <v>刨冰机</v>
      </c>
      <c r="G668" s="6">
        <v>350</v>
      </c>
      <c r="H668" s="6" t="str">
        <f>IF(IFERROR(VLOOKUP(B668,总表!A:D,4,0),"露易")=0," ",IFERROR(VLOOKUP(B668,总表!A:D,4,0),"-"))</f>
        <v> </v>
      </c>
      <c r="I668" s="6" t="str">
        <f t="shared" si="43"/>
        <v> </v>
      </c>
    </row>
    <row r="669" spans="1:9">
      <c r="A669" s="6">
        <v>668</v>
      </c>
      <c r="B669" s="47" t="str">
        <f t="shared" si="40"/>
        <v>0000029C</v>
      </c>
      <c r="C669" s="47" t="str">
        <f>IFERROR(VLOOKUP(B669,总表!A:B,2,0),"-")</f>
        <v>-</v>
      </c>
      <c r="D669" s="6" t="str">
        <f t="shared" si="41"/>
        <v>-</v>
      </c>
      <c r="E669" s="6" t="str">
        <f>IFERROR(VLOOKUP(B669,总表!A:D,3,0),"-")</f>
        <v>-</v>
      </c>
      <c r="F669" s="6" t="str">
        <f t="shared" si="42"/>
        <v>-</v>
      </c>
      <c r="G669" s="6" t="s">
        <v>9</v>
      </c>
      <c r="H669" s="6" t="str">
        <f>IF(IFERROR(VLOOKUP(B669,总表!A:D,4,0),"露易")=0," ",IFERROR(VLOOKUP(B669,总表!A:D,4,0),"-"))</f>
        <v>-</v>
      </c>
      <c r="I669" s="6" t="str">
        <f t="shared" si="43"/>
        <v>-</v>
      </c>
    </row>
    <row r="670" spans="1:9">
      <c r="A670" s="6">
        <v>669</v>
      </c>
      <c r="B670" s="47" t="str">
        <f t="shared" si="40"/>
        <v>0000029D</v>
      </c>
      <c r="C670" s="50" t="str">
        <f>IFERROR(VLOOKUP(B670,总表!A:B,2,0),"-")</f>
        <v>摆设类</v>
      </c>
      <c r="D670" s="51" t="str">
        <f t="shared" si="41"/>
        <v>摆设类</v>
      </c>
      <c r="E670" s="51" t="str">
        <f>IFERROR(VLOOKUP(B670,总表!A:D,3,0),"-")</f>
        <v>乌克丽丽</v>
      </c>
      <c r="F670" s="51" t="str">
        <f t="shared" si="42"/>
        <v>乌克丽丽</v>
      </c>
      <c r="G670" s="6">
        <v>600</v>
      </c>
      <c r="H670" s="6" t="str">
        <f>IF(IFERROR(VLOOKUP(B670,总表!A:D,4,0),"露易")=0," ",IFERROR(VLOOKUP(B670,总表!A:D,4,0),"-"))</f>
        <v> </v>
      </c>
      <c r="I670" s="6" t="str">
        <f t="shared" si="43"/>
        <v> </v>
      </c>
    </row>
    <row r="671" spans="1:9">
      <c r="A671" s="6">
        <v>670</v>
      </c>
      <c r="B671" s="47" t="str">
        <f t="shared" si="40"/>
        <v>0000029E</v>
      </c>
      <c r="C671" s="47" t="str">
        <f>IFERROR(VLOOKUP(B671,总表!A:B,2,0),"-")</f>
        <v>-</v>
      </c>
      <c r="D671" s="6" t="str">
        <f t="shared" si="41"/>
        <v>-</v>
      </c>
      <c r="E671" s="6" t="str">
        <f>IFERROR(VLOOKUP(B671,总表!A:D,3,0),"-")</f>
        <v>-</v>
      </c>
      <c r="F671" s="6" t="str">
        <f t="shared" si="42"/>
        <v>-</v>
      </c>
      <c r="G671" s="6" t="s">
        <v>9</v>
      </c>
      <c r="H671" s="6" t="str">
        <f>IF(IFERROR(VLOOKUP(B671,总表!A:D,4,0),"露易")=0," ",IFERROR(VLOOKUP(B671,总表!A:D,4,0),"-"))</f>
        <v>-</v>
      </c>
      <c r="I671" s="6" t="str">
        <f t="shared" si="43"/>
        <v>-</v>
      </c>
    </row>
    <row r="672" spans="1:9">
      <c r="A672" s="6">
        <v>671</v>
      </c>
      <c r="B672" s="47" t="str">
        <f t="shared" si="40"/>
        <v>0000029F</v>
      </c>
      <c r="C672" s="47" t="str">
        <f>IFERROR(VLOOKUP(B672,总表!A:B,2,0),"-")</f>
        <v>-</v>
      </c>
      <c r="D672" s="6" t="str">
        <f t="shared" si="41"/>
        <v>-</v>
      </c>
      <c r="E672" s="6" t="str">
        <f>IFERROR(VLOOKUP(B672,总表!A:D,3,0),"-")</f>
        <v>-</v>
      </c>
      <c r="F672" s="6" t="str">
        <f t="shared" si="42"/>
        <v>-</v>
      </c>
      <c r="G672" s="6" t="s">
        <v>9</v>
      </c>
      <c r="H672" s="6" t="str">
        <f>IF(IFERROR(VLOOKUP(B672,总表!A:D,4,0),"露易")=0," ",IFERROR(VLOOKUP(B672,总表!A:D,4,0),"-"))</f>
        <v>-</v>
      </c>
      <c r="I672" s="6" t="str">
        <f t="shared" si="43"/>
        <v>-</v>
      </c>
    </row>
    <row r="673" spans="1:9">
      <c r="A673" s="6">
        <v>672</v>
      </c>
      <c r="B673" s="47" t="str">
        <f t="shared" si="40"/>
        <v>000002A0</v>
      </c>
      <c r="C673" s="47" t="str">
        <f>IFERROR(VLOOKUP(B673,总表!A:B,2,0),"-")</f>
        <v>-</v>
      </c>
      <c r="D673" s="6" t="str">
        <f t="shared" si="41"/>
        <v>-</v>
      </c>
      <c r="E673" s="6" t="str">
        <f>IFERROR(VLOOKUP(B673,总表!A:D,3,0),"-")</f>
        <v>-</v>
      </c>
      <c r="F673" s="6" t="str">
        <f t="shared" si="42"/>
        <v>-</v>
      </c>
      <c r="G673" s="6" t="s">
        <v>9</v>
      </c>
      <c r="H673" s="6" t="str">
        <f>IF(IFERROR(VLOOKUP(B673,总表!A:D,4,0),"露易")=0," ",IFERROR(VLOOKUP(B673,总表!A:D,4,0),"-"))</f>
        <v>-</v>
      </c>
      <c r="I673" s="6" t="str">
        <f t="shared" si="43"/>
        <v>-</v>
      </c>
    </row>
    <row r="674" spans="1:9">
      <c r="A674" s="6">
        <v>673</v>
      </c>
      <c r="B674" s="47" t="str">
        <f t="shared" si="40"/>
        <v>000002A1</v>
      </c>
      <c r="C674" s="47" t="str">
        <f>IFERROR(VLOOKUP(B674,总表!A:B,2,0),"-")</f>
        <v>-</v>
      </c>
      <c r="D674" s="6" t="str">
        <f t="shared" si="41"/>
        <v>-</v>
      </c>
      <c r="E674" s="6" t="str">
        <f>IFERROR(VLOOKUP(B674,总表!A:D,3,0),"-")</f>
        <v>-</v>
      </c>
      <c r="F674" s="6" t="str">
        <f t="shared" si="42"/>
        <v>-</v>
      </c>
      <c r="G674" s="6" t="s">
        <v>9</v>
      </c>
      <c r="H674" s="6" t="str">
        <f>IF(IFERROR(VLOOKUP(B674,总表!A:D,4,0),"露易")=0," ",IFERROR(VLOOKUP(B674,总表!A:D,4,0),"-"))</f>
        <v>-</v>
      </c>
      <c r="I674" s="6" t="str">
        <f t="shared" si="43"/>
        <v>-</v>
      </c>
    </row>
    <row r="675" spans="1:9">
      <c r="A675" s="6">
        <v>674</v>
      </c>
      <c r="B675" s="47" t="str">
        <f t="shared" si="40"/>
        <v>000002A2</v>
      </c>
      <c r="C675" s="47" t="str">
        <f>IFERROR(VLOOKUP(B675,总表!A:B,2,0),"-")</f>
        <v>-</v>
      </c>
      <c r="D675" s="6" t="str">
        <f t="shared" si="41"/>
        <v>-</v>
      </c>
      <c r="E675" s="6" t="str">
        <f>IFERROR(VLOOKUP(B675,总表!A:D,3,0),"-")</f>
        <v>-</v>
      </c>
      <c r="F675" s="6" t="str">
        <f t="shared" si="42"/>
        <v>-</v>
      </c>
      <c r="G675" s="6" t="s">
        <v>9</v>
      </c>
      <c r="H675" s="6" t="str">
        <f>IF(IFERROR(VLOOKUP(B675,总表!A:D,4,0),"露易")=0," ",IFERROR(VLOOKUP(B675,总表!A:D,4,0),"-"))</f>
        <v>-</v>
      </c>
      <c r="I675" s="6" t="str">
        <f t="shared" si="43"/>
        <v>-</v>
      </c>
    </row>
    <row r="676" spans="1:9">
      <c r="A676" s="6">
        <v>675</v>
      </c>
      <c r="B676" s="47" t="str">
        <f t="shared" si="40"/>
        <v>000002A3</v>
      </c>
      <c r="C676" s="47" t="str">
        <f>IFERROR(VLOOKUP(B676,总表!A:B,2,0),"-")</f>
        <v>-</v>
      </c>
      <c r="D676" s="6" t="str">
        <f t="shared" si="41"/>
        <v>-</v>
      </c>
      <c r="E676" s="6" t="str">
        <f>IFERROR(VLOOKUP(B676,总表!A:D,3,0),"-")</f>
        <v>-</v>
      </c>
      <c r="F676" s="6" t="str">
        <f t="shared" si="42"/>
        <v>-</v>
      </c>
      <c r="G676" s="6" t="s">
        <v>9</v>
      </c>
      <c r="H676" s="6" t="str">
        <f>IF(IFERROR(VLOOKUP(B676,总表!A:D,4,0),"露易")=0," ",IFERROR(VLOOKUP(B676,总表!A:D,4,0),"-"))</f>
        <v>-</v>
      </c>
      <c r="I676" s="6" t="str">
        <f t="shared" si="43"/>
        <v>-</v>
      </c>
    </row>
    <row r="677" spans="1:9">
      <c r="A677" s="6">
        <v>676</v>
      </c>
      <c r="B677" s="47" t="str">
        <f t="shared" si="40"/>
        <v>000002A4</v>
      </c>
      <c r="C677" s="50" t="str">
        <f>IFERROR(VLOOKUP(B677,总表!A:B,2,0),"-")</f>
        <v>摆设类</v>
      </c>
      <c r="D677" s="51" t="str">
        <f t="shared" si="41"/>
        <v>摆设类</v>
      </c>
      <c r="E677" s="6" t="str">
        <f>IFERROR(VLOOKUP(B677,总表!A:D,3,0),"-")</f>
        <v>石灯笼</v>
      </c>
      <c r="F677" s="6" t="str">
        <f t="shared" si="42"/>
        <v>石灯笼</v>
      </c>
      <c r="G677" s="6">
        <v>2700</v>
      </c>
      <c r="H677" s="6" t="str">
        <f>IF(IFERROR(VLOOKUP(B677,总表!A:D,4,0),"露易")=0," ",IFERROR(VLOOKUP(B677,总表!A:D,4,0),"-"))</f>
        <v> </v>
      </c>
      <c r="I677" s="6" t="str">
        <f t="shared" si="43"/>
        <v> </v>
      </c>
    </row>
    <row r="678" spans="1:9">
      <c r="A678" s="6">
        <v>677</v>
      </c>
      <c r="B678" s="47" t="str">
        <f t="shared" si="40"/>
        <v>000002A5</v>
      </c>
      <c r="C678" s="50" t="str">
        <f>IFERROR(VLOOKUP(B678,总表!A:B,2,0),"-")</f>
        <v>摆设类</v>
      </c>
      <c r="D678" s="51" t="str">
        <f t="shared" si="41"/>
        <v>摆设类</v>
      </c>
      <c r="E678" s="6" t="str">
        <f>IFERROR(VLOOKUP(B678,总表!A:D,3,0),"-")</f>
        <v>竹流水造景</v>
      </c>
      <c r="F678" s="6" t="str">
        <f t="shared" si="42"/>
        <v>竹流水造景</v>
      </c>
      <c r="G678" s="6">
        <v>1740</v>
      </c>
      <c r="H678" s="6" t="str">
        <f>IF(IFERROR(VLOOKUP(B678,总表!A:D,4,0),"露易")=0," ",IFERROR(VLOOKUP(B678,总表!A:D,4,0),"-"))</f>
        <v> </v>
      </c>
      <c r="I678" s="6" t="str">
        <f t="shared" si="43"/>
        <v> </v>
      </c>
    </row>
    <row r="679" spans="1:9">
      <c r="A679" s="6">
        <v>678</v>
      </c>
      <c r="B679" s="47" t="str">
        <f t="shared" si="40"/>
        <v>000002A6</v>
      </c>
      <c r="C679" s="47" t="str">
        <f>IFERROR(VLOOKUP(B679,总表!A:B,2,0),"-")</f>
        <v>-</v>
      </c>
      <c r="D679" s="6" t="str">
        <f t="shared" si="41"/>
        <v>-</v>
      </c>
      <c r="E679" s="6" t="str">
        <f>IFERROR(VLOOKUP(B679,总表!A:D,3,0),"-")</f>
        <v>-</v>
      </c>
      <c r="F679" s="6" t="str">
        <f t="shared" si="42"/>
        <v>-</v>
      </c>
      <c r="G679" s="6" t="s">
        <v>9</v>
      </c>
      <c r="H679" s="6" t="str">
        <f>IF(IFERROR(VLOOKUP(B679,总表!A:D,4,0),"露易")=0," ",IFERROR(VLOOKUP(B679,总表!A:D,4,0),"-"))</f>
        <v>-</v>
      </c>
      <c r="I679" s="6" t="str">
        <f t="shared" si="43"/>
        <v>-</v>
      </c>
    </row>
    <row r="680" spans="1:9">
      <c r="A680" s="6">
        <v>679</v>
      </c>
      <c r="B680" s="47" t="str">
        <f t="shared" si="40"/>
        <v>000002A7</v>
      </c>
      <c r="C680" s="47" t="str">
        <f>IFERROR(VLOOKUP(B680,总表!A:B,2,0),"-")</f>
        <v>-</v>
      </c>
      <c r="D680" s="6" t="str">
        <f t="shared" si="41"/>
        <v>-</v>
      </c>
      <c r="E680" s="6" t="str">
        <f>IFERROR(VLOOKUP(B680,总表!A:D,3,0),"-")</f>
        <v>-</v>
      </c>
      <c r="F680" s="6" t="str">
        <f t="shared" si="42"/>
        <v>-</v>
      </c>
      <c r="G680" s="6" t="s">
        <v>9</v>
      </c>
      <c r="H680" s="6" t="str">
        <f>IF(IFERROR(VLOOKUP(B680,总表!A:D,4,0),"露易")=0," ",IFERROR(VLOOKUP(B680,总表!A:D,4,0),"-"))</f>
        <v>-</v>
      </c>
      <c r="I680" s="6" t="str">
        <f t="shared" si="43"/>
        <v>-</v>
      </c>
    </row>
    <row r="681" spans="1:9">
      <c r="A681" s="6">
        <v>680</v>
      </c>
      <c r="B681" s="47" t="str">
        <f t="shared" si="40"/>
        <v>000002A8</v>
      </c>
      <c r="C681" s="47" t="str">
        <f>IFERROR(VLOOKUP(B681,总表!A:B,2,0),"-")</f>
        <v>-</v>
      </c>
      <c r="D681" s="6" t="str">
        <f t="shared" si="41"/>
        <v>-</v>
      </c>
      <c r="E681" s="6" t="str">
        <f>IFERROR(VLOOKUP(B681,总表!A:D,3,0),"-")</f>
        <v>-</v>
      </c>
      <c r="F681" s="6" t="str">
        <f t="shared" si="42"/>
        <v>-</v>
      </c>
      <c r="G681" s="6" t="s">
        <v>9</v>
      </c>
      <c r="H681" s="6" t="str">
        <f>IF(IFERROR(VLOOKUP(B681,总表!A:D,4,0),"露易")=0," ",IFERROR(VLOOKUP(B681,总表!A:D,4,0),"-"))</f>
        <v>-</v>
      </c>
      <c r="I681" s="6" t="str">
        <f t="shared" si="43"/>
        <v>-</v>
      </c>
    </row>
    <row r="682" spans="1:9">
      <c r="A682" s="6">
        <v>681</v>
      </c>
      <c r="B682" s="47" t="str">
        <f t="shared" si="40"/>
        <v>000002A9</v>
      </c>
      <c r="C682" s="47" t="str">
        <f>IFERROR(VLOOKUP(B682,总表!A:B,2,0),"-")</f>
        <v>-</v>
      </c>
      <c r="D682" s="6" t="str">
        <f t="shared" si="41"/>
        <v>-</v>
      </c>
      <c r="E682" s="6" t="str">
        <f>IFERROR(VLOOKUP(B682,总表!A:D,3,0),"-")</f>
        <v>-</v>
      </c>
      <c r="F682" s="6" t="str">
        <f t="shared" si="42"/>
        <v>-</v>
      </c>
      <c r="G682" s="6" t="s">
        <v>9</v>
      </c>
      <c r="H682" s="6" t="str">
        <f>IF(IFERROR(VLOOKUP(B682,总表!A:D,4,0),"露易")=0," ",IFERROR(VLOOKUP(B682,总表!A:D,4,0),"-"))</f>
        <v>-</v>
      </c>
      <c r="I682" s="6" t="str">
        <f t="shared" si="43"/>
        <v>-</v>
      </c>
    </row>
    <row r="683" spans="1:9">
      <c r="A683" s="6">
        <v>682</v>
      </c>
      <c r="B683" s="47" t="str">
        <f t="shared" si="40"/>
        <v>000002AA</v>
      </c>
      <c r="C683" s="50" t="str">
        <f>IFERROR(VLOOKUP(B683,总表!A:B,2,0),"-")</f>
        <v>摆设类</v>
      </c>
      <c r="D683" s="51" t="str">
        <f t="shared" si="41"/>
        <v>摆设类</v>
      </c>
      <c r="E683" s="51" t="str">
        <f>IFERROR(VLOOKUP(B683,总表!A:D,3,0),"-")</f>
        <v>飞旋镖</v>
      </c>
      <c r="F683" s="51" t="str">
        <f t="shared" si="42"/>
        <v>飞旋镖</v>
      </c>
      <c r="G683" s="6">
        <v>360</v>
      </c>
      <c r="H683" s="6" t="str">
        <f>IF(IFERROR(VLOOKUP(B683,总表!A:D,4,0),"露易")=0," ",IFERROR(VLOOKUP(B683,总表!A:D,4,0),"-"))</f>
        <v> </v>
      </c>
      <c r="I683" s="6" t="str">
        <f t="shared" si="43"/>
        <v> </v>
      </c>
    </row>
    <row r="684" spans="1:9">
      <c r="A684" s="6">
        <v>683</v>
      </c>
      <c r="B684" s="47" t="str">
        <f t="shared" si="40"/>
        <v>000002AB</v>
      </c>
      <c r="C684" s="50" t="str">
        <f>IFERROR(VLOOKUP(B684,总表!A:B,2,0),"-")</f>
        <v>摆设类</v>
      </c>
      <c r="D684" s="51" t="str">
        <f t="shared" si="41"/>
        <v>摆设类</v>
      </c>
      <c r="E684" s="6" t="str">
        <f>IFERROR(VLOOKUP(B684,总表!A:D,3,0),"-")</f>
        <v>瓶中船</v>
      </c>
      <c r="F684" s="6" t="str">
        <f t="shared" si="42"/>
        <v>瓶中船</v>
      </c>
      <c r="G684" s="6">
        <v>450</v>
      </c>
      <c r="H684" s="6" t="str">
        <f>IF(IFERROR(VLOOKUP(B684,总表!A:D,4,0),"露易")=0," ",IFERROR(VLOOKUP(B684,总表!A:D,4,0),"-"))</f>
        <v> </v>
      </c>
      <c r="I684" s="6" t="str">
        <f t="shared" si="43"/>
        <v> </v>
      </c>
    </row>
    <row r="685" spans="1:9">
      <c r="A685" s="6">
        <v>684</v>
      </c>
      <c r="B685" s="47" t="str">
        <f t="shared" si="40"/>
        <v>000002AC</v>
      </c>
      <c r="C685" s="47" t="str">
        <f>IFERROR(VLOOKUP(B685,总表!A:B,2,0),"-")</f>
        <v>-</v>
      </c>
      <c r="D685" s="6" t="str">
        <f t="shared" si="41"/>
        <v>-</v>
      </c>
      <c r="E685" s="6" t="str">
        <f>IFERROR(VLOOKUP(B685,总表!A:D,3,0),"-")</f>
        <v>-</v>
      </c>
      <c r="F685" s="6" t="str">
        <f t="shared" si="42"/>
        <v>-</v>
      </c>
      <c r="G685" s="6" t="s">
        <v>9</v>
      </c>
      <c r="H685" s="6" t="str">
        <f>IF(IFERROR(VLOOKUP(B685,总表!A:D,4,0),"露易")=0," ",IFERROR(VLOOKUP(B685,总表!A:D,4,0),"-"))</f>
        <v>-</v>
      </c>
      <c r="I685" s="6" t="str">
        <f t="shared" si="43"/>
        <v>-</v>
      </c>
    </row>
    <row r="686" spans="1:9">
      <c r="A686" s="6">
        <v>685</v>
      </c>
      <c r="B686" s="47" t="str">
        <f t="shared" si="40"/>
        <v>000002AD</v>
      </c>
      <c r="C686" s="50" t="str">
        <f>IFERROR(VLOOKUP(B686,总表!A:B,2,0),"-")</f>
        <v>摆设类</v>
      </c>
      <c r="D686" s="51" t="str">
        <f t="shared" si="41"/>
        <v>摆设类</v>
      </c>
      <c r="E686" s="6" t="str">
        <f>IFERROR(VLOOKUP(B686,总表!A:D,3,0),"-")</f>
        <v>达拉木马</v>
      </c>
      <c r="F686" s="6" t="str">
        <f t="shared" si="42"/>
        <v>达拉木马</v>
      </c>
      <c r="G686" s="6">
        <v>1300</v>
      </c>
      <c r="H686" s="6" t="str">
        <f>IF(IFERROR(VLOOKUP(B686,总表!A:D,4,0),"露易")=0," ",IFERROR(VLOOKUP(B686,总表!A:D,4,0),"-"))</f>
        <v> </v>
      </c>
      <c r="I686" s="6" t="str">
        <f t="shared" si="43"/>
        <v> </v>
      </c>
    </row>
    <row r="687" spans="1:9">
      <c r="A687" s="6">
        <v>686</v>
      </c>
      <c r="B687" s="47" t="str">
        <f t="shared" si="40"/>
        <v>000002AE</v>
      </c>
      <c r="C687" s="47" t="str">
        <f>IFERROR(VLOOKUP(B687,总表!A:B,2,0),"-")</f>
        <v>-</v>
      </c>
      <c r="D687" s="6" t="str">
        <f t="shared" si="41"/>
        <v>-</v>
      </c>
      <c r="E687" s="6" t="str">
        <f>IFERROR(VLOOKUP(B687,总表!A:D,3,0),"-")</f>
        <v>-</v>
      </c>
      <c r="F687" s="6" t="str">
        <f t="shared" si="42"/>
        <v>-</v>
      </c>
      <c r="G687" s="6" t="s">
        <v>9</v>
      </c>
      <c r="H687" s="6" t="str">
        <f>IF(IFERROR(VLOOKUP(B687,总表!A:D,4,0),"露易")=0," ",IFERROR(VLOOKUP(B687,总表!A:D,4,0),"-"))</f>
        <v>-</v>
      </c>
      <c r="I687" s="6" t="str">
        <f t="shared" si="43"/>
        <v>-</v>
      </c>
    </row>
    <row r="688" spans="1:9">
      <c r="A688" s="6">
        <v>687</v>
      </c>
      <c r="B688" s="47" t="str">
        <f t="shared" si="40"/>
        <v>000002AF</v>
      </c>
      <c r="C688" s="47" t="str">
        <f>IFERROR(VLOOKUP(B688,总表!A:B,2,0),"-")</f>
        <v>-</v>
      </c>
      <c r="D688" s="6" t="str">
        <f t="shared" si="41"/>
        <v>-</v>
      </c>
      <c r="E688" s="6" t="str">
        <f>IFERROR(VLOOKUP(B688,总表!A:D,3,0),"-")</f>
        <v>-</v>
      </c>
      <c r="F688" s="6" t="str">
        <f t="shared" si="42"/>
        <v>-</v>
      </c>
      <c r="G688" s="6" t="s">
        <v>9</v>
      </c>
      <c r="H688" s="6" t="str">
        <f>IF(IFERROR(VLOOKUP(B688,总表!A:D,4,0),"露易")=0," ",IFERROR(VLOOKUP(B688,总表!A:D,4,0),"-"))</f>
        <v>-</v>
      </c>
      <c r="I688" s="6" t="str">
        <f t="shared" si="43"/>
        <v>-</v>
      </c>
    </row>
    <row r="689" spans="1:9">
      <c r="A689" s="6">
        <v>688</v>
      </c>
      <c r="B689" s="47" t="str">
        <f t="shared" si="40"/>
        <v>000002B0</v>
      </c>
      <c r="C689" s="50" t="str">
        <f>IFERROR(VLOOKUP(B689,总表!A:B,2,0),"-")</f>
        <v>摆设类</v>
      </c>
      <c r="D689" s="51" t="str">
        <f t="shared" si="41"/>
        <v>摆设类</v>
      </c>
      <c r="E689" s="6" t="str">
        <f>IFERROR(VLOOKUP(B689,总表!A:D,3,0),"-")</f>
        <v>五重塔</v>
      </c>
      <c r="F689" s="6" t="str">
        <f t="shared" si="42"/>
        <v>五重塔</v>
      </c>
      <c r="G689" s="6">
        <v>2030</v>
      </c>
      <c r="H689" s="6" t="str">
        <f>IF(IFERROR(VLOOKUP(B689,总表!A:D,4,0),"露易")=0," ",IFERROR(VLOOKUP(B689,总表!A:D,4,0),"-"))</f>
        <v> </v>
      </c>
      <c r="I689" s="6" t="str">
        <f t="shared" si="43"/>
        <v> </v>
      </c>
    </row>
    <row r="690" spans="1:9">
      <c r="A690" s="6">
        <v>689</v>
      </c>
      <c r="B690" s="47" t="str">
        <f t="shared" si="40"/>
        <v>000002B1</v>
      </c>
      <c r="C690" s="50" t="str">
        <f>IFERROR(VLOOKUP(B690,总表!A:B,2,0),"-")</f>
        <v>摆设类</v>
      </c>
      <c r="D690" s="51" t="str">
        <f t="shared" si="41"/>
        <v>摆设类</v>
      </c>
      <c r="E690" s="51" t="str">
        <f>IFERROR(VLOOKUP(B690,总表!A:D,3,0),"-")</f>
        <v>纸老虎</v>
      </c>
      <c r="F690" s="51" t="str">
        <f t="shared" si="42"/>
        <v>纸老虎</v>
      </c>
      <c r="G690" s="6">
        <v>375</v>
      </c>
      <c r="H690" s="6" t="str">
        <f>IF(IFERROR(VLOOKUP(B690,总表!A:D,4,0),"露易")=0," ",IFERROR(VLOOKUP(B690,总表!A:D,4,0),"-"))</f>
        <v> </v>
      </c>
      <c r="I690" s="6" t="str">
        <f t="shared" si="43"/>
        <v> </v>
      </c>
    </row>
    <row r="691" spans="1:9">
      <c r="A691" s="6">
        <v>690</v>
      </c>
      <c r="B691" s="47" t="str">
        <f t="shared" si="40"/>
        <v>000002B2</v>
      </c>
      <c r="C691" s="50" t="str">
        <f>IFERROR(VLOOKUP(B691,总表!A:B,2,0),"-")</f>
        <v>摆设类</v>
      </c>
      <c r="D691" s="51" t="str">
        <f t="shared" si="41"/>
        <v>摆设类</v>
      </c>
      <c r="E691" s="6" t="str">
        <f>IFERROR(VLOOKUP(B691,总表!A:D,3,0),"-")</f>
        <v>草裙舞娃娃</v>
      </c>
      <c r="F691" s="6" t="str">
        <f t="shared" si="42"/>
        <v>草裙舞娃娃</v>
      </c>
      <c r="G691" s="6">
        <v>1200</v>
      </c>
      <c r="H691" s="6" t="str">
        <f>IF(IFERROR(VLOOKUP(B691,总表!A:D,4,0),"露易")=0," ",IFERROR(VLOOKUP(B691,总表!A:D,4,0),"-"))</f>
        <v> </v>
      </c>
      <c r="I691" s="6" t="str">
        <f t="shared" si="43"/>
        <v> </v>
      </c>
    </row>
    <row r="692" spans="1:9">
      <c r="A692" s="6">
        <v>691</v>
      </c>
      <c r="B692" s="47" t="str">
        <f t="shared" si="40"/>
        <v>000002B3</v>
      </c>
      <c r="C692" s="47" t="str">
        <f>IFERROR(VLOOKUP(B692,总表!A:B,2,0),"-")</f>
        <v>-</v>
      </c>
      <c r="D692" s="6" t="str">
        <f t="shared" si="41"/>
        <v>-</v>
      </c>
      <c r="E692" s="6" t="str">
        <f>IFERROR(VLOOKUP(B692,总表!A:D,3,0),"-")</f>
        <v>-</v>
      </c>
      <c r="F692" s="6" t="str">
        <f t="shared" si="42"/>
        <v>-</v>
      </c>
      <c r="G692" s="6" t="s">
        <v>9</v>
      </c>
      <c r="H692" s="6" t="str">
        <f>IF(IFERROR(VLOOKUP(B692,总表!A:D,4,0),"露易")=0," ",IFERROR(VLOOKUP(B692,总表!A:D,4,0),"-"))</f>
        <v>-</v>
      </c>
      <c r="I692" s="6" t="str">
        <f t="shared" si="43"/>
        <v>-</v>
      </c>
    </row>
    <row r="693" spans="1:9">
      <c r="A693" s="6">
        <v>692</v>
      </c>
      <c r="B693" s="47" t="str">
        <f t="shared" si="40"/>
        <v>000002B4</v>
      </c>
      <c r="C693" s="47" t="str">
        <f>IFERROR(VLOOKUP(B693,总表!A:B,2,0),"-")</f>
        <v>-</v>
      </c>
      <c r="D693" s="6" t="str">
        <f t="shared" si="41"/>
        <v>-</v>
      </c>
      <c r="E693" s="6" t="str">
        <f>IFERROR(VLOOKUP(B693,总表!A:D,3,0),"-")</f>
        <v>-</v>
      </c>
      <c r="F693" s="6" t="str">
        <f t="shared" si="42"/>
        <v>-</v>
      </c>
      <c r="G693" s="6" t="s">
        <v>9</v>
      </c>
      <c r="H693" s="6" t="str">
        <f>IF(IFERROR(VLOOKUP(B693,总表!A:D,4,0),"露易")=0," ",IFERROR(VLOOKUP(B693,总表!A:D,4,0),"-"))</f>
        <v>-</v>
      </c>
      <c r="I693" s="6" t="str">
        <f t="shared" si="43"/>
        <v>-</v>
      </c>
    </row>
    <row r="694" spans="1:9">
      <c r="A694" s="6">
        <v>693</v>
      </c>
      <c r="B694" s="47" t="str">
        <f t="shared" si="40"/>
        <v>000002B5</v>
      </c>
      <c r="C694" s="50" t="str">
        <f>IFERROR(VLOOKUP(B694,总表!A:B,2,0),"-")</f>
        <v>摆设类</v>
      </c>
      <c r="D694" s="51" t="str">
        <f t="shared" si="41"/>
        <v>摆设类</v>
      </c>
      <c r="E694" s="6" t="str">
        <f>IFERROR(VLOOKUP(B694,总表!A:D,3,0),"-")</f>
        <v>自由女神像</v>
      </c>
      <c r="F694" s="6" t="str">
        <f t="shared" si="42"/>
        <v>自由女神像</v>
      </c>
      <c r="G694" s="6">
        <v>2300</v>
      </c>
      <c r="H694" s="6" t="str">
        <f>IF(IFERROR(VLOOKUP(B694,总表!A:D,4,0),"露易")=0," ",IFERROR(VLOOKUP(B694,总表!A:D,4,0),"-"))</f>
        <v> </v>
      </c>
      <c r="I694" s="6" t="str">
        <f t="shared" si="43"/>
        <v> </v>
      </c>
    </row>
    <row r="695" spans="1:9">
      <c r="A695" s="6">
        <v>694</v>
      </c>
      <c r="B695" s="47" t="str">
        <f t="shared" si="40"/>
        <v>000002B6</v>
      </c>
      <c r="C695" s="47" t="str">
        <f>IFERROR(VLOOKUP(B695,总表!A:B,2,0),"-")</f>
        <v>-</v>
      </c>
      <c r="D695" s="6" t="str">
        <f t="shared" si="41"/>
        <v>-</v>
      </c>
      <c r="E695" s="6" t="str">
        <f>IFERROR(VLOOKUP(B695,总表!A:D,3,0),"-")</f>
        <v>-</v>
      </c>
      <c r="F695" s="6" t="str">
        <f t="shared" si="42"/>
        <v>-</v>
      </c>
      <c r="G695" s="6" t="s">
        <v>9</v>
      </c>
      <c r="H695" s="6" t="str">
        <f>IF(IFERROR(VLOOKUP(B695,总表!A:D,4,0),"露易")=0," ",IFERROR(VLOOKUP(B695,总表!A:D,4,0),"-"))</f>
        <v>-</v>
      </c>
      <c r="I695" s="6" t="str">
        <f t="shared" si="43"/>
        <v>-</v>
      </c>
    </row>
    <row r="696" spans="1:9">
      <c r="A696" s="6">
        <v>695</v>
      </c>
      <c r="B696" s="47" t="str">
        <f t="shared" si="40"/>
        <v>000002B7</v>
      </c>
      <c r="C696" s="47" t="str">
        <f>IFERROR(VLOOKUP(B696,总表!A:B,2,0),"-")</f>
        <v>-</v>
      </c>
      <c r="D696" s="6" t="str">
        <f t="shared" si="41"/>
        <v>-</v>
      </c>
      <c r="E696" s="6" t="str">
        <f>IFERROR(VLOOKUP(B696,总表!A:D,3,0),"-")</f>
        <v>-</v>
      </c>
      <c r="F696" s="6" t="str">
        <f t="shared" si="42"/>
        <v>-</v>
      </c>
      <c r="G696" s="6" t="s">
        <v>9</v>
      </c>
      <c r="H696" s="6" t="str">
        <f>IF(IFERROR(VLOOKUP(B696,总表!A:D,4,0),"露易")=0," ",IFERROR(VLOOKUP(B696,总表!A:D,4,0),"-"))</f>
        <v>-</v>
      </c>
      <c r="I696" s="6" t="str">
        <f t="shared" si="43"/>
        <v>-</v>
      </c>
    </row>
    <row r="697" spans="1:9">
      <c r="A697" s="6">
        <v>696</v>
      </c>
      <c r="B697" s="47" t="str">
        <f t="shared" si="40"/>
        <v>000002B8</v>
      </c>
      <c r="C697" s="47" t="str">
        <f>IFERROR(VLOOKUP(B697,总表!A:B,2,0),"-")</f>
        <v>-</v>
      </c>
      <c r="D697" s="6" t="str">
        <f t="shared" si="41"/>
        <v>-</v>
      </c>
      <c r="E697" s="6" t="str">
        <f>IFERROR(VLOOKUP(B697,总表!A:D,3,0),"-")</f>
        <v>-</v>
      </c>
      <c r="F697" s="6" t="str">
        <f t="shared" si="42"/>
        <v>-</v>
      </c>
      <c r="G697" s="6" t="s">
        <v>9</v>
      </c>
      <c r="H697" s="6" t="str">
        <f>IF(IFERROR(VLOOKUP(B697,总表!A:D,4,0),"露易")=0," ",IFERROR(VLOOKUP(B697,总表!A:D,4,0),"-"))</f>
        <v>-</v>
      </c>
      <c r="I697" s="6" t="str">
        <f t="shared" si="43"/>
        <v>-</v>
      </c>
    </row>
    <row r="698" spans="1:9">
      <c r="A698" s="6">
        <v>697</v>
      </c>
      <c r="B698" s="47" t="str">
        <f t="shared" si="40"/>
        <v>000002B9</v>
      </c>
      <c r="C698" s="47" t="str">
        <f>IFERROR(VLOOKUP(B698,总表!A:B,2,0),"-")</f>
        <v>-</v>
      </c>
      <c r="D698" s="6" t="str">
        <f t="shared" si="41"/>
        <v>-</v>
      </c>
      <c r="E698" s="6" t="str">
        <f>IFERROR(VLOOKUP(B698,总表!A:D,3,0),"-")</f>
        <v>-</v>
      </c>
      <c r="F698" s="6" t="str">
        <f t="shared" si="42"/>
        <v>-</v>
      </c>
      <c r="G698" s="6" t="s">
        <v>9</v>
      </c>
      <c r="H698" s="6" t="str">
        <f>IF(IFERROR(VLOOKUP(B698,总表!A:D,4,0),"露易")=0," ",IFERROR(VLOOKUP(B698,总表!A:D,4,0),"-"))</f>
        <v>-</v>
      </c>
      <c r="I698" s="6" t="str">
        <f t="shared" si="43"/>
        <v>-</v>
      </c>
    </row>
    <row r="699" spans="1:9">
      <c r="A699" s="6">
        <v>698</v>
      </c>
      <c r="B699" s="47" t="str">
        <f t="shared" si="40"/>
        <v>000002BA</v>
      </c>
      <c r="C699" s="50" t="str">
        <f>IFERROR(VLOOKUP(B699,总表!A:B,2,0),"-")</f>
        <v>摆设类</v>
      </c>
      <c r="D699" s="51" t="str">
        <f t="shared" si="41"/>
        <v>摆设类</v>
      </c>
      <c r="E699" s="6" t="str">
        <f>IFERROR(VLOOKUP(B699,总表!A:D,3,0),"-")</f>
        <v>摩艾石像</v>
      </c>
      <c r="F699" s="6" t="str">
        <f t="shared" si="42"/>
        <v>摩艾石像</v>
      </c>
      <c r="G699" s="6">
        <v>1900</v>
      </c>
      <c r="H699" s="6" t="str">
        <f>IF(IFERROR(VLOOKUP(B699,总表!A:D,4,0),"露易")=0," ",IFERROR(VLOOKUP(B699,总表!A:D,4,0),"-"))</f>
        <v> </v>
      </c>
      <c r="I699" s="6" t="str">
        <f t="shared" si="43"/>
        <v> </v>
      </c>
    </row>
    <row r="700" spans="1:9">
      <c r="A700" s="6">
        <v>699</v>
      </c>
      <c r="B700" s="47" t="str">
        <f t="shared" si="40"/>
        <v>000002BB</v>
      </c>
      <c r="C700" s="47" t="str">
        <f>IFERROR(VLOOKUP(B700,总表!A:B,2,0),"-")</f>
        <v>-</v>
      </c>
      <c r="D700" s="6" t="str">
        <f t="shared" si="41"/>
        <v>-</v>
      </c>
      <c r="E700" s="6" t="str">
        <f>IFERROR(VLOOKUP(B700,总表!A:D,3,0),"-")</f>
        <v>-</v>
      </c>
      <c r="F700" s="6" t="str">
        <f t="shared" si="42"/>
        <v>-</v>
      </c>
      <c r="G700" s="6" t="s">
        <v>9</v>
      </c>
      <c r="H700" s="6" t="str">
        <f>IF(IFERROR(VLOOKUP(B700,总表!A:D,4,0),"露易")=0," ",IFERROR(VLOOKUP(B700,总表!A:D,4,0),"-"))</f>
        <v>-</v>
      </c>
      <c r="I700" s="6" t="str">
        <f t="shared" si="43"/>
        <v>-</v>
      </c>
    </row>
    <row r="701" spans="1:9">
      <c r="A701" s="6">
        <v>700</v>
      </c>
      <c r="B701" s="47" t="str">
        <f t="shared" si="40"/>
        <v>000002BC</v>
      </c>
      <c r="C701" s="50" t="str">
        <f>IFERROR(VLOOKUP(B701,总表!A:B,2,0),"-")</f>
        <v>摆设类</v>
      </c>
      <c r="D701" s="51" t="str">
        <f t="shared" si="41"/>
        <v>摆设类</v>
      </c>
      <c r="E701" s="6" t="str">
        <f>IFERROR(VLOOKUP(B701,总表!A:D,3,0),"-")</f>
        <v>比萨斜塔</v>
      </c>
      <c r="F701" s="6" t="str">
        <f t="shared" si="42"/>
        <v>比萨斜塔</v>
      </c>
      <c r="G701" s="6">
        <v>2300</v>
      </c>
      <c r="H701" s="6" t="str">
        <f>IF(IFERROR(VLOOKUP(B701,总表!A:D,4,0),"露易")=0," ",IFERROR(VLOOKUP(B701,总表!A:D,4,0),"-"))</f>
        <v> </v>
      </c>
      <c r="I701" s="6" t="str">
        <f t="shared" si="43"/>
        <v> </v>
      </c>
    </row>
    <row r="702" spans="1:9">
      <c r="A702" s="6">
        <v>701</v>
      </c>
      <c r="B702" s="47" t="str">
        <f t="shared" si="40"/>
        <v>000002BD</v>
      </c>
      <c r="C702" s="47" t="str">
        <f>IFERROR(VLOOKUP(B702,总表!A:B,2,0),"-")</f>
        <v>-</v>
      </c>
      <c r="D702" s="6" t="str">
        <f t="shared" si="41"/>
        <v>-</v>
      </c>
      <c r="E702" s="6" t="str">
        <f>IFERROR(VLOOKUP(B702,总表!A:D,3,0),"-")</f>
        <v>-</v>
      </c>
      <c r="F702" s="6" t="str">
        <f t="shared" si="42"/>
        <v>-</v>
      </c>
      <c r="G702" s="6" t="s">
        <v>9</v>
      </c>
      <c r="H702" s="6" t="str">
        <f>IF(IFERROR(VLOOKUP(B702,总表!A:D,4,0),"露易")=0," ",IFERROR(VLOOKUP(B702,总表!A:D,4,0),"-"))</f>
        <v>-</v>
      </c>
      <c r="I702" s="6" t="str">
        <f t="shared" si="43"/>
        <v>-</v>
      </c>
    </row>
    <row r="703" spans="1:9">
      <c r="A703" s="6">
        <v>702</v>
      </c>
      <c r="B703" s="47" t="str">
        <f t="shared" si="40"/>
        <v>000002BE</v>
      </c>
      <c r="C703" s="47" t="str">
        <f>IFERROR(VLOOKUP(B703,总表!A:B,2,0),"-")</f>
        <v>-</v>
      </c>
      <c r="D703" s="6" t="str">
        <f t="shared" si="41"/>
        <v>-</v>
      </c>
      <c r="E703" s="6" t="str">
        <f>IFERROR(VLOOKUP(B703,总表!A:D,3,0),"-")</f>
        <v>-</v>
      </c>
      <c r="F703" s="6" t="str">
        <f t="shared" si="42"/>
        <v>-</v>
      </c>
      <c r="G703" s="6" t="s">
        <v>9</v>
      </c>
      <c r="H703" s="6" t="str">
        <f>IF(IFERROR(VLOOKUP(B703,总表!A:D,4,0),"露易")=0," ",IFERROR(VLOOKUP(B703,总表!A:D,4,0),"-"))</f>
        <v>-</v>
      </c>
      <c r="I703" s="6" t="str">
        <f t="shared" si="43"/>
        <v>-</v>
      </c>
    </row>
    <row r="704" spans="1:9">
      <c r="A704" s="6">
        <v>703</v>
      </c>
      <c r="B704" s="47" t="str">
        <f t="shared" si="40"/>
        <v>000002BF</v>
      </c>
      <c r="C704" s="47" t="str">
        <f>IFERROR(VLOOKUP(B704,总表!A:B,2,0),"-")</f>
        <v>-</v>
      </c>
      <c r="D704" s="6" t="str">
        <f t="shared" si="41"/>
        <v>-</v>
      </c>
      <c r="E704" s="6" t="str">
        <f>IFERROR(VLOOKUP(B704,总表!A:D,3,0),"-")</f>
        <v>-</v>
      </c>
      <c r="F704" s="6" t="str">
        <f t="shared" si="42"/>
        <v>-</v>
      </c>
      <c r="G704" s="6" t="s">
        <v>9</v>
      </c>
      <c r="H704" s="6" t="str">
        <f>IF(IFERROR(VLOOKUP(B704,总表!A:D,4,0),"露易")=0," ",IFERROR(VLOOKUP(B704,总表!A:D,4,0),"-"))</f>
        <v>-</v>
      </c>
      <c r="I704" s="6" t="str">
        <f t="shared" si="43"/>
        <v>-</v>
      </c>
    </row>
    <row r="705" spans="1:9">
      <c r="A705" s="6">
        <v>704</v>
      </c>
      <c r="B705" s="47" t="str">
        <f t="shared" si="40"/>
        <v>000002C0</v>
      </c>
      <c r="C705" s="50" t="str">
        <f>IFERROR(VLOOKUP(B705,总表!A:B,2,0),"-")</f>
        <v>摆设类</v>
      </c>
      <c r="D705" s="51" t="str">
        <f t="shared" si="41"/>
        <v>摆设类</v>
      </c>
      <c r="E705" s="6" t="str">
        <f>IFERROR(VLOOKUP(B705,总表!A:D,3,0),"-")</f>
        <v>壁毯</v>
      </c>
      <c r="F705" s="6" t="str">
        <f t="shared" si="42"/>
        <v>壁毯</v>
      </c>
      <c r="G705" s="6">
        <v>220</v>
      </c>
      <c r="H705" s="6" t="str">
        <f>IF(IFERROR(VLOOKUP(B705,总表!A:D,4,0),"露易")=0," ",IFERROR(VLOOKUP(B705,总表!A:D,4,0),"-"))</f>
        <v> </v>
      </c>
      <c r="I705" s="6" t="str">
        <f t="shared" si="43"/>
        <v> </v>
      </c>
    </row>
    <row r="706" spans="1:9">
      <c r="A706" s="6">
        <v>705</v>
      </c>
      <c r="B706" s="47" t="str">
        <f t="shared" ref="B706:B769" si="44">DEC2HEX(ROW(A705),8)</f>
        <v>000002C1</v>
      </c>
      <c r="C706" s="47" t="str">
        <f>IFERROR(VLOOKUP(B706,总表!A:B,2,0),"-")</f>
        <v>-</v>
      </c>
      <c r="D706" s="6" t="str">
        <f t="shared" ref="D706:D769" si="45">C706</f>
        <v>-</v>
      </c>
      <c r="E706" s="6" t="str">
        <f>IFERROR(VLOOKUP(B706,总表!A:D,3,0),"-")</f>
        <v>-</v>
      </c>
      <c r="F706" s="6" t="str">
        <f t="shared" ref="F706:F769" si="46">E706</f>
        <v>-</v>
      </c>
      <c r="G706" s="6" t="s">
        <v>9</v>
      </c>
      <c r="H706" s="6" t="str">
        <f>IF(IFERROR(VLOOKUP(B706,总表!A:D,4,0),"露易")=0," ",IFERROR(VLOOKUP(B706,总表!A:D,4,0),"-"))</f>
        <v>-</v>
      </c>
      <c r="I706" s="6" t="str">
        <f t="shared" ref="I706:I769" si="47">H706</f>
        <v>-</v>
      </c>
    </row>
    <row r="707" spans="1:9">
      <c r="A707" s="6">
        <v>706</v>
      </c>
      <c r="B707" s="47" t="str">
        <f t="shared" si="44"/>
        <v>000002C2</v>
      </c>
      <c r="C707" s="47" t="str">
        <f>IFERROR(VLOOKUP(B707,总表!A:B,2,0),"-")</f>
        <v>-</v>
      </c>
      <c r="D707" s="6" t="str">
        <f t="shared" si="45"/>
        <v>-</v>
      </c>
      <c r="E707" s="6" t="str">
        <f>IFERROR(VLOOKUP(B707,总表!A:D,3,0),"-")</f>
        <v>-</v>
      </c>
      <c r="F707" s="6" t="str">
        <f t="shared" si="46"/>
        <v>-</v>
      </c>
      <c r="G707" s="6" t="s">
        <v>9</v>
      </c>
      <c r="H707" s="6" t="str">
        <f>IF(IFERROR(VLOOKUP(B707,总表!A:D,4,0),"露易")=0," ",IFERROR(VLOOKUP(B707,总表!A:D,4,0),"-"))</f>
        <v>-</v>
      </c>
      <c r="I707" s="6" t="str">
        <f t="shared" si="47"/>
        <v>-</v>
      </c>
    </row>
    <row r="708" spans="1:9">
      <c r="A708" s="6">
        <v>707</v>
      </c>
      <c r="B708" s="47" t="str">
        <f t="shared" si="44"/>
        <v>000002C3</v>
      </c>
      <c r="C708" s="47" t="str">
        <f>IFERROR(VLOOKUP(B708,总表!A:B,2,0),"-")</f>
        <v>-</v>
      </c>
      <c r="D708" s="6" t="str">
        <f t="shared" si="45"/>
        <v>-</v>
      </c>
      <c r="E708" s="6" t="str">
        <f>IFERROR(VLOOKUP(B708,总表!A:D,3,0),"-")</f>
        <v>-</v>
      </c>
      <c r="F708" s="6" t="str">
        <f t="shared" si="46"/>
        <v>-</v>
      </c>
      <c r="G708" s="6" t="s">
        <v>9</v>
      </c>
      <c r="H708" s="6" t="str">
        <f>IF(IFERROR(VLOOKUP(B708,总表!A:D,4,0),"露易")=0," ",IFERROR(VLOOKUP(B708,总表!A:D,4,0),"-"))</f>
        <v>-</v>
      </c>
      <c r="I708" s="6" t="str">
        <f t="shared" si="47"/>
        <v>-</v>
      </c>
    </row>
    <row r="709" spans="1:9">
      <c r="A709" s="6">
        <v>708</v>
      </c>
      <c r="B709" s="47" t="str">
        <f t="shared" si="44"/>
        <v>000002C4</v>
      </c>
      <c r="C709" s="47" t="str">
        <f>IFERROR(VLOOKUP(B709,总表!A:B,2,0),"-")</f>
        <v>-</v>
      </c>
      <c r="D709" s="6" t="str">
        <f t="shared" si="45"/>
        <v>-</v>
      </c>
      <c r="E709" s="6" t="str">
        <f>IFERROR(VLOOKUP(B709,总表!A:D,3,0),"-")</f>
        <v>-</v>
      </c>
      <c r="F709" s="6" t="str">
        <f t="shared" si="46"/>
        <v>-</v>
      </c>
      <c r="G709" s="6" t="s">
        <v>9</v>
      </c>
      <c r="H709" s="6" t="str">
        <f>IF(IFERROR(VLOOKUP(B709,总表!A:D,4,0),"露易")=0," ",IFERROR(VLOOKUP(B709,总表!A:D,4,0),"-"))</f>
        <v>-</v>
      </c>
      <c r="I709" s="6" t="str">
        <f t="shared" si="47"/>
        <v>-</v>
      </c>
    </row>
    <row r="710" spans="1:9">
      <c r="A710" s="6">
        <v>709</v>
      </c>
      <c r="B710" s="47" t="str">
        <f t="shared" si="44"/>
        <v>000002C5</v>
      </c>
      <c r="C710" s="47" t="str">
        <f>IFERROR(VLOOKUP(B710,总表!A:B,2,0),"-")</f>
        <v>-</v>
      </c>
      <c r="D710" s="6" t="str">
        <f t="shared" si="45"/>
        <v>-</v>
      </c>
      <c r="E710" s="6" t="str">
        <f>IFERROR(VLOOKUP(B710,总表!A:D,3,0),"-")</f>
        <v>-</v>
      </c>
      <c r="F710" s="6" t="str">
        <f t="shared" si="46"/>
        <v>-</v>
      </c>
      <c r="G710" s="6" t="s">
        <v>9</v>
      </c>
      <c r="H710" s="6" t="str">
        <f>IF(IFERROR(VLOOKUP(B710,总表!A:D,4,0),"露易")=0," ",IFERROR(VLOOKUP(B710,总表!A:D,4,0),"-"))</f>
        <v>-</v>
      </c>
      <c r="I710" s="6" t="str">
        <f t="shared" si="47"/>
        <v>-</v>
      </c>
    </row>
    <row r="711" spans="1:9">
      <c r="A711" s="6">
        <v>710</v>
      </c>
      <c r="B711" s="47" t="str">
        <f t="shared" si="44"/>
        <v>000002C6</v>
      </c>
      <c r="C711" s="50" t="str">
        <f>IFERROR(VLOOKUP(B711,总表!A:B,2,0),"-")</f>
        <v>摆设类</v>
      </c>
      <c r="D711" s="51" t="str">
        <f t="shared" si="45"/>
        <v>摆设类</v>
      </c>
      <c r="E711" s="6" t="str">
        <f>IFERROR(VLOOKUP(B711,总表!A:D,3,0),"-")</f>
        <v>竹长凳</v>
      </c>
      <c r="F711" s="6" t="str">
        <f t="shared" si="46"/>
        <v>竹长凳</v>
      </c>
      <c r="G711" s="6">
        <v>1280</v>
      </c>
      <c r="H711" s="6" t="str">
        <f>IF(IFERROR(VLOOKUP(B711,总表!A:D,4,0),"露易")=0," ",IFERROR(VLOOKUP(B711,总表!A:D,4,0),"-"))</f>
        <v> </v>
      </c>
      <c r="I711" s="6" t="str">
        <f t="shared" si="47"/>
        <v> </v>
      </c>
    </row>
    <row r="712" spans="1:9">
      <c r="A712" s="6">
        <v>711</v>
      </c>
      <c r="B712" s="47" t="str">
        <f t="shared" si="44"/>
        <v>000002C7</v>
      </c>
      <c r="C712" s="47" t="str">
        <f>IFERROR(VLOOKUP(B712,总表!A:B,2,0),"-")</f>
        <v>-</v>
      </c>
      <c r="D712" s="6" t="str">
        <f t="shared" si="45"/>
        <v>-</v>
      </c>
      <c r="E712" s="6" t="str">
        <f>IFERROR(VLOOKUP(B712,总表!A:D,3,0),"-")</f>
        <v>-</v>
      </c>
      <c r="F712" s="6" t="str">
        <f t="shared" si="46"/>
        <v>-</v>
      </c>
      <c r="G712" s="6" t="s">
        <v>9</v>
      </c>
      <c r="H712" s="6" t="str">
        <f>IF(IFERROR(VLOOKUP(B712,总表!A:D,4,0),"露易")=0," ",IFERROR(VLOOKUP(B712,总表!A:D,4,0),"-"))</f>
        <v>-</v>
      </c>
      <c r="I712" s="6" t="str">
        <f t="shared" si="47"/>
        <v>-</v>
      </c>
    </row>
    <row r="713" spans="1:9">
      <c r="A713" s="6">
        <v>712</v>
      </c>
      <c r="B713" s="47" t="str">
        <f t="shared" si="44"/>
        <v>000002C8</v>
      </c>
      <c r="C713" s="47" t="str">
        <f>IFERROR(VLOOKUP(B713,总表!A:B,2,0),"-")</f>
        <v>-</v>
      </c>
      <c r="D713" s="6" t="str">
        <f t="shared" si="45"/>
        <v>-</v>
      </c>
      <c r="E713" s="6" t="str">
        <f>IFERROR(VLOOKUP(B713,总表!A:D,3,0),"-")</f>
        <v>-</v>
      </c>
      <c r="F713" s="6" t="str">
        <f t="shared" si="46"/>
        <v>-</v>
      </c>
      <c r="G713" s="6" t="s">
        <v>9</v>
      </c>
      <c r="H713" s="6" t="str">
        <f>IF(IFERROR(VLOOKUP(B713,总表!A:D,4,0),"露易")=0," ",IFERROR(VLOOKUP(B713,总表!A:D,4,0),"-"))</f>
        <v>-</v>
      </c>
      <c r="I713" s="6" t="str">
        <f t="shared" si="47"/>
        <v>-</v>
      </c>
    </row>
    <row r="714" spans="1:9">
      <c r="A714" s="6">
        <v>713</v>
      </c>
      <c r="B714" s="47" t="str">
        <f t="shared" si="44"/>
        <v>000002C9</v>
      </c>
      <c r="C714" s="47" t="str">
        <f>IFERROR(VLOOKUP(B714,总表!A:B,2,0),"-")</f>
        <v>-</v>
      </c>
      <c r="D714" s="6" t="str">
        <f t="shared" si="45"/>
        <v>-</v>
      </c>
      <c r="E714" s="6" t="str">
        <f>IFERROR(VLOOKUP(B714,总表!A:D,3,0),"-")</f>
        <v>-</v>
      </c>
      <c r="F714" s="6" t="str">
        <f t="shared" si="46"/>
        <v>-</v>
      </c>
      <c r="G714" s="6" t="s">
        <v>9</v>
      </c>
      <c r="H714" s="6" t="str">
        <f>IF(IFERROR(VLOOKUP(B714,总表!A:D,4,0),"露易")=0," ",IFERROR(VLOOKUP(B714,总表!A:D,4,0),"-"))</f>
        <v>-</v>
      </c>
      <c r="I714" s="6" t="str">
        <f t="shared" si="47"/>
        <v>-</v>
      </c>
    </row>
    <row r="715" spans="1:9">
      <c r="A715" s="6">
        <v>714</v>
      </c>
      <c r="B715" s="47" t="str">
        <f t="shared" si="44"/>
        <v>000002CA</v>
      </c>
      <c r="C715" s="47" t="str">
        <f>IFERROR(VLOOKUP(B715,总表!A:B,2,0),"-")</f>
        <v>-</v>
      </c>
      <c r="D715" s="6" t="str">
        <f t="shared" si="45"/>
        <v>-</v>
      </c>
      <c r="E715" s="6" t="str">
        <f>IFERROR(VLOOKUP(B715,总表!A:D,3,0),"-")</f>
        <v>-</v>
      </c>
      <c r="F715" s="6" t="str">
        <f t="shared" si="46"/>
        <v>-</v>
      </c>
      <c r="G715" s="6" t="s">
        <v>9</v>
      </c>
      <c r="H715" s="6" t="str">
        <f>IF(IFERROR(VLOOKUP(B715,总表!A:D,4,0),"露易")=0," ",IFERROR(VLOOKUP(B715,总表!A:D,4,0),"-"))</f>
        <v>-</v>
      </c>
      <c r="I715" s="6" t="str">
        <f t="shared" si="47"/>
        <v>-</v>
      </c>
    </row>
    <row r="716" spans="1:9">
      <c r="A716" s="6">
        <v>715</v>
      </c>
      <c r="B716" s="47" t="str">
        <f t="shared" si="44"/>
        <v>000002CB</v>
      </c>
      <c r="C716" s="47" t="str">
        <f>IFERROR(VLOOKUP(B716,总表!A:B,2,0),"-")</f>
        <v>-</v>
      </c>
      <c r="D716" s="6" t="str">
        <f t="shared" si="45"/>
        <v>-</v>
      </c>
      <c r="E716" s="6" t="str">
        <f>IFERROR(VLOOKUP(B716,总表!A:D,3,0),"-")</f>
        <v>-</v>
      </c>
      <c r="F716" s="6" t="str">
        <f t="shared" si="46"/>
        <v>-</v>
      </c>
      <c r="G716" s="6" t="s">
        <v>9</v>
      </c>
      <c r="H716" s="6" t="str">
        <f>IF(IFERROR(VLOOKUP(B716,总表!A:D,4,0),"露易")=0," ",IFERROR(VLOOKUP(B716,总表!A:D,4,0),"-"))</f>
        <v>-</v>
      </c>
      <c r="I716" s="6" t="str">
        <f t="shared" si="47"/>
        <v>-</v>
      </c>
    </row>
    <row r="717" spans="1:9">
      <c r="A717" s="6">
        <v>716</v>
      </c>
      <c r="B717" s="47" t="str">
        <f t="shared" si="44"/>
        <v>000002CC</v>
      </c>
      <c r="C717" s="50" t="str">
        <f>IFERROR(VLOOKUP(B717,总表!A:B,2,0),"-")</f>
        <v>摆设类</v>
      </c>
      <c r="D717" s="51" t="str">
        <f t="shared" si="45"/>
        <v>摆设类</v>
      </c>
      <c r="E717" s="6" t="str">
        <f>IFERROR(VLOOKUP(B717,总表!A:D,3,0),"-")</f>
        <v>屏风</v>
      </c>
      <c r="F717" s="6" t="str">
        <f t="shared" si="46"/>
        <v>屏风</v>
      </c>
      <c r="H717" s="6" t="str">
        <f>IF(IFERROR(VLOOKUP(B717,总表!A:D,4,0),"露易")=0," ",IFERROR(VLOOKUP(B717,总表!A:D,4,0),"-"))</f>
        <v> </v>
      </c>
      <c r="I717" s="6" t="str">
        <f t="shared" si="47"/>
        <v> </v>
      </c>
    </row>
    <row r="718" spans="1:9">
      <c r="A718" s="6">
        <v>717</v>
      </c>
      <c r="B718" s="47" t="str">
        <f t="shared" si="44"/>
        <v>000002CD</v>
      </c>
      <c r="C718" s="50" t="str">
        <f>IFERROR(VLOOKUP(B718,总表!A:B,2,0),"-")</f>
        <v>摆设类</v>
      </c>
      <c r="D718" s="51" t="str">
        <f t="shared" si="45"/>
        <v>摆设类</v>
      </c>
      <c r="E718" s="6" t="str">
        <f>IFERROR(VLOOKUP(B718,总表!A:D,3,0),"-")</f>
        <v>炉灶厨房</v>
      </c>
      <c r="F718" s="6" t="str">
        <f t="shared" si="46"/>
        <v>炉灶厨房</v>
      </c>
      <c r="H718" s="6" t="str">
        <f>IF(IFERROR(VLOOKUP(B718,总表!A:D,4,0),"露易")=0," ",IFERROR(VLOOKUP(B718,总表!A:D,4,0),"-"))</f>
        <v> </v>
      </c>
      <c r="I718" s="6" t="str">
        <f t="shared" si="47"/>
        <v> </v>
      </c>
    </row>
    <row r="719" spans="1:9">
      <c r="A719" s="6">
        <v>718</v>
      </c>
      <c r="B719" s="47" t="str">
        <f t="shared" si="44"/>
        <v>000002CE</v>
      </c>
      <c r="C719" s="47" t="str">
        <f>IFERROR(VLOOKUP(B719,总表!A:B,2,0),"-")</f>
        <v>-</v>
      </c>
      <c r="D719" s="6" t="str">
        <f t="shared" si="45"/>
        <v>-</v>
      </c>
      <c r="E719" s="6" t="str">
        <f>IFERROR(VLOOKUP(B719,总表!A:D,3,0),"-")</f>
        <v>-</v>
      </c>
      <c r="F719" s="6" t="str">
        <f t="shared" si="46"/>
        <v>-</v>
      </c>
      <c r="G719" s="6" t="s">
        <v>9</v>
      </c>
      <c r="H719" s="6" t="str">
        <f>IF(IFERROR(VLOOKUP(B719,总表!A:D,4,0),"露易")=0," ",IFERROR(VLOOKUP(B719,总表!A:D,4,0),"-"))</f>
        <v>-</v>
      </c>
      <c r="I719" s="6" t="str">
        <f t="shared" si="47"/>
        <v>-</v>
      </c>
    </row>
    <row r="720" spans="1:9">
      <c r="A720" s="6">
        <v>719</v>
      </c>
      <c r="B720" s="47" t="str">
        <f t="shared" si="44"/>
        <v>000002CF</v>
      </c>
      <c r="C720" s="47" t="str">
        <f>IFERROR(VLOOKUP(B720,总表!A:B,2,0),"-")</f>
        <v>-</v>
      </c>
      <c r="D720" s="6" t="str">
        <f t="shared" si="45"/>
        <v>-</v>
      </c>
      <c r="E720" s="6" t="str">
        <f>IFERROR(VLOOKUP(B720,总表!A:D,3,0),"-")</f>
        <v>-</v>
      </c>
      <c r="F720" s="6" t="str">
        <f t="shared" si="46"/>
        <v>-</v>
      </c>
      <c r="G720" s="6" t="s">
        <v>9</v>
      </c>
      <c r="H720" s="6" t="str">
        <f>IF(IFERROR(VLOOKUP(B720,总表!A:D,4,0),"露易")=0," ",IFERROR(VLOOKUP(B720,总表!A:D,4,0),"-"))</f>
        <v>-</v>
      </c>
      <c r="I720" s="6" t="str">
        <f t="shared" si="47"/>
        <v>-</v>
      </c>
    </row>
    <row r="721" spans="1:9">
      <c r="A721" s="6">
        <v>720</v>
      </c>
      <c r="B721" s="47" t="str">
        <f t="shared" si="44"/>
        <v>000002D0</v>
      </c>
      <c r="C721" s="47" t="str">
        <f>IFERROR(VLOOKUP(B721,总表!A:B,2,0),"-")</f>
        <v>-</v>
      </c>
      <c r="D721" s="6" t="str">
        <f t="shared" si="45"/>
        <v>-</v>
      </c>
      <c r="E721" s="6" t="str">
        <f>IFERROR(VLOOKUP(B721,总表!A:D,3,0),"-")</f>
        <v>-</v>
      </c>
      <c r="F721" s="6" t="str">
        <f t="shared" si="46"/>
        <v>-</v>
      </c>
      <c r="G721" s="6" t="s">
        <v>9</v>
      </c>
      <c r="H721" s="6" t="str">
        <f>IF(IFERROR(VLOOKUP(B721,总表!A:D,4,0),"露易")=0," ",IFERROR(VLOOKUP(B721,总表!A:D,4,0),"-"))</f>
        <v>-</v>
      </c>
      <c r="I721" s="6" t="str">
        <f t="shared" si="47"/>
        <v>-</v>
      </c>
    </row>
    <row r="722" spans="1:9">
      <c r="A722" s="6">
        <v>721</v>
      </c>
      <c r="B722" s="47" t="str">
        <f t="shared" si="44"/>
        <v>000002D1</v>
      </c>
      <c r="C722" s="47" t="str">
        <f>IFERROR(VLOOKUP(B722,总表!A:B,2,0),"-")</f>
        <v>-</v>
      </c>
      <c r="D722" s="6" t="str">
        <f t="shared" si="45"/>
        <v>-</v>
      </c>
      <c r="E722" s="6" t="str">
        <f>IFERROR(VLOOKUP(B722,总表!A:D,3,0),"-")</f>
        <v>-</v>
      </c>
      <c r="F722" s="6" t="str">
        <f t="shared" si="46"/>
        <v>-</v>
      </c>
      <c r="G722" s="6" t="s">
        <v>9</v>
      </c>
      <c r="H722" s="6" t="str">
        <f>IF(IFERROR(VLOOKUP(B722,总表!A:D,4,0),"露易")=0," ",IFERROR(VLOOKUP(B722,总表!A:D,4,0),"-"))</f>
        <v>-</v>
      </c>
      <c r="I722" s="6" t="str">
        <f t="shared" si="47"/>
        <v>-</v>
      </c>
    </row>
    <row r="723" spans="1:9">
      <c r="A723" s="6">
        <v>722</v>
      </c>
      <c r="B723" s="47" t="str">
        <f t="shared" si="44"/>
        <v>000002D2</v>
      </c>
      <c r="C723" s="50" t="str">
        <f>IFERROR(VLOOKUP(B723,总表!A:B,2,0),"-")</f>
        <v>摆设类</v>
      </c>
      <c r="D723" s="51" t="str">
        <f t="shared" si="45"/>
        <v>摆设类</v>
      </c>
      <c r="E723" s="6" t="str">
        <f>IFERROR(VLOOKUP(B723,总表!A:D,3,0),"-")</f>
        <v>地炉</v>
      </c>
      <c r="F723" s="6" t="str">
        <f t="shared" si="46"/>
        <v>地炉</v>
      </c>
      <c r="H723" s="6" t="str">
        <f>IF(IFERROR(VLOOKUP(B723,总表!A:D,4,0),"露易")=0," ",IFERROR(VLOOKUP(B723,总表!A:D,4,0),"-"))</f>
        <v> </v>
      </c>
      <c r="I723" s="6" t="str">
        <f t="shared" si="47"/>
        <v> </v>
      </c>
    </row>
    <row r="724" spans="1:9">
      <c r="A724" s="6">
        <v>723</v>
      </c>
      <c r="B724" s="47" t="str">
        <f t="shared" si="44"/>
        <v>000002D3</v>
      </c>
      <c r="C724" s="47" t="str">
        <f>IFERROR(VLOOKUP(B724,总表!A:B,2,0),"-")</f>
        <v>-</v>
      </c>
      <c r="D724" s="6" t="str">
        <f t="shared" si="45"/>
        <v>-</v>
      </c>
      <c r="E724" s="6" t="str">
        <f>IFERROR(VLOOKUP(B724,总表!A:D,3,0),"-")</f>
        <v>-</v>
      </c>
      <c r="F724" s="6" t="str">
        <f t="shared" si="46"/>
        <v>-</v>
      </c>
      <c r="G724" s="6" t="s">
        <v>9</v>
      </c>
      <c r="H724" s="6" t="str">
        <f>IF(IFERROR(VLOOKUP(B724,总表!A:D,4,0),"露易")=0," ",IFERROR(VLOOKUP(B724,总表!A:D,4,0),"-"))</f>
        <v>-</v>
      </c>
      <c r="I724" s="6" t="str">
        <f t="shared" si="47"/>
        <v>-</v>
      </c>
    </row>
    <row r="725" spans="1:9">
      <c r="A725" s="6">
        <v>724</v>
      </c>
      <c r="B725" s="47" t="str">
        <f t="shared" si="44"/>
        <v>000002D4</v>
      </c>
      <c r="C725" s="50" t="str">
        <f>IFERROR(VLOOKUP(B725,总表!A:B,2,0),"-")</f>
        <v>摆设类</v>
      </c>
      <c r="D725" s="51" t="str">
        <f t="shared" si="45"/>
        <v>摆设类</v>
      </c>
      <c r="E725" s="51" t="str">
        <f>IFERROR(VLOOKUP(B725,总表!A:D,3,0),"-")</f>
        <v>烧水壶</v>
      </c>
      <c r="F725" s="51" t="str">
        <f t="shared" si="46"/>
        <v>烧水壶</v>
      </c>
      <c r="H725" s="6" t="str">
        <f>IF(IFERROR(VLOOKUP(B725,总表!A:D,4,0),"露易")=0," ",IFERROR(VLOOKUP(B725,总表!A:D,4,0),"-"))</f>
        <v> </v>
      </c>
      <c r="I725" s="6" t="str">
        <f t="shared" si="47"/>
        <v> </v>
      </c>
    </row>
    <row r="726" spans="1:9">
      <c r="A726" s="6">
        <v>725</v>
      </c>
      <c r="B726" s="47" t="str">
        <f t="shared" si="44"/>
        <v>000002D5</v>
      </c>
      <c r="C726" s="50" t="str">
        <f>IFERROR(VLOOKUP(B726,总表!A:B,2,0),"-")</f>
        <v>摆设类</v>
      </c>
      <c r="D726" s="51" t="str">
        <f t="shared" si="45"/>
        <v>摆设类</v>
      </c>
      <c r="E726" s="6" t="str">
        <f>IFERROR(VLOOKUP(B726,总表!A:D,3,0),"-")</f>
        <v>方形纸罩座灯</v>
      </c>
      <c r="F726" s="6" t="str">
        <f t="shared" si="46"/>
        <v>方形纸罩座灯</v>
      </c>
      <c r="H726" s="6" t="str">
        <f>IF(IFERROR(VLOOKUP(B726,总表!A:D,4,0),"露易")=0," ",IFERROR(VLOOKUP(B726,总表!A:D,4,0),"-"))</f>
        <v> </v>
      </c>
      <c r="I726" s="6" t="str">
        <f t="shared" si="47"/>
        <v> </v>
      </c>
    </row>
    <row r="727" spans="1:9">
      <c r="A727" s="6">
        <v>726</v>
      </c>
      <c r="B727" s="47" t="str">
        <f t="shared" si="44"/>
        <v>000002D6</v>
      </c>
      <c r="C727" s="47" t="str">
        <f>IFERROR(VLOOKUP(B727,总表!A:B,2,0),"-")</f>
        <v>-</v>
      </c>
      <c r="D727" s="6" t="str">
        <f t="shared" si="45"/>
        <v>-</v>
      </c>
      <c r="E727" s="6" t="str">
        <f>IFERROR(VLOOKUP(B727,总表!A:D,3,0),"-")</f>
        <v>-</v>
      </c>
      <c r="F727" s="6" t="str">
        <f t="shared" si="46"/>
        <v>-</v>
      </c>
      <c r="G727" s="6" t="s">
        <v>9</v>
      </c>
      <c r="H727" s="6" t="str">
        <f>IF(IFERROR(VLOOKUP(B727,总表!A:D,4,0),"露易")=0," ",IFERROR(VLOOKUP(B727,总表!A:D,4,0),"-"))</f>
        <v>-</v>
      </c>
      <c r="I727" s="6" t="str">
        <f t="shared" si="47"/>
        <v>-</v>
      </c>
    </row>
    <row r="728" spans="1:9">
      <c r="A728" s="6">
        <v>727</v>
      </c>
      <c r="B728" s="47" t="str">
        <f t="shared" si="44"/>
        <v>000002D7</v>
      </c>
      <c r="C728" s="47" t="str">
        <f>IFERROR(VLOOKUP(B728,总表!A:B,2,0),"-")</f>
        <v>-</v>
      </c>
      <c r="D728" s="6" t="str">
        <f t="shared" si="45"/>
        <v>-</v>
      </c>
      <c r="E728" s="6" t="str">
        <f>IFERROR(VLOOKUP(B728,总表!A:D,3,0),"-")</f>
        <v>-</v>
      </c>
      <c r="F728" s="6" t="str">
        <f t="shared" si="46"/>
        <v>-</v>
      </c>
      <c r="G728" s="6" t="s">
        <v>9</v>
      </c>
      <c r="H728" s="6" t="str">
        <f>IF(IFERROR(VLOOKUP(B728,总表!A:D,4,0),"露易")=0," ",IFERROR(VLOOKUP(B728,总表!A:D,4,0),"-"))</f>
        <v>-</v>
      </c>
      <c r="I728" s="6" t="str">
        <f t="shared" si="47"/>
        <v>-</v>
      </c>
    </row>
    <row r="729" spans="1:9">
      <c r="A729" s="6">
        <v>728</v>
      </c>
      <c r="B729" s="47" t="str">
        <f t="shared" si="44"/>
        <v>000002D8</v>
      </c>
      <c r="C729" s="47" t="str">
        <f>IFERROR(VLOOKUP(B729,总表!A:B,2,0),"-")</f>
        <v>-</v>
      </c>
      <c r="D729" s="6" t="str">
        <f t="shared" si="45"/>
        <v>-</v>
      </c>
      <c r="E729" s="6" t="str">
        <f>IFERROR(VLOOKUP(B729,总表!A:D,3,0),"-")</f>
        <v>-</v>
      </c>
      <c r="F729" s="6" t="str">
        <f t="shared" si="46"/>
        <v>-</v>
      </c>
      <c r="G729" s="6" t="s">
        <v>9</v>
      </c>
      <c r="H729" s="6" t="str">
        <f>IF(IFERROR(VLOOKUP(B729,总表!A:D,4,0),"露易")=0," ",IFERROR(VLOOKUP(B729,总表!A:D,4,0),"-"))</f>
        <v>-</v>
      </c>
      <c r="I729" s="6" t="str">
        <f t="shared" si="47"/>
        <v>-</v>
      </c>
    </row>
    <row r="730" spans="1:9">
      <c r="A730" s="6">
        <v>729</v>
      </c>
      <c r="B730" s="47" t="str">
        <f t="shared" si="44"/>
        <v>000002D9</v>
      </c>
      <c r="C730" s="50" t="str">
        <f>IFERROR(VLOOKUP(B730,总表!A:B,2,0),"-")</f>
        <v>摆设类</v>
      </c>
      <c r="D730" s="51" t="str">
        <f t="shared" si="45"/>
        <v>摆设类</v>
      </c>
      <c r="E730" s="6" t="str">
        <f>IFERROR(VLOOKUP(B730,总表!A:D,3,0),"-")</f>
        <v>常见庭院石</v>
      </c>
      <c r="F730" s="6" t="str">
        <f t="shared" si="46"/>
        <v>常见庭院石</v>
      </c>
      <c r="H730" s="6" t="str">
        <f>IF(IFERROR(VLOOKUP(B730,总表!A:D,4,0),"露易")=0," ",IFERROR(VLOOKUP(B730,总表!A:D,4,0),"-"))</f>
        <v> </v>
      </c>
      <c r="I730" s="6" t="str">
        <f t="shared" si="47"/>
        <v> </v>
      </c>
    </row>
    <row r="731" spans="1:9">
      <c r="A731" s="6">
        <v>730</v>
      </c>
      <c r="B731" s="47" t="str">
        <f t="shared" si="44"/>
        <v>000002DA</v>
      </c>
      <c r="C731" s="50" t="str">
        <f>IFERROR(VLOOKUP(B731,总表!A:B,2,0),"-")</f>
        <v>摆设类</v>
      </c>
      <c r="D731" s="51" t="str">
        <f t="shared" si="45"/>
        <v>摆设类</v>
      </c>
      <c r="E731" s="6" t="str">
        <f>IFERROR(VLOOKUP(B731,总表!A:D,3,0),"-")</f>
        <v>高耸庭院石</v>
      </c>
      <c r="F731" s="6" t="str">
        <f t="shared" si="46"/>
        <v>高耸庭院石</v>
      </c>
      <c r="H731" s="6" t="str">
        <f>IF(IFERROR(VLOOKUP(B731,总表!A:D,4,0),"露易")=0," ",IFERROR(VLOOKUP(B731,总表!A:D,4,0),"-"))</f>
        <v> </v>
      </c>
      <c r="I731" s="6" t="str">
        <f t="shared" si="47"/>
        <v> </v>
      </c>
    </row>
    <row r="732" spans="1:9">
      <c r="A732" s="6">
        <v>731</v>
      </c>
      <c r="B732" s="47" t="str">
        <f t="shared" si="44"/>
        <v>000002DB</v>
      </c>
      <c r="C732" s="47" t="str">
        <f>IFERROR(VLOOKUP(B732,总表!A:B,2,0),"-")</f>
        <v>-</v>
      </c>
      <c r="D732" s="6" t="str">
        <f t="shared" si="45"/>
        <v>-</v>
      </c>
      <c r="E732" s="6" t="str">
        <f>IFERROR(VLOOKUP(B732,总表!A:D,3,0),"-")</f>
        <v>-</v>
      </c>
      <c r="F732" s="6" t="str">
        <f t="shared" si="46"/>
        <v>-</v>
      </c>
      <c r="G732" s="6" t="s">
        <v>9</v>
      </c>
      <c r="H732" s="6" t="str">
        <f>IF(IFERROR(VLOOKUP(B732,总表!A:D,4,0),"露易")=0," ",IFERROR(VLOOKUP(B732,总表!A:D,4,0),"-"))</f>
        <v>-</v>
      </c>
      <c r="I732" s="6" t="str">
        <f t="shared" si="47"/>
        <v>-</v>
      </c>
    </row>
    <row r="733" spans="1:9">
      <c r="A733" s="6">
        <v>732</v>
      </c>
      <c r="B733" s="47" t="str">
        <f t="shared" si="44"/>
        <v>000002DC</v>
      </c>
      <c r="C733" s="47" t="str">
        <f>IFERROR(VLOOKUP(B733,总表!A:B,2,0),"-")</f>
        <v>-</v>
      </c>
      <c r="D733" s="6" t="str">
        <f t="shared" si="45"/>
        <v>-</v>
      </c>
      <c r="E733" s="6" t="str">
        <f>IFERROR(VLOOKUP(B733,总表!A:D,3,0),"-")</f>
        <v>-</v>
      </c>
      <c r="F733" s="6" t="str">
        <f t="shared" si="46"/>
        <v>-</v>
      </c>
      <c r="G733" s="6" t="s">
        <v>9</v>
      </c>
      <c r="H733" s="6" t="str">
        <f>IF(IFERROR(VLOOKUP(B733,总表!A:D,4,0),"露易")=0," ",IFERROR(VLOOKUP(B733,总表!A:D,4,0),"-"))</f>
        <v>-</v>
      </c>
      <c r="I733" s="6" t="str">
        <f t="shared" si="47"/>
        <v>-</v>
      </c>
    </row>
    <row r="734" spans="1:9">
      <c r="A734" s="6">
        <v>733</v>
      </c>
      <c r="B734" s="47" t="str">
        <f t="shared" si="44"/>
        <v>000002DD</v>
      </c>
      <c r="C734" s="47" t="str">
        <f>IFERROR(VLOOKUP(B734,总表!A:B,2,0),"-")</f>
        <v>-</v>
      </c>
      <c r="D734" s="6" t="str">
        <f t="shared" si="45"/>
        <v>-</v>
      </c>
      <c r="E734" s="6" t="str">
        <f>IFERROR(VLOOKUP(B734,总表!A:D,3,0),"-")</f>
        <v>-</v>
      </c>
      <c r="F734" s="6" t="str">
        <f t="shared" si="46"/>
        <v>-</v>
      </c>
      <c r="G734" s="6" t="s">
        <v>9</v>
      </c>
      <c r="H734" s="6" t="str">
        <f>IF(IFERROR(VLOOKUP(B734,总表!A:D,4,0),"露易")=0," ",IFERROR(VLOOKUP(B734,总表!A:D,4,0),"-"))</f>
        <v>-</v>
      </c>
      <c r="I734" s="6" t="str">
        <f t="shared" si="47"/>
        <v>-</v>
      </c>
    </row>
    <row r="735" spans="1:9">
      <c r="A735" s="6">
        <v>734</v>
      </c>
      <c r="B735" s="47" t="str">
        <f t="shared" si="44"/>
        <v>000002DE</v>
      </c>
      <c r="C735" s="47" t="str">
        <f>IFERROR(VLOOKUP(B735,总表!A:B,2,0),"-")</f>
        <v>-</v>
      </c>
      <c r="D735" s="6" t="str">
        <f t="shared" si="45"/>
        <v>-</v>
      </c>
      <c r="E735" s="6" t="str">
        <f>IFERROR(VLOOKUP(B735,总表!A:D,3,0),"-")</f>
        <v>-</v>
      </c>
      <c r="F735" s="6" t="str">
        <f t="shared" si="46"/>
        <v>-</v>
      </c>
      <c r="G735" s="6" t="s">
        <v>9</v>
      </c>
      <c r="H735" s="6" t="str">
        <f>IF(IFERROR(VLOOKUP(B735,总表!A:D,4,0),"露易")=0," ",IFERROR(VLOOKUP(B735,总表!A:D,4,0),"-"))</f>
        <v>-</v>
      </c>
      <c r="I735" s="6" t="str">
        <f t="shared" si="47"/>
        <v>-</v>
      </c>
    </row>
    <row r="736" spans="1:9">
      <c r="A736" s="6">
        <v>735</v>
      </c>
      <c r="B736" s="47" t="str">
        <f t="shared" si="44"/>
        <v>000002DF</v>
      </c>
      <c r="C736" s="47" t="str">
        <f>IFERROR(VLOOKUP(B736,总表!A:B,2,0),"-")</f>
        <v>-</v>
      </c>
      <c r="D736" s="6" t="str">
        <f t="shared" si="45"/>
        <v>-</v>
      </c>
      <c r="E736" s="6" t="str">
        <f>IFERROR(VLOOKUP(B736,总表!A:D,3,0),"-")</f>
        <v>-</v>
      </c>
      <c r="F736" s="6" t="str">
        <f t="shared" si="46"/>
        <v>-</v>
      </c>
      <c r="G736" s="6" t="s">
        <v>9</v>
      </c>
      <c r="H736" s="6" t="str">
        <f>IF(IFERROR(VLOOKUP(B736,总表!A:D,4,0),"露易")=0," ",IFERROR(VLOOKUP(B736,总表!A:D,4,0),"-"))</f>
        <v>-</v>
      </c>
      <c r="I736" s="6" t="str">
        <f t="shared" si="47"/>
        <v>-</v>
      </c>
    </row>
    <row r="737" spans="1:9">
      <c r="A737" s="6">
        <v>736</v>
      </c>
      <c r="B737" s="47" t="str">
        <f t="shared" si="44"/>
        <v>000002E0</v>
      </c>
      <c r="C737" s="47" t="str">
        <f>IFERROR(VLOOKUP(B737,总表!A:B,2,0),"-")</f>
        <v>-</v>
      </c>
      <c r="D737" s="6" t="str">
        <f t="shared" si="45"/>
        <v>-</v>
      </c>
      <c r="E737" s="6" t="str">
        <f>IFERROR(VLOOKUP(B737,总表!A:D,3,0),"-")</f>
        <v>-</v>
      </c>
      <c r="F737" s="6" t="str">
        <f t="shared" si="46"/>
        <v>-</v>
      </c>
      <c r="G737" s="6" t="s">
        <v>9</v>
      </c>
      <c r="H737" s="6" t="str">
        <f>IF(IFERROR(VLOOKUP(B737,总表!A:D,4,0),"露易")=0," ",IFERROR(VLOOKUP(B737,总表!A:D,4,0),"-"))</f>
        <v>-</v>
      </c>
      <c r="I737" s="6" t="str">
        <f t="shared" si="47"/>
        <v>-</v>
      </c>
    </row>
    <row r="738" spans="1:9">
      <c r="A738" s="6">
        <v>737</v>
      </c>
      <c r="B738" s="47" t="str">
        <f t="shared" si="44"/>
        <v>000002E1</v>
      </c>
      <c r="C738" s="47" t="str">
        <f>IFERROR(VLOOKUP(B738,总表!A:B,2,0),"-")</f>
        <v>-</v>
      </c>
      <c r="D738" s="6" t="str">
        <f t="shared" si="45"/>
        <v>-</v>
      </c>
      <c r="E738" s="6" t="str">
        <f>IFERROR(VLOOKUP(B738,总表!A:D,3,0),"-")</f>
        <v>-</v>
      </c>
      <c r="F738" s="6" t="str">
        <f t="shared" si="46"/>
        <v>-</v>
      </c>
      <c r="G738" s="6" t="s">
        <v>9</v>
      </c>
      <c r="H738" s="6" t="str">
        <f>IF(IFERROR(VLOOKUP(B738,总表!A:D,4,0),"露易")=0," ",IFERROR(VLOOKUP(B738,总表!A:D,4,0),"-"))</f>
        <v>-</v>
      </c>
      <c r="I738" s="6" t="str">
        <f t="shared" si="47"/>
        <v>-</v>
      </c>
    </row>
    <row r="739" spans="1:9">
      <c r="A739" s="6">
        <v>738</v>
      </c>
      <c r="B739" s="47" t="str">
        <f t="shared" si="44"/>
        <v>000002E2</v>
      </c>
      <c r="C739" s="47" t="str">
        <f>IFERROR(VLOOKUP(B739,总表!A:B,2,0),"-")</f>
        <v>-</v>
      </c>
      <c r="D739" s="6" t="str">
        <f t="shared" si="45"/>
        <v>-</v>
      </c>
      <c r="E739" s="6" t="str">
        <f>IFERROR(VLOOKUP(B739,总表!A:D,3,0),"-")</f>
        <v>-</v>
      </c>
      <c r="F739" s="6" t="str">
        <f t="shared" si="46"/>
        <v>-</v>
      </c>
      <c r="G739" s="6" t="s">
        <v>9</v>
      </c>
      <c r="H739" s="6" t="str">
        <f>IF(IFERROR(VLOOKUP(B739,总表!A:D,4,0),"露易")=0," ",IFERROR(VLOOKUP(B739,总表!A:D,4,0),"-"))</f>
        <v>-</v>
      </c>
      <c r="I739" s="6" t="str">
        <f t="shared" si="47"/>
        <v>-</v>
      </c>
    </row>
    <row r="740" spans="1:9">
      <c r="A740" s="6">
        <v>739</v>
      </c>
      <c r="B740" s="47" t="str">
        <f t="shared" si="44"/>
        <v>000002E3</v>
      </c>
      <c r="C740" s="50" t="str">
        <f>IFERROR(VLOOKUP(B740,总表!A:B,2,0),"-")</f>
        <v>摆设类</v>
      </c>
      <c r="D740" s="51" t="str">
        <f t="shared" si="45"/>
        <v>摆设类</v>
      </c>
      <c r="E740" s="6" t="str">
        <f>IFERROR(VLOOKUP(B740,总表!A:D,3,0),"-")</f>
        <v>茶几</v>
      </c>
      <c r="F740" s="6" t="str">
        <f t="shared" si="46"/>
        <v>茶几</v>
      </c>
      <c r="H740" s="6" t="str">
        <f>IF(IFERROR(VLOOKUP(B740,总表!A:D,4,0),"露易")=0," ",IFERROR(VLOOKUP(B740,总表!A:D,4,0),"-"))</f>
        <v> </v>
      </c>
      <c r="I740" s="6" t="str">
        <f t="shared" si="47"/>
        <v> </v>
      </c>
    </row>
    <row r="741" spans="1:9">
      <c r="A741" s="6">
        <v>740</v>
      </c>
      <c r="B741" s="47" t="str">
        <f t="shared" si="44"/>
        <v>000002E4</v>
      </c>
      <c r="C741" s="47" t="str">
        <f>IFERROR(VLOOKUP(B741,总表!A:B,2,0),"-")</f>
        <v>-</v>
      </c>
      <c r="D741" s="6" t="str">
        <f t="shared" si="45"/>
        <v>-</v>
      </c>
      <c r="E741" s="6" t="str">
        <f>IFERROR(VLOOKUP(B741,总表!A:D,3,0),"-")</f>
        <v>-</v>
      </c>
      <c r="F741" s="6" t="str">
        <f t="shared" si="46"/>
        <v>-</v>
      </c>
      <c r="G741" s="6" t="s">
        <v>9</v>
      </c>
      <c r="H741" s="6" t="str">
        <f>IF(IFERROR(VLOOKUP(B741,总表!A:D,4,0),"露易")=0," ",IFERROR(VLOOKUP(B741,总表!A:D,4,0),"-"))</f>
        <v>-</v>
      </c>
      <c r="I741" s="6" t="str">
        <f t="shared" si="47"/>
        <v>-</v>
      </c>
    </row>
    <row r="742" spans="1:9">
      <c r="A742" s="6">
        <v>741</v>
      </c>
      <c r="B742" s="47" t="str">
        <f t="shared" si="44"/>
        <v>000002E5</v>
      </c>
      <c r="C742" s="47" t="str">
        <f>IFERROR(VLOOKUP(B742,总表!A:B,2,0),"-")</f>
        <v>-</v>
      </c>
      <c r="D742" s="6" t="str">
        <f t="shared" si="45"/>
        <v>-</v>
      </c>
      <c r="E742" s="6" t="str">
        <f>IFERROR(VLOOKUP(B742,总表!A:D,3,0),"-")</f>
        <v>-</v>
      </c>
      <c r="F742" s="6" t="str">
        <f t="shared" si="46"/>
        <v>-</v>
      </c>
      <c r="G742" s="6" t="s">
        <v>9</v>
      </c>
      <c r="H742" s="6" t="str">
        <f>IF(IFERROR(VLOOKUP(B742,总表!A:D,4,0),"露易")=0," ",IFERROR(VLOOKUP(B742,总表!A:D,4,0),"-"))</f>
        <v>-</v>
      </c>
      <c r="I742" s="6" t="str">
        <f t="shared" si="47"/>
        <v>-</v>
      </c>
    </row>
    <row r="743" spans="1:9">
      <c r="A743" s="6">
        <v>742</v>
      </c>
      <c r="B743" s="47" t="str">
        <f t="shared" si="44"/>
        <v>000002E6</v>
      </c>
      <c r="C743" s="50" t="str">
        <f>IFERROR(VLOOKUP(B743,总表!A:B,2,0),"-")</f>
        <v>摆设类</v>
      </c>
      <c r="D743" s="51" t="str">
        <f t="shared" si="45"/>
        <v>摆设类</v>
      </c>
      <c r="E743" s="6" t="str">
        <f>IFERROR(VLOOKUP(B743,总表!A:D,3,0),"-")</f>
        <v>壁炉</v>
      </c>
      <c r="F743" s="6" t="str">
        <f t="shared" si="46"/>
        <v>壁炉</v>
      </c>
      <c r="H743" s="6" t="str">
        <f>IF(IFERROR(VLOOKUP(B743,总表!A:D,4,0),"露易")=0," ",IFERROR(VLOOKUP(B743,总表!A:D,4,0),"-"))</f>
        <v> </v>
      </c>
      <c r="I743" s="6" t="str">
        <f t="shared" si="47"/>
        <v> </v>
      </c>
    </row>
    <row r="744" spans="1:9">
      <c r="A744" s="6">
        <v>743</v>
      </c>
      <c r="B744" s="47" t="str">
        <f t="shared" si="44"/>
        <v>000002E7</v>
      </c>
      <c r="C744" s="47" t="str">
        <f>IFERROR(VLOOKUP(B744,总表!A:B,2,0),"-")</f>
        <v>-</v>
      </c>
      <c r="D744" s="6" t="str">
        <f t="shared" si="45"/>
        <v>-</v>
      </c>
      <c r="E744" s="6" t="str">
        <f>IFERROR(VLOOKUP(B744,总表!A:D,3,0),"-")</f>
        <v>-</v>
      </c>
      <c r="F744" s="6" t="str">
        <f t="shared" si="46"/>
        <v>-</v>
      </c>
      <c r="G744" s="6" t="s">
        <v>9</v>
      </c>
      <c r="H744" s="6" t="str">
        <f>IF(IFERROR(VLOOKUP(B744,总表!A:D,4,0),"露易")=0," ",IFERROR(VLOOKUP(B744,总表!A:D,4,0),"-"))</f>
        <v>-</v>
      </c>
      <c r="I744" s="6" t="str">
        <f t="shared" si="47"/>
        <v>-</v>
      </c>
    </row>
    <row r="745" spans="1:9">
      <c r="A745" s="6">
        <v>744</v>
      </c>
      <c r="B745" s="47" t="str">
        <f t="shared" si="44"/>
        <v>000002E8</v>
      </c>
      <c r="C745" s="47" t="str">
        <f>IFERROR(VLOOKUP(B745,总表!A:B,2,0),"-")</f>
        <v>-</v>
      </c>
      <c r="D745" s="6" t="str">
        <f t="shared" si="45"/>
        <v>-</v>
      </c>
      <c r="E745" s="6" t="str">
        <f>IFERROR(VLOOKUP(B745,总表!A:D,3,0),"-")</f>
        <v>-</v>
      </c>
      <c r="F745" s="6" t="str">
        <f t="shared" si="46"/>
        <v>-</v>
      </c>
      <c r="G745" s="6" t="s">
        <v>9</v>
      </c>
      <c r="H745" s="6" t="str">
        <f>IF(IFERROR(VLOOKUP(B745,总表!A:D,4,0),"露易")=0," ",IFERROR(VLOOKUP(B745,总表!A:D,4,0),"-"))</f>
        <v>-</v>
      </c>
      <c r="I745" s="6" t="str">
        <f t="shared" si="47"/>
        <v>-</v>
      </c>
    </row>
    <row r="746" spans="1:9">
      <c r="A746" s="6">
        <v>745</v>
      </c>
      <c r="B746" s="47" t="str">
        <f t="shared" si="44"/>
        <v>000002E9</v>
      </c>
      <c r="C746" s="47" t="str">
        <f>IFERROR(VLOOKUP(B746,总表!A:B,2,0),"-")</f>
        <v>-</v>
      </c>
      <c r="D746" s="6" t="str">
        <f t="shared" si="45"/>
        <v>-</v>
      </c>
      <c r="E746" s="6" t="str">
        <f>IFERROR(VLOOKUP(B746,总表!A:D,3,0),"-")</f>
        <v>-</v>
      </c>
      <c r="F746" s="6" t="str">
        <f t="shared" si="46"/>
        <v>-</v>
      </c>
      <c r="G746" s="6" t="s">
        <v>9</v>
      </c>
      <c r="H746" s="6" t="str">
        <f>IF(IFERROR(VLOOKUP(B746,总表!A:D,4,0),"露易")=0," ",IFERROR(VLOOKUP(B746,总表!A:D,4,0),"-"))</f>
        <v>-</v>
      </c>
      <c r="I746" s="6" t="str">
        <f t="shared" si="47"/>
        <v>-</v>
      </c>
    </row>
    <row r="747" spans="1:9">
      <c r="A747" s="6">
        <v>746</v>
      </c>
      <c r="B747" s="47" t="str">
        <f t="shared" si="44"/>
        <v>000002EA</v>
      </c>
      <c r="C747" s="47" t="str">
        <f>IFERROR(VLOOKUP(B747,总表!A:B,2,0),"-")</f>
        <v>-</v>
      </c>
      <c r="D747" s="6" t="str">
        <f t="shared" si="45"/>
        <v>-</v>
      </c>
      <c r="E747" s="6" t="str">
        <f>IFERROR(VLOOKUP(B747,总表!A:D,3,0),"-")</f>
        <v>-</v>
      </c>
      <c r="F747" s="6" t="str">
        <f t="shared" si="46"/>
        <v>-</v>
      </c>
      <c r="G747" s="6" t="s">
        <v>9</v>
      </c>
      <c r="H747" s="6" t="str">
        <f>IF(IFERROR(VLOOKUP(B747,总表!A:D,4,0),"露易")=0," ",IFERROR(VLOOKUP(B747,总表!A:D,4,0),"-"))</f>
        <v>-</v>
      </c>
      <c r="I747" s="6" t="str">
        <f t="shared" si="47"/>
        <v>-</v>
      </c>
    </row>
    <row r="748" spans="1:9">
      <c r="A748" s="6">
        <v>747</v>
      </c>
      <c r="B748" s="47" t="str">
        <f t="shared" si="44"/>
        <v>000002EB</v>
      </c>
      <c r="C748" s="47" t="str">
        <f>IFERROR(VLOOKUP(B748,总表!A:B,2,0),"-")</f>
        <v>-</v>
      </c>
      <c r="D748" s="6" t="str">
        <f t="shared" si="45"/>
        <v>-</v>
      </c>
      <c r="E748" s="6" t="str">
        <f>IFERROR(VLOOKUP(B748,总表!A:D,3,0),"-")</f>
        <v>-</v>
      </c>
      <c r="F748" s="6" t="str">
        <f t="shared" si="46"/>
        <v>-</v>
      </c>
      <c r="G748" s="6" t="s">
        <v>9</v>
      </c>
      <c r="H748" s="6" t="str">
        <f>IF(IFERROR(VLOOKUP(B748,总表!A:D,4,0),"露易")=0," ",IFERROR(VLOOKUP(B748,总表!A:D,4,0),"-"))</f>
        <v>-</v>
      </c>
      <c r="I748" s="6" t="str">
        <f t="shared" si="47"/>
        <v>-</v>
      </c>
    </row>
    <row r="749" spans="1:9">
      <c r="A749" s="6">
        <v>748</v>
      </c>
      <c r="B749" s="47" t="str">
        <f t="shared" si="44"/>
        <v>000002EC</v>
      </c>
      <c r="C749" s="47" t="str">
        <f>IFERROR(VLOOKUP(B749,总表!A:B,2,0),"-")</f>
        <v>-</v>
      </c>
      <c r="D749" s="6" t="str">
        <f t="shared" si="45"/>
        <v>-</v>
      </c>
      <c r="E749" s="6" t="str">
        <f>IFERROR(VLOOKUP(B749,总表!A:D,3,0),"-")</f>
        <v>-</v>
      </c>
      <c r="F749" s="6" t="str">
        <f t="shared" si="46"/>
        <v>-</v>
      </c>
      <c r="G749" s="6" t="s">
        <v>9</v>
      </c>
      <c r="H749" s="6" t="str">
        <f>IF(IFERROR(VLOOKUP(B749,总表!A:D,4,0),"露易")=0," ",IFERROR(VLOOKUP(B749,总表!A:D,4,0),"-"))</f>
        <v>-</v>
      </c>
      <c r="I749" s="6" t="str">
        <f t="shared" si="47"/>
        <v>-</v>
      </c>
    </row>
    <row r="750" spans="1:9">
      <c r="A750" s="6">
        <v>749</v>
      </c>
      <c r="B750" s="47" t="str">
        <f t="shared" si="44"/>
        <v>000002ED</v>
      </c>
      <c r="C750" s="47" t="str">
        <f>IFERROR(VLOOKUP(B750,总表!A:B,2,0),"-")</f>
        <v>-</v>
      </c>
      <c r="D750" s="6" t="str">
        <f t="shared" si="45"/>
        <v>-</v>
      </c>
      <c r="E750" s="6" t="str">
        <f>IFERROR(VLOOKUP(B750,总表!A:D,3,0),"-")</f>
        <v>-</v>
      </c>
      <c r="F750" s="6" t="str">
        <f t="shared" si="46"/>
        <v>-</v>
      </c>
      <c r="G750" s="6" t="s">
        <v>9</v>
      </c>
      <c r="H750" s="6" t="str">
        <f>IF(IFERROR(VLOOKUP(B750,总表!A:D,4,0),"露易")=0," ",IFERROR(VLOOKUP(B750,总表!A:D,4,0),"-"))</f>
        <v>-</v>
      </c>
      <c r="I750" s="6" t="str">
        <f t="shared" si="47"/>
        <v>-</v>
      </c>
    </row>
    <row r="751" spans="1:9">
      <c r="A751" s="6">
        <v>750</v>
      </c>
      <c r="B751" s="47" t="str">
        <f t="shared" si="44"/>
        <v>000002EE</v>
      </c>
      <c r="C751" s="47" t="str">
        <f>IFERROR(VLOOKUP(B751,总表!A:B,2,0),"-")</f>
        <v>-</v>
      </c>
      <c r="D751" s="6" t="str">
        <f t="shared" si="45"/>
        <v>-</v>
      </c>
      <c r="E751" s="6" t="str">
        <f>IFERROR(VLOOKUP(B751,总表!A:D,3,0),"-")</f>
        <v>-</v>
      </c>
      <c r="F751" s="6" t="str">
        <f t="shared" si="46"/>
        <v>-</v>
      </c>
      <c r="G751" s="6" t="s">
        <v>9</v>
      </c>
      <c r="H751" s="6" t="str">
        <f>IF(IFERROR(VLOOKUP(B751,总表!A:D,4,0),"露易")=0," ",IFERROR(VLOOKUP(B751,总表!A:D,4,0),"-"))</f>
        <v>-</v>
      </c>
      <c r="I751" s="6" t="str">
        <f t="shared" si="47"/>
        <v>-</v>
      </c>
    </row>
    <row r="752" spans="1:9">
      <c r="A752" s="6">
        <v>751</v>
      </c>
      <c r="B752" s="47" t="str">
        <f t="shared" si="44"/>
        <v>000002EF</v>
      </c>
      <c r="C752" s="47" t="str">
        <f>IFERROR(VLOOKUP(B752,总表!A:B,2,0),"-")</f>
        <v>-</v>
      </c>
      <c r="D752" s="6" t="str">
        <f t="shared" si="45"/>
        <v>-</v>
      </c>
      <c r="E752" s="6" t="str">
        <f>IFERROR(VLOOKUP(B752,总表!A:D,3,0),"-")</f>
        <v>-</v>
      </c>
      <c r="F752" s="6" t="str">
        <f t="shared" si="46"/>
        <v>-</v>
      </c>
      <c r="G752" s="6" t="s">
        <v>9</v>
      </c>
      <c r="H752" s="6" t="str">
        <f>IF(IFERROR(VLOOKUP(B752,总表!A:D,4,0),"露易")=0," ",IFERROR(VLOOKUP(B752,总表!A:D,4,0),"-"))</f>
        <v>-</v>
      </c>
      <c r="I752" s="6" t="str">
        <f t="shared" si="47"/>
        <v>-</v>
      </c>
    </row>
    <row r="753" spans="1:9">
      <c r="A753" s="6">
        <v>752</v>
      </c>
      <c r="B753" s="47" t="str">
        <f t="shared" si="44"/>
        <v>000002F0</v>
      </c>
      <c r="C753" s="47" t="str">
        <f>IFERROR(VLOOKUP(B753,总表!A:B,2,0),"-")</f>
        <v>-</v>
      </c>
      <c r="D753" s="6" t="str">
        <f t="shared" si="45"/>
        <v>-</v>
      </c>
      <c r="E753" s="6" t="str">
        <f>IFERROR(VLOOKUP(B753,总表!A:D,3,0),"-")</f>
        <v>-</v>
      </c>
      <c r="F753" s="6" t="str">
        <f t="shared" si="46"/>
        <v>-</v>
      </c>
      <c r="G753" s="6" t="s">
        <v>9</v>
      </c>
      <c r="H753" s="6" t="str">
        <f>IF(IFERROR(VLOOKUP(B753,总表!A:D,4,0),"露易")=0," ",IFERROR(VLOOKUP(B753,总表!A:D,4,0),"-"))</f>
        <v>-</v>
      </c>
      <c r="I753" s="6" t="str">
        <f t="shared" si="47"/>
        <v>-</v>
      </c>
    </row>
    <row r="754" spans="1:9">
      <c r="A754" s="6">
        <v>753</v>
      </c>
      <c r="B754" s="47" t="str">
        <f t="shared" si="44"/>
        <v>000002F1</v>
      </c>
      <c r="C754" s="47" t="str">
        <f>IFERROR(VLOOKUP(B754,总表!A:B,2,0),"-")</f>
        <v>-</v>
      </c>
      <c r="D754" s="6" t="str">
        <f t="shared" si="45"/>
        <v>-</v>
      </c>
      <c r="E754" s="6" t="str">
        <f>IFERROR(VLOOKUP(B754,总表!A:D,3,0),"-")</f>
        <v>-</v>
      </c>
      <c r="F754" s="6" t="str">
        <f t="shared" si="46"/>
        <v>-</v>
      </c>
      <c r="G754" s="6" t="s">
        <v>9</v>
      </c>
      <c r="H754" s="6" t="str">
        <f>IF(IFERROR(VLOOKUP(B754,总表!A:D,4,0),"露易")=0," ",IFERROR(VLOOKUP(B754,总表!A:D,4,0),"-"))</f>
        <v>-</v>
      </c>
      <c r="I754" s="6" t="str">
        <f t="shared" si="47"/>
        <v>-</v>
      </c>
    </row>
    <row r="755" spans="1:9">
      <c r="A755" s="6">
        <v>754</v>
      </c>
      <c r="B755" s="47" t="str">
        <f t="shared" si="44"/>
        <v>000002F2</v>
      </c>
      <c r="C755" s="47" t="str">
        <f>IFERROR(VLOOKUP(B755,总表!A:B,2,0),"-")</f>
        <v>-</v>
      </c>
      <c r="D755" s="6" t="str">
        <f t="shared" si="45"/>
        <v>-</v>
      </c>
      <c r="E755" s="6" t="str">
        <f>IFERROR(VLOOKUP(B755,总表!A:D,3,0),"-")</f>
        <v>-</v>
      </c>
      <c r="F755" s="6" t="str">
        <f t="shared" si="46"/>
        <v>-</v>
      </c>
      <c r="G755" s="6" t="s">
        <v>9</v>
      </c>
      <c r="H755" s="6" t="str">
        <f>IF(IFERROR(VLOOKUP(B755,总表!A:D,4,0),"露易")=0," ",IFERROR(VLOOKUP(B755,总表!A:D,4,0),"-"))</f>
        <v>-</v>
      </c>
      <c r="I755" s="6" t="str">
        <f t="shared" si="47"/>
        <v>-</v>
      </c>
    </row>
    <row r="756" spans="1:9">
      <c r="A756" s="6">
        <v>755</v>
      </c>
      <c r="B756" s="47" t="str">
        <f t="shared" si="44"/>
        <v>000002F3</v>
      </c>
      <c r="C756" s="47" t="str">
        <f>IFERROR(VLOOKUP(B756,总表!A:B,2,0),"-")</f>
        <v>-</v>
      </c>
      <c r="D756" s="6" t="str">
        <f t="shared" si="45"/>
        <v>-</v>
      </c>
      <c r="E756" s="6" t="str">
        <f>IFERROR(VLOOKUP(B756,总表!A:D,3,0),"-")</f>
        <v>-</v>
      </c>
      <c r="F756" s="6" t="str">
        <f t="shared" si="46"/>
        <v>-</v>
      </c>
      <c r="G756" s="6" t="s">
        <v>9</v>
      </c>
      <c r="H756" s="6" t="str">
        <f>IF(IFERROR(VLOOKUP(B756,总表!A:D,4,0),"露易")=0," ",IFERROR(VLOOKUP(B756,总表!A:D,4,0),"-"))</f>
        <v>-</v>
      </c>
      <c r="I756" s="6" t="str">
        <f t="shared" si="47"/>
        <v>-</v>
      </c>
    </row>
    <row r="757" spans="1:9">
      <c r="A757" s="6">
        <v>756</v>
      </c>
      <c r="B757" s="47" t="str">
        <f t="shared" si="44"/>
        <v>000002F4</v>
      </c>
      <c r="C757" s="47" t="str">
        <f>IFERROR(VLOOKUP(B757,总表!A:B,2,0),"-")</f>
        <v>-</v>
      </c>
      <c r="D757" s="6" t="str">
        <f t="shared" si="45"/>
        <v>-</v>
      </c>
      <c r="E757" s="6" t="str">
        <f>IFERROR(VLOOKUP(B757,总表!A:D,3,0),"-")</f>
        <v>-</v>
      </c>
      <c r="F757" s="6" t="str">
        <f t="shared" si="46"/>
        <v>-</v>
      </c>
      <c r="G757" s="6" t="s">
        <v>9</v>
      </c>
      <c r="H757" s="6" t="str">
        <f>IF(IFERROR(VLOOKUP(B757,总表!A:D,4,0),"露易")=0," ",IFERROR(VLOOKUP(B757,总表!A:D,4,0),"-"))</f>
        <v>-</v>
      </c>
      <c r="I757" s="6" t="str">
        <f t="shared" si="47"/>
        <v>-</v>
      </c>
    </row>
    <row r="758" spans="1:9">
      <c r="A758" s="6">
        <v>757</v>
      </c>
      <c r="B758" s="47" t="str">
        <f t="shared" si="44"/>
        <v>000002F5</v>
      </c>
      <c r="C758" s="47" t="str">
        <f>IFERROR(VLOOKUP(B758,总表!A:B,2,0),"-")</f>
        <v>-</v>
      </c>
      <c r="D758" s="6" t="str">
        <f t="shared" si="45"/>
        <v>-</v>
      </c>
      <c r="E758" s="6" t="str">
        <f>IFERROR(VLOOKUP(B758,总表!A:D,3,0),"-")</f>
        <v>-</v>
      </c>
      <c r="F758" s="6" t="str">
        <f t="shared" si="46"/>
        <v>-</v>
      </c>
      <c r="G758" s="6" t="s">
        <v>9</v>
      </c>
      <c r="H758" s="6" t="str">
        <f>IF(IFERROR(VLOOKUP(B758,总表!A:D,4,0),"露易")=0," ",IFERROR(VLOOKUP(B758,总表!A:D,4,0),"-"))</f>
        <v>-</v>
      </c>
      <c r="I758" s="6" t="str">
        <f t="shared" si="47"/>
        <v>-</v>
      </c>
    </row>
    <row r="759" spans="1:9">
      <c r="A759" s="6">
        <v>758</v>
      </c>
      <c r="B759" s="47" t="str">
        <f t="shared" si="44"/>
        <v>000002F6</v>
      </c>
      <c r="C759" s="47" t="str">
        <f>IFERROR(VLOOKUP(B759,总表!A:B,2,0),"-")</f>
        <v>-</v>
      </c>
      <c r="D759" s="6" t="str">
        <f t="shared" si="45"/>
        <v>-</v>
      </c>
      <c r="E759" s="6" t="str">
        <f>IFERROR(VLOOKUP(B759,总表!A:D,3,0),"-")</f>
        <v>-</v>
      </c>
      <c r="F759" s="6" t="str">
        <f t="shared" si="46"/>
        <v>-</v>
      </c>
      <c r="G759" s="6" t="s">
        <v>9</v>
      </c>
      <c r="H759" s="6" t="str">
        <f>IF(IFERROR(VLOOKUP(B759,总表!A:D,4,0),"露易")=0," ",IFERROR(VLOOKUP(B759,总表!A:D,4,0),"-"))</f>
        <v>-</v>
      </c>
      <c r="I759" s="6" t="str">
        <f t="shared" si="47"/>
        <v>-</v>
      </c>
    </row>
    <row r="760" spans="1:9">
      <c r="A760" s="6">
        <v>759</v>
      </c>
      <c r="B760" s="47" t="str">
        <f t="shared" si="44"/>
        <v>000002F7</v>
      </c>
      <c r="C760" s="47" t="str">
        <f>IFERROR(VLOOKUP(B760,总表!A:B,2,0),"-")</f>
        <v>-</v>
      </c>
      <c r="D760" s="6" t="str">
        <f t="shared" si="45"/>
        <v>-</v>
      </c>
      <c r="E760" s="6" t="str">
        <f>IFERROR(VLOOKUP(B760,总表!A:D,3,0),"-")</f>
        <v>-</v>
      </c>
      <c r="F760" s="6" t="str">
        <f t="shared" si="46"/>
        <v>-</v>
      </c>
      <c r="G760" s="6" t="s">
        <v>9</v>
      </c>
      <c r="H760" s="6" t="str">
        <f>IF(IFERROR(VLOOKUP(B760,总表!A:D,4,0),"露易")=0," ",IFERROR(VLOOKUP(B760,总表!A:D,4,0),"-"))</f>
        <v>-</v>
      </c>
      <c r="I760" s="6" t="str">
        <f t="shared" si="47"/>
        <v>-</v>
      </c>
    </row>
    <row r="761" spans="1:9">
      <c r="A761" s="6">
        <v>760</v>
      </c>
      <c r="B761" s="47" t="str">
        <f t="shared" si="44"/>
        <v>000002F8</v>
      </c>
      <c r="C761" s="47" t="str">
        <f>IFERROR(VLOOKUP(B761,总表!A:B,2,0),"-")</f>
        <v>-</v>
      </c>
      <c r="D761" s="6" t="str">
        <f t="shared" si="45"/>
        <v>-</v>
      </c>
      <c r="E761" s="6" t="str">
        <f>IFERROR(VLOOKUP(B761,总表!A:D,3,0),"-")</f>
        <v>-</v>
      </c>
      <c r="F761" s="6" t="str">
        <f t="shared" si="46"/>
        <v>-</v>
      </c>
      <c r="G761" s="6" t="s">
        <v>9</v>
      </c>
      <c r="H761" s="6" t="str">
        <f>IF(IFERROR(VLOOKUP(B761,总表!A:D,4,0),"露易")=0," ",IFERROR(VLOOKUP(B761,总表!A:D,4,0),"-"))</f>
        <v>-</v>
      </c>
      <c r="I761" s="6" t="str">
        <f t="shared" si="47"/>
        <v>-</v>
      </c>
    </row>
    <row r="762" spans="1:9">
      <c r="A762" s="6">
        <v>761</v>
      </c>
      <c r="B762" s="47" t="str">
        <f t="shared" si="44"/>
        <v>000002F9</v>
      </c>
      <c r="C762" s="47" t="str">
        <f>IFERROR(VLOOKUP(B762,总表!A:B,2,0),"-")</f>
        <v>-</v>
      </c>
      <c r="D762" s="6" t="str">
        <f t="shared" si="45"/>
        <v>-</v>
      </c>
      <c r="E762" s="6" t="str">
        <f>IFERROR(VLOOKUP(B762,总表!A:D,3,0),"-")</f>
        <v>-</v>
      </c>
      <c r="F762" s="6" t="str">
        <f t="shared" si="46"/>
        <v>-</v>
      </c>
      <c r="G762" s="6" t="s">
        <v>9</v>
      </c>
      <c r="H762" s="6" t="str">
        <f>IF(IFERROR(VLOOKUP(B762,总表!A:D,4,0),"露易")=0," ",IFERROR(VLOOKUP(B762,总表!A:D,4,0),"-"))</f>
        <v>-</v>
      </c>
      <c r="I762" s="6" t="str">
        <f t="shared" si="47"/>
        <v>-</v>
      </c>
    </row>
    <row r="763" spans="1:9">
      <c r="A763" s="6">
        <v>762</v>
      </c>
      <c r="B763" s="47" t="str">
        <f t="shared" si="44"/>
        <v>000002FA</v>
      </c>
      <c r="C763" s="47" t="str">
        <f>IFERROR(VLOOKUP(B763,总表!A:B,2,0),"-")</f>
        <v>-</v>
      </c>
      <c r="D763" s="6" t="str">
        <f t="shared" si="45"/>
        <v>-</v>
      </c>
      <c r="E763" s="6" t="str">
        <f>IFERROR(VLOOKUP(B763,总表!A:D,3,0),"-")</f>
        <v>-</v>
      </c>
      <c r="F763" s="6" t="str">
        <f t="shared" si="46"/>
        <v>-</v>
      </c>
      <c r="G763" s="6" t="s">
        <v>9</v>
      </c>
      <c r="H763" s="6" t="str">
        <f>IF(IFERROR(VLOOKUP(B763,总表!A:D,4,0),"露易")=0," ",IFERROR(VLOOKUP(B763,总表!A:D,4,0),"-"))</f>
        <v>-</v>
      </c>
      <c r="I763" s="6" t="str">
        <f t="shared" si="47"/>
        <v>-</v>
      </c>
    </row>
    <row r="764" spans="1:9">
      <c r="A764" s="6">
        <v>763</v>
      </c>
      <c r="B764" s="47" t="str">
        <f t="shared" si="44"/>
        <v>000002FB</v>
      </c>
      <c r="C764" s="47" t="str">
        <f>IFERROR(VLOOKUP(B764,总表!A:B,2,0),"-")</f>
        <v>-</v>
      </c>
      <c r="D764" s="6" t="str">
        <f t="shared" si="45"/>
        <v>-</v>
      </c>
      <c r="E764" s="6" t="str">
        <f>IFERROR(VLOOKUP(B764,总表!A:D,3,0),"-")</f>
        <v>-</v>
      </c>
      <c r="F764" s="6" t="str">
        <f t="shared" si="46"/>
        <v>-</v>
      </c>
      <c r="G764" s="6" t="s">
        <v>9</v>
      </c>
      <c r="H764" s="6" t="str">
        <f>IF(IFERROR(VLOOKUP(B764,总表!A:D,4,0),"露易")=0," ",IFERROR(VLOOKUP(B764,总表!A:D,4,0),"-"))</f>
        <v>-</v>
      </c>
      <c r="I764" s="6" t="str">
        <f t="shared" si="47"/>
        <v>-</v>
      </c>
    </row>
    <row r="765" spans="1:9">
      <c r="A765" s="6">
        <v>764</v>
      </c>
      <c r="B765" s="47" t="str">
        <f t="shared" si="44"/>
        <v>000002FC</v>
      </c>
      <c r="C765" s="47" t="str">
        <f>IFERROR(VLOOKUP(B765,总表!A:B,2,0),"-")</f>
        <v>-</v>
      </c>
      <c r="D765" s="6" t="str">
        <f t="shared" si="45"/>
        <v>-</v>
      </c>
      <c r="E765" s="6" t="str">
        <f>IFERROR(VLOOKUP(B765,总表!A:D,3,0),"-")</f>
        <v>-</v>
      </c>
      <c r="F765" s="6" t="str">
        <f t="shared" si="46"/>
        <v>-</v>
      </c>
      <c r="G765" s="6" t="s">
        <v>9</v>
      </c>
      <c r="H765" s="6" t="str">
        <f>IF(IFERROR(VLOOKUP(B765,总表!A:D,4,0),"露易")=0," ",IFERROR(VLOOKUP(B765,总表!A:D,4,0),"-"))</f>
        <v>-</v>
      </c>
      <c r="I765" s="6" t="str">
        <f t="shared" si="47"/>
        <v>-</v>
      </c>
    </row>
    <row r="766" spans="1:9">
      <c r="A766" s="6">
        <v>765</v>
      </c>
      <c r="B766" s="47" t="str">
        <f t="shared" si="44"/>
        <v>000002FD</v>
      </c>
      <c r="C766" s="47" t="str">
        <f>IFERROR(VLOOKUP(B766,总表!A:B,2,0),"-")</f>
        <v>-</v>
      </c>
      <c r="D766" s="6" t="str">
        <f t="shared" si="45"/>
        <v>-</v>
      </c>
      <c r="E766" s="6" t="str">
        <f>IFERROR(VLOOKUP(B766,总表!A:D,3,0),"-")</f>
        <v>-</v>
      </c>
      <c r="F766" s="6" t="str">
        <f t="shared" si="46"/>
        <v>-</v>
      </c>
      <c r="G766" s="6" t="s">
        <v>9</v>
      </c>
      <c r="H766" s="6" t="str">
        <f>IF(IFERROR(VLOOKUP(B766,总表!A:D,4,0),"露易")=0," ",IFERROR(VLOOKUP(B766,总表!A:D,4,0),"-"))</f>
        <v>-</v>
      </c>
      <c r="I766" s="6" t="str">
        <f t="shared" si="47"/>
        <v>-</v>
      </c>
    </row>
    <row r="767" spans="1:9">
      <c r="A767" s="6">
        <v>766</v>
      </c>
      <c r="B767" s="47" t="str">
        <f t="shared" si="44"/>
        <v>000002FE</v>
      </c>
      <c r="C767" s="47" t="str">
        <f>IFERROR(VLOOKUP(B767,总表!A:B,2,0),"-")</f>
        <v>-</v>
      </c>
      <c r="D767" s="6" t="str">
        <f t="shared" si="45"/>
        <v>-</v>
      </c>
      <c r="E767" s="6" t="str">
        <f>IFERROR(VLOOKUP(B767,总表!A:D,3,0),"-")</f>
        <v>-</v>
      </c>
      <c r="F767" s="6" t="str">
        <f t="shared" si="46"/>
        <v>-</v>
      </c>
      <c r="G767" s="6" t="s">
        <v>9</v>
      </c>
      <c r="H767" s="6" t="str">
        <f>IF(IFERROR(VLOOKUP(B767,总表!A:D,4,0),"露易")=0," ",IFERROR(VLOOKUP(B767,总表!A:D,4,0),"-"))</f>
        <v>-</v>
      </c>
      <c r="I767" s="6" t="str">
        <f t="shared" si="47"/>
        <v>-</v>
      </c>
    </row>
    <row r="768" spans="1:9">
      <c r="A768" s="6">
        <v>767</v>
      </c>
      <c r="B768" s="47" t="str">
        <f t="shared" si="44"/>
        <v>000002FF</v>
      </c>
      <c r="C768" s="47" t="str">
        <f>IFERROR(VLOOKUP(B768,总表!A:B,2,0),"-")</f>
        <v>-</v>
      </c>
      <c r="D768" s="6" t="str">
        <f t="shared" si="45"/>
        <v>-</v>
      </c>
      <c r="E768" s="6" t="str">
        <f>IFERROR(VLOOKUP(B768,总表!A:D,3,0),"-")</f>
        <v>-</v>
      </c>
      <c r="F768" s="6" t="str">
        <f t="shared" si="46"/>
        <v>-</v>
      </c>
      <c r="G768" s="6" t="s">
        <v>9</v>
      </c>
      <c r="H768" s="6" t="str">
        <f>IF(IFERROR(VLOOKUP(B768,总表!A:D,4,0),"露易")=0," ",IFERROR(VLOOKUP(B768,总表!A:D,4,0),"-"))</f>
        <v>-</v>
      </c>
      <c r="I768" s="6" t="str">
        <f t="shared" si="47"/>
        <v>-</v>
      </c>
    </row>
    <row r="769" spans="1:9">
      <c r="A769" s="6">
        <v>768</v>
      </c>
      <c r="B769" s="47" t="str">
        <f t="shared" si="44"/>
        <v>00000300</v>
      </c>
      <c r="C769" s="47" t="str">
        <f>IFERROR(VLOOKUP(B769,总表!A:B,2,0),"-")</f>
        <v>-</v>
      </c>
      <c r="D769" s="6" t="str">
        <f t="shared" si="45"/>
        <v>-</v>
      </c>
      <c r="E769" s="6" t="str">
        <f>IFERROR(VLOOKUP(B769,总表!A:D,3,0),"-")</f>
        <v>-</v>
      </c>
      <c r="F769" s="6" t="str">
        <f t="shared" si="46"/>
        <v>-</v>
      </c>
      <c r="G769" s="6" t="s">
        <v>9</v>
      </c>
      <c r="H769" s="6" t="str">
        <f>IF(IFERROR(VLOOKUP(B769,总表!A:D,4,0),"露易")=0," ",IFERROR(VLOOKUP(B769,总表!A:D,4,0),"-"))</f>
        <v>-</v>
      </c>
      <c r="I769" s="6" t="str">
        <f t="shared" si="47"/>
        <v>-</v>
      </c>
    </row>
    <row r="770" spans="1:9">
      <c r="A770" s="6">
        <v>769</v>
      </c>
      <c r="B770" s="47" t="str">
        <f t="shared" ref="B770:B833" si="48">DEC2HEX(ROW(A769),8)</f>
        <v>00000301</v>
      </c>
      <c r="C770" s="47" t="str">
        <f>IFERROR(VLOOKUP(B770,总表!A:B,2,0),"-")</f>
        <v>-</v>
      </c>
      <c r="D770" s="6" t="str">
        <f t="shared" ref="D770:D833" si="49">C770</f>
        <v>-</v>
      </c>
      <c r="E770" s="6" t="str">
        <f>IFERROR(VLOOKUP(B770,总表!A:D,3,0),"-")</f>
        <v>-</v>
      </c>
      <c r="F770" s="6" t="str">
        <f t="shared" ref="F770:F833" si="50">E770</f>
        <v>-</v>
      </c>
      <c r="G770" s="6" t="s">
        <v>9</v>
      </c>
      <c r="H770" s="6" t="str">
        <f>IF(IFERROR(VLOOKUP(B770,总表!A:D,4,0),"露易")=0," ",IFERROR(VLOOKUP(B770,总表!A:D,4,0),"-"))</f>
        <v>-</v>
      </c>
      <c r="I770" s="6" t="str">
        <f t="shared" ref="I770:I833" si="51">H770</f>
        <v>-</v>
      </c>
    </row>
    <row r="771" spans="1:9">
      <c r="A771" s="6">
        <v>770</v>
      </c>
      <c r="B771" s="47" t="str">
        <f t="shared" si="48"/>
        <v>00000302</v>
      </c>
      <c r="C771" s="47" t="str">
        <f>IFERROR(VLOOKUP(B771,总表!A:B,2,0),"-")</f>
        <v>-</v>
      </c>
      <c r="D771" s="6" t="str">
        <f t="shared" si="49"/>
        <v>-</v>
      </c>
      <c r="E771" s="6" t="str">
        <f>IFERROR(VLOOKUP(B771,总表!A:D,3,0),"-")</f>
        <v>-</v>
      </c>
      <c r="F771" s="6" t="str">
        <f t="shared" si="50"/>
        <v>-</v>
      </c>
      <c r="G771" s="6" t="s">
        <v>9</v>
      </c>
      <c r="H771" s="6" t="str">
        <f>IF(IFERROR(VLOOKUP(B771,总表!A:D,4,0),"露易")=0," ",IFERROR(VLOOKUP(B771,总表!A:D,4,0),"-"))</f>
        <v>-</v>
      </c>
      <c r="I771" s="6" t="str">
        <f t="shared" si="51"/>
        <v>-</v>
      </c>
    </row>
    <row r="772" spans="1:9">
      <c r="A772" s="6">
        <v>771</v>
      </c>
      <c r="B772" s="47" t="str">
        <f t="shared" si="48"/>
        <v>00000303</v>
      </c>
      <c r="C772" s="47" t="str">
        <f>IFERROR(VLOOKUP(B772,总表!A:B,2,0),"-")</f>
        <v>-</v>
      </c>
      <c r="D772" s="6" t="str">
        <f t="shared" si="49"/>
        <v>-</v>
      </c>
      <c r="E772" s="6" t="str">
        <f>IFERROR(VLOOKUP(B772,总表!A:D,3,0),"-")</f>
        <v>-</v>
      </c>
      <c r="F772" s="6" t="str">
        <f t="shared" si="50"/>
        <v>-</v>
      </c>
      <c r="G772" s="6" t="s">
        <v>9</v>
      </c>
      <c r="H772" s="6" t="str">
        <f>IF(IFERROR(VLOOKUP(B772,总表!A:D,4,0),"露易")=0," ",IFERROR(VLOOKUP(B772,总表!A:D,4,0),"-"))</f>
        <v>-</v>
      </c>
      <c r="I772" s="6" t="str">
        <f t="shared" si="51"/>
        <v>-</v>
      </c>
    </row>
    <row r="773" spans="1:9">
      <c r="A773" s="6">
        <v>772</v>
      </c>
      <c r="B773" s="47" t="str">
        <f t="shared" si="48"/>
        <v>00000304</v>
      </c>
      <c r="C773" s="47" t="str">
        <f>IFERROR(VLOOKUP(B773,总表!A:B,2,0),"-")</f>
        <v>-</v>
      </c>
      <c r="D773" s="6" t="str">
        <f t="shared" si="49"/>
        <v>-</v>
      </c>
      <c r="E773" s="6" t="str">
        <f>IFERROR(VLOOKUP(B773,总表!A:D,3,0),"-")</f>
        <v>-</v>
      </c>
      <c r="F773" s="6" t="str">
        <f t="shared" si="50"/>
        <v>-</v>
      </c>
      <c r="G773" s="6" t="s">
        <v>9</v>
      </c>
      <c r="H773" s="6" t="str">
        <f>IF(IFERROR(VLOOKUP(B773,总表!A:D,4,0),"露易")=0," ",IFERROR(VLOOKUP(B773,总表!A:D,4,0),"-"))</f>
        <v>-</v>
      </c>
      <c r="I773" s="6" t="str">
        <f t="shared" si="51"/>
        <v>-</v>
      </c>
    </row>
    <row r="774" spans="1:9">
      <c r="A774" s="6">
        <v>773</v>
      </c>
      <c r="B774" s="47" t="str">
        <f t="shared" si="48"/>
        <v>00000305</v>
      </c>
      <c r="C774" s="47" t="str">
        <f>IFERROR(VLOOKUP(B774,总表!A:B,2,0),"-")</f>
        <v>-</v>
      </c>
      <c r="D774" s="6" t="str">
        <f t="shared" si="49"/>
        <v>-</v>
      </c>
      <c r="E774" s="6" t="str">
        <f>IFERROR(VLOOKUP(B774,总表!A:D,3,0),"-")</f>
        <v>-</v>
      </c>
      <c r="F774" s="6" t="str">
        <f t="shared" si="50"/>
        <v>-</v>
      </c>
      <c r="G774" s="6" t="s">
        <v>9</v>
      </c>
      <c r="H774" s="6" t="str">
        <f>IF(IFERROR(VLOOKUP(B774,总表!A:D,4,0),"露易")=0," ",IFERROR(VLOOKUP(B774,总表!A:D,4,0),"-"))</f>
        <v>-</v>
      </c>
      <c r="I774" s="6" t="str">
        <f t="shared" si="51"/>
        <v>-</v>
      </c>
    </row>
    <row r="775" spans="1:9">
      <c r="A775" s="6">
        <v>774</v>
      </c>
      <c r="B775" s="47" t="str">
        <f t="shared" si="48"/>
        <v>00000306</v>
      </c>
      <c r="C775" s="47" t="str">
        <f>IFERROR(VLOOKUP(B775,总表!A:B,2,0),"-")</f>
        <v>-</v>
      </c>
      <c r="D775" s="6" t="str">
        <f t="shared" si="49"/>
        <v>-</v>
      </c>
      <c r="E775" s="6" t="str">
        <f>IFERROR(VLOOKUP(B775,总表!A:D,3,0),"-")</f>
        <v>-</v>
      </c>
      <c r="F775" s="6" t="str">
        <f t="shared" si="50"/>
        <v>-</v>
      </c>
      <c r="G775" s="6" t="s">
        <v>9</v>
      </c>
      <c r="H775" s="6" t="str">
        <f>IF(IFERROR(VLOOKUP(B775,总表!A:D,4,0),"露易")=0," ",IFERROR(VLOOKUP(B775,总表!A:D,4,0),"-"))</f>
        <v>-</v>
      </c>
      <c r="I775" s="6" t="str">
        <f t="shared" si="51"/>
        <v>-</v>
      </c>
    </row>
    <row r="776" spans="1:9">
      <c r="A776" s="6">
        <v>775</v>
      </c>
      <c r="B776" s="47" t="str">
        <f t="shared" si="48"/>
        <v>00000307</v>
      </c>
      <c r="C776" s="47" t="str">
        <f>IFERROR(VLOOKUP(B776,总表!A:B,2,0),"-")</f>
        <v>-</v>
      </c>
      <c r="D776" s="6" t="str">
        <f t="shared" si="49"/>
        <v>-</v>
      </c>
      <c r="E776" s="6" t="str">
        <f>IFERROR(VLOOKUP(B776,总表!A:D,3,0),"-")</f>
        <v>-</v>
      </c>
      <c r="F776" s="6" t="str">
        <f t="shared" si="50"/>
        <v>-</v>
      </c>
      <c r="G776" s="6" t="s">
        <v>9</v>
      </c>
      <c r="H776" s="6" t="str">
        <f>IF(IFERROR(VLOOKUP(B776,总表!A:D,4,0),"露易")=0," ",IFERROR(VLOOKUP(B776,总表!A:D,4,0),"-"))</f>
        <v>-</v>
      </c>
      <c r="I776" s="6" t="str">
        <f t="shared" si="51"/>
        <v>-</v>
      </c>
    </row>
    <row r="777" spans="1:9">
      <c r="A777" s="6">
        <v>776</v>
      </c>
      <c r="B777" s="47" t="str">
        <f t="shared" si="48"/>
        <v>00000308</v>
      </c>
      <c r="C777" s="47" t="str">
        <f>IFERROR(VLOOKUP(B777,总表!A:B,2,0),"-")</f>
        <v>-</v>
      </c>
      <c r="D777" s="6" t="str">
        <f t="shared" si="49"/>
        <v>-</v>
      </c>
      <c r="E777" s="6" t="str">
        <f>IFERROR(VLOOKUP(B777,总表!A:D,3,0),"-")</f>
        <v>-</v>
      </c>
      <c r="F777" s="6" t="str">
        <f t="shared" si="50"/>
        <v>-</v>
      </c>
      <c r="G777" s="6" t="s">
        <v>9</v>
      </c>
      <c r="H777" s="6" t="str">
        <f>IF(IFERROR(VLOOKUP(B777,总表!A:D,4,0),"露易")=0," ",IFERROR(VLOOKUP(B777,总表!A:D,4,0),"-"))</f>
        <v>-</v>
      </c>
      <c r="I777" s="6" t="str">
        <f t="shared" si="51"/>
        <v>-</v>
      </c>
    </row>
    <row r="778" spans="1:9">
      <c r="A778" s="6">
        <v>777</v>
      </c>
      <c r="B778" s="47" t="str">
        <f t="shared" si="48"/>
        <v>00000309</v>
      </c>
      <c r="C778" s="47" t="str">
        <f>IFERROR(VLOOKUP(B778,总表!A:B,2,0),"-")</f>
        <v>-</v>
      </c>
      <c r="D778" s="6" t="str">
        <f t="shared" si="49"/>
        <v>-</v>
      </c>
      <c r="E778" s="6" t="str">
        <f>IFERROR(VLOOKUP(B778,总表!A:D,3,0),"-")</f>
        <v>-</v>
      </c>
      <c r="F778" s="6" t="str">
        <f t="shared" si="50"/>
        <v>-</v>
      </c>
      <c r="G778" s="6" t="s">
        <v>9</v>
      </c>
      <c r="H778" s="6" t="str">
        <f>IF(IFERROR(VLOOKUP(B778,总表!A:D,4,0),"露易")=0," ",IFERROR(VLOOKUP(B778,总表!A:D,4,0),"-"))</f>
        <v>-</v>
      </c>
      <c r="I778" s="6" t="str">
        <f t="shared" si="51"/>
        <v>-</v>
      </c>
    </row>
    <row r="779" spans="1:9">
      <c r="A779" s="6">
        <v>778</v>
      </c>
      <c r="B779" s="47" t="str">
        <f t="shared" si="48"/>
        <v>0000030A</v>
      </c>
      <c r="C779" s="47" t="str">
        <f>IFERROR(VLOOKUP(B779,总表!A:B,2,0),"-")</f>
        <v>-</v>
      </c>
      <c r="D779" s="6" t="str">
        <f t="shared" si="49"/>
        <v>-</v>
      </c>
      <c r="E779" s="6" t="str">
        <f>IFERROR(VLOOKUP(B779,总表!A:D,3,0),"-")</f>
        <v>-</v>
      </c>
      <c r="F779" s="6" t="str">
        <f t="shared" si="50"/>
        <v>-</v>
      </c>
      <c r="G779" s="6" t="s">
        <v>9</v>
      </c>
      <c r="H779" s="6" t="str">
        <f>IF(IFERROR(VLOOKUP(B779,总表!A:D,4,0),"露易")=0," ",IFERROR(VLOOKUP(B779,总表!A:D,4,0),"-"))</f>
        <v>-</v>
      </c>
      <c r="I779" s="6" t="str">
        <f t="shared" si="51"/>
        <v>-</v>
      </c>
    </row>
    <row r="780" spans="1:9">
      <c r="A780" s="6">
        <v>779</v>
      </c>
      <c r="B780" s="47" t="str">
        <f t="shared" si="48"/>
        <v>0000030B</v>
      </c>
      <c r="C780" s="47" t="str">
        <f>IFERROR(VLOOKUP(B780,总表!A:B,2,0),"-")</f>
        <v>-</v>
      </c>
      <c r="D780" s="6" t="str">
        <f t="shared" si="49"/>
        <v>-</v>
      </c>
      <c r="E780" s="6" t="str">
        <f>IFERROR(VLOOKUP(B780,总表!A:D,3,0),"-")</f>
        <v>-</v>
      </c>
      <c r="F780" s="6" t="str">
        <f t="shared" si="50"/>
        <v>-</v>
      </c>
      <c r="G780" s="6" t="s">
        <v>9</v>
      </c>
      <c r="H780" s="6" t="str">
        <f>IF(IFERROR(VLOOKUP(B780,总表!A:D,4,0),"露易")=0," ",IFERROR(VLOOKUP(B780,总表!A:D,4,0),"-"))</f>
        <v>-</v>
      </c>
      <c r="I780" s="6" t="str">
        <f t="shared" si="51"/>
        <v>-</v>
      </c>
    </row>
    <row r="781" spans="1:9">
      <c r="A781" s="6">
        <v>780</v>
      </c>
      <c r="B781" s="47" t="str">
        <f t="shared" si="48"/>
        <v>0000030C</v>
      </c>
      <c r="C781" s="47" t="str">
        <f>IFERROR(VLOOKUP(B781,总表!A:B,2,0),"-")</f>
        <v>-</v>
      </c>
      <c r="D781" s="6" t="str">
        <f t="shared" si="49"/>
        <v>-</v>
      </c>
      <c r="E781" s="6" t="str">
        <f>IFERROR(VLOOKUP(B781,总表!A:D,3,0),"-")</f>
        <v>-</v>
      </c>
      <c r="F781" s="6" t="str">
        <f t="shared" si="50"/>
        <v>-</v>
      </c>
      <c r="G781" s="6" t="s">
        <v>9</v>
      </c>
      <c r="H781" s="6" t="str">
        <f>IF(IFERROR(VLOOKUP(B781,总表!A:D,4,0),"露易")=0," ",IFERROR(VLOOKUP(B781,总表!A:D,4,0),"-"))</f>
        <v>-</v>
      </c>
      <c r="I781" s="6" t="str">
        <f t="shared" si="51"/>
        <v>-</v>
      </c>
    </row>
    <row r="782" spans="1:9">
      <c r="A782" s="6">
        <v>781</v>
      </c>
      <c r="B782" s="47" t="str">
        <f t="shared" si="48"/>
        <v>0000030D</v>
      </c>
      <c r="C782" s="47" t="str">
        <f>IFERROR(VLOOKUP(B782,总表!A:B,2,0),"-")</f>
        <v>-</v>
      </c>
      <c r="D782" s="6" t="str">
        <f t="shared" si="49"/>
        <v>-</v>
      </c>
      <c r="E782" s="6" t="str">
        <f>IFERROR(VLOOKUP(B782,总表!A:D,3,0),"-")</f>
        <v>-</v>
      </c>
      <c r="F782" s="6" t="str">
        <f t="shared" si="50"/>
        <v>-</v>
      </c>
      <c r="G782" s="6" t="s">
        <v>9</v>
      </c>
      <c r="H782" s="6" t="str">
        <f>IF(IFERROR(VLOOKUP(B782,总表!A:D,4,0),"露易")=0," ",IFERROR(VLOOKUP(B782,总表!A:D,4,0),"-"))</f>
        <v>-</v>
      </c>
      <c r="I782" s="6" t="str">
        <f t="shared" si="51"/>
        <v>-</v>
      </c>
    </row>
    <row r="783" spans="1:9">
      <c r="A783" s="6">
        <v>782</v>
      </c>
      <c r="B783" s="47" t="str">
        <f t="shared" si="48"/>
        <v>0000030E</v>
      </c>
      <c r="C783" s="47" t="str">
        <f>IFERROR(VLOOKUP(B783,总表!A:B,2,0),"-")</f>
        <v>-</v>
      </c>
      <c r="D783" s="6" t="str">
        <f t="shared" si="49"/>
        <v>-</v>
      </c>
      <c r="E783" s="6" t="str">
        <f>IFERROR(VLOOKUP(B783,总表!A:D,3,0),"-")</f>
        <v>-</v>
      </c>
      <c r="F783" s="6" t="str">
        <f t="shared" si="50"/>
        <v>-</v>
      </c>
      <c r="G783" s="6" t="s">
        <v>9</v>
      </c>
      <c r="H783" s="6" t="str">
        <f>IF(IFERROR(VLOOKUP(B783,总表!A:D,4,0),"露易")=0," ",IFERROR(VLOOKUP(B783,总表!A:D,4,0),"-"))</f>
        <v>-</v>
      </c>
      <c r="I783" s="6" t="str">
        <f t="shared" si="51"/>
        <v>-</v>
      </c>
    </row>
    <row r="784" spans="1:9">
      <c r="A784" s="6">
        <v>783</v>
      </c>
      <c r="B784" s="47" t="str">
        <f t="shared" si="48"/>
        <v>0000030F</v>
      </c>
      <c r="C784" s="47" t="str">
        <f>IFERROR(VLOOKUP(B784,总表!A:B,2,0),"-")</f>
        <v>-</v>
      </c>
      <c r="D784" s="6" t="str">
        <f t="shared" si="49"/>
        <v>-</v>
      </c>
      <c r="E784" s="6" t="str">
        <f>IFERROR(VLOOKUP(B784,总表!A:D,3,0),"-")</f>
        <v>-</v>
      </c>
      <c r="F784" s="6" t="str">
        <f t="shared" si="50"/>
        <v>-</v>
      </c>
      <c r="G784" s="6" t="s">
        <v>9</v>
      </c>
      <c r="H784" s="6" t="str">
        <f>IF(IFERROR(VLOOKUP(B784,总表!A:D,4,0),"露易")=0," ",IFERROR(VLOOKUP(B784,总表!A:D,4,0),"-"))</f>
        <v>-</v>
      </c>
      <c r="I784" s="6" t="str">
        <f t="shared" si="51"/>
        <v>-</v>
      </c>
    </row>
    <row r="785" spans="1:9">
      <c r="A785" s="6">
        <v>784</v>
      </c>
      <c r="B785" s="47" t="str">
        <f t="shared" si="48"/>
        <v>00000310</v>
      </c>
      <c r="C785" s="47" t="str">
        <f>IFERROR(VLOOKUP(B785,总表!A:B,2,0),"-")</f>
        <v>-</v>
      </c>
      <c r="D785" s="6" t="str">
        <f t="shared" si="49"/>
        <v>-</v>
      </c>
      <c r="E785" s="6" t="str">
        <f>IFERROR(VLOOKUP(B785,总表!A:D,3,0),"-")</f>
        <v>-</v>
      </c>
      <c r="F785" s="6" t="str">
        <f t="shared" si="50"/>
        <v>-</v>
      </c>
      <c r="G785" s="6" t="s">
        <v>9</v>
      </c>
      <c r="H785" s="6" t="str">
        <f>IF(IFERROR(VLOOKUP(B785,总表!A:D,4,0),"露易")=0," ",IFERROR(VLOOKUP(B785,总表!A:D,4,0),"-"))</f>
        <v>-</v>
      </c>
      <c r="I785" s="6" t="str">
        <f t="shared" si="51"/>
        <v>-</v>
      </c>
    </row>
    <row r="786" spans="1:9">
      <c r="A786" s="6">
        <v>785</v>
      </c>
      <c r="B786" s="47" t="str">
        <f t="shared" si="48"/>
        <v>00000311</v>
      </c>
      <c r="C786" s="47" t="str">
        <f>IFERROR(VLOOKUP(B786,总表!A:B,2,0),"-")</f>
        <v>-</v>
      </c>
      <c r="D786" s="6" t="str">
        <f t="shared" si="49"/>
        <v>-</v>
      </c>
      <c r="E786" s="6" t="str">
        <f>IFERROR(VLOOKUP(B786,总表!A:D,3,0),"-")</f>
        <v>-</v>
      </c>
      <c r="F786" s="6" t="str">
        <f t="shared" si="50"/>
        <v>-</v>
      </c>
      <c r="G786" s="6" t="s">
        <v>9</v>
      </c>
      <c r="H786" s="6" t="str">
        <f>IF(IFERROR(VLOOKUP(B786,总表!A:D,4,0),"露易")=0," ",IFERROR(VLOOKUP(B786,总表!A:D,4,0),"-"))</f>
        <v>-</v>
      </c>
      <c r="I786" s="6" t="str">
        <f t="shared" si="51"/>
        <v>-</v>
      </c>
    </row>
    <row r="787" spans="1:9">
      <c r="A787" s="6">
        <v>786</v>
      </c>
      <c r="B787" s="47" t="str">
        <f t="shared" si="48"/>
        <v>00000312</v>
      </c>
      <c r="C787" s="47" t="str">
        <f>IFERROR(VLOOKUP(B787,总表!A:B,2,0),"-")</f>
        <v>-</v>
      </c>
      <c r="D787" s="6" t="str">
        <f t="shared" si="49"/>
        <v>-</v>
      </c>
      <c r="E787" s="6" t="str">
        <f>IFERROR(VLOOKUP(B787,总表!A:D,3,0),"-")</f>
        <v>-</v>
      </c>
      <c r="F787" s="6" t="str">
        <f t="shared" si="50"/>
        <v>-</v>
      </c>
      <c r="G787" s="6" t="s">
        <v>9</v>
      </c>
      <c r="H787" s="6" t="str">
        <f>IF(IFERROR(VLOOKUP(B787,总表!A:D,4,0),"露易")=0," ",IFERROR(VLOOKUP(B787,总表!A:D,4,0),"-"))</f>
        <v>-</v>
      </c>
      <c r="I787" s="6" t="str">
        <f t="shared" si="51"/>
        <v>-</v>
      </c>
    </row>
    <row r="788" spans="1:9">
      <c r="A788" s="6">
        <v>787</v>
      </c>
      <c r="B788" s="47" t="str">
        <f t="shared" si="48"/>
        <v>00000313</v>
      </c>
      <c r="C788" s="50" t="str">
        <f>IFERROR(VLOOKUP(B788,总表!A:B,2,0),"-")</f>
        <v>摆设类</v>
      </c>
      <c r="D788" s="51" t="str">
        <f t="shared" si="49"/>
        <v>摆设类</v>
      </c>
      <c r="E788" s="6" t="str">
        <f>IFERROR(VLOOKUP(B788,总表!A:D,3,0),"-")</f>
        <v>磁带录音机</v>
      </c>
      <c r="F788" s="6" t="str">
        <f t="shared" si="50"/>
        <v>磁带录音机</v>
      </c>
      <c r="H788" s="6" t="str">
        <f>IF(IFERROR(VLOOKUP(B788,总表!A:D,4,0),"露易")=0," ",IFERROR(VLOOKUP(B788,总表!A:D,4,0),"-"))</f>
        <v> </v>
      </c>
      <c r="I788" s="6" t="str">
        <f t="shared" si="51"/>
        <v> </v>
      </c>
    </row>
    <row r="789" spans="1:9">
      <c r="A789" s="6">
        <v>788</v>
      </c>
      <c r="B789" s="47" t="str">
        <f t="shared" si="48"/>
        <v>00000314</v>
      </c>
      <c r="C789" s="47" t="str">
        <f>IFERROR(VLOOKUP(B789,总表!A:B,2,0),"-")</f>
        <v>-</v>
      </c>
      <c r="D789" s="6" t="str">
        <f t="shared" si="49"/>
        <v>-</v>
      </c>
      <c r="E789" s="6" t="str">
        <f>IFERROR(VLOOKUP(B789,总表!A:D,3,0),"-")</f>
        <v>-</v>
      </c>
      <c r="F789" s="6" t="str">
        <f t="shared" si="50"/>
        <v>-</v>
      </c>
      <c r="G789" s="6" t="s">
        <v>9</v>
      </c>
      <c r="H789" s="6" t="str">
        <f>IF(IFERROR(VLOOKUP(B789,总表!A:D,4,0),"露易")=0," ",IFERROR(VLOOKUP(B789,总表!A:D,4,0),"-"))</f>
        <v>-</v>
      </c>
      <c r="I789" s="6" t="str">
        <f t="shared" si="51"/>
        <v>-</v>
      </c>
    </row>
    <row r="790" spans="1:9">
      <c r="A790" s="6">
        <v>789</v>
      </c>
      <c r="B790" s="47" t="str">
        <f t="shared" si="48"/>
        <v>00000315</v>
      </c>
      <c r="C790" s="47" t="str">
        <f>IFERROR(VLOOKUP(B790,总表!A:B,2,0),"-")</f>
        <v>-</v>
      </c>
      <c r="D790" s="6" t="str">
        <f t="shared" si="49"/>
        <v>-</v>
      </c>
      <c r="E790" s="6" t="str">
        <f>IFERROR(VLOOKUP(B790,总表!A:D,3,0),"-")</f>
        <v>-</v>
      </c>
      <c r="F790" s="6" t="str">
        <f t="shared" si="50"/>
        <v>-</v>
      </c>
      <c r="G790" s="6" t="s">
        <v>9</v>
      </c>
      <c r="H790" s="6" t="str">
        <f>IF(IFERROR(VLOOKUP(B790,总表!A:D,4,0),"露易")=0," ",IFERROR(VLOOKUP(B790,总表!A:D,4,0),"-"))</f>
        <v>-</v>
      </c>
      <c r="I790" s="6" t="str">
        <f t="shared" si="51"/>
        <v>-</v>
      </c>
    </row>
    <row r="791" spans="1:9">
      <c r="A791" s="6">
        <v>790</v>
      </c>
      <c r="B791" s="47" t="str">
        <f t="shared" si="48"/>
        <v>00000316</v>
      </c>
      <c r="C791" s="50" t="str">
        <f>IFERROR(VLOOKUP(B791,总表!A:B,2,0),"-")</f>
        <v>摆设类</v>
      </c>
      <c r="D791" s="51" t="str">
        <f t="shared" si="49"/>
        <v>摆设类</v>
      </c>
      <c r="E791" s="6" t="str">
        <f>IFERROR(VLOOKUP(B791,总表!A:D,3,0),"-")</f>
        <v>高级音响</v>
      </c>
      <c r="F791" s="6" t="str">
        <f t="shared" si="50"/>
        <v>高级音响</v>
      </c>
      <c r="H791" s="6" t="str">
        <f>IF(IFERROR(VLOOKUP(B791,总表!A:D,4,0),"露易")=0," ",IFERROR(VLOOKUP(B791,总表!A:D,4,0),"-"))</f>
        <v> </v>
      </c>
      <c r="I791" s="6" t="str">
        <f t="shared" si="51"/>
        <v> </v>
      </c>
    </row>
    <row r="792" spans="1:9">
      <c r="A792" s="6">
        <v>791</v>
      </c>
      <c r="B792" s="47" t="str">
        <f t="shared" si="48"/>
        <v>00000317</v>
      </c>
      <c r="C792" s="50" t="str">
        <f>IFERROR(VLOOKUP(B792,总表!A:B,2,0),"-")</f>
        <v>摆设类</v>
      </c>
      <c r="D792" s="51" t="str">
        <f t="shared" si="49"/>
        <v>摆设类</v>
      </c>
      <c r="E792" s="6" t="str">
        <f>IFERROR(VLOOKUP(B792,总表!A:D,3,0),"-")</f>
        <v>点唱机</v>
      </c>
      <c r="F792" s="6" t="str">
        <f t="shared" si="50"/>
        <v>点唱机</v>
      </c>
      <c r="H792" s="6" t="str">
        <f>IF(IFERROR(VLOOKUP(B792,总表!A:D,4,0),"露易")=0," ",IFERROR(VLOOKUP(B792,总表!A:D,4,0),"-"))</f>
        <v> </v>
      </c>
      <c r="I792" s="6" t="str">
        <f t="shared" si="51"/>
        <v> </v>
      </c>
    </row>
    <row r="793" spans="1:9">
      <c r="A793" s="6">
        <v>792</v>
      </c>
      <c r="B793" s="47" t="str">
        <f t="shared" si="48"/>
        <v>00000318</v>
      </c>
      <c r="C793" s="47" t="str">
        <f>IFERROR(VLOOKUP(B793,总表!A:B,2,0),"-")</f>
        <v>-</v>
      </c>
      <c r="D793" s="6" t="str">
        <f t="shared" si="49"/>
        <v>-</v>
      </c>
      <c r="E793" s="6" t="str">
        <f>IFERROR(VLOOKUP(B793,总表!A:D,3,0),"-")</f>
        <v>-</v>
      </c>
      <c r="F793" s="6" t="str">
        <f t="shared" si="50"/>
        <v>-</v>
      </c>
      <c r="G793" s="6" t="s">
        <v>9</v>
      </c>
      <c r="H793" s="6" t="str">
        <f>IF(IFERROR(VLOOKUP(B793,总表!A:D,4,0),"露易")=0," ",IFERROR(VLOOKUP(B793,总表!A:D,4,0),"-"))</f>
        <v>-</v>
      </c>
      <c r="I793" s="6" t="str">
        <f t="shared" si="51"/>
        <v>-</v>
      </c>
    </row>
    <row r="794" spans="1:9">
      <c r="A794" s="6">
        <v>793</v>
      </c>
      <c r="B794" s="47" t="str">
        <f t="shared" si="48"/>
        <v>00000319</v>
      </c>
      <c r="C794" s="50" t="str">
        <f>IFERROR(VLOOKUP(B794,总表!A:B,2,0),"-")</f>
        <v>摆设类</v>
      </c>
      <c r="D794" s="51" t="str">
        <f t="shared" si="49"/>
        <v>摆设类</v>
      </c>
      <c r="E794" s="6" t="str">
        <f>IFERROR(VLOOKUP(B794,总表!A:D,3,0),"-")</f>
        <v>多媒体音响</v>
      </c>
      <c r="F794" s="6" t="str">
        <f t="shared" si="50"/>
        <v>多媒体音响</v>
      </c>
      <c r="H794" s="6" t="str">
        <f>IF(IFERROR(VLOOKUP(B794,总表!A:D,4,0),"露易")=0," ",IFERROR(VLOOKUP(B794,总表!A:D,4,0),"-"))</f>
        <v> </v>
      </c>
      <c r="I794" s="6" t="str">
        <f t="shared" si="51"/>
        <v> </v>
      </c>
    </row>
    <row r="795" spans="1:9">
      <c r="A795" s="6">
        <v>794</v>
      </c>
      <c r="B795" s="47" t="str">
        <f t="shared" si="48"/>
        <v>0000031A</v>
      </c>
      <c r="C795" s="50" t="str">
        <f>IFERROR(VLOOKUP(B795,总表!A:B,2,0),"-")</f>
        <v>摆设类</v>
      </c>
      <c r="D795" s="51" t="str">
        <f t="shared" si="49"/>
        <v>摆设类</v>
      </c>
      <c r="E795" s="6" t="str">
        <f>IFERROR(VLOOKUP(B795,总表!A:D,3,0),"-")</f>
        <v>留声机</v>
      </c>
      <c r="F795" s="6" t="str">
        <f t="shared" si="50"/>
        <v>留声机</v>
      </c>
      <c r="H795" s="6" t="str">
        <f>IF(IFERROR(VLOOKUP(B795,总表!A:D,4,0),"露易")=0," ",IFERROR(VLOOKUP(B795,总表!A:D,4,0),"-"))</f>
        <v> </v>
      </c>
      <c r="I795" s="6" t="str">
        <f t="shared" si="51"/>
        <v> </v>
      </c>
    </row>
    <row r="796" spans="1:9">
      <c r="A796" s="6">
        <v>795</v>
      </c>
      <c r="B796" s="47" t="str">
        <f t="shared" si="48"/>
        <v>0000031B</v>
      </c>
      <c r="C796" s="47" t="str">
        <f>IFERROR(VLOOKUP(B796,总表!A:B,2,0),"-")</f>
        <v>-</v>
      </c>
      <c r="D796" s="6" t="str">
        <f t="shared" si="49"/>
        <v>-</v>
      </c>
      <c r="E796" s="6" t="str">
        <f>IFERROR(VLOOKUP(B796,总表!A:D,3,0),"-")</f>
        <v>-</v>
      </c>
      <c r="F796" s="6" t="str">
        <f t="shared" si="50"/>
        <v>-</v>
      </c>
      <c r="G796" s="6" t="s">
        <v>9</v>
      </c>
      <c r="H796" s="6" t="str">
        <f>IF(IFERROR(VLOOKUP(B796,总表!A:D,4,0),"露易")=0," ",IFERROR(VLOOKUP(B796,总表!A:D,4,0),"-"))</f>
        <v>-</v>
      </c>
      <c r="I796" s="6" t="str">
        <f t="shared" si="51"/>
        <v>-</v>
      </c>
    </row>
    <row r="797" spans="1:9">
      <c r="A797" s="6">
        <v>796</v>
      </c>
      <c r="B797" s="47" t="str">
        <f t="shared" si="48"/>
        <v>0000031C</v>
      </c>
      <c r="C797" s="50" t="str">
        <f>IFERROR(VLOOKUP(B797,总表!A:B,2,0),"-")</f>
        <v>摆设类</v>
      </c>
      <c r="D797" s="51" t="str">
        <f t="shared" si="49"/>
        <v>摆设类</v>
      </c>
      <c r="E797" s="6" t="str">
        <f>IFERROR(VLOOKUP(B797,总表!A:D,3,0),"-")</f>
        <v>复古立体音响</v>
      </c>
      <c r="F797" s="6" t="str">
        <f t="shared" si="50"/>
        <v>复古立体音响</v>
      </c>
      <c r="H797" s="6" t="str">
        <f>IF(IFERROR(VLOOKUP(B797,总表!A:D,4,0),"露易")=0," ",IFERROR(VLOOKUP(B797,总表!A:D,4,0),"-"))</f>
        <v> </v>
      </c>
      <c r="I797" s="6" t="str">
        <f t="shared" si="51"/>
        <v> </v>
      </c>
    </row>
    <row r="798" spans="1:9">
      <c r="A798" s="6">
        <v>797</v>
      </c>
      <c r="B798" s="47" t="str">
        <f t="shared" si="48"/>
        <v>0000031D</v>
      </c>
      <c r="C798" s="47" t="str">
        <f>IFERROR(VLOOKUP(B798,总表!A:B,2,0),"-")</f>
        <v>-</v>
      </c>
      <c r="D798" s="6" t="str">
        <f t="shared" si="49"/>
        <v>-</v>
      </c>
      <c r="E798" s="6" t="str">
        <f>IFERROR(VLOOKUP(B798,总表!A:D,3,0),"-")</f>
        <v>-</v>
      </c>
      <c r="F798" s="6" t="str">
        <f t="shared" si="50"/>
        <v>-</v>
      </c>
      <c r="G798" s="6" t="s">
        <v>9</v>
      </c>
      <c r="H798" s="6" t="str">
        <f>IF(IFERROR(VLOOKUP(B798,总表!A:D,4,0),"露易")=0," ",IFERROR(VLOOKUP(B798,总表!A:D,4,0),"-"))</f>
        <v>-</v>
      </c>
      <c r="I798" s="6" t="str">
        <f t="shared" si="51"/>
        <v>-</v>
      </c>
    </row>
    <row r="799" spans="1:9">
      <c r="A799" s="6">
        <v>798</v>
      </c>
      <c r="B799" s="47" t="str">
        <f t="shared" si="48"/>
        <v>0000031E</v>
      </c>
      <c r="C799" s="47" t="str">
        <f>IFERROR(VLOOKUP(B799,总表!A:B,2,0),"-")</f>
        <v>-</v>
      </c>
      <c r="D799" s="6" t="str">
        <f t="shared" si="49"/>
        <v>-</v>
      </c>
      <c r="E799" s="6" t="str">
        <f>IFERROR(VLOOKUP(B799,总表!A:D,3,0),"-")</f>
        <v>-</v>
      </c>
      <c r="F799" s="6" t="str">
        <f t="shared" si="50"/>
        <v>-</v>
      </c>
      <c r="G799" s="6" t="s">
        <v>9</v>
      </c>
      <c r="H799" s="6" t="str">
        <f>IF(IFERROR(VLOOKUP(B799,总表!A:D,4,0),"露易")=0," ",IFERROR(VLOOKUP(B799,总表!A:D,4,0),"-"))</f>
        <v>-</v>
      </c>
      <c r="I799" s="6" t="str">
        <f t="shared" si="51"/>
        <v>-</v>
      </c>
    </row>
    <row r="800" spans="1:9">
      <c r="A800" s="6">
        <v>799</v>
      </c>
      <c r="B800" s="47" t="str">
        <f t="shared" si="48"/>
        <v>0000031F</v>
      </c>
      <c r="C800" s="47" t="str">
        <f>IFERROR(VLOOKUP(B800,总表!A:B,2,0),"-")</f>
        <v>-</v>
      </c>
      <c r="D800" s="6" t="str">
        <f t="shared" si="49"/>
        <v>-</v>
      </c>
      <c r="E800" s="6" t="str">
        <f>IFERROR(VLOOKUP(B800,总表!A:D,3,0),"-")</f>
        <v>-</v>
      </c>
      <c r="F800" s="6" t="str">
        <f t="shared" si="50"/>
        <v>-</v>
      </c>
      <c r="G800" s="6" t="s">
        <v>9</v>
      </c>
      <c r="H800" s="6" t="str">
        <f>IF(IFERROR(VLOOKUP(B800,总表!A:D,4,0),"露易")=0," ",IFERROR(VLOOKUP(B800,总表!A:D,4,0),"-"))</f>
        <v>-</v>
      </c>
      <c r="I800" s="6" t="str">
        <f t="shared" si="51"/>
        <v>-</v>
      </c>
    </row>
    <row r="801" spans="1:9">
      <c r="A801" s="6">
        <v>800</v>
      </c>
      <c r="B801" s="47" t="str">
        <f t="shared" si="48"/>
        <v>00000320</v>
      </c>
      <c r="C801" s="47" t="str">
        <f>IFERROR(VLOOKUP(B801,总表!A:B,2,0),"-")</f>
        <v>-</v>
      </c>
      <c r="D801" s="6" t="str">
        <f t="shared" si="49"/>
        <v>-</v>
      </c>
      <c r="E801" s="6" t="str">
        <f>IFERROR(VLOOKUP(B801,总表!A:D,3,0),"-")</f>
        <v>-</v>
      </c>
      <c r="F801" s="6" t="str">
        <f t="shared" si="50"/>
        <v>-</v>
      </c>
      <c r="G801" s="6" t="s">
        <v>9</v>
      </c>
      <c r="H801" s="6" t="str">
        <f>IF(IFERROR(VLOOKUP(B801,总表!A:D,4,0),"露易")=0," ",IFERROR(VLOOKUP(B801,总表!A:D,4,0),"-"))</f>
        <v>-</v>
      </c>
      <c r="I801" s="6" t="str">
        <f t="shared" si="51"/>
        <v>-</v>
      </c>
    </row>
    <row r="802" spans="1:9">
      <c r="A802" s="6">
        <v>801</v>
      </c>
      <c r="B802" s="47" t="str">
        <f t="shared" si="48"/>
        <v>00000321</v>
      </c>
      <c r="C802" s="47" t="str">
        <f>IFERROR(VLOOKUP(B802,总表!A:B,2,0),"-")</f>
        <v>-</v>
      </c>
      <c r="D802" s="6" t="str">
        <f t="shared" si="49"/>
        <v>-</v>
      </c>
      <c r="E802" s="6" t="str">
        <f>IFERROR(VLOOKUP(B802,总表!A:D,3,0),"-")</f>
        <v>-</v>
      </c>
      <c r="F802" s="6" t="str">
        <f t="shared" si="50"/>
        <v>-</v>
      </c>
      <c r="G802" s="6" t="s">
        <v>9</v>
      </c>
      <c r="H802" s="6" t="str">
        <f>IF(IFERROR(VLOOKUP(B802,总表!A:D,4,0),"露易")=0," ",IFERROR(VLOOKUP(B802,总表!A:D,4,0),"-"))</f>
        <v>-</v>
      </c>
      <c r="I802" s="6" t="str">
        <f t="shared" si="51"/>
        <v>-</v>
      </c>
    </row>
    <row r="803" spans="1:9">
      <c r="A803" s="6">
        <v>802</v>
      </c>
      <c r="B803" s="47" t="str">
        <f t="shared" si="48"/>
        <v>00000322</v>
      </c>
      <c r="C803" s="47" t="str">
        <f>IFERROR(VLOOKUP(B803,总表!A:B,2,0),"-")</f>
        <v>-</v>
      </c>
      <c r="D803" s="6" t="str">
        <f t="shared" si="49"/>
        <v>-</v>
      </c>
      <c r="E803" s="6" t="str">
        <f>IFERROR(VLOOKUP(B803,总表!A:D,3,0),"-")</f>
        <v>-</v>
      </c>
      <c r="F803" s="6" t="str">
        <f t="shared" si="50"/>
        <v>-</v>
      </c>
      <c r="G803" s="6" t="s">
        <v>9</v>
      </c>
      <c r="H803" s="6" t="str">
        <f>IF(IFERROR(VLOOKUP(B803,总表!A:D,4,0),"露易")=0," ",IFERROR(VLOOKUP(B803,总表!A:D,4,0),"-"))</f>
        <v>-</v>
      </c>
      <c r="I803" s="6" t="str">
        <f t="shared" si="51"/>
        <v>-</v>
      </c>
    </row>
    <row r="804" spans="1:9">
      <c r="A804" s="6">
        <v>803</v>
      </c>
      <c r="B804" s="47" t="str">
        <f t="shared" si="48"/>
        <v>00000323</v>
      </c>
      <c r="C804" s="47" t="str">
        <f>IFERROR(VLOOKUP(B804,总表!A:B,2,0),"-")</f>
        <v>-</v>
      </c>
      <c r="D804" s="6" t="str">
        <f t="shared" si="49"/>
        <v>-</v>
      </c>
      <c r="E804" s="6" t="str">
        <f>IFERROR(VLOOKUP(B804,总表!A:D,3,0),"-")</f>
        <v>-</v>
      </c>
      <c r="F804" s="6" t="str">
        <f t="shared" si="50"/>
        <v>-</v>
      </c>
      <c r="G804" s="6" t="s">
        <v>9</v>
      </c>
      <c r="H804" s="6" t="str">
        <f>IF(IFERROR(VLOOKUP(B804,总表!A:D,4,0),"露易")=0," ",IFERROR(VLOOKUP(B804,总表!A:D,4,0),"-"))</f>
        <v>-</v>
      </c>
      <c r="I804" s="6" t="str">
        <f t="shared" si="51"/>
        <v>-</v>
      </c>
    </row>
    <row r="805" spans="1:9">
      <c r="A805" s="6">
        <v>804</v>
      </c>
      <c r="B805" s="47" t="str">
        <f t="shared" si="48"/>
        <v>00000324</v>
      </c>
      <c r="C805" s="47" t="str">
        <f>IFERROR(VLOOKUP(B805,总表!A:B,2,0),"-")</f>
        <v>-</v>
      </c>
      <c r="D805" s="6" t="str">
        <f t="shared" si="49"/>
        <v>-</v>
      </c>
      <c r="E805" s="6" t="str">
        <f>IFERROR(VLOOKUP(B805,总表!A:D,3,0),"-")</f>
        <v>-</v>
      </c>
      <c r="F805" s="6" t="str">
        <f t="shared" si="50"/>
        <v>-</v>
      </c>
      <c r="G805" s="6" t="s">
        <v>9</v>
      </c>
      <c r="H805" s="6" t="str">
        <f>IF(IFERROR(VLOOKUP(B805,总表!A:D,4,0),"露易")=0," ",IFERROR(VLOOKUP(B805,总表!A:D,4,0),"-"))</f>
        <v>-</v>
      </c>
      <c r="I805" s="6" t="str">
        <f t="shared" si="51"/>
        <v>-</v>
      </c>
    </row>
    <row r="806" spans="1:9">
      <c r="A806" s="6">
        <v>805</v>
      </c>
      <c r="B806" s="47" t="str">
        <f t="shared" si="48"/>
        <v>00000325</v>
      </c>
      <c r="C806" s="50" t="str">
        <f>IFERROR(VLOOKUP(B806,总表!A:B,2,0),"-")</f>
        <v>摆设类</v>
      </c>
      <c r="D806" s="51" t="str">
        <f t="shared" si="49"/>
        <v>摆设类</v>
      </c>
      <c r="E806" s="6" t="str">
        <f>IFERROR(VLOOKUP(B806,总表!A:D,3,0),"-")</f>
        <v>蘑菇灯</v>
      </c>
      <c r="F806" s="6" t="str">
        <f t="shared" si="50"/>
        <v>蘑菇灯</v>
      </c>
      <c r="H806" s="6" t="str">
        <f>IF(IFERROR(VLOOKUP(B806,总表!A:D,4,0),"露易")=0," ",IFERROR(VLOOKUP(B806,总表!A:D,4,0),"-"))</f>
        <v> </v>
      </c>
      <c r="I806" s="6" t="str">
        <f t="shared" si="51"/>
        <v> </v>
      </c>
    </row>
    <row r="807" spans="1:9">
      <c r="A807" s="6">
        <v>806</v>
      </c>
      <c r="B807" s="47" t="str">
        <f t="shared" si="48"/>
        <v>00000326</v>
      </c>
      <c r="C807" s="47" t="str">
        <f>IFERROR(VLOOKUP(B807,总表!A:B,2,0),"-")</f>
        <v>-</v>
      </c>
      <c r="D807" s="6" t="str">
        <f t="shared" si="49"/>
        <v>-</v>
      </c>
      <c r="E807" s="6" t="str">
        <f>IFERROR(VLOOKUP(B807,总表!A:D,3,0),"-")</f>
        <v>-</v>
      </c>
      <c r="F807" s="6" t="str">
        <f t="shared" si="50"/>
        <v>-</v>
      </c>
      <c r="G807" s="6" t="s">
        <v>9</v>
      </c>
      <c r="H807" s="6" t="str">
        <f>IF(IFERROR(VLOOKUP(B807,总表!A:D,4,0),"露易")=0," ",IFERROR(VLOOKUP(B807,总表!A:D,4,0),"-"))</f>
        <v>-</v>
      </c>
      <c r="I807" s="6" t="str">
        <f t="shared" si="51"/>
        <v>-</v>
      </c>
    </row>
    <row r="808" spans="1:9">
      <c r="A808" s="6">
        <v>807</v>
      </c>
      <c r="B808" s="47" t="str">
        <f t="shared" si="48"/>
        <v>00000327</v>
      </c>
      <c r="C808" s="47" t="str">
        <f>IFERROR(VLOOKUP(B808,总表!A:B,2,0),"-")</f>
        <v>-</v>
      </c>
      <c r="D808" s="6" t="str">
        <f t="shared" si="49"/>
        <v>-</v>
      </c>
      <c r="E808" s="6" t="str">
        <f>IFERROR(VLOOKUP(B808,总表!A:D,3,0),"-")</f>
        <v>-</v>
      </c>
      <c r="F808" s="6" t="str">
        <f t="shared" si="50"/>
        <v>-</v>
      </c>
      <c r="G808" s="6" t="s">
        <v>9</v>
      </c>
      <c r="H808" s="6" t="str">
        <f>IF(IFERROR(VLOOKUP(B808,总表!A:D,4,0),"露易")=0," ",IFERROR(VLOOKUP(B808,总表!A:D,4,0),"-"))</f>
        <v>-</v>
      </c>
      <c r="I808" s="6" t="str">
        <f t="shared" si="51"/>
        <v>-</v>
      </c>
    </row>
    <row r="809" spans="1:9">
      <c r="A809" s="6">
        <v>808</v>
      </c>
      <c r="B809" s="47" t="str">
        <f t="shared" si="48"/>
        <v>00000328</v>
      </c>
      <c r="C809" s="50" t="str">
        <f>IFERROR(VLOOKUP(B809,总表!A:B,2,0),"-")</f>
        <v>摆设类</v>
      </c>
      <c r="D809" s="51" t="str">
        <f t="shared" si="49"/>
        <v>摆设类</v>
      </c>
      <c r="E809" s="6" t="str">
        <f>IFERROR(VLOOKUP(B809,总表!A:D,3,0),"-")</f>
        <v>蘑菇桌</v>
      </c>
      <c r="F809" s="6" t="str">
        <f t="shared" si="50"/>
        <v>蘑菇桌</v>
      </c>
      <c r="H809" s="6" t="str">
        <f>IF(IFERROR(VLOOKUP(B809,总表!A:D,4,0),"露易")=0," ",IFERROR(VLOOKUP(B809,总表!A:D,4,0),"-"))</f>
        <v> </v>
      </c>
      <c r="I809" s="6" t="str">
        <f t="shared" si="51"/>
        <v> </v>
      </c>
    </row>
    <row r="810" spans="1:9">
      <c r="A810" s="6">
        <v>809</v>
      </c>
      <c r="B810" s="47" t="str">
        <f t="shared" si="48"/>
        <v>00000329</v>
      </c>
      <c r="C810" s="47" t="str">
        <f>IFERROR(VLOOKUP(B810,总表!A:B,2,0),"-")</f>
        <v>-</v>
      </c>
      <c r="D810" s="6" t="str">
        <f t="shared" si="49"/>
        <v>-</v>
      </c>
      <c r="E810" s="6" t="str">
        <f>IFERROR(VLOOKUP(B810,总表!A:D,3,0),"-")</f>
        <v>-</v>
      </c>
      <c r="F810" s="6" t="str">
        <f t="shared" si="50"/>
        <v>-</v>
      </c>
      <c r="G810" s="6" t="s">
        <v>9</v>
      </c>
      <c r="H810" s="6" t="str">
        <f>IF(IFERROR(VLOOKUP(B810,总表!A:D,4,0),"露易")=0," ",IFERROR(VLOOKUP(B810,总表!A:D,4,0),"-"))</f>
        <v>-</v>
      </c>
      <c r="I810" s="6" t="str">
        <f t="shared" si="51"/>
        <v>-</v>
      </c>
    </row>
    <row r="811" spans="1:9">
      <c r="A811" s="6">
        <v>810</v>
      </c>
      <c r="B811" s="47" t="str">
        <f t="shared" si="48"/>
        <v>0000032A</v>
      </c>
      <c r="C811" s="47" t="str">
        <f>IFERROR(VLOOKUP(B811,总表!A:B,2,0),"-")</f>
        <v>-</v>
      </c>
      <c r="D811" s="6" t="str">
        <f t="shared" si="49"/>
        <v>-</v>
      </c>
      <c r="E811" s="6" t="str">
        <f>IFERROR(VLOOKUP(B811,总表!A:D,3,0),"-")</f>
        <v>-</v>
      </c>
      <c r="F811" s="6" t="str">
        <f t="shared" si="50"/>
        <v>-</v>
      </c>
      <c r="G811" s="6" t="s">
        <v>9</v>
      </c>
      <c r="H811" s="6" t="str">
        <f>IF(IFERROR(VLOOKUP(B811,总表!A:D,4,0),"露易")=0," ",IFERROR(VLOOKUP(B811,总表!A:D,4,0),"-"))</f>
        <v>-</v>
      </c>
      <c r="I811" s="6" t="str">
        <f t="shared" si="51"/>
        <v>-</v>
      </c>
    </row>
    <row r="812" spans="1:9">
      <c r="A812" s="6">
        <v>811</v>
      </c>
      <c r="B812" s="47" t="str">
        <f t="shared" si="48"/>
        <v>0000032B</v>
      </c>
      <c r="C812" s="47" t="str">
        <f>IFERROR(VLOOKUP(B812,总表!A:B,2,0),"-")</f>
        <v>-</v>
      </c>
      <c r="D812" s="6" t="str">
        <f t="shared" si="49"/>
        <v>-</v>
      </c>
      <c r="E812" s="6" t="str">
        <f>IFERROR(VLOOKUP(B812,总表!A:D,3,0),"-")</f>
        <v>-</v>
      </c>
      <c r="F812" s="6" t="str">
        <f t="shared" si="50"/>
        <v>-</v>
      </c>
      <c r="G812" s="6" t="s">
        <v>9</v>
      </c>
      <c r="H812" s="6" t="str">
        <f>IF(IFERROR(VLOOKUP(B812,总表!A:D,4,0),"露易")=0," ",IFERROR(VLOOKUP(B812,总表!A:D,4,0),"-"))</f>
        <v>-</v>
      </c>
      <c r="I812" s="6" t="str">
        <f t="shared" si="51"/>
        <v>-</v>
      </c>
    </row>
    <row r="813" spans="1:9">
      <c r="A813" s="6">
        <v>812</v>
      </c>
      <c r="B813" s="47" t="str">
        <f t="shared" si="48"/>
        <v>0000032C</v>
      </c>
      <c r="C813" s="47" t="str">
        <f>IFERROR(VLOOKUP(B813,总表!A:B,2,0),"-")</f>
        <v>-</v>
      </c>
      <c r="D813" s="6" t="str">
        <f t="shared" si="49"/>
        <v>-</v>
      </c>
      <c r="E813" s="6" t="str">
        <f>IFERROR(VLOOKUP(B813,总表!A:D,3,0),"-")</f>
        <v>-</v>
      </c>
      <c r="F813" s="6" t="str">
        <f t="shared" si="50"/>
        <v>-</v>
      </c>
      <c r="G813" s="6" t="s">
        <v>9</v>
      </c>
      <c r="H813" s="6" t="str">
        <f>IF(IFERROR(VLOOKUP(B813,总表!A:D,4,0),"露易")=0," ",IFERROR(VLOOKUP(B813,总表!A:D,4,0),"-"))</f>
        <v>-</v>
      </c>
      <c r="I813" s="6" t="str">
        <f t="shared" si="51"/>
        <v>-</v>
      </c>
    </row>
    <row r="814" spans="1:9">
      <c r="A814" s="6">
        <v>813</v>
      </c>
      <c r="B814" s="47" t="str">
        <f t="shared" si="48"/>
        <v>0000032D</v>
      </c>
      <c r="C814" s="47" t="str">
        <f>IFERROR(VLOOKUP(B814,总表!A:B,2,0),"-")</f>
        <v>-</v>
      </c>
      <c r="D814" s="6" t="str">
        <f t="shared" si="49"/>
        <v>-</v>
      </c>
      <c r="E814" s="6" t="str">
        <f>IFERROR(VLOOKUP(B814,总表!A:D,3,0),"-")</f>
        <v>-</v>
      </c>
      <c r="F814" s="6" t="str">
        <f t="shared" si="50"/>
        <v>-</v>
      </c>
      <c r="G814" s="6" t="s">
        <v>9</v>
      </c>
      <c r="H814" s="6" t="str">
        <f>IF(IFERROR(VLOOKUP(B814,总表!A:D,4,0),"露易")=0," ",IFERROR(VLOOKUP(B814,总表!A:D,4,0),"-"))</f>
        <v>-</v>
      </c>
      <c r="I814" s="6" t="str">
        <f t="shared" si="51"/>
        <v>-</v>
      </c>
    </row>
    <row r="815" spans="1:9">
      <c r="A815" s="6">
        <v>814</v>
      </c>
      <c r="B815" s="47" t="str">
        <f t="shared" si="48"/>
        <v>0000032E</v>
      </c>
      <c r="C815" s="47" t="str">
        <f>IFERROR(VLOOKUP(B815,总表!A:B,2,0),"-")</f>
        <v>-</v>
      </c>
      <c r="D815" s="6" t="str">
        <f t="shared" si="49"/>
        <v>-</v>
      </c>
      <c r="E815" s="6" t="str">
        <f>IFERROR(VLOOKUP(B815,总表!A:D,3,0),"-")</f>
        <v>-</v>
      </c>
      <c r="F815" s="6" t="str">
        <f t="shared" si="50"/>
        <v>-</v>
      </c>
      <c r="G815" s="6" t="s">
        <v>9</v>
      </c>
      <c r="H815" s="6" t="str">
        <f>IF(IFERROR(VLOOKUP(B815,总表!A:D,4,0),"露易")=0," ",IFERROR(VLOOKUP(B815,总表!A:D,4,0),"-"))</f>
        <v>-</v>
      </c>
      <c r="I815" s="6" t="str">
        <f t="shared" si="51"/>
        <v>-</v>
      </c>
    </row>
    <row r="816" spans="1:9">
      <c r="A816" s="6">
        <v>815</v>
      </c>
      <c r="B816" s="47" t="str">
        <f t="shared" si="48"/>
        <v>0000032F</v>
      </c>
      <c r="C816" s="47" t="str">
        <f>IFERROR(VLOOKUP(B816,总表!A:B,2,0),"-")</f>
        <v>-</v>
      </c>
      <c r="D816" s="6" t="str">
        <f t="shared" si="49"/>
        <v>-</v>
      </c>
      <c r="E816" s="6" t="str">
        <f>IFERROR(VLOOKUP(B816,总表!A:D,3,0),"-")</f>
        <v>-</v>
      </c>
      <c r="F816" s="6" t="str">
        <f t="shared" si="50"/>
        <v>-</v>
      </c>
      <c r="G816" s="6" t="s">
        <v>9</v>
      </c>
      <c r="H816" s="6" t="str">
        <f>IF(IFERROR(VLOOKUP(B816,总表!A:D,4,0),"露易")=0," ",IFERROR(VLOOKUP(B816,总表!A:D,4,0),"-"))</f>
        <v>-</v>
      </c>
      <c r="I816" s="6" t="str">
        <f t="shared" si="51"/>
        <v>-</v>
      </c>
    </row>
    <row r="817" spans="1:9">
      <c r="A817" s="6">
        <v>816</v>
      </c>
      <c r="B817" s="47" t="str">
        <f t="shared" si="48"/>
        <v>00000330</v>
      </c>
      <c r="C817" s="47" t="str">
        <f>IFERROR(VLOOKUP(B817,总表!A:B,2,0),"-")</f>
        <v>-</v>
      </c>
      <c r="D817" s="6" t="str">
        <f t="shared" si="49"/>
        <v>-</v>
      </c>
      <c r="E817" s="6" t="str">
        <f>IFERROR(VLOOKUP(B817,总表!A:D,3,0),"-")</f>
        <v>-</v>
      </c>
      <c r="F817" s="6" t="str">
        <f t="shared" si="50"/>
        <v>-</v>
      </c>
      <c r="G817" s="6" t="s">
        <v>9</v>
      </c>
      <c r="H817" s="6" t="str">
        <f>IF(IFERROR(VLOOKUP(B817,总表!A:D,4,0),"露易")=0," ",IFERROR(VLOOKUP(B817,总表!A:D,4,0),"-"))</f>
        <v>-</v>
      </c>
      <c r="I817" s="6" t="str">
        <f t="shared" si="51"/>
        <v>-</v>
      </c>
    </row>
    <row r="818" spans="1:9">
      <c r="A818" s="6">
        <v>817</v>
      </c>
      <c r="B818" s="47" t="str">
        <f t="shared" si="48"/>
        <v>00000331</v>
      </c>
      <c r="C818" s="47" t="str">
        <f>IFERROR(VLOOKUP(B818,总表!A:B,2,0),"-")</f>
        <v>-</v>
      </c>
      <c r="D818" s="6" t="str">
        <f t="shared" si="49"/>
        <v>-</v>
      </c>
      <c r="E818" s="6" t="str">
        <f>IFERROR(VLOOKUP(B818,总表!A:D,3,0),"-")</f>
        <v>-</v>
      </c>
      <c r="F818" s="6" t="str">
        <f t="shared" si="50"/>
        <v>-</v>
      </c>
      <c r="G818" s="6" t="s">
        <v>9</v>
      </c>
      <c r="H818" s="6" t="str">
        <f>IF(IFERROR(VLOOKUP(B818,总表!A:D,4,0),"露易")=0," ",IFERROR(VLOOKUP(B818,总表!A:D,4,0),"-"))</f>
        <v>-</v>
      </c>
      <c r="I818" s="6" t="str">
        <f t="shared" si="51"/>
        <v>-</v>
      </c>
    </row>
    <row r="819" spans="1:9">
      <c r="A819" s="6">
        <v>818</v>
      </c>
      <c r="B819" s="47" t="str">
        <f t="shared" si="48"/>
        <v>00000332</v>
      </c>
      <c r="C819" s="47" t="str">
        <f>IFERROR(VLOOKUP(B819,总表!A:B,2,0),"-")</f>
        <v>-</v>
      </c>
      <c r="D819" s="6" t="str">
        <f t="shared" si="49"/>
        <v>-</v>
      </c>
      <c r="E819" s="6" t="str">
        <f>IFERROR(VLOOKUP(B819,总表!A:D,3,0),"-")</f>
        <v>-</v>
      </c>
      <c r="F819" s="6" t="str">
        <f t="shared" si="50"/>
        <v>-</v>
      </c>
      <c r="G819" s="6" t="s">
        <v>9</v>
      </c>
      <c r="H819" s="6" t="str">
        <f>IF(IFERROR(VLOOKUP(B819,总表!A:D,4,0),"露易")=0," ",IFERROR(VLOOKUP(B819,总表!A:D,4,0),"-"))</f>
        <v>-</v>
      </c>
      <c r="I819" s="6" t="str">
        <f t="shared" si="51"/>
        <v>-</v>
      </c>
    </row>
    <row r="820" spans="1:9">
      <c r="A820" s="6">
        <v>819</v>
      </c>
      <c r="B820" s="47" t="str">
        <f t="shared" si="48"/>
        <v>00000333</v>
      </c>
      <c r="C820" s="47" t="str">
        <f>IFERROR(VLOOKUP(B820,总表!A:B,2,0),"-")</f>
        <v>-</v>
      </c>
      <c r="D820" s="6" t="str">
        <f t="shared" si="49"/>
        <v>-</v>
      </c>
      <c r="E820" s="6" t="str">
        <f>IFERROR(VLOOKUP(B820,总表!A:D,3,0),"-")</f>
        <v>-</v>
      </c>
      <c r="F820" s="6" t="str">
        <f t="shared" si="50"/>
        <v>-</v>
      </c>
      <c r="G820" s="6" t="s">
        <v>9</v>
      </c>
      <c r="H820" s="6" t="str">
        <f>IF(IFERROR(VLOOKUP(B820,总表!A:D,4,0),"露易")=0," ",IFERROR(VLOOKUP(B820,总表!A:D,4,0),"-"))</f>
        <v>-</v>
      </c>
      <c r="I820" s="6" t="str">
        <f t="shared" si="51"/>
        <v>-</v>
      </c>
    </row>
    <row r="821" spans="1:9">
      <c r="A821" s="6">
        <v>820</v>
      </c>
      <c r="B821" s="47" t="str">
        <f t="shared" si="48"/>
        <v>00000334</v>
      </c>
      <c r="C821" s="47" t="str">
        <f>IFERROR(VLOOKUP(B821,总表!A:B,2,0),"-")</f>
        <v>-</v>
      </c>
      <c r="D821" s="6" t="str">
        <f t="shared" si="49"/>
        <v>-</v>
      </c>
      <c r="E821" s="6" t="str">
        <f>IFERROR(VLOOKUP(B821,总表!A:D,3,0),"-")</f>
        <v>-</v>
      </c>
      <c r="F821" s="6" t="str">
        <f t="shared" si="50"/>
        <v>-</v>
      </c>
      <c r="G821" s="6" t="s">
        <v>9</v>
      </c>
      <c r="H821" s="6" t="str">
        <f>IF(IFERROR(VLOOKUP(B821,总表!A:D,4,0),"露易")=0," ",IFERROR(VLOOKUP(B821,总表!A:D,4,0),"-"))</f>
        <v>-</v>
      </c>
      <c r="I821" s="6" t="str">
        <f t="shared" si="51"/>
        <v>-</v>
      </c>
    </row>
    <row r="822" spans="1:9">
      <c r="A822" s="6">
        <v>821</v>
      </c>
      <c r="B822" s="47" t="str">
        <f t="shared" si="48"/>
        <v>00000335</v>
      </c>
      <c r="C822" s="47" t="str">
        <f>IFERROR(VLOOKUP(B822,总表!A:B,2,0),"-")</f>
        <v>-</v>
      </c>
      <c r="D822" s="6" t="str">
        <f t="shared" si="49"/>
        <v>-</v>
      </c>
      <c r="E822" s="6" t="str">
        <f>IFERROR(VLOOKUP(B822,总表!A:D,3,0),"-")</f>
        <v>-</v>
      </c>
      <c r="F822" s="6" t="str">
        <f t="shared" si="50"/>
        <v>-</v>
      </c>
      <c r="G822" s="6" t="s">
        <v>9</v>
      </c>
      <c r="H822" s="6" t="str">
        <f>IF(IFERROR(VLOOKUP(B822,总表!A:D,4,0),"露易")=0," ",IFERROR(VLOOKUP(B822,总表!A:D,4,0),"-"))</f>
        <v>-</v>
      </c>
      <c r="I822" s="6" t="str">
        <f t="shared" si="51"/>
        <v>-</v>
      </c>
    </row>
    <row r="823" spans="1:9">
      <c r="A823" s="6">
        <v>822</v>
      </c>
      <c r="B823" s="47" t="str">
        <f t="shared" si="48"/>
        <v>00000336</v>
      </c>
      <c r="C823" s="47" t="str">
        <f>IFERROR(VLOOKUP(B823,总表!A:B,2,0),"-")</f>
        <v>-</v>
      </c>
      <c r="D823" s="6" t="str">
        <f t="shared" si="49"/>
        <v>-</v>
      </c>
      <c r="E823" s="6" t="str">
        <f>IFERROR(VLOOKUP(B823,总表!A:D,3,0),"-")</f>
        <v>-</v>
      </c>
      <c r="F823" s="6" t="str">
        <f t="shared" si="50"/>
        <v>-</v>
      </c>
      <c r="G823" s="6" t="s">
        <v>9</v>
      </c>
      <c r="H823" s="6" t="str">
        <f>IF(IFERROR(VLOOKUP(B823,总表!A:D,4,0),"露易")=0," ",IFERROR(VLOOKUP(B823,总表!A:D,4,0),"-"))</f>
        <v>-</v>
      </c>
      <c r="I823" s="6" t="str">
        <f t="shared" si="51"/>
        <v>-</v>
      </c>
    </row>
    <row r="824" spans="1:9">
      <c r="A824" s="6">
        <v>823</v>
      </c>
      <c r="B824" s="47" t="str">
        <f t="shared" si="48"/>
        <v>00000337</v>
      </c>
      <c r="C824" s="47" t="str">
        <f>IFERROR(VLOOKUP(B824,总表!A:B,2,0),"-")</f>
        <v>-</v>
      </c>
      <c r="D824" s="6" t="str">
        <f t="shared" si="49"/>
        <v>-</v>
      </c>
      <c r="E824" s="6" t="str">
        <f>IFERROR(VLOOKUP(B824,总表!A:D,3,0),"-")</f>
        <v>-</v>
      </c>
      <c r="F824" s="6" t="str">
        <f t="shared" si="50"/>
        <v>-</v>
      </c>
      <c r="G824" s="6" t="s">
        <v>9</v>
      </c>
      <c r="H824" s="6" t="str">
        <f>IF(IFERROR(VLOOKUP(B824,总表!A:D,4,0),"露易")=0," ",IFERROR(VLOOKUP(B824,总表!A:D,4,0),"-"))</f>
        <v>-</v>
      </c>
      <c r="I824" s="6" t="str">
        <f t="shared" si="51"/>
        <v>-</v>
      </c>
    </row>
    <row r="825" spans="1:9">
      <c r="A825" s="6">
        <v>824</v>
      </c>
      <c r="B825" s="47" t="str">
        <f t="shared" si="48"/>
        <v>00000338</v>
      </c>
      <c r="C825" s="47" t="str">
        <f>IFERROR(VLOOKUP(B825,总表!A:B,2,0),"-")</f>
        <v>-</v>
      </c>
      <c r="D825" s="6" t="str">
        <f t="shared" si="49"/>
        <v>-</v>
      </c>
      <c r="E825" s="6" t="str">
        <f>IFERROR(VLOOKUP(B825,总表!A:D,3,0),"-")</f>
        <v>-</v>
      </c>
      <c r="F825" s="6" t="str">
        <f t="shared" si="50"/>
        <v>-</v>
      </c>
      <c r="G825" s="6" t="s">
        <v>9</v>
      </c>
      <c r="H825" s="6" t="str">
        <f>IF(IFERROR(VLOOKUP(B825,总表!A:D,4,0),"露易")=0," ",IFERROR(VLOOKUP(B825,总表!A:D,4,0),"-"))</f>
        <v>-</v>
      </c>
      <c r="I825" s="6" t="str">
        <f t="shared" si="51"/>
        <v>-</v>
      </c>
    </row>
    <row r="826" spans="1:9">
      <c r="A826" s="6">
        <v>825</v>
      </c>
      <c r="B826" s="47" t="str">
        <f t="shared" si="48"/>
        <v>00000339</v>
      </c>
      <c r="C826" s="47" t="str">
        <f>IFERROR(VLOOKUP(B826,总表!A:B,2,0),"-")</f>
        <v>-</v>
      </c>
      <c r="D826" s="6" t="str">
        <f t="shared" si="49"/>
        <v>-</v>
      </c>
      <c r="E826" s="6" t="str">
        <f>IFERROR(VLOOKUP(B826,总表!A:D,3,0),"-")</f>
        <v>-</v>
      </c>
      <c r="F826" s="6" t="str">
        <f t="shared" si="50"/>
        <v>-</v>
      </c>
      <c r="G826" s="6" t="s">
        <v>9</v>
      </c>
      <c r="H826" s="6" t="str">
        <f>IF(IFERROR(VLOOKUP(B826,总表!A:D,4,0),"露易")=0," ",IFERROR(VLOOKUP(B826,总表!A:D,4,0),"-"))</f>
        <v>-</v>
      </c>
      <c r="I826" s="6" t="str">
        <f t="shared" si="51"/>
        <v>-</v>
      </c>
    </row>
    <row r="827" spans="1:9">
      <c r="A827" s="6">
        <v>826</v>
      </c>
      <c r="B827" s="47" t="str">
        <f t="shared" si="48"/>
        <v>0000033A</v>
      </c>
      <c r="C827" s="47" t="str">
        <f>IFERROR(VLOOKUP(B827,总表!A:B,2,0),"-")</f>
        <v>-</v>
      </c>
      <c r="D827" s="6" t="str">
        <f t="shared" si="49"/>
        <v>-</v>
      </c>
      <c r="E827" s="6" t="str">
        <f>IFERROR(VLOOKUP(B827,总表!A:D,3,0),"-")</f>
        <v>-</v>
      </c>
      <c r="F827" s="6" t="str">
        <f t="shared" si="50"/>
        <v>-</v>
      </c>
      <c r="G827" s="6" t="s">
        <v>9</v>
      </c>
      <c r="H827" s="6" t="str">
        <f>IF(IFERROR(VLOOKUP(B827,总表!A:D,4,0),"露易")=0," ",IFERROR(VLOOKUP(B827,总表!A:D,4,0),"-"))</f>
        <v>-</v>
      </c>
      <c r="I827" s="6" t="str">
        <f t="shared" si="51"/>
        <v>-</v>
      </c>
    </row>
    <row r="828" spans="1:9">
      <c r="A828" s="6">
        <v>827</v>
      </c>
      <c r="B828" s="47" t="str">
        <f t="shared" si="48"/>
        <v>0000033B</v>
      </c>
      <c r="C828" s="47" t="str">
        <f>IFERROR(VLOOKUP(B828,总表!A:B,2,0),"-")</f>
        <v>-</v>
      </c>
      <c r="D828" s="6" t="str">
        <f t="shared" si="49"/>
        <v>-</v>
      </c>
      <c r="E828" s="6" t="str">
        <f>IFERROR(VLOOKUP(B828,总表!A:D,3,0),"-")</f>
        <v>-</v>
      </c>
      <c r="F828" s="6" t="str">
        <f t="shared" si="50"/>
        <v>-</v>
      </c>
      <c r="G828" s="6" t="s">
        <v>9</v>
      </c>
      <c r="H828" s="6" t="str">
        <f>IF(IFERROR(VLOOKUP(B828,总表!A:D,4,0),"露易")=0," ",IFERROR(VLOOKUP(B828,总表!A:D,4,0),"-"))</f>
        <v>-</v>
      </c>
      <c r="I828" s="6" t="str">
        <f t="shared" si="51"/>
        <v>-</v>
      </c>
    </row>
    <row r="829" spans="1:9">
      <c r="A829" s="6">
        <v>828</v>
      </c>
      <c r="B829" s="47" t="str">
        <f t="shared" si="48"/>
        <v>0000033C</v>
      </c>
      <c r="C829" s="47" t="str">
        <f>IFERROR(VLOOKUP(B829,总表!A:B,2,0),"-")</f>
        <v>-</v>
      </c>
      <c r="D829" s="6" t="str">
        <f t="shared" si="49"/>
        <v>-</v>
      </c>
      <c r="E829" s="6" t="str">
        <f>IFERROR(VLOOKUP(B829,总表!A:D,3,0),"-")</f>
        <v>-</v>
      </c>
      <c r="F829" s="6" t="str">
        <f t="shared" si="50"/>
        <v>-</v>
      </c>
      <c r="G829" s="6" t="s">
        <v>9</v>
      </c>
      <c r="H829" s="6" t="str">
        <f>IF(IFERROR(VLOOKUP(B829,总表!A:D,4,0),"露易")=0," ",IFERROR(VLOOKUP(B829,总表!A:D,4,0),"-"))</f>
        <v>-</v>
      </c>
      <c r="I829" s="6" t="str">
        <f t="shared" si="51"/>
        <v>-</v>
      </c>
    </row>
    <row r="830" spans="1:9">
      <c r="A830" s="6">
        <v>829</v>
      </c>
      <c r="B830" s="47" t="str">
        <f t="shared" si="48"/>
        <v>0000033D</v>
      </c>
      <c r="C830" s="47" t="str">
        <f>IFERROR(VLOOKUP(B830,总表!A:B,2,0),"-")</f>
        <v>-</v>
      </c>
      <c r="D830" s="6" t="str">
        <f t="shared" si="49"/>
        <v>-</v>
      </c>
      <c r="E830" s="6" t="str">
        <f>IFERROR(VLOOKUP(B830,总表!A:D,3,0),"-")</f>
        <v>-</v>
      </c>
      <c r="F830" s="6" t="str">
        <f t="shared" si="50"/>
        <v>-</v>
      </c>
      <c r="G830" s="6" t="s">
        <v>9</v>
      </c>
      <c r="H830" s="6" t="str">
        <f>IF(IFERROR(VLOOKUP(B830,总表!A:D,4,0),"露易")=0," ",IFERROR(VLOOKUP(B830,总表!A:D,4,0),"-"))</f>
        <v>-</v>
      </c>
      <c r="I830" s="6" t="str">
        <f t="shared" si="51"/>
        <v>-</v>
      </c>
    </row>
    <row r="831" spans="1:9">
      <c r="A831" s="6">
        <v>830</v>
      </c>
      <c r="B831" s="47" t="str">
        <f t="shared" si="48"/>
        <v>0000033E</v>
      </c>
      <c r="C831" s="47" t="str">
        <f>IFERROR(VLOOKUP(B831,总表!A:B,2,0),"-")</f>
        <v>-</v>
      </c>
      <c r="D831" s="6" t="str">
        <f t="shared" si="49"/>
        <v>-</v>
      </c>
      <c r="E831" s="6" t="str">
        <f>IFERROR(VLOOKUP(B831,总表!A:D,3,0),"-")</f>
        <v>-</v>
      </c>
      <c r="F831" s="6" t="str">
        <f t="shared" si="50"/>
        <v>-</v>
      </c>
      <c r="G831" s="6" t="s">
        <v>9</v>
      </c>
      <c r="H831" s="6" t="str">
        <f>IF(IFERROR(VLOOKUP(B831,总表!A:D,4,0),"露易")=0," ",IFERROR(VLOOKUP(B831,总表!A:D,4,0),"-"))</f>
        <v>-</v>
      </c>
      <c r="I831" s="6" t="str">
        <f t="shared" si="51"/>
        <v>-</v>
      </c>
    </row>
    <row r="832" spans="1:9">
      <c r="A832" s="6">
        <v>831</v>
      </c>
      <c r="B832" s="47" t="str">
        <f t="shared" si="48"/>
        <v>0000033F</v>
      </c>
      <c r="C832" s="47" t="str">
        <f>IFERROR(VLOOKUP(B832,总表!A:B,2,0),"-")</f>
        <v>-</v>
      </c>
      <c r="D832" s="6" t="str">
        <f t="shared" si="49"/>
        <v>-</v>
      </c>
      <c r="E832" s="6" t="str">
        <f>IFERROR(VLOOKUP(B832,总表!A:D,3,0),"-")</f>
        <v>-</v>
      </c>
      <c r="F832" s="6" t="str">
        <f t="shared" si="50"/>
        <v>-</v>
      </c>
      <c r="G832" s="6" t="s">
        <v>9</v>
      </c>
      <c r="H832" s="6" t="str">
        <f>IF(IFERROR(VLOOKUP(B832,总表!A:D,4,0),"露易")=0," ",IFERROR(VLOOKUP(B832,总表!A:D,4,0),"-"))</f>
        <v>-</v>
      </c>
      <c r="I832" s="6" t="str">
        <f t="shared" si="51"/>
        <v>-</v>
      </c>
    </row>
    <row r="833" spans="1:9">
      <c r="A833" s="6">
        <v>832</v>
      </c>
      <c r="B833" s="47" t="str">
        <f t="shared" si="48"/>
        <v>00000340</v>
      </c>
      <c r="C833" s="50" t="str">
        <f>IFERROR(VLOOKUP(B833,总表!A:B,2,0),"-")</f>
        <v>摆设类</v>
      </c>
      <c r="D833" s="51" t="str">
        <f t="shared" si="49"/>
        <v>摆设类</v>
      </c>
      <c r="E833" s="51" t="str">
        <f>IFERROR(VLOOKUP(B833,总表!A:D,3,0),"-")</f>
        <v>办公室椅子</v>
      </c>
      <c r="F833" s="51" t="str">
        <f t="shared" si="50"/>
        <v>办公室椅子</v>
      </c>
      <c r="H833" s="6" t="str">
        <f>IF(IFERROR(VLOOKUP(B833,总表!A:D,4,0),"露易")=0," ",IFERROR(VLOOKUP(B833,总表!A:D,4,0),"-"))</f>
        <v> </v>
      </c>
      <c r="I833" s="6" t="str">
        <f t="shared" si="51"/>
        <v> </v>
      </c>
    </row>
    <row r="834" spans="1:9">
      <c r="A834" s="6">
        <v>833</v>
      </c>
      <c r="B834" s="47" t="str">
        <f t="shared" ref="B834:B897" si="52">DEC2HEX(ROW(A833),8)</f>
        <v>00000341</v>
      </c>
      <c r="C834" s="50" t="str">
        <f>IFERROR(VLOOKUP(B834,总表!A:B,2,0),"-")</f>
        <v>摆设类</v>
      </c>
      <c r="D834" s="51" t="str">
        <f t="shared" ref="D834:D897" si="53">C834</f>
        <v>摆设类</v>
      </c>
      <c r="E834" s="6" t="str">
        <f>IFERROR(VLOOKUP(B834,总表!A:D,3,0),"-")</f>
        <v>置物柜</v>
      </c>
      <c r="F834" s="6" t="str">
        <f t="shared" ref="F834:F897" si="54">E834</f>
        <v>置物柜</v>
      </c>
      <c r="H834" s="6" t="str">
        <f>IF(IFERROR(VLOOKUP(B834,总表!A:D,4,0),"露易")=0," ",IFERROR(VLOOKUP(B834,总表!A:D,4,0),"-"))</f>
        <v> </v>
      </c>
      <c r="I834" s="6" t="str">
        <f t="shared" ref="I834:I897" si="55">H834</f>
        <v> </v>
      </c>
    </row>
    <row r="835" spans="1:9">
      <c r="A835" s="6">
        <v>834</v>
      </c>
      <c r="B835" s="47" t="str">
        <f t="shared" si="52"/>
        <v>00000342</v>
      </c>
      <c r="C835" s="47" t="str">
        <f>IFERROR(VLOOKUP(B835,总表!A:B,2,0),"-")</f>
        <v>-</v>
      </c>
      <c r="D835" s="6" t="str">
        <f t="shared" si="53"/>
        <v>-</v>
      </c>
      <c r="E835" s="6" t="str">
        <f>IFERROR(VLOOKUP(B835,总表!A:D,3,0),"-")</f>
        <v>-</v>
      </c>
      <c r="F835" s="6" t="str">
        <f t="shared" si="54"/>
        <v>-</v>
      </c>
      <c r="G835" s="6" t="s">
        <v>9</v>
      </c>
      <c r="H835" s="6" t="str">
        <f>IF(IFERROR(VLOOKUP(B835,总表!A:D,4,0),"露易")=0," ",IFERROR(VLOOKUP(B835,总表!A:D,4,0),"-"))</f>
        <v>-</v>
      </c>
      <c r="I835" s="6" t="str">
        <f t="shared" si="55"/>
        <v>-</v>
      </c>
    </row>
    <row r="836" spans="1:9">
      <c r="A836" s="6">
        <v>835</v>
      </c>
      <c r="B836" s="47" t="str">
        <f t="shared" si="52"/>
        <v>00000343</v>
      </c>
      <c r="C836" s="47" t="str">
        <f>IFERROR(VLOOKUP(B836,总表!A:B,2,0),"-")</f>
        <v>-</v>
      </c>
      <c r="D836" s="6" t="str">
        <f t="shared" si="53"/>
        <v>-</v>
      </c>
      <c r="E836" s="6" t="str">
        <f>IFERROR(VLOOKUP(B836,总表!A:D,3,0),"-")</f>
        <v>-</v>
      </c>
      <c r="F836" s="6" t="str">
        <f t="shared" si="54"/>
        <v>-</v>
      </c>
      <c r="G836" s="6" t="s">
        <v>9</v>
      </c>
      <c r="H836" s="6" t="str">
        <f>IF(IFERROR(VLOOKUP(B836,总表!A:D,4,0),"露易")=0," ",IFERROR(VLOOKUP(B836,总表!A:D,4,0),"-"))</f>
        <v>-</v>
      </c>
      <c r="I836" s="6" t="str">
        <f t="shared" si="55"/>
        <v>-</v>
      </c>
    </row>
    <row r="837" spans="1:9">
      <c r="A837" s="6">
        <v>836</v>
      </c>
      <c r="B837" s="47" t="str">
        <f t="shared" si="52"/>
        <v>00000344</v>
      </c>
      <c r="C837" s="47" t="str">
        <f>IFERROR(VLOOKUP(B837,总表!A:B,2,0),"-")</f>
        <v>-</v>
      </c>
      <c r="D837" s="6" t="str">
        <f t="shared" si="53"/>
        <v>-</v>
      </c>
      <c r="E837" s="6" t="str">
        <f>IFERROR(VLOOKUP(B837,总表!A:D,3,0),"-")</f>
        <v>-</v>
      </c>
      <c r="F837" s="6" t="str">
        <f t="shared" si="54"/>
        <v>-</v>
      </c>
      <c r="G837" s="6" t="s">
        <v>9</v>
      </c>
      <c r="H837" s="6" t="str">
        <f>IF(IFERROR(VLOOKUP(B837,总表!A:D,4,0),"露易")=0," ",IFERROR(VLOOKUP(B837,总表!A:D,4,0),"-"))</f>
        <v>-</v>
      </c>
      <c r="I837" s="6" t="str">
        <f t="shared" si="55"/>
        <v>-</v>
      </c>
    </row>
    <row r="838" spans="1:9">
      <c r="A838" s="6">
        <v>837</v>
      </c>
      <c r="B838" s="47" t="str">
        <f t="shared" si="52"/>
        <v>00000345</v>
      </c>
      <c r="C838" s="47" t="str">
        <f>IFERROR(VLOOKUP(B838,总表!A:B,2,0),"-")</f>
        <v>-</v>
      </c>
      <c r="D838" s="6" t="str">
        <f t="shared" si="53"/>
        <v>-</v>
      </c>
      <c r="E838" s="6" t="str">
        <f>IFERROR(VLOOKUP(B838,总表!A:D,3,0),"-")</f>
        <v>-</v>
      </c>
      <c r="F838" s="6" t="str">
        <f t="shared" si="54"/>
        <v>-</v>
      </c>
      <c r="G838" s="6" t="s">
        <v>9</v>
      </c>
      <c r="H838" s="6" t="str">
        <f>IF(IFERROR(VLOOKUP(B838,总表!A:D,4,0),"露易")=0," ",IFERROR(VLOOKUP(B838,总表!A:D,4,0),"-"))</f>
        <v>-</v>
      </c>
      <c r="I838" s="6" t="str">
        <f t="shared" si="55"/>
        <v>-</v>
      </c>
    </row>
    <row r="839" spans="1:9">
      <c r="A839" s="6">
        <v>838</v>
      </c>
      <c r="B839" s="47" t="str">
        <f t="shared" si="52"/>
        <v>00000346</v>
      </c>
      <c r="C839" s="47" t="str">
        <f>IFERROR(VLOOKUP(B839,总表!A:B,2,0),"-")</f>
        <v>-</v>
      </c>
      <c r="D839" s="6" t="str">
        <f t="shared" si="53"/>
        <v>-</v>
      </c>
      <c r="E839" s="6" t="str">
        <f>IFERROR(VLOOKUP(B839,总表!A:D,3,0),"-")</f>
        <v>-</v>
      </c>
      <c r="F839" s="6" t="str">
        <f t="shared" si="54"/>
        <v>-</v>
      </c>
      <c r="G839" s="6" t="s">
        <v>9</v>
      </c>
      <c r="H839" s="6" t="str">
        <f>IF(IFERROR(VLOOKUP(B839,总表!A:D,4,0),"露易")=0," ",IFERROR(VLOOKUP(B839,总表!A:D,4,0),"-"))</f>
        <v>-</v>
      </c>
      <c r="I839" s="6" t="str">
        <f t="shared" si="55"/>
        <v>-</v>
      </c>
    </row>
    <row r="840" spans="1:9">
      <c r="A840" s="6">
        <v>839</v>
      </c>
      <c r="B840" s="47" t="str">
        <f t="shared" si="52"/>
        <v>00000347</v>
      </c>
      <c r="C840" s="50" t="str">
        <f>IFERROR(VLOOKUP(B840,总表!A:B,2,0),"-")</f>
        <v>摆设类</v>
      </c>
      <c r="D840" s="51" t="str">
        <f t="shared" si="53"/>
        <v>摆设类</v>
      </c>
      <c r="E840" s="6" t="str">
        <f>IFERROR(VLOOKUP(B840,总表!A:D,3,0),"-")</f>
        <v>保险箱</v>
      </c>
      <c r="F840" s="6" t="str">
        <f t="shared" si="54"/>
        <v>保险箱</v>
      </c>
      <c r="H840" s="6" t="str">
        <f>IF(IFERROR(VLOOKUP(B840,总表!A:D,4,0),"露易")=0," ",IFERROR(VLOOKUP(B840,总表!A:D,4,0),"-"))</f>
        <v> </v>
      </c>
      <c r="I840" s="6" t="str">
        <f t="shared" si="55"/>
        <v> </v>
      </c>
    </row>
    <row r="841" spans="1:9">
      <c r="A841" s="6">
        <v>840</v>
      </c>
      <c r="B841" s="47" t="str">
        <f t="shared" si="52"/>
        <v>00000348</v>
      </c>
      <c r="C841" s="50" t="str">
        <f>IFERROR(VLOOKUP(B841,总表!A:B,2,0),"-")</f>
        <v>摆设类</v>
      </c>
      <c r="D841" s="51" t="str">
        <f t="shared" si="53"/>
        <v>摆设类</v>
      </c>
      <c r="E841" s="51" t="str">
        <f>IFERROR(VLOOKUP(B841,总表!A:D,3,0),"-")</f>
        <v>办公室桌子</v>
      </c>
      <c r="F841" s="51" t="str">
        <f t="shared" si="54"/>
        <v>办公室桌子</v>
      </c>
      <c r="H841" s="6" t="str">
        <f>IF(IFERROR(VLOOKUP(B841,总表!A:D,4,0),"露易")=0," ",IFERROR(VLOOKUP(B841,总表!A:D,4,0),"-"))</f>
        <v> </v>
      </c>
      <c r="I841" s="6" t="str">
        <f t="shared" si="55"/>
        <v> </v>
      </c>
    </row>
    <row r="842" spans="1:9">
      <c r="A842" s="6">
        <v>841</v>
      </c>
      <c r="B842" s="47" t="str">
        <f t="shared" si="52"/>
        <v>00000349</v>
      </c>
      <c r="C842" s="47" t="str">
        <f>IFERROR(VLOOKUP(B842,总表!A:B,2,0),"-")</f>
        <v>-</v>
      </c>
      <c r="D842" s="6" t="str">
        <f t="shared" si="53"/>
        <v>-</v>
      </c>
      <c r="E842" s="6" t="str">
        <f>IFERROR(VLOOKUP(B842,总表!A:D,3,0),"-")</f>
        <v>-</v>
      </c>
      <c r="F842" s="6" t="str">
        <f t="shared" si="54"/>
        <v>-</v>
      </c>
      <c r="G842" s="6" t="s">
        <v>9</v>
      </c>
      <c r="H842" s="6" t="str">
        <f>IF(IFERROR(VLOOKUP(B842,总表!A:D,4,0),"露易")=0," ",IFERROR(VLOOKUP(B842,总表!A:D,4,0),"-"))</f>
        <v>-</v>
      </c>
      <c r="I842" s="6" t="str">
        <f t="shared" si="55"/>
        <v>-</v>
      </c>
    </row>
    <row r="843" spans="1:9">
      <c r="A843" s="6">
        <v>842</v>
      </c>
      <c r="B843" s="47" t="str">
        <f t="shared" si="52"/>
        <v>0000034A</v>
      </c>
      <c r="C843" s="47" t="str">
        <f>IFERROR(VLOOKUP(B843,总表!A:B,2,0),"-")</f>
        <v>-</v>
      </c>
      <c r="D843" s="6" t="str">
        <f t="shared" si="53"/>
        <v>-</v>
      </c>
      <c r="E843" s="6" t="str">
        <f>IFERROR(VLOOKUP(B843,总表!A:D,3,0),"-")</f>
        <v>-</v>
      </c>
      <c r="F843" s="6" t="str">
        <f t="shared" si="54"/>
        <v>-</v>
      </c>
      <c r="G843" s="6" t="s">
        <v>9</v>
      </c>
      <c r="H843" s="6" t="str">
        <f>IF(IFERROR(VLOOKUP(B843,总表!A:D,4,0),"露易")=0," ",IFERROR(VLOOKUP(B843,总表!A:D,4,0),"-"))</f>
        <v>-</v>
      </c>
      <c r="I843" s="6" t="str">
        <f t="shared" si="55"/>
        <v>-</v>
      </c>
    </row>
    <row r="844" spans="1:9">
      <c r="A844" s="6">
        <v>843</v>
      </c>
      <c r="B844" s="47" t="str">
        <f t="shared" si="52"/>
        <v>0000034B</v>
      </c>
      <c r="C844" s="47" t="str">
        <f>IFERROR(VLOOKUP(B844,总表!A:B,2,0),"-")</f>
        <v>-</v>
      </c>
      <c r="D844" s="6" t="str">
        <f t="shared" si="53"/>
        <v>-</v>
      </c>
      <c r="E844" s="6" t="str">
        <f>IFERROR(VLOOKUP(B844,总表!A:D,3,0),"-")</f>
        <v>-</v>
      </c>
      <c r="F844" s="6" t="str">
        <f t="shared" si="54"/>
        <v>-</v>
      </c>
      <c r="G844" s="6" t="s">
        <v>9</v>
      </c>
      <c r="H844" s="6" t="str">
        <f>IF(IFERROR(VLOOKUP(B844,总表!A:D,4,0),"露易")=0," ",IFERROR(VLOOKUP(B844,总表!A:D,4,0),"-"))</f>
        <v>-</v>
      </c>
      <c r="I844" s="6" t="str">
        <f t="shared" si="55"/>
        <v>-</v>
      </c>
    </row>
    <row r="845" spans="1:9">
      <c r="A845" s="6">
        <v>844</v>
      </c>
      <c r="B845" s="47" t="str">
        <f t="shared" si="52"/>
        <v>0000034C</v>
      </c>
      <c r="C845" s="47" t="str">
        <f>IFERROR(VLOOKUP(B845,总表!A:B,2,0),"-")</f>
        <v>-</v>
      </c>
      <c r="D845" s="6" t="str">
        <f t="shared" si="53"/>
        <v>-</v>
      </c>
      <c r="E845" s="6" t="str">
        <f>IFERROR(VLOOKUP(B845,总表!A:D,3,0),"-")</f>
        <v>-</v>
      </c>
      <c r="F845" s="6" t="str">
        <f t="shared" si="54"/>
        <v>-</v>
      </c>
      <c r="G845" s="6" t="s">
        <v>9</v>
      </c>
      <c r="H845" s="6" t="str">
        <f>IF(IFERROR(VLOOKUP(B845,总表!A:D,4,0),"露易")=0," ",IFERROR(VLOOKUP(B845,总表!A:D,4,0),"-"))</f>
        <v>-</v>
      </c>
      <c r="I845" s="6" t="str">
        <f t="shared" si="55"/>
        <v>-</v>
      </c>
    </row>
    <row r="846" spans="1:9">
      <c r="A846" s="6">
        <v>845</v>
      </c>
      <c r="B846" s="47" t="str">
        <f t="shared" si="52"/>
        <v>0000034D</v>
      </c>
      <c r="C846" s="47" t="str">
        <f>IFERROR(VLOOKUP(B846,总表!A:B,2,0),"-")</f>
        <v>-</v>
      </c>
      <c r="D846" s="6" t="str">
        <f t="shared" si="53"/>
        <v>-</v>
      </c>
      <c r="E846" s="6" t="str">
        <f>IFERROR(VLOOKUP(B846,总表!A:D,3,0),"-")</f>
        <v>-</v>
      </c>
      <c r="F846" s="6" t="str">
        <f t="shared" si="54"/>
        <v>-</v>
      </c>
      <c r="G846" s="6" t="s">
        <v>9</v>
      </c>
      <c r="H846" s="6" t="str">
        <f>IF(IFERROR(VLOOKUP(B846,总表!A:D,4,0),"露易")=0," ",IFERROR(VLOOKUP(B846,总表!A:D,4,0),"-"))</f>
        <v>-</v>
      </c>
      <c r="I846" s="6" t="str">
        <f t="shared" si="55"/>
        <v>-</v>
      </c>
    </row>
    <row r="847" spans="1:9">
      <c r="A847" s="6">
        <v>846</v>
      </c>
      <c r="B847" s="47" t="str">
        <f t="shared" si="52"/>
        <v>0000034E</v>
      </c>
      <c r="C847" s="50" t="str">
        <f>IFERROR(VLOOKUP(B847,总表!A:B,2,0),"-")</f>
        <v>摆设类</v>
      </c>
      <c r="D847" s="51" t="str">
        <f t="shared" si="53"/>
        <v>摆设类</v>
      </c>
      <c r="E847" s="6" t="str">
        <f>IFERROR(VLOOKUP(B847,总表!A:D,3,0),"-")</f>
        <v>中音萨克斯风</v>
      </c>
      <c r="F847" s="6" t="str">
        <f t="shared" si="54"/>
        <v>中音萨克斯风</v>
      </c>
      <c r="H847" s="6" t="str">
        <f>IF(IFERROR(VLOOKUP(B847,总表!A:D,4,0),"露易")=0," ",IFERROR(VLOOKUP(B847,总表!A:D,4,0),"-"))</f>
        <v> </v>
      </c>
      <c r="I847" s="6" t="str">
        <f t="shared" si="55"/>
        <v> </v>
      </c>
    </row>
    <row r="848" spans="1:9">
      <c r="A848" s="6">
        <v>847</v>
      </c>
      <c r="B848" s="47" t="str">
        <f t="shared" si="52"/>
        <v>0000034F</v>
      </c>
      <c r="C848" s="47" t="str">
        <f>IFERROR(VLOOKUP(B848,总表!A:B,2,0),"-")</f>
        <v>-</v>
      </c>
      <c r="D848" s="6" t="str">
        <f t="shared" si="53"/>
        <v>-</v>
      </c>
      <c r="E848" s="6" t="str">
        <f>IFERROR(VLOOKUP(B848,总表!A:D,3,0),"-")</f>
        <v>-</v>
      </c>
      <c r="F848" s="6" t="str">
        <f t="shared" si="54"/>
        <v>-</v>
      </c>
      <c r="G848" s="6" t="s">
        <v>9</v>
      </c>
      <c r="H848" s="6" t="str">
        <f>IF(IFERROR(VLOOKUP(B848,总表!A:D,4,0),"露易")=0," ",IFERROR(VLOOKUP(B848,总表!A:D,4,0),"-"))</f>
        <v>-</v>
      </c>
      <c r="I848" s="6" t="str">
        <f t="shared" si="55"/>
        <v>-</v>
      </c>
    </row>
    <row r="849" spans="1:9">
      <c r="A849" s="6">
        <v>848</v>
      </c>
      <c r="B849" s="47" t="str">
        <f t="shared" si="52"/>
        <v>00000350</v>
      </c>
      <c r="C849" s="47" t="str">
        <f>IFERROR(VLOOKUP(B849,总表!A:B,2,0),"-")</f>
        <v>-</v>
      </c>
      <c r="D849" s="6" t="str">
        <f t="shared" si="53"/>
        <v>-</v>
      </c>
      <c r="E849" s="6" t="str">
        <f>IFERROR(VLOOKUP(B849,总表!A:D,3,0),"-")</f>
        <v>-</v>
      </c>
      <c r="F849" s="6" t="str">
        <f t="shared" si="54"/>
        <v>-</v>
      </c>
      <c r="G849" s="6" t="s">
        <v>9</v>
      </c>
      <c r="H849" s="6" t="str">
        <f>IF(IFERROR(VLOOKUP(B849,总表!A:D,4,0),"露易")=0," ",IFERROR(VLOOKUP(B849,总表!A:D,4,0),"-"))</f>
        <v>-</v>
      </c>
      <c r="I849" s="6" t="str">
        <f t="shared" si="55"/>
        <v>-</v>
      </c>
    </row>
    <row r="850" spans="1:9">
      <c r="A850" s="6">
        <v>849</v>
      </c>
      <c r="B850" s="47" t="str">
        <f t="shared" si="52"/>
        <v>00000351</v>
      </c>
      <c r="C850" s="50" t="str">
        <f>IFERROR(VLOOKUP(B850,总表!A:B,2,0),"-")</f>
        <v>摆设类</v>
      </c>
      <c r="D850" s="51" t="str">
        <f t="shared" si="53"/>
        <v>摆设类</v>
      </c>
      <c r="E850" s="51" t="str">
        <f>IFERROR(VLOOKUP(B850,总表!A:D,3,0),"-")</f>
        <v>扩音器</v>
      </c>
      <c r="F850" s="51" t="str">
        <f t="shared" si="54"/>
        <v>扩音器</v>
      </c>
      <c r="H850" s="6" t="str">
        <f>IF(IFERROR(VLOOKUP(B850,总表!A:D,4,0),"露易")=0," ",IFERROR(VLOOKUP(B850,总表!A:D,4,0),"-"))</f>
        <v> </v>
      </c>
      <c r="I850" s="6" t="str">
        <f t="shared" si="55"/>
        <v> </v>
      </c>
    </row>
    <row r="851" spans="1:9">
      <c r="A851" s="6">
        <v>850</v>
      </c>
      <c r="B851" s="47" t="str">
        <f t="shared" si="52"/>
        <v>00000352</v>
      </c>
      <c r="C851" s="47" t="str">
        <f>IFERROR(VLOOKUP(B851,总表!A:B,2,0),"-")</f>
        <v>-</v>
      </c>
      <c r="D851" s="6" t="str">
        <f t="shared" si="53"/>
        <v>-</v>
      </c>
      <c r="E851" s="6" t="str">
        <f>IFERROR(VLOOKUP(B851,总表!A:D,3,0),"-")</f>
        <v>-</v>
      </c>
      <c r="F851" s="6" t="str">
        <f t="shared" si="54"/>
        <v>-</v>
      </c>
      <c r="G851" s="6" t="s">
        <v>9</v>
      </c>
      <c r="H851" s="6" t="str">
        <f>IF(IFERROR(VLOOKUP(B851,总表!A:D,4,0),"露易")=0," ",IFERROR(VLOOKUP(B851,总表!A:D,4,0),"-"))</f>
        <v>-</v>
      </c>
      <c r="I851" s="6" t="str">
        <f t="shared" si="55"/>
        <v>-</v>
      </c>
    </row>
    <row r="852" spans="1:9">
      <c r="A852" s="6">
        <v>851</v>
      </c>
      <c r="B852" s="47" t="str">
        <f t="shared" si="52"/>
        <v>00000353</v>
      </c>
      <c r="C852" s="47" t="str">
        <f>IFERROR(VLOOKUP(B852,总表!A:B,2,0),"-")</f>
        <v>-</v>
      </c>
      <c r="D852" s="6" t="str">
        <f t="shared" si="53"/>
        <v>-</v>
      </c>
      <c r="E852" s="6" t="str">
        <f>IFERROR(VLOOKUP(B852,总表!A:D,3,0),"-")</f>
        <v>-</v>
      </c>
      <c r="F852" s="6" t="str">
        <f t="shared" si="54"/>
        <v>-</v>
      </c>
      <c r="G852" s="6" t="s">
        <v>9</v>
      </c>
      <c r="H852" s="6" t="str">
        <f>IF(IFERROR(VLOOKUP(B852,总表!A:D,4,0),"露易")=0," ",IFERROR(VLOOKUP(B852,总表!A:D,4,0),"-"))</f>
        <v>-</v>
      </c>
      <c r="I852" s="6" t="str">
        <f t="shared" si="55"/>
        <v>-</v>
      </c>
    </row>
    <row r="853" spans="1:9">
      <c r="A853" s="6">
        <v>852</v>
      </c>
      <c r="B853" s="47" t="str">
        <f t="shared" si="52"/>
        <v>00000354</v>
      </c>
      <c r="C853" s="47" t="str">
        <f>IFERROR(VLOOKUP(B853,总表!A:B,2,0),"-")</f>
        <v>-</v>
      </c>
      <c r="D853" s="6" t="str">
        <f t="shared" si="53"/>
        <v>-</v>
      </c>
      <c r="E853" s="6" t="str">
        <f>IFERROR(VLOOKUP(B853,总表!A:D,3,0),"-")</f>
        <v>-</v>
      </c>
      <c r="F853" s="6" t="str">
        <f t="shared" si="54"/>
        <v>-</v>
      </c>
      <c r="G853" s="6" t="s">
        <v>9</v>
      </c>
      <c r="H853" s="6" t="str">
        <f>IF(IFERROR(VLOOKUP(B853,总表!A:D,4,0),"露易")=0," ",IFERROR(VLOOKUP(B853,总表!A:D,4,0),"-"))</f>
        <v>-</v>
      </c>
      <c r="I853" s="6" t="str">
        <f t="shared" si="55"/>
        <v>-</v>
      </c>
    </row>
    <row r="854" spans="1:9">
      <c r="A854" s="6">
        <v>853</v>
      </c>
      <c r="B854" s="47" t="str">
        <f t="shared" si="52"/>
        <v>00000355</v>
      </c>
      <c r="C854" s="47" t="str">
        <f>IFERROR(VLOOKUP(B854,总表!A:B,2,0),"-")</f>
        <v>-</v>
      </c>
      <c r="D854" s="6" t="str">
        <f t="shared" si="53"/>
        <v>-</v>
      </c>
      <c r="E854" s="6" t="str">
        <f>IFERROR(VLOOKUP(B854,总表!A:D,3,0),"-")</f>
        <v>-</v>
      </c>
      <c r="F854" s="6" t="str">
        <f t="shared" si="54"/>
        <v>-</v>
      </c>
      <c r="G854" s="6" t="s">
        <v>9</v>
      </c>
      <c r="H854" s="6" t="str">
        <f>IF(IFERROR(VLOOKUP(B854,总表!A:D,4,0),"露易")=0," ",IFERROR(VLOOKUP(B854,总表!A:D,4,0),"-"))</f>
        <v>-</v>
      </c>
      <c r="I854" s="6" t="str">
        <f t="shared" si="55"/>
        <v>-</v>
      </c>
    </row>
    <row r="855" spans="1:9">
      <c r="A855" s="6">
        <v>854</v>
      </c>
      <c r="B855" s="47" t="str">
        <f t="shared" si="52"/>
        <v>00000356</v>
      </c>
      <c r="C855" s="47" t="str">
        <f>IFERROR(VLOOKUP(B855,总表!A:B,2,0),"-")</f>
        <v>-</v>
      </c>
      <c r="D855" s="6" t="str">
        <f t="shared" si="53"/>
        <v>-</v>
      </c>
      <c r="E855" s="6" t="str">
        <f>IFERROR(VLOOKUP(B855,总表!A:D,3,0),"-")</f>
        <v>-</v>
      </c>
      <c r="F855" s="6" t="str">
        <f t="shared" si="54"/>
        <v>-</v>
      </c>
      <c r="G855" s="6" t="s">
        <v>9</v>
      </c>
      <c r="H855" s="6" t="str">
        <f>IF(IFERROR(VLOOKUP(B855,总表!A:D,4,0),"露易")=0," ",IFERROR(VLOOKUP(B855,总表!A:D,4,0),"-"))</f>
        <v>-</v>
      </c>
      <c r="I855" s="6" t="str">
        <f t="shared" si="55"/>
        <v>-</v>
      </c>
    </row>
    <row r="856" spans="1:9">
      <c r="A856" s="6">
        <v>855</v>
      </c>
      <c r="B856" s="47" t="str">
        <f t="shared" si="52"/>
        <v>00000357</v>
      </c>
      <c r="C856" s="47" t="str">
        <f>IFERROR(VLOOKUP(B856,总表!A:B,2,0),"-")</f>
        <v>-</v>
      </c>
      <c r="D856" s="6" t="str">
        <f t="shared" si="53"/>
        <v>-</v>
      </c>
      <c r="E856" s="6" t="str">
        <f>IFERROR(VLOOKUP(B856,总表!A:D,3,0),"-")</f>
        <v>-</v>
      </c>
      <c r="F856" s="6" t="str">
        <f t="shared" si="54"/>
        <v>-</v>
      </c>
      <c r="G856" s="6" t="s">
        <v>9</v>
      </c>
      <c r="H856" s="6" t="str">
        <f>IF(IFERROR(VLOOKUP(B856,总表!A:D,4,0),"露易")=0," ",IFERROR(VLOOKUP(B856,总表!A:D,4,0),"-"))</f>
        <v>-</v>
      </c>
      <c r="I856" s="6" t="str">
        <f t="shared" si="55"/>
        <v>-</v>
      </c>
    </row>
    <row r="857" spans="1:9">
      <c r="A857" s="6">
        <v>856</v>
      </c>
      <c r="B857" s="47" t="str">
        <f t="shared" si="52"/>
        <v>00000358</v>
      </c>
      <c r="C857" s="47" t="str">
        <f>IFERROR(VLOOKUP(B857,总表!A:B,2,0),"-")</f>
        <v>-</v>
      </c>
      <c r="D857" s="6" t="str">
        <f t="shared" si="53"/>
        <v>-</v>
      </c>
      <c r="E857" s="6" t="str">
        <f>IFERROR(VLOOKUP(B857,总表!A:D,3,0),"-")</f>
        <v>-</v>
      </c>
      <c r="F857" s="6" t="str">
        <f t="shared" si="54"/>
        <v>-</v>
      </c>
      <c r="G857" s="6" t="s">
        <v>9</v>
      </c>
      <c r="H857" s="6" t="str">
        <f>IF(IFERROR(VLOOKUP(B857,总表!A:D,4,0),"露易")=0," ",IFERROR(VLOOKUP(B857,总表!A:D,4,0),"-"))</f>
        <v>-</v>
      </c>
      <c r="I857" s="6" t="str">
        <f t="shared" si="55"/>
        <v>-</v>
      </c>
    </row>
    <row r="858" spans="1:9">
      <c r="A858" s="6">
        <v>857</v>
      </c>
      <c r="B858" s="47" t="str">
        <f t="shared" si="52"/>
        <v>00000359</v>
      </c>
      <c r="C858" s="47" t="str">
        <f>IFERROR(VLOOKUP(B858,总表!A:B,2,0),"-")</f>
        <v>-</v>
      </c>
      <c r="D858" s="6" t="str">
        <f t="shared" si="53"/>
        <v>-</v>
      </c>
      <c r="E858" s="6" t="str">
        <f>IFERROR(VLOOKUP(B858,总表!A:D,3,0),"-")</f>
        <v>-</v>
      </c>
      <c r="F858" s="6" t="str">
        <f t="shared" si="54"/>
        <v>-</v>
      </c>
      <c r="G858" s="6" t="s">
        <v>9</v>
      </c>
      <c r="H858" s="6" t="str">
        <f>IF(IFERROR(VLOOKUP(B858,总表!A:D,4,0),"露易")=0," ",IFERROR(VLOOKUP(B858,总表!A:D,4,0),"-"))</f>
        <v>-</v>
      </c>
      <c r="I858" s="6" t="str">
        <f t="shared" si="55"/>
        <v>-</v>
      </c>
    </row>
    <row r="859" spans="1:9">
      <c r="A859" s="6">
        <v>858</v>
      </c>
      <c r="B859" s="47" t="str">
        <f t="shared" si="52"/>
        <v>0000035A</v>
      </c>
      <c r="C859" s="47" t="str">
        <f>IFERROR(VLOOKUP(B859,总表!A:B,2,0),"-")</f>
        <v>-</v>
      </c>
      <c r="D859" s="6" t="str">
        <f t="shared" si="53"/>
        <v>-</v>
      </c>
      <c r="E859" s="6" t="str">
        <f>IFERROR(VLOOKUP(B859,总表!A:D,3,0),"-")</f>
        <v>-</v>
      </c>
      <c r="F859" s="6" t="str">
        <f t="shared" si="54"/>
        <v>-</v>
      </c>
      <c r="G859" s="6" t="s">
        <v>9</v>
      </c>
      <c r="H859" s="6" t="str">
        <f>IF(IFERROR(VLOOKUP(B859,总表!A:D,4,0),"露易")=0," ",IFERROR(VLOOKUP(B859,总表!A:D,4,0),"-"))</f>
        <v>-</v>
      </c>
      <c r="I859" s="6" t="str">
        <f t="shared" si="55"/>
        <v>-</v>
      </c>
    </row>
    <row r="860" spans="1:9">
      <c r="A860" s="6">
        <v>859</v>
      </c>
      <c r="B860" s="47" t="str">
        <f t="shared" si="52"/>
        <v>0000035B</v>
      </c>
      <c r="C860" s="47" t="str">
        <f>IFERROR(VLOOKUP(B860,总表!A:B,2,0),"-")</f>
        <v>-</v>
      </c>
      <c r="D860" s="6" t="str">
        <f t="shared" si="53"/>
        <v>-</v>
      </c>
      <c r="E860" s="6" t="str">
        <f>IFERROR(VLOOKUP(B860,总表!A:D,3,0),"-")</f>
        <v>-</v>
      </c>
      <c r="F860" s="6" t="str">
        <f t="shared" si="54"/>
        <v>-</v>
      </c>
      <c r="G860" s="6" t="s">
        <v>9</v>
      </c>
      <c r="H860" s="6" t="str">
        <f>IF(IFERROR(VLOOKUP(B860,总表!A:D,4,0),"露易")=0," ",IFERROR(VLOOKUP(B860,总表!A:D,4,0),"-"))</f>
        <v>-</v>
      </c>
      <c r="I860" s="6" t="str">
        <f t="shared" si="55"/>
        <v>-</v>
      </c>
    </row>
    <row r="861" spans="1:9">
      <c r="A861" s="6">
        <v>860</v>
      </c>
      <c r="B861" s="47" t="str">
        <f t="shared" si="52"/>
        <v>0000035C</v>
      </c>
      <c r="C861" s="47" t="str">
        <f>IFERROR(VLOOKUP(B861,总表!A:B,2,0),"-")</f>
        <v>-</v>
      </c>
      <c r="D861" s="6" t="str">
        <f t="shared" si="53"/>
        <v>-</v>
      </c>
      <c r="E861" s="6" t="str">
        <f>IFERROR(VLOOKUP(B861,总表!A:D,3,0),"-")</f>
        <v>-</v>
      </c>
      <c r="F861" s="6" t="str">
        <f t="shared" si="54"/>
        <v>-</v>
      </c>
      <c r="G861" s="6" t="s">
        <v>9</v>
      </c>
      <c r="H861" s="6" t="str">
        <f>IF(IFERROR(VLOOKUP(B861,总表!A:D,4,0),"露易")=0," ",IFERROR(VLOOKUP(B861,总表!A:D,4,0),"-"))</f>
        <v>-</v>
      </c>
      <c r="I861" s="6" t="str">
        <f t="shared" si="55"/>
        <v>-</v>
      </c>
    </row>
    <row r="862" spans="1:9">
      <c r="A862" s="6">
        <v>861</v>
      </c>
      <c r="B862" s="47" t="str">
        <f t="shared" si="52"/>
        <v>0000035D</v>
      </c>
      <c r="C862" s="47" t="str">
        <f>IFERROR(VLOOKUP(B862,总表!A:B,2,0),"-")</f>
        <v>-</v>
      </c>
      <c r="D862" s="6" t="str">
        <f t="shared" si="53"/>
        <v>-</v>
      </c>
      <c r="E862" s="6" t="str">
        <f>IFERROR(VLOOKUP(B862,总表!A:D,3,0),"-")</f>
        <v>-</v>
      </c>
      <c r="F862" s="6" t="str">
        <f t="shared" si="54"/>
        <v>-</v>
      </c>
      <c r="G862" s="6" t="s">
        <v>9</v>
      </c>
      <c r="H862" s="6" t="str">
        <f>IF(IFERROR(VLOOKUP(B862,总表!A:D,4,0),"露易")=0," ",IFERROR(VLOOKUP(B862,总表!A:D,4,0),"-"))</f>
        <v>-</v>
      </c>
      <c r="I862" s="6" t="str">
        <f t="shared" si="55"/>
        <v>-</v>
      </c>
    </row>
    <row r="863" spans="1:9">
      <c r="A863" s="6">
        <v>862</v>
      </c>
      <c r="B863" s="47" t="str">
        <f t="shared" si="52"/>
        <v>0000035E</v>
      </c>
      <c r="C863" s="47" t="str">
        <f>IFERROR(VLOOKUP(B863,总表!A:B,2,0),"-")</f>
        <v>-</v>
      </c>
      <c r="D863" s="6" t="str">
        <f t="shared" si="53"/>
        <v>-</v>
      </c>
      <c r="E863" s="6" t="str">
        <f>IFERROR(VLOOKUP(B863,总表!A:D,3,0),"-")</f>
        <v>-</v>
      </c>
      <c r="F863" s="6" t="str">
        <f t="shared" si="54"/>
        <v>-</v>
      </c>
      <c r="G863" s="6" t="s">
        <v>9</v>
      </c>
      <c r="H863" s="6" t="str">
        <f>IF(IFERROR(VLOOKUP(B863,总表!A:D,4,0),"露易")=0," ",IFERROR(VLOOKUP(B863,总表!A:D,4,0),"-"))</f>
        <v>-</v>
      </c>
      <c r="I863" s="6" t="str">
        <f t="shared" si="55"/>
        <v>-</v>
      </c>
    </row>
    <row r="864" spans="1:9">
      <c r="A864" s="6">
        <v>863</v>
      </c>
      <c r="B864" s="47" t="str">
        <f t="shared" si="52"/>
        <v>0000035F</v>
      </c>
      <c r="C864" s="50" t="str">
        <f>IFERROR(VLOOKUP(B864,总表!A:B,2,0),"-")</f>
        <v>摆设类</v>
      </c>
      <c r="D864" s="51" t="str">
        <f t="shared" si="53"/>
        <v>摆设类</v>
      </c>
      <c r="E864" s="6" t="str">
        <f>IFERROR(VLOOKUP(B864,总表!A:D,3,0),"-")</f>
        <v>撞球桌</v>
      </c>
      <c r="F864" s="6" t="str">
        <f t="shared" si="54"/>
        <v>撞球桌</v>
      </c>
      <c r="H864" s="6" t="str">
        <f>IF(IFERROR(VLOOKUP(B864,总表!A:D,4,0),"露易")=0," ",IFERROR(VLOOKUP(B864,总表!A:D,4,0),"-"))</f>
        <v> </v>
      </c>
      <c r="I864" s="6" t="str">
        <f t="shared" si="55"/>
        <v> </v>
      </c>
    </row>
    <row r="865" spans="1:9">
      <c r="A865" s="6">
        <v>864</v>
      </c>
      <c r="B865" s="47" t="str">
        <f t="shared" si="52"/>
        <v>00000360</v>
      </c>
      <c r="C865" s="50" t="str">
        <f>IFERROR(VLOOKUP(B865,总表!A:B,2,0),"-")</f>
        <v>摆设类</v>
      </c>
      <c r="D865" s="51" t="str">
        <f t="shared" si="53"/>
        <v>摆设类</v>
      </c>
      <c r="E865" s="51" t="str">
        <f>IFERROR(VLOOKUP(B865,总表!A:D,3,0),"-")</f>
        <v>摇奖机</v>
      </c>
      <c r="F865" s="51" t="str">
        <f t="shared" si="54"/>
        <v>摇奖机</v>
      </c>
      <c r="H865" s="6" t="str">
        <f>IF(IFERROR(VLOOKUP(B865,总表!A:D,4,0),"露易")=0," ",IFERROR(VLOOKUP(B865,总表!A:D,4,0),"-"))</f>
        <v> </v>
      </c>
      <c r="I865" s="6" t="str">
        <f t="shared" si="55"/>
        <v> </v>
      </c>
    </row>
    <row r="866" spans="1:9">
      <c r="A866" s="6">
        <v>865</v>
      </c>
      <c r="B866" s="47" t="str">
        <f t="shared" si="52"/>
        <v>00000361</v>
      </c>
      <c r="C866" s="50" t="str">
        <f>IFERROR(VLOOKUP(B866,总表!A:B,2,0),"-")</f>
        <v>摆设类</v>
      </c>
      <c r="D866" s="51" t="str">
        <f t="shared" si="53"/>
        <v>摆设类</v>
      </c>
      <c r="E866" s="51" t="str">
        <f>IFERROR(VLOOKUP(B866,总表!A:D,3,0),"-")</f>
        <v>鸟笼</v>
      </c>
      <c r="F866" s="51" t="str">
        <f t="shared" si="54"/>
        <v>鸟笼</v>
      </c>
      <c r="H866" s="6" t="str">
        <f>IF(IFERROR(VLOOKUP(B866,总表!A:D,4,0),"露易")=0," ",IFERROR(VLOOKUP(B866,总表!A:D,4,0),"-"))</f>
        <v> </v>
      </c>
      <c r="I866" s="6" t="str">
        <f t="shared" si="55"/>
        <v> </v>
      </c>
    </row>
    <row r="867" spans="1:9">
      <c r="A867" s="6">
        <v>866</v>
      </c>
      <c r="B867" s="47" t="str">
        <f t="shared" si="52"/>
        <v>00000362</v>
      </c>
      <c r="C867" s="47" t="str">
        <f>IFERROR(VLOOKUP(B867,总表!A:B,2,0),"-")</f>
        <v>-</v>
      </c>
      <c r="D867" s="6" t="str">
        <f t="shared" si="53"/>
        <v>-</v>
      </c>
      <c r="E867" s="6" t="str">
        <f>IFERROR(VLOOKUP(B867,总表!A:D,3,0),"-")</f>
        <v>-</v>
      </c>
      <c r="F867" s="6" t="str">
        <f t="shared" si="54"/>
        <v>-</v>
      </c>
      <c r="G867" s="6" t="s">
        <v>9</v>
      </c>
      <c r="H867" s="6" t="str">
        <f>IF(IFERROR(VLOOKUP(B867,总表!A:D,4,0),"露易")=0," ",IFERROR(VLOOKUP(B867,总表!A:D,4,0),"-"))</f>
        <v>-</v>
      </c>
      <c r="I867" s="6" t="str">
        <f t="shared" si="55"/>
        <v>-</v>
      </c>
    </row>
    <row r="868" spans="1:9">
      <c r="A868" s="6">
        <v>867</v>
      </c>
      <c r="B868" s="47" t="str">
        <f t="shared" si="52"/>
        <v>00000363</v>
      </c>
      <c r="C868" s="47" t="str">
        <f>IFERROR(VLOOKUP(B868,总表!A:B,2,0),"-")</f>
        <v>-</v>
      </c>
      <c r="D868" s="6" t="str">
        <f t="shared" si="53"/>
        <v>-</v>
      </c>
      <c r="E868" s="6" t="str">
        <f>IFERROR(VLOOKUP(B868,总表!A:D,3,0),"-")</f>
        <v>-</v>
      </c>
      <c r="F868" s="6" t="str">
        <f t="shared" si="54"/>
        <v>-</v>
      </c>
      <c r="G868" s="6" t="s">
        <v>9</v>
      </c>
      <c r="H868" s="6" t="str">
        <f>IF(IFERROR(VLOOKUP(B868,总表!A:D,4,0),"露易")=0," ",IFERROR(VLOOKUP(B868,总表!A:D,4,0),"-"))</f>
        <v>-</v>
      </c>
      <c r="I868" s="6" t="str">
        <f t="shared" si="55"/>
        <v>-</v>
      </c>
    </row>
    <row r="869" spans="1:9">
      <c r="A869" s="6">
        <v>868</v>
      </c>
      <c r="B869" s="47" t="str">
        <f t="shared" si="52"/>
        <v>00000364</v>
      </c>
      <c r="C869" s="47" t="str">
        <f>IFERROR(VLOOKUP(B869,总表!A:B,2,0),"-")</f>
        <v>-</v>
      </c>
      <c r="D869" s="6" t="str">
        <f t="shared" si="53"/>
        <v>-</v>
      </c>
      <c r="E869" s="6" t="str">
        <f>IFERROR(VLOOKUP(B869,总表!A:D,3,0),"-")</f>
        <v>-</v>
      </c>
      <c r="F869" s="6" t="str">
        <f t="shared" si="54"/>
        <v>-</v>
      </c>
      <c r="G869" s="6" t="s">
        <v>9</v>
      </c>
      <c r="H869" s="6" t="str">
        <f>IF(IFERROR(VLOOKUP(B869,总表!A:D,4,0),"露易")=0," ",IFERROR(VLOOKUP(B869,总表!A:D,4,0),"-"))</f>
        <v>-</v>
      </c>
      <c r="I869" s="6" t="str">
        <f t="shared" si="55"/>
        <v>-</v>
      </c>
    </row>
    <row r="870" spans="1:9">
      <c r="A870" s="6">
        <v>869</v>
      </c>
      <c r="B870" s="47" t="str">
        <f t="shared" si="52"/>
        <v>00000365</v>
      </c>
      <c r="C870" s="47" t="str">
        <f>IFERROR(VLOOKUP(B870,总表!A:B,2,0),"-")</f>
        <v>-</v>
      </c>
      <c r="D870" s="6" t="str">
        <f t="shared" si="53"/>
        <v>-</v>
      </c>
      <c r="E870" s="6" t="str">
        <f>IFERROR(VLOOKUP(B870,总表!A:D,3,0),"-")</f>
        <v>-</v>
      </c>
      <c r="F870" s="6" t="str">
        <f t="shared" si="54"/>
        <v>-</v>
      </c>
      <c r="G870" s="6" t="s">
        <v>9</v>
      </c>
      <c r="H870" s="6" t="str">
        <f>IF(IFERROR(VLOOKUP(B870,总表!A:D,4,0),"露易")=0," ",IFERROR(VLOOKUP(B870,总表!A:D,4,0),"-"))</f>
        <v>-</v>
      </c>
      <c r="I870" s="6" t="str">
        <f t="shared" si="55"/>
        <v>-</v>
      </c>
    </row>
    <row r="871" spans="1:9">
      <c r="A871" s="6">
        <v>870</v>
      </c>
      <c r="B871" s="47" t="str">
        <f t="shared" si="52"/>
        <v>00000366</v>
      </c>
      <c r="C871" s="50" t="str">
        <f>IFERROR(VLOOKUP(B871,总表!A:B,2,0),"-")</f>
        <v>摆设类</v>
      </c>
      <c r="D871" s="51" t="str">
        <f t="shared" si="53"/>
        <v>摆设类</v>
      </c>
      <c r="E871" s="51" t="str">
        <f>IFERROR(VLOOKUP(B871,总表!A:D,3,0),"-")</f>
        <v>书挡</v>
      </c>
      <c r="F871" s="51" t="str">
        <f t="shared" si="54"/>
        <v>书挡</v>
      </c>
      <c r="H871" s="6" t="str">
        <f>IF(IFERROR(VLOOKUP(B871,总表!A:D,4,0),"露易")=0," ",IFERROR(VLOOKUP(B871,总表!A:D,4,0),"-"))</f>
        <v> </v>
      </c>
      <c r="I871" s="6" t="str">
        <f t="shared" si="55"/>
        <v> </v>
      </c>
    </row>
    <row r="872" spans="1:9">
      <c r="A872" s="6">
        <v>871</v>
      </c>
      <c r="B872" s="47" t="str">
        <f t="shared" si="52"/>
        <v>00000367</v>
      </c>
      <c r="C872" s="47" t="str">
        <f>IFERROR(VLOOKUP(B872,总表!A:B,2,0),"-")</f>
        <v>-</v>
      </c>
      <c r="D872" s="6" t="str">
        <f t="shared" si="53"/>
        <v>-</v>
      </c>
      <c r="E872" s="6" t="str">
        <f>IFERROR(VLOOKUP(B872,总表!A:D,3,0),"-")</f>
        <v>-</v>
      </c>
      <c r="F872" s="6" t="str">
        <f t="shared" si="54"/>
        <v>-</v>
      </c>
      <c r="G872" s="6" t="s">
        <v>9</v>
      </c>
      <c r="H872" s="6" t="str">
        <f>IF(IFERROR(VLOOKUP(B872,总表!A:D,4,0),"露易")=0," ",IFERROR(VLOOKUP(B872,总表!A:D,4,0),"-"))</f>
        <v>-</v>
      </c>
      <c r="I872" s="6" t="str">
        <f t="shared" si="55"/>
        <v>-</v>
      </c>
    </row>
    <row r="873" spans="1:9">
      <c r="A873" s="6">
        <v>872</v>
      </c>
      <c r="B873" s="47" t="str">
        <f t="shared" si="52"/>
        <v>00000368</v>
      </c>
      <c r="C873" s="47" t="str">
        <f>IFERROR(VLOOKUP(B873,总表!A:B,2,0),"-")</f>
        <v>-</v>
      </c>
      <c r="D873" s="6" t="str">
        <f t="shared" si="53"/>
        <v>-</v>
      </c>
      <c r="E873" s="6" t="str">
        <f>IFERROR(VLOOKUP(B873,总表!A:D,3,0),"-")</f>
        <v>-</v>
      </c>
      <c r="F873" s="6" t="str">
        <f t="shared" si="54"/>
        <v>-</v>
      </c>
      <c r="G873" s="6" t="s">
        <v>9</v>
      </c>
      <c r="H873" s="6" t="str">
        <f>IF(IFERROR(VLOOKUP(B873,总表!A:D,4,0),"露易")=0," ",IFERROR(VLOOKUP(B873,总表!A:D,4,0),"-"))</f>
        <v>-</v>
      </c>
      <c r="I873" s="6" t="str">
        <f t="shared" si="55"/>
        <v>-</v>
      </c>
    </row>
    <row r="874" spans="1:9">
      <c r="A874" s="6">
        <v>873</v>
      </c>
      <c r="B874" s="47" t="str">
        <f t="shared" si="52"/>
        <v>00000369</v>
      </c>
      <c r="C874" s="47" t="str">
        <f>IFERROR(VLOOKUP(B874,总表!A:B,2,0),"-")</f>
        <v>-</v>
      </c>
      <c r="D874" s="6" t="str">
        <f t="shared" si="53"/>
        <v>-</v>
      </c>
      <c r="E874" s="6" t="str">
        <f>IFERROR(VLOOKUP(B874,总表!A:D,3,0),"-")</f>
        <v>-</v>
      </c>
      <c r="F874" s="6" t="str">
        <f t="shared" si="54"/>
        <v>-</v>
      </c>
      <c r="G874" s="6" t="s">
        <v>9</v>
      </c>
      <c r="H874" s="6" t="str">
        <f>IF(IFERROR(VLOOKUP(B874,总表!A:D,4,0),"露易")=0," ",IFERROR(VLOOKUP(B874,总表!A:D,4,0),"-"))</f>
        <v>-</v>
      </c>
      <c r="I874" s="6" t="str">
        <f t="shared" si="55"/>
        <v>-</v>
      </c>
    </row>
    <row r="875" spans="1:9">
      <c r="A875" s="6">
        <v>874</v>
      </c>
      <c r="B875" s="47" t="str">
        <f t="shared" si="52"/>
        <v>0000036A</v>
      </c>
      <c r="C875" s="47" t="str">
        <f>IFERROR(VLOOKUP(B875,总表!A:B,2,0),"-")</f>
        <v>-</v>
      </c>
      <c r="D875" s="6" t="str">
        <f t="shared" si="53"/>
        <v>-</v>
      </c>
      <c r="E875" s="6" t="str">
        <f>IFERROR(VLOOKUP(B875,总表!A:D,3,0),"-")</f>
        <v>-</v>
      </c>
      <c r="F875" s="6" t="str">
        <f t="shared" si="54"/>
        <v>-</v>
      </c>
      <c r="G875" s="6" t="s">
        <v>9</v>
      </c>
      <c r="H875" s="6" t="str">
        <f>IF(IFERROR(VLOOKUP(B875,总表!A:D,4,0),"露易")=0," ",IFERROR(VLOOKUP(B875,总表!A:D,4,0),"-"))</f>
        <v>-</v>
      </c>
      <c r="I875" s="6" t="str">
        <f t="shared" si="55"/>
        <v>-</v>
      </c>
    </row>
    <row r="876" spans="1:9">
      <c r="A876" s="6">
        <v>875</v>
      </c>
      <c r="B876" s="47" t="str">
        <f t="shared" si="52"/>
        <v>0000036B</v>
      </c>
      <c r="C876" s="50" t="str">
        <f>IFERROR(VLOOKUP(B876,总表!A:B,2,0),"-")</f>
        <v>摆设类</v>
      </c>
      <c r="D876" s="51" t="str">
        <f t="shared" si="53"/>
        <v>摆设类</v>
      </c>
      <c r="E876" s="51" t="str">
        <f>IFERROR(VLOOKUP(B876,总表!A:D,3,0),"-")</f>
        <v>电源总开关</v>
      </c>
      <c r="F876" s="51" t="str">
        <f t="shared" si="54"/>
        <v>电源总开关</v>
      </c>
      <c r="H876" s="6" t="str">
        <f>IF(IFERROR(VLOOKUP(B876,总表!A:D,4,0),"露易")=0," ",IFERROR(VLOOKUP(B876,总表!A:D,4,0),"-"))</f>
        <v> </v>
      </c>
      <c r="I876" s="6" t="str">
        <f t="shared" si="55"/>
        <v> </v>
      </c>
    </row>
    <row r="877" spans="1:9">
      <c r="A877" s="6">
        <v>876</v>
      </c>
      <c r="B877" s="47" t="str">
        <f t="shared" si="52"/>
        <v>0000036C</v>
      </c>
      <c r="C877" s="47" t="str">
        <f>IFERROR(VLOOKUP(B877,总表!A:B,2,0),"-")</f>
        <v>-</v>
      </c>
      <c r="D877" s="6" t="str">
        <f t="shared" si="53"/>
        <v>-</v>
      </c>
      <c r="E877" s="6" t="str">
        <f>IFERROR(VLOOKUP(B877,总表!A:D,3,0),"-")</f>
        <v>-</v>
      </c>
      <c r="F877" s="6" t="str">
        <f t="shared" si="54"/>
        <v>-</v>
      </c>
      <c r="G877" s="6" t="s">
        <v>9</v>
      </c>
      <c r="H877" s="6" t="str">
        <f>IF(IFERROR(VLOOKUP(B877,总表!A:D,4,0),"露易")=0," ",IFERROR(VLOOKUP(B877,总表!A:D,4,0),"-"))</f>
        <v>-</v>
      </c>
      <c r="I877" s="6" t="str">
        <f t="shared" si="55"/>
        <v>-</v>
      </c>
    </row>
    <row r="878" spans="1:9">
      <c r="A878" s="6">
        <v>877</v>
      </c>
      <c r="B878" s="47" t="str">
        <f t="shared" si="52"/>
        <v>0000036D</v>
      </c>
      <c r="C878" s="47" t="str">
        <f>IFERROR(VLOOKUP(B878,总表!A:B,2,0),"-")</f>
        <v>-</v>
      </c>
      <c r="D878" s="6" t="str">
        <f t="shared" si="53"/>
        <v>-</v>
      </c>
      <c r="E878" s="6" t="str">
        <f>IFERROR(VLOOKUP(B878,总表!A:D,3,0),"-")</f>
        <v>-</v>
      </c>
      <c r="F878" s="6" t="str">
        <f t="shared" si="54"/>
        <v>-</v>
      </c>
      <c r="G878" s="6" t="s">
        <v>9</v>
      </c>
      <c r="H878" s="6" t="str">
        <f>IF(IFERROR(VLOOKUP(B878,总表!A:D,4,0),"露易")=0," ",IFERROR(VLOOKUP(B878,总表!A:D,4,0),"-"))</f>
        <v>-</v>
      </c>
      <c r="I878" s="6" t="str">
        <f t="shared" si="55"/>
        <v>-</v>
      </c>
    </row>
    <row r="879" spans="1:9">
      <c r="A879" s="6">
        <v>878</v>
      </c>
      <c r="B879" s="47" t="str">
        <f t="shared" si="52"/>
        <v>0000036E</v>
      </c>
      <c r="C879" s="47" t="str">
        <f>IFERROR(VLOOKUP(B879,总表!A:B,2,0),"-")</f>
        <v>-</v>
      </c>
      <c r="D879" s="6" t="str">
        <f t="shared" si="53"/>
        <v>-</v>
      </c>
      <c r="E879" s="6" t="str">
        <f>IFERROR(VLOOKUP(B879,总表!A:D,3,0),"-")</f>
        <v>-</v>
      </c>
      <c r="F879" s="6" t="str">
        <f t="shared" si="54"/>
        <v>-</v>
      </c>
      <c r="G879" s="6" t="s">
        <v>9</v>
      </c>
      <c r="H879" s="6" t="str">
        <f>IF(IFERROR(VLOOKUP(B879,总表!A:D,4,0),"露易")=0," ",IFERROR(VLOOKUP(B879,总表!A:D,4,0),"-"))</f>
        <v>-</v>
      </c>
      <c r="I879" s="6" t="str">
        <f t="shared" si="55"/>
        <v>-</v>
      </c>
    </row>
    <row r="880" spans="1:9">
      <c r="A880" s="6">
        <v>879</v>
      </c>
      <c r="B880" s="47" t="str">
        <f t="shared" si="52"/>
        <v>0000036F</v>
      </c>
      <c r="C880" s="47" t="str">
        <f>IFERROR(VLOOKUP(B880,总表!A:B,2,0),"-")</f>
        <v>-</v>
      </c>
      <c r="D880" s="6" t="str">
        <f t="shared" si="53"/>
        <v>-</v>
      </c>
      <c r="E880" s="6" t="str">
        <f>IFERROR(VLOOKUP(B880,总表!A:D,3,0),"-")</f>
        <v>-</v>
      </c>
      <c r="F880" s="6" t="str">
        <f t="shared" si="54"/>
        <v>-</v>
      </c>
      <c r="G880" s="6" t="s">
        <v>9</v>
      </c>
      <c r="H880" s="6" t="str">
        <f>IF(IFERROR(VLOOKUP(B880,总表!A:D,4,0),"露易")=0," ",IFERROR(VLOOKUP(B880,总表!A:D,4,0),"-"))</f>
        <v>-</v>
      </c>
      <c r="I880" s="6" t="str">
        <f t="shared" si="55"/>
        <v>-</v>
      </c>
    </row>
    <row r="881" spans="1:9">
      <c r="A881" s="6">
        <v>880</v>
      </c>
      <c r="B881" s="47" t="str">
        <f t="shared" si="52"/>
        <v>00000370</v>
      </c>
      <c r="C881" s="50" t="str">
        <f>IFERROR(VLOOKUP(B881,总表!A:B,2,0),"-")</f>
        <v>摆设类</v>
      </c>
      <c r="D881" s="51" t="str">
        <f t="shared" si="53"/>
        <v>摆设类</v>
      </c>
      <c r="E881" s="6" t="str">
        <f>IFERROR(VLOOKUP(B881,总表!A:D,3,0),"-")</f>
        <v>木制水桶</v>
      </c>
      <c r="F881" s="6" t="str">
        <f t="shared" si="54"/>
        <v>木制水桶</v>
      </c>
      <c r="H881" s="6" t="str">
        <f>IF(IFERROR(VLOOKUP(B881,总表!A:D,4,0),"露易")=0," ",IFERROR(VLOOKUP(B881,总表!A:D,4,0),"-"))</f>
        <v> </v>
      </c>
      <c r="I881" s="6" t="str">
        <f t="shared" si="55"/>
        <v> </v>
      </c>
    </row>
    <row r="882" spans="1:9">
      <c r="A882" s="6">
        <v>881</v>
      </c>
      <c r="B882" s="47" t="str">
        <f t="shared" si="52"/>
        <v>00000371</v>
      </c>
      <c r="C882" s="47" t="str">
        <f>IFERROR(VLOOKUP(B882,总表!A:B,2,0),"-")</f>
        <v>-</v>
      </c>
      <c r="D882" s="6" t="str">
        <f t="shared" si="53"/>
        <v>-</v>
      </c>
      <c r="E882" s="6" t="str">
        <f>IFERROR(VLOOKUP(B882,总表!A:D,3,0),"-")</f>
        <v>-</v>
      </c>
      <c r="F882" s="6" t="str">
        <f t="shared" si="54"/>
        <v>-</v>
      </c>
      <c r="G882" s="6" t="s">
        <v>9</v>
      </c>
      <c r="H882" s="6" t="str">
        <f>IF(IFERROR(VLOOKUP(B882,总表!A:D,4,0),"露易")=0," ",IFERROR(VLOOKUP(B882,总表!A:D,4,0),"-"))</f>
        <v>-</v>
      </c>
      <c r="I882" s="6" t="str">
        <f t="shared" si="55"/>
        <v>-</v>
      </c>
    </row>
    <row r="883" spans="1:9">
      <c r="A883" s="6">
        <v>882</v>
      </c>
      <c r="B883" s="47" t="str">
        <f t="shared" si="52"/>
        <v>00000372</v>
      </c>
      <c r="C883" s="47" t="str">
        <f>IFERROR(VLOOKUP(B883,总表!A:B,2,0),"-")</f>
        <v>-</v>
      </c>
      <c r="D883" s="6" t="str">
        <f t="shared" si="53"/>
        <v>-</v>
      </c>
      <c r="E883" s="6" t="str">
        <f>IFERROR(VLOOKUP(B883,总表!A:D,3,0),"-")</f>
        <v>-</v>
      </c>
      <c r="F883" s="6" t="str">
        <f t="shared" si="54"/>
        <v>-</v>
      </c>
      <c r="G883" s="6" t="s">
        <v>9</v>
      </c>
      <c r="H883" s="6" t="str">
        <f>IF(IFERROR(VLOOKUP(B883,总表!A:D,4,0),"露易")=0," ",IFERROR(VLOOKUP(B883,总表!A:D,4,0),"-"))</f>
        <v>-</v>
      </c>
      <c r="I883" s="6" t="str">
        <f t="shared" si="55"/>
        <v>-</v>
      </c>
    </row>
    <row r="884" spans="1:9">
      <c r="A884" s="6">
        <v>883</v>
      </c>
      <c r="B884" s="47" t="str">
        <f t="shared" si="52"/>
        <v>00000373</v>
      </c>
      <c r="C884" s="47" t="str">
        <f>IFERROR(VLOOKUP(B884,总表!A:B,2,0),"-")</f>
        <v>-</v>
      </c>
      <c r="D884" s="6" t="str">
        <f t="shared" si="53"/>
        <v>-</v>
      </c>
      <c r="E884" s="6" t="str">
        <f>IFERROR(VLOOKUP(B884,总表!A:D,3,0),"-")</f>
        <v>-</v>
      </c>
      <c r="F884" s="6" t="str">
        <f t="shared" si="54"/>
        <v>-</v>
      </c>
      <c r="G884" s="6" t="s">
        <v>9</v>
      </c>
      <c r="H884" s="6" t="str">
        <f>IF(IFERROR(VLOOKUP(B884,总表!A:D,4,0),"露易")=0," ",IFERROR(VLOOKUP(B884,总表!A:D,4,0),"-"))</f>
        <v>-</v>
      </c>
      <c r="I884" s="6" t="str">
        <f t="shared" si="55"/>
        <v>-</v>
      </c>
    </row>
    <row r="885" spans="1:9">
      <c r="A885" s="6">
        <v>884</v>
      </c>
      <c r="B885" s="47" t="str">
        <f t="shared" si="52"/>
        <v>00000374</v>
      </c>
      <c r="C885" s="47" t="str">
        <f>IFERROR(VLOOKUP(B885,总表!A:B,2,0),"-")</f>
        <v>-</v>
      </c>
      <c r="D885" s="6" t="str">
        <f t="shared" si="53"/>
        <v>-</v>
      </c>
      <c r="E885" s="6" t="str">
        <f>IFERROR(VLOOKUP(B885,总表!A:D,3,0),"-")</f>
        <v>-</v>
      </c>
      <c r="F885" s="6" t="str">
        <f t="shared" si="54"/>
        <v>-</v>
      </c>
      <c r="G885" s="6" t="s">
        <v>9</v>
      </c>
      <c r="H885" s="6" t="str">
        <f>IF(IFERROR(VLOOKUP(B885,总表!A:D,4,0),"露易")=0," ",IFERROR(VLOOKUP(B885,总表!A:D,4,0),"-"))</f>
        <v>-</v>
      </c>
      <c r="I885" s="6" t="str">
        <f t="shared" si="55"/>
        <v>-</v>
      </c>
    </row>
    <row r="886" spans="1:9">
      <c r="A886" s="6">
        <v>885</v>
      </c>
      <c r="B886" s="47" t="str">
        <f t="shared" si="52"/>
        <v>00000375</v>
      </c>
      <c r="C886" s="47" t="str">
        <f>IFERROR(VLOOKUP(B886,总表!A:B,2,0),"-")</f>
        <v>-</v>
      </c>
      <c r="D886" s="6" t="str">
        <f t="shared" si="53"/>
        <v>-</v>
      </c>
      <c r="E886" s="6" t="str">
        <f>IFERROR(VLOOKUP(B886,总表!A:D,3,0),"-")</f>
        <v>-</v>
      </c>
      <c r="F886" s="6" t="str">
        <f t="shared" si="54"/>
        <v>-</v>
      </c>
      <c r="G886" s="6" t="s">
        <v>9</v>
      </c>
      <c r="H886" s="6" t="str">
        <f>IF(IFERROR(VLOOKUP(B886,总表!A:D,4,0),"露易")=0," ",IFERROR(VLOOKUP(B886,总表!A:D,4,0),"-"))</f>
        <v>-</v>
      </c>
      <c r="I886" s="6" t="str">
        <f t="shared" si="55"/>
        <v>-</v>
      </c>
    </row>
    <row r="887" spans="1:9">
      <c r="A887" s="6">
        <v>886</v>
      </c>
      <c r="B887" s="47" t="str">
        <f t="shared" si="52"/>
        <v>00000376</v>
      </c>
      <c r="C887" s="47" t="str">
        <f>IFERROR(VLOOKUP(B887,总表!A:B,2,0),"-")</f>
        <v>-</v>
      </c>
      <c r="D887" s="6" t="str">
        <f t="shared" si="53"/>
        <v>-</v>
      </c>
      <c r="E887" s="6" t="str">
        <f>IFERROR(VLOOKUP(B887,总表!A:D,3,0),"-")</f>
        <v>-</v>
      </c>
      <c r="F887" s="6" t="str">
        <f t="shared" si="54"/>
        <v>-</v>
      </c>
      <c r="G887" s="6" t="s">
        <v>9</v>
      </c>
      <c r="H887" s="6" t="str">
        <f>IF(IFERROR(VLOOKUP(B887,总表!A:D,4,0),"露易")=0," ",IFERROR(VLOOKUP(B887,总表!A:D,4,0),"-"))</f>
        <v>-</v>
      </c>
      <c r="I887" s="6" t="str">
        <f t="shared" si="55"/>
        <v>-</v>
      </c>
    </row>
    <row r="888" spans="1:9">
      <c r="A888" s="6">
        <v>887</v>
      </c>
      <c r="B888" s="47" t="str">
        <f t="shared" si="52"/>
        <v>00000377</v>
      </c>
      <c r="C888" s="47" t="str">
        <f>IFERROR(VLOOKUP(B888,总表!A:B,2,0),"-")</f>
        <v>-</v>
      </c>
      <c r="D888" s="6" t="str">
        <f t="shared" si="53"/>
        <v>-</v>
      </c>
      <c r="E888" s="6" t="str">
        <f>IFERROR(VLOOKUP(B888,总表!A:D,3,0),"-")</f>
        <v>-</v>
      </c>
      <c r="F888" s="6" t="str">
        <f t="shared" si="54"/>
        <v>-</v>
      </c>
      <c r="G888" s="6" t="s">
        <v>9</v>
      </c>
      <c r="H888" s="6" t="str">
        <f>IF(IFERROR(VLOOKUP(B888,总表!A:D,4,0),"露易")=0," ",IFERROR(VLOOKUP(B888,总表!A:D,4,0),"-"))</f>
        <v>-</v>
      </c>
      <c r="I888" s="6" t="str">
        <f t="shared" si="55"/>
        <v>-</v>
      </c>
    </row>
    <row r="889" spans="1:9">
      <c r="A889" s="6">
        <v>888</v>
      </c>
      <c r="B889" s="47" t="str">
        <f t="shared" si="52"/>
        <v>00000378</v>
      </c>
      <c r="C889" s="47" t="str">
        <f>IFERROR(VLOOKUP(B889,总表!A:B,2,0),"-")</f>
        <v>-</v>
      </c>
      <c r="D889" s="6" t="str">
        <f t="shared" si="53"/>
        <v>-</v>
      </c>
      <c r="E889" s="6" t="str">
        <f>IFERROR(VLOOKUP(B889,总表!A:D,3,0),"-")</f>
        <v>-</v>
      </c>
      <c r="F889" s="6" t="str">
        <f t="shared" si="54"/>
        <v>-</v>
      </c>
      <c r="G889" s="6" t="s">
        <v>9</v>
      </c>
      <c r="H889" s="6" t="str">
        <f>IF(IFERROR(VLOOKUP(B889,总表!A:D,4,0),"露易")=0," ",IFERROR(VLOOKUP(B889,总表!A:D,4,0),"-"))</f>
        <v>-</v>
      </c>
      <c r="I889" s="6" t="str">
        <f t="shared" si="55"/>
        <v>-</v>
      </c>
    </row>
    <row r="890" spans="1:9">
      <c r="A890" s="6">
        <v>889</v>
      </c>
      <c r="B890" s="47" t="str">
        <f t="shared" si="52"/>
        <v>00000379</v>
      </c>
      <c r="C890" s="50" t="str">
        <f>IFERROR(VLOOKUP(B890,总表!A:B,2,0),"-")</f>
        <v>摆设类</v>
      </c>
      <c r="D890" s="51" t="str">
        <f t="shared" si="53"/>
        <v>摆设类</v>
      </c>
      <c r="E890" s="6" t="str">
        <f>IFERROR(VLOOKUP(B890,总表!A:D,3,0),"-")</f>
        <v>露营炉具</v>
      </c>
      <c r="F890" s="6" t="str">
        <f t="shared" si="54"/>
        <v>露营炉具</v>
      </c>
      <c r="H890" s="6" t="str">
        <f>IF(IFERROR(VLOOKUP(B890,总表!A:D,4,0),"露易")=0," ",IFERROR(VLOOKUP(B890,总表!A:D,4,0),"-"))</f>
        <v> </v>
      </c>
      <c r="I890" s="6" t="str">
        <f t="shared" si="55"/>
        <v> </v>
      </c>
    </row>
    <row r="891" spans="1:9">
      <c r="A891" s="6">
        <v>890</v>
      </c>
      <c r="B891" s="47" t="str">
        <f t="shared" si="52"/>
        <v>0000037A</v>
      </c>
      <c r="C891" s="47" t="str">
        <f>IFERROR(VLOOKUP(B891,总表!A:B,2,0),"-")</f>
        <v>-</v>
      </c>
      <c r="D891" s="6" t="str">
        <f t="shared" si="53"/>
        <v>-</v>
      </c>
      <c r="E891" s="6" t="str">
        <f>IFERROR(VLOOKUP(B891,总表!A:D,3,0),"-")</f>
        <v>-</v>
      </c>
      <c r="F891" s="6" t="str">
        <f t="shared" si="54"/>
        <v>-</v>
      </c>
      <c r="G891" s="6" t="s">
        <v>9</v>
      </c>
      <c r="H891" s="6" t="str">
        <f>IF(IFERROR(VLOOKUP(B891,总表!A:D,4,0),"露易")=0," ",IFERROR(VLOOKUP(B891,总表!A:D,4,0),"-"))</f>
        <v>-</v>
      </c>
      <c r="I891" s="6" t="str">
        <f t="shared" si="55"/>
        <v>-</v>
      </c>
    </row>
    <row r="892" spans="1:9">
      <c r="A892" s="6">
        <v>891</v>
      </c>
      <c r="B892" s="47" t="str">
        <f t="shared" si="52"/>
        <v>0000037B</v>
      </c>
      <c r="C892" s="50" t="str">
        <f>IFERROR(VLOOKUP(B892,总表!A:B,2,0),"-")</f>
        <v>摆设类</v>
      </c>
      <c r="D892" s="51" t="str">
        <f t="shared" si="53"/>
        <v>摆设类</v>
      </c>
      <c r="E892" s="6" t="str">
        <f>IFERROR(VLOOKUP(B892,总表!A:D,3,0),"-")</f>
        <v>圣诞蜡烛</v>
      </c>
      <c r="F892" s="6" t="str">
        <f t="shared" si="54"/>
        <v>圣诞蜡烛</v>
      </c>
      <c r="H892" s="6" t="str">
        <f>IF(IFERROR(VLOOKUP(B892,总表!A:D,4,0),"露易")=0," ",IFERROR(VLOOKUP(B892,总表!A:D,4,0),"-"))</f>
        <v> </v>
      </c>
      <c r="I892" s="6" t="str">
        <f t="shared" si="55"/>
        <v> </v>
      </c>
    </row>
    <row r="893" spans="1:9">
      <c r="A893" s="6">
        <v>892</v>
      </c>
      <c r="B893" s="47" t="str">
        <f t="shared" si="52"/>
        <v>0000037C</v>
      </c>
      <c r="C893" s="47" t="str">
        <f>IFERROR(VLOOKUP(B893,总表!A:B,2,0),"-")</f>
        <v>-</v>
      </c>
      <c r="D893" s="6" t="str">
        <f t="shared" si="53"/>
        <v>-</v>
      </c>
      <c r="E893" s="6" t="str">
        <f>IFERROR(VLOOKUP(B893,总表!A:D,3,0),"-")</f>
        <v>-</v>
      </c>
      <c r="F893" s="6" t="str">
        <f t="shared" si="54"/>
        <v>-</v>
      </c>
      <c r="G893" s="6" t="s">
        <v>9</v>
      </c>
      <c r="H893" s="6" t="str">
        <f>IF(IFERROR(VLOOKUP(B893,总表!A:D,4,0),"露易")=0," ",IFERROR(VLOOKUP(B893,总表!A:D,4,0),"-"))</f>
        <v>-</v>
      </c>
      <c r="I893" s="6" t="str">
        <f t="shared" si="55"/>
        <v>-</v>
      </c>
    </row>
    <row r="894" spans="1:9">
      <c r="A894" s="6">
        <v>893</v>
      </c>
      <c r="B894" s="47" t="str">
        <f t="shared" si="52"/>
        <v>0000037D</v>
      </c>
      <c r="C894" s="47" t="str">
        <f>IFERROR(VLOOKUP(B894,总表!A:B,2,0),"-")</f>
        <v>-</v>
      </c>
      <c r="D894" s="6" t="str">
        <f t="shared" si="53"/>
        <v>-</v>
      </c>
      <c r="E894" s="6" t="str">
        <f>IFERROR(VLOOKUP(B894,总表!A:D,3,0),"-")</f>
        <v>-</v>
      </c>
      <c r="F894" s="6" t="str">
        <f t="shared" si="54"/>
        <v>-</v>
      </c>
      <c r="G894" s="6" t="s">
        <v>9</v>
      </c>
      <c r="H894" s="6" t="str">
        <f>IF(IFERROR(VLOOKUP(B894,总表!A:D,4,0),"露易")=0," ",IFERROR(VLOOKUP(B894,总表!A:D,4,0),"-"))</f>
        <v>-</v>
      </c>
      <c r="I894" s="6" t="str">
        <f t="shared" si="55"/>
        <v>-</v>
      </c>
    </row>
    <row r="895" spans="1:9">
      <c r="A895" s="6">
        <v>894</v>
      </c>
      <c r="B895" s="47" t="str">
        <f t="shared" si="52"/>
        <v>0000037E</v>
      </c>
      <c r="C895" s="47" t="str">
        <f>IFERROR(VLOOKUP(B895,总表!A:B,2,0),"-")</f>
        <v>-</v>
      </c>
      <c r="D895" s="6" t="str">
        <f t="shared" si="53"/>
        <v>-</v>
      </c>
      <c r="E895" s="6" t="str">
        <f>IFERROR(VLOOKUP(B895,总表!A:D,3,0),"-")</f>
        <v>-</v>
      </c>
      <c r="F895" s="6" t="str">
        <f t="shared" si="54"/>
        <v>-</v>
      </c>
      <c r="G895" s="6" t="s">
        <v>9</v>
      </c>
      <c r="H895" s="6" t="str">
        <f>IF(IFERROR(VLOOKUP(B895,总表!A:D,4,0),"露易")=0," ",IFERROR(VLOOKUP(B895,总表!A:D,4,0),"-"))</f>
        <v>-</v>
      </c>
      <c r="I895" s="6" t="str">
        <f t="shared" si="55"/>
        <v>-</v>
      </c>
    </row>
    <row r="896" spans="1:9">
      <c r="A896" s="6">
        <v>895</v>
      </c>
      <c r="B896" s="47" t="str">
        <f t="shared" si="52"/>
        <v>0000037F</v>
      </c>
      <c r="C896" s="47" t="str">
        <f>IFERROR(VLOOKUP(B896,总表!A:B,2,0),"-")</f>
        <v>-</v>
      </c>
      <c r="D896" s="6" t="str">
        <f t="shared" si="53"/>
        <v>-</v>
      </c>
      <c r="E896" s="6" t="str">
        <f>IFERROR(VLOOKUP(B896,总表!A:D,3,0),"-")</f>
        <v>-</v>
      </c>
      <c r="F896" s="6" t="str">
        <f t="shared" si="54"/>
        <v>-</v>
      </c>
      <c r="G896" s="6" t="s">
        <v>9</v>
      </c>
      <c r="H896" s="6" t="str">
        <f>IF(IFERROR(VLOOKUP(B896,总表!A:D,4,0),"露易")=0," ",IFERROR(VLOOKUP(B896,总表!A:D,4,0),"-"))</f>
        <v>-</v>
      </c>
      <c r="I896" s="6" t="str">
        <f t="shared" si="55"/>
        <v>-</v>
      </c>
    </row>
    <row r="897" spans="1:9">
      <c r="A897" s="6">
        <v>896</v>
      </c>
      <c r="B897" s="47" t="str">
        <f t="shared" si="52"/>
        <v>00000380</v>
      </c>
      <c r="C897" s="50" t="str">
        <f>IFERROR(VLOOKUP(B897,总表!A:B,2,0),"-")</f>
        <v>摆设类</v>
      </c>
      <c r="D897" s="51" t="str">
        <f t="shared" si="53"/>
        <v>摆设类</v>
      </c>
      <c r="E897" s="6" t="str">
        <f>IFERROR(VLOOKUP(B897,总表!A:D,3,0),"-")</f>
        <v>猫跳台</v>
      </c>
      <c r="F897" s="6" t="str">
        <f t="shared" si="54"/>
        <v>猫跳台</v>
      </c>
      <c r="H897" s="6" t="str">
        <f>IF(IFERROR(VLOOKUP(B897,总表!A:D,4,0),"露易")=0," ",IFERROR(VLOOKUP(B897,总表!A:D,4,0),"-"))</f>
        <v> </v>
      </c>
      <c r="I897" s="6" t="str">
        <f t="shared" si="55"/>
        <v> </v>
      </c>
    </row>
    <row r="898" spans="1:9">
      <c r="A898" s="6">
        <v>897</v>
      </c>
      <c r="B898" s="47" t="str">
        <f t="shared" ref="B898:B961" si="56">DEC2HEX(ROW(A897),8)</f>
        <v>00000381</v>
      </c>
      <c r="C898" s="47" t="str">
        <f>IFERROR(VLOOKUP(B898,总表!A:B,2,0),"-")</f>
        <v>-</v>
      </c>
      <c r="D898" s="6" t="str">
        <f t="shared" ref="D898:D961" si="57">C898</f>
        <v>-</v>
      </c>
      <c r="E898" s="6" t="str">
        <f>IFERROR(VLOOKUP(B898,总表!A:D,3,0),"-")</f>
        <v>-</v>
      </c>
      <c r="F898" s="6" t="str">
        <f t="shared" ref="F898:F961" si="58">E898</f>
        <v>-</v>
      </c>
      <c r="G898" s="6" t="s">
        <v>9</v>
      </c>
      <c r="H898" s="6" t="str">
        <f>IF(IFERROR(VLOOKUP(B898,总表!A:D,4,0),"露易")=0," ",IFERROR(VLOOKUP(B898,总表!A:D,4,0),"-"))</f>
        <v>-</v>
      </c>
      <c r="I898" s="6" t="str">
        <f t="shared" ref="I898:I961" si="59">H898</f>
        <v>-</v>
      </c>
    </row>
    <row r="899" spans="1:9">
      <c r="A899" s="6">
        <v>898</v>
      </c>
      <c r="B899" s="47" t="str">
        <f t="shared" si="56"/>
        <v>00000382</v>
      </c>
      <c r="C899" s="47" t="str">
        <f>IFERROR(VLOOKUP(B899,总表!A:B,2,0),"-")</f>
        <v>-</v>
      </c>
      <c r="D899" s="6" t="str">
        <f t="shared" si="57"/>
        <v>-</v>
      </c>
      <c r="E899" s="6" t="str">
        <f>IFERROR(VLOOKUP(B899,总表!A:D,3,0),"-")</f>
        <v>-</v>
      </c>
      <c r="F899" s="6" t="str">
        <f t="shared" si="58"/>
        <v>-</v>
      </c>
      <c r="G899" s="6" t="s">
        <v>9</v>
      </c>
      <c r="H899" s="6" t="str">
        <f>IF(IFERROR(VLOOKUP(B899,总表!A:D,4,0),"露易")=0," ",IFERROR(VLOOKUP(B899,总表!A:D,4,0),"-"))</f>
        <v>-</v>
      </c>
      <c r="I899" s="6" t="str">
        <f t="shared" si="59"/>
        <v>-</v>
      </c>
    </row>
    <row r="900" spans="1:9">
      <c r="A900" s="6">
        <v>899</v>
      </c>
      <c r="B900" s="47" t="str">
        <f t="shared" si="56"/>
        <v>00000383</v>
      </c>
      <c r="C900" s="47" t="str">
        <f>IFERROR(VLOOKUP(B900,总表!A:B,2,0),"-")</f>
        <v>-</v>
      </c>
      <c r="D900" s="6" t="str">
        <f t="shared" si="57"/>
        <v>-</v>
      </c>
      <c r="E900" s="6" t="str">
        <f>IFERROR(VLOOKUP(B900,总表!A:D,3,0),"-")</f>
        <v>-</v>
      </c>
      <c r="F900" s="6" t="str">
        <f t="shared" si="58"/>
        <v>-</v>
      </c>
      <c r="G900" s="6" t="s">
        <v>9</v>
      </c>
      <c r="H900" s="6" t="str">
        <f>IF(IFERROR(VLOOKUP(B900,总表!A:D,4,0),"露易")=0," ",IFERROR(VLOOKUP(B900,总表!A:D,4,0),"-"))</f>
        <v>-</v>
      </c>
      <c r="I900" s="6" t="str">
        <f t="shared" si="59"/>
        <v>-</v>
      </c>
    </row>
    <row r="901" spans="1:9">
      <c r="A901" s="6">
        <v>900</v>
      </c>
      <c r="B901" s="47" t="str">
        <f t="shared" si="56"/>
        <v>00000384</v>
      </c>
      <c r="C901" s="47" t="str">
        <f>IFERROR(VLOOKUP(B901,总表!A:B,2,0),"-")</f>
        <v>-</v>
      </c>
      <c r="D901" s="6" t="str">
        <f t="shared" si="57"/>
        <v>-</v>
      </c>
      <c r="E901" s="6" t="str">
        <f>IFERROR(VLOOKUP(B901,总表!A:D,3,0),"-")</f>
        <v>-</v>
      </c>
      <c r="F901" s="6" t="str">
        <f t="shared" si="58"/>
        <v>-</v>
      </c>
      <c r="G901" s="6" t="s">
        <v>9</v>
      </c>
      <c r="H901" s="6" t="str">
        <f>IF(IFERROR(VLOOKUP(B901,总表!A:D,4,0),"露易")=0," ",IFERROR(VLOOKUP(B901,总表!A:D,4,0),"-"))</f>
        <v>-</v>
      </c>
      <c r="I901" s="6" t="str">
        <f t="shared" si="59"/>
        <v>-</v>
      </c>
    </row>
    <row r="902" spans="1:9">
      <c r="A902" s="6">
        <v>901</v>
      </c>
      <c r="B902" s="47" t="str">
        <f t="shared" si="56"/>
        <v>00000385</v>
      </c>
      <c r="C902" s="47" t="str">
        <f>IFERROR(VLOOKUP(B902,总表!A:B,2,0),"-")</f>
        <v>-</v>
      </c>
      <c r="D902" s="6" t="str">
        <f t="shared" si="57"/>
        <v>-</v>
      </c>
      <c r="E902" s="6" t="str">
        <f>IFERROR(VLOOKUP(B902,总表!A:D,3,0),"-")</f>
        <v>-</v>
      </c>
      <c r="F902" s="6" t="str">
        <f t="shared" si="58"/>
        <v>-</v>
      </c>
      <c r="G902" s="6" t="s">
        <v>9</v>
      </c>
      <c r="H902" s="6" t="str">
        <f>IF(IFERROR(VLOOKUP(B902,总表!A:D,4,0),"露易")=0," ",IFERROR(VLOOKUP(B902,总表!A:D,4,0),"-"))</f>
        <v>-</v>
      </c>
      <c r="I902" s="6" t="str">
        <f t="shared" si="59"/>
        <v>-</v>
      </c>
    </row>
    <row r="903" spans="1:9">
      <c r="A903" s="6">
        <v>902</v>
      </c>
      <c r="B903" s="47" t="str">
        <f t="shared" si="56"/>
        <v>00000386</v>
      </c>
      <c r="C903" s="47" t="str">
        <f>IFERROR(VLOOKUP(B903,总表!A:B,2,0),"-")</f>
        <v>-</v>
      </c>
      <c r="D903" s="6" t="str">
        <f t="shared" si="57"/>
        <v>-</v>
      </c>
      <c r="E903" s="6" t="str">
        <f>IFERROR(VLOOKUP(B903,总表!A:D,3,0),"-")</f>
        <v>-</v>
      </c>
      <c r="F903" s="6" t="str">
        <f t="shared" si="58"/>
        <v>-</v>
      </c>
      <c r="G903" s="6" t="s">
        <v>9</v>
      </c>
      <c r="H903" s="6" t="str">
        <f>IF(IFERROR(VLOOKUP(B903,总表!A:D,4,0),"露易")=0," ",IFERROR(VLOOKUP(B903,总表!A:D,4,0),"-"))</f>
        <v>-</v>
      </c>
      <c r="I903" s="6" t="str">
        <f t="shared" si="59"/>
        <v>-</v>
      </c>
    </row>
    <row r="904" spans="1:9">
      <c r="A904" s="6">
        <v>903</v>
      </c>
      <c r="B904" s="47" t="str">
        <f t="shared" si="56"/>
        <v>00000387</v>
      </c>
      <c r="C904" s="47" t="str">
        <f>IFERROR(VLOOKUP(B904,总表!A:B,2,0),"-")</f>
        <v>-</v>
      </c>
      <c r="D904" s="6" t="str">
        <f t="shared" si="57"/>
        <v>-</v>
      </c>
      <c r="E904" s="6" t="str">
        <f>IFERROR(VLOOKUP(B904,总表!A:D,3,0),"-")</f>
        <v>-</v>
      </c>
      <c r="F904" s="6" t="str">
        <f t="shared" si="58"/>
        <v>-</v>
      </c>
      <c r="G904" s="6" t="s">
        <v>9</v>
      </c>
      <c r="H904" s="6" t="str">
        <f>IF(IFERROR(VLOOKUP(B904,总表!A:D,4,0),"露易")=0," ",IFERROR(VLOOKUP(B904,总表!A:D,4,0),"-"))</f>
        <v>-</v>
      </c>
      <c r="I904" s="6" t="str">
        <f t="shared" si="59"/>
        <v>-</v>
      </c>
    </row>
    <row r="905" spans="1:9">
      <c r="A905" s="6">
        <v>904</v>
      </c>
      <c r="B905" s="47" t="str">
        <f t="shared" si="56"/>
        <v>00000388</v>
      </c>
      <c r="C905" s="47" t="str">
        <f>IFERROR(VLOOKUP(B905,总表!A:B,2,0),"-")</f>
        <v>-</v>
      </c>
      <c r="D905" s="6" t="str">
        <f t="shared" si="57"/>
        <v>-</v>
      </c>
      <c r="E905" s="6" t="str">
        <f>IFERROR(VLOOKUP(B905,总表!A:D,3,0),"-")</f>
        <v>-</v>
      </c>
      <c r="F905" s="6" t="str">
        <f t="shared" si="58"/>
        <v>-</v>
      </c>
      <c r="G905" s="6" t="s">
        <v>9</v>
      </c>
      <c r="H905" s="6" t="str">
        <f>IF(IFERROR(VLOOKUP(B905,总表!A:D,4,0),"露易")=0," ",IFERROR(VLOOKUP(B905,总表!A:D,4,0),"-"))</f>
        <v>-</v>
      </c>
      <c r="I905" s="6" t="str">
        <f t="shared" si="59"/>
        <v>-</v>
      </c>
    </row>
    <row r="906" spans="1:9">
      <c r="A906" s="6">
        <v>905</v>
      </c>
      <c r="B906" s="47" t="str">
        <f t="shared" si="56"/>
        <v>00000389</v>
      </c>
      <c r="C906" s="47" t="str">
        <f>IFERROR(VLOOKUP(B906,总表!A:B,2,0),"-")</f>
        <v>-</v>
      </c>
      <c r="D906" s="6" t="str">
        <f t="shared" si="57"/>
        <v>-</v>
      </c>
      <c r="E906" s="6" t="str">
        <f>IFERROR(VLOOKUP(B906,总表!A:D,3,0),"-")</f>
        <v>-</v>
      </c>
      <c r="F906" s="6" t="str">
        <f t="shared" si="58"/>
        <v>-</v>
      </c>
      <c r="G906" s="6" t="s">
        <v>9</v>
      </c>
      <c r="H906" s="6" t="str">
        <f>IF(IFERROR(VLOOKUP(B906,总表!A:D,4,0),"露易")=0," ",IFERROR(VLOOKUP(B906,总表!A:D,4,0),"-"))</f>
        <v>-</v>
      </c>
      <c r="I906" s="6" t="str">
        <f t="shared" si="59"/>
        <v>-</v>
      </c>
    </row>
    <row r="907" spans="1:9">
      <c r="A907" s="6">
        <v>906</v>
      </c>
      <c r="B907" s="47" t="str">
        <f t="shared" si="56"/>
        <v>0000038A</v>
      </c>
      <c r="C907" s="47" t="str">
        <f>IFERROR(VLOOKUP(B907,总表!A:B,2,0),"-")</f>
        <v>-</v>
      </c>
      <c r="D907" s="6" t="str">
        <f t="shared" si="57"/>
        <v>-</v>
      </c>
      <c r="E907" s="6" t="str">
        <f>IFERROR(VLOOKUP(B907,总表!A:D,3,0),"-")</f>
        <v>-</v>
      </c>
      <c r="F907" s="6" t="str">
        <f t="shared" si="58"/>
        <v>-</v>
      </c>
      <c r="G907" s="6" t="s">
        <v>9</v>
      </c>
      <c r="H907" s="6" t="str">
        <f>IF(IFERROR(VLOOKUP(B907,总表!A:D,4,0),"露易")=0," ",IFERROR(VLOOKUP(B907,总表!A:D,4,0),"-"))</f>
        <v>-</v>
      </c>
      <c r="I907" s="6" t="str">
        <f t="shared" si="59"/>
        <v>-</v>
      </c>
    </row>
    <row r="908" spans="1:9">
      <c r="A908" s="6">
        <v>907</v>
      </c>
      <c r="B908" s="47" t="str">
        <f t="shared" si="56"/>
        <v>0000038B</v>
      </c>
      <c r="C908" s="50" t="str">
        <f>IFERROR(VLOOKUP(B908,总表!A:B,2,0),"-")</f>
        <v>摆设类</v>
      </c>
      <c r="D908" s="51" t="str">
        <f t="shared" si="57"/>
        <v>摆设类</v>
      </c>
      <c r="E908" s="6" t="str">
        <f>IFERROR(VLOOKUP(B908,总表!A:D,3,0),"-")</f>
        <v>吸尘器</v>
      </c>
      <c r="F908" s="6" t="str">
        <f t="shared" si="58"/>
        <v>吸尘器</v>
      </c>
      <c r="H908" s="6" t="str">
        <f>IF(IFERROR(VLOOKUP(B908,总表!A:D,4,0),"露易")=0," ",IFERROR(VLOOKUP(B908,总表!A:D,4,0),"-"))</f>
        <v> </v>
      </c>
      <c r="I908" s="6" t="str">
        <f t="shared" si="59"/>
        <v> </v>
      </c>
    </row>
    <row r="909" spans="1:9">
      <c r="A909" s="6">
        <v>908</v>
      </c>
      <c r="B909" s="47" t="str">
        <f t="shared" si="56"/>
        <v>0000038C</v>
      </c>
      <c r="C909" s="50" t="str">
        <f>IFERROR(VLOOKUP(B909,总表!A:B,2,0),"-")</f>
        <v>摆设类</v>
      </c>
      <c r="D909" s="51" t="str">
        <f t="shared" si="57"/>
        <v>摆设类</v>
      </c>
      <c r="E909" s="6" t="str">
        <f>IFERROR(VLOOKUP(B909,总表!A:D,3,0),"-")</f>
        <v>直立式吸尘器</v>
      </c>
      <c r="F909" s="6" t="str">
        <f t="shared" si="58"/>
        <v>直立式吸尘器</v>
      </c>
      <c r="H909" s="6" t="str">
        <f>IF(IFERROR(VLOOKUP(B909,总表!A:D,4,0),"露易")=0," ",IFERROR(VLOOKUP(B909,总表!A:D,4,0),"-"))</f>
        <v> </v>
      </c>
      <c r="I909" s="6" t="str">
        <f t="shared" si="59"/>
        <v> </v>
      </c>
    </row>
    <row r="910" spans="1:9">
      <c r="A910" s="6">
        <v>909</v>
      </c>
      <c r="B910" s="47" t="str">
        <f t="shared" si="56"/>
        <v>0000038D</v>
      </c>
      <c r="C910" s="47" t="str">
        <f>IFERROR(VLOOKUP(B910,总表!A:B,2,0),"-")</f>
        <v>-</v>
      </c>
      <c r="D910" s="6" t="str">
        <f t="shared" si="57"/>
        <v>-</v>
      </c>
      <c r="E910" s="6" t="str">
        <f>IFERROR(VLOOKUP(B910,总表!A:D,3,0),"-")</f>
        <v>-</v>
      </c>
      <c r="F910" s="6" t="str">
        <f t="shared" si="58"/>
        <v>-</v>
      </c>
      <c r="G910" s="6" t="s">
        <v>9</v>
      </c>
      <c r="H910" s="6" t="str">
        <f>IF(IFERROR(VLOOKUP(B910,总表!A:D,4,0),"露易")=0," ",IFERROR(VLOOKUP(B910,总表!A:D,4,0),"-"))</f>
        <v>-</v>
      </c>
      <c r="I910" s="6" t="str">
        <f t="shared" si="59"/>
        <v>-</v>
      </c>
    </row>
    <row r="911" spans="1:9">
      <c r="A911" s="6">
        <v>910</v>
      </c>
      <c r="B911" s="47" t="str">
        <f t="shared" si="56"/>
        <v>0000038E</v>
      </c>
      <c r="C911" s="47" t="str">
        <f>IFERROR(VLOOKUP(B911,总表!A:B,2,0),"-")</f>
        <v>-</v>
      </c>
      <c r="D911" s="6" t="str">
        <f t="shared" si="57"/>
        <v>-</v>
      </c>
      <c r="E911" s="6" t="str">
        <f>IFERROR(VLOOKUP(B911,总表!A:D,3,0),"-")</f>
        <v>-</v>
      </c>
      <c r="F911" s="6" t="str">
        <f t="shared" si="58"/>
        <v>-</v>
      </c>
      <c r="G911" s="6" t="s">
        <v>9</v>
      </c>
      <c r="H911" s="6" t="str">
        <f>IF(IFERROR(VLOOKUP(B911,总表!A:D,4,0),"露易")=0," ",IFERROR(VLOOKUP(B911,总表!A:D,4,0),"-"))</f>
        <v>-</v>
      </c>
      <c r="I911" s="6" t="str">
        <f t="shared" si="59"/>
        <v>-</v>
      </c>
    </row>
    <row r="912" spans="1:9">
      <c r="A912" s="6">
        <v>911</v>
      </c>
      <c r="B912" s="47" t="str">
        <f t="shared" si="56"/>
        <v>0000038F</v>
      </c>
      <c r="C912" s="47" t="str">
        <f>IFERROR(VLOOKUP(B912,总表!A:B,2,0),"-")</f>
        <v>-</v>
      </c>
      <c r="D912" s="6" t="str">
        <f t="shared" si="57"/>
        <v>-</v>
      </c>
      <c r="E912" s="6" t="str">
        <f>IFERROR(VLOOKUP(B912,总表!A:D,3,0),"-")</f>
        <v>-</v>
      </c>
      <c r="F912" s="6" t="str">
        <f t="shared" si="58"/>
        <v>-</v>
      </c>
      <c r="G912" s="6" t="s">
        <v>9</v>
      </c>
      <c r="H912" s="6" t="str">
        <f>IF(IFERROR(VLOOKUP(B912,总表!A:D,4,0),"露易")=0," ",IFERROR(VLOOKUP(B912,总表!A:D,4,0),"-"))</f>
        <v>-</v>
      </c>
      <c r="I912" s="6" t="str">
        <f t="shared" si="59"/>
        <v>-</v>
      </c>
    </row>
    <row r="913" spans="1:9">
      <c r="A913" s="6">
        <v>912</v>
      </c>
      <c r="B913" s="47" t="str">
        <f t="shared" si="56"/>
        <v>00000390</v>
      </c>
      <c r="C913" s="47" t="str">
        <f>IFERROR(VLOOKUP(B913,总表!A:B,2,0),"-")</f>
        <v>-</v>
      </c>
      <c r="D913" s="6" t="str">
        <f t="shared" si="57"/>
        <v>-</v>
      </c>
      <c r="E913" s="6" t="str">
        <f>IFERROR(VLOOKUP(B913,总表!A:D,3,0),"-")</f>
        <v>-</v>
      </c>
      <c r="F913" s="6" t="str">
        <f t="shared" si="58"/>
        <v>-</v>
      </c>
      <c r="G913" s="6" t="s">
        <v>9</v>
      </c>
      <c r="H913" s="6" t="str">
        <f>IF(IFERROR(VLOOKUP(B913,总表!A:D,4,0),"露易")=0," ",IFERROR(VLOOKUP(B913,总表!A:D,4,0),"-"))</f>
        <v>-</v>
      </c>
      <c r="I913" s="6" t="str">
        <f t="shared" si="59"/>
        <v>-</v>
      </c>
    </row>
    <row r="914" spans="1:9">
      <c r="A914" s="6">
        <v>913</v>
      </c>
      <c r="B914" s="47" t="str">
        <f t="shared" si="56"/>
        <v>00000391</v>
      </c>
      <c r="C914" s="47" t="str">
        <f>IFERROR(VLOOKUP(B914,总表!A:B,2,0),"-")</f>
        <v>-</v>
      </c>
      <c r="D914" s="6" t="str">
        <f t="shared" si="57"/>
        <v>-</v>
      </c>
      <c r="E914" s="6" t="str">
        <f>IFERROR(VLOOKUP(B914,总表!A:D,3,0),"-")</f>
        <v>-</v>
      </c>
      <c r="F914" s="6" t="str">
        <f t="shared" si="58"/>
        <v>-</v>
      </c>
      <c r="G914" s="6" t="s">
        <v>9</v>
      </c>
      <c r="H914" s="6" t="str">
        <f>IF(IFERROR(VLOOKUP(B914,总表!A:D,4,0),"露易")=0," ",IFERROR(VLOOKUP(B914,总表!A:D,4,0),"-"))</f>
        <v>-</v>
      </c>
      <c r="I914" s="6" t="str">
        <f t="shared" si="59"/>
        <v>-</v>
      </c>
    </row>
    <row r="915" spans="1:9">
      <c r="A915" s="6">
        <v>914</v>
      </c>
      <c r="B915" s="47" t="str">
        <f t="shared" si="56"/>
        <v>00000392</v>
      </c>
      <c r="C915" s="47" t="str">
        <f>IFERROR(VLOOKUP(B915,总表!A:B,2,0),"-")</f>
        <v>-</v>
      </c>
      <c r="D915" s="6" t="str">
        <f t="shared" si="57"/>
        <v>-</v>
      </c>
      <c r="E915" s="6" t="str">
        <f>IFERROR(VLOOKUP(B915,总表!A:D,3,0),"-")</f>
        <v>-</v>
      </c>
      <c r="F915" s="6" t="str">
        <f t="shared" si="58"/>
        <v>-</v>
      </c>
      <c r="G915" s="6" t="s">
        <v>9</v>
      </c>
      <c r="H915" s="6" t="str">
        <f>IF(IFERROR(VLOOKUP(B915,总表!A:D,4,0),"露易")=0," ",IFERROR(VLOOKUP(B915,总表!A:D,4,0),"-"))</f>
        <v>-</v>
      </c>
      <c r="I915" s="6" t="str">
        <f t="shared" si="59"/>
        <v>-</v>
      </c>
    </row>
    <row r="916" spans="1:9">
      <c r="A916" s="6">
        <v>915</v>
      </c>
      <c r="B916" s="47" t="str">
        <f t="shared" si="56"/>
        <v>00000393</v>
      </c>
      <c r="C916" s="50" t="str">
        <f>IFERROR(VLOOKUP(B916,总表!A:B,2,0),"-")</f>
        <v>摆设类</v>
      </c>
      <c r="D916" s="51" t="str">
        <f t="shared" si="57"/>
        <v>摆设类</v>
      </c>
      <c r="E916" s="6" t="str">
        <f>IFERROR(VLOOKUP(B916,总表!A:D,3,0),"-")</f>
        <v>布谷鸟钟</v>
      </c>
      <c r="F916" s="6" t="str">
        <f t="shared" si="58"/>
        <v>布谷鸟钟</v>
      </c>
      <c r="H916" s="6" t="str">
        <f>IF(IFERROR(VLOOKUP(B916,总表!A:D,4,0),"露易")=0," ",IFERROR(VLOOKUP(B916,总表!A:D,4,0),"-"))</f>
        <v> </v>
      </c>
      <c r="I916" s="6" t="str">
        <f t="shared" si="59"/>
        <v> </v>
      </c>
    </row>
    <row r="917" spans="1:9">
      <c r="A917" s="6">
        <v>916</v>
      </c>
      <c r="B917" s="47" t="str">
        <f t="shared" si="56"/>
        <v>00000394</v>
      </c>
      <c r="C917" s="47" t="str">
        <f>IFERROR(VLOOKUP(B917,总表!A:B,2,0),"-")</f>
        <v>-</v>
      </c>
      <c r="D917" s="6" t="str">
        <f t="shared" si="57"/>
        <v>-</v>
      </c>
      <c r="E917" s="6" t="str">
        <f>IFERROR(VLOOKUP(B917,总表!A:D,3,0),"-")</f>
        <v>-</v>
      </c>
      <c r="F917" s="6" t="str">
        <f t="shared" si="58"/>
        <v>-</v>
      </c>
      <c r="G917" s="6" t="s">
        <v>9</v>
      </c>
      <c r="H917" s="6" t="str">
        <f>IF(IFERROR(VLOOKUP(B917,总表!A:D,4,0),"露易")=0," ",IFERROR(VLOOKUP(B917,总表!A:D,4,0),"-"))</f>
        <v>-</v>
      </c>
      <c r="I917" s="6" t="str">
        <f t="shared" si="59"/>
        <v>-</v>
      </c>
    </row>
    <row r="918" spans="1:9">
      <c r="A918" s="6">
        <v>917</v>
      </c>
      <c r="B918" s="47" t="str">
        <f t="shared" si="56"/>
        <v>00000395</v>
      </c>
      <c r="C918" s="47" t="str">
        <f>IFERROR(VLOOKUP(B918,总表!A:B,2,0),"-")</f>
        <v>-</v>
      </c>
      <c r="D918" s="6" t="str">
        <f t="shared" si="57"/>
        <v>-</v>
      </c>
      <c r="E918" s="6" t="str">
        <f>IFERROR(VLOOKUP(B918,总表!A:D,3,0),"-")</f>
        <v>-</v>
      </c>
      <c r="F918" s="6" t="str">
        <f t="shared" si="58"/>
        <v>-</v>
      </c>
      <c r="G918" s="6" t="s">
        <v>9</v>
      </c>
      <c r="H918" s="6" t="str">
        <f>IF(IFERROR(VLOOKUP(B918,总表!A:D,4,0),"露易")=0," ",IFERROR(VLOOKUP(B918,总表!A:D,4,0),"-"))</f>
        <v>-</v>
      </c>
      <c r="I918" s="6" t="str">
        <f t="shared" si="59"/>
        <v>-</v>
      </c>
    </row>
    <row r="919" spans="1:9">
      <c r="A919" s="6">
        <v>918</v>
      </c>
      <c r="B919" s="47" t="str">
        <f t="shared" si="56"/>
        <v>00000396</v>
      </c>
      <c r="C919" s="50" t="str">
        <f>IFERROR(VLOOKUP(B919,总表!A:B,2,0),"-")</f>
        <v>摆设类</v>
      </c>
      <c r="D919" s="51" t="str">
        <f t="shared" si="57"/>
        <v>摆设类</v>
      </c>
      <c r="E919" s="6" t="str">
        <f>IFERROR(VLOOKUP(B919,总表!A:D,3,0),"-")</f>
        <v>咖啡杯</v>
      </c>
      <c r="F919" s="6" t="str">
        <f t="shared" si="58"/>
        <v>咖啡杯</v>
      </c>
      <c r="H919" s="6" t="str">
        <f>IF(IFERROR(VLOOKUP(B919,总表!A:D,4,0),"露易")=0," ",IFERROR(VLOOKUP(B919,总表!A:D,4,0),"-"))</f>
        <v> </v>
      </c>
      <c r="I919" s="6" t="str">
        <f t="shared" si="59"/>
        <v> </v>
      </c>
    </row>
    <row r="920" spans="1:9">
      <c r="A920" s="6">
        <v>919</v>
      </c>
      <c r="B920" s="47" t="str">
        <f t="shared" si="56"/>
        <v>00000397</v>
      </c>
      <c r="C920" s="47" t="str">
        <f>IFERROR(VLOOKUP(B920,总表!A:B,2,0),"-")</f>
        <v>-</v>
      </c>
      <c r="D920" s="6" t="str">
        <f t="shared" si="57"/>
        <v>-</v>
      </c>
      <c r="E920" s="6" t="str">
        <f>IFERROR(VLOOKUP(B920,总表!A:D,3,0),"-")</f>
        <v>-</v>
      </c>
      <c r="F920" s="6" t="str">
        <f t="shared" si="58"/>
        <v>-</v>
      </c>
      <c r="G920" s="6" t="s">
        <v>9</v>
      </c>
      <c r="H920" s="6" t="str">
        <f>IF(IFERROR(VLOOKUP(B920,总表!A:D,4,0),"露易")=0," ",IFERROR(VLOOKUP(B920,总表!A:D,4,0),"-"))</f>
        <v>-</v>
      </c>
      <c r="I920" s="6" t="str">
        <f t="shared" si="59"/>
        <v>-</v>
      </c>
    </row>
    <row r="921" spans="1:9">
      <c r="A921" s="6">
        <v>920</v>
      </c>
      <c r="B921" s="47" t="str">
        <f t="shared" si="56"/>
        <v>00000398</v>
      </c>
      <c r="C921" s="50" t="str">
        <f>IFERROR(VLOOKUP(B921,总表!A:B,2,0),"-")</f>
        <v>摆设类</v>
      </c>
      <c r="D921" s="51" t="str">
        <f t="shared" si="57"/>
        <v>摆设类</v>
      </c>
      <c r="E921" s="6" t="str">
        <f>IFERROR(VLOOKUP(B921,总表!A:D,3,0),"-")</f>
        <v>咖啡磨豆机</v>
      </c>
      <c r="F921" s="6" t="str">
        <f t="shared" si="58"/>
        <v>咖啡磨豆机</v>
      </c>
      <c r="H921" s="6" t="str">
        <f>IF(IFERROR(VLOOKUP(B921,总表!A:D,4,0),"露易")=0," ",IFERROR(VLOOKUP(B921,总表!A:D,4,0),"-"))</f>
        <v> </v>
      </c>
      <c r="I921" s="6" t="str">
        <f t="shared" si="59"/>
        <v> </v>
      </c>
    </row>
    <row r="922" spans="1:9">
      <c r="A922" s="6">
        <v>921</v>
      </c>
      <c r="B922" s="47" t="str">
        <f t="shared" si="56"/>
        <v>00000399</v>
      </c>
      <c r="C922" s="47" t="str">
        <f>IFERROR(VLOOKUP(B922,总表!A:B,2,0),"-")</f>
        <v>-</v>
      </c>
      <c r="D922" s="6" t="str">
        <f t="shared" si="57"/>
        <v>-</v>
      </c>
      <c r="E922" s="6" t="str">
        <f>IFERROR(VLOOKUP(B922,总表!A:D,3,0),"-")</f>
        <v>-</v>
      </c>
      <c r="F922" s="6" t="str">
        <f t="shared" si="58"/>
        <v>-</v>
      </c>
      <c r="G922" s="6" t="s">
        <v>9</v>
      </c>
      <c r="H922" s="6" t="str">
        <f>IF(IFERROR(VLOOKUP(B922,总表!A:D,4,0),"露易")=0," ",IFERROR(VLOOKUP(B922,总表!A:D,4,0),"-"))</f>
        <v>-</v>
      </c>
      <c r="I922" s="6" t="str">
        <f t="shared" si="59"/>
        <v>-</v>
      </c>
    </row>
    <row r="923" spans="1:9">
      <c r="A923" s="6">
        <v>922</v>
      </c>
      <c r="B923" s="47" t="str">
        <f t="shared" si="56"/>
        <v>0000039A</v>
      </c>
      <c r="C923" s="47" t="str">
        <f>IFERROR(VLOOKUP(B923,总表!A:B,2,0),"-")</f>
        <v>-</v>
      </c>
      <c r="D923" s="6" t="str">
        <f t="shared" si="57"/>
        <v>-</v>
      </c>
      <c r="E923" s="6" t="str">
        <f>IFERROR(VLOOKUP(B923,总表!A:D,3,0),"-")</f>
        <v>-</v>
      </c>
      <c r="F923" s="6" t="str">
        <f t="shared" si="58"/>
        <v>-</v>
      </c>
      <c r="G923" s="6" t="s">
        <v>9</v>
      </c>
      <c r="H923" s="6" t="str">
        <f>IF(IFERROR(VLOOKUP(B923,总表!A:D,4,0),"露易")=0," ",IFERROR(VLOOKUP(B923,总表!A:D,4,0),"-"))</f>
        <v>-</v>
      </c>
      <c r="I923" s="6" t="str">
        <f t="shared" si="59"/>
        <v>-</v>
      </c>
    </row>
    <row r="924" spans="1:9">
      <c r="A924" s="6">
        <v>923</v>
      </c>
      <c r="B924" s="47" t="str">
        <f t="shared" si="56"/>
        <v>0000039B</v>
      </c>
      <c r="C924" s="47" t="str">
        <f>IFERROR(VLOOKUP(B924,总表!A:B,2,0),"-")</f>
        <v>-</v>
      </c>
      <c r="D924" s="6" t="str">
        <f t="shared" si="57"/>
        <v>-</v>
      </c>
      <c r="E924" s="6" t="str">
        <f>IFERROR(VLOOKUP(B924,总表!A:D,3,0),"-")</f>
        <v>-</v>
      </c>
      <c r="F924" s="6" t="str">
        <f t="shared" si="58"/>
        <v>-</v>
      </c>
      <c r="G924" s="6" t="s">
        <v>9</v>
      </c>
      <c r="H924" s="6" t="str">
        <f>IF(IFERROR(VLOOKUP(B924,总表!A:D,4,0),"露易")=0," ",IFERROR(VLOOKUP(B924,总表!A:D,4,0),"-"))</f>
        <v>-</v>
      </c>
      <c r="I924" s="6" t="str">
        <f t="shared" si="59"/>
        <v>-</v>
      </c>
    </row>
    <row r="925" spans="1:9">
      <c r="A925" s="6">
        <v>924</v>
      </c>
      <c r="B925" s="47" t="str">
        <f t="shared" si="56"/>
        <v>0000039C</v>
      </c>
      <c r="C925" s="47" t="str">
        <f>IFERROR(VLOOKUP(B925,总表!A:B,2,0),"-")</f>
        <v>-</v>
      </c>
      <c r="D925" s="6" t="str">
        <f t="shared" si="57"/>
        <v>-</v>
      </c>
      <c r="E925" s="6" t="str">
        <f>IFERROR(VLOOKUP(B925,总表!A:D,3,0),"-")</f>
        <v>-</v>
      </c>
      <c r="F925" s="6" t="str">
        <f t="shared" si="58"/>
        <v>-</v>
      </c>
      <c r="G925" s="6" t="s">
        <v>9</v>
      </c>
      <c r="H925" s="6" t="str">
        <f>IF(IFERROR(VLOOKUP(B925,总表!A:D,4,0),"露易")=0," ",IFERROR(VLOOKUP(B925,总表!A:D,4,0),"-"))</f>
        <v>-</v>
      </c>
      <c r="I925" s="6" t="str">
        <f t="shared" si="59"/>
        <v>-</v>
      </c>
    </row>
    <row r="926" spans="1:9">
      <c r="A926" s="6">
        <v>925</v>
      </c>
      <c r="B926" s="47" t="str">
        <f t="shared" si="56"/>
        <v>0000039D</v>
      </c>
      <c r="C926" s="47" t="str">
        <f>IFERROR(VLOOKUP(B926,总表!A:B,2,0),"-")</f>
        <v>-</v>
      </c>
      <c r="D926" s="6" t="str">
        <f t="shared" si="57"/>
        <v>-</v>
      </c>
      <c r="E926" s="6" t="str">
        <f>IFERROR(VLOOKUP(B926,总表!A:D,3,0),"-")</f>
        <v>-</v>
      </c>
      <c r="F926" s="6" t="str">
        <f t="shared" si="58"/>
        <v>-</v>
      </c>
      <c r="G926" s="6" t="s">
        <v>9</v>
      </c>
      <c r="H926" s="6" t="str">
        <f>IF(IFERROR(VLOOKUP(B926,总表!A:D,4,0),"露易")=0," ",IFERROR(VLOOKUP(B926,总表!A:D,4,0),"-"))</f>
        <v>-</v>
      </c>
      <c r="I926" s="6" t="str">
        <f t="shared" si="59"/>
        <v>-</v>
      </c>
    </row>
    <row r="927" spans="1:9">
      <c r="A927" s="6">
        <v>926</v>
      </c>
      <c r="B927" s="47" t="str">
        <f t="shared" si="56"/>
        <v>0000039E</v>
      </c>
      <c r="C927" s="47" t="str">
        <f>IFERROR(VLOOKUP(B927,总表!A:B,2,0),"-")</f>
        <v>-</v>
      </c>
      <c r="D927" s="6" t="str">
        <f t="shared" si="57"/>
        <v>-</v>
      </c>
      <c r="E927" s="6" t="str">
        <f>IFERROR(VLOOKUP(B927,总表!A:D,3,0),"-")</f>
        <v>-</v>
      </c>
      <c r="F927" s="6" t="str">
        <f t="shared" si="58"/>
        <v>-</v>
      </c>
      <c r="G927" s="6" t="s">
        <v>9</v>
      </c>
      <c r="H927" s="6" t="str">
        <f>IF(IFERROR(VLOOKUP(B927,总表!A:D,4,0),"露易")=0," ",IFERROR(VLOOKUP(B927,总表!A:D,4,0),"-"))</f>
        <v>-</v>
      </c>
      <c r="I927" s="6" t="str">
        <f t="shared" si="59"/>
        <v>-</v>
      </c>
    </row>
    <row r="928" spans="1:9">
      <c r="A928" s="6">
        <v>927</v>
      </c>
      <c r="B928" s="47" t="str">
        <f t="shared" si="56"/>
        <v>0000039F</v>
      </c>
      <c r="C928" s="47" t="str">
        <f>IFERROR(VLOOKUP(B928,总表!A:B,2,0),"-")</f>
        <v>-</v>
      </c>
      <c r="D928" s="6" t="str">
        <f t="shared" si="57"/>
        <v>-</v>
      </c>
      <c r="E928" s="6" t="str">
        <f>IFERROR(VLOOKUP(B928,总表!A:D,3,0),"-")</f>
        <v>-</v>
      </c>
      <c r="F928" s="6" t="str">
        <f t="shared" si="58"/>
        <v>-</v>
      </c>
      <c r="G928" s="6" t="s">
        <v>9</v>
      </c>
      <c r="H928" s="6" t="str">
        <f>IF(IFERROR(VLOOKUP(B928,总表!A:D,4,0),"露易")=0," ",IFERROR(VLOOKUP(B928,总表!A:D,4,0),"-"))</f>
        <v>-</v>
      </c>
      <c r="I928" s="6" t="str">
        <f t="shared" si="59"/>
        <v>-</v>
      </c>
    </row>
    <row r="929" spans="1:9">
      <c r="A929" s="6">
        <v>928</v>
      </c>
      <c r="B929" s="47" t="str">
        <f t="shared" si="56"/>
        <v>000003A0</v>
      </c>
      <c r="C929" s="50" t="str">
        <f>IFERROR(VLOOKUP(B929,总表!A:B,2,0),"-")</f>
        <v>摆设类</v>
      </c>
      <c r="D929" s="51" t="str">
        <f t="shared" si="57"/>
        <v>摆设类</v>
      </c>
      <c r="E929" s="6" t="str">
        <f>IFERROR(VLOOKUP(B929,总表!A:D,3,0),"-")</f>
        <v>厨房挂钩</v>
      </c>
      <c r="F929" s="6" t="str">
        <f t="shared" si="58"/>
        <v>厨房挂钩</v>
      </c>
      <c r="H929" s="6" t="str">
        <f>IF(IFERROR(VLOOKUP(B929,总表!A:D,4,0),"露易")=0," ",IFERROR(VLOOKUP(B929,总表!A:D,4,0),"-"))</f>
        <v> </v>
      </c>
      <c r="I929" s="6" t="str">
        <f t="shared" si="59"/>
        <v> </v>
      </c>
    </row>
    <row r="930" spans="1:9">
      <c r="A930" s="6">
        <v>929</v>
      </c>
      <c r="B930" s="47" t="str">
        <f t="shared" si="56"/>
        <v>000003A1</v>
      </c>
      <c r="C930" s="50" t="str">
        <f>IFERROR(VLOOKUP(B930,总表!A:B,2,0),"-")</f>
        <v>摆设类</v>
      </c>
      <c r="D930" s="51" t="str">
        <f t="shared" si="57"/>
        <v>摆设类</v>
      </c>
      <c r="E930" s="6" t="str">
        <f>IFERROR(VLOOKUP(B930,总表!A:D,3,0),"-")</f>
        <v>空调</v>
      </c>
      <c r="F930" s="6" t="str">
        <f t="shared" si="58"/>
        <v>空调</v>
      </c>
      <c r="H930" s="6" t="str">
        <f>IF(IFERROR(VLOOKUP(B930,总表!A:D,4,0),"露易")=0," ",IFERROR(VLOOKUP(B930,总表!A:D,4,0),"-"))</f>
        <v> </v>
      </c>
      <c r="I930" s="6" t="str">
        <f t="shared" si="59"/>
        <v> </v>
      </c>
    </row>
    <row r="931" spans="1:9">
      <c r="A931" s="6">
        <v>930</v>
      </c>
      <c r="B931" s="47" t="str">
        <f t="shared" si="56"/>
        <v>000003A2</v>
      </c>
      <c r="C931" s="47" t="str">
        <f>IFERROR(VLOOKUP(B931,总表!A:B,2,0),"-")</f>
        <v>-</v>
      </c>
      <c r="D931" s="6" t="str">
        <f t="shared" si="57"/>
        <v>-</v>
      </c>
      <c r="E931" s="6" t="str">
        <f>IFERROR(VLOOKUP(B931,总表!A:D,3,0),"-")</f>
        <v>-</v>
      </c>
      <c r="F931" s="6" t="str">
        <f t="shared" si="58"/>
        <v>-</v>
      </c>
      <c r="G931" s="6" t="s">
        <v>9</v>
      </c>
      <c r="H931" s="6" t="str">
        <f>IF(IFERROR(VLOOKUP(B931,总表!A:D,4,0),"露易")=0," ",IFERROR(VLOOKUP(B931,总表!A:D,4,0),"-"))</f>
        <v>-</v>
      </c>
      <c r="I931" s="6" t="str">
        <f t="shared" si="59"/>
        <v>-</v>
      </c>
    </row>
    <row r="932" spans="1:9">
      <c r="A932" s="6">
        <v>931</v>
      </c>
      <c r="B932" s="47" t="str">
        <f t="shared" si="56"/>
        <v>000003A3</v>
      </c>
      <c r="C932" s="47" t="str">
        <f>IFERROR(VLOOKUP(B932,总表!A:B,2,0),"-")</f>
        <v>-</v>
      </c>
      <c r="D932" s="6" t="str">
        <f t="shared" si="57"/>
        <v>-</v>
      </c>
      <c r="E932" s="6" t="str">
        <f>IFERROR(VLOOKUP(B932,总表!A:D,3,0),"-")</f>
        <v>-</v>
      </c>
      <c r="F932" s="6" t="str">
        <f t="shared" si="58"/>
        <v>-</v>
      </c>
      <c r="G932" s="6" t="s">
        <v>9</v>
      </c>
      <c r="H932" s="6" t="str">
        <f>IF(IFERROR(VLOOKUP(B932,总表!A:D,4,0),"露易")=0," ",IFERROR(VLOOKUP(B932,总表!A:D,4,0),"-"))</f>
        <v>-</v>
      </c>
      <c r="I932" s="6" t="str">
        <f t="shared" si="59"/>
        <v>-</v>
      </c>
    </row>
    <row r="933" spans="1:9">
      <c r="A933" s="6">
        <v>932</v>
      </c>
      <c r="B933" s="47" t="str">
        <f t="shared" si="56"/>
        <v>000003A4</v>
      </c>
      <c r="C933" s="47" t="str">
        <f>IFERROR(VLOOKUP(B933,总表!A:B,2,0),"-")</f>
        <v>-</v>
      </c>
      <c r="D933" s="6" t="str">
        <f t="shared" si="57"/>
        <v>-</v>
      </c>
      <c r="E933" s="6" t="str">
        <f>IFERROR(VLOOKUP(B933,总表!A:D,3,0),"-")</f>
        <v>-</v>
      </c>
      <c r="F933" s="6" t="str">
        <f t="shared" si="58"/>
        <v>-</v>
      </c>
      <c r="G933" s="6" t="s">
        <v>9</v>
      </c>
      <c r="H933" s="6" t="str">
        <f>IF(IFERROR(VLOOKUP(B933,总表!A:D,4,0),"露易")=0," ",IFERROR(VLOOKUP(B933,总表!A:D,4,0),"-"))</f>
        <v>-</v>
      </c>
      <c r="I933" s="6" t="str">
        <f t="shared" si="59"/>
        <v>-</v>
      </c>
    </row>
    <row r="934" spans="1:9">
      <c r="A934" s="6">
        <v>933</v>
      </c>
      <c r="B934" s="47" t="str">
        <f t="shared" si="56"/>
        <v>000003A5</v>
      </c>
      <c r="C934" s="47" t="str">
        <f>IFERROR(VLOOKUP(B934,总表!A:B,2,0),"-")</f>
        <v>-</v>
      </c>
      <c r="D934" s="6" t="str">
        <f t="shared" si="57"/>
        <v>-</v>
      </c>
      <c r="E934" s="6" t="str">
        <f>IFERROR(VLOOKUP(B934,总表!A:D,3,0),"-")</f>
        <v>-</v>
      </c>
      <c r="F934" s="6" t="str">
        <f t="shared" si="58"/>
        <v>-</v>
      </c>
      <c r="G934" s="6" t="s">
        <v>9</v>
      </c>
      <c r="H934" s="6" t="str">
        <f>IF(IFERROR(VLOOKUP(B934,总表!A:D,4,0),"露易")=0," ",IFERROR(VLOOKUP(B934,总表!A:D,4,0),"-"))</f>
        <v>-</v>
      </c>
      <c r="I934" s="6" t="str">
        <f t="shared" si="59"/>
        <v>-</v>
      </c>
    </row>
    <row r="935" spans="1:9">
      <c r="A935" s="6">
        <v>934</v>
      </c>
      <c r="B935" s="47" t="str">
        <f t="shared" si="56"/>
        <v>000003A6</v>
      </c>
      <c r="C935" s="47" t="str">
        <f>IFERROR(VLOOKUP(B935,总表!A:B,2,0),"-")</f>
        <v>-</v>
      </c>
      <c r="D935" s="6" t="str">
        <f t="shared" si="57"/>
        <v>-</v>
      </c>
      <c r="E935" s="6" t="str">
        <f>IFERROR(VLOOKUP(B935,总表!A:D,3,0),"-")</f>
        <v>-</v>
      </c>
      <c r="F935" s="6" t="str">
        <f t="shared" si="58"/>
        <v>-</v>
      </c>
      <c r="G935" s="6" t="s">
        <v>9</v>
      </c>
      <c r="H935" s="6" t="str">
        <f>IF(IFERROR(VLOOKUP(B935,总表!A:D,4,0),"露易")=0," ",IFERROR(VLOOKUP(B935,总表!A:D,4,0),"-"))</f>
        <v>-</v>
      </c>
      <c r="I935" s="6" t="str">
        <f t="shared" si="59"/>
        <v>-</v>
      </c>
    </row>
    <row r="936" spans="1:9">
      <c r="A936" s="6">
        <v>935</v>
      </c>
      <c r="B936" s="47" t="str">
        <f t="shared" si="56"/>
        <v>000003A7</v>
      </c>
      <c r="C936" s="47" t="str">
        <f>IFERROR(VLOOKUP(B936,总表!A:B,2,0),"-")</f>
        <v>-</v>
      </c>
      <c r="D936" s="6" t="str">
        <f t="shared" si="57"/>
        <v>-</v>
      </c>
      <c r="E936" s="6" t="str">
        <f>IFERROR(VLOOKUP(B936,总表!A:D,3,0),"-")</f>
        <v>-</v>
      </c>
      <c r="F936" s="6" t="str">
        <f t="shared" si="58"/>
        <v>-</v>
      </c>
      <c r="G936" s="6" t="s">
        <v>9</v>
      </c>
      <c r="H936" s="6" t="str">
        <f>IF(IFERROR(VLOOKUP(B936,总表!A:D,4,0),"露易")=0," ",IFERROR(VLOOKUP(B936,总表!A:D,4,0),"-"))</f>
        <v>-</v>
      </c>
      <c r="I936" s="6" t="str">
        <f t="shared" si="59"/>
        <v>-</v>
      </c>
    </row>
    <row r="937" spans="1:9">
      <c r="A937" s="6">
        <v>936</v>
      </c>
      <c r="B937" s="47" t="str">
        <f t="shared" si="56"/>
        <v>000003A8</v>
      </c>
      <c r="C937" s="47" t="str">
        <f>IFERROR(VLOOKUP(B937,总表!A:B,2,0),"-")</f>
        <v>-</v>
      </c>
      <c r="D937" s="6" t="str">
        <f t="shared" si="57"/>
        <v>-</v>
      </c>
      <c r="E937" s="6" t="str">
        <f>IFERROR(VLOOKUP(B937,总表!A:D,3,0),"-")</f>
        <v>-</v>
      </c>
      <c r="F937" s="6" t="str">
        <f t="shared" si="58"/>
        <v>-</v>
      </c>
      <c r="G937" s="6" t="s">
        <v>9</v>
      </c>
      <c r="H937" s="6" t="str">
        <f>IF(IFERROR(VLOOKUP(B937,总表!A:D,4,0),"露易")=0," ",IFERROR(VLOOKUP(B937,总表!A:D,4,0),"-"))</f>
        <v>-</v>
      </c>
      <c r="I937" s="6" t="str">
        <f t="shared" si="59"/>
        <v>-</v>
      </c>
    </row>
    <row r="938" spans="1:9">
      <c r="A938" s="6">
        <v>937</v>
      </c>
      <c r="B938" s="47" t="str">
        <f t="shared" si="56"/>
        <v>000003A9</v>
      </c>
      <c r="C938" s="50" t="str">
        <f>IFERROR(VLOOKUP(B938,总表!A:B,2,0),"-")</f>
        <v>摆设类</v>
      </c>
      <c r="D938" s="51" t="str">
        <f t="shared" si="57"/>
        <v>摆设类</v>
      </c>
      <c r="E938" s="51" t="str">
        <f>IFERROR(VLOOKUP(B938,总表!A:D,3,0),"-")</f>
        <v>飞镖靶</v>
      </c>
      <c r="F938" s="51" t="str">
        <f t="shared" si="58"/>
        <v>飞镖靶</v>
      </c>
      <c r="H938" s="6" t="str">
        <f>IF(IFERROR(VLOOKUP(B938,总表!A:D,4,0),"露易")=0," ",IFERROR(VLOOKUP(B938,总表!A:D,4,0),"-"))</f>
        <v> </v>
      </c>
      <c r="I938" s="6" t="str">
        <f t="shared" si="59"/>
        <v> </v>
      </c>
    </row>
    <row r="939" spans="1:9">
      <c r="A939" s="6">
        <v>938</v>
      </c>
      <c r="B939" s="47" t="str">
        <f t="shared" si="56"/>
        <v>000003AA</v>
      </c>
      <c r="C939" s="47" t="str">
        <f>IFERROR(VLOOKUP(B939,总表!A:B,2,0),"-")</f>
        <v>-</v>
      </c>
      <c r="D939" s="6" t="str">
        <f t="shared" si="57"/>
        <v>-</v>
      </c>
      <c r="E939" s="6" t="str">
        <f>IFERROR(VLOOKUP(B939,总表!A:D,3,0),"-")</f>
        <v>-</v>
      </c>
      <c r="F939" s="6" t="str">
        <f t="shared" si="58"/>
        <v>-</v>
      </c>
      <c r="G939" s="6" t="s">
        <v>9</v>
      </c>
      <c r="H939" s="6" t="str">
        <f>IF(IFERROR(VLOOKUP(B939,总表!A:D,4,0),"露易")=0," ",IFERROR(VLOOKUP(B939,总表!A:D,4,0),"-"))</f>
        <v>-</v>
      </c>
      <c r="I939" s="6" t="str">
        <f t="shared" si="59"/>
        <v>-</v>
      </c>
    </row>
    <row r="940" spans="1:9">
      <c r="A940" s="6">
        <v>939</v>
      </c>
      <c r="B940" s="47" t="str">
        <f t="shared" si="56"/>
        <v>000003AB</v>
      </c>
      <c r="C940" s="47" t="str">
        <f>IFERROR(VLOOKUP(B940,总表!A:B,2,0),"-")</f>
        <v>-</v>
      </c>
      <c r="D940" s="6" t="str">
        <f t="shared" si="57"/>
        <v>-</v>
      </c>
      <c r="E940" s="6" t="str">
        <f>IFERROR(VLOOKUP(B940,总表!A:D,3,0),"-")</f>
        <v>-</v>
      </c>
      <c r="F940" s="6" t="str">
        <f t="shared" si="58"/>
        <v>-</v>
      </c>
      <c r="G940" s="6" t="s">
        <v>9</v>
      </c>
      <c r="H940" s="6" t="str">
        <f>IF(IFERROR(VLOOKUP(B940,总表!A:D,4,0),"露易")=0," ",IFERROR(VLOOKUP(B940,总表!A:D,4,0),"-"))</f>
        <v>-</v>
      </c>
      <c r="I940" s="6" t="str">
        <f t="shared" si="59"/>
        <v>-</v>
      </c>
    </row>
    <row r="941" spans="1:9">
      <c r="A941" s="6">
        <v>940</v>
      </c>
      <c r="B941" s="47" t="str">
        <f t="shared" si="56"/>
        <v>000003AC</v>
      </c>
      <c r="C941" s="47" t="str">
        <f>IFERROR(VLOOKUP(B941,总表!A:B,2,0),"-")</f>
        <v>-</v>
      </c>
      <c r="D941" s="6" t="str">
        <f t="shared" si="57"/>
        <v>-</v>
      </c>
      <c r="E941" s="6" t="str">
        <f>IFERROR(VLOOKUP(B941,总表!A:D,3,0),"-")</f>
        <v>-</v>
      </c>
      <c r="F941" s="6" t="str">
        <f t="shared" si="58"/>
        <v>-</v>
      </c>
      <c r="G941" s="6" t="s">
        <v>9</v>
      </c>
      <c r="H941" s="6" t="str">
        <f>IF(IFERROR(VLOOKUP(B941,总表!A:D,4,0),"露易")=0," ",IFERROR(VLOOKUP(B941,总表!A:D,4,0),"-"))</f>
        <v>-</v>
      </c>
      <c r="I941" s="6" t="str">
        <f t="shared" si="59"/>
        <v>-</v>
      </c>
    </row>
    <row r="942" spans="1:9">
      <c r="A942" s="6">
        <v>941</v>
      </c>
      <c r="B942" s="47" t="str">
        <f t="shared" si="56"/>
        <v>000003AD</v>
      </c>
      <c r="C942" s="50" t="str">
        <f>IFERROR(VLOOKUP(B942,总表!A:B,2,0),"-")</f>
        <v>摆设类</v>
      </c>
      <c r="D942" s="51" t="str">
        <f t="shared" si="57"/>
        <v>摆设类</v>
      </c>
      <c r="E942" s="6" t="str">
        <f>IFERROR(VLOOKUP(B942,总表!A:D,3,0),"-")</f>
        <v>DJ台</v>
      </c>
      <c r="F942" s="6" t="str">
        <f t="shared" si="58"/>
        <v>DJ台</v>
      </c>
      <c r="H942" s="6" t="str">
        <f>IF(IFERROR(VLOOKUP(B942,总表!A:D,4,0),"露易")=0," ",IFERROR(VLOOKUP(B942,总表!A:D,4,0),"-"))</f>
        <v> </v>
      </c>
      <c r="I942" s="6" t="str">
        <f t="shared" si="59"/>
        <v> </v>
      </c>
    </row>
    <row r="943" spans="1:9">
      <c r="A943" s="6">
        <v>942</v>
      </c>
      <c r="B943" s="47" t="str">
        <f t="shared" si="56"/>
        <v>000003AE</v>
      </c>
      <c r="C943" s="47" t="str">
        <f>IFERROR(VLOOKUP(B943,总表!A:B,2,0),"-")</f>
        <v>-</v>
      </c>
      <c r="D943" s="6" t="str">
        <f t="shared" si="57"/>
        <v>-</v>
      </c>
      <c r="E943" s="6" t="str">
        <f>IFERROR(VLOOKUP(B943,总表!A:D,3,0),"-")</f>
        <v>-</v>
      </c>
      <c r="F943" s="6" t="str">
        <f t="shared" si="58"/>
        <v>-</v>
      </c>
      <c r="G943" s="6" t="s">
        <v>9</v>
      </c>
      <c r="H943" s="6" t="str">
        <f>IF(IFERROR(VLOOKUP(B943,总表!A:D,4,0),"露易")=0," ",IFERROR(VLOOKUP(B943,总表!A:D,4,0),"-"))</f>
        <v>-</v>
      </c>
      <c r="I943" s="6" t="str">
        <f t="shared" si="59"/>
        <v>-</v>
      </c>
    </row>
    <row r="944" spans="1:9">
      <c r="A944" s="6">
        <v>943</v>
      </c>
      <c r="B944" s="47" t="str">
        <f t="shared" si="56"/>
        <v>000003AF</v>
      </c>
      <c r="C944" s="47" t="str">
        <f>IFERROR(VLOOKUP(B944,总表!A:B,2,0),"-")</f>
        <v>-</v>
      </c>
      <c r="D944" s="6" t="str">
        <f t="shared" si="57"/>
        <v>-</v>
      </c>
      <c r="E944" s="6" t="str">
        <f>IFERROR(VLOOKUP(B944,总表!A:D,3,0),"-")</f>
        <v>-</v>
      </c>
      <c r="F944" s="6" t="str">
        <f t="shared" si="58"/>
        <v>-</v>
      </c>
      <c r="G944" s="6" t="s">
        <v>9</v>
      </c>
      <c r="H944" s="6" t="str">
        <f>IF(IFERROR(VLOOKUP(B944,总表!A:D,4,0),"露易")=0," ",IFERROR(VLOOKUP(B944,总表!A:D,4,0),"-"))</f>
        <v>-</v>
      </c>
      <c r="I944" s="6" t="str">
        <f t="shared" si="59"/>
        <v>-</v>
      </c>
    </row>
    <row r="945" spans="1:9">
      <c r="A945" s="6">
        <v>944</v>
      </c>
      <c r="B945" s="47" t="str">
        <f t="shared" si="56"/>
        <v>000003B0</v>
      </c>
      <c r="C945" s="47" t="str">
        <f>IFERROR(VLOOKUP(B945,总表!A:B,2,0),"-")</f>
        <v>-</v>
      </c>
      <c r="D945" s="6" t="str">
        <f t="shared" si="57"/>
        <v>-</v>
      </c>
      <c r="E945" s="6" t="str">
        <f>IFERROR(VLOOKUP(B945,总表!A:D,3,0),"-")</f>
        <v>-</v>
      </c>
      <c r="F945" s="6" t="str">
        <f t="shared" si="58"/>
        <v>-</v>
      </c>
      <c r="G945" s="6" t="s">
        <v>9</v>
      </c>
      <c r="H945" s="6" t="str">
        <f>IF(IFERROR(VLOOKUP(B945,总表!A:D,4,0),"露易")=0," ",IFERROR(VLOOKUP(B945,总表!A:D,4,0),"-"))</f>
        <v>-</v>
      </c>
      <c r="I945" s="6" t="str">
        <f t="shared" si="59"/>
        <v>-</v>
      </c>
    </row>
    <row r="946" spans="1:9">
      <c r="A946" s="6">
        <v>945</v>
      </c>
      <c r="B946" s="47" t="str">
        <f t="shared" si="56"/>
        <v>000003B1</v>
      </c>
      <c r="C946" s="47" t="str">
        <f>IFERROR(VLOOKUP(B946,总表!A:B,2,0),"-")</f>
        <v>-</v>
      </c>
      <c r="D946" s="6" t="str">
        <f t="shared" si="57"/>
        <v>-</v>
      </c>
      <c r="E946" s="6" t="str">
        <f>IFERROR(VLOOKUP(B946,总表!A:D,3,0),"-")</f>
        <v>-</v>
      </c>
      <c r="F946" s="6" t="str">
        <f t="shared" si="58"/>
        <v>-</v>
      </c>
      <c r="G946" s="6" t="s">
        <v>9</v>
      </c>
      <c r="H946" s="6" t="str">
        <f>IF(IFERROR(VLOOKUP(B946,总表!A:D,4,0),"露易")=0," ",IFERROR(VLOOKUP(B946,总表!A:D,4,0),"-"))</f>
        <v>-</v>
      </c>
      <c r="I946" s="6" t="str">
        <f t="shared" si="59"/>
        <v>-</v>
      </c>
    </row>
    <row r="947" spans="1:9">
      <c r="A947" s="6">
        <v>946</v>
      </c>
      <c r="B947" s="47" t="str">
        <f t="shared" si="56"/>
        <v>000003B2</v>
      </c>
      <c r="C947" s="47" t="str">
        <f>IFERROR(VLOOKUP(B947,总表!A:B,2,0),"-")</f>
        <v>-</v>
      </c>
      <c r="D947" s="6" t="str">
        <f t="shared" si="57"/>
        <v>-</v>
      </c>
      <c r="E947" s="6" t="str">
        <f>IFERROR(VLOOKUP(B947,总表!A:D,3,0),"-")</f>
        <v>-</v>
      </c>
      <c r="F947" s="6" t="str">
        <f t="shared" si="58"/>
        <v>-</v>
      </c>
      <c r="G947" s="6" t="s">
        <v>9</v>
      </c>
      <c r="H947" s="6" t="str">
        <f>IF(IFERROR(VLOOKUP(B947,总表!A:D,4,0),"露易")=0," ",IFERROR(VLOOKUP(B947,总表!A:D,4,0),"-"))</f>
        <v>-</v>
      </c>
      <c r="I947" s="6" t="str">
        <f t="shared" si="59"/>
        <v>-</v>
      </c>
    </row>
    <row r="948" spans="1:9">
      <c r="A948" s="6">
        <v>947</v>
      </c>
      <c r="B948" s="47" t="str">
        <f t="shared" si="56"/>
        <v>000003B3</v>
      </c>
      <c r="C948" s="47" t="str">
        <f>IFERROR(VLOOKUP(B948,总表!A:B,2,0),"-")</f>
        <v>-</v>
      </c>
      <c r="D948" s="6" t="str">
        <f t="shared" si="57"/>
        <v>-</v>
      </c>
      <c r="E948" s="6" t="str">
        <f>IFERROR(VLOOKUP(B948,总表!A:D,3,0),"-")</f>
        <v>-</v>
      </c>
      <c r="F948" s="6" t="str">
        <f t="shared" si="58"/>
        <v>-</v>
      </c>
      <c r="G948" s="6" t="s">
        <v>9</v>
      </c>
      <c r="H948" s="6" t="str">
        <f>IF(IFERROR(VLOOKUP(B948,总表!A:D,4,0),"露易")=0," ",IFERROR(VLOOKUP(B948,总表!A:D,4,0),"-"))</f>
        <v>-</v>
      </c>
      <c r="I948" s="6" t="str">
        <f t="shared" si="59"/>
        <v>-</v>
      </c>
    </row>
    <row r="949" spans="1:9">
      <c r="A949" s="6">
        <v>948</v>
      </c>
      <c r="B949" s="47" t="str">
        <f t="shared" si="56"/>
        <v>000003B4</v>
      </c>
      <c r="C949" s="47" t="str">
        <f>IFERROR(VLOOKUP(B949,总表!A:B,2,0),"-")</f>
        <v>-</v>
      </c>
      <c r="D949" s="6" t="str">
        <f t="shared" si="57"/>
        <v>-</v>
      </c>
      <c r="E949" s="6" t="str">
        <f>IFERROR(VLOOKUP(B949,总表!A:D,3,0),"-")</f>
        <v>-</v>
      </c>
      <c r="F949" s="6" t="str">
        <f t="shared" si="58"/>
        <v>-</v>
      </c>
      <c r="G949" s="6" t="s">
        <v>9</v>
      </c>
      <c r="H949" s="6" t="str">
        <f>IF(IFERROR(VLOOKUP(B949,总表!A:D,4,0),"露易")=0," ",IFERROR(VLOOKUP(B949,总表!A:D,4,0),"-"))</f>
        <v>-</v>
      </c>
      <c r="I949" s="6" t="str">
        <f t="shared" si="59"/>
        <v>-</v>
      </c>
    </row>
    <row r="950" spans="1:9">
      <c r="A950" s="6">
        <v>949</v>
      </c>
      <c r="B950" s="47" t="str">
        <f t="shared" si="56"/>
        <v>000003B5</v>
      </c>
      <c r="C950" s="47" t="str">
        <f>IFERROR(VLOOKUP(B950,总表!A:B,2,0),"-")</f>
        <v>-</v>
      </c>
      <c r="D950" s="6" t="str">
        <f t="shared" si="57"/>
        <v>-</v>
      </c>
      <c r="E950" s="6" t="str">
        <f>IFERROR(VLOOKUP(B950,总表!A:D,3,0),"-")</f>
        <v>-</v>
      </c>
      <c r="F950" s="6" t="str">
        <f t="shared" si="58"/>
        <v>-</v>
      </c>
      <c r="G950" s="6" t="s">
        <v>9</v>
      </c>
      <c r="H950" s="6" t="str">
        <f>IF(IFERROR(VLOOKUP(B950,总表!A:D,4,0),"露易")=0," ",IFERROR(VLOOKUP(B950,总表!A:D,4,0),"-"))</f>
        <v>-</v>
      </c>
      <c r="I950" s="6" t="str">
        <f t="shared" si="59"/>
        <v>-</v>
      </c>
    </row>
    <row r="951" spans="1:9">
      <c r="A951" s="6">
        <v>950</v>
      </c>
      <c r="B951" s="47" t="str">
        <f t="shared" si="56"/>
        <v>000003B6</v>
      </c>
      <c r="C951" s="50" t="str">
        <f>IFERROR(VLOOKUP(B951,总表!A:B,2,0),"-")</f>
        <v>摆设类</v>
      </c>
      <c r="D951" s="51" t="str">
        <f t="shared" si="57"/>
        <v>摆设类</v>
      </c>
      <c r="E951" s="6" t="str">
        <f>IFERROR(VLOOKUP(B951,总表!A:D,3,0),"-")</f>
        <v>音效机柜</v>
      </c>
      <c r="F951" s="6" t="str">
        <f t="shared" si="58"/>
        <v>音效机柜</v>
      </c>
      <c r="H951" s="6" t="str">
        <f>IF(IFERROR(VLOOKUP(B951,总表!A:D,4,0),"露易")=0," ",IFERROR(VLOOKUP(B951,总表!A:D,4,0),"-"))</f>
        <v> </v>
      </c>
      <c r="I951" s="6" t="str">
        <f t="shared" si="59"/>
        <v> </v>
      </c>
    </row>
    <row r="952" spans="1:9">
      <c r="A952" s="6">
        <v>951</v>
      </c>
      <c r="B952" s="47" t="str">
        <f t="shared" si="56"/>
        <v>000003B7</v>
      </c>
      <c r="C952" s="47" t="str">
        <f>IFERROR(VLOOKUP(B952,总表!A:B,2,0),"-")</f>
        <v>-</v>
      </c>
      <c r="D952" s="6" t="str">
        <f t="shared" si="57"/>
        <v>-</v>
      </c>
      <c r="E952" s="6" t="str">
        <f>IFERROR(VLOOKUP(B952,总表!A:D,3,0),"-")</f>
        <v>-</v>
      </c>
      <c r="F952" s="6" t="str">
        <f t="shared" si="58"/>
        <v>-</v>
      </c>
      <c r="G952" s="6" t="s">
        <v>9</v>
      </c>
      <c r="H952" s="6" t="str">
        <f>IF(IFERROR(VLOOKUP(B952,总表!A:D,4,0),"露易")=0," ",IFERROR(VLOOKUP(B952,总表!A:D,4,0),"-"))</f>
        <v>-</v>
      </c>
      <c r="I952" s="6" t="str">
        <f t="shared" si="59"/>
        <v>-</v>
      </c>
    </row>
    <row r="953" spans="1:9">
      <c r="A953" s="6">
        <v>952</v>
      </c>
      <c r="B953" s="47" t="str">
        <f t="shared" si="56"/>
        <v>000003B8</v>
      </c>
      <c r="C953" s="47" t="str">
        <f>IFERROR(VLOOKUP(B953,总表!A:B,2,0),"-")</f>
        <v>-</v>
      </c>
      <c r="D953" s="6" t="str">
        <f t="shared" si="57"/>
        <v>-</v>
      </c>
      <c r="E953" s="6" t="str">
        <f>IFERROR(VLOOKUP(B953,总表!A:D,3,0),"-")</f>
        <v>-</v>
      </c>
      <c r="F953" s="6" t="str">
        <f t="shared" si="58"/>
        <v>-</v>
      </c>
      <c r="G953" s="6" t="s">
        <v>9</v>
      </c>
      <c r="H953" s="6" t="str">
        <f>IF(IFERROR(VLOOKUP(B953,总表!A:D,4,0),"露易")=0," ",IFERROR(VLOOKUP(B953,总表!A:D,4,0),"-"))</f>
        <v>-</v>
      </c>
      <c r="I953" s="6" t="str">
        <f t="shared" si="59"/>
        <v>-</v>
      </c>
    </row>
    <row r="954" spans="1:9">
      <c r="A954" s="6">
        <v>953</v>
      </c>
      <c r="B954" s="47" t="str">
        <f t="shared" si="56"/>
        <v>000003B9</v>
      </c>
      <c r="C954" s="47" t="str">
        <f>IFERROR(VLOOKUP(B954,总表!A:B,2,0),"-")</f>
        <v>-</v>
      </c>
      <c r="D954" s="6" t="str">
        <f t="shared" si="57"/>
        <v>-</v>
      </c>
      <c r="E954" s="6" t="str">
        <f>IFERROR(VLOOKUP(B954,总表!A:D,3,0),"-")</f>
        <v>-</v>
      </c>
      <c r="F954" s="6" t="str">
        <f t="shared" si="58"/>
        <v>-</v>
      </c>
      <c r="G954" s="6" t="s">
        <v>9</v>
      </c>
      <c r="H954" s="6" t="str">
        <f>IF(IFERROR(VLOOKUP(B954,总表!A:D,4,0),"露易")=0," ",IFERROR(VLOOKUP(B954,总表!A:D,4,0),"-"))</f>
        <v>-</v>
      </c>
      <c r="I954" s="6" t="str">
        <f t="shared" si="59"/>
        <v>-</v>
      </c>
    </row>
    <row r="955" spans="1:9">
      <c r="A955" s="6">
        <v>954</v>
      </c>
      <c r="B955" s="47" t="str">
        <f t="shared" si="56"/>
        <v>000003BA</v>
      </c>
      <c r="C955" s="50" t="str">
        <f>IFERROR(VLOOKUP(B955,总表!A:B,2,0),"-")</f>
        <v>摆设类</v>
      </c>
      <c r="D955" s="51" t="str">
        <f t="shared" si="57"/>
        <v>摆设类</v>
      </c>
      <c r="E955" s="6" t="str">
        <f>IFERROR(VLOOKUP(B955,总表!A:D,3,0),"-")</f>
        <v>意式咖啡机</v>
      </c>
      <c r="F955" s="6" t="str">
        <f t="shared" si="58"/>
        <v>意式咖啡机</v>
      </c>
      <c r="H955" s="6" t="str">
        <f>IF(IFERROR(VLOOKUP(B955,总表!A:D,4,0),"露易")=0," ",IFERROR(VLOOKUP(B955,总表!A:D,4,0),"-"))</f>
        <v> </v>
      </c>
      <c r="I955" s="6" t="str">
        <f t="shared" si="59"/>
        <v> </v>
      </c>
    </row>
    <row r="956" spans="1:9">
      <c r="A956" s="6">
        <v>955</v>
      </c>
      <c r="B956" s="47" t="str">
        <f t="shared" si="56"/>
        <v>000003BB</v>
      </c>
      <c r="C956" s="50" t="str">
        <f>IFERROR(VLOOKUP(B956,总表!A:B,2,0),"-")</f>
        <v>摆设类</v>
      </c>
      <c r="D956" s="51" t="str">
        <f t="shared" si="57"/>
        <v>摆设类</v>
      </c>
      <c r="E956" s="51" t="str">
        <f>IFERROR(VLOOKUP(B956,总表!A:D,3,0),"-")</f>
        <v>紧急逃生出口</v>
      </c>
      <c r="F956" s="51" t="str">
        <f t="shared" si="58"/>
        <v>紧急逃生出口</v>
      </c>
      <c r="H956" s="6" t="str">
        <f>IF(IFERROR(VLOOKUP(B956,总表!A:D,4,0),"露易")=0," ",IFERROR(VLOOKUP(B956,总表!A:D,4,0),"-"))</f>
        <v> </v>
      </c>
      <c r="I956" s="6" t="str">
        <f t="shared" si="59"/>
        <v> </v>
      </c>
    </row>
    <row r="957" spans="1:9">
      <c r="A957" s="6">
        <v>956</v>
      </c>
      <c r="B957" s="47" t="str">
        <f t="shared" si="56"/>
        <v>000003BC</v>
      </c>
      <c r="C957" s="47" t="str">
        <f>IFERROR(VLOOKUP(B957,总表!A:B,2,0),"-")</f>
        <v>-</v>
      </c>
      <c r="D957" s="6" t="str">
        <f t="shared" si="57"/>
        <v>-</v>
      </c>
      <c r="E957" s="6" t="str">
        <f>IFERROR(VLOOKUP(B957,总表!A:D,3,0),"-")</f>
        <v>-</v>
      </c>
      <c r="F957" s="6" t="str">
        <f t="shared" si="58"/>
        <v>-</v>
      </c>
      <c r="G957" s="6" t="s">
        <v>9</v>
      </c>
      <c r="H957" s="6" t="str">
        <f>IF(IFERROR(VLOOKUP(B957,总表!A:D,4,0),"露易")=0," ",IFERROR(VLOOKUP(B957,总表!A:D,4,0),"-"))</f>
        <v>-</v>
      </c>
      <c r="I957" s="6" t="str">
        <f t="shared" si="59"/>
        <v>-</v>
      </c>
    </row>
    <row r="958" spans="1:9">
      <c r="A958" s="6">
        <v>957</v>
      </c>
      <c r="B958" s="47" t="str">
        <f t="shared" si="56"/>
        <v>000003BD</v>
      </c>
      <c r="C958" s="50" t="str">
        <f>IFERROR(VLOOKUP(B958,总表!A:B,2,0),"-")</f>
        <v>摆设类</v>
      </c>
      <c r="D958" s="51" t="str">
        <f t="shared" si="57"/>
        <v>摆设类</v>
      </c>
      <c r="E958" s="51" t="str">
        <f>IFERROR(VLOOKUP(B958,总表!A:D,3,0),"-")</f>
        <v>换气扇</v>
      </c>
      <c r="F958" s="51" t="str">
        <f t="shared" si="58"/>
        <v>换气扇</v>
      </c>
      <c r="H958" s="6" t="str">
        <f>IF(IFERROR(VLOOKUP(B958,总表!A:D,4,0),"露易")=0," ",IFERROR(VLOOKUP(B958,总表!A:D,4,0),"-"))</f>
        <v> </v>
      </c>
      <c r="I958" s="6" t="str">
        <f t="shared" si="59"/>
        <v> </v>
      </c>
    </row>
    <row r="959" spans="1:9">
      <c r="A959" s="6">
        <v>958</v>
      </c>
      <c r="B959" s="47" t="str">
        <f t="shared" si="56"/>
        <v>000003BE</v>
      </c>
      <c r="C959" s="47" t="str">
        <f>IFERROR(VLOOKUP(B959,总表!A:B,2,0),"-")</f>
        <v>-</v>
      </c>
      <c r="D959" s="6" t="str">
        <f t="shared" si="57"/>
        <v>-</v>
      </c>
      <c r="E959" s="6" t="str">
        <f>IFERROR(VLOOKUP(B959,总表!A:D,3,0),"-")</f>
        <v>-</v>
      </c>
      <c r="F959" s="6" t="str">
        <f t="shared" si="58"/>
        <v>-</v>
      </c>
      <c r="G959" s="6" t="s">
        <v>9</v>
      </c>
      <c r="H959" s="6" t="str">
        <f>IF(IFERROR(VLOOKUP(B959,总表!A:D,4,0),"露易")=0," ",IFERROR(VLOOKUP(B959,总表!A:D,4,0),"-"))</f>
        <v>-</v>
      </c>
      <c r="I959" s="6" t="str">
        <f t="shared" si="59"/>
        <v>-</v>
      </c>
    </row>
    <row r="960" spans="1:9">
      <c r="A960" s="6">
        <v>959</v>
      </c>
      <c r="B960" s="47" t="str">
        <f t="shared" si="56"/>
        <v>000003BF</v>
      </c>
      <c r="C960" s="47" t="str">
        <f>IFERROR(VLOOKUP(B960,总表!A:B,2,0),"-")</f>
        <v>-</v>
      </c>
      <c r="D960" s="6" t="str">
        <f t="shared" si="57"/>
        <v>-</v>
      </c>
      <c r="E960" s="6" t="str">
        <f>IFERROR(VLOOKUP(B960,总表!A:D,3,0),"-")</f>
        <v>-</v>
      </c>
      <c r="F960" s="6" t="str">
        <f t="shared" si="58"/>
        <v>-</v>
      </c>
      <c r="G960" s="6" t="s">
        <v>9</v>
      </c>
      <c r="H960" s="6" t="str">
        <f>IF(IFERROR(VLOOKUP(B960,总表!A:D,4,0),"露易")=0," ",IFERROR(VLOOKUP(B960,总表!A:D,4,0),"-"))</f>
        <v>-</v>
      </c>
      <c r="I960" s="6" t="str">
        <f t="shared" si="59"/>
        <v>-</v>
      </c>
    </row>
    <row r="961" spans="1:9">
      <c r="A961" s="6">
        <v>960</v>
      </c>
      <c r="B961" s="47" t="str">
        <f t="shared" si="56"/>
        <v>000003C0</v>
      </c>
      <c r="C961" s="47" t="str">
        <f>IFERROR(VLOOKUP(B961,总表!A:B,2,0),"-")</f>
        <v>-</v>
      </c>
      <c r="D961" s="6" t="str">
        <f t="shared" si="57"/>
        <v>-</v>
      </c>
      <c r="E961" s="6" t="str">
        <f>IFERROR(VLOOKUP(B961,总表!A:D,3,0),"-")</f>
        <v>-</v>
      </c>
      <c r="F961" s="6" t="str">
        <f t="shared" si="58"/>
        <v>-</v>
      </c>
      <c r="G961" s="6" t="s">
        <v>9</v>
      </c>
      <c r="H961" s="6" t="str">
        <f>IF(IFERROR(VLOOKUP(B961,总表!A:D,4,0),"露易")=0," ",IFERROR(VLOOKUP(B961,总表!A:D,4,0),"-"))</f>
        <v>-</v>
      </c>
      <c r="I961" s="6" t="str">
        <f t="shared" si="59"/>
        <v>-</v>
      </c>
    </row>
    <row r="962" spans="1:9">
      <c r="A962" s="6">
        <v>961</v>
      </c>
      <c r="B962" s="47" t="str">
        <f t="shared" ref="B962:B1025" si="60">DEC2HEX(ROW(A961),8)</f>
        <v>000003C1</v>
      </c>
      <c r="C962" s="47" t="str">
        <f>IFERROR(VLOOKUP(B962,总表!A:B,2,0),"-")</f>
        <v>-</v>
      </c>
      <c r="D962" s="6" t="str">
        <f t="shared" ref="D962:D1025" si="61">C962</f>
        <v>-</v>
      </c>
      <c r="E962" s="6" t="str">
        <f>IFERROR(VLOOKUP(B962,总表!A:D,3,0),"-")</f>
        <v>-</v>
      </c>
      <c r="F962" s="6" t="str">
        <f t="shared" ref="F962:F1025" si="62">E962</f>
        <v>-</v>
      </c>
      <c r="G962" s="6" t="s">
        <v>9</v>
      </c>
      <c r="H962" s="6" t="str">
        <f>IF(IFERROR(VLOOKUP(B962,总表!A:D,4,0),"露易")=0," ",IFERROR(VLOOKUP(B962,总表!A:D,4,0),"-"))</f>
        <v>-</v>
      </c>
      <c r="I962" s="6" t="str">
        <f t="shared" ref="I962:I1025" si="63">H962</f>
        <v>-</v>
      </c>
    </row>
    <row r="963" spans="1:9">
      <c r="A963" s="6">
        <v>962</v>
      </c>
      <c r="B963" s="47" t="str">
        <f t="shared" si="60"/>
        <v>000003C2</v>
      </c>
      <c r="C963" s="47" t="str">
        <f>IFERROR(VLOOKUP(B963,总表!A:B,2,0),"-")</f>
        <v>-</v>
      </c>
      <c r="D963" s="6" t="str">
        <f t="shared" si="61"/>
        <v>-</v>
      </c>
      <c r="E963" s="6" t="str">
        <f>IFERROR(VLOOKUP(B963,总表!A:D,3,0),"-")</f>
        <v>-</v>
      </c>
      <c r="F963" s="6" t="str">
        <f t="shared" si="62"/>
        <v>-</v>
      </c>
      <c r="G963" s="6" t="s">
        <v>9</v>
      </c>
      <c r="H963" s="6" t="str">
        <f>IF(IFERROR(VLOOKUP(B963,总表!A:D,4,0),"露易")=0," ",IFERROR(VLOOKUP(B963,总表!A:D,4,0),"-"))</f>
        <v>-</v>
      </c>
      <c r="I963" s="6" t="str">
        <f t="shared" si="63"/>
        <v>-</v>
      </c>
    </row>
    <row r="964" spans="1:9">
      <c r="A964" s="6">
        <v>963</v>
      </c>
      <c r="B964" s="47" t="str">
        <f t="shared" si="60"/>
        <v>000003C3</v>
      </c>
      <c r="C964" s="47" t="str">
        <f>IFERROR(VLOOKUP(B964,总表!A:B,2,0),"-")</f>
        <v>-</v>
      </c>
      <c r="D964" s="6" t="str">
        <f t="shared" si="61"/>
        <v>-</v>
      </c>
      <c r="E964" s="6" t="str">
        <f>IFERROR(VLOOKUP(B964,总表!A:D,3,0),"-")</f>
        <v>-</v>
      </c>
      <c r="F964" s="6" t="str">
        <f t="shared" si="62"/>
        <v>-</v>
      </c>
      <c r="G964" s="6" t="s">
        <v>9</v>
      </c>
      <c r="H964" s="6" t="str">
        <f>IF(IFERROR(VLOOKUP(B964,总表!A:D,4,0),"露易")=0," ",IFERROR(VLOOKUP(B964,总表!A:D,4,0),"-"))</f>
        <v>-</v>
      </c>
      <c r="I964" s="6" t="str">
        <f t="shared" si="63"/>
        <v>-</v>
      </c>
    </row>
    <row r="965" spans="1:9">
      <c r="A965" s="6">
        <v>964</v>
      </c>
      <c r="B965" s="47" t="str">
        <f t="shared" si="60"/>
        <v>000003C4</v>
      </c>
      <c r="C965" s="47" t="str">
        <f>IFERROR(VLOOKUP(B965,总表!A:B,2,0),"-")</f>
        <v>-</v>
      </c>
      <c r="D965" s="6" t="str">
        <f t="shared" si="61"/>
        <v>-</v>
      </c>
      <c r="E965" s="6" t="str">
        <f>IFERROR(VLOOKUP(B965,总表!A:D,3,0),"-")</f>
        <v>-</v>
      </c>
      <c r="F965" s="6" t="str">
        <f t="shared" si="62"/>
        <v>-</v>
      </c>
      <c r="G965" s="6" t="s">
        <v>9</v>
      </c>
      <c r="H965" s="6" t="str">
        <f>IF(IFERROR(VLOOKUP(B965,总表!A:D,4,0),"露易")=0," ",IFERROR(VLOOKUP(B965,总表!A:D,4,0),"-"))</f>
        <v>-</v>
      </c>
      <c r="I965" s="6" t="str">
        <f t="shared" si="63"/>
        <v>-</v>
      </c>
    </row>
    <row r="966" spans="1:9">
      <c r="A966" s="6">
        <v>965</v>
      </c>
      <c r="B966" s="47" t="str">
        <f t="shared" si="60"/>
        <v>000003C5</v>
      </c>
      <c r="C966" s="47" t="str">
        <f>IFERROR(VLOOKUP(B966,总表!A:B,2,0),"-")</f>
        <v>-</v>
      </c>
      <c r="D966" s="6" t="str">
        <f t="shared" si="61"/>
        <v>-</v>
      </c>
      <c r="E966" s="6" t="str">
        <f>IFERROR(VLOOKUP(B966,总表!A:D,3,0),"-")</f>
        <v>-</v>
      </c>
      <c r="F966" s="6" t="str">
        <f t="shared" si="62"/>
        <v>-</v>
      </c>
      <c r="G966" s="6" t="s">
        <v>9</v>
      </c>
      <c r="H966" s="6" t="str">
        <f>IF(IFERROR(VLOOKUP(B966,总表!A:D,4,0),"露易")=0," ",IFERROR(VLOOKUP(B966,总表!A:D,4,0),"-"))</f>
        <v>-</v>
      </c>
      <c r="I966" s="6" t="str">
        <f t="shared" si="63"/>
        <v>-</v>
      </c>
    </row>
    <row r="967" spans="1:9">
      <c r="A967" s="6">
        <v>966</v>
      </c>
      <c r="B967" s="47" t="str">
        <f t="shared" si="60"/>
        <v>000003C6</v>
      </c>
      <c r="C967" s="47" t="str">
        <f>IFERROR(VLOOKUP(B967,总表!A:B,2,0),"-")</f>
        <v>-</v>
      </c>
      <c r="D967" s="6" t="str">
        <f t="shared" si="61"/>
        <v>-</v>
      </c>
      <c r="E967" s="6" t="str">
        <f>IFERROR(VLOOKUP(B967,总表!A:D,3,0),"-")</f>
        <v>-</v>
      </c>
      <c r="F967" s="6" t="str">
        <f t="shared" si="62"/>
        <v>-</v>
      </c>
      <c r="G967" s="6" t="s">
        <v>9</v>
      </c>
      <c r="H967" s="6" t="str">
        <f>IF(IFERROR(VLOOKUP(B967,总表!A:D,4,0),"露易")=0," ",IFERROR(VLOOKUP(B967,总表!A:D,4,0),"-"))</f>
        <v>-</v>
      </c>
      <c r="I967" s="6" t="str">
        <f t="shared" si="63"/>
        <v>-</v>
      </c>
    </row>
    <row r="968" spans="1:9">
      <c r="A968" s="6">
        <v>967</v>
      </c>
      <c r="B968" s="47" t="str">
        <f t="shared" si="60"/>
        <v>000003C7</v>
      </c>
      <c r="C968" s="47" t="str">
        <f>IFERROR(VLOOKUP(B968,总表!A:B,2,0),"-")</f>
        <v>-</v>
      </c>
      <c r="D968" s="6" t="str">
        <f t="shared" si="61"/>
        <v>-</v>
      </c>
      <c r="E968" s="6" t="str">
        <f>IFERROR(VLOOKUP(B968,总表!A:D,3,0),"-")</f>
        <v>-</v>
      </c>
      <c r="F968" s="6" t="str">
        <f t="shared" si="62"/>
        <v>-</v>
      </c>
      <c r="G968" s="6" t="s">
        <v>9</v>
      </c>
      <c r="H968" s="6" t="str">
        <f>IF(IFERROR(VLOOKUP(B968,总表!A:D,4,0),"露易")=0," ",IFERROR(VLOOKUP(B968,总表!A:D,4,0),"-"))</f>
        <v>-</v>
      </c>
      <c r="I968" s="6" t="str">
        <f t="shared" si="63"/>
        <v>-</v>
      </c>
    </row>
    <row r="969" spans="1:9">
      <c r="A969" s="6">
        <v>968</v>
      </c>
      <c r="B969" s="47" t="str">
        <f t="shared" si="60"/>
        <v>000003C8</v>
      </c>
      <c r="C969" s="47" t="str">
        <f>IFERROR(VLOOKUP(B969,总表!A:B,2,0),"-")</f>
        <v>-</v>
      </c>
      <c r="D969" s="6" t="str">
        <f t="shared" si="61"/>
        <v>-</v>
      </c>
      <c r="E969" s="6" t="str">
        <f>IFERROR(VLOOKUP(B969,总表!A:D,3,0),"-")</f>
        <v>-</v>
      </c>
      <c r="F969" s="6" t="str">
        <f t="shared" si="62"/>
        <v>-</v>
      </c>
      <c r="G969" s="6" t="s">
        <v>9</v>
      </c>
      <c r="H969" s="6" t="str">
        <f>IF(IFERROR(VLOOKUP(B969,总表!A:D,4,0),"露易")=0," ",IFERROR(VLOOKUP(B969,总表!A:D,4,0),"-"))</f>
        <v>-</v>
      </c>
      <c r="I969" s="6" t="str">
        <f t="shared" si="63"/>
        <v>-</v>
      </c>
    </row>
    <row r="970" spans="1:9">
      <c r="A970" s="6">
        <v>969</v>
      </c>
      <c r="B970" s="47" t="str">
        <f t="shared" si="60"/>
        <v>000003C9</v>
      </c>
      <c r="C970" s="47" t="str">
        <f>IFERROR(VLOOKUP(B970,总表!A:B,2,0),"-")</f>
        <v>-</v>
      </c>
      <c r="D970" s="6" t="str">
        <f t="shared" si="61"/>
        <v>-</v>
      </c>
      <c r="E970" s="6" t="str">
        <f>IFERROR(VLOOKUP(B970,总表!A:D,3,0),"-")</f>
        <v>-</v>
      </c>
      <c r="F970" s="6" t="str">
        <f t="shared" si="62"/>
        <v>-</v>
      </c>
      <c r="G970" s="6" t="s">
        <v>9</v>
      </c>
      <c r="H970" s="6" t="str">
        <f>IF(IFERROR(VLOOKUP(B970,总表!A:D,4,0),"露易")=0," ",IFERROR(VLOOKUP(B970,总表!A:D,4,0),"-"))</f>
        <v>-</v>
      </c>
      <c r="I970" s="6" t="str">
        <f t="shared" si="63"/>
        <v>-</v>
      </c>
    </row>
    <row r="971" spans="1:9">
      <c r="A971" s="6">
        <v>970</v>
      </c>
      <c r="B971" s="47" t="str">
        <f t="shared" si="60"/>
        <v>000003CA</v>
      </c>
      <c r="C971" s="47" t="str">
        <f>IFERROR(VLOOKUP(B971,总表!A:B,2,0),"-")</f>
        <v>-</v>
      </c>
      <c r="D971" s="6" t="str">
        <f t="shared" si="61"/>
        <v>-</v>
      </c>
      <c r="E971" s="6" t="str">
        <f>IFERROR(VLOOKUP(B971,总表!A:D,3,0),"-")</f>
        <v>-</v>
      </c>
      <c r="F971" s="6" t="str">
        <f t="shared" si="62"/>
        <v>-</v>
      </c>
      <c r="G971" s="6" t="s">
        <v>9</v>
      </c>
      <c r="H971" s="6" t="str">
        <f>IF(IFERROR(VLOOKUP(B971,总表!A:D,4,0),"露易")=0," ",IFERROR(VLOOKUP(B971,总表!A:D,4,0),"-"))</f>
        <v>-</v>
      </c>
      <c r="I971" s="6" t="str">
        <f t="shared" si="63"/>
        <v>-</v>
      </c>
    </row>
    <row r="972" spans="1:9">
      <c r="A972" s="6">
        <v>971</v>
      </c>
      <c r="B972" s="47" t="str">
        <f t="shared" si="60"/>
        <v>000003CB</v>
      </c>
      <c r="C972" s="50" t="str">
        <f>IFERROR(VLOOKUP(B972,总表!A:B,2,0),"-")</f>
        <v>摆设类</v>
      </c>
      <c r="D972" s="51" t="str">
        <f t="shared" si="61"/>
        <v>摆设类</v>
      </c>
      <c r="E972" s="6" t="str">
        <f>IFERROR(VLOOKUP(B972,总表!A:D,3,0),"-")</f>
        <v>甜点自动贩卖机</v>
      </c>
      <c r="F972" s="6" t="str">
        <f t="shared" si="62"/>
        <v>甜点自动贩卖机</v>
      </c>
      <c r="H972" s="6" t="str">
        <f>IF(IFERROR(VLOOKUP(B972,总表!A:D,4,0),"露易")=0," ",IFERROR(VLOOKUP(B972,总表!A:D,4,0),"-"))</f>
        <v> </v>
      </c>
      <c r="I972" s="6" t="str">
        <f t="shared" si="63"/>
        <v> </v>
      </c>
    </row>
    <row r="973" spans="1:9">
      <c r="A973" s="6">
        <v>972</v>
      </c>
      <c r="B973" s="47" t="str">
        <f t="shared" si="60"/>
        <v>000003CC</v>
      </c>
      <c r="C973" s="47" t="str">
        <f>IFERROR(VLOOKUP(B973,总表!A:B,2,0),"-")</f>
        <v>-</v>
      </c>
      <c r="D973" s="6" t="str">
        <f t="shared" si="61"/>
        <v>-</v>
      </c>
      <c r="E973" s="6" t="str">
        <f>IFERROR(VLOOKUP(B973,总表!A:D,3,0),"-")</f>
        <v>-</v>
      </c>
      <c r="F973" s="6" t="str">
        <f t="shared" si="62"/>
        <v>-</v>
      </c>
      <c r="G973" s="6" t="s">
        <v>9</v>
      </c>
      <c r="H973" s="6" t="str">
        <f>IF(IFERROR(VLOOKUP(B973,总表!A:D,4,0),"露易")=0," ",IFERROR(VLOOKUP(B973,总表!A:D,4,0),"-"))</f>
        <v>-</v>
      </c>
      <c r="I973" s="6" t="str">
        <f t="shared" si="63"/>
        <v>-</v>
      </c>
    </row>
    <row r="974" spans="1:9">
      <c r="A974" s="6">
        <v>973</v>
      </c>
      <c r="B974" s="47" t="str">
        <f t="shared" si="60"/>
        <v>000003CD</v>
      </c>
      <c r="C974" s="47" t="str">
        <f>IFERROR(VLOOKUP(B974,总表!A:B,2,0),"-")</f>
        <v>-</v>
      </c>
      <c r="D974" s="6" t="str">
        <f t="shared" si="61"/>
        <v>-</v>
      </c>
      <c r="E974" s="6" t="str">
        <f>IFERROR(VLOOKUP(B974,总表!A:D,3,0),"-")</f>
        <v>-</v>
      </c>
      <c r="F974" s="6" t="str">
        <f t="shared" si="62"/>
        <v>-</v>
      </c>
      <c r="G974" s="6" t="s">
        <v>9</v>
      </c>
      <c r="H974" s="6" t="str">
        <f>IF(IFERROR(VLOOKUP(B974,总表!A:D,4,0),"露易")=0," ",IFERROR(VLOOKUP(B974,总表!A:D,4,0),"-"))</f>
        <v>-</v>
      </c>
      <c r="I974" s="6" t="str">
        <f t="shared" si="63"/>
        <v>-</v>
      </c>
    </row>
    <row r="975" spans="1:9">
      <c r="A975" s="6">
        <v>974</v>
      </c>
      <c r="B975" s="47" t="str">
        <f t="shared" si="60"/>
        <v>000003CE</v>
      </c>
      <c r="C975" s="47" t="str">
        <f>IFERROR(VLOOKUP(B975,总表!A:B,2,0),"-")</f>
        <v>-</v>
      </c>
      <c r="D975" s="6" t="str">
        <f t="shared" si="61"/>
        <v>-</v>
      </c>
      <c r="E975" s="6" t="str">
        <f>IFERROR(VLOOKUP(B975,总表!A:D,3,0),"-")</f>
        <v>-</v>
      </c>
      <c r="F975" s="6" t="str">
        <f t="shared" si="62"/>
        <v>-</v>
      </c>
      <c r="G975" s="6" t="s">
        <v>9</v>
      </c>
      <c r="H975" s="6" t="str">
        <f>IF(IFERROR(VLOOKUP(B975,总表!A:D,4,0),"露易")=0," ",IFERROR(VLOOKUP(B975,总表!A:D,4,0),"-"))</f>
        <v>-</v>
      </c>
      <c r="I975" s="6" t="str">
        <f t="shared" si="63"/>
        <v>-</v>
      </c>
    </row>
    <row r="976" spans="1:9">
      <c r="A976" s="6">
        <v>975</v>
      </c>
      <c r="B976" s="47" t="str">
        <f t="shared" si="60"/>
        <v>000003CF</v>
      </c>
      <c r="C976" s="50" t="str">
        <f>IFERROR(VLOOKUP(B976,总表!A:B,2,0),"-")</f>
        <v>摆设类</v>
      </c>
      <c r="D976" s="51" t="str">
        <f t="shared" si="61"/>
        <v>摆设类</v>
      </c>
      <c r="E976" s="6" t="str">
        <f>IFERROR(VLOOKUP(B976,总表!A:D,3,0),"-")</f>
        <v>水果篮</v>
      </c>
      <c r="F976" s="6" t="str">
        <f t="shared" si="62"/>
        <v>水果篮</v>
      </c>
      <c r="H976" s="6" t="str">
        <f>IF(IFERROR(VLOOKUP(B976,总表!A:D,4,0),"露易")=0," ",IFERROR(VLOOKUP(B976,总表!A:D,4,0),"-"))</f>
        <v> </v>
      </c>
      <c r="I976" s="6" t="str">
        <f t="shared" si="63"/>
        <v> </v>
      </c>
    </row>
    <row r="977" spans="1:9">
      <c r="A977" s="6">
        <v>976</v>
      </c>
      <c r="B977" s="47" t="str">
        <f t="shared" si="60"/>
        <v>000003D0</v>
      </c>
      <c r="C977" s="47" t="str">
        <f>IFERROR(VLOOKUP(B977,总表!A:B,2,0),"-")</f>
        <v>-</v>
      </c>
      <c r="D977" s="6" t="str">
        <f t="shared" si="61"/>
        <v>-</v>
      </c>
      <c r="E977" s="6" t="str">
        <f>IFERROR(VLOOKUP(B977,总表!A:D,3,0),"-")</f>
        <v>-</v>
      </c>
      <c r="F977" s="6" t="str">
        <f t="shared" si="62"/>
        <v>-</v>
      </c>
      <c r="G977" s="6" t="s">
        <v>9</v>
      </c>
      <c r="H977" s="6" t="str">
        <f>IF(IFERROR(VLOOKUP(B977,总表!A:D,4,0),"露易")=0," ",IFERROR(VLOOKUP(B977,总表!A:D,4,0),"-"))</f>
        <v>-</v>
      </c>
      <c r="I977" s="6" t="str">
        <f t="shared" si="63"/>
        <v>-</v>
      </c>
    </row>
    <row r="978" spans="1:9">
      <c r="A978" s="6">
        <v>977</v>
      </c>
      <c r="B978" s="47" t="str">
        <f t="shared" si="60"/>
        <v>000003D1</v>
      </c>
      <c r="C978" s="47" t="str">
        <f>IFERROR(VLOOKUP(B978,总表!A:B,2,0),"-")</f>
        <v>-</v>
      </c>
      <c r="D978" s="6" t="str">
        <f t="shared" si="61"/>
        <v>-</v>
      </c>
      <c r="E978" s="6" t="str">
        <f>IFERROR(VLOOKUP(B978,总表!A:D,3,0),"-")</f>
        <v>-</v>
      </c>
      <c r="F978" s="6" t="str">
        <f t="shared" si="62"/>
        <v>-</v>
      </c>
      <c r="G978" s="6" t="s">
        <v>9</v>
      </c>
      <c r="H978" s="6" t="str">
        <f>IF(IFERROR(VLOOKUP(B978,总表!A:D,4,0),"露易")=0," ",IFERROR(VLOOKUP(B978,总表!A:D,4,0),"-"))</f>
        <v>-</v>
      </c>
      <c r="I978" s="6" t="str">
        <f t="shared" si="63"/>
        <v>-</v>
      </c>
    </row>
    <row r="979" spans="1:9">
      <c r="A979" s="6">
        <v>978</v>
      </c>
      <c r="B979" s="47" t="str">
        <f t="shared" si="60"/>
        <v>000003D2</v>
      </c>
      <c r="C979" s="47" t="str">
        <f>IFERROR(VLOOKUP(B979,总表!A:B,2,0),"-")</f>
        <v>-</v>
      </c>
      <c r="D979" s="6" t="str">
        <f t="shared" si="61"/>
        <v>-</v>
      </c>
      <c r="E979" s="6" t="str">
        <f>IFERROR(VLOOKUP(B979,总表!A:D,3,0),"-")</f>
        <v>-</v>
      </c>
      <c r="F979" s="6" t="str">
        <f t="shared" si="62"/>
        <v>-</v>
      </c>
      <c r="G979" s="6" t="s">
        <v>9</v>
      </c>
      <c r="H979" s="6" t="str">
        <f>IF(IFERROR(VLOOKUP(B979,总表!A:D,4,0),"露易")=0," ",IFERROR(VLOOKUP(B979,总表!A:D,4,0),"-"))</f>
        <v>-</v>
      </c>
      <c r="I979" s="6" t="str">
        <f t="shared" si="63"/>
        <v>-</v>
      </c>
    </row>
    <row r="980" spans="1:9">
      <c r="A980" s="6">
        <v>979</v>
      </c>
      <c r="B980" s="47" t="str">
        <f t="shared" si="60"/>
        <v>000003D3</v>
      </c>
      <c r="C980" s="47" t="str">
        <f>IFERROR(VLOOKUP(B980,总表!A:B,2,0),"-")</f>
        <v>-</v>
      </c>
      <c r="D980" s="6" t="str">
        <f t="shared" si="61"/>
        <v>-</v>
      </c>
      <c r="E980" s="6" t="str">
        <f>IFERROR(VLOOKUP(B980,总表!A:D,3,0),"-")</f>
        <v>-</v>
      </c>
      <c r="F980" s="6" t="str">
        <f t="shared" si="62"/>
        <v>-</v>
      </c>
      <c r="G980" s="6" t="s">
        <v>9</v>
      </c>
      <c r="H980" s="6" t="str">
        <f>IF(IFERROR(VLOOKUP(B980,总表!A:D,4,0),"露易")=0," ",IFERROR(VLOOKUP(B980,总表!A:D,4,0),"-"))</f>
        <v>-</v>
      </c>
      <c r="I980" s="6" t="str">
        <f t="shared" si="63"/>
        <v>-</v>
      </c>
    </row>
    <row r="981" spans="1:9">
      <c r="A981" s="6">
        <v>980</v>
      </c>
      <c r="B981" s="47" t="str">
        <f t="shared" si="60"/>
        <v>000003D4</v>
      </c>
      <c r="C981" s="47" t="str">
        <f>IFERROR(VLOOKUP(B981,总表!A:B,2,0),"-")</f>
        <v>-</v>
      </c>
      <c r="D981" s="6" t="str">
        <f t="shared" si="61"/>
        <v>-</v>
      </c>
      <c r="E981" s="6" t="str">
        <f>IFERROR(VLOOKUP(B981,总表!A:D,3,0),"-")</f>
        <v>-</v>
      </c>
      <c r="F981" s="6" t="str">
        <f t="shared" si="62"/>
        <v>-</v>
      </c>
      <c r="G981" s="6" t="s">
        <v>9</v>
      </c>
      <c r="H981" s="6" t="str">
        <f>IF(IFERROR(VLOOKUP(B981,总表!A:D,4,0),"露易")=0," ",IFERROR(VLOOKUP(B981,总表!A:D,4,0),"-"))</f>
        <v>-</v>
      </c>
      <c r="I981" s="6" t="str">
        <f t="shared" si="63"/>
        <v>-</v>
      </c>
    </row>
    <row r="982" spans="1:9">
      <c r="A982" s="6">
        <v>981</v>
      </c>
      <c r="B982" s="47" t="str">
        <f t="shared" si="60"/>
        <v>000003D5</v>
      </c>
      <c r="C982" s="50" t="str">
        <f>IFERROR(VLOOKUP(B982,总表!A:B,2,0),"-")</f>
        <v>摆设类</v>
      </c>
      <c r="D982" s="51" t="str">
        <f t="shared" si="61"/>
        <v>摆设类</v>
      </c>
      <c r="E982" s="51" t="str">
        <f>IFERROR(VLOOKUP(B982,总表!A:D,3,0),"-")</f>
        <v>围棋桌</v>
      </c>
      <c r="F982" s="51" t="str">
        <f t="shared" si="62"/>
        <v>围棋桌</v>
      </c>
      <c r="H982" s="6" t="str">
        <f>IF(IFERROR(VLOOKUP(B982,总表!A:D,4,0),"露易")=0," ",IFERROR(VLOOKUP(B982,总表!A:D,4,0),"-"))</f>
        <v> </v>
      </c>
      <c r="I982" s="6" t="str">
        <f t="shared" si="63"/>
        <v> </v>
      </c>
    </row>
    <row r="983" spans="1:9">
      <c r="A983" s="6">
        <v>982</v>
      </c>
      <c r="B983" s="47" t="str">
        <f t="shared" si="60"/>
        <v>000003D6</v>
      </c>
      <c r="C983" s="47" t="str">
        <f>IFERROR(VLOOKUP(B983,总表!A:B,2,0),"-")</f>
        <v>-</v>
      </c>
      <c r="D983" s="6" t="str">
        <f t="shared" si="61"/>
        <v>-</v>
      </c>
      <c r="E983" s="6" t="str">
        <f>IFERROR(VLOOKUP(B983,总表!A:D,3,0),"-")</f>
        <v>-</v>
      </c>
      <c r="F983" s="6" t="str">
        <f t="shared" si="62"/>
        <v>-</v>
      </c>
      <c r="G983" s="6" t="s">
        <v>9</v>
      </c>
      <c r="H983" s="6" t="str">
        <f>IF(IFERROR(VLOOKUP(B983,总表!A:D,4,0),"露易")=0," ",IFERROR(VLOOKUP(B983,总表!A:D,4,0),"-"))</f>
        <v>-</v>
      </c>
      <c r="I983" s="6" t="str">
        <f t="shared" si="63"/>
        <v>-</v>
      </c>
    </row>
    <row r="984" spans="1:9">
      <c r="A984" s="6">
        <v>983</v>
      </c>
      <c r="B984" s="47" t="str">
        <f t="shared" si="60"/>
        <v>000003D7</v>
      </c>
      <c r="C984" s="47" t="str">
        <f>IFERROR(VLOOKUP(B984,总表!A:B,2,0),"-")</f>
        <v>-</v>
      </c>
      <c r="D984" s="6" t="str">
        <f t="shared" si="61"/>
        <v>-</v>
      </c>
      <c r="E984" s="6" t="str">
        <f>IFERROR(VLOOKUP(B984,总表!A:D,3,0),"-")</f>
        <v>-</v>
      </c>
      <c r="F984" s="6" t="str">
        <f t="shared" si="62"/>
        <v>-</v>
      </c>
      <c r="G984" s="6" t="s">
        <v>9</v>
      </c>
      <c r="H984" s="6" t="str">
        <f>IF(IFERROR(VLOOKUP(B984,总表!A:D,4,0),"露易")=0," ",IFERROR(VLOOKUP(B984,总表!A:D,4,0),"-"))</f>
        <v>-</v>
      </c>
      <c r="I984" s="6" t="str">
        <f t="shared" si="63"/>
        <v>-</v>
      </c>
    </row>
    <row r="985" spans="1:9">
      <c r="A985" s="6">
        <v>984</v>
      </c>
      <c r="B985" s="47" t="str">
        <f t="shared" si="60"/>
        <v>000003D8</v>
      </c>
      <c r="C985" s="47" t="str">
        <f>IFERROR(VLOOKUP(B985,总表!A:B,2,0),"-")</f>
        <v>-</v>
      </c>
      <c r="D985" s="6" t="str">
        <f t="shared" si="61"/>
        <v>-</v>
      </c>
      <c r="E985" s="6" t="str">
        <f>IFERROR(VLOOKUP(B985,总表!A:D,3,0),"-")</f>
        <v>-</v>
      </c>
      <c r="F985" s="6" t="str">
        <f t="shared" si="62"/>
        <v>-</v>
      </c>
      <c r="G985" s="6" t="s">
        <v>9</v>
      </c>
      <c r="H985" s="6" t="str">
        <f>IF(IFERROR(VLOOKUP(B985,总表!A:D,4,0),"露易")=0," ",IFERROR(VLOOKUP(B985,总表!A:D,4,0),"-"))</f>
        <v>-</v>
      </c>
      <c r="I985" s="6" t="str">
        <f t="shared" si="63"/>
        <v>-</v>
      </c>
    </row>
    <row r="986" spans="1:9">
      <c r="A986" s="6">
        <v>985</v>
      </c>
      <c r="B986" s="47" t="str">
        <f t="shared" si="60"/>
        <v>000003D9</v>
      </c>
      <c r="C986" s="47" t="str">
        <f>IFERROR(VLOOKUP(B986,总表!A:B,2,0),"-")</f>
        <v>-</v>
      </c>
      <c r="D986" s="6" t="str">
        <f t="shared" si="61"/>
        <v>-</v>
      </c>
      <c r="E986" s="6" t="str">
        <f>IFERROR(VLOOKUP(B986,总表!A:D,3,0),"-")</f>
        <v>-</v>
      </c>
      <c r="F986" s="6" t="str">
        <f t="shared" si="62"/>
        <v>-</v>
      </c>
      <c r="G986" s="6" t="s">
        <v>9</v>
      </c>
      <c r="H986" s="6" t="str">
        <f>IF(IFERROR(VLOOKUP(B986,总表!A:D,4,0),"露易")=0," ",IFERROR(VLOOKUP(B986,总表!A:D,4,0),"-"))</f>
        <v>-</v>
      </c>
      <c r="I986" s="6" t="str">
        <f t="shared" si="63"/>
        <v>-</v>
      </c>
    </row>
    <row r="987" spans="1:9">
      <c r="A987" s="6">
        <v>986</v>
      </c>
      <c r="B987" s="47" t="str">
        <f t="shared" si="60"/>
        <v>000003DA</v>
      </c>
      <c r="C987" s="47" t="str">
        <f>IFERROR(VLOOKUP(B987,总表!A:B,2,0),"-")</f>
        <v>-</v>
      </c>
      <c r="D987" s="6" t="str">
        <f t="shared" si="61"/>
        <v>-</v>
      </c>
      <c r="E987" s="6" t="str">
        <f>IFERROR(VLOOKUP(B987,总表!A:D,3,0),"-")</f>
        <v>-</v>
      </c>
      <c r="F987" s="6" t="str">
        <f t="shared" si="62"/>
        <v>-</v>
      </c>
      <c r="G987" s="6" t="s">
        <v>9</v>
      </c>
      <c r="H987" s="6" t="str">
        <f>IF(IFERROR(VLOOKUP(B987,总表!A:D,4,0),"露易")=0," ",IFERROR(VLOOKUP(B987,总表!A:D,4,0),"-"))</f>
        <v>-</v>
      </c>
      <c r="I987" s="6" t="str">
        <f t="shared" si="63"/>
        <v>-</v>
      </c>
    </row>
    <row r="988" spans="1:9">
      <c r="A988" s="6">
        <v>987</v>
      </c>
      <c r="B988" s="47" t="str">
        <f t="shared" si="60"/>
        <v>000003DB</v>
      </c>
      <c r="C988" s="50" t="str">
        <f>IFERROR(VLOOKUP(B988,总表!A:B,2,0),"-")</f>
        <v>摆设类</v>
      </c>
      <c r="D988" s="51" t="str">
        <f t="shared" si="61"/>
        <v>摆设类</v>
      </c>
      <c r="E988" s="51" t="str">
        <f>IFERROR(VLOOKUP(B988,总表!A:D,3,0),"-")</f>
        <v>竖琴</v>
      </c>
      <c r="F988" s="51" t="str">
        <f t="shared" si="62"/>
        <v>竖琴</v>
      </c>
      <c r="H988" s="6" t="str">
        <f>IF(IFERROR(VLOOKUP(B988,总表!A:D,4,0),"露易")=0," ",IFERROR(VLOOKUP(B988,总表!A:D,4,0),"-"))</f>
        <v> </v>
      </c>
      <c r="I988" s="6" t="str">
        <f t="shared" si="63"/>
        <v> </v>
      </c>
    </row>
    <row r="989" spans="1:9">
      <c r="A989" s="6">
        <v>988</v>
      </c>
      <c r="B989" s="47" t="str">
        <f t="shared" si="60"/>
        <v>000003DC</v>
      </c>
      <c r="C989" s="47" t="str">
        <f>IFERROR(VLOOKUP(B989,总表!A:B,2,0),"-")</f>
        <v>-</v>
      </c>
      <c r="D989" s="6" t="str">
        <f t="shared" si="61"/>
        <v>-</v>
      </c>
      <c r="E989" s="6" t="str">
        <f>IFERROR(VLOOKUP(B989,总表!A:D,3,0),"-")</f>
        <v>-</v>
      </c>
      <c r="F989" s="6" t="str">
        <f t="shared" si="62"/>
        <v>-</v>
      </c>
      <c r="G989" s="6" t="s">
        <v>9</v>
      </c>
      <c r="H989" s="6" t="str">
        <f>IF(IFERROR(VLOOKUP(B989,总表!A:D,4,0),"露易")=0," ",IFERROR(VLOOKUP(B989,总表!A:D,4,0),"-"))</f>
        <v>-</v>
      </c>
      <c r="I989" s="6" t="str">
        <f t="shared" si="63"/>
        <v>-</v>
      </c>
    </row>
    <row r="990" spans="1:9">
      <c r="A990" s="6">
        <v>989</v>
      </c>
      <c r="B990" s="47" t="str">
        <f t="shared" si="60"/>
        <v>000003DD</v>
      </c>
      <c r="C990" s="47" t="str">
        <f>IFERROR(VLOOKUP(B990,总表!A:B,2,0),"-")</f>
        <v>-</v>
      </c>
      <c r="D990" s="6" t="str">
        <f t="shared" si="61"/>
        <v>-</v>
      </c>
      <c r="E990" s="6" t="str">
        <f>IFERROR(VLOOKUP(B990,总表!A:D,3,0),"-")</f>
        <v>-</v>
      </c>
      <c r="F990" s="6" t="str">
        <f t="shared" si="62"/>
        <v>-</v>
      </c>
      <c r="G990" s="6" t="s">
        <v>9</v>
      </c>
      <c r="H990" s="6" t="str">
        <f>IF(IFERROR(VLOOKUP(B990,总表!A:D,4,0),"露易")=0," ",IFERROR(VLOOKUP(B990,总表!A:D,4,0),"-"))</f>
        <v>-</v>
      </c>
      <c r="I990" s="6" t="str">
        <f t="shared" si="63"/>
        <v>-</v>
      </c>
    </row>
    <row r="991" spans="1:9">
      <c r="A991" s="6">
        <v>990</v>
      </c>
      <c r="B991" s="47" t="str">
        <f t="shared" si="60"/>
        <v>000003DE</v>
      </c>
      <c r="C991" s="47" t="str">
        <f>IFERROR(VLOOKUP(B991,总表!A:B,2,0),"-")</f>
        <v>-</v>
      </c>
      <c r="D991" s="6" t="str">
        <f t="shared" si="61"/>
        <v>-</v>
      </c>
      <c r="E991" s="6" t="str">
        <f>IFERROR(VLOOKUP(B991,总表!A:D,3,0),"-")</f>
        <v>-</v>
      </c>
      <c r="F991" s="6" t="str">
        <f t="shared" si="62"/>
        <v>-</v>
      </c>
      <c r="G991" s="6" t="s">
        <v>9</v>
      </c>
      <c r="H991" s="6" t="str">
        <f>IF(IFERROR(VLOOKUP(B991,总表!A:D,4,0),"露易")=0," ",IFERROR(VLOOKUP(B991,总表!A:D,4,0),"-"))</f>
        <v>-</v>
      </c>
      <c r="I991" s="6" t="str">
        <f t="shared" si="63"/>
        <v>-</v>
      </c>
    </row>
    <row r="992" spans="1:9">
      <c r="A992" s="6">
        <v>991</v>
      </c>
      <c r="B992" s="47" t="str">
        <f t="shared" si="60"/>
        <v>000003DF</v>
      </c>
      <c r="C992" s="47" t="str">
        <f>IFERROR(VLOOKUP(B992,总表!A:B,2,0),"-")</f>
        <v>-</v>
      </c>
      <c r="D992" s="6" t="str">
        <f t="shared" si="61"/>
        <v>-</v>
      </c>
      <c r="E992" s="6" t="str">
        <f>IFERROR(VLOOKUP(B992,总表!A:D,3,0),"-")</f>
        <v>-</v>
      </c>
      <c r="F992" s="6" t="str">
        <f t="shared" si="62"/>
        <v>-</v>
      </c>
      <c r="G992" s="6" t="s">
        <v>9</v>
      </c>
      <c r="H992" s="6" t="str">
        <f>IF(IFERROR(VLOOKUP(B992,总表!A:D,4,0),"露易")=0," ",IFERROR(VLOOKUP(B992,总表!A:D,4,0),"-"))</f>
        <v>-</v>
      </c>
      <c r="I992" s="6" t="str">
        <f t="shared" si="63"/>
        <v>-</v>
      </c>
    </row>
    <row r="993" spans="1:9">
      <c r="A993" s="6">
        <v>992</v>
      </c>
      <c r="B993" s="47" t="str">
        <f t="shared" si="60"/>
        <v>000003E0</v>
      </c>
      <c r="C993" s="47" t="str">
        <f>IFERROR(VLOOKUP(B993,总表!A:B,2,0),"-")</f>
        <v>-</v>
      </c>
      <c r="D993" s="6" t="str">
        <f t="shared" si="61"/>
        <v>-</v>
      </c>
      <c r="E993" s="6" t="str">
        <f>IFERROR(VLOOKUP(B993,总表!A:D,3,0),"-")</f>
        <v>-</v>
      </c>
      <c r="F993" s="6" t="str">
        <f t="shared" si="62"/>
        <v>-</v>
      </c>
      <c r="G993" s="6" t="s">
        <v>9</v>
      </c>
      <c r="H993" s="6" t="str">
        <f>IF(IFERROR(VLOOKUP(B993,总表!A:D,4,0),"露易")=0," ",IFERROR(VLOOKUP(B993,总表!A:D,4,0),"-"))</f>
        <v>-</v>
      </c>
      <c r="I993" s="6" t="str">
        <f t="shared" si="63"/>
        <v>-</v>
      </c>
    </row>
    <row r="994" spans="1:9">
      <c r="A994" s="6">
        <v>993</v>
      </c>
      <c r="B994" s="47" t="str">
        <f t="shared" si="60"/>
        <v>000003E1</v>
      </c>
      <c r="C994" s="47" t="str">
        <f>IFERROR(VLOOKUP(B994,总表!A:B,2,0),"-")</f>
        <v>-</v>
      </c>
      <c r="D994" s="6" t="str">
        <f t="shared" si="61"/>
        <v>-</v>
      </c>
      <c r="E994" s="6" t="str">
        <f>IFERROR(VLOOKUP(B994,总表!A:D,3,0),"-")</f>
        <v>-</v>
      </c>
      <c r="F994" s="6" t="str">
        <f t="shared" si="62"/>
        <v>-</v>
      </c>
      <c r="G994" s="6" t="s">
        <v>9</v>
      </c>
      <c r="H994" s="6" t="str">
        <f>IF(IFERROR(VLOOKUP(B994,总表!A:D,4,0),"露易")=0," ",IFERROR(VLOOKUP(B994,总表!A:D,4,0),"-"))</f>
        <v>-</v>
      </c>
      <c r="I994" s="6" t="str">
        <f t="shared" si="63"/>
        <v>-</v>
      </c>
    </row>
    <row r="995" spans="1:9">
      <c r="A995" s="6">
        <v>994</v>
      </c>
      <c r="B995" s="47" t="str">
        <f t="shared" si="60"/>
        <v>000003E2</v>
      </c>
      <c r="C995" s="47" t="str">
        <f>IFERROR(VLOOKUP(B995,总表!A:B,2,0),"-")</f>
        <v>-</v>
      </c>
      <c r="D995" s="6" t="str">
        <f t="shared" si="61"/>
        <v>-</v>
      </c>
      <c r="E995" s="6" t="str">
        <f>IFERROR(VLOOKUP(B995,总表!A:D,3,0),"-")</f>
        <v>-</v>
      </c>
      <c r="F995" s="6" t="str">
        <f t="shared" si="62"/>
        <v>-</v>
      </c>
      <c r="G995" s="6" t="s">
        <v>9</v>
      </c>
      <c r="H995" s="6" t="str">
        <f>IF(IFERROR(VLOOKUP(B995,总表!A:D,4,0),"露易")=0," ",IFERROR(VLOOKUP(B995,总表!A:D,4,0),"-"))</f>
        <v>-</v>
      </c>
      <c r="I995" s="6" t="str">
        <f t="shared" si="63"/>
        <v>-</v>
      </c>
    </row>
    <row r="996" spans="1:9">
      <c r="A996" s="6">
        <v>995</v>
      </c>
      <c r="B996" s="47" t="str">
        <f t="shared" si="60"/>
        <v>000003E3</v>
      </c>
      <c r="C996" s="47" t="str">
        <f>IFERROR(VLOOKUP(B996,总表!A:B,2,0),"-")</f>
        <v>-</v>
      </c>
      <c r="D996" s="6" t="str">
        <f t="shared" si="61"/>
        <v>-</v>
      </c>
      <c r="E996" s="6" t="str">
        <f>IFERROR(VLOOKUP(B996,总表!A:D,3,0),"-")</f>
        <v>-</v>
      </c>
      <c r="F996" s="6" t="str">
        <f t="shared" si="62"/>
        <v>-</v>
      </c>
      <c r="G996" s="6" t="s">
        <v>9</v>
      </c>
      <c r="H996" s="6" t="str">
        <f>IF(IFERROR(VLOOKUP(B996,总表!A:D,4,0),"露易")=0," ",IFERROR(VLOOKUP(B996,总表!A:D,4,0),"-"))</f>
        <v>-</v>
      </c>
      <c r="I996" s="6" t="str">
        <f t="shared" si="63"/>
        <v>-</v>
      </c>
    </row>
    <row r="997" spans="1:9">
      <c r="A997" s="6">
        <v>996</v>
      </c>
      <c r="B997" s="47" t="str">
        <f t="shared" si="60"/>
        <v>000003E4</v>
      </c>
      <c r="C997" s="47" t="str">
        <f>IFERROR(VLOOKUP(B997,总表!A:B,2,0),"-")</f>
        <v>-</v>
      </c>
      <c r="D997" s="6" t="str">
        <f t="shared" si="61"/>
        <v>-</v>
      </c>
      <c r="E997" s="6" t="str">
        <f>IFERROR(VLOOKUP(B997,总表!A:D,3,0),"-")</f>
        <v>-</v>
      </c>
      <c r="F997" s="6" t="str">
        <f t="shared" si="62"/>
        <v>-</v>
      </c>
      <c r="G997" s="6" t="s">
        <v>9</v>
      </c>
      <c r="H997" s="6" t="str">
        <f>IF(IFERROR(VLOOKUP(B997,总表!A:D,4,0),"露易")=0," ",IFERROR(VLOOKUP(B997,总表!A:D,4,0),"-"))</f>
        <v>-</v>
      </c>
      <c r="I997" s="6" t="str">
        <f t="shared" si="63"/>
        <v>-</v>
      </c>
    </row>
    <row r="998" spans="1:9">
      <c r="A998" s="6">
        <v>997</v>
      </c>
      <c r="B998" s="47" t="str">
        <f t="shared" si="60"/>
        <v>000003E5</v>
      </c>
      <c r="C998" s="50" t="str">
        <f>IFERROR(VLOOKUP(B998,总表!A:B,2,0),"-")</f>
        <v>摆设类</v>
      </c>
      <c r="D998" s="51" t="str">
        <f t="shared" si="61"/>
        <v>摆设类</v>
      </c>
      <c r="E998" s="51" t="str">
        <f>IFERROR(VLOOKUP(B998,总表!A:D,3,0),"-")</f>
        <v>线香盘</v>
      </c>
      <c r="F998" s="51" t="str">
        <f t="shared" si="62"/>
        <v>线香盘</v>
      </c>
      <c r="H998" s="6" t="str">
        <f>IF(IFERROR(VLOOKUP(B998,总表!A:D,4,0),"露易")=0," ",IFERROR(VLOOKUP(B998,总表!A:D,4,0),"-"))</f>
        <v> </v>
      </c>
      <c r="I998" s="6" t="str">
        <f t="shared" si="63"/>
        <v> </v>
      </c>
    </row>
    <row r="999" spans="1:9">
      <c r="A999" s="6">
        <v>998</v>
      </c>
      <c r="B999" s="47" t="str">
        <f t="shared" si="60"/>
        <v>000003E6</v>
      </c>
      <c r="C999" s="50" t="str">
        <f>IFERROR(VLOOKUP(B999,总表!A:B,2,0),"-")</f>
        <v>摆设类</v>
      </c>
      <c r="D999" s="51" t="str">
        <f t="shared" si="61"/>
        <v>摆设类</v>
      </c>
      <c r="E999" s="51" t="str">
        <f>IFERROR(VLOOKUP(B999,总表!A:D,3,0),"-")</f>
        <v>岛式厨房</v>
      </c>
      <c r="F999" s="51" t="str">
        <f t="shared" si="62"/>
        <v>岛式厨房</v>
      </c>
      <c r="H999" s="6" t="str">
        <f>IF(IFERROR(VLOOKUP(B999,总表!A:D,4,0),"露易")=0," ",IFERROR(VLOOKUP(B999,总表!A:D,4,0),"-"))</f>
        <v> </v>
      </c>
      <c r="I999" s="6" t="str">
        <f t="shared" si="63"/>
        <v> </v>
      </c>
    </row>
    <row r="1000" spans="1:9">
      <c r="A1000" s="6">
        <v>999</v>
      </c>
      <c r="B1000" s="47" t="str">
        <f t="shared" si="60"/>
        <v>000003E7</v>
      </c>
      <c r="C1000" s="47" t="str">
        <f>IFERROR(VLOOKUP(B1000,总表!A:B,2,0),"-")</f>
        <v>-</v>
      </c>
      <c r="D1000" s="6" t="str">
        <f t="shared" si="61"/>
        <v>-</v>
      </c>
      <c r="E1000" s="6" t="str">
        <f>IFERROR(VLOOKUP(B1000,总表!A:D,3,0),"-")</f>
        <v>-</v>
      </c>
      <c r="F1000" s="6" t="str">
        <f t="shared" si="62"/>
        <v>-</v>
      </c>
      <c r="G1000" s="6" t="s">
        <v>9</v>
      </c>
      <c r="H1000" s="6" t="str">
        <f>IF(IFERROR(VLOOKUP(B1000,总表!A:D,4,0),"露易")=0," ",IFERROR(VLOOKUP(B1000,总表!A:D,4,0),"-"))</f>
        <v>-</v>
      </c>
      <c r="I1000" s="6" t="str">
        <f t="shared" si="63"/>
        <v>-</v>
      </c>
    </row>
    <row r="1001" spans="1:9">
      <c r="A1001" s="6">
        <v>1000</v>
      </c>
      <c r="B1001" s="47" t="str">
        <f t="shared" si="60"/>
        <v>000003E8</v>
      </c>
      <c r="C1001" s="47" t="str">
        <f>IFERROR(VLOOKUP(B1001,总表!A:B,2,0),"-")</f>
        <v>-</v>
      </c>
      <c r="D1001" s="6" t="str">
        <f t="shared" si="61"/>
        <v>-</v>
      </c>
      <c r="E1001" s="6" t="str">
        <f>IFERROR(VLOOKUP(B1001,总表!A:D,3,0),"-")</f>
        <v>-</v>
      </c>
      <c r="F1001" s="6" t="str">
        <f t="shared" si="62"/>
        <v>-</v>
      </c>
      <c r="G1001" s="6" t="s">
        <v>9</v>
      </c>
      <c r="H1001" s="6" t="str">
        <f>IF(IFERROR(VLOOKUP(B1001,总表!A:D,4,0),"露易")=0," ",IFERROR(VLOOKUP(B1001,总表!A:D,4,0),"-"))</f>
        <v>-</v>
      </c>
      <c r="I1001" s="6" t="str">
        <f t="shared" si="63"/>
        <v>-</v>
      </c>
    </row>
    <row r="1002" spans="1:9">
      <c r="A1002" s="6">
        <v>1001</v>
      </c>
      <c r="B1002" s="47" t="str">
        <f t="shared" si="60"/>
        <v>000003E9</v>
      </c>
      <c r="C1002" s="47" t="str">
        <f>IFERROR(VLOOKUP(B1002,总表!A:B,2,0),"-")</f>
        <v>-</v>
      </c>
      <c r="D1002" s="6" t="str">
        <f t="shared" si="61"/>
        <v>-</v>
      </c>
      <c r="E1002" s="6" t="str">
        <f>IFERROR(VLOOKUP(B1002,总表!A:D,3,0),"-")</f>
        <v>-</v>
      </c>
      <c r="F1002" s="6" t="str">
        <f t="shared" si="62"/>
        <v>-</v>
      </c>
      <c r="G1002" s="6" t="s">
        <v>9</v>
      </c>
      <c r="H1002" s="6" t="str">
        <f>IF(IFERROR(VLOOKUP(B1002,总表!A:D,4,0),"露易")=0," ",IFERROR(VLOOKUP(B1002,总表!A:D,4,0),"-"))</f>
        <v>-</v>
      </c>
      <c r="I1002" s="6" t="str">
        <f t="shared" si="63"/>
        <v>-</v>
      </c>
    </row>
    <row r="1003" spans="1:9">
      <c r="A1003" s="6">
        <v>1002</v>
      </c>
      <c r="B1003" s="47" t="str">
        <f t="shared" si="60"/>
        <v>000003EA</v>
      </c>
      <c r="C1003" s="47" t="str">
        <f>IFERROR(VLOOKUP(B1003,总表!A:B,2,0),"-")</f>
        <v>-</v>
      </c>
      <c r="D1003" s="6" t="str">
        <f t="shared" si="61"/>
        <v>-</v>
      </c>
      <c r="E1003" s="6" t="str">
        <f>IFERROR(VLOOKUP(B1003,总表!A:D,3,0),"-")</f>
        <v>-</v>
      </c>
      <c r="F1003" s="6" t="str">
        <f t="shared" si="62"/>
        <v>-</v>
      </c>
      <c r="G1003" s="6" t="s">
        <v>9</v>
      </c>
      <c r="H1003" s="6" t="str">
        <f>IF(IFERROR(VLOOKUP(B1003,总表!A:D,4,0),"露易")=0," ",IFERROR(VLOOKUP(B1003,总表!A:D,4,0),"-"))</f>
        <v>-</v>
      </c>
      <c r="I1003" s="6" t="str">
        <f t="shared" si="63"/>
        <v>-</v>
      </c>
    </row>
    <row r="1004" spans="1:9">
      <c r="A1004" s="6">
        <v>1003</v>
      </c>
      <c r="B1004" s="47" t="str">
        <f t="shared" si="60"/>
        <v>000003EB</v>
      </c>
      <c r="C1004" s="47" t="str">
        <f>IFERROR(VLOOKUP(B1004,总表!A:B,2,0),"-")</f>
        <v>-</v>
      </c>
      <c r="D1004" s="6" t="str">
        <f t="shared" si="61"/>
        <v>-</v>
      </c>
      <c r="E1004" s="6" t="str">
        <f>IFERROR(VLOOKUP(B1004,总表!A:D,3,0),"-")</f>
        <v>-</v>
      </c>
      <c r="F1004" s="6" t="str">
        <f t="shared" si="62"/>
        <v>-</v>
      </c>
      <c r="G1004" s="6" t="s">
        <v>9</v>
      </c>
      <c r="H1004" s="6" t="str">
        <f>IF(IFERROR(VLOOKUP(B1004,总表!A:D,4,0),"露易")=0," ",IFERROR(VLOOKUP(B1004,总表!A:D,4,0),"-"))</f>
        <v>-</v>
      </c>
      <c r="I1004" s="6" t="str">
        <f t="shared" si="63"/>
        <v>-</v>
      </c>
    </row>
    <row r="1005" spans="1:9">
      <c r="A1005" s="6">
        <v>1004</v>
      </c>
      <c r="B1005" s="47" t="str">
        <f t="shared" si="60"/>
        <v>000003EC</v>
      </c>
      <c r="C1005" s="47" t="str">
        <f>IFERROR(VLOOKUP(B1005,总表!A:B,2,0),"-")</f>
        <v>-</v>
      </c>
      <c r="D1005" s="6" t="str">
        <f t="shared" si="61"/>
        <v>-</v>
      </c>
      <c r="E1005" s="6" t="str">
        <f>IFERROR(VLOOKUP(B1005,总表!A:D,3,0),"-")</f>
        <v>-</v>
      </c>
      <c r="F1005" s="6" t="str">
        <f t="shared" si="62"/>
        <v>-</v>
      </c>
      <c r="G1005" s="6" t="s">
        <v>9</v>
      </c>
      <c r="H1005" s="6" t="str">
        <f>IF(IFERROR(VLOOKUP(B1005,总表!A:D,4,0),"露易")=0," ",IFERROR(VLOOKUP(B1005,总表!A:D,4,0),"-"))</f>
        <v>-</v>
      </c>
      <c r="I1005" s="6" t="str">
        <f t="shared" si="63"/>
        <v>-</v>
      </c>
    </row>
    <row r="1006" spans="1:9">
      <c r="A1006" s="6">
        <v>1005</v>
      </c>
      <c r="B1006" s="47" t="str">
        <f t="shared" si="60"/>
        <v>000003ED</v>
      </c>
      <c r="C1006" s="47" t="str">
        <f>IFERROR(VLOOKUP(B1006,总表!A:B,2,0),"-")</f>
        <v>-</v>
      </c>
      <c r="D1006" s="6" t="str">
        <f t="shared" si="61"/>
        <v>-</v>
      </c>
      <c r="E1006" s="6" t="str">
        <f>IFERROR(VLOOKUP(B1006,总表!A:D,3,0),"-")</f>
        <v>-</v>
      </c>
      <c r="F1006" s="6" t="str">
        <f t="shared" si="62"/>
        <v>-</v>
      </c>
      <c r="G1006" s="6" t="s">
        <v>9</v>
      </c>
      <c r="H1006" s="6" t="str">
        <f>IF(IFERROR(VLOOKUP(B1006,总表!A:D,4,0),"露易")=0," ",IFERROR(VLOOKUP(B1006,总表!A:D,4,0),"-"))</f>
        <v>-</v>
      </c>
      <c r="I1006" s="6" t="str">
        <f t="shared" si="63"/>
        <v>-</v>
      </c>
    </row>
    <row r="1007" spans="1:9">
      <c r="A1007" s="6">
        <v>1006</v>
      </c>
      <c r="B1007" s="47" t="str">
        <f t="shared" si="60"/>
        <v>000003EE</v>
      </c>
      <c r="C1007" s="47" t="str">
        <f>IFERROR(VLOOKUP(B1007,总表!A:B,2,0),"-")</f>
        <v>-</v>
      </c>
      <c r="D1007" s="6" t="str">
        <f t="shared" si="61"/>
        <v>-</v>
      </c>
      <c r="E1007" s="6" t="str">
        <f>IFERROR(VLOOKUP(B1007,总表!A:D,3,0),"-")</f>
        <v>-</v>
      </c>
      <c r="F1007" s="6" t="str">
        <f t="shared" si="62"/>
        <v>-</v>
      </c>
      <c r="G1007" s="6" t="s">
        <v>9</v>
      </c>
      <c r="H1007" s="6" t="str">
        <f>IF(IFERROR(VLOOKUP(B1007,总表!A:D,4,0),"露易")=0," ",IFERROR(VLOOKUP(B1007,总表!A:D,4,0),"-"))</f>
        <v>-</v>
      </c>
      <c r="I1007" s="6" t="str">
        <f t="shared" si="63"/>
        <v>-</v>
      </c>
    </row>
    <row r="1008" spans="1:9">
      <c r="A1008" s="6">
        <v>1007</v>
      </c>
      <c r="B1008" s="47" t="str">
        <f t="shared" si="60"/>
        <v>000003EF</v>
      </c>
      <c r="C1008" s="47" t="str">
        <f>IFERROR(VLOOKUP(B1008,总表!A:B,2,0),"-")</f>
        <v>-</v>
      </c>
      <c r="D1008" s="6" t="str">
        <f t="shared" si="61"/>
        <v>-</v>
      </c>
      <c r="E1008" s="6" t="str">
        <f>IFERROR(VLOOKUP(B1008,总表!A:D,3,0),"-")</f>
        <v>-</v>
      </c>
      <c r="F1008" s="6" t="str">
        <f t="shared" si="62"/>
        <v>-</v>
      </c>
      <c r="G1008" s="6" t="s">
        <v>9</v>
      </c>
      <c r="H1008" s="6" t="str">
        <f>IF(IFERROR(VLOOKUP(B1008,总表!A:D,4,0),"露易")=0," ",IFERROR(VLOOKUP(B1008,总表!A:D,4,0),"-"))</f>
        <v>-</v>
      </c>
      <c r="I1008" s="6" t="str">
        <f t="shared" si="63"/>
        <v>-</v>
      </c>
    </row>
    <row r="1009" spans="1:9">
      <c r="A1009" s="6">
        <v>1008</v>
      </c>
      <c r="B1009" s="47" t="str">
        <f t="shared" si="60"/>
        <v>000003F0</v>
      </c>
      <c r="C1009" s="47" t="str">
        <f>IFERROR(VLOOKUP(B1009,总表!A:B,2,0),"-")</f>
        <v>-</v>
      </c>
      <c r="D1009" s="6" t="str">
        <f t="shared" si="61"/>
        <v>-</v>
      </c>
      <c r="E1009" s="6" t="str">
        <f>IFERROR(VLOOKUP(B1009,总表!A:D,3,0),"-")</f>
        <v>-</v>
      </c>
      <c r="F1009" s="6" t="str">
        <f t="shared" si="62"/>
        <v>-</v>
      </c>
      <c r="G1009" s="6" t="s">
        <v>9</v>
      </c>
      <c r="H1009" s="6" t="str">
        <f>IF(IFERROR(VLOOKUP(B1009,总表!A:D,4,0),"露易")=0," ",IFERROR(VLOOKUP(B1009,总表!A:D,4,0),"-"))</f>
        <v>-</v>
      </c>
      <c r="I1009" s="6" t="str">
        <f t="shared" si="63"/>
        <v>-</v>
      </c>
    </row>
    <row r="1010" spans="1:9">
      <c r="A1010" s="6">
        <v>1009</v>
      </c>
      <c r="B1010" s="47" t="str">
        <f t="shared" si="60"/>
        <v>000003F1</v>
      </c>
      <c r="C1010" s="47" t="str">
        <f>IFERROR(VLOOKUP(B1010,总表!A:B,2,0),"-")</f>
        <v>-</v>
      </c>
      <c r="D1010" s="6" t="str">
        <f t="shared" si="61"/>
        <v>-</v>
      </c>
      <c r="E1010" s="6" t="str">
        <f>IFERROR(VLOOKUP(B1010,总表!A:D,3,0),"-")</f>
        <v>-</v>
      </c>
      <c r="F1010" s="6" t="str">
        <f t="shared" si="62"/>
        <v>-</v>
      </c>
      <c r="G1010" s="6" t="s">
        <v>9</v>
      </c>
      <c r="H1010" s="6" t="str">
        <f>IF(IFERROR(VLOOKUP(B1010,总表!A:D,4,0),"露易")=0," ",IFERROR(VLOOKUP(B1010,总表!A:D,4,0),"-"))</f>
        <v>-</v>
      </c>
      <c r="I1010" s="6" t="str">
        <f t="shared" si="63"/>
        <v>-</v>
      </c>
    </row>
    <row r="1011" spans="1:9">
      <c r="A1011" s="6">
        <v>1010</v>
      </c>
      <c r="B1011" s="47" t="str">
        <f t="shared" si="60"/>
        <v>000003F2</v>
      </c>
      <c r="C1011" s="47" t="str">
        <f>IFERROR(VLOOKUP(B1011,总表!A:B,2,0),"-")</f>
        <v>-</v>
      </c>
      <c r="D1011" s="6" t="str">
        <f t="shared" si="61"/>
        <v>-</v>
      </c>
      <c r="E1011" s="6" t="str">
        <f>IFERROR(VLOOKUP(B1011,总表!A:D,3,0),"-")</f>
        <v>-</v>
      </c>
      <c r="F1011" s="6" t="str">
        <f t="shared" si="62"/>
        <v>-</v>
      </c>
      <c r="G1011" s="6" t="s">
        <v>9</v>
      </c>
      <c r="H1011" s="6" t="str">
        <f>IF(IFERROR(VLOOKUP(B1011,总表!A:D,4,0),"露易")=0," ",IFERROR(VLOOKUP(B1011,总表!A:D,4,0),"-"))</f>
        <v>-</v>
      </c>
      <c r="I1011" s="6" t="str">
        <f t="shared" si="63"/>
        <v>-</v>
      </c>
    </row>
    <row r="1012" spans="1:9">
      <c r="A1012" s="6">
        <v>1011</v>
      </c>
      <c r="B1012" s="47" t="str">
        <f t="shared" si="60"/>
        <v>000003F3</v>
      </c>
      <c r="C1012" s="47" t="str">
        <f>IFERROR(VLOOKUP(B1012,总表!A:B,2,0),"-")</f>
        <v>-</v>
      </c>
      <c r="D1012" s="6" t="str">
        <f t="shared" si="61"/>
        <v>-</v>
      </c>
      <c r="E1012" s="6" t="str">
        <f>IFERROR(VLOOKUP(B1012,总表!A:D,3,0),"-")</f>
        <v>-</v>
      </c>
      <c r="F1012" s="6" t="str">
        <f t="shared" si="62"/>
        <v>-</v>
      </c>
      <c r="G1012" s="6" t="s">
        <v>9</v>
      </c>
      <c r="H1012" s="6" t="str">
        <f>IF(IFERROR(VLOOKUP(B1012,总表!A:D,4,0),"露易")=0," ",IFERROR(VLOOKUP(B1012,总表!A:D,4,0),"-"))</f>
        <v>-</v>
      </c>
      <c r="I1012" s="6" t="str">
        <f t="shared" si="63"/>
        <v>-</v>
      </c>
    </row>
    <row r="1013" spans="1:9">
      <c r="A1013" s="6">
        <v>1012</v>
      </c>
      <c r="B1013" s="47" t="str">
        <f t="shared" si="60"/>
        <v>000003F4</v>
      </c>
      <c r="C1013" s="47" t="str">
        <f>IFERROR(VLOOKUP(B1013,总表!A:B,2,0),"-")</f>
        <v>-</v>
      </c>
      <c r="D1013" s="6" t="str">
        <f t="shared" si="61"/>
        <v>-</v>
      </c>
      <c r="E1013" s="6" t="str">
        <f>IFERROR(VLOOKUP(B1013,总表!A:D,3,0),"-")</f>
        <v>-</v>
      </c>
      <c r="F1013" s="6" t="str">
        <f t="shared" si="62"/>
        <v>-</v>
      </c>
      <c r="G1013" s="6" t="s">
        <v>9</v>
      </c>
      <c r="H1013" s="6" t="str">
        <f>IF(IFERROR(VLOOKUP(B1013,总表!A:D,4,0),"露易")=0," ",IFERROR(VLOOKUP(B1013,总表!A:D,4,0),"-"))</f>
        <v>-</v>
      </c>
      <c r="I1013" s="6" t="str">
        <f t="shared" si="63"/>
        <v>-</v>
      </c>
    </row>
    <row r="1014" spans="1:9">
      <c r="A1014" s="6">
        <v>1013</v>
      </c>
      <c r="B1014" s="47" t="str">
        <f t="shared" si="60"/>
        <v>000003F5</v>
      </c>
      <c r="C1014" s="47" t="str">
        <f>IFERROR(VLOOKUP(B1014,总表!A:B,2,0),"-")</f>
        <v>-</v>
      </c>
      <c r="D1014" s="6" t="str">
        <f t="shared" si="61"/>
        <v>-</v>
      </c>
      <c r="E1014" s="6" t="str">
        <f>IFERROR(VLOOKUP(B1014,总表!A:D,3,0),"-")</f>
        <v>-</v>
      </c>
      <c r="F1014" s="6" t="str">
        <f t="shared" si="62"/>
        <v>-</v>
      </c>
      <c r="G1014" s="6" t="s">
        <v>9</v>
      </c>
      <c r="H1014" s="6" t="str">
        <f>IF(IFERROR(VLOOKUP(B1014,总表!A:D,4,0),"露易")=0," ",IFERROR(VLOOKUP(B1014,总表!A:D,4,0),"-"))</f>
        <v>-</v>
      </c>
      <c r="I1014" s="6" t="str">
        <f t="shared" si="63"/>
        <v>-</v>
      </c>
    </row>
    <row r="1015" spans="1:9">
      <c r="A1015" s="6">
        <v>1014</v>
      </c>
      <c r="B1015" s="47" t="str">
        <f t="shared" si="60"/>
        <v>000003F6</v>
      </c>
      <c r="C1015" s="47" t="str">
        <f>IFERROR(VLOOKUP(B1015,总表!A:B,2,0),"-")</f>
        <v>-</v>
      </c>
      <c r="D1015" s="6" t="str">
        <f t="shared" si="61"/>
        <v>-</v>
      </c>
      <c r="E1015" s="6" t="str">
        <f>IFERROR(VLOOKUP(B1015,总表!A:D,3,0),"-")</f>
        <v>-</v>
      </c>
      <c r="F1015" s="6" t="str">
        <f t="shared" si="62"/>
        <v>-</v>
      </c>
      <c r="G1015" s="6" t="s">
        <v>9</v>
      </c>
      <c r="H1015" s="6" t="str">
        <f>IF(IFERROR(VLOOKUP(B1015,总表!A:D,4,0),"露易")=0," ",IFERROR(VLOOKUP(B1015,总表!A:D,4,0),"-"))</f>
        <v>-</v>
      </c>
      <c r="I1015" s="6" t="str">
        <f t="shared" si="63"/>
        <v>-</v>
      </c>
    </row>
    <row r="1016" spans="1:9">
      <c r="A1016" s="6">
        <v>1015</v>
      </c>
      <c r="B1016" s="47" t="str">
        <f t="shared" si="60"/>
        <v>000003F7</v>
      </c>
      <c r="C1016" s="47" t="str">
        <f>IFERROR(VLOOKUP(B1016,总表!A:B,2,0),"-")</f>
        <v>-</v>
      </c>
      <c r="D1016" s="6" t="str">
        <f t="shared" si="61"/>
        <v>-</v>
      </c>
      <c r="E1016" s="6" t="str">
        <f>IFERROR(VLOOKUP(B1016,总表!A:D,3,0),"-")</f>
        <v>-</v>
      </c>
      <c r="F1016" s="6" t="str">
        <f t="shared" si="62"/>
        <v>-</v>
      </c>
      <c r="G1016" s="6" t="s">
        <v>9</v>
      </c>
      <c r="H1016" s="6" t="str">
        <f>IF(IFERROR(VLOOKUP(B1016,总表!A:D,4,0),"露易")=0," ",IFERROR(VLOOKUP(B1016,总表!A:D,4,0),"-"))</f>
        <v>-</v>
      </c>
      <c r="I1016" s="6" t="str">
        <f t="shared" si="63"/>
        <v>-</v>
      </c>
    </row>
    <row r="1017" spans="1:9">
      <c r="A1017" s="6">
        <v>1016</v>
      </c>
      <c r="B1017" s="47" t="str">
        <f t="shared" si="60"/>
        <v>000003F8</v>
      </c>
      <c r="C1017" s="47" t="str">
        <f>IFERROR(VLOOKUP(B1017,总表!A:B,2,0),"-")</f>
        <v>-</v>
      </c>
      <c r="D1017" s="6" t="str">
        <f t="shared" si="61"/>
        <v>-</v>
      </c>
      <c r="E1017" s="6" t="str">
        <f>IFERROR(VLOOKUP(B1017,总表!A:D,3,0),"-")</f>
        <v>-</v>
      </c>
      <c r="F1017" s="6" t="str">
        <f t="shared" si="62"/>
        <v>-</v>
      </c>
      <c r="G1017" s="6" t="s">
        <v>9</v>
      </c>
      <c r="H1017" s="6" t="str">
        <f>IF(IFERROR(VLOOKUP(B1017,总表!A:D,4,0),"露易")=0," ",IFERROR(VLOOKUP(B1017,总表!A:D,4,0),"-"))</f>
        <v>-</v>
      </c>
      <c r="I1017" s="6" t="str">
        <f t="shared" si="63"/>
        <v>-</v>
      </c>
    </row>
    <row r="1018" spans="1:9">
      <c r="A1018" s="6">
        <v>1017</v>
      </c>
      <c r="B1018" s="47" t="str">
        <f t="shared" si="60"/>
        <v>000003F9</v>
      </c>
      <c r="C1018" s="47" t="str">
        <f>IFERROR(VLOOKUP(B1018,总表!A:B,2,0),"-")</f>
        <v>-</v>
      </c>
      <c r="D1018" s="6" t="str">
        <f t="shared" si="61"/>
        <v>-</v>
      </c>
      <c r="E1018" s="6" t="str">
        <f>IFERROR(VLOOKUP(B1018,总表!A:D,3,0),"-")</f>
        <v>-</v>
      </c>
      <c r="F1018" s="6" t="str">
        <f t="shared" si="62"/>
        <v>-</v>
      </c>
      <c r="G1018" s="6" t="s">
        <v>9</v>
      </c>
      <c r="H1018" s="6" t="str">
        <f>IF(IFERROR(VLOOKUP(B1018,总表!A:D,4,0),"露易")=0," ",IFERROR(VLOOKUP(B1018,总表!A:D,4,0),"-"))</f>
        <v>-</v>
      </c>
      <c r="I1018" s="6" t="str">
        <f t="shared" si="63"/>
        <v>-</v>
      </c>
    </row>
    <row r="1019" spans="1:9">
      <c r="A1019" s="6">
        <v>1018</v>
      </c>
      <c r="B1019" s="47" t="str">
        <f t="shared" si="60"/>
        <v>000003FA</v>
      </c>
      <c r="C1019" s="47" t="str">
        <f>IFERROR(VLOOKUP(B1019,总表!A:B,2,0),"-")</f>
        <v>-</v>
      </c>
      <c r="D1019" s="6" t="str">
        <f t="shared" si="61"/>
        <v>-</v>
      </c>
      <c r="E1019" s="6" t="str">
        <f>IFERROR(VLOOKUP(B1019,总表!A:D,3,0),"-")</f>
        <v>-</v>
      </c>
      <c r="F1019" s="6" t="str">
        <f t="shared" si="62"/>
        <v>-</v>
      </c>
      <c r="G1019" s="6" t="s">
        <v>9</v>
      </c>
      <c r="H1019" s="6" t="str">
        <f>IF(IFERROR(VLOOKUP(B1019,总表!A:D,4,0),"露易")=0," ",IFERROR(VLOOKUP(B1019,总表!A:D,4,0),"-"))</f>
        <v>-</v>
      </c>
      <c r="I1019" s="6" t="str">
        <f t="shared" si="63"/>
        <v>-</v>
      </c>
    </row>
    <row r="1020" spans="1:9">
      <c r="A1020" s="6">
        <v>1019</v>
      </c>
      <c r="B1020" s="47" t="str">
        <f t="shared" si="60"/>
        <v>000003FB</v>
      </c>
      <c r="C1020" s="47" t="str">
        <f>IFERROR(VLOOKUP(B1020,总表!A:B,2,0),"-")</f>
        <v>-</v>
      </c>
      <c r="D1020" s="6" t="str">
        <f t="shared" si="61"/>
        <v>-</v>
      </c>
      <c r="E1020" s="6" t="str">
        <f>IFERROR(VLOOKUP(B1020,总表!A:D,3,0),"-")</f>
        <v>-</v>
      </c>
      <c r="F1020" s="6" t="str">
        <f t="shared" si="62"/>
        <v>-</v>
      </c>
      <c r="G1020" s="6" t="s">
        <v>9</v>
      </c>
      <c r="H1020" s="6" t="str">
        <f>IF(IFERROR(VLOOKUP(B1020,总表!A:D,4,0),"露易")=0," ",IFERROR(VLOOKUP(B1020,总表!A:D,4,0),"-"))</f>
        <v>-</v>
      </c>
      <c r="I1020" s="6" t="str">
        <f t="shared" si="63"/>
        <v>-</v>
      </c>
    </row>
    <row r="1021" spans="1:9">
      <c r="A1021" s="6">
        <v>1020</v>
      </c>
      <c r="B1021" s="47" t="str">
        <f t="shared" si="60"/>
        <v>000003FC</v>
      </c>
      <c r="C1021" s="47" t="str">
        <f>IFERROR(VLOOKUP(B1021,总表!A:B,2,0),"-")</f>
        <v>-</v>
      </c>
      <c r="D1021" s="6" t="str">
        <f t="shared" si="61"/>
        <v>-</v>
      </c>
      <c r="E1021" s="6" t="str">
        <f>IFERROR(VLOOKUP(B1021,总表!A:D,3,0),"-")</f>
        <v>-</v>
      </c>
      <c r="F1021" s="6" t="str">
        <f t="shared" si="62"/>
        <v>-</v>
      </c>
      <c r="G1021" s="6" t="s">
        <v>9</v>
      </c>
      <c r="H1021" s="6" t="str">
        <f>IF(IFERROR(VLOOKUP(B1021,总表!A:D,4,0),"露易")=0," ",IFERROR(VLOOKUP(B1021,总表!A:D,4,0),"-"))</f>
        <v>-</v>
      </c>
      <c r="I1021" s="6" t="str">
        <f t="shared" si="63"/>
        <v>-</v>
      </c>
    </row>
    <row r="1022" spans="1:9">
      <c r="A1022" s="6">
        <v>1021</v>
      </c>
      <c r="B1022" s="47" t="str">
        <f t="shared" si="60"/>
        <v>000003FD</v>
      </c>
      <c r="C1022" s="47" t="str">
        <f>IFERROR(VLOOKUP(B1022,总表!A:B,2,0),"-")</f>
        <v>-</v>
      </c>
      <c r="D1022" s="6" t="str">
        <f t="shared" si="61"/>
        <v>-</v>
      </c>
      <c r="E1022" s="6" t="str">
        <f>IFERROR(VLOOKUP(B1022,总表!A:D,3,0),"-")</f>
        <v>-</v>
      </c>
      <c r="F1022" s="6" t="str">
        <f t="shared" si="62"/>
        <v>-</v>
      </c>
      <c r="G1022" s="6" t="s">
        <v>9</v>
      </c>
      <c r="H1022" s="6" t="str">
        <f>IF(IFERROR(VLOOKUP(B1022,总表!A:D,4,0),"露易")=0," ",IFERROR(VLOOKUP(B1022,总表!A:D,4,0),"-"))</f>
        <v>-</v>
      </c>
      <c r="I1022" s="6" t="str">
        <f t="shared" si="63"/>
        <v>-</v>
      </c>
    </row>
    <row r="1023" spans="1:9">
      <c r="A1023" s="6">
        <v>1022</v>
      </c>
      <c r="B1023" s="47" t="str">
        <f t="shared" si="60"/>
        <v>000003FE</v>
      </c>
      <c r="C1023" s="47" t="str">
        <f>IFERROR(VLOOKUP(B1023,总表!A:B,2,0),"-")</f>
        <v>-</v>
      </c>
      <c r="D1023" s="6" t="str">
        <f t="shared" si="61"/>
        <v>-</v>
      </c>
      <c r="E1023" s="6" t="str">
        <f>IFERROR(VLOOKUP(B1023,总表!A:D,3,0),"-")</f>
        <v>-</v>
      </c>
      <c r="F1023" s="6" t="str">
        <f t="shared" si="62"/>
        <v>-</v>
      </c>
      <c r="G1023" s="6" t="s">
        <v>9</v>
      </c>
      <c r="H1023" s="6" t="str">
        <f>IF(IFERROR(VLOOKUP(B1023,总表!A:D,4,0),"露易")=0," ",IFERROR(VLOOKUP(B1023,总表!A:D,4,0),"-"))</f>
        <v>-</v>
      </c>
      <c r="I1023" s="6" t="str">
        <f t="shared" si="63"/>
        <v>-</v>
      </c>
    </row>
    <row r="1024" spans="1:9">
      <c r="A1024" s="6">
        <v>1023</v>
      </c>
      <c r="B1024" s="47" t="str">
        <f t="shared" si="60"/>
        <v>000003FF</v>
      </c>
      <c r="C1024" s="50" t="str">
        <f>IFERROR(VLOOKUP(B1024,总表!A:B,2,0),"-")</f>
        <v>摆设类</v>
      </c>
      <c r="D1024" s="51" t="str">
        <f t="shared" si="61"/>
        <v>摆设类</v>
      </c>
      <c r="E1024" s="6" t="str">
        <f>IFERROR(VLOOKUP(B1024,总表!A:D,3,0),"-")</f>
        <v>落叶</v>
      </c>
      <c r="F1024" s="6" t="str">
        <f t="shared" si="62"/>
        <v>落叶</v>
      </c>
      <c r="H1024" s="6" t="str">
        <f>IF(IFERROR(VLOOKUP(B1024,总表!A:D,4,0),"露易")=0," ",IFERROR(VLOOKUP(B1024,总表!A:D,4,0),"-"))</f>
        <v> </v>
      </c>
      <c r="I1024" s="6" t="str">
        <f t="shared" si="63"/>
        <v> </v>
      </c>
    </row>
    <row r="1025" spans="1:9">
      <c r="A1025" s="6">
        <v>1024</v>
      </c>
      <c r="B1025" s="47" t="str">
        <f t="shared" si="60"/>
        <v>00000400</v>
      </c>
      <c r="C1025" s="47" t="str">
        <f>IFERROR(VLOOKUP(B1025,总表!A:B,2,0),"-")</f>
        <v>-</v>
      </c>
      <c r="D1025" s="6" t="str">
        <f t="shared" si="61"/>
        <v>-</v>
      </c>
      <c r="E1025" s="6" t="str">
        <f>IFERROR(VLOOKUP(B1025,总表!A:D,3,0),"-")</f>
        <v>-</v>
      </c>
      <c r="F1025" s="6" t="str">
        <f t="shared" si="62"/>
        <v>-</v>
      </c>
      <c r="G1025" s="6" t="s">
        <v>9</v>
      </c>
      <c r="H1025" s="6" t="str">
        <f>IF(IFERROR(VLOOKUP(B1025,总表!A:D,4,0),"露易")=0," ",IFERROR(VLOOKUP(B1025,总表!A:D,4,0),"-"))</f>
        <v>-</v>
      </c>
      <c r="I1025" s="6" t="str">
        <f t="shared" si="63"/>
        <v>-</v>
      </c>
    </row>
    <row r="1026" spans="1:9">
      <c r="A1026" s="6">
        <v>1025</v>
      </c>
      <c r="B1026" s="47" t="str">
        <f t="shared" ref="B1026:B1089" si="64">DEC2HEX(ROW(A1025),8)</f>
        <v>00000401</v>
      </c>
      <c r="C1026" s="47" t="str">
        <f>IFERROR(VLOOKUP(B1026,总表!A:B,2,0),"-")</f>
        <v>-</v>
      </c>
      <c r="D1026" s="6" t="str">
        <f t="shared" ref="D1026:D1089" si="65">C1026</f>
        <v>-</v>
      </c>
      <c r="E1026" s="6" t="str">
        <f>IFERROR(VLOOKUP(B1026,总表!A:D,3,0),"-")</f>
        <v>-</v>
      </c>
      <c r="F1026" s="6" t="str">
        <f t="shared" ref="F1026:F1089" si="66">E1026</f>
        <v>-</v>
      </c>
      <c r="G1026" s="6" t="s">
        <v>9</v>
      </c>
      <c r="H1026" s="6" t="str">
        <f>IF(IFERROR(VLOOKUP(B1026,总表!A:D,4,0),"露易")=0," ",IFERROR(VLOOKUP(B1026,总表!A:D,4,0),"-"))</f>
        <v>-</v>
      </c>
      <c r="I1026" s="6" t="str">
        <f t="shared" ref="I1026:I1089" si="67">H1026</f>
        <v>-</v>
      </c>
    </row>
    <row r="1027" spans="1:9">
      <c r="A1027" s="6">
        <v>1026</v>
      </c>
      <c r="B1027" s="47" t="str">
        <f t="shared" si="64"/>
        <v>00000402</v>
      </c>
      <c r="C1027" s="47" t="str">
        <f>IFERROR(VLOOKUP(B1027,总表!A:B,2,0),"-")</f>
        <v>-</v>
      </c>
      <c r="D1027" s="6" t="str">
        <f t="shared" si="65"/>
        <v>-</v>
      </c>
      <c r="E1027" s="6" t="str">
        <f>IFERROR(VLOOKUP(B1027,总表!A:D,3,0),"-")</f>
        <v>-</v>
      </c>
      <c r="F1027" s="6" t="str">
        <f t="shared" si="66"/>
        <v>-</v>
      </c>
      <c r="G1027" s="6" t="s">
        <v>9</v>
      </c>
      <c r="H1027" s="6" t="str">
        <f>IF(IFERROR(VLOOKUP(B1027,总表!A:D,4,0),"露易")=0," ",IFERROR(VLOOKUP(B1027,总表!A:D,4,0),"-"))</f>
        <v>-</v>
      </c>
      <c r="I1027" s="6" t="str">
        <f t="shared" si="67"/>
        <v>-</v>
      </c>
    </row>
    <row r="1028" spans="1:9">
      <c r="A1028" s="6">
        <v>1027</v>
      </c>
      <c r="B1028" s="47" t="str">
        <f t="shared" si="64"/>
        <v>00000403</v>
      </c>
      <c r="C1028" s="47" t="str">
        <f>IFERROR(VLOOKUP(B1028,总表!A:B,2,0),"-")</f>
        <v>-</v>
      </c>
      <c r="D1028" s="6" t="str">
        <f t="shared" si="65"/>
        <v>-</v>
      </c>
      <c r="E1028" s="6" t="str">
        <f>IFERROR(VLOOKUP(B1028,总表!A:D,3,0),"-")</f>
        <v>-</v>
      </c>
      <c r="F1028" s="6" t="str">
        <f t="shared" si="66"/>
        <v>-</v>
      </c>
      <c r="G1028" s="6" t="s">
        <v>9</v>
      </c>
      <c r="H1028" s="6" t="str">
        <f>IF(IFERROR(VLOOKUP(B1028,总表!A:D,4,0),"露易")=0," ",IFERROR(VLOOKUP(B1028,总表!A:D,4,0),"-"))</f>
        <v>-</v>
      </c>
      <c r="I1028" s="6" t="str">
        <f t="shared" si="67"/>
        <v>-</v>
      </c>
    </row>
    <row r="1029" spans="1:9">
      <c r="A1029" s="6">
        <v>1028</v>
      </c>
      <c r="B1029" s="47" t="str">
        <f t="shared" si="64"/>
        <v>00000404</v>
      </c>
      <c r="C1029" s="47" t="str">
        <f>IFERROR(VLOOKUP(B1029,总表!A:B,2,0),"-")</f>
        <v>-</v>
      </c>
      <c r="D1029" s="6" t="str">
        <f t="shared" si="65"/>
        <v>-</v>
      </c>
      <c r="E1029" s="6" t="str">
        <f>IFERROR(VLOOKUP(B1029,总表!A:D,3,0),"-")</f>
        <v>-</v>
      </c>
      <c r="F1029" s="6" t="str">
        <f t="shared" si="66"/>
        <v>-</v>
      </c>
      <c r="G1029" s="6" t="s">
        <v>9</v>
      </c>
      <c r="H1029" s="6" t="str">
        <f>IF(IFERROR(VLOOKUP(B1029,总表!A:D,4,0),"露易")=0," ",IFERROR(VLOOKUP(B1029,总表!A:D,4,0),"-"))</f>
        <v>-</v>
      </c>
      <c r="I1029" s="6" t="str">
        <f t="shared" si="67"/>
        <v>-</v>
      </c>
    </row>
    <row r="1030" spans="1:9">
      <c r="A1030" s="6">
        <v>1029</v>
      </c>
      <c r="B1030" s="47" t="str">
        <f t="shared" si="64"/>
        <v>00000405</v>
      </c>
      <c r="C1030" s="50" t="str">
        <f>IFERROR(VLOOKUP(B1030,总表!A:B,2,0),"-")</f>
        <v>摆设类</v>
      </c>
      <c r="D1030" s="51" t="str">
        <f t="shared" si="65"/>
        <v>摆设类</v>
      </c>
      <c r="E1030" s="6" t="str">
        <f>IFERROR(VLOOKUP(B1030,总表!A:D,3,0),"-")</f>
        <v>矮屏风</v>
      </c>
      <c r="F1030" s="6" t="str">
        <f t="shared" si="66"/>
        <v>矮屏风</v>
      </c>
      <c r="H1030" s="6" t="str">
        <f>IF(IFERROR(VLOOKUP(B1030,总表!A:D,4,0),"露易")=0," ",IFERROR(VLOOKUP(B1030,总表!A:D,4,0),"-"))</f>
        <v> </v>
      </c>
      <c r="I1030" s="6" t="str">
        <f t="shared" si="67"/>
        <v> </v>
      </c>
    </row>
    <row r="1031" spans="1:9">
      <c r="A1031" s="6">
        <v>1030</v>
      </c>
      <c r="B1031" s="47" t="str">
        <f t="shared" si="64"/>
        <v>00000406</v>
      </c>
      <c r="C1031" s="47" t="str">
        <f>IFERROR(VLOOKUP(B1031,总表!A:B,2,0),"-")</f>
        <v>-</v>
      </c>
      <c r="D1031" s="6" t="str">
        <f t="shared" si="65"/>
        <v>-</v>
      </c>
      <c r="E1031" s="6" t="str">
        <f>IFERROR(VLOOKUP(B1031,总表!A:D,3,0),"-")</f>
        <v>-</v>
      </c>
      <c r="F1031" s="6" t="str">
        <f t="shared" si="66"/>
        <v>-</v>
      </c>
      <c r="G1031" s="6" t="s">
        <v>9</v>
      </c>
      <c r="H1031" s="6" t="str">
        <f>IF(IFERROR(VLOOKUP(B1031,总表!A:D,4,0),"露易")=0," ",IFERROR(VLOOKUP(B1031,总表!A:D,4,0),"-"))</f>
        <v>-</v>
      </c>
      <c r="I1031" s="6" t="str">
        <f t="shared" si="67"/>
        <v>-</v>
      </c>
    </row>
    <row r="1032" spans="1:9">
      <c r="A1032" s="6">
        <v>1031</v>
      </c>
      <c r="B1032" s="47" t="str">
        <f t="shared" si="64"/>
        <v>00000407</v>
      </c>
      <c r="C1032" s="47" t="str">
        <f>IFERROR(VLOOKUP(B1032,总表!A:B,2,0),"-")</f>
        <v>-</v>
      </c>
      <c r="D1032" s="6" t="str">
        <f t="shared" si="65"/>
        <v>-</v>
      </c>
      <c r="E1032" s="6" t="str">
        <f>IFERROR(VLOOKUP(B1032,总表!A:D,3,0),"-")</f>
        <v>-</v>
      </c>
      <c r="F1032" s="6" t="str">
        <f t="shared" si="66"/>
        <v>-</v>
      </c>
      <c r="G1032" s="6" t="s">
        <v>9</v>
      </c>
      <c r="H1032" s="6" t="str">
        <f>IF(IFERROR(VLOOKUP(B1032,总表!A:D,4,0),"露易")=0," ",IFERROR(VLOOKUP(B1032,总表!A:D,4,0),"-"))</f>
        <v>-</v>
      </c>
      <c r="I1032" s="6" t="str">
        <f t="shared" si="67"/>
        <v>-</v>
      </c>
    </row>
    <row r="1033" spans="1:9">
      <c r="A1033" s="6">
        <v>1032</v>
      </c>
      <c r="B1033" s="47" t="str">
        <f t="shared" si="64"/>
        <v>00000408</v>
      </c>
      <c r="C1033" s="50" t="str">
        <f>IFERROR(VLOOKUP(B1033,总表!A:B,2,0),"-")</f>
        <v>摆设类</v>
      </c>
      <c r="D1033" s="51" t="str">
        <f t="shared" si="65"/>
        <v>摆设类</v>
      </c>
      <c r="E1033" s="51" t="str">
        <f>IFERROR(VLOOKUP(B1033,总表!A:D,3,0),"-")</f>
        <v>杂志架</v>
      </c>
      <c r="F1033" s="51" t="str">
        <f t="shared" si="66"/>
        <v>杂志架</v>
      </c>
      <c r="H1033" s="6" t="str">
        <f>IF(IFERROR(VLOOKUP(B1033,总表!A:D,4,0),"露易")=0," ",IFERROR(VLOOKUP(B1033,总表!A:D,4,0),"-"))</f>
        <v> </v>
      </c>
      <c r="I1033" s="6" t="str">
        <f t="shared" si="67"/>
        <v> </v>
      </c>
    </row>
    <row r="1034" spans="1:9">
      <c r="A1034" s="6">
        <v>1033</v>
      </c>
      <c r="B1034" s="47" t="str">
        <f t="shared" si="64"/>
        <v>00000409</v>
      </c>
      <c r="C1034" s="47" t="str">
        <f>IFERROR(VLOOKUP(B1034,总表!A:B,2,0),"-")</f>
        <v>-</v>
      </c>
      <c r="D1034" s="6" t="str">
        <f t="shared" si="65"/>
        <v>-</v>
      </c>
      <c r="E1034" s="6" t="str">
        <f>IFERROR(VLOOKUP(B1034,总表!A:D,3,0),"-")</f>
        <v>-</v>
      </c>
      <c r="F1034" s="6" t="str">
        <f t="shared" si="66"/>
        <v>-</v>
      </c>
      <c r="G1034" s="6" t="s">
        <v>9</v>
      </c>
      <c r="H1034" s="6" t="str">
        <f>IF(IFERROR(VLOOKUP(B1034,总表!A:D,4,0),"露易")=0," ",IFERROR(VLOOKUP(B1034,总表!A:D,4,0),"-"))</f>
        <v>-</v>
      </c>
      <c r="I1034" s="6" t="str">
        <f t="shared" si="67"/>
        <v>-</v>
      </c>
    </row>
    <row r="1035" spans="1:9">
      <c r="A1035" s="6">
        <v>1034</v>
      </c>
      <c r="B1035" s="47" t="str">
        <f t="shared" si="64"/>
        <v>0000040A</v>
      </c>
      <c r="C1035" s="47" t="str">
        <f>IFERROR(VLOOKUP(B1035,总表!A:B,2,0),"-")</f>
        <v>-</v>
      </c>
      <c r="D1035" s="6" t="str">
        <f t="shared" si="65"/>
        <v>-</v>
      </c>
      <c r="E1035" s="6" t="str">
        <f>IFERROR(VLOOKUP(B1035,总表!A:D,3,0),"-")</f>
        <v>-</v>
      </c>
      <c r="F1035" s="6" t="str">
        <f t="shared" si="66"/>
        <v>-</v>
      </c>
      <c r="G1035" s="6" t="s">
        <v>9</v>
      </c>
      <c r="H1035" s="6" t="str">
        <f>IF(IFERROR(VLOOKUP(B1035,总表!A:D,4,0),"露易")=0," ",IFERROR(VLOOKUP(B1035,总表!A:D,4,0),"-"))</f>
        <v>-</v>
      </c>
      <c r="I1035" s="6" t="str">
        <f t="shared" si="67"/>
        <v>-</v>
      </c>
    </row>
    <row r="1036" spans="1:9">
      <c r="A1036" s="6">
        <v>1035</v>
      </c>
      <c r="B1036" s="47" t="str">
        <f t="shared" si="64"/>
        <v>0000040B</v>
      </c>
      <c r="C1036" s="47" t="str">
        <f>IFERROR(VLOOKUP(B1036,总表!A:B,2,0),"-")</f>
        <v>-</v>
      </c>
      <c r="D1036" s="6" t="str">
        <f t="shared" si="65"/>
        <v>-</v>
      </c>
      <c r="E1036" s="6" t="str">
        <f>IFERROR(VLOOKUP(B1036,总表!A:D,3,0),"-")</f>
        <v>-</v>
      </c>
      <c r="F1036" s="6" t="str">
        <f t="shared" si="66"/>
        <v>-</v>
      </c>
      <c r="G1036" s="6" t="s">
        <v>9</v>
      </c>
      <c r="H1036" s="6" t="str">
        <f>IF(IFERROR(VLOOKUP(B1036,总表!A:D,4,0),"露易")=0," ",IFERROR(VLOOKUP(B1036,总表!A:D,4,0),"-"))</f>
        <v>-</v>
      </c>
      <c r="I1036" s="6" t="str">
        <f t="shared" si="67"/>
        <v>-</v>
      </c>
    </row>
    <row r="1037" spans="1:9">
      <c r="A1037" s="6">
        <v>1036</v>
      </c>
      <c r="B1037" s="47" t="str">
        <f t="shared" si="64"/>
        <v>0000040C</v>
      </c>
      <c r="C1037" s="47" t="str">
        <f>IFERROR(VLOOKUP(B1037,总表!A:B,2,0),"-")</f>
        <v>-</v>
      </c>
      <c r="D1037" s="6" t="str">
        <f t="shared" si="65"/>
        <v>-</v>
      </c>
      <c r="E1037" s="6" t="str">
        <f>IFERROR(VLOOKUP(B1037,总表!A:D,3,0),"-")</f>
        <v>-</v>
      </c>
      <c r="F1037" s="6" t="str">
        <f t="shared" si="66"/>
        <v>-</v>
      </c>
      <c r="G1037" s="6" t="s">
        <v>9</v>
      </c>
      <c r="H1037" s="6" t="str">
        <f>IF(IFERROR(VLOOKUP(B1037,总表!A:D,4,0),"露易")=0," ",IFERROR(VLOOKUP(B1037,总表!A:D,4,0),"-"))</f>
        <v>-</v>
      </c>
      <c r="I1037" s="6" t="str">
        <f t="shared" si="67"/>
        <v>-</v>
      </c>
    </row>
    <row r="1038" spans="1:9">
      <c r="A1038" s="6">
        <v>1037</v>
      </c>
      <c r="B1038" s="47" t="str">
        <f t="shared" si="64"/>
        <v>0000040D</v>
      </c>
      <c r="C1038" s="47" t="str">
        <f>IFERROR(VLOOKUP(B1038,总表!A:B,2,0),"-")</f>
        <v>-</v>
      </c>
      <c r="D1038" s="6" t="str">
        <f t="shared" si="65"/>
        <v>-</v>
      </c>
      <c r="E1038" s="6" t="str">
        <f>IFERROR(VLOOKUP(B1038,总表!A:D,3,0),"-")</f>
        <v>-</v>
      </c>
      <c r="F1038" s="6" t="str">
        <f t="shared" si="66"/>
        <v>-</v>
      </c>
      <c r="G1038" s="6" t="s">
        <v>9</v>
      </c>
      <c r="H1038" s="6" t="str">
        <f>IF(IFERROR(VLOOKUP(B1038,总表!A:D,4,0),"露易")=0," ",IFERROR(VLOOKUP(B1038,总表!A:D,4,0),"-"))</f>
        <v>-</v>
      </c>
      <c r="I1038" s="6" t="str">
        <f t="shared" si="67"/>
        <v>-</v>
      </c>
    </row>
    <row r="1039" spans="1:9">
      <c r="A1039" s="6">
        <v>1038</v>
      </c>
      <c r="B1039" s="47" t="str">
        <f t="shared" si="64"/>
        <v>0000040E</v>
      </c>
      <c r="C1039" s="47" t="str">
        <f>IFERROR(VLOOKUP(B1039,总表!A:B,2,0),"-")</f>
        <v>-</v>
      </c>
      <c r="D1039" s="6" t="str">
        <f t="shared" si="65"/>
        <v>-</v>
      </c>
      <c r="E1039" s="6" t="str">
        <f>IFERROR(VLOOKUP(B1039,总表!A:D,3,0),"-")</f>
        <v>-</v>
      </c>
      <c r="F1039" s="6" t="str">
        <f t="shared" si="66"/>
        <v>-</v>
      </c>
      <c r="G1039" s="6" t="s">
        <v>9</v>
      </c>
      <c r="H1039" s="6" t="str">
        <f>IF(IFERROR(VLOOKUP(B1039,总表!A:D,4,0),"露易")=0," ",IFERROR(VLOOKUP(B1039,总表!A:D,4,0),"-"))</f>
        <v>-</v>
      </c>
      <c r="I1039" s="6" t="str">
        <f t="shared" si="67"/>
        <v>-</v>
      </c>
    </row>
    <row r="1040" spans="1:9">
      <c r="A1040" s="6">
        <v>1039</v>
      </c>
      <c r="B1040" s="47" t="str">
        <f t="shared" si="64"/>
        <v>0000040F</v>
      </c>
      <c r="C1040" s="47" t="str">
        <f>IFERROR(VLOOKUP(B1040,总表!A:B,2,0),"-")</f>
        <v>-</v>
      </c>
      <c r="D1040" s="6" t="str">
        <f t="shared" si="65"/>
        <v>-</v>
      </c>
      <c r="E1040" s="6" t="str">
        <f>IFERROR(VLOOKUP(B1040,总表!A:D,3,0),"-")</f>
        <v>-</v>
      </c>
      <c r="F1040" s="6" t="str">
        <f t="shared" si="66"/>
        <v>-</v>
      </c>
      <c r="G1040" s="6" t="s">
        <v>9</v>
      </c>
      <c r="H1040" s="6" t="str">
        <f>IF(IFERROR(VLOOKUP(B1040,总表!A:D,4,0),"露易")=0," ",IFERROR(VLOOKUP(B1040,总表!A:D,4,0),"-"))</f>
        <v>-</v>
      </c>
      <c r="I1040" s="6" t="str">
        <f t="shared" si="67"/>
        <v>-</v>
      </c>
    </row>
    <row r="1041" spans="1:9">
      <c r="A1041" s="6">
        <v>1040</v>
      </c>
      <c r="B1041" s="47" t="str">
        <f t="shared" si="64"/>
        <v>00000410</v>
      </c>
      <c r="C1041" s="47" t="str">
        <f>IFERROR(VLOOKUP(B1041,总表!A:B,2,0),"-")</f>
        <v>-</v>
      </c>
      <c r="D1041" s="6" t="str">
        <f t="shared" si="65"/>
        <v>-</v>
      </c>
      <c r="E1041" s="6" t="str">
        <f>IFERROR(VLOOKUP(B1041,总表!A:D,3,0),"-")</f>
        <v>-</v>
      </c>
      <c r="F1041" s="6" t="str">
        <f t="shared" si="66"/>
        <v>-</v>
      </c>
      <c r="G1041" s="6" t="s">
        <v>9</v>
      </c>
      <c r="H1041" s="6" t="str">
        <f>IF(IFERROR(VLOOKUP(B1041,总表!A:D,4,0),"露易")=0," ",IFERROR(VLOOKUP(B1041,总表!A:D,4,0),"-"))</f>
        <v>-</v>
      </c>
      <c r="I1041" s="6" t="str">
        <f t="shared" si="67"/>
        <v>-</v>
      </c>
    </row>
    <row r="1042" spans="1:9">
      <c r="A1042" s="6">
        <v>1041</v>
      </c>
      <c r="B1042" s="47" t="str">
        <f t="shared" si="64"/>
        <v>00000411</v>
      </c>
      <c r="C1042" s="47" t="str">
        <f>IFERROR(VLOOKUP(B1042,总表!A:B,2,0),"-")</f>
        <v>-</v>
      </c>
      <c r="D1042" s="6" t="str">
        <f t="shared" si="65"/>
        <v>-</v>
      </c>
      <c r="E1042" s="6" t="str">
        <f>IFERROR(VLOOKUP(B1042,总表!A:D,3,0),"-")</f>
        <v>-</v>
      </c>
      <c r="F1042" s="6" t="str">
        <f t="shared" si="66"/>
        <v>-</v>
      </c>
      <c r="G1042" s="6" t="s">
        <v>9</v>
      </c>
      <c r="H1042" s="6" t="str">
        <f>IF(IFERROR(VLOOKUP(B1042,总表!A:D,4,0),"露易")=0," ",IFERROR(VLOOKUP(B1042,总表!A:D,4,0),"-"))</f>
        <v>-</v>
      </c>
      <c r="I1042" s="6" t="str">
        <f t="shared" si="67"/>
        <v>-</v>
      </c>
    </row>
    <row r="1043" spans="1:9">
      <c r="A1043" s="6">
        <v>1042</v>
      </c>
      <c r="B1043" s="47" t="str">
        <f t="shared" si="64"/>
        <v>00000412</v>
      </c>
      <c r="C1043" s="50" t="str">
        <f>IFERROR(VLOOKUP(B1043,总表!A:B,2,0),"-")</f>
        <v>摆设类</v>
      </c>
      <c r="D1043" s="51" t="str">
        <f t="shared" si="65"/>
        <v>摆设类</v>
      </c>
      <c r="E1043" s="51" t="str">
        <f>IFERROR(VLOOKUP(B1043,总表!A:D,3,0),"-")</f>
        <v>节拍器</v>
      </c>
      <c r="F1043" s="51" t="str">
        <f t="shared" si="66"/>
        <v>节拍器</v>
      </c>
      <c r="H1043" s="6" t="str">
        <f>IF(IFERROR(VLOOKUP(B1043,总表!A:D,4,0),"露易")=0," ",IFERROR(VLOOKUP(B1043,总表!A:D,4,0),"-"))</f>
        <v> </v>
      </c>
      <c r="I1043" s="6" t="str">
        <f t="shared" si="67"/>
        <v> </v>
      </c>
    </row>
    <row r="1044" spans="1:9">
      <c r="A1044" s="6">
        <v>1043</v>
      </c>
      <c r="B1044" s="47" t="str">
        <f t="shared" si="64"/>
        <v>00000413</v>
      </c>
      <c r="C1044" s="50" t="str">
        <f>IFERROR(VLOOKUP(B1044,总表!A:B,2,0),"-")</f>
        <v>摆设类</v>
      </c>
      <c r="D1044" s="51" t="str">
        <f t="shared" si="65"/>
        <v>摆设类</v>
      </c>
      <c r="E1044" s="6" t="str">
        <f>IFERROR(VLOOKUP(B1044,总表!A:D,3,0),"-")</f>
        <v>微波炉</v>
      </c>
      <c r="F1044" s="6" t="str">
        <f t="shared" si="66"/>
        <v>微波炉</v>
      </c>
      <c r="H1044" s="6" t="str">
        <f>IF(IFERROR(VLOOKUP(B1044,总表!A:D,4,0),"露易")=0," ",IFERROR(VLOOKUP(B1044,总表!A:D,4,0),"-"))</f>
        <v> </v>
      </c>
      <c r="I1044" s="6" t="str">
        <f t="shared" si="67"/>
        <v> </v>
      </c>
    </row>
    <row r="1045" spans="1:9">
      <c r="A1045" s="6">
        <v>1044</v>
      </c>
      <c r="B1045" s="47" t="str">
        <f t="shared" si="64"/>
        <v>00000414</v>
      </c>
      <c r="C1045" s="47" t="str">
        <f>IFERROR(VLOOKUP(B1045,总表!A:B,2,0),"-")</f>
        <v>-</v>
      </c>
      <c r="D1045" s="6" t="str">
        <f t="shared" si="65"/>
        <v>-</v>
      </c>
      <c r="E1045" s="6" t="str">
        <f>IFERROR(VLOOKUP(B1045,总表!A:D,3,0),"-")</f>
        <v>-</v>
      </c>
      <c r="F1045" s="6" t="str">
        <f t="shared" si="66"/>
        <v>-</v>
      </c>
      <c r="G1045" s="6" t="s">
        <v>9</v>
      </c>
      <c r="H1045" s="6" t="str">
        <f>IF(IFERROR(VLOOKUP(B1045,总表!A:D,4,0),"露易")=0," ",IFERROR(VLOOKUP(B1045,总表!A:D,4,0),"-"))</f>
        <v>-</v>
      </c>
      <c r="I1045" s="6" t="str">
        <f t="shared" si="67"/>
        <v>-</v>
      </c>
    </row>
    <row r="1046" spans="1:9">
      <c r="A1046" s="6">
        <v>1045</v>
      </c>
      <c r="B1046" s="47" t="str">
        <f t="shared" si="64"/>
        <v>00000415</v>
      </c>
      <c r="C1046" s="50" t="str">
        <f>IFERROR(VLOOKUP(B1046,总表!A:B,2,0),"-")</f>
        <v>摆设类</v>
      </c>
      <c r="D1046" s="51" t="str">
        <f t="shared" si="65"/>
        <v>摆设类</v>
      </c>
      <c r="E1046" s="6" t="str">
        <f>IFERROR(VLOOKUP(B1046,总表!A:D,3,0),"-")</f>
        <v>复古麦克风</v>
      </c>
      <c r="F1046" s="6" t="str">
        <f t="shared" si="66"/>
        <v>复古麦克风</v>
      </c>
      <c r="H1046" s="6" t="str">
        <f>IF(IFERROR(VLOOKUP(B1046,总表!A:D,4,0),"露易")=0," ",IFERROR(VLOOKUP(B1046,总表!A:D,4,0),"-"))</f>
        <v> </v>
      </c>
      <c r="I1046" s="6" t="str">
        <f t="shared" si="67"/>
        <v> </v>
      </c>
    </row>
    <row r="1047" spans="1:9">
      <c r="A1047" s="6">
        <v>1046</v>
      </c>
      <c r="B1047" s="47" t="str">
        <f t="shared" si="64"/>
        <v>00000416</v>
      </c>
      <c r="C1047" s="47" t="str">
        <f>IFERROR(VLOOKUP(B1047,总表!A:B,2,0),"-")</f>
        <v>-</v>
      </c>
      <c r="D1047" s="6" t="str">
        <f t="shared" si="65"/>
        <v>-</v>
      </c>
      <c r="E1047" s="6" t="str">
        <f>IFERROR(VLOOKUP(B1047,总表!A:D,3,0),"-")</f>
        <v>-</v>
      </c>
      <c r="F1047" s="6" t="str">
        <f t="shared" si="66"/>
        <v>-</v>
      </c>
      <c r="G1047" s="6" t="s">
        <v>9</v>
      </c>
      <c r="H1047" s="6" t="str">
        <f>IF(IFERROR(VLOOKUP(B1047,总表!A:D,4,0),"露易")=0," ",IFERROR(VLOOKUP(B1047,总表!A:D,4,0),"-"))</f>
        <v>-</v>
      </c>
      <c r="I1047" s="6" t="str">
        <f t="shared" si="67"/>
        <v>-</v>
      </c>
    </row>
    <row r="1048" spans="1:9">
      <c r="A1048" s="6">
        <v>1047</v>
      </c>
      <c r="B1048" s="47" t="str">
        <f t="shared" si="64"/>
        <v>00000417</v>
      </c>
      <c r="C1048" s="47" t="str">
        <f>IFERROR(VLOOKUP(B1048,总表!A:B,2,0),"-")</f>
        <v>-</v>
      </c>
      <c r="D1048" s="6" t="str">
        <f t="shared" si="65"/>
        <v>-</v>
      </c>
      <c r="E1048" s="6" t="str">
        <f>IFERROR(VLOOKUP(B1048,总表!A:D,3,0),"-")</f>
        <v>-</v>
      </c>
      <c r="F1048" s="6" t="str">
        <f t="shared" si="66"/>
        <v>-</v>
      </c>
      <c r="G1048" s="6" t="s">
        <v>9</v>
      </c>
      <c r="H1048" s="6" t="str">
        <f>IF(IFERROR(VLOOKUP(B1048,总表!A:D,4,0),"露易")=0," ",IFERROR(VLOOKUP(B1048,总表!A:D,4,0),"-"))</f>
        <v>-</v>
      </c>
      <c r="I1048" s="6" t="str">
        <f t="shared" si="67"/>
        <v>-</v>
      </c>
    </row>
    <row r="1049" spans="1:9">
      <c r="A1049" s="6">
        <v>1048</v>
      </c>
      <c r="B1049" s="47" t="str">
        <f t="shared" si="64"/>
        <v>00000418</v>
      </c>
      <c r="C1049" s="47" t="str">
        <f>IFERROR(VLOOKUP(B1049,总表!A:B,2,0),"-")</f>
        <v>-</v>
      </c>
      <c r="D1049" s="6" t="str">
        <f t="shared" si="65"/>
        <v>-</v>
      </c>
      <c r="E1049" s="6" t="str">
        <f>IFERROR(VLOOKUP(B1049,总表!A:D,3,0),"-")</f>
        <v>-</v>
      </c>
      <c r="F1049" s="6" t="str">
        <f t="shared" si="66"/>
        <v>-</v>
      </c>
      <c r="G1049" s="6" t="s">
        <v>9</v>
      </c>
      <c r="H1049" s="6" t="str">
        <f>IF(IFERROR(VLOOKUP(B1049,总表!A:D,4,0),"露易")=0," ",IFERROR(VLOOKUP(B1049,总表!A:D,4,0),"-"))</f>
        <v>-</v>
      </c>
      <c r="I1049" s="6" t="str">
        <f t="shared" si="67"/>
        <v>-</v>
      </c>
    </row>
    <row r="1050" spans="1:9">
      <c r="A1050" s="6">
        <v>1049</v>
      </c>
      <c r="B1050" s="47" t="str">
        <f t="shared" si="64"/>
        <v>00000419</v>
      </c>
      <c r="C1050" s="47" t="str">
        <f>IFERROR(VLOOKUP(B1050,总表!A:B,2,0),"-")</f>
        <v>-</v>
      </c>
      <c r="D1050" s="6" t="str">
        <f t="shared" si="65"/>
        <v>-</v>
      </c>
      <c r="E1050" s="6" t="str">
        <f>IFERROR(VLOOKUP(B1050,总表!A:D,3,0),"-")</f>
        <v>-</v>
      </c>
      <c r="F1050" s="6" t="str">
        <f t="shared" si="66"/>
        <v>-</v>
      </c>
      <c r="G1050" s="6" t="s">
        <v>9</v>
      </c>
      <c r="H1050" s="6" t="str">
        <f>IF(IFERROR(VLOOKUP(B1050,总表!A:D,4,0),"露易")=0," ",IFERROR(VLOOKUP(B1050,总表!A:D,4,0),"-"))</f>
        <v>-</v>
      </c>
      <c r="I1050" s="6" t="str">
        <f t="shared" si="67"/>
        <v>-</v>
      </c>
    </row>
    <row r="1051" spans="1:9">
      <c r="A1051" s="6">
        <v>1050</v>
      </c>
      <c r="B1051" s="47" t="str">
        <f t="shared" si="64"/>
        <v>0000041A</v>
      </c>
      <c r="C1051" s="50" t="str">
        <f>IFERROR(VLOOKUP(B1051,总表!A:B,2,0),"-")</f>
        <v>摆设类</v>
      </c>
      <c r="D1051" s="51" t="str">
        <f t="shared" si="65"/>
        <v>摆设类</v>
      </c>
      <c r="E1051" s="6" t="str">
        <f>IFERROR(VLOOKUP(B1051,总表!A:D,3,0),"-")</f>
        <v>果汁机</v>
      </c>
      <c r="F1051" s="6" t="str">
        <f t="shared" si="66"/>
        <v>果汁机</v>
      </c>
      <c r="H1051" s="6" t="str">
        <f>IF(IFERROR(VLOOKUP(B1051,总表!A:D,4,0),"露易")=0," ",IFERROR(VLOOKUP(B1051,总表!A:D,4,0),"-"))</f>
        <v> </v>
      </c>
      <c r="I1051" s="6" t="str">
        <f t="shared" si="67"/>
        <v> </v>
      </c>
    </row>
    <row r="1052" spans="1:9">
      <c r="A1052" s="6">
        <v>1051</v>
      </c>
      <c r="B1052" s="47" t="str">
        <f t="shared" si="64"/>
        <v>0000041B</v>
      </c>
      <c r="C1052" s="47" t="str">
        <f>IFERROR(VLOOKUP(B1052,总表!A:B,2,0),"-")</f>
        <v>-</v>
      </c>
      <c r="D1052" s="6" t="str">
        <f t="shared" si="65"/>
        <v>-</v>
      </c>
      <c r="E1052" s="6" t="str">
        <f>IFERROR(VLOOKUP(B1052,总表!A:D,3,0),"-")</f>
        <v>-</v>
      </c>
      <c r="F1052" s="6" t="str">
        <f t="shared" si="66"/>
        <v>-</v>
      </c>
      <c r="G1052" s="6" t="s">
        <v>9</v>
      </c>
      <c r="H1052" s="6" t="str">
        <f>IF(IFERROR(VLOOKUP(B1052,总表!A:D,4,0),"露易")=0," ",IFERROR(VLOOKUP(B1052,总表!A:D,4,0),"-"))</f>
        <v>-</v>
      </c>
      <c r="I1052" s="6" t="str">
        <f t="shared" si="67"/>
        <v>-</v>
      </c>
    </row>
    <row r="1053" spans="1:9">
      <c r="A1053" s="6">
        <v>1052</v>
      </c>
      <c r="B1053" s="47" t="str">
        <f t="shared" si="64"/>
        <v>0000041C</v>
      </c>
      <c r="C1053" s="47" t="str">
        <f>IFERROR(VLOOKUP(B1053,总表!A:B,2,0),"-")</f>
        <v>-</v>
      </c>
      <c r="D1053" s="6" t="str">
        <f t="shared" si="65"/>
        <v>-</v>
      </c>
      <c r="E1053" s="6" t="str">
        <f>IFERROR(VLOOKUP(B1053,总表!A:D,3,0),"-")</f>
        <v>-</v>
      </c>
      <c r="F1053" s="6" t="str">
        <f t="shared" si="66"/>
        <v>-</v>
      </c>
      <c r="G1053" s="6" t="s">
        <v>9</v>
      </c>
      <c r="H1053" s="6" t="str">
        <f>IF(IFERROR(VLOOKUP(B1053,总表!A:D,4,0),"露易")=0," ",IFERROR(VLOOKUP(B1053,总表!A:D,4,0),"-"))</f>
        <v>-</v>
      </c>
      <c r="I1053" s="6" t="str">
        <f t="shared" si="67"/>
        <v>-</v>
      </c>
    </row>
    <row r="1054" spans="1:9">
      <c r="A1054" s="6">
        <v>1053</v>
      </c>
      <c r="B1054" s="47" t="str">
        <f t="shared" si="64"/>
        <v>0000041D</v>
      </c>
      <c r="C1054" s="47" t="str">
        <f>IFERROR(VLOOKUP(B1054,总表!A:B,2,0),"-")</f>
        <v>-</v>
      </c>
      <c r="D1054" s="6" t="str">
        <f t="shared" si="65"/>
        <v>-</v>
      </c>
      <c r="E1054" s="6" t="str">
        <f>IFERROR(VLOOKUP(B1054,总表!A:D,3,0),"-")</f>
        <v>-</v>
      </c>
      <c r="F1054" s="6" t="str">
        <f t="shared" si="66"/>
        <v>-</v>
      </c>
      <c r="G1054" s="6" t="s">
        <v>9</v>
      </c>
      <c r="H1054" s="6" t="str">
        <f>IF(IFERROR(VLOOKUP(B1054,总表!A:D,4,0),"露易")=0," ",IFERROR(VLOOKUP(B1054,总表!A:D,4,0),"-"))</f>
        <v>-</v>
      </c>
      <c r="I1054" s="6" t="str">
        <f t="shared" si="67"/>
        <v>-</v>
      </c>
    </row>
    <row r="1055" spans="1:9">
      <c r="A1055" s="6">
        <v>1054</v>
      </c>
      <c r="B1055" s="47" t="str">
        <f t="shared" si="64"/>
        <v>0000041E</v>
      </c>
      <c r="C1055" s="50" t="str">
        <f>IFERROR(VLOOKUP(B1055,总表!A:B,2,0),"-")</f>
        <v>摆设类</v>
      </c>
      <c r="D1055" s="51" t="str">
        <f t="shared" si="65"/>
        <v>摆设类</v>
      </c>
      <c r="E1055" s="6" t="str">
        <f>IFERROR(VLOOKUP(B1055,总表!A:D,3,0),"-")</f>
        <v>月亮</v>
      </c>
      <c r="F1055" s="6" t="str">
        <f t="shared" si="66"/>
        <v>月亮</v>
      </c>
      <c r="H1055" s="6" t="str">
        <f>IF(IFERROR(VLOOKUP(B1055,总表!A:D,4,0),"露易")=0," ",IFERROR(VLOOKUP(B1055,总表!A:D,4,0),"-"))</f>
        <v> </v>
      </c>
      <c r="I1055" s="6" t="str">
        <f t="shared" si="67"/>
        <v> </v>
      </c>
    </row>
    <row r="1056" spans="1:9">
      <c r="A1056" s="6">
        <v>1055</v>
      </c>
      <c r="B1056" s="47" t="str">
        <f t="shared" si="64"/>
        <v>0000041F</v>
      </c>
      <c r="C1056" s="47" t="str">
        <f>IFERROR(VLOOKUP(B1056,总表!A:B,2,0),"-")</f>
        <v>-</v>
      </c>
      <c r="D1056" s="6" t="str">
        <f t="shared" si="65"/>
        <v>-</v>
      </c>
      <c r="E1056" s="6" t="str">
        <f>IFERROR(VLOOKUP(B1056,总表!A:D,3,0),"-")</f>
        <v>-</v>
      </c>
      <c r="F1056" s="6" t="str">
        <f t="shared" si="66"/>
        <v>-</v>
      </c>
      <c r="G1056" s="6" t="s">
        <v>9</v>
      </c>
      <c r="H1056" s="6" t="str">
        <f>IF(IFERROR(VLOOKUP(B1056,总表!A:D,4,0),"露易")=0," ",IFERROR(VLOOKUP(B1056,总表!A:D,4,0),"-"))</f>
        <v>-</v>
      </c>
      <c r="I1056" s="6" t="str">
        <f t="shared" si="67"/>
        <v>-</v>
      </c>
    </row>
    <row r="1057" spans="1:9">
      <c r="A1057" s="6">
        <v>1056</v>
      </c>
      <c r="B1057" s="47" t="str">
        <f t="shared" si="64"/>
        <v>00000420</v>
      </c>
      <c r="C1057" s="47" t="str">
        <f>IFERROR(VLOOKUP(B1057,总表!A:B,2,0),"-")</f>
        <v>-</v>
      </c>
      <c r="D1057" s="6" t="str">
        <f t="shared" si="65"/>
        <v>-</v>
      </c>
      <c r="E1057" s="6" t="str">
        <f>IFERROR(VLOOKUP(B1057,总表!A:D,3,0),"-")</f>
        <v>-</v>
      </c>
      <c r="F1057" s="6" t="str">
        <f t="shared" si="66"/>
        <v>-</v>
      </c>
      <c r="G1057" s="6" t="s">
        <v>9</v>
      </c>
      <c r="H1057" s="6" t="str">
        <f>IF(IFERROR(VLOOKUP(B1057,总表!A:D,4,0),"露易")=0," ",IFERROR(VLOOKUP(B1057,总表!A:D,4,0),"-"))</f>
        <v>-</v>
      </c>
      <c r="I1057" s="6" t="str">
        <f t="shared" si="67"/>
        <v>-</v>
      </c>
    </row>
    <row r="1058" spans="1:9">
      <c r="A1058" s="6">
        <v>1057</v>
      </c>
      <c r="B1058" s="47" t="str">
        <f t="shared" si="64"/>
        <v>00000421</v>
      </c>
      <c r="C1058" s="47" t="str">
        <f>IFERROR(VLOOKUP(B1058,总表!A:B,2,0),"-")</f>
        <v>-</v>
      </c>
      <c r="D1058" s="6" t="str">
        <f t="shared" si="65"/>
        <v>-</v>
      </c>
      <c r="E1058" s="6" t="str">
        <f>IFERROR(VLOOKUP(B1058,总表!A:D,3,0),"-")</f>
        <v>-</v>
      </c>
      <c r="F1058" s="6" t="str">
        <f t="shared" si="66"/>
        <v>-</v>
      </c>
      <c r="G1058" s="6" t="s">
        <v>9</v>
      </c>
      <c r="H1058" s="6" t="str">
        <f>IF(IFERROR(VLOOKUP(B1058,总表!A:D,4,0),"露易")=0," ",IFERROR(VLOOKUP(B1058,总表!A:D,4,0),"-"))</f>
        <v>-</v>
      </c>
      <c r="I1058" s="6" t="str">
        <f t="shared" si="67"/>
        <v>-</v>
      </c>
    </row>
    <row r="1059" spans="1:9">
      <c r="A1059" s="6">
        <v>1058</v>
      </c>
      <c r="B1059" s="47" t="str">
        <f t="shared" si="64"/>
        <v>00000422</v>
      </c>
      <c r="C1059" s="50" t="str">
        <f>IFERROR(VLOOKUP(B1059,总表!A:B,2,0),"-")</f>
        <v>摆设类</v>
      </c>
      <c r="D1059" s="51" t="str">
        <f t="shared" si="65"/>
        <v>摆设类</v>
      </c>
      <c r="E1059" s="51" t="str">
        <f>IFERROR(VLOOKUP(B1059,总表!A:D,3,0),"-")</f>
        <v>乐谱架</v>
      </c>
      <c r="F1059" s="51" t="str">
        <f t="shared" si="66"/>
        <v>乐谱架</v>
      </c>
      <c r="H1059" s="6" t="str">
        <f>IF(IFERROR(VLOOKUP(B1059,总表!A:D,4,0),"露易")=0," ",IFERROR(VLOOKUP(B1059,总表!A:D,4,0),"-"))</f>
        <v> </v>
      </c>
      <c r="I1059" s="6" t="str">
        <f t="shared" si="67"/>
        <v> </v>
      </c>
    </row>
    <row r="1060" spans="1:9">
      <c r="A1060" s="6">
        <v>1059</v>
      </c>
      <c r="B1060" s="47" t="str">
        <f t="shared" si="64"/>
        <v>00000423</v>
      </c>
      <c r="C1060" s="47" t="str">
        <f>IFERROR(VLOOKUP(B1060,总表!A:B,2,0),"-")</f>
        <v>-</v>
      </c>
      <c r="D1060" s="6" t="str">
        <f t="shared" si="65"/>
        <v>-</v>
      </c>
      <c r="E1060" s="6" t="str">
        <f>IFERROR(VLOOKUP(B1060,总表!A:D,3,0),"-")</f>
        <v>-</v>
      </c>
      <c r="F1060" s="6" t="str">
        <f t="shared" si="66"/>
        <v>-</v>
      </c>
      <c r="G1060" s="6" t="s">
        <v>9</v>
      </c>
      <c r="H1060" s="6" t="str">
        <f>IF(IFERROR(VLOOKUP(B1060,总表!A:D,4,0),"露易")=0," ",IFERROR(VLOOKUP(B1060,总表!A:D,4,0),"-"))</f>
        <v>-</v>
      </c>
      <c r="I1060" s="6" t="str">
        <f t="shared" si="67"/>
        <v>-</v>
      </c>
    </row>
    <row r="1061" spans="1:9">
      <c r="A1061" s="6">
        <v>1060</v>
      </c>
      <c r="B1061" s="47" t="str">
        <f t="shared" si="64"/>
        <v>00000424</v>
      </c>
      <c r="C1061" s="47" t="str">
        <f>IFERROR(VLOOKUP(B1061,总表!A:B,2,0),"-")</f>
        <v>-</v>
      </c>
      <c r="D1061" s="6" t="str">
        <f t="shared" si="65"/>
        <v>-</v>
      </c>
      <c r="E1061" s="6" t="str">
        <f>IFERROR(VLOOKUP(B1061,总表!A:D,3,0),"-")</f>
        <v>-</v>
      </c>
      <c r="F1061" s="6" t="str">
        <f t="shared" si="66"/>
        <v>-</v>
      </c>
      <c r="G1061" s="6" t="s">
        <v>9</v>
      </c>
      <c r="H1061" s="6" t="str">
        <f>IF(IFERROR(VLOOKUP(B1061,总表!A:D,4,0),"露易")=0," ",IFERROR(VLOOKUP(B1061,总表!A:D,4,0),"-"))</f>
        <v>-</v>
      </c>
      <c r="I1061" s="6" t="str">
        <f t="shared" si="67"/>
        <v>-</v>
      </c>
    </row>
    <row r="1062" spans="1:9">
      <c r="A1062" s="6">
        <v>1061</v>
      </c>
      <c r="B1062" s="47" t="str">
        <f t="shared" si="64"/>
        <v>00000425</v>
      </c>
      <c r="C1062" s="47" t="str">
        <f>IFERROR(VLOOKUP(B1062,总表!A:B,2,0),"-")</f>
        <v>-</v>
      </c>
      <c r="D1062" s="6" t="str">
        <f t="shared" si="65"/>
        <v>-</v>
      </c>
      <c r="E1062" s="6" t="str">
        <f>IFERROR(VLOOKUP(B1062,总表!A:D,3,0),"-")</f>
        <v>-</v>
      </c>
      <c r="F1062" s="6" t="str">
        <f t="shared" si="66"/>
        <v>-</v>
      </c>
      <c r="G1062" s="6" t="s">
        <v>9</v>
      </c>
      <c r="H1062" s="6" t="str">
        <f>IF(IFERROR(VLOOKUP(B1062,总表!A:D,4,0),"露易")=0," ",IFERROR(VLOOKUP(B1062,总表!A:D,4,0),"-"))</f>
        <v>-</v>
      </c>
      <c r="I1062" s="6" t="str">
        <f t="shared" si="67"/>
        <v>-</v>
      </c>
    </row>
    <row r="1063" spans="1:9">
      <c r="A1063" s="6">
        <v>1062</v>
      </c>
      <c r="B1063" s="47" t="str">
        <f t="shared" si="64"/>
        <v>00000426</v>
      </c>
      <c r="C1063" s="47" t="str">
        <f>IFERROR(VLOOKUP(B1063,总表!A:B,2,0),"-")</f>
        <v>-</v>
      </c>
      <c r="D1063" s="6" t="str">
        <f t="shared" si="65"/>
        <v>-</v>
      </c>
      <c r="E1063" s="6" t="str">
        <f>IFERROR(VLOOKUP(B1063,总表!A:D,3,0),"-")</f>
        <v>-</v>
      </c>
      <c r="F1063" s="6" t="str">
        <f t="shared" si="66"/>
        <v>-</v>
      </c>
      <c r="G1063" s="6" t="s">
        <v>9</v>
      </c>
      <c r="H1063" s="6" t="str">
        <f>IF(IFERROR(VLOOKUP(B1063,总表!A:D,4,0),"露易")=0," ",IFERROR(VLOOKUP(B1063,总表!A:D,4,0),"-"))</f>
        <v>-</v>
      </c>
      <c r="I1063" s="6" t="str">
        <f t="shared" si="67"/>
        <v>-</v>
      </c>
    </row>
    <row r="1064" spans="1:9">
      <c r="A1064" s="6">
        <v>1063</v>
      </c>
      <c r="B1064" s="47" t="str">
        <f t="shared" si="64"/>
        <v>00000427</v>
      </c>
      <c r="C1064" s="47" t="str">
        <f>IFERROR(VLOOKUP(B1064,总表!A:B,2,0),"-")</f>
        <v>-</v>
      </c>
      <c r="D1064" s="6" t="str">
        <f t="shared" si="65"/>
        <v>-</v>
      </c>
      <c r="E1064" s="6" t="str">
        <f>IFERROR(VLOOKUP(B1064,总表!A:D,3,0),"-")</f>
        <v>-</v>
      </c>
      <c r="F1064" s="6" t="str">
        <f t="shared" si="66"/>
        <v>-</v>
      </c>
      <c r="G1064" s="6" t="s">
        <v>9</v>
      </c>
      <c r="H1064" s="6" t="str">
        <f>IF(IFERROR(VLOOKUP(B1064,总表!A:D,4,0),"露易")=0," ",IFERROR(VLOOKUP(B1064,总表!A:D,4,0),"-"))</f>
        <v>-</v>
      </c>
      <c r="I1064" s="6" t="str">
        <f t="shared" si="67"/>
        <v>-</v>
      </c>
    </row>
    <row r="1065" spans="1:9">
      <c r="A1065" s="6">
        <v>1064</v>
      </c>
      <c r="B1065" s="47" t="str">
        <f t="shared" si="64"/>
        <v>00000428</v>
      </c>
      <c r="C1065" s="47" t="str">
        <f>IFERROR(VLOOKUP(B1065,总表!A:B,2,0),"-")</f>
        <v>-</v>
      </c>
      <c r="D1065" s="6" t="str">
        <f t="shared" si="65"/>
        <v>-</v>
      </c>
      <c r="E1065" s="6" t="str">
        <f>IFERROR(VLOOKUP(B1065,总表!A:D,3,0),"-")</f>
        <v>-</v>
      </c>
      <c r="F1065" s="6" t="str">
        <f t="shared" si="66"/>
        <v>-</v>
      </c>
      <c r="G1065" s="6" t="s">
        <v>9</v>
      </c>
      <c r="H1065" s="6" t="str">
        <f>IF(IFERROR(VLOOKUP(B1065,总表!A:D,4,0),"露易")=0," ",IFERROR(VLOOKUP(B1065,总表!A:D,4,0),"-"))</f>
        <v>-</v>
      </c>
      <c r="I1065" s="6" t="str">
        <f t="shared" si="67"/>
        <v>-</v>
      </c>
    </row>
    <row r="1066" spans="1:9">
      <c r="A1066" s="6">
        <v>1065</v>
      </c>
      <c r="B1066" s="47" t="str">
        <f t="shared" si="64"/>
        <v>00000429</v>
      </c>
      <c r="C1066" s="47" t="str">
        <f>IFERROR(VLOOKUP(B1066,总表!A:B,2,0),"-")</f>
        <v>-</v>
      </c>
      <c r="D1066" s="6" t="str">
        <f t="shared" si="65"/>
        <v>-</v>
      </c>
      <c r="E1066" s="6" t="str">
        <f>IFERROR(VLOOKUP(B1066,总表!A:D,3,0),"-")</f>
        <v>-</v>
      </c>
      <c r="F1066" s="6" t="str">
        <f t="shared" si="66"/>
        <v>-</v>
      </c>
      <c r="G1066" s="6" t="s">
        <v>9</v>
      </c>
      <c r="H1066" s="6" t="str">
        <f>IF(IFERROR(VLOOKUP(B1066,总表!A:D,4,0),"露易")=0," ",IFERROR(VLOOKUP(B1066,总表!A:D,4,0),"-"))</f>
        <v>-</v>
      </c>
      <c r="I1066" s="6" t="str">
        <f t="shared" si="67"/>
        <v>-</v>
      </c>
    </row>
    <row r="1067" spans="1:9">
      <c r="A1067" s="6">
        <v>1066</v>
      </c>
      <c r="B1067" s="47" t="str">
        <f t="shared" si="64"/>
        <v>0000042A</v>
      </c>
      <c r="C1067" s="47" t="str">
        <f>IFERROR(VLOOKUP(B1067,总表!A:B,2,0),"-")</f>
        <v>-</v>
      </c>
      <c r="D1067" s="6" t="str">
        <f t="shared" si="65"/>
        <v>-</v>
      </c>
      <c r="E1067" s="6" t="str">
        <f>IFERROR(VLOOKUP(B1067,总表!A:D,3,0),"-")</f>
        <v>-</v>
      </c>
      <c r="F1067" s="6" t="str">
        <f t="shared" si="66"/>
        <v>-</v>
      </c>
      <c r="G1067" s="6" t="s">
        <v>9</v>
      </c>
      <c r="H1067" s="6" t="str">
        <f>IF(IFERROR(VLOOKUP(B1067,总表!A:D,4,0),"露易")=0," ",IFERROR(VLOOKUP(B1067,总表!A:D,4,0),"-"))</f>
        <v>-</v>
      </c>
      <c r="I1067" s="6" t="str">
        <f t="shared" si="67"/>
        <v>-</v>
      </c>
    </row>
    <row r="1068" spans="1:9">
      <c r="A1068" s="6">
        <v>1067</v>
      </c>
      <c r="B1068" s="47" t="str">
        <f t="shared" si="64"/>
        <v>0000042B</v>
      </c>
      <c r="C1068" s="47" t="str">
        <f>IFERROR(VLOOKUP(B1068,总表!A:B,2,0),"-")</f>
        <v>-</v>
      </c>
      <c r="D1068" s="6" t="str">
        <f t="shared" si="65"/>
        <v>-</v>
      </c>
      <c r="E1068" s="6" t="str">
        <f>IFERROR(VLOOKUP(B1068,总表!A:D,3,0),"-")</f>
        <v>-</v>
      </c>
      <c r="F1068" s="6" t="str">
        <f t="shared" si="66"/>
        <v>-</v>
      </c>
      <c r="G1068" s="6" t="s">
        <v>9</v>
      </c>
      <c r="H1068" s="6" t="str">
        <f>IF(IFERROR(VLOOKUP(B1068,总表!A:D,4,0),"露易")=0," ",IFERROR(VLOOKUP(B1068,总表!A:D,4,0),"-"))</f>
        <v>-</v>
      </c>
      <c r="I1068" s="6" t="str">
        <f t="shared" si="67"/>
        <v>-</v>
      </c>
    </row>
    <row r="1069" spans="1:9">
      <c r="A1069" s="6">
        <v>1068</v>
      </c>
      <c r="B1069" s="47" t="str">
        <f t="shared" si="64"/>
        <v>0000042C</v>
      </c>
      <c r="C1069" s="47" t="str">
        <f>IFERROR(VLOOKUP(B1069,总表!A:B,2,0),"-")</f>
        <v>-</v>
      </c>
      <c r="D1069" s="6" t="str">
        <f t="shared" si="65"/>
        <v>-</v>
      </c>
      <c r="E1069" s="6" t="str">
        <f>IFERROR(VLOOKUP(B1069,总表!A:D,3,0),"-")</f>
        <v>-</v>
      </c>
      <c r="F1069" s="6" t="str">
        <f t="shared" si="66"/>
        <v>-</v>
      </c>
      <c r="G1069" s="6" t="s">
        <v>9</v>
      </c>
      <c r="H1069" s="6" t="str">
        <f>IF(IFERROR(VLOOKUP(B1069,总表!A:D,4,0),"露易")=0," ",IFERROR(VLOOKUP(B1069,总表!A:D,4,0),"-"))</f>
        <v>-</v>
      </c>
      <c r="I1069" s="6" t="str">
        <f t="shared" si="67"/>
        <v>-</v>
      </c>
    </row>
    <row r="1070" spans="1:9">
      <c r="A1070" s="6">
        <v>1069</v>
      </c>
      <c r="B1070" s="47" t="str">
        <f t="shared" si="64"/>
        <v>0000042D</v>
      </c>
      <c r="C1070" s="47" t="str">
        <f>IFERROR(VLOOKUP(B1070,总表!A:B,2,0),"-")</f>
        <v>-</v>
      </c>
      <c r="D1070" s="6" t="str">
        <f t="shared" si="65"/>
        <v>-</v>
      </c>
      <c r="E1070" s="6" t="str">
        <f>IFERROR(VLOOKUP(B1070,总表!A:D,3,0),"-")</f>
        <v>-</v>
      </c>
      <c r="F1070" s="6" t="str">
        <f t="shared" si="66"/>
        <v>-</v>
      </c>
      <c r="G1070" s="6" t="s">
        <v>9</v>
      </c>
      <c r="H1070" s="6" t="str">
        <f>IF(IFERROR(VLOOKUP(B1070,总表!A:D,4,0),"露易")=0," ",IFERROR(VLOOKUP(B1070,总表!A:D,4,0),"-"))</f>
        <v>-</v>
      </c>
      <c r="I1070" s="6" t="str">
        <f t="shared" si="67"/>
        <v>-</v>
      </c>
    </row>
    <row r="1071" spans="1:9">
      <c r="A1071" s="6">
        <v>1070</v>
      </c>
      <c r="B1071" s="47" t="str">
        <f t="shared" si="64"/>
        <v>0000042E</v>
      </c>
      <c r="C1071" s="47" t="str">
        <f>IFERROR(VLOOKUP(B1071,总表!A:B,2,0),"-")</f>
        <v>-</v>
      </c>
      <c r="D1071" s="6" t="str">
        <f t="shared" si="65"/>
        <v>-</v>
      </c>
      <c r="E1071" s="6" t="str">
        <f>IFERROR(VLOOKUP(B1071,总表!A:D,3,0),"-")</f>
        <v>-</v>
      </c>
      <c r="F1071" s="6" t="str">
        <f t="shared" si="66"/>
        <v>-</v>
      </c>
      <c r="G1071" s="6" t="s">
        <v>9</v>
      </c>
      <c r="H1071" s="6" t="str">
        <f>IF(IFERROR(VLOOKUP(B1071,总表!A:D,4,0),"露易")=0," ",IFERROR(VLOOKUP(B1071,总表!A:D,4,0),"-"))</f>
        <v>-</v>
      </c>
      <c r="I1071" s="6" t="str">
        <f t="shared" si="67"/>
        <v>-</v>
      </c>
    </row>
    <row r="1072" spans="1:9">
      <c r="A1072" s="6">
        <v>1071</v>
      </c>
      <c r="B1072" s="47" t="str">
        <f t="shared" si="64"/>
        <v>0000042F</v>
      </c>
      <c r="C1072" s="47" t="str">
        <f>IFERROR(VLOOKUP(B1072,总表!A:B,2,0),"-")</f>
        <v>-</v>
      </c>
      <c r="D1072" s="6" t="str">
        <f t="shared" si="65"/>
        <v>-</v>
      </c>
      <c r="E1072" s="6" t="str">
        <f>IFERROR(VLOOKUP(B1072,总表!A:D,3,0),"-")</f>
        <v>-</v>
      </c>
      <c r="F1072" s="6" t="str">
        <f t="shared" si="66"/>
        <v>-</v>
      </c>
      <c r="G1072" s="6" t="s">
        <v>9</v>
      </c>
      <c r="H1072" s="6" t="str">
        <f>IF(IFERROR(VLOOKUP(B1072,总表!A:D,4,0),"露易")=0," ",IFERROR(VLOOKUP(B1072,总表!A:D,4,0),"-"))</f>
        <v>-</v>
      </c>
      <c r="I1072" s="6" t="str">
        <f t="shared" si="67"/>
        <v>-</v>
      </c>
    </row>
    <row r="1073" spans="1:9">
      <c r="A1073" s="6">
        <v>1072</v>
      </c>
      <c r="B1073" s="47" t="str">
        <f t="shared" si="64"/>
        <v>00000430</v>
      </c>
      <c r="C1073" s="47" t="str">
        <f>IFERROR(VLOOKUP(B1073,总表!A:B,2,0),"-")</f>
        <v>-</v>
      </c>
      <c r="D1073" s="6" t="str">
        <f t="shared" si="65"/>
        <v>-</v>
      </c>
      <c r="E1073" s="6" t="str">
        <f>IFERROR(VLOOKUP(B1073,总表!A:D,3,0),"-")</f>
        <v>-</v>
      </c>
      <c r="F1073" s="6" t="str">
        <f t="shared" si="66"/>
        <v>-</v>
      </c>
      <c r="G1073" s="6" t="s">
        <v>9</v>
      </c>
      <c r="H1073" s="6" t="str">
        <f>IF(IFERROR(VLOOKUP(B1073,总表!A:D,4,0),"露易")=0," ",IFERROR(VLOOKUP(B1073,总表!A:D,4,0),"-"))</f>
        <v>-</v>
      </c>
      <c r="I1073" s="6" t="str">
        <f t="shared" si="67"/>
        <v>-</v>
      </c>
    </row>
    <row r="1074" spans="1:9">
      <c r="A1074" s="6">
        <v>1073</v>
      </c>
      <c r="B1074" s="47" t="str">
        <f t="shared" si="64"/>
        <v>00000431</v>
      </c>
      <c r="C1074" s="47" t="str">
        <f>IFERROR(VLOOKUP(B1074,总表!A:B,2,0),"-")</f>
        <v>-</v>
      </c>
      <c r="D1074" s="6" t="str">
        <f t="shared" si="65"/>
        <v>-</v>
      </c>
      <c r="E1074" s="6" t="str">
        <f>IFERROR(VLOOKUP(B1074,总表!A:D,3,0),"-")</f>
        <v>-</v>
      </c>
      <c r="F1074" s="6" t="str">
        <f t="shared" si="66"/>
        <v>-</v>
      </c>
      <c r="G1074" s="6" t="s">
        <v>9</v>
      </c>
      <c r="H1074" s="6" t="str">
        <f>IF(IFERROR(VLOOKUP(B1074,总表!A:D,4,0),"露易")=0," ",IFERROR(VLOOKUP(B1074,总表!A:D,4,0),"-"))</f>
        <v>-</v>
      </c>
      <c r="I1074" s="6" t="str">
        <f t="shared" si="67"/>
        <v>-</v>
      </c>
    </row>
    <row r="1075" spans="1:9">
      <c r="A1075" s="6">
        <v>1074</v>
      </c>
      <c r="B1075" s="47" t="str">
        <f t="shared" si="64"/>
        <v>00000432</v>
      </c>
      <c r="C1075" s="47" t="str">
        <f>IFERROR(VLOOKUP(B1075,总表!A:B,2,0),"-")</f>
        <v>-</v>
      </c>
      <c r="D1075" s="6" t="str">
        <f t="shared" si="65"/>
        <v>-</v>
      </c>
      <c r="E1075" s="6" t="str">
        <f>IFERROR(VLOOKUP(B1075,总表!A:D,3,0),"-")</f>
        <v>-</v>
      </c>
      <c r="F1075" s="6" t="str">
        <f t="shared" si="66"/>
        <v>-</v>
      </c>
      <c r="G1075" s="6" t="s">
        <v>9</v>
      </c>
      <c r="H1075" s="6" t="str">
        <f>IF(IFERROR(VLOOKUP(B1075,总表!A:D,4,0),"露易")=0," ",IFERROR(VLOOKUP(B1075,总表!A:D,4,0),"-"))</f>
        <v>-</v>
      </c>
      <c r="I1075" s="6" t="str">
        <f t="shared" si="67"/>
        <v>-</v>
      </c>
    </row>
    <row r="1076" spans="1:9">
      <c r="A1076" s="6">
        <v>1075</v>
      </c>
      <c r="B1076" s="47" t="str">
        <f t="shared" si="64"/>
        <v>00000433</v>
      </c>
      <c r="C1076" s="47" t="str">
        <f>IFERROR(VLOOKUP(B1076,总表!A:B,2,0),"-")</f>
        <v>-</v>
      </c>
      <c r="D1076" s="6" t="str">
        <f t="shared" si="65"/>
        <v>-</v>
      </c>
      <c r="E1076" s="6" t="str">
        <f>IFERROR(VLOOKUP(B1076,总表!A:D,3,0),"-")</f>
        <v>-</v>
      </c>
      <c r="F1076" s="6" t="str">
        <f t="shared" si="66"/>
        <v>-</v>
      </c>
      <c r="G1076" s="6" t="s">
        <v>9</v>
      </c>
      <c r="H1076" s="6" t="str">
        <f>IF(IFERROR(VLOOKUP(B1076,总表!A:D,4,0),"露易")=0," ",IFERROR(VLOOKUP(B1076,总表!A:D,4,0),"-"))</f>
        <v>-</v>
      </c>
      <c r="I1076" s="6" t="str">
        <f t="shared" si="67"/>
        <v>-</v>
      </c>
    </row>
    <row r="1077" spans="1:9">
      <c r="A1077" s="6">
        <v>1076</v>
      </c>
      <c r="B1077" s="47" t="str">
        <f t="shared" si="64"/>
        <v>00000434</v>
      </c>
      <c r="C1077" s="47" t="str">
        <f>IFERROR(VLOOKUP(B1077,总表!A:B,2,0),"-")</f>
        <v>-</v>
      </c>
      <c r="D1077" s="6" t="str">
        <f t="shared" si="65"/>
        <v>-</v>
      </c>
      <c r="E1077" s="6" t="str">
        <f>IFERROR(VLOOKUP(B1077,总表!A:D,3,0),"-")</f>
        <v>-</v>
      </c>
      <c r="F1077" s="6" t="str">
        <f t="shared" si="66"/>
        <v>-</v>
      </c>
      <c r="G1077" s="6" t="s">
        <v>9</v>
      </c>
      <c r="H1077" s="6" t="str">
        <f>IF(IFERROR(VLOOKUP(B1077,总表!A:D,4,0),"露易")=0," ",IFERROR(VLOOKUP(B1077,总表!A:D,4,0),"-"))</f>
        <v>-</v>
      </c>
      <c r="I1077" s="6" t="str">
        <f t="shared" si="67"/>
        <v>-</v>
      </c>
    </row>
    <row r="1078" spans="1:9">
      <c r="A1078" s="6">
        <v>1077</v>
      </c>
      <c r="B1078" s="47" t="str">
        <f t="shared" si="64"/>
        <v>00000435</v>
      </c>
      <c r="C1078" s="47" t="str">
        <f>IFERROR(VLOOKUP(B1078,总表!A:B,2,0),"-")</f>
        <v>-</v>
      </c>
      <c r="D1078" s="6" t="str">
        <f t="shared" si="65"/>
        <v>-</v>
      </c>
      <c r="E1078" s="6" t="str">
        <f>IFERROR(VLOOKUP(B1078,总表!A:D,3,0),"-")</f>
        <v>-</v>
      </c>
      <c r="F1078" s="6" t="str">
        <f t="shared" si="66"/>
        <v>-</v>
      </c>
      <c r="G1078" s="6" t="s">
        <v>9</v>
      </c>
      <c r="H1078" s="6" t="str">
        <f>IF(IFERROR(VLOOKUP(B1078,总表!A:D,4,0),"露易")=0," ",IFERROR(VLOOKUP(B1078,总表!A:D,4,0),"-"))</f>
        <v>-</v>
      </c>
      <c r="I1078" s="6" t="str">
        <f t="shared" si="67"/>
        <v>-</v>
      </c>
    </row>
    <row r="1079" spans="1:9">
      <c r="A1079" s="6">
        <v>1078</v>
      </c>
      <c r="B1079" s="47" t="str">
        <f t="shared" si="64"/>
        <v>00000436</v>
      </c>
      <c r="C1079" s="47" t="str">
        <f>IFERROR(VLOOKUP(B1079,总表!A:B,2,0),"-")</f>
        <v>-</v>
      </c>
      <c r="D1079" s="6" t="str">
        <f t="shared" si="65"/>
        <v>-</v>
      </c>
      <c r="E1079" s="6" t="str">
        <f>IFERROR(VLOOKUP(B1079,总表!A:D,3,0),"-")</f>
        <v>-</v>
      </c>
      <c r="F1079" s="6" t="str">
        <f t="shared" si="66"/>
        <v>-</v>
      </c>
      <c r="G1079" s="6" t="s">
        <v>9</v>
      </c>
      <c r="H1079" s="6" t="str">
        <f>IF(IFERROR(VLOOKUP(B1079,总表!A:D,4,0),"露易")=0," ",IFERROR(VLOOKUP(B1079,总表!A:D,4,0),"-"))</f>
        <v>-</v>
      </c>
      <c r="I1079" s="6" t="str">
        <f t="shared" si="67"/>
        <v>-</v>
      </c>
    </row>
    <row r="1080" spans="1:9">
      <c r="A1080" s="6">
        <v>1079</v>
      </c>
      <c r="B1080" s="47" t="str">
        <f t="shared" si="64"/>
        <v>00000437</v>
      </c>
      <c r="C1080" s="47" t="str">
        <f>IFERROR(VLOOKUP(B1080,总表!A:B,2,0),"-")</f>
        <v>-</v>
      </c>
      <c r="D1080" s="6" t="str">
        <f t="shared" si="65"/>
        <v>-</v>
      </c>
      <c r="E1080" s="6" t="str">
        <f>IFERROR(VLOOKUP(B1080,总表!A:D,3,0),"-")</f>
        <v>-</v>
      </c>
      <c r="F1080" s="6" t="str">
        <f t="shared" si="66"/>
        <v>-</v>
      </c>
      <c r="G1080" s="6" t="s">
        <v>9</v>
      </c>
      <c r="H1080" s="6" t="str">
        <f>IF(IFERROR(VLOOKUP(B1080,总表!A:D,4,0),"露易")=0," ",IFERROR(VLOOKUP(B1080,总表!A:D,4,0),"-"))</f>
        <v>-</v>
      </c>
      <c r="I1080" s="6" t="str">
        <f t="shared" si="67"/>
        <v>-</v>
      </c>
    </row>
    <row r="1081" spans="1:9">
      <c r="A1081" s="6">
        <v>1080</v>
      </c>
      <c r="B1081" s="47" t="str">
        <f t="shared" si="64"/>
        <v>00000438</v>
      </c>
      <c r="C1081" s="47" t="str">
        <f>IFERROR(VLOOKUP(B1081,总表!A:B,2,0),"-")</f>
        <v>-</v>
      </c>
      <c r="D1081" s="6" t="str">
        <f t="shared" si="65"/>
        <v>-</v>
      </c>
      <c r="E1081" s="6" t="str">
        <f>IFERROR(VLOOKUP(B1081,总表!A:D,3,0),"-")</f>
        <v>-</v>
      </c>
      <c r="F1081" s="6" t="str">
        <f t="shared" si="66"/>
        <v>-</v>
      </c>
      <c r="G1081" s="6" t="s">
        <v>9</v>
      </c>
      <c r="H1081" s="6" t="str">
        <f>IF(IFERROR(VLOOKUP(B1081,总表!A:D,4,0),"露易")=0," ",IFERROR(VLOOKUP(B1081,总表!A:D,4,0),"-"))</f>
        <v>-</v>
      </c>
      <c r="I1081" s="6" t="str">
        <f t="shared" si="67"/>
        <v>-</v>
      </c>
    </row>
    <row r="1082" spans="1:9">
      <c r="A1082" s="6">
        <v>1081</v>
      </c>
      <c r="B1082" s="47" t="str">
        <f t="shared" si="64"/>
        <v>00000439</v>
      </c>
      <c r="C1082" s="50" t="str">
        <f>IFERROR(VLOOKUP(B1082,总表!A:B,2,0),"-")</f>
        <v>摆设类</v>
      </c>
      <c r="D1082" s="51" t="str">
        <f t="shared" si="65"/>
        <v>摆设类</v>
      </c>
      <c r="E1082" s="6" t="str">
        <f>IFERROR(VLOOKUP(B1082,总表!A:D,3,0),"-")</f>
        <v>直立式钢琴</v>
      </c>
      <c r="F1082" s="6" t="str">
        <f t="shared" si="66"/>
        <v>直立式钢琴</v>
      </c>
      <c r="H1082" s="6" t="str">
        <f>IF(IFERROR(VLOOKUP(B1082,总表!A:D,4,0),"露易")=0," ",IFERROR(VLOOKUP(B1082,总表!A:D,4,0),"-"))</f>
        <v> </v>
      </c>
      <c r="I1082" s="6" t="str">
        <f t="shared" si="67"/>
        <v> </v>
      </c>
    </row>
    <row r="1083" spans="1:9">
      <c r="A1083" s="6">
        <v>1082</v>
      </c>
      <c r="B1083" s="47" t="str">
        <f t="shared" si="64"/>
        <v>0000043A</v>
      </c>
      <c r="C1083" s="50" t="str">
        <f>IFERROR(VLOOKUP(B1083,总表!A:B,2,0),"-")</f>
        <v>摆设类</v>
      </c>
      <c r="D1083" s="51" t="str">
        <f t="shared" si="65"/>
        <v>摆设类</v>
      </c>
      <c r="E1083" s="6" t="str">
        <f>IFERROR(VLOOKUP(B1083,总表!A:D,3,0),"-")</f>
        <v>野餐篮</v>
      </c>
      <c r="F1083" s="6" t="str">
        <f t="shared" si="66"/>
        <v>野餐篮</v>
      </c>
      <c r="H1083" s="6" t="str">
        <f>IF(IFERROR(VLOOKUP(B1083,总表!A:D,4,0),"露易")=0," ",IFERROR(VLOOKUP(B1083,总表!A:D,4,0),"-"))</f>
        <v> </v>
      </c>
      <c r="I1083" s="6" t="str">
        <f t="shared" si="67"/>
        <v> </v>
      </c>
    </row>
    <row r="1084" spans="1:9">
      <c r="A1084" s="6">
        <v>1083</v>
      </c>
      <c r="B1084" s="47" t="str">
        <f t="shared" si="64"/>
        <v>0000043B</v>
      </c>
      <c r="C1084" s="47" t="str">
        <f>IFERROR(VLOOKUP(B1084,总表!A:B,2,0),"-")</f>
        <v>-</v>
      </c>
      <c r="D1084" s="6" t="str">
        <f t="shared" si="65"/>
        <v>-</v>
      </c>
      <c r="E1084" s="6" t="str">
        <f>IFERROR(VLOOKUP(B1084,总表!A:D,3,0),"-")</f>
        <v>-</v>
      </c>
      <c r="F1084" s="6" t="str">
        <f t="shared" si="66"/>
        <v>-</v>
      </c>
      <c r="G1084" s="6" t="s">
        <v>9</v>
      </c>
      <c r="H1084" s="6" t="str">
        <f>IF(IFERROR(VLOOKUP(B1084,总表!A:D,4,0),"露易")=0," ",IFERROR(VLOOKUP(B1084,总表!A:D,4,0),"-"))</f>
        <v>-</v>
      </c>
      <c r="I1084" s="6" t="str">
        <f t="shared" si="67"/>
        <v>-</v>
      </c>
    </row>
    <row r="1085" spans="1:9">
      <c r="A1085" s="6">
        <v>1084</v>
      </c>
      <c r="B1085" s="47" t="str">
        <f t="shared" si="64"/>
        <v>0000043C</v>
      </c>
      <c r="C1085" s="47" t="str">
        <f>IFERROR(VLOOKUP(B1085,总表!A:B,2,0),"-")</f>
        <v>-</v>
      </c>
      <c r="D1085" s="6" t="str">
        <f t="shared" si="65"/>
        <v>-</v>
      </c>
      <c r="E1085" s="6" t="str">
        <f>IFERROR(VLOOKUP(B1085,总表!A:D,3,0),"-")</f>
        <v>-</v>
      </c>
      <c r="F1085" s="6" t="str">
        <f t="shared" si="66"/>
        <v>-</v>
      </c>
      <c r="G1085" s="6" t="s">
        <v>9</v>
      </c>
      <c r="H1085" s="6" t="str">
        <f>IF(IFERROR(VLOOKUP(B1085,总表!A:D,4,0),"露易")=0," ",IFERROR(VLOOKUP(B1085,总表!A:D,4,0),"-"))</f>
        <v>-</v>
      </c>
      <c r="I1085" s="6" t="str">
        <f t="shared" si="67"/>
        <v>-</v>
      </c>
    </row>
    <row r="1086" spans="1:9">
      <c r="A1086" s="6">
        <v>1085</v>
      </c>
      <c r="B1086" s="47" t="str">
        <f t="shared" si="64"/>
        <v>0000043D</v>
      </c>
      <c r="C1086" s="47" t="str">
        <f>IFERROR(VLOOKUP(B1086,总表!A:B,2,0),"-")</f>
        <v>-</v>
      </c>
      <c r="D1086" s="6" t="str">
        <f t="shared" si="65"/>
        <v>-</v>
      </c>
      <c r="E1086" s="6" t="str">
        <f>IFERROR(VLOOKUP(B1086,总表!A:D,3,0),"-")</f>
        <v>-</v>
      </c>
      <c r="F1086" s="6" t="str">
        <f t="shared" si="66"/>
        <v>-</v>
      </c>
      <c r="G1086" s="6" t="s">
        <v>9</v>
      </c>
      <c r="H1086" s="6" t="str">
        <f>IF(IFERROR(VLOOKUP(B1086,总表!A:D,4,0),"露易")=0," ",IFERROR(VLOOKUP(B1086,总表!A:D,4,0),"-"))</f>
        <v>-</v>
      </c>
      <c r="I1086" s="6" t="str">
        <f t="shared" si="67"/>
        <v>-</v>
      </c>
    </row>
    <row r="1087" spans="1:9">
      <c r="A1087" s="6">
        <v>1086</v>
      </c>
      <c r="B1087" s="47" t="str">
        <f t="shared" si="64"/>
        <v>0000043E</v>
      </c>
      <c r="C1087" s="47" t="str">
        <f>IFERROR(VLOOKUP(B1087,总表!A:B,2,0),"-")</f>
        <v>-</v>
      </c>
      <c r="D1087" s="6" t="str">
        <f t="shared" si="65"/>
        <v>-</v>
      </c>
      <c r="E1087" s="6" t="str">
        <f>IFERROR(VLOOKUP(B1087,总表!A:D,3,0),"-")</f>
        <v>-</v>
      </c>
      <c r="F1087" s="6" t="str">
        <f t="shared" si="66"/>
        <v>-</v>
      </c>
      <c r="G1087" s="6" t="s">
        <v>9</v>
      </c>
      <c r="H1087" s="6" t="str">
        <f>IF(IFERROR(VLOOKUP(B1087,总表!A:D,4,0),"露易")=0," ",IFERROR(VLOOKUP(B1087,总表!A:D,4,0),"-"))</f>
        <v>-</v>
      </c>
      <c r="I1087" s="6" t="str">
        <f t="shared" si="67"/>
        <v>-</v>
      </c>
    </row>
    <row r="1088" spans="1:9">
      <c r="A1088" s="6">
        <v>1087</v>
      </c>
      <c r="B1088" s="47" t="str">
        <f t="shared" si="64"/>
        <v>0000043F</v>
      </c>
      <c r="C1088" s="50" t="str">
        <f>IFERROR(VLOOKUP(B1088,总表!A:B,2,0),"-")</f>
        <v>摆设类</v>
      </c>
      <c r="D1088" s="51" t="str">
        <f t="shared" si="65"/>
        <v>摆设类</v>
      </c>
      <c r="E1088" s="51" t="str">
        <f>IFERROR(VLOOKUP(B1088,总表!A:D,3,0),"-")</f>
        <v>弹珠台</v>
      </c>
      <c r="F1088" s="51" t="str">
        <f t="shared" si="66"/>
        <v>弹珠台</v>
      </c>
      <c r="H1088" s="6" t="str">
        <f>IF(IFERROR(VLOOKUP(B1088,总表!A:D,4,0),"露易")=0," ",IFERROR(VLOOKUP(B1088,总表!A:D,4,0),"-"))</f>
        <v> </v>
      </c>
      <c r="I1088" s="6" t="str">
        <f t="shared" si="67"/>
        <v> </v>
      </c>
    </row>
    <row r="1089" spans="1:9">
      <c r="A1089" s="6">
        <v>1088</v>
      </c>
      <c r="B1089" s="47" t="str">
        <f t="shared" si="64"/>
        <v>00000440</v>
      </c>
      <c r="C1089" s="47" t="str">
        <f>IFERROR(VLOOKUP(B1089,总表!A:B,2,0),"-")</f>
        <v>-</v>
      </c>
      <c r="D1089" s="6" t="str">
        <f t="shared" si="65"/>
        <v>-</v>
      </c>
      <c r="E1089" s="6" t="str">
        <f>IFERROR(VLOOKUP(B1089,总表!A:D,3,0),"-")</f>
        <v>-</v>
      </c>
      <c r="F1089" s="6" t="str">
        <f t="shared" si="66"/>
        <v>-</v>
      </c>
      <c r="G1089" s="6" t="s">
        <v>9</v>
      </c>
      <c r="H1089" s="6" t="str">
        <f>IF(IFERROR(VLOOKUP(B1089,总表!A:D,4,0),"露易")=0," ",IFERROR(VLOOKUP(B1089,总表!A:D,4,0),"-"))</f>
        <v>-</v>
      </c>
      <c r="I1089" s="6" t="str">
        <f t="shared" si="67"/>
        <v>-</v>
      </c>
    </row>
    <row r="1090" spans="1:9">
      <c r="A1090" s="6">
        <v>1089</v>
      </c>
      <c r="B1090" s="47" t="str">
        <f t="shared" ref="B1090:B1153" si="68">DEC2HEX(ROW(A1089),8)</f>
        <v>00000441</v>
      </c>
      <c r="C1090" s="47" t="str">
        <f>IFERROR(VLOOKUP(B1090,总表!A:B,2,0),"-")</f>
        <v>-</v>
      </c>
      <c r="D1090" s="6" t="str">
        <f t="shared" ref="D1090:D1153" si="69">C1090</f>
        <v>-</v>
      </c>
      <c r="E1090" s="6" t="str">
        <f>IFERROR(VLOOKUP(B1090,总表!A:D,3,0),"-")</f>
        <v>-</v>
      </c>
      <c r="F1090" s="6" t="str">
        <f t="shared" ref="F1090:F1153" si="70">E1090</f>
        <v>-</v>
      </c>
      <c r="G1090" s="6" t="s">
        <v>9</v>
      </c>
      <c r="H1090" s="6" t="str">
        <f>IF(IFERROR(VLOOKUP(B1090,总表!A:D,4,0),"露易")=0," ",IFERROR(VLOOKUP(B1090,总表!A:D,4,0),"-"))</f>
        <v>-</v>
      </c>
      <c r="I1090" s="6" t="str">
        <f t="shared" ref="I1090:I1153" si="71">H1090</f>
        <v>-</v>
      </c>
    </row>
    <row r="1091" spans="1:9">
      <c r="A1091" s="6">
        <v>1090</v>
      </c>
      <c r="B1091" s="47" t="str">
        <f t="shared" si="68"/>
        <v>00000442</v>
      </c>
      <c r="C1091" s="47" t="str">
        <f>IFERROR(VLOOKUP(B1091,总表!A:B,2,0),"-")</f>
        <v>-</v>
      </c>
      <c r="D1091" s="6" t="str">
        <f t="shared" si="69"/>
        <v>-</v>
      </c>
      <c r="E1091" s="6" t="str">
        <f>IFERROR(VLOOKUP(B1091,总表!A:D,3,0),"-")</f>
        <v>-</v>
      </c>
      <c r="F1091" s="6" t="str">
        <f t="shared" si="70"/>
        <v>-</v>
      </c>
      <c r="G1091" s="6" t="s">
        <v>9</v>
      </c>
      <c r="H1091" s="6" t="str">
        <f>IF(IFERROR(VLOOKUP(B1091,总表!A:D,4,0),"露易")=0," ",IFERROR(VLOOKUP(B1091,总表!A:D,4,0),"-"))</f>
        <v>-</v>
      </c>
      <c r="I1091" s="6" t="str">
        <f t="shared" si="71"/>
        <v>-</v>
      </c>
    </row>
    <row r="1092" spans="1:9">
      <c r="A1092" s="6">
        <v>1091</v>
      </c>
      <c r="B1092" s="47" t="str">
        <f t="shared" si="68"/>
        <v>00000443</v>
      </c>
      <c r="C1092" s="47" t="str">
        <f>IFERROR(VLOOKUP(B1092,总表!A:B,2,0),"-")</f>
        <v>-</v>
      </c>
      <c r="D1092" s="6" t="str">
        <f t="shared" si="69"/>
        <v>-</v>
      </c>
      <c r="E1092" s="6" t="str">
        <f>IFERROR(VLOOKUP(B1092,总表!A:D,3,0),"-")</f>
        <v>-</v>
      </c>
      <c r="F1092" s="6" t="str">
        <f t="shared" si="70"/>
        <v>-</v>
      </c>
      <c r="G1092" s="6" t="s">
        <v>9</v>
      </c>
      <c r="H1092" s="6" t="str">
        <f>IF(IFERROR(VLOOKUP(B1092,总表!A:D,4,0),"露易")=0," ",IFERROR(VLOOKUP(B1092,总表!A:D,4,0),"-"))</f>
        <v>-</v>
      </c>
      <c r="I1092" s="6" t="str">
        <f t="shared" si="71"/>
        <v>-</v>
      </c>
    </row>
    <row r="1093" spans="1:9">
      <c r="A1093" s="6">
        <v>1092</v>
      </c>
      <c r="B1093" s="47" t="str">
        <f t="shared" si="68"/>
        <v>00000444</v>
      </c>
      <c r="C1093" s="50" t="str">
        <f>IFERROR(VLOOKUP(B1093,总表!A:B,2,0),"-")</f>
        <v>摆设类</v>
      </c>
      <c r="D1093" s="51" t="str">
        <f t="shared" si="69"/>
        <v>摆设类</v>
      </c>
      <c r="E1093" s="6" t="str">
        <f>IFERROR(VLOOKUP(B1093,总表!A:D,3,0),"-")</f>
        <v>爆米花机</v>
      </c>
      <c r="F1093" s="6" t="str">
        <f t="shared" si="70"/>
        <v>爆米花机</v>
      </c>
      <c r="H1093" s="6" t="str">
        <f>IF(IFERROR(VLOOKUP(B1093,总表!A:D,4,0),"露易")=0," ",IFERROR(VLOOKUP(B1093,总表!A:D,4,0),"-"))</f>
        <v> </v>
      </c>
      <c r="I1093" s="6" t="str">
        <f t="shared" si="71"/>
        <v> </v>
      </c>
    </row>
    <row r="1094" spans="1:9">
      <c r="A1094" s="6">
        <v>1093</v>
      </c>
      <c r="B1094" s="47" t="str">
        <f t="shared" si="68"/>
        <v>00000445</v>
      </c>
      <c r="C1094" s="47" t="str">
        <f>IFERROR(VLOOKUP(B1094,总表!A:B,2,0),"-")</f>
        <v>-</v>
      </c>
      <c r="D1094" s="6" t="str">
        <f t="shared" si="69"/>
        <v>-</v>
      </c>
      <c r="E1094" s="6" t="str">
        <f>IFERROR(VLOOKUP(B1094,总表!A:D,3,0),"-")</f>
        <v>-</v>
      </c>
      <c r="F1094" s="6" t="str">
        <f t="shared" si="70"/>
        <v>-</v>
      </c>
      <c r="G1094" s="6" t="s">
        <v>9</v>
      </c>
      <c r="H1094" s="6" t="str">
        <f>IF(IFERROR(VLOOKUP(B1094,总表!A:D,4,0),"露易")=0," ",IFERROR(VLOOKUP(B1094,总表!A:D,4,0),"-"))</f>
        <v>-</v>
      </c>
      <c r="I1094" s="6" t="str">
        <f t="shared" si="71"/>
        <v>-</v>
      </c>
    </row>
    <row r="1095" spans="1:9">
      <c r="A1095" s="6">
        <v>1094</v>
      </c>
      <c r="B1095" s="47" t="str">
        <f t="shared" si="68"/>
        <v>00000446</v>
      </c>
      <c r="C1095" s="47" t="str">
        <f>IFERROR(VLOOKUP(B1095,总表!A:B,2,0),"-")</f>
        <v>-</v>
      </c>
      <c r="D1095" s="6" t="str">
        <f t="shared" si="69"/>
        <v>-</v>
      </c>
      <c r="E1095" s="6" t="str">
        <f>IFERROR(VLOOKUP(B1095,总表!A:D,3,0),"-")</f>
        <v>-</v>
      </c>
      <c r="F1095" s="6" t="str">
        <f t="shared" si="70"/>
        <v>-</v>
      </c>
      <c r="G1095" s="6" t="s">
        <v>9</v>
      </c>
      <c r="H1095" s="6" t="str">
        <f>IF(IFERROR(VLOOKUP(B1095,总表!A:D,4,0),"露易")=0," ",IFERROR(VLOOKUP(B1095,总表!A:D,4,0),"-"))</f>
        <v>-</v>
      </c>
      <c r="I1095" s="6" t="str">
        <f t="shared" si="71"/>
        <v>-</v>
      </c>
    </row>
    <row r="1096" spans="1:9">
      <c r="A1096" s="6">
        <v>1095</v>
      </c>
      <c r="B1096" s="47" t="str">
        <f t="shared" si="68"/>
        <v>00000447</v>
      </c>
      <c r="C1096" s="47" t="str">
        <f>IFERROR(VLOOKUP(B1096,总表!A:B,2,0),"-")</f>
        <v>-</v>
      </c>
      <c r="D1096" s="6" t="str">
        <f t="shared" si="69"/>
        <v>-</v>
      </c>
      <c r="E1096" s="6" t="str">
        <f>IFERROR(VLOOKUP(B1096,总表!A:D,3,0),"-")</f>
        <v>-</v>
      </c>
      <c r="F1096" s="6" t="str">
        <f t="shared" si="70"/>
        <v>-</v>
      </c>
      <c r="G1096" s="6" t="s">
        <v>9</v>
      </c>
      <c r="H1096" s="6" t="str">
        <f>IF(IFERROR(VLOOKUP(B1096,总表!A:D,4,0),"露易")=0," ",IFERROR(VLOOKUP(B1096,总表!A:D,4,0),"-"))</f>
        <v>-</v>
      </c>
      <c r="I1096" s="6" t="str">
        <f t="shared" si="71"/>
        <v>-</v>
      </c>
    </row>
    <row r="1097" spans="1:9">
      <c r="A1097" s="6">
        <v>1096</v>
      </c>
      <c r="B1097" s="47" t="str">
        <f t="shared" si="68"/>
        <v>00000448</v>
      </c>
      <c r="C1097" s="47" t="str">
        <f>IFERROR(VLOOKUP(B1097,总表!A:B,2,0),"-")</f>
        <v>-</v>
      </c>
      <c r="D1097" s="6" t="str">
        <f t="shared" si="69"/>
        <v>-</v>
      </c>
      <c r="E1097" s="6" t="str">
        <f>IFERROR(VLOOKUP(B1097,总表!A:D,3,0),"-")</f>
        <v>-</v>
      </c>
      <c r="F1097" s="6" t="str">
        <f t="shared" si="70"/>
        <v>-</v>
      </c>
      <c r="G1097" s="6" t="s">
        <v>9</v>
      </c>
      <c r="H1097" s="6" t="str">
        <f>IF(IFERROR(VLOOKUP(B1097,总表!A:D,4,0),"露易")=0," ",IFERROR(VLOOKUP(B1097,总表!A:D,4,0),"-"))</f>
        <v>-</v>
      </c>
      <c r="I1097" s="6" t="str">
        <f t="shared" si="71"/>
        <v>-</v>
      </c>
    </row>
    <row r="1098" spans="1:9">
      <c r="A1098" s="6">
        <v>1097</v>
      </c>
      <c r="B1098" s="47" t="str">
        <f t="shared" si="68"/>
        <v>00000449</v>
      </c>
      <c r="C1098" s="47" t="str">
        <f>IFERROR(VLOOKUP(B1098,总表!A:B,2,0),"-")</f>
        <v>-</v>
      </c>
      <c r="D1098" s="6" t="str">
        <f t="shared" si="69"/>
        <v>-</v>
      </c>
      <c r="E1098" s="6" t="str">
        <f>IFERROR(VLOOKUP(B1098,总表!A:D,3,0),"-")</f>
        <v>-</v>
      </c>
      <c r="F1098" s="6" t="str">
        <f t="shared" si="70"/>
        <v>-</v>
      </c>
      <c r="G1098" s="6" t="s">
        <v>9</v>
      </c>
      <c r="H1098" s="6" t="str">
        <f>IF(IFERROR(VLOOKUP(B1098,总表!A:D,4,0),"露易")=0," ",IFERROR(VLOOKUP(B1098,总表!A:D,4,0),"-"))</f>
        <v>-</v>
      </c>
      <c r="I1098" s="6" t="str">
        <f t="shared" si="71"/>
        <v>-</v>
      </c>
    </row>
    <row r="1099" spans="1:9">
      <c r="A1099" s="6">
        <v>1098</v>
      </c>
      <c r="B1099" s="47" t="str">
        <f t="shared" si="68"/>
        <v>0000044A</v>
      </c>
      <c r="C1099" s="47" t="str">
        <f>IFERROR(VLOOKUP(B1099,总表!A:B,2,0),"-")</f>
        <v>-</v>
      </c>
      <c r="D1099" s="6" t="str">
        <f t="shared" si="69"/>
        <v>-</v>
      </c>
      <c r="E1099" s="6" t="str">
        <f>IFERROR(VLOOKUP(B1099,总表!A:D,3,0),"-")</f>
        <v>-</v>
      </c>
      <c r="F1099" s="6" t="str">
        <f t="shared" si="70"/>
        <v>-</v>
      </c>
      <c r="G1099" s="6" t="s">
        <v>9</v>
      </c>
      <c r="H1099" s="6" t="str">
        <f>IF(IFERROR(VLOOKUP(B1099,总表!A:D,4,0),"露易")=0," ",IFERROR(VLOOKUP(B1099,总表!A:D,4,0),"-"))</f>
        <v>-</v>
      </c>
      <c r="I1099" s="6" t="str">
        <f t="shared" si="71"/>
        <v>-</v>
      </c>
    </row>
    <row r="1100" spans="1:9">
      <c r="A1100" s="6">
        <v>1099</v>
      </c>
      <c r="B1100" s="47" t="str">
        <f t="shared" si="68"/>
        <v>0000044B</v>
      </c>
      <c r="C1100" s="47" t="str">
        <f>IFERROR(VLOOKUP(B1100,总表!A:B,2,0),"-")</f>
        <v>-</v>
      </c>
      <c r="D1100" s="6" t="str">
        <f t="shared" si="69"/>
        <v>-</v>
      </c>
      <c r="E1100" s="6" t="str">
        <f>IFERROR(VLOOKUP(B1100,总表!A:D,3,0),"-")</f>
        <v>-</v>
      </c>
      <c r="F1100" s="6" t="str">
        <f t="shared" si="70"/>
        <v>-</v>
      </c>
      <c r="G1100" s="6" t="s">
        <v>9</v>
      </c>
      <c r="H1100" s="6" t="str">
        <f>IF(IFERROR(VLOOKUP(B1100,总表!A:D,4,0),"露易")=0," ",IFERROR(VLOOKUP(B1100,总表!A:D,4,0),"-"))</f>
        <v>-</v>
      </c>
      <c r="I1100" s="6" t="str">
        <f t="shared" si="71"/>
        <v>-</v>
      </c>
    </row>
    <row r="1101" spans="1:9">
      <c r="A1101" s="6">
        <v>1100</v>
      </c>
      <c r="B1101" s="47" t="str">
        <f t="shared" si="68"/>
        <v>0000044C</v>
      </c>
      <c r="C1101" s="47" t="str">
        <f>IFERROR(VLOOKUP(B1101,总表!A:B,2,0),"-")</f>
        <v>-</v>
      </c>
      <c r="D1101" s="6" t="str">
        <f t="shared" si="69"/>
        <v>-</v>
      </c>
      <c r="E1101" s="6" t="str">
        <f>IFERROR(VLOOKUP(B1101,总表!A:D,3,0),"-")</f>
        <v>-</v>
      </c>
      <c r="F1101" s="6" t="str">
        <f t="shared" si="70"/>
        <v>-</v>
      </c>
      <c r="G1101" s="6" t="s">
        <v>9</v>
      </c>
      <c r="H1101" s="6" t="str">
        <f>IF(IFERROR(VLOOKUP(B1101,总表!A:D,4,0),"露易")=0," ",IFERROR(VLOOKUP(B1101,总表!A:D,4,0),"-"))</f>
        <v>-</v>
      </c>
      <c r="I1101" s="6" t="str">
        <f t="shared" si="71"/>
        <v>-</v>
      </c>
    </row>
    <row r="1102" spans="1:9">
      <c r="A1102" s="6">
        <v>1101</v>
      </c>
      <c r="B1102" s="47" t="str">
        <f t="shared" si="68"/>
        <v>0000044D</v>
      </c>
      <c r="C1102" s="47" t="str">
        <f>IFERROR(VLOOKUP(B1102,总表!A:B,2,0),"-")</f>
        <v>-</v>
      </c>
      <c r="D1102" s="6" t="str">
        <f t="shared" si="69"/>
        <v>-</v>
      </c>
      <c r="E1102" s="6" t="str">
        <f>IFERROR(VLOOKUP(B1102,总表!A:D,3,0),"-")</f>
        <v>-</v>
      </c>
      <c r="F1102" s="6" t="str">
        <f t="shared" si="70"/>
        <v>-</v>
      </c>
      <c r="G1102" s="6" t="s">
        <v>9</v>
      </c>
      <c r="H1102" s="6" t="str">
        <f>IF(IFERROR(VLOOKUP(B1102,总表!A:D,4,0),"露易")=0," ",IFERROR(VLOOKUP(B1102,总表!A:D,4,0),"-"))</f>
        <v>-</v>
      </c>
      <c r="I1102" s="6" t="str">
        <f t="shared" si="71"/>
        <v>-</v>
      </c>
    </row>
    <row r="1103" spans="1:9">
      <c r="A1103" s="6">
        <v>1102</v>
      </c>
      <c r="B1103" s="47" t="str">
        <f t="shared" si="68"/>
        <v>0000044E</v>
      </c>
      <c r="C1103" s="47" t="str">
        <f>IFERROR(VLOOKUP(B1103,总表!A:B,2,0),"-")</f>
        <v>-</v>
      </c>
      <c r="D1103" s="6" t="str">
        <f t="shared" si="69"/>
        <v>-</v>
      </c>
      <c r="E1103" s="6" t="str">
        <f>IFERROR(VLOOKUP(B1103,总表!A:D,3,0),"-")</f>
        <v>-</v>
      </c>
      <c r="F1103" s="6" t="str">
        <f t="shared" si="70"/>
        <v>-</v>
      </c>
      <c r="G1103" s="6" t="s">
        <v>9</v>
      </c>
      <c r="H1103" s="6" t="str">
        <f>IF(IFERROR(VLOOKUP(B1103,总表!A:D,4,0),"露易")=0," ",IFERROR(VLOOKUP(B1103,总表!A:D,4,0),"-"))</f>
        <v>-</v>
      </c>
      <c r="I1103" s="6" t="str">
        <f t="shared" si="71"/>
        <v>-</v>
      </c>
    </row>
    <row r="1104" spans="1:9">
      <c r="A1104" s="6">
        <v>1103</v>
      </c>
      <c r="B1104" s="47" t="str">
        <f t="shared" si="68"/>
        <v>0000044F</v>
      </c>
      <c r="C1104" s="50" t="str">
        <f>IFERROR(VLOOKUP(B1104,总表!A:B,2,0),"-")</f>
        <v>摆设类</v>
      </c>
      <c r="D1104" s="51" t="str">
        <f t="shared" si="69"/>
        <v>摆设类</v>
      </c>
      <c r="E1104" s="51" t="str">
        <f>IFERROR(VLOOKUP(B1104,总表!A:D,3,0),"-")</f>
        <v>摇椅</v>
      </c>
      <c r="F1104" s="51" t="str">
        <f t="shared" si="70"/>
        <v>摇椅</v>
      </c>
      <c r="H1104" s="6" t="str">
        <f>IF(IFERROR(VLOOKUP(B1104,总表!A:D,4,0),"露易")=0," ",IFERROR(VLOOKUP(B1104,总表!A:D,4,0),"-"))</f>
        <v> </v>
      </c>
      <c r="I1104" s="6" t="str">
        <f t="shared" si="71"/>
        <v> </v>
      </c>
    </row>
    <row r="1105" spans="1:9">
      <c r="A1105" s="6">
        <v>1104</v>
      </c>
      <c r="B1105" s="47" t="str">
        <f t="shared" si="68"/>
        <v>00000450</v>
      </c>
      <c r="C1105" s="47" t="str">
        <f>IFERROR(VLOOKUP(B1105,总表!A:B,2,0),"-")</f>
        <v>-</v>
      </c>
      <c r="D1105" s="6" t="str">
        <f t="shared" si="69"/>
        <v>-</v>
      </c>
      <c r="E1105" s="6" t="str">
        <f>IFERROR(VLOOKUP(B1105,总表!A:D,3,0),"-")</f>
        <v>-</v>
      </c>
      <c r="F1105" s="6" t="str">
        <f t="shared" si="70"/>
        <v>-</v>
      </c>
      <c r="G1105" s="6" t="s">
        <v>9</v>
      </c>
      <c r="H1105" s="6" t="str">
        <f>IF(IFERROR(VLOOKUP(B1105,总表!A:D,4,0),"露易")=0," ",IFERROR(VLOOKUP(B1105,总表!A:D,4,0),"-"))</f>
        <v>-</v>
      </c>
      <c r="I1105" s="6" t="str">
        <f t="shared" si="71"/>
        <v>-</v>
      </c>
    </row>
    <row r="1106" spans="1:9">
      <c r="A1106" s="6">
        <v>1105</v>
      </c>
      <c r="B1106" s="47" t="str">
        <f t="shared" si="68"/>
        <v>00000451</v>
      </c>
      <c r="C1106" s="47" t="str">
        <f>IFERROR(VLOOKUP(B1106,总表!A:B,2,0),"-")</f>
        <v>-</v>
      </c>
      <c r="D1106" s="6" t="str">
        <f t="shared" si="69"/>
        <v>-</v>
      </c>
      <c r="E1106" s="6" t="str">
        <f>IFERROR(VLOOKUP(B1106,总表!A:D,3,0),"-")</f>
        <v>-</v>
      </c>
      <c r="F1106" s="6" t="str">
        <f t="shared" si="70"/>
        <v>-</v>
      </c>
      <c r="G1106" s="6" t="s">
        <v>9</v>
      </c>
      <c r="H1106" s="6" t="str">
        <f>IF(IFERROR(VLOOKUP(B1106,总表!A:D,4,0),"露易")=0," ",IFERROR(VLOOKUP(B1106,总表!A:D,4,0),"-"))</f>
        <v>-</v>
      </c>
      <c r="I1106" s="6" t="str">
        <f t="shared" si="71"/>
        <v>-</v>
      </c>
    </row>
    <row r="1107" spans="1:9">
      <c r="A1107" s="6">
        <v>1106</v>
      </c>
      <c r="B1107" s="47" t="str">
        <f t="shared" si="68"/>
        <v>00000452</v>
      </c>
      <c r="C1107" s="47" t="str">
        <f>IFERROR(VLOOKUP(B1107,总表!A:B,2,0),"-")</f>
        <v>-</v>
      </c>
      <c r="D1107" s="6" t="str">
        <f t="shared" si="69"/>
        <v>-</v>
      </c>
      <c r="E1107" s="6" t="str">
        <f>IFERROR(VLOOKUP(B1107,总表!A:D,3,0),"-")</f>
        <v>-</v>
      </c>
      <c r="F1107" s="6" t="str">
        <f t="shared" si="70"/>
        <v>-</v>
      </c>
      <c r="G1107" s="6" t="s">
        <v>9</v>
      </c>
      <c r="H1107" s="6" t="str">
        <f>IF(IFERROR(VLOOKUP(B1107,总表!A:D,4,0),"露易")=0," ",IFERROR(VLOOKUP(B1107,总表!A:D,4,0),"-"))</f>
        <v>-</v>
      </c>
      <c r="I1107" s="6" t="str">
        <f t="shared" si="71"/>
        <v>-</v>
      </c>
    </row>
    <row r="1108" spans="1:9">
      <c r="A1108" s="6">
        <v>1107</v>
      </c>
      <c r="B1108" s="47" t="str">
        <f t="shared" si="68"/>
        <v>00000453</v>
      </c>
      <c r="C1108" s="47" t="str">
        <f>IFERROR(VLOOKUP(B1108,总表!A:B,2,0),"-")</f>
        <v>-</v>
      </c>
      <c r="D1108" s="6" t="str">
        <f t="shared" si="69"/>
        <v>-</v>
      </c>
      <c r="E1108" s="6" t="str">
        <f>IFERROR(VLOOKUP(B1108,总表!A:D,3,0),"-")</f>
        <v>-</v>
      </c>
      <c r="F1108" s="6" t="str">
        <f t="shared" si="70"/>
        <v>-</v>
      </c>
      <c r="G1108" s="6" t="s">
        <v>9</v>
      </c>
      <c r="H1108" s="6" t="str">
        <f>IF(IFERROR(VLOOKUP(B1108,总表!A:D,4,0),"露易")=0," ",IFERROR(VLOOKUP(B1108,总表!A:D,4,0),"-"))</f>
        <v>-</v>
      </c>
      <c r="I1108" s="6" t="str">
        <f t="shared" si="71"/>
        <v>-</v>
      </c>
    </row>
    <row r="1109" spans="1:9">
      <c r="A1109" s="6">
        <v>1108</v>
      </c>
      <c r="B1109" s="47" t="str">
        <f t="shared" si="68"/>
        <v>00000454</v>
      </c>
      <c r="C1109" s="47" t="str">
        <f>IFERROR(VLOOKUP(B1109,总表!A:B,2,0),"-")</f>
        <v>-</v>
      </c>
      <c r="D1109" s="6" t="str">
        <f t="shared" si="69"/>
        <v>-</v>
      </c>
      <c r="E1109" s="6" t="str">
        <f>IFERROR(VLOOKUP(B1109,总表!A:D,3,0),"-")</f>
        <v>-</v>
      </c>
      <c r="F1109" s="6" t="str">
        <f t="shared" si="70"/>
        <v>-</v>
      </c>
      <c r="G1109" s="6" t="s">
        <v>9</v>
      </c>
      <c r="H1109" s="6" t="str">
        <f>IF(IFERROR(VLOOKUP(B1109,总表!A:D,4,0),"露易")=0," ",IFERROR(VLOOKUP(B1109,总表!A:D,4,0),"-"))</f>
        <v>-</v>
      </c>
      <c r="I1109" s="6" t="str">
        <f t="shared" si="71"/>
        <v>-</v>
      </c>
    </row>
    <row r="1110" spans="1:9">
      <c r="A1110" s="6">
        <v>1109</v>
      </c>
      <c r="B1110" s="47" t="str">
        <f t="shared" si="68"/>
        <v>00000455</v>
      </c>
      <c r="C1110" s="47" t="str">
        <f>IFERROR(VLOOKUP(B1110,总表!A:B,2,0),"-")</f>
        <v>-</v>
      </c>
      <c r="D1110" s="6" t="str">
        <f t="shared" si="69"/>
        <v>-</v>
      </c>
      <c r="E1110" s="6" t="str">
        <f>IFERROR(VLOOKUP(B1110,总表!A:D,3,0),"-")</f>
        <v>-</v>
      </c>
      <c r="F1110" s="6" t="str">
        <f t="shared" si="70"/>
        <v>-</v>
      </c>
      <c r="G1110" s="6" t="s">
        <v>9</v>
      </c>
      <c r="H1110" s="6" t="str">
        <f>IF(IFERROR(VLOOKUP(B1110,总表!A:D,4,0),"露易")=0," ",IFERROR(VLOOKUP(B1110,总表!A:D,4,0),"-"))</f>
        <v>-</v>
      </c>
      <c r="I1110" s="6" t="str">
        <f t="shared" si="71"/>
        <v>-</v>
      </c>
    </row>
    <row r="1111" spans="1:9">
      <c r="A1111" s="6">
        <v>1110</v>
      </c>
      <c r="B1111" s="47" t="str">
        <f t="shared" si="68"/>
        <v>00000456</v>
      </c>
      <c r="C1111" s="47" t="str">
        <f>IFERROR(VLOOKUP(B1111,总表!A:B,2,0),"-")</f>
        <v>-</v>
      </c>
      <c r="D1111" s="6" t="str">
        <f t="shared" si="69"/>
        <v>-</v>
      </c>
      <c r="E1111" s="6" t="str">
        <f>IFERROR(VLOOKUP(B1111,总表!A:D,3,0),"-")</f>
        <v>-</v>
      </c>
      <c r="F1111" s="6" t="str">
        <f t="shared" si="70"/>
        <v>-</v>
      </c>
      <c r="G1111" s="6" t="s">
        <v>9</v>
      </c>
      <c r="H1111" s="6" t="str">
        <f>IF(IFERROR(VLOOKUP(B1111,总表!A:D,4,0),"露易")=0," ",IFERROR(VLOOKUP(B1111,总表!A:D,4,0),"-"))</f>
        <v>-</v>
      </c>
      <c r="I1111" s="6" t="str">
        <f t="shared" si="71"/>
        <v>-</v>
      </c>
    </row>
    <row r="1112" spans="1:9">
      <c r="A1112" s="6">
        <v>1111</v>
      </c>
      <c r="B1112" s="47" t="str">
        <f t="shared" si="68"/>
        <v>00000457</v>
      </c>
      <c r="C1112" s="50" t="str">
        <f>IFERROR(VLOOKUP(B1112,总表!A:B,2,0),"-")</f>
        <v>摆设类</v>
      </c>
      <c r="D1112" s="51" t="str">
        <f t="shared" si="69"/>
        <v>摆设类</v>
      </c>
      <c r="E1112" s="6" t="str">
        <f>IFERROR(VLOOKUP(B1112,总表!A:D,3,0),"-")</f>
        <v>露天池</v>
      </c>
      <c r="F1112" s="6" t="str">
        <f t="shared" si="70"/>
        <v>露天池</v>
      </c>
      <c r="H1112" s="6" t="str">
        <f>IF(IFERROR(VLOOKUP(B1112,总表!A:D,4,0),"露易")=0," ",IFERROR(VLOOKUP(B1112,总表!A:D,4,0),"-"))</f>
        <v> </v>
      </c>
      <c r="I1112" s="6" t="str">
        <f t="shared" si="71"/>
        <v> </v>
      </c>
    </row>
    <row r="1113" spans="1:9">
      <c r="A1113" s="6">
        <v>1112</v>
      </c>
      <c r="B1113" s="47" t="str">
        <f t="shared" si="68"/>
        <v>00000458</v>
      </c>
      <c r="C1113" s="50" t="str">
        <f>IFERROR(VLOOKUP(B1113,总表!A:B,2,0),"-")</f>
        <v>摆设类</v>
      </c>
      <c r="D1113" s="51" t="str">
        <f t="shared" si="69"/>
        <v>摆设类</v>
      </c>
      <c r="E1113" s="51" t="str">
        <f>IFERROR(VLOOKUP(B1113,总表!A:D,3,0),"-")</f>
        <v>转盘</v>
      </c>
      <c r="F1113" s="51" t="str">
        <f t="shared" si="70"/>
        <v>转盘</v>
      </c>
      <c r="H1113" s="6" t="str">
        <f>IF(IFERROR(VLOOKUP(B1113,总表!A:D,4,0),"露易")=0," ",IFERROR(VLOOKUP(B1113,总表!A:D,4,0),"-"))</f>
        <v> </v>
      </c>
      <c r="I1113" s="6" t="str">
        <f t="shared" si="71"/>
        <v> </v>
      </c>
    </row>
    <row r="1114" spans="1:9">
      <c r="A1114" s="6">
        <v>1113</v>
      </c>
      <c r="B1114" s="47" t="str">
        <f t="shared" si="68"/>
        <v>00000459</v>
      </c>
      <c r="C1114" s="47" t="str">
        <f>IFERROR(VLOOKUP(B1114,总表!A:B,2,0),"-")</f>
        <v>-</v>
      </c>
      <c r="D1114" s="6" t="str">
        <f t="shared" si="69"/>
        <v>-</v>
      </c>
      <c r="E1114" s="6" t="str">
        <f>IFERROR(VLOOKUP(B1114,总表!A:D,3,0),"-")</f>
        <v>-</v>
      </c>
      <c r="F1114" s="6" t="str">
        <f t="shared" si="70"/>
        <v>-</v>
      </c>
      <c r="G1114" s="6" t="s">
        <v>9</v>
      </c>
      <c r="H1114" s="6" t="str">
        <f>IF(IFERROR(VLOOKUP(B1114,总表!A:D,4,0),"露易")=0," ",IFERROR(VLOOKUP(B1114,总表!A:D,4,0),"-"))</f>
        <v>-</v>
      </c>
      <c r="I1114" s="6" t="str">
        <f t="shared" si="71"/>
        <v>-</v>
      </c>
    </row>
    <row r="1115" spans="1:9">
      <c r="A1115" s="6">
        <v>1114</v>
      </c>
      <c r="B1115" s="47" t="str">
        <f t="shared" si="68"/>
        <v>0000045A</v>
      </c>
      <c r="C1115" s="47" t="str">
        <f>IFERROR(VLOOKUP(B1115,总表!A:B,2,0),"-")</f>
        <v>-</v>
      </c>
      <c r="D1115" s="6" t="str">
        <f t="shared" si="69"/>
        <v>-</v>
      </c>
      <c r="E1115" s="6" t="str">
        <f>IFERROR(VLOOKUP(B1115,总表!A:D,3,0),"-")</f>
        <v>-</v>
      </c>
      <c r="F1115" s="6" t="str">
        <f t="shared" si="70"/>
        <v>-</v>
      </c>
      <c r="G1115" s="6" t="s">
        <v>9</v>
      </c>
      <c r="H1115" s="6" t="str">
        <f>IF(IFERROR(VLOOKUP(B1115,总表!A:D,4,0),"露易")=0," ",IFERROR(VLOOKUP(B1115,总表!A:D,4,0),"-"))</f>
        <v>-</v>
      </c>
      <c r="I1115" s="6" t="str">
        <f t="shared" si="71"/>
        <v>-</v>
      </c>
    </row>
    <row r="1116" spans="1:9">
      <c r="A1116" s="6">
        <v>1115</v>
      </c>
      <c r="B1116" s="47" t="str">
        <f t="shared" si="68"/>
        <v>0000045B</v>
      </c>
      <c r="C1116" s="47" t="str">
        <f>IFERROR(VLOOKUP(B1116,总表!A:B,2,0),"-")</f>
        <v>-</v>
      </c>
      <c r="D1116" s="6" t="str">
        <f t="shared" si="69"/>
        <v>-</v>
      </c>
      <c r="E1116" s="6" t="str">
        <f>IFERROR(VLOOKUP(B1116,总表!A:D,3,0),"-")</f>
        <v>-</v>
      </c>
      <c r="F1116" s="6" t="str">
        <f t="shared" si="70"/>
        <v>-</v>
      </c>
      <c r="G1116" s="6" t="s">
        <v>9</v>
      </c>
      <c r="H1116" s="6" t="str">
        <f>IF(IFERROR(VLOOKUP(B1116,总表!A:D,4,0),"露易")=0," ",IFERROR(VLOOKUP(B1116,总表!A:D,4,0),"-"))</f>
        <v>-</v>
      </c>
      <c r="I1116" s="6" t="str">
        <f t="shared" si="71"/>
        <v>-</v>
      </c>
    </row>
    <row r="1117" spans="1:9">
      <c r="A1117" s="6">
        <v>1116</v>
      </c>
      <c r="B1117" s="47" t="str">
        <f t="shared" si="68"/>
        <v>0000045C</v>
      </c>
      <c r="C1117" s="50" t="str">
        <f>IFERROR(VLOOKUP(B1117,总表!A:B,2,0),"-")</f>
        <v>摆设类</v>
      </c>
      <c r="D1117" s="51" t="str">
        <f t="shared" si="69"/>
        <v>摆设类</v>
      </c>
      <c r="E1117" s="6" t="str">
        <f>IFERROR(VLOOKUP(B1117,总表!A:D,3,0),"-")</f>
        <v>沙坑</v>
      </c>
      <c r="F1117" s="6" t="str">
        <f t="shared" si="70"/>
        <v>沙坑</v>
      </c>
      <c r="H1117" s="6" t="str">
        <f>IF(IFERROR(VLOOKUP(B1117,总表!A:D,4,0),"露易")=0," ",IFERROR(VLOOKUP(B1117,总表!A:D,4,0),"-"))</f>
        <v> </v>
      </c>
      <c r="I1117" s="6" t="str">
        <f t="shared" si="71"/>
        <v> </v>
      </c>
    </row>
    <row r="1118" spans="1:9">
      <c r="A1118" s="6">
        <v>1117</v>
      </c>
      <c r="B1118" s="47" t="str">
        <f t="shared" si="68"/>
        <v>0000045D</v>
      </c>
      <c r="C1118" s="50" t="str">
        <f>IFERROR(VLOOKUP(B1118,总表!A:B,2,0),"-")</f>
        <v>摆设类</v>
      </c>
      <c r="D1118" s="51" t="str">
        <f t="shared" si="69"/>
        <v>摆设类</v>
      </c>
      <c r="E1118" s="6" t="str">
        <f>IFERROR(VLOOKUP(B1118,总表!A:D,3,0),"-")</f>
        <v>沙堆城堡</v>
      </c>
      <c r="F1118" s="6" t="str">
        <f t="shared" si="70"/>
        <v>沙堆城堡</v>
      </c>
      <c r="H1118" s="6" t="str">
        <f>IF(IFERROR(VLOOKUP(B1118,总表!A:D,4,0),"露易")=0," ",IFERROR(VLOOKUP(B1118,总表!A:D,4,0),"-"))</f>
        <v> </v>
      </c>
      <c r="I1118" s="6" t="str">
        <f t="shared" si="71"/>
        <v> </v>
      </c>
    </row>
    <row r="1119" spans="1:9">
      <c r="A1119" s="6">
        <v>1118</v>
      </c>
      <c r="B1119" s="47" t="str">
        <f t="shared" si="68"/>
        <v>0000045E</v>
      </c>
      <c r="C1119" s="47" t="str">
        <f>IFERROR(VLOOKUP(B1119,总表!A:B,2,0),"-")</f>
        <v>-</v>
      </c>
      <c r="D1119" s="6" t="str">
        <f t="shared" si="69"/>
        <v>-</v>
      </c>
      <c r="E1119" s="6" t="str">
        <f>IFERROR(VLOOKUP(B1119,总表!A:D,3,0),"-")</f>
        <v>-</v>
      </c>
      <c r="F1119" s="6" t="str">
        <f t="shared" si="70"/>
        <v>-</v>
      </c>
      <c r="G1119" s="6" t="s">
        <v>9</v>
      </c>
      <c r="H1119" s="6" t="str">
        <f>IF(IFERROR(VLOOKUP(B1119,总表!A:D,4,0),"露易")=0," ",IFERROR(VLOOKUP(B1119,总表!A:D,4,0),"-"))</f>
        <v>-</v>
      </c>
      <c r="I1119" s="6" t="str">
        <f t="shared" si="71"/>
        <v>-</v>
      </c>
    </row>
    <row r="1120" spans="1:9">
      <c r="A1120" s="6">
        <v>1119</v>
      </c>
      <c r="B1120" s="47" t="str">
        <f t="shared" si="68"/>
        <v>0000045F</v>
      </c>
      <c r="C1120" s="47" t="str">
        <f>IFERROR(VLOOKUP(B1120,总表!A:B,2,0),"-")</f>
        <v>-</v>
      </c>
      <c r="D1120" s="6" t="str">
        <f t="shared" si="69"/>
        <v>-</v>
      </c>
      <c r="E1120" s="6" t="str">
        <f>IFERROR(VLOOKUP(B1120,总表!A:D,3,0),"-")</f>
        <v>-</v>
      </c>
      <c r="F1120" s="6" t="str">
        <f t="shared" si="70"/>
        <v>-</v>
      </c>
      <c r="G1120" s="6" t="s">
        <v>9</v>
      </c>
      <c r="H1120" s="6" t="str">
        <f>IF(IFERROR(VLOOKUP(B1120,总表!A:D,4,0),"露易")=0," ",IFERROR(VLOOKUP(B1120,总表!A:D,4,0),"-"))</f>
        <v>-</v>
      </c>
      <c r="I1120" s="6" t="str">
        <f t="shared" si="71"/>
        <v>-</v>
      </c>
    </row>
    <row r="1121" spans="1:9">
      <c r="A1121" s="6">
        <v>1120</v>
      </c>
      <c r="B1121" s="47" t="str">
        <f t="shared" si="68"/>
        <v>00000460</v>
      </c>
      <c r="C1121" s="50" t="str">
        <f>IFERROR(VLOOKUP(B1121,总表!A:B,2,0),"-")</f>
        <v>摆设类</v>
      </c>
      <c r="D1121" s="51" t="str">
        <f t="shared" si="69"/>
        <v>摆设类</v>
      </c>
      <c r="E1121" s="6" t="str">
        <f>IFERROR(VLOOKUP(B1121,总表!A:D,3,0),"-")</f>
        <v>稻草人</v>
      </c>
      <c r="F1121" s="6" t="str">
        <f t="shared" si="70"/>
        <v>稻草人</v>
      </c>
      <c r="H1121" s="6" t="str">
        <f>IF(IFERROR(VLOOKUP(B1121,总表!A:D,4,0),"露易")=0," ",IFERROR(VLOOKUP(B1121,总表!A:D,4,0),"-"))</f>
        <v> </v>
      </c>
      <c r="I1121" s="6" t="str">
        <f t="shared" si="71"/>
        <v> </v>
      </c>
    </row>
    <row r="1122" spans="1:9">
      <c r="A1122" s="6">
        <v>1121</v>
      </c>
      <c r="B1122" s="47" t="str">
        <f t="shared" si="68"/>
        <v>00000461</v>
      </c>
      <c r="C1122" s="47" t="str">
        <f>IFERROR(VLOOKUP(B1122,总表!A:B,2,0),"-")</f>
        <v>-</v>
      </c>
      <c r="D1122" s="6" t="str">
        <f t="shared" si="69"/>
        <v>-</v>
      </c>
      <c r="E1122" s="6" t="str">
        <f>IFERROR(VLOOKUP(B1122,总表!A:D,3,0),"-")</f>
        <v>-</v>
      </c>
      <c r="F1122" s="6" t="str">
        <f t="shared" si="70"/>
        <v>-</v>
      </c>
      <c r="G1122" s="6" t="s">
        <v>9</v>
      </c>
      <c r="H1122" s="6" t="str">
        <f>IF(IFERROR(VLOOKUP(B1122,总表!A:D,4,0),"露易")=0," ",IFERROR(VLOOKUP(B1122,总表!A:D,4,0),"-"))</f>
        <v>-</v>
      </c>
      <c r="I1122" s="6" t="str">
        <f t="shared" si="71"/>
        <v>-</v>
      </c>
    </row>
    <row r="1123" spans="1:9">
      <c r="A1123" s="6">
        <v>1122</v>
      </c>
      <c r="B1123" s="47" t="str">
        <f t="shared" si="68"/>
        <v>00000462</v>
      </c>
      <c r="C1123" s="47" t="str">
        <f>IFERROR(VLOOKUP(B1123,总表!A:B,2,0),"-")</f>
        <v>-</v>
      </c>
      <c r="D1123" s="6" t="str">
        <f t="shared" si="69"/>
        <v>-</v>
      </c>
      <c r="E1123" s="6" t="str">
        <f>IFERROR(VLOOKUP(B1123,总表!A:D,3,0),"-")</f>
        <v>-</v>
      </c>
      <c r="F1123" s="6" t="str">
        <f t="shared" si="70"/>
        <v>-</v>
      </c>
      <c r="G1123" s="6" t="s">
        <v>9</v>
      </c>
      <c r="H1123" s="6" t="str">
        <f>IF(IFERROR(VLOOKUP(B1123,总表!A:D,4,0),"露易")=0," ",IFERROR(VLOOKUP(B1123,总表!A:D,4,0),"-"))</f>
        <v>-</v>
      </c>
      <c r="I1123" s="6" t="str">
        <f t="shared" si="71"/>
        <v>-</v>
      </c>
    </row>
    <row r="1124" spans="1:9">
      <c r="A1124" s="6">
        <v>1123</v>
      </c>
      <c r="B1124" s="47" t="str">
        <f t="shared" si="68"/>
        <v>00000463</v>
      </c>
      <c r="C1124" s="47" t="str">
        <f>IFERROR(VLOOKUP(B1124,总表!A:B,2,0),"-")</f>
        <v>-</v>
      </c>
      <c r="D1124" s="6" t="str">
        <f t="shared" si="69"/>
        <v>-</v>
      </c>
      <c r="E1124" s="6" t="str">
        <f>IFERROR(VLOOKUP(B1124,总表!A:D,3,0),"-")</f>
        <v>-</v>
      </c>
      <c r="F1124" s="6" t="str">
        <f t="shared" si="70"/>
        <v>-</v>
      </c>
      <c r="G1124" s="6" t="s">
        <v>9</v>
      </c>
      <c r="H1124" s="6" t="str">
        <f>IF(IFERROR(VLOOKUP(B1124,总表!A:D,4,0),"露易")=0," ",IFERROR(VLOOKUP(B1124,总表!A:D,4,0),"-"))</f>
        <v>-</v>
      </c>
      <c r="I1124" s="6" t="str">
        <f t="shared" si="71"/>
        <v>-</v>
      </c>
    </row>
    <row r="1125" spans="1:9">
      <c r="A1125" s="6">
        <v>1124</v>
      </c>
      <c r="B1125" s="47" t="str">
        <f t="shared" si="68"/>
        <v>00000464</v>
      </c>
      <c r="C1125" s="50" t="str">
        <f>IFERROR(VLOOKUP(B1125,总表!A:B,2,0),"-")</f>
        <v>摆设类</v>
      </c>
      <c r="D1125" s="51" t="str">
        <f t="shared" si="69"/>
        <v>摆设类</v>
      </c>
      <c r="E1125" s="6" t="str">
        <f>IFERROR(VLOOKUP(B1125,总表!A:D,3,0),"-")</f>
        <v>海洋水晶球</v>
      </c>
      <c r="F1125" s="6" t="str">
        <f t="shared" si="70"/>
        <v>海洋水晶球</v>
      </c>
      <c r="H1125" s="6" t="str">
        <f>IF(IFERROR(VLOOKUP(B1125,总表!A:D,4,0),"露易")=0," ",IFERROR(VLOOKUP(B1125,总表!A:D,4,0),"-"))</f>
        <v> </v>
      </c>
      <c r="I1125" s="6" t="str">
        <f t="shared" si="71"/>
        <v> </v>
      </c>
    </row>
    <row r="1126" spans="1:9">
      <c r="A1126" s="6">
        <v>1125</v>
      </c>
      <c r="B1126" s="47" t="str">
        <f t="shared" si="68"/>
        <v>00000465</v>
      </c>
      <c r="C1126" s="50" t="str">
        <f>IFERROR(VLOOKUP(B1126,总表!A:B,2,0),"-")</f>
        <v>摆设类</v>
      </c>
      <c r="D1126" s="51" t="str">
        <f t="shared" si="69"/>
        <v>摆设类</v>
      </c>
      <c r="E1126" s="51" t="str">
        <f>IFERROR(VLOOKUP(B1126,总表!A:D,3,0),"-")</f>
        <v>调味罐圆盘</v>
      </c>
      <c r="F1126" s="51" t="str">
        <f t="shared" si="70"/>
        <v>调味罐圆盘</v>
      </c>
      <c r="H1126" s="6" t="str">
        <f>IF(IFERROR(VLOOKUP(B1126,总表!A:D,4,0),"露易")=0," ",IFERROR(VLOOKUP(B1126,总表!A:D,4,0),"-"))</f>
        <v> </v>
      </c>
      <c r="I1126" s="6" t="str">
        <f t="shared" si="71"/>
        <v> </v>
      </c>
    </row>
    <row r="1127" spans="1:9">
      <c r="A1127" s="6">
        <v>1126</v>
      </c>
      <c r="B1127" s="47" t="str">
        <f t="shared" si="68"/>
        <v>00000466</v>
      </c>
      <c r="C1127" s="50" t="str">
        <f>IFERROR(VLOOKUP(B1127,总表!A:B,2,0),"-")</f>
        <v>摆设类</v>
      </c>
      <c r="D1127" s="51" t="str">
        <f t="shared" si="69"/>
        <v>摆设类</v>
      </c>
      <c r="E1127" s="6" t="str">
        <f>IFERROR(VLOOKUP(B1127,总表!A:D,3,0),"-")</f>
        <v>服务器</v>
      </c>
      <c r="F1127" s="6" t="str">
        <f t="shared" si="70"/>
        <v>服务器</v>
      </c>
      <c r="H1127" s="6" t="str">
        <f>IF(IFERROR(VLOOKUP(B1127,总表!A:D,4,0),"露易")=0," ",IFERROR(VLOOKUP(B1127,总表!A:D,4,0),"-"))</f>
        <v> </v>
      </c>
      <c r="I1127" s="6" t="str">
        <f t="shared" si="71"/>
        <v> </v>
      </c>
    </row>
    <row r="1128" spans="1:9">
      <c r="A1128" s="6">
        <v>1127</v>
      </c>
      <c r="B1128" s="47" t="str">
        <f t="shared" si="68"/>
        <v>00000467</v>
      </c>
      <c r="C1128" s="50" t="str">
        <f>IFERROR(VLOOKUP(B1128,总表!A:B,2,0),"-")</f>
        <v>摆设类</v>
      </c>
      <c r="D1128" s="51" t="str">
        <f t="shared" si="69"/>
        <v>摆设类</v>
      </c>
      <c r="E1128" s="6" t="str">
        <f>IFERROR(VLOOKUP(B1128,总表!A:D,3,0),"-")</f>
        <v>旧式缝纫机</v>
      </c>
      <c r="F1128" s="6" t="str">
        <f t="shared" si="70"/>
        <v>旧式缝纫机</v>
      </c>
      <c r="H1128" s="6" t="str">
        <f>IF(IFERROR(VLOOKUP(B1128,总表!A:D,4,0),"露易")=0," ",IFERROR(VLOOKUP(B1128,总表!A:D,4,0),"-"))</f>
        <v> </v>
      </c>
      <c r="I1128" s="6" t="str">
        <f t="shared" si="71"/>
        <v> </v>
      </c>
    </row>
    <row r="1129" spans="1:9">
      <c r="A1129" s="6">
        <v>1128</v>
      </c>
      <c r="B1129" s="47" t="str">
        <f t="shared" si="68"/>
        <v>00000468</v>
      </c>
      <c r="C1129" s="50" t="str">
        <f>IFERROR(VLOOKUP(B1129,总表!A:B,2,0),"-")</f>
        <v>摆设类</v>
      </c>
      <c r="D1129" s="51" t="str">
        <f t="shared" si="69"/>
        <v>摆设类</v>
      </c>
      <c r="E1129" s="51" t="str">
        <f>IFERROR(VLOOKUP(B1129,总表!A:D,3,0),"-")</f>
        <v>缝纫机</v>
      </c>
      <c r="F1129" s="51" t="str">
        <f t="shared" si="70"/>
        <v>缝纫机</v>
      </c>
      <c r="H1129" s="6" t="str">
        <f>IF(IFERROR(VLOOKUP(B1129,总表!A:D,4,0),"露易")=0," ",IFERROR(VLOOKUP(B1129,总表!A:D,4,0),"-"))</f>
        <v> </v>
      </c>
      <c r="I1129" s="6" t="str">
        <f t="shared" si="71"/>
        <v> </v>
      </c>
    </row>
    <row r="1130" spans="1:9">
      <c r="A1130" s="6">
        <v>1129</v>
      </c>
      <c r="B1130" s="47" t="str">
        <f t="shared" si="68"/>
        <v>00000469</v>
      </c>
      <c r="C1130" s="47" t="str">
        <f>IFERROR(VLOOKUP(B1130,总表!A:B,2,0),"-")</f>
        <v>-</v>
      </c>
      <c r="D1130" s="6" t="str">
        <f t="shared" si="69"/>
        <v>-</v>
      </c>
      <c r="E1130" s="6" t="str">
        <f>IFERROR(VLOOKUP(B1130,总表!A:D,3,0),"-")</f>
        <v>-</v>
      </c>
      <c r="F1130" s="6" t="str">
        <f t="shared" si="70"/>
        <v>-</v>
      </c>
      <c r="G1130" s="6" t="s">
        <v>9</v>
      </c>
      <c r="H1130" s="6" t="str">
        <f>IF(IFERROR(VLOOKUP(B1130,总表!A:D,4,0),"露易")=0," ",IFERROR(VLOOKUP(B1130,总表!A:D,4,0),"-"))</f>
        <v>-</v>
      </c>
      <c r="I1130" s="6" t="str">
        <f t="shared" si="71"/>
        <v>-</v>
      </c>
    </row>
    <row r="1131" spans="1:9">
      <c r="A1131" s="6">
        <v>1130</v>
      </c>
      <c r="B1131" s="47" t="str">
        <f t="shared" si="68"/>
        <v>0000046A</v>
      </c>
      <c r="C1131" s="47" t="str">
        <f>IFERROR(VLOOKUP(B1131,总表!A:B,2,0),"-")</f>
        <v>-</v>
      </c>
      <c r="D1131" s="6" t="str">
        <f t="shared" si="69"/>
        <v>-</v>
      </c>
      <c r="E1131" s="6" t="str">
        <f>IFERROR(VLOOKUP(B1131,总表!A:D,3,0),"-")</f>
        <v>-</v>
      </c>
      <c r="F1131" s="6" t="str">
        <f t="shared" si="70"/>
        <v>-</v>
      </c>
      <c r="G1131" s="6" t="s">
        <v>9</v>
      </c>
      <c r="H1131" s="6" t="str">
        <f>IF(IFERROR(VLOOKUP(B1131,总表!A:D,4,0),"露易")=0," ",IFERROR(VLOOKUP(B1131,总表!A:D,4,0),"-"))</f>
        <v>-</v>
      </c>
      <c r="I1131" s="6" t="str">
        <f t="shared" si="71"/>
        <v>-</v>
      </c>
    </row>
    <row r="1132" spans="1:9">
      <c r="A1132" s="6">
        <v>1131</v>
      </c>
      <c r="B1132" s="47" t="str">
        <f t="shared" si="68"/>
        <v>0000046B</v>
      </c>
      <c r="C1132" s="50" t="str">
        <f>IFERROR(VLOOKUP(B1132,总表!A:B,2,0),"-")</f>
        <v>摆设类</v>
      </c>
      <c r="D1132" s="51" t="str">
        <f t="shared" si="69"/>
        <v>摆设类</v>
      </c>
      <c r="E1132" s="6" t="str">
        <f>IFERROR(VLOOKUP(B1132,总表!A:D,3,0),"-")</f>
        <v>室外机</v>
      </c>
      <c r="F1132" s="6" t="str">
        <f t="shared" si="70"/>
        <v>室外机</v>
      </c>
      <c r="H1132" s="6" t="str">
        <f>IF(IFERROR(VLOOKUP(B1132,总表!A:D,4,0),"露易")=0," ",IFERROR(VLOOKUP(B1132,总表!A:D,4,0),"-"))</f>
        <v> </v>
      </c>
      <c r="I1132" s="6" t="str">
        <f t="shared" si="71"/>
        <v> </v>
      </c>
    </row>
    <row r="1133" spans="1:9">
      <c r="A1133" s="6">
        <v>1132</v>
      </c>
      <c r="B1133" s="47" t="str">
        <f t="shared" si="68"/>
        <v>0000046C</v>
      </c>
      <c r="C1133" s="47" t="str">
        <f>IFERROR(VLOOKUP(B1133,总表!A:B,2,0),"-")</f>
        <v>-</v>
      </c>
      <c r="D1133" s="6" t="str">
        <f t="shared" si="69"/>
        <v>-</v>
      </c>
      <c r="E1133" s="6" t="str">
        <f>IFERROR(VLOOKUP(B1133,总表!A:D,3,0),"-")</f>
        <v>-</v>
      </c>
      <c r="F1133" s="6" t="str">
        <f t="shared" si="70"/>
        <v>-</v>
      </c>
      <c r="G1133" s="6" t="s">
        <v>9</v>
      </c>
      <c r="H1133" s="6" t="str">
        <f>IF(IFERROR(VLOOKUP(B1133,总表!A:D,4,0),"露易")=0," ",IFERROR(VLOOKUP(B1133,总表!A:D,4,0),"-"))</f>
        <v>-</v>
      </c>
      <c r="I1133" s="6" t="str">
        <f t="shared" si="71"/>
        <v>-</v>
      </c>
    </row>
    <row r="1134" spans="1:9">
      <c r="A1134" s="6">
        <v>1133</v>
      </c>
      <c r="B1134" s="47" t="str">
        <f t="shared" si="68"/>
        <v>0000046D</v>
      </c>
      <c r="C1134" s="47" t="str">
        <f>IFERROR(VLOOKUP(B1134,总表!A:B,2,0),"-")</f>
        <v>-</v>
      </c>
      <c r="D1134" s="6" t="str">
        <f t="shared" si="69"/>
        <v>-</v>
      </c>
      <c r="E1134" s="6" t="str">
        <f>IFERROR(VLOOKUP(B1134,总表!A:D,3,0),"-")</f>
        <v>-</v>
      </c>
      <c r="F1134" s="6" t="str">
        <f t="shared" si="70"/>
        <v>-</v>
      </c>
      <c r="G1134" s="6" t="s">
        <v>9</v>
      </c>
      <c r="H1134" s="6" t="str">
        <f>IF(IFERROR(VLOOKUP(B1134,总表!A:D,4,0),"露易")=0," ",IFERROR(VLOOKUP(B1134,总表!A:D,4,0),"-"))</f>
        <v>-</v>
      </c>
      <c r="I1134" s="6" t="str">
        <f t="shared" si="71"/>
        <v>-</v>
      </c>
    </row>
    <row r="1135" spans="1:9">
      <c r="A1135" s="6">
        <v>1134</v>
      </c>
      <c r="B1135" s="47" t="str">
        <f t="shared" si="68"/>
        <v>0000046E</v>
      </c>
      <c r="C1135" s="47" t="str">
        <f>IFERROR(VLOOKUP(B1135,总表!A:B,2,0),"-")</f>
        <v>-</v>
      </c>
      <c r="D1135" s="6" t="str">
        <f t="shared" si="69"/>
        <v>-</v>
      </c>
      <c r="E1135" s="6" t="str">
        <f>IFERROR(VLOOKUP(B1135,总表!A:D,3,0),"-")</f>
        <v>-</v>
      </c>
      <c r="F1135" s="6" t="str">
        <f t="shared" si="70"/>
        <v>-</v>
      </c>
      <c r="G1135" s="6" t="s">
        <v>9</v>
      </c>
      <c r="H1135" s="6" t="str">
        <f>IF(IFERROR(VLOOKUP(B1135,总表!A:D,4,0),"露易")=0," ",IFERROR(VLOOKUP(B1135,总表!A:D,4,0),"-"))</f>
        <v>-</v>
      </c>
      <c r="I1135" s="6" t="str">
        <f t="shared" si="71"/>
        <v>-</v>
      </c>
    </row>
    <row r="1136" spans="1:9">
      <c r="A1136" s="6">
        <v>1135</v>
      </c>
      <c r="B1136" s="47" t="str">
        <f t="shared" si="68"/>
        <v>0000046F</v>
      </c>
      <c r="C1136" s="47" t="str">
        <f>IFERROR(VLOOKUP(B1136,总表!A:B,2,0),"-")</f>
        <v>-</v>
      </c>
      <c r="D1136" s="6" t="str">
        <f t="shared" si="69"/>
        <v>-</v>
      </c>
      <c r="E1136" s="6" t="str">
        <f>IFERROR(VLOOKUP(B1136,总表!A:D,3,0),"-")</f>
        <v>-</v>
      </c>
      <c r="F1136" s="6" t="str">
        <f t="shared" si="70"/>
        <v>-</v>
      </c>
      <c r="G1136" s="6" t="s">
        <v>9</v>
      </c>
      <c r="H1136" s="6" t="str">
        <f>IF(IFERROR(VLOOKUP(B1136,总表!A:D,4,0),"露易")=0," ",IFERROR(VLOOKUP(B1136,总表!A:D,4,0),"-"))</f>
        <v>-</v>
      </c>
      <c r="I1136" s="6" t="str">
        <f t="shared" si="71"/>
        <v>-</v>
      </c>
    </row>
    <row r="1137" spans="1:9">
      <c r="A1137" s="6">
        <v>1136</v>
      </c>
      <c r="B1137" s="47" t="str">
        <f t="shared" si="68"/>
        <v>00000470</v>
      </c>
      <c r="C1137" s="47" t="str">
        <f>IFERROR(VLOOKUP(B1137,总表!A:B,2,0),"-")</f>
        <v>-</v>
      </c>
      <c r="D1137" s="6" t="str">
        <f t="shared" si="69"/>
        <v>-</v>
      </c>
      <c r="E1137" s="6" t="str">
        <f>IFERROR(VLOOKUP(B1137,总表!A:D,3,0),"-")</f>
        <v>-</v>
      </c>
      <c r="F1137" s="6" t="str">
        <f t="shared" si="70"/>
        <v>-</v>
      </c>
      <c r="G1137" s="6" t="s">
        <v>9</v>
      </c>
      <c r="H1137" s="6" t="str">
        <f>IF(IFERROR(VLOOKUP(B1137,总表!A:D,4,0),"露易")=0," ",IFERROR(VLOOKUP(B1137,总表!A:D,4,0),"-"))</f>
        <v>-</v>
      </c>
      <c r="I1137" s="6" t="str">
        <f t="shared" si="71"/>
        <v>-</v>
      </c>
    </row>
    <row r="1138" spans="1:9">
      <c r="A1138" s="6">
        <v>1137</v>
      </c>
      <c r="B1138" s="47" t="str">
        <f t="shared" si="68"/>
        <v>00000471</v>
      </c>
      <c r="C1138" s="47" t="str">
        <f>IFERROR(VLOOKUP(B1138,总表!A:B,2,0),"-")</f>
        <v>-</v>
      </c>
      <c r="D1138" s="6" t="str">
        <f t="shared" si="69"/>
        <v>-</v>
      </c>
      <c r="E1138" s="6" t="str">
        <f>IFERROR(VLOOKUP(B1138,总表!A:D,3,0),"-")</f>
        <v>-</v>
      </c>
      <c r="F1138" s="6" t="str">
        <f t="shared" si="70"/>
        <v>-</v>
      </c>
      <c r="G1138" s="6" t="s">
        <v>9</v>
      </c>
      <c r="H1138" s="6" t="str">
        <f>IF(IFERROR(VLOOKUP(B1138,总表!A:D,4,0),"露易")=0," ",IFERROR(VLOOKUP(B1138,总表!A:D,4,0),"-"))</f>
        <v>-</v>
      </c>
      <c r="I1138" s="6" t="str">
        <f t="shared" si="71"/>
        <v>-</v>
      </c>
    </row>
    <row r="1139" spans="1:9">
      <c r="A1139" s="6">
        <v>1138</v>
      </c>
      <c r="B1139" s="47" t="str">
        <f t="shared" si="68"/>
        <v>00000472</v>
      </c>
      <c r="C1139" s="47" t="str">
        <f>IFERROR(VLOOKUP(B1139,总表!A:B,2,0),"-")</f>
        <v>-</v>
      </c>
      <c r="D1139" s="6" t="str">
        <f t="shared" si="69"/>
        <v>-</v>
      </c>
      <c r="E1139" s="6" t="str">
        <f>IFERROR(VLOOKUP(B1139,总表!A:D,3,0),"-")</f>
        <v>-</v>
      </c>
      <c r="F1139" s="6" t="str">
        <f t="shared" si="70"/>
        <v>-</v>
      </c>
      <c r="G1139" s="6" t="s">
        <v>9</v>
      </c>
      <c r="H1139" s="6" t="str">
        <f>IF(IFERROR(VLOOKUP(B1139,总表!A:D,4,0),"露易")=0," ",IFERROR(VLOOKUP(B1139,总表!A:D,4,0),"-"))</f>
        <v>-</v>
      </c>
      <c r="I1139" s="6" t="str">
        <f t="shared" si="71"/>
        <v>-</v>
      </c>
    </row>
    <row r="1140" spans="1:9">
      <c r="A1140" s="6">
        <v>1139</v>
      </c>
      <c r="B1140" s="47" t="str">
        <f t="shared" si="68"/>
        <v>00000473</v>
      </c>
      <c r="C1140" s="47" t="str">
        <f>IFERROR(VLOOKUP(B1140,总表!A:B,2,0),"-")</f>
        <v>-</v>
      </c>
      <c r="D1140" s="6" t="str">
        <f t="shared" si="69"/>
        <v>-</v>
      </c>
      <c r="E1140" s="6" t="str">
        <f>IFERROR(VLOOKUP(B1140,总表!A:D,3,0),"-")</f>
        <v>-</v>
      </c>
      <c r="F1140" s="6" t="str">
        <f t="shared" si="70"/>
        <v>-</v>
      </c>
      <c r="G1140" s="6" t="s">
        <v>9</v>
      </c>
      <c r="H1140" s="6" t="str">
        <f>IF(IFERROR(VLOOKUP(B1140,总表!A:D,4,0),"露易")=0," ",IFERROR(VLOOKUP(B1140,总表!A:D,4,0),"-"))</f>
        <v>-</v>
      </c>
      <c r="I1140" s="6" t="str">
        <f t="shared" si="71"/>
        <v>-</v>
      </c>
    </row>
    <row r="1141" spans="1:9">
      <c r="A1141" s="6">
        <v>1140</v>
      </c>
      <c r="B1141" s="47" t="str">
        <f t="shared" si="68"/>
        <v>00000474</v>
      </c>
      <c r="C1141" s="47" t="str">
        <f>IFERROR(VLOOKUP(B1141,总表!A:B,2,0),"-")</f>
        <v>-</v>
      </c>
      <c r="D1141" s="6" t="str">
        <f t="shared" si="69"/>
        <v>-</v>
      </c>
      <c r="E1141" s="6" t="str">
        <f>IFERROR(VLOOKUP(B1141,总表!A:D,3,0),"-")</f>
        <v>-</v>
      </c>
      <c r="F1141" s="6" t="str">
        <f t="shared" si="70"/>
        <v>-</v>
      </c>
      <c r="G1141" s="6" t="s">
        <v>9</v>
      </c>
      <c r="H1141" s="6" t="str">
        <f>IF(IFERROR(VLOOKUP(B1141,总表!A:D,4,0),"露易")=0," ",IFERROR(VLOOKUP(B1141,总表!A:D,4,0),"-"))</f>
        <v>-</v>
      </c>
      <c r="I1141" s="6" t="str">
        <f t="shared" si="71"/>
        <v>-</v>
      </c>
    </row>
    <row r="1142" spans="1:9">
      <c r="A1142" s="6">
        <v>1141</v>
      </c>
      <c r="B1142" s="47" t="str">
        <f t="shared" si="68"/>
        <v>00000475</v>
      </c>
      <c r="C1142" s="47" t="str">
        <f>IFERROR(VLOOKUP(B1142,总表!A:B,2,0),"-")</f>
        <v>-</v>
      </c>
      <c r="D1142" s="6" t="str">
        <f t="shared" si="69"/>
        <v>-</v>
      </c>
      <c r="E1142" s="6" t="str">
        <f>IFERROR(VLOOKUP(B1142,总表!A:D,3,0),"-")</f>
        <v>-</v>
      </c>
      <c r="F1142" s="6" t="str">
        <f t="shared" si="70"/>
        <v>-</v>
      </c>
      <c r="G1142" s="6" t="s">
        <v>9</v>
      </c>
      <c r="H1142" s="6" t="str">
        <f>IF(IFERROR(VLOOKUP(B1142,总表!A:D,4,0),"露易")=0," ",IFERROR(VLOOKUP(B1142,总表!A:D,4,0),"-"))</f>
        <v>-</v>
      </c>
      <c r="I1142" s="6" t="str">
        <f t="shared" si="71"/>
        <v>-</v>
      </c>
    </row>
    <row r="1143" spans="1:9">
      <c r="A1143" s="6">
        <v>1142</v>
      </c>
      <c r="B1143" s="47" t="str">
        <f t="shared" si="68"/>
        <v>00000476</v>
      </c>
      <c r="C1143" s="47" t="str">
        <f>IFERROR(VLOOKUP(B1143,总表!A:B,2,0),"-")</f>
        <v>-</v>
      </c>
      <c r="D1143" s="6" t="str">
        <f t="shared" si="69"/>
        <v>-</v>
      </c>
      <c r="E1143" s="6" t="str">
        <f>IFERROR(VLOOKUP(B1143,总表!A:D,3,0),"-")</f>
        <v>-</v>
      </c>
      <c r="F1143" s="6" t="str">
        <f t="shared" si="70"/>
        <v>-</v>
      </c>
      <c r="G1143" s="6" t="s">
        <v>9</v>
      </c>
      <c r="H1143" s="6" t="str">
        <f>IF(IFERROR(VLOOKUP(B1143,总表!A:D,4,0),"露易")=0," ",IFERROR(VLOOKUP(B1143,总表!A:D,4,0),"-"))</f>
        <v>-</v>
      </c>
      <c r="I1143" s="6" t="str">
        <f t="shared" si="71"/>
        <v>-</v>
      </c>
    </row>
    <row r="1144" spans="1:9">
      <c r="A1144" s="6">
        <v>1143</v>
      </c>
      <c r="B1144" s="47" t="str">
        <f t="shared" si="68"/>
        <v>00000477</v>
      </c>
      <c r="C1144" s="50" t="str">
        <f>IFERROR(VLOOKUP(B1144,总表!A:B,2,0),"-")</f>
        <v>摆设类</v>
      </c>
      <c r="D1144" s="51" t="str">
        <f t="shared" si="69"/>
        <v>摆设类</v>
      </c>
      <c r="E1144" s="6" t="str">
        <f>IFERROR(VLOOKUP(B1144,总表!A:D,3,0),"-")</f>
        <v>烟熏炉</v>
      </c>
      <c r="F1144" s="6" t="str">
        <f t="shared" si="70"/>
        <v>烟熏炉</v>
      </c>
      <c r="H1144" s="6" t="str">
        <f>IF(IFERROR(VLOOKUP(B1144,总表!A:D,4,0),"露易")=0," ",IFERROR(VLOOKUP(B1144,总表!A:D,4,0),"-"))</f>
        <v> </v>
      </c>
      <c r="I1144" s="6" t="str">
        <f t="shared" si="71"/>
        <v> </v>
      </c>
    </row>
    <row r="1145" spans="1:9">
      <c r="A1145" s="6">
        <v>1144</v>
      </c>
      <c r="B1145" s="47" t="str">
        <f t="shared" si="68"/>
        <v>00000478</v>
      </c>
      <c r="C1145" s="47" t="str">
        <f>IFERROR(VLOOKUP(B1145,总表!A:B,2,0),"-")</f>
        <v>-</v>
      </c>
      <c r="D1145" s="6" t="str">
        <f t="shared" si="69"/>
        <v>-</v>
      </c>
      <c r="E1145" s="6" t="str">
        <f>IFERROR(VLOOKUP(B1145,总表!A:D,3,0),"-")</f>
        <v>-</v>
      </c>
      <c r="F1145" s="6" t="str">
        <f t="shared" si="70"/>
        <v>-</v>
      </c>
      <c r="G1145" s="6" t="s">
        <v>9</v>
      </c>
      <c r="H1145" s="6" t="str">
        <f>IF(IFERROR(VLOOKUP(B1145,总表!A:D,4,0),"露易")=0," ",IFERROR(VLOOKUP(B1145,总表!A:D,4,0),"-"))</f>
        <v>-</v>
      </c>
      <c r="I1145" s="6" t="str">
        <f t="shared" si="71"/>
        <v>-</v>
      </c>
    </row>
    <row r="1146" spans="1:9">
      <c r="A1146" s="6">
        <v>1145</v>
      </c>
      <c r="B1146" s="47" t="str">
        <f t="shared" si="68"/>
        <v>00000479</v>
      </c>
      <c r="C1146" s="50" t="str">
        <f>IFERROR(VLOOKUP(B1146,总表!A:B,2,0),"-")</f>
        <v>摆设类</v>
      </c>
      <c r="D1146" s="51" t="str">
        <f t="shared" si="69"/>
        <v>摆设类</v>
      </c>
      <c r="E1146" s="6" t="str">
        <f>IFERROR(VLOOKUP(B1146,总表!A:D,3,0),"-")</f>
        <v>下雪水晶球</v>
      </c>
      <c r="F1146" s="6" t="str">
        <f t="shared" si="70"/>
        <v>下雪水晶球</v>
      </c>
      <c r="H1146" s="6" t="str">
        <f>IF(IFERROR(VLOOKUP(B1146,总表!A:D,4,0),"露易")=0," ",IFERROR(VLOOKUP(B1146,总表!A:D,4,0),"-"))</f>
        <v> </v>
      </c>
      <c r="I1146" s="6" t="str">
        <f t="shared" si="71"/>
        <v> </v>
      </c>
    </row>
    <row r="1147" spans="1:9">
      <c r="A1147" s="6">
        <v>1146</v>
      </c>
      <c r="B1147" s="47" t="str">
        <f t="shared" si="68"/>
        <v>0000047A</v>
      </c>
      <c r="C1147" s="47" t="str">
        <f>IFERROR(VLOOKUP(B1147,总表!A:B,2,0),"-")</f>
        <v>-</v>
      </c>
      <c r="D1147" s="6" t="str">
        <f t="shared" si="69"/>
        <v>-</v>
      </c>
      <c r="E1147" s="6" t="str">
        <f>IFERROR(VLOOKUP(B1147,总表!A:D,3,0),"-")</f>
        <v>-</v>
      </c>
      <c r="F1147" s="6" t="str">
        <f t="shared" si="70"/>
        <v>-</v>
      </c>
      <c r="G1147" s="6" t="s">
        <v>9</v>
      </c>
      <c r="H1147" s="6" t="str">
        <f>IF(IFERROR(VLOOKUP(B1147,总表!A:D,4,0),"露易")=0," ",IFERROR(VLOOKUP(B1147,总表!A:D,4,0),"-"))</f>
        <v>-</v>
      </c>
      <c r="I1147" s="6" t="str">
        <f t="shared" si="71"/>
        <v>-</v>
      </c>
    </row>
    <row r="1148" spans="1:9">
      <c r="A1148" s="6">
        <v>1147</v>
      </c>
      <c r="B1148" s="47" t="str">
        <f t="shared" si="68"/>
        <v>0000047B</v>
      </c>
      <c r="C1148" s="47" t="str">
        <f>IFERROR(VLOOKUP(B1148,总表!A:B,2,0),"-")</f>
        <v>-</v>
      </c>
      <c r="D1148" s="6" t="str">
        <f t="shared" si="69"/>
        <v>-</v>
      </c>
      <c r="E1148" s="6" t="str">
        <f>IFERROR(VLOOKUP(B1148,总表!A:D,3,0),"-")</f>
        <v>-</v>
      </c>
      <c r="F1148" s="6" t="str">
        <f t="shared" si="70"/>
        <v>-</v>
      </c>
      <c r="G1148" s="6" t="s">
        <v>9</v>
      </c>
      <c r="H1148" s="6" t="str">
        <f>IF(IFERROR(VLOOKUP(B1148,总表!A:D,4,0),"露易")=0," ",IFERROR(VLOOKUP(B1148,总表!A:D,4,0),"-"))</f>
        <v>-</v>
      </c>
      <c r="I1148" s="6" t="str">
        <f t="shared" si="71"/>
        <v>-</v>
      </c>
    </row>
    <row r="1149" spans="1:9">
      <c r="A1149" s="6">
        <v>1148</v>
      </c>
      <c r="B1149" s="47" t="str">
        <f t="shared" si="68"/>
        <v>0000047C</v>
      </c>
      <c r="C1149" s="47" t="str">
        <f>IFERROR(VLOOKUP(B1149,总表!A:B,2,0),"-")</f>
        <v>-</v>
      </c>
      <c r="D1149" s="6" t="str">
        <f t="shared" si="69"/>
        <v>-</v>
      </c>
      <c r="E1149" s="6" t="str">
        <f>IFERROR(VLOOKUP(B1149,总表!A:D,3,0),"-")</f>
        <v>-</v>
      </c>
      <c r="F1149" s="6" t="str">
        <f t="shared" si="70"/>
        <v>-</v>
      </c>
      <c r="G1149" s="6" t="s">
        <v>9</v>
      </c>
      <c r="H1149" s="6" t="str">
        <f>IF(IFERROR(VLOOKUP(B1149,总表!A:D,4,0),"露易")=0," ",IFERROR(VLOOKUP(B1149,总表!A:D,4,0),"-"))</f>
        <v>-</v>
      </c>
      <c r="I1149" s="6" t="str">
        <f t="shared" si="71"/>
        <v>-</v>
      </c>
    </row>
    <row r="1150" spans="1:9">
      <c r="A1150" s="6">
        <v>1149</v>
      </c>
      <c r="B1150" s="47" t="str">
        <f t="shared" si="68"/>
        <v>0000047D</v>
      </c>
      <c r="C1150" s="50" t="str">
        <f>IFERROR(VLOOKUP(B1150,总表!A:B,2,0),"-")</f>
        <v>摆设类</v>
      </c>
      <c r="D1150" s="51" t="str">
        <f t="shared" si="69"/>
        <v>摆设类</v>
      </c>
      <c r="E1150" s="6" t="str">
        <f>IFERROR(VLOOKUP(B1150,总表!A:D,3,0),"-")</f>
        <v>足球球门</v>
      </c>
      <c r="F1150" s="6" t="str">
        <f t="shared" si="70"/>
        <v>足球球门</v>
      </c>
      <c r="G1150" s="6" t="s">
        <v>9</v>
      </c>
      <c r="H1150" s="6" t="str">
        <f>IF(IFERROR(VLOOKUP(B1150,总表!A:D,4,0),"露易")=0," ",IFERROR(VLOOKUP(B1150,总表!A:D,4,0),"-"))</f>
        <v> </v>
      </c>
      <c r="I1150" s="6" t="str">
        <f t="shared" si="71"/>
        <v> </v>
      </c>
    </row>
    <row r="1151" spans="1:9">
      <c r="A1151" s="6">
        <v>1150</v>
      </c>
      <c r="B1151" s="47" t="str">
        <f t="shared" si="68"/>
        <v>0000047E</v>
      </c>
      <c r="C1151" s="47" t="str">
        <f>IFERROR(VLOOKUP(B1151,总表!A:B,2,0),"-")</f>
        <v>-</v>
      </c>
      <c r="D1151" s="6" t="str">
        <f t="shared" si="69"/>
        <v>-</v>
      </c>
      <c r="E1151" s="6" t="str">
        <f>IFERROR(VLOOKUP(B1151,总表!A:D,3,0),"-")</f>
        <v>-</v>
      </c>
      <c r="F1151" s="6" t="str">
        <f t="shared" si="70"/>
        <v>-</v>
      </c>
      <c r="G1151" s="6" t="s">
        <v>9</v>
      </c>
      <c r="H1151" s="6" t="str">
        <f>IF(IFERROR(VLOOKUP(B1151,总表!A:D,4,0),"露易")=0," ",IFERROR(VLOOKUP(B1151,总表!A:D,4,0),"-"))</f>
        <v>-</v>
      </c>
      <c r="I1151" s="6" t="str">
        <f t="shared" si="71"/>
        <v>-</v>
      </c>
    </row>
    <row r="1152" spans="1:9">
      <c r="A1152" s="6">
        <v>1151</v>
      </c>
      <c r="B1152" s="47" t="str">
        <f t="shared" si="68"/>
        <v>0000047F</v>
      </c>
      <c r="C1152" s="47" t="str">
        <f>IFERROR(VLOOKUP(B1152,总表!A:B,2,0),"-")</f>
        <v>-</v>
      </c>
      <c r="D1152" s="6" t="str">
        <f t="shared" si="69"/>
        <v>-</v>
      </c>
      <c r="E1152" s="6" t="str">
        <f>IFERROR(VLOOKUP(B1152,总表!A:D,3,0),"-")</f>
        <v>-</v>
      </c>
      <c r="F1152" s="6" t="str">
        <f t="shared" si="70"/>
        <v>-</v>
      </c>
      <c r="G1152" s="6" t="s">
        <v>9</v>
      </c>
      <c r="H1152" s="6" t="str">
        <f>IF(IFERROR(VLOOKUP(B1152,总表!A:D,4,0),"露易")=0," ",IFERROR(VLOOKUP(B1152,总表!A:D,4,0),"-"))</f>
        <v>-</v>
      </c>
      <c r="I1152" s="6" t="str">
        <f t="shared" si="71"/>
        <v>-</v>
      </c>
    </row>
    <row r="1153" spans="1:9">
      <c r="A1153" s="6">
        <v>1152</v>
      </c>
      <c r="B1153" s="47" t="str">
        <f t="shared" si="68"/>
        <v>00000480</v>
      </c>
      <c r="C1153" s="47" t="str">
        <f>IFERROR(VLOOKUP(B1153,总表!A:B,2,0),"-")</f>
        <v>-</v>
      </c>
      <c r="D1153" s="6" t="str">
        <f t="shared" si="69"/>
        <v>-</v>
      </c>
      <c r="E1153" s="6" t="str">
        <f>IFERROR(VLOOKUP(B1153,总表!A:D,3,0),"-")</f>
        <v>-</v>
      </c>
      <c r="F1153" s="6" t="str">
        <f t="shared" si="70"/>
        <v>-</v>
      </c>
      <c r="G1153" s="6" t="s">
        <v>9</v>
      </c>
      <c r="H1153" s="6" t="str">
        <f>IF(IFERROR(VLOOKUP(B1153,总表!A:D,4,0),"露易")=0," ",IFERROR(VLOOKUP(B1153,总表!A:D,4,0),"-"))</f>
        <v>-</v>
      </c>
      <c r="I1153" s="6" t="str">
        <f t="shared" si="71"/>
        <v>-</v>
      </c>
    </row>
    <row r="1154" spans="1:9">
      <c r="A1154" s="6">
        <v>1153</v>
      </c>
      <c r="B1154" s="47" t="str">
        <f t="shared" ref="B1154:B1217" si="72">DEC2HEX(ROW(A1153),8)</f>
        <v>00000481</v>
      </c>
      <c r="C1154" s="50" t="str">
        <f>IFERROR(VLOOKUP(B1154,总表!A:B,2,0),"-")</f>
        <v>摆设类</v>
      </c>
      <c r="D1154" s="51" t="str">
        <f t="shared" ref="D1154:D1217" si="73">C1154</f>
        <v>摆设类</v>
      </c>
      <c r="E1154" s="51" t="str">
        <f>IFERROR(VLOOKUP(B1154,总表!A:D,3,0),"-")</f>
        <v>纺车</v>
      </c>
      <c r="F1154" s="51" t="str">
        <f t="shared" ref="F1154:F1217" si="74">E1154</f>
        <v>纺车</v>
      </c>
      <c r="H1154" s="6" t="str">
        <f>IF(IFERROR(VLOOKUP(B1154,总表!A:D,4,0),"露易")=0," ",IFERROR(VLOOKUP(B1154,总表!A:D,4,0),"-"))</f>
        <v> </v>
      </c>
      <c r="I1154" s="6" t="str">
        <f t="shared" ref="I1154:I1217" si="75">H1154</f>
        <v> </v>
      </c>
    </row>
    <row r="1155" spans="1:9">
      <c r="A1155" s="6">
        <v>1154</v>
      </c>
      <c r="B1155" s="47" t="str">
        <f t="shared" si="72"/>
        <v>00000482</v>
      </c>
      <c r="C1155" s="47" t="str">
        <f>IFERROR(VLOOKUP(B1155,总表!A:B,2,0),"-")</f>
        <v>-</v>
      </c>
      <c r="D1155" s="6" t="str">
        <f t="shared" si="73"/>
        <v>-</v>
      </c>
      <c r="E1155" s="6" t="str">
        <f>IFERROR(VLOOKUP(B1155,总表!A:D,3,0),"-")</f>
        <v>-</v>
      </c>
      <c r="F1155" s="6" t="str">
        <f t="shared" si="74"/>
        <v>-</v>
      </c>
      <c r="G1155" s="6" t="s">
        <v>9</v>
      </c>
      <c r="H1155" s="6" t="str">
        <f>IF(IFERROR(VLOOKUP(B1155,总表!A:D,4,0),"露易")=0," ",IFERROR(VLOOKUP(B1155,总表!A:D,4,0),"-"))</f>
        <v>-</v>
      </c>
      <c r="I1155" s="6" t="str">
        <f t="shared" si="75"/>
        <v>-</v>
      </c>
    </row>
    <row r="1156" spans="1:9">
      <c r="A1156" s="6">
        <v>1155</v>
      </c>
      <c r="B1156" s="47" t="str">
        <f t="shared" si="72"/>
        <v>00000483</v>
      </c>
      <c r="C1156" s="47" t="str">
        <f>IFERROR(VLOOKUP(B1156,总表!A:B,2,0),"-")</f>
        <v>-</v>
      </c>
      <c r="D1156" s="6" t="str">
        <f t="shared" si="73"/>
        <v>-</v>
      </c>
      <c r="E1156" s="6" t="str">
        <f>IFERROR(VLOOKUP(B1156,总表!A:D,3,0),"-")</f>
        <v>-</v>
      </c>
      <c r="F1156" s="6" t="str">
        <f t="shared" si="74"/>
        <v>-</v>
      </c>
      <c r="G1156" s="6" t="s">
        <v>9</v>
      </c>
      <c r="H1156" s="6" t="str">
        <f>IF(IFERROR(VLOOKUP(B1156,总表!A:D,4,0),"露易")=0," ",IFERROR(VLOOKUP(B1156,总表!A:D,4,0),"-"))</f>
        <v>-</v>
      </c>
      <c r="I1156" s="6" t="str">
        <f t="shared" si="75"/>
        <v>-</v>
      </c>
    </row>
    <row r="1157" spans="1:9">
      <c r="A1157" s="6">
        <v>1156</v>
      </c>
      <c r="B1157" s="47" t="str">
        <f t="shared" si="72"/>
        <v>00000484</v>
      </c>
      <c r="C1157" s="47" t="str">
        <f>IFERROR(VLOOKUP(B1157,总表!A:B,2,0),"-")</f>
        <v>-</v>
      </c>
      <c r="D1157" s="6" t="str">
        <f t="shared" si="73"/>
        <v>-</v>
      </c>
      <c r="E1157" s="6" t="str">
        <f>IFERROR(VLOOKUP(B1157,总表!A:D,3,0),"-")</f>
        <v>-</v>
      </c>
      <c r="F1157" s="6" t="str">
        <f t="shared" si="74"/>
        <v>-</v>
      </c>
      <c r="G1157" s="6" t="s">
        <v>9</v>
      </c>
      <c r="H1157" s="6" t="str">
        <f>IF(IFERROR(VLOOKUP(B1157,总表!A:D,4,0),"露易")=0," ",IFERROR(VLOOKUP(B1157,总表!A:D,4,0),"-"))</f>
        <v>-</v>
      </c>
      <c r="I1157" s="6" t="str">
        <f t="shared" si="75"/>
        <v>-</v>
      </c>
    </row>
    <row r="1158" spans="1:9">
      <c r="A1158" s="6">
        <v>1157</v>
      </c>
      <c r="B1158" s="47" t="str">
        <f t="shared" si="72"/>
        <v>00000485</v>
      </c>
      <c r="C1158" s="50" t="str">
        <f>IFERROR(VLOOKUP(B1158,总表!A:B,2,0),"-")</f>
        <v>摆设类</v>
      </c>
      <c r="D1158" s="51" t="str">
        <f t="shared" si="73"/>
        <v>摆设类</v>
      </c>
      <c r="E1158" s="6" t="str">
        <f>IFERROR(VLOOKUP(B1158,总表!A:D,3,0),"-")</f>
        <v>窑烤炉</v>
      </c>
      <c r="F1158" s="6" t="str">
        <f t="shared" si="74"/>
        <v>窑烤炉</v>
      </c>
      <c r="H1158" s="6" t="str">
        <f>IF(IFERROR(VLOOKUP(B1158,总表!A:D,4,0),"露易")=0," ",IFERROR(VLOOKUP(B1158,总表!A:D,4,0),"-"))</f>
        <v> </v>
      </c>
      <c r="I1158" s="6" t="str">
        <f t="shared" si="75"/>
        <v> </v>
      </c>
    </row>
    <row r="1159" spans="1:9">
      <c r="A1159" s="6">
        <v>1158</v>
      </c>
      <c r="B1159" s="47" t="str">
        <f t="shared" si="72"/>
        <v>00000486</v>
      </c>
      <c r="C1159" s="47" t="str">
        <f>IFERROR(VLOOKUP(B1159,总表!A:B,2,0),"-")</f>
        <v>-</v>
      </c>
      <c r="D1159" s="6" t="str">
        <f t="shared" si="73"/>
        <v>-</v>
      </c>
      <c r="E1159" s="6" t="str">
        <f>IFERROR(VLOOKUP(B1159,总表!A:D,3,0),"-")</f>
        <v>-</v>
      </c>
      <c r="F1159" s="6" t="str">
        <f t="shared" si="74"/>
        <v>-</v>
      </c>
      <c r="G1159" s="6" t="s">
        <v>9</v>
      </c>
      <c r="H1159" s="6" t="str">
        <f>IF(IFERROR(VLOOKUP(B1159,总表!A:D,4,0),"露易")=0," ",IFERROR(VLOOKUP(B1159,总表!A:D,4,0),"-"))</f>
        <v>-</v>
      </c>
      <c r="I1159" s="6" t="str">
        <f t="shared" si="75"/>
        <v>-</v>
      </c>
    </row>
    <row r="1160" spans="1:9">
      <c r="A1160" s="6">
        <v>1159</v>
      </c>
      <c r="B1160" s="47" t="str">
        <f t="shared" si="72"/>
        <v>00000487</v>
      </c>
      <c r="C1160" s="47" t="str">
        <f>IFERROR(VLOOKUP(B1160,总表!A:B,2,0),"-")</f>
        <v>-</v>
      </c>
      <c r="D1160" s="6" t="str">
        <f t="shared" si="73"/>
        <v>-</v>
      </c>
      <c r="E1160" s="6" t="str">
        <f>IFERROR(VLOOKUP(B1160,总表!A:D,3,0),"-")</f>
        <v>-</v>
      </c>
      <c r="F1160" s="6" t="str">
        <f t="shared" si="74"/>
        <v>-</v>
      </c>
      <c r="G1160" s="6" t="s">
        <v>9</v>
      </c>
      <c r="H1160" s="6" t="str">
        <f>IF(IFERROR(VLOOKUP(B1160,总表!A:D,4,0),"露易")=0," ",IFERROR(VLOOKUP(B1160,总表!A:D,4,0),"-"))</f>
        <v>-</v>
      </c>
      <c r="I1160" s="6" t="str">
        <f t="shared" si="75"/>
        <v>-</v>
      </c>
    </row>
    <row r="1161" spans="1:9">
      <c r="A1161" s="6">
        <v>1160</v>
      </c>
      <c r="B1161" s="47" t="str">
        <f t="shared" si="72"/>
        <v>00000488</v>
      </c>
      <c r="C1161" s="47" t="str">
        <f>IFERROR(VLOOKUP(B1161,总表!A:B,2,0),"-")</f>
        <v>-</v>
      </c>
      <c r="D1161" s="6" t="str">
        <f t="shared" si="73"/>
        <v>-</v>
      </c>
      <c r="E1161" s="6" t="str">
        <f>IFERROR(VLOOKUP(B1161,总表!A:D,3,0),"-")</f>
        <v>-</v>
      </c>
      <c r="F1161" s="6" t="str">
        <f t="shared" si="74"/>
        <v>-</v>
      </c>
      <c r="G1161" s="6" t="s">
        <v>9</v>
      </c>
      <c r="H1161" s="6" t="str">
        <f>IF(IFERROR(VLOOKUP(B1161,总表!A:D,4,0),"露易")=0," ",IFERROR(VLOOKUP(B1161,总表!A:D,4,0),"-"))</f>
        <v>-</v>
      </c>
      <c r="I1161" s="6" t="str">
        <f t="shared" si="75"/>
        <v>-</v>
      </c>
    </row>
    <row r="1162" spans="1:9">
      <c r="A1162" s="6">
        <v>1161</v>
      </c>
      <c r="B1162" s="47" t="str">
        <f t="shared" si="72"/>
        <v>00000489</v>
      </c>
      <c r="C1162" s="50" t="str">
        <f>IFERROR(VLOOKUP(B1162,总表!A:B,2,0),"-")</f>
        <v>摆设类</v>
      </c>
      <c r="D1162" s="51" t="str">
        <f t="shared" si="73"/>
        <v>摆设类</v>
      </c>
      <c r="E1162" s="6" t="str">
        <f>IFERROR(VLOOKUP(B1162,总表!A:D,3,0),"-")</f>
        <v>糖＆牛奶</v>
      </c>
      <c r="F1162" s="6" t="str">
        <f t="shared" si="74"/>
        <v>糖＆牛奶</v>
      </c>
      <c r="H1162" s="6" t="str">
        <f>IF(IFERROR(VLOOKUP(B1162,总表!A:D,4,0),"露易")=0," ",IFERROR(VLOOKUP(B1162,总表!A:D,4,0),"-"))</f>
        <v> </v>
      </c>
      <c r="I1162" s="6" t="str">
        <f t="shared" si="75"/>
        <v> </v>
      </c>
    </row>
    <row r="1163" spans="1:9">
      <c r="A1163" s="6">
        <v>1162</v>
      </c>
      <c r="B1163" s="47" t="str">
        <f t="shared" si="72"/>
        <v>0000048A</v>
      </c>
      <c r="C1163" s="47" t="str">
        <f>IFERROR(VLOOKUP(B1163,总表!A:B,2,0),"-")</f>
        <v>-</v>
      </c>
      <c r="D1163" s="6" t="str">
        <f t="shared" si="73"/>
        <v>-</v>
      </c>
      <c r="E1163" s="6" t="str">
        <f>IFERROR(VLOOKUP(B1163,总表!A:D,3,0),"-")</f>
        <v>-</v>
      </c>
      <c r="F1163" s="6" t="str">
        <f t="shared" si="74"/>
        <v>-</v>
      </c>
      <c r="G1163" s="6" t="s">
        <v>9</v>
      </c>
      <c r="H1163" s="6" t="str">
        <f>IF(IFERROR(VLOOKUP(B1163,总表!A:D,4,0),"露易")=0," ",IFERROR(VLOOKUP(B1163,总表!A:D,4,0),"-"))</f>
        <v>-</v>
      </c>
      <c r="I1163" s="6" t="str">
        <f t="shared" si="75"/>
        <v>-</v>
      </c>
    </row>
    <row r="1164" spans="1:9">
      <c r="A1164" s="6">
        <v>1163</v>
      </c>
      <c r="B1164" s="47" t="str">
        <f t="shared" si="72"/>
        <v>0000048B</v>
      </c>
      <c r="C1164" s="47" t="str">
        <f>IFERROR(VLOOKUP(B1164,总表!A:B,2,0),"-")</f>
        <v>-</v>
      </c>
      <c r="D1164" s="6" t="str">
        <f t="shared" si="73"/>
        <v>-</v>
      </c>
      <c r="E1164" s="6" t="str">
        <f>IFERROR(VLOOKUP(B1164,总表!A:D,3,0),"-")</f>
        <v>-</v>
      </c>
      <c r="F1164" s="6" t="str">
        <f t="shared" si="74"/>
        <v>-</v>
      </c>
      <c r="G1164" s="6" t="s">
        <v>9</v>
      </c>
      <c r="H1164" s="6" t="str">
        <f>IF(IFERROR(VLOOKUP(B1164,总表!A:D,4,0),"露易")=0," ",IFERROR(VLOOKUP(B1164,总表!A:D,4,0),"-"))</f>
        <v>-</v>
      </c>
      <c r="I1164" s="6" t="str">
        <f t="shared" si="75"/>
        <v>-</v>
      </c>
    </row>
    <row r="1165" spans="1:9">
      <c r="A1165" s="6">
        <v>1164</v>
      </c>
      <c r="B1165" s="47" t="str">
        <f t="shared" si="72"/>
        <v>0000048C</v>
      </c>
      <c r="C1165" s="47" t="str">
        <f>IFERROR(VLOOKUP(B1165,总表!A:B,2,0),"-")</f>
        <v>-</v>
      </c>
      <c r="D1165" s="6" t="str">
        <f t="shared" si="73"/>
        <v>-</v>
      </c>
      <c r="E1165" s="6" t="str">
        <f>IFERROR(VLOOKUP(B1165,总表!A:D,3,0),"-")</f>
        <v>-</v>
      </c>
      <c r="F1165" s="6" t="str">
        <f t="shared" si="74"/>
        <v>-</v>
      </c>
      <c r="G1165" s="6" t="s">
        <v>9</v>
      </c>
      <c r="H1165" s="6" t="str">
        <f>IF(IFERROR(VLOOKUP(B1165,总表!A:D,4,0),"露易")=0," ",IFERROR(VLOOKUP(B1165,总表!A:D,4,0),"-"))</f>
        <v>-</v>
      </c>
      <c r="I1165" s="6" t="str">
        <f t="shared" si="75"/>
        <v>-</v>
      </c>
    </row>
    <row r="1166" spans="1:9">
      <c r="A1166" s="6">
        <v>1165</v>
      </c>
      <c r="B1166" s="47" t="str">
        <f t="shared" si="72"/>
        <v>0000048D</v>
      </c>
      <c r="C1166" s="50" t="str">
        <f>IFERROR(VLOOKUP(B1166,总表!A:B,2,0),"-")</f>
        <v>摆设类</v>
      </c>
      <c r="D1166" s="51" t="str">
        <f t="shared" si="73"/>
        <v>摆设类</v>
      </c>
      <c r="E1166" s="51" t="str">
        <f>IFERROR(VLOOKUP(B1166,总表!A:D,3,0),"-")</f>
        <v>监控摄像机</v>
      </c>
      <c r="F1166" s="51" t="str">
        <f t="shared" si="74"/>
        <v>监控摄像机</v>
      </c>
      <c r="H1166" s="6" t="str">
        <f>IF(IFERROR(VLOOKUP(B1166,总表!A:D,4,0),"露易")=0," ",IFERROR(VLOOKUP(B1166,总表!A:D,4,0),"-"))</f>
        <v> </v>
      </c>
      <c r="I1166" s="6" t="str">
        <f t="shared" si="75"/>
        <v> </v>
      </c>
    </row>
    <row r="1167" spans="1:9">
      <c r="A1167" s="6">
        <v>1166</v>
      </c>
      <c r="B1167" s="47" t="str">
        <f t="shared" si="72"/>
        <v>0000048E</v>
      </c>
      <c r="C1167" s="47" t="str">
        <f>IFERROR(VLOOKUP(B1167,总表!A:B,2,0),"-")</f>
        <v>-</v>
      </c>
      <c r="D1167" s="6" t="str">
        <f t="shared" si="73"/>
        <v>-</v>
      </c>
      <c r="E1167" s="6" t="str">
        <f>IFERROR(VLOOKUP(B1167,总表!A:D,3,0),"-")</f>
        <v>-</v>
      </c>
      <c r="F1167" s="6" t="str">
        <f t="shared" si="74"/>
        <v>-</v>
      </c>
      <c r="G1167" s="6" t="s">
        <v>9</v>
      </c>
      <c r="H1167" s="6" t="str">
        <f>IF(IFERROR(VLOOKUP(B1167,总表!A:D,4,0),"露易")=0," ",IFERROR(VLOOKUP(B1167,总表!A:D,4,0),"-"))</f>
        <v>-</v>
      </c>
      <c r="I1167" s="6" t="str">
        <f t="shared" si="75"/>
        <v>-</v>
      </c>
    </row>
    <row r="1168" spans="1:9">
      <c r="A1168" s="6">
        <v>1167</v>
      </c>
      <c r="B1168" s="47" t="str">
        <f t="shared" si="72"/>
        <v>0000048F</v>
      </c>
      <c r="C1168" s="47" t="str">
        <f>IFERROR(VLOOKUP(B1168,总表!A:B,2,0),"-")</f>
        <v>-</v>
      </c>
      <c r="D1168" s="6" t="str">
        <f t="shared" si="73"/>
        <v>-</v>
      </c>
      <c r="E1168" s="6" t="str">
        <f>IFERROR(VLOOKUP(B1168,总表!A:D,3,0),"-")</f>
        <v>-</v>
      </c>
      <c r="F1168" s="6" t="str">
        <f t="shared" si="74"/>
        <v>-</v>
      </c>
      <c r="G1168" s="6" t="s">
        <v>9</v>
      </c>
      <c r="H1168" s="6" t="str">
        <f>IF(IFERROR(VLOOKUP(B1168,总表!A:D,4,0),"露易")=0," ",IFERROR(VLOOKUP(B1168,总表!A:D,4,0),"-"))</f>
        <v>-</v>
      </c>
      <c r="I1168" s="6" t="str">
        <f t="shared" si="75"/>
        <v>-</v>
      </c>
    </row>
    <row r="1169" spans="1:9">
      <c r="A1169" s="6">
        <v>1168</v>
      </c>
      <c r="B1169" s="47" t="str">
        <f t="shared" si="72"/>
        <v>00000490</v>
      </c>
      <c r="C1169" s="47" t="str">
        <f>IFERROR(VLOOKUP(B1169,总表!A:B,2,0),"-")</f>
        <v>-</v>
      </c>
      <c r="D1169" s="6" t="str">
        <f t="shared" si="73"/>
        <v>-</v>
      </c>
      <c r="E1169" s="6" t="str">
        <f>IFERROR(VLOOKUP(B1169,总表!A:D,3,0),"-")</f>
        <v>-</v>
      </c>
      <c r="F1169" s="6" t="str">
        <f t="shared" si="74"/>
        <v>-</v>
      </c>
      <c r="G1169" s="6" t="s">
        <v>9</v>
      </c>
      <c r="H1169" s="6" t="str">
        <f>IF(IFERROR(VLOOKUP(B1169,总表!A:D,4,0),"露易")=0," ",IFERROR(VLOOKUP(B1169,总表!A:D,4,0),"-"))</f>
        <v>-</v>
      </c>
      <c r="I1169" s="6" t="str">
        <f t="shared" si="75"/>
        <v>-</v>
      </c>
    </row>
    <row r="1170" spans="1:9">
      <c r="A1170" s="6">
        <v>1169</v>
      </c>
      <c r="B1170" s="47" t="str">
        <f t="shared" si="72"/>
        <v>00000491</v>
      </c>
      <c r="C1170" s="47" t="str">
        <f>IFERROR(VLOOKUP(B1170,总表!A:B,2,0),"-")</f>
        <v>-</v>
      </c>
      <c r="D1170" s="6" t="str">
        <f t="shared" si="73"/>
        <v>-</v>
      </c>
      <c r="E1170" s="6" t="str">
        <f>IFERROR(VLOOKUP(B1170,总表!A:D,3,0),"-")</f>
        <v>-</v>
      </c>
      <c r="F1170" s="6" t="str">
        <f t="shared" si="74"/>
        <v>-</v>
      </c>
      <c r="G1170" s="6" t="s">
        <v>9</v>
      </c>
      <c r="H1170" s="6" t="str">
        <f>IF(IFERROR(VLOOKUP(B1170,总表!A:D,4,0),"露易")=0," ",IFERROR(VLOOKUP(B1170,总表!A:D,4,0),"-"))</f>
        <v>-</v>
      </c>
      <c r="I1170" s="6" t="str">
        <f t="shared" si="75"/>
        <v>-</v>
      </c>
    </row>
    <row r="1171" spans="1:9">
      <c r="A1171" s="6">
        <v>1170</v>
      </c>
      <c r="B1171" s="47" t="str">
        <f t="shared" si="72"/>
        <v>00000492</v>
      </c>
      <c r="C1171" s="50" t="str">
        <f>IFERROR(VLOOKUP(B1171,总表!A:B,2,0),"-")</f>
        <v>摆设类</v>
      </c>
      <c r="D1171" s="51" t="str">
        <f t="shared" si="73"/>
        <v>摆设类</v>
      </c>
      <c r="E1171" s="6" t="str">
        <f>IFERROR(VLOOKUP(B1171,总表!A:D,3,0),"-")</f>
        <v>秋千椅</v>
      </c>
      <c r="F1171" s="6" t="str">
        <f t="shared" si="74"/>
        <v>秋千椅</v>
      </c>
      <c r="H1171" s="6" t="str">
        <f>IF(IFERROR(VLOOKUP(B1171,总表!A:D,4,0),"露易")=0," ",IFERROR(VLOOKUP(B1171,总表!A:D,4,0),"-"))</f>
        <v> </v>
      </c>
      <c r="I1171" s="6" t="str">
        <f t="shared" si="75"/>
        <v> </v>
      </c>
    </row>
    <row r="1172" spans="1:9">
      <c r="A1172" s="6">
        <v>1171</v>
      </c>
      <c r="B1172" s="47" t="str">
        <f t="shared" si="72"/>
        <v>00000493</v>
      </c>
      <c r="C1172" s="50" t="str">
        <f>IFERROR(VLOOKUP(B1172,总表!A:B,2,0),"-")</f>
        <v>摆设类</v>
      </c>
      <c r="D1172" s="51" t="str">
        <f t="shared" si="73"/>
        <v>摆设类</v>
      </c>
      <c r="E1172" s="51" t="str">
        <f>IFERROR(VLOOKUP(B1172,总表!A:D,3,0),"-")</f>
        <v>电子琴</v>
      </c>
      <c r="F1172" s="51" t="str">
        <f t="shared" si="74"/>
        <v>电子琴</v>
      </c>
      <c r="H1172" s="6" t="str">
        <f>IF(IFERROR(VLOOKUP(B1172,总表!A:D,4,0),"露易")=0," ",IFERROR(VLOOKUP(B1172,总表!A:D,4,0),"-"))</f>
        <v> </v>
      </c>
      <c r="I1172" s="6" t="str">
        <f t="shared" si="75"/>
        <v> </v>
      </c>
    </row>
    <row r="1173" spans="1:9">
      <c r="A1173" s="6">
        <v>1172</v>
      </c>
      <c r="B1173" s="47" t="str">
        <f t="shared" si="72"/>
        <v>00000494</v>
      </c>
      <c r="C1173" s="47" t="str">
        <f>IFERROR(VLOOKUP(B1173,总表!A:B,2,0),"-")</f>
        <v>-</v>
      </c>
      <c r="D1173" s="6" t="str">
        <f t="shared" si="73"/>
        <v>-</v>
      </c>
      <c r="E1173" s="6" t="str">
        <f>IFERROR(VLOOKUP(B1173,总表!A:D,3,0),"-")</f>
        <v>-</v>
      </c>
      <c r="F1173" s="6" t="str">
        <f t="shared" si="74"/>
        <v>-</v>
      </c>
      <c r="G1173" s="6" t="s">
        <v>9</v>
      </c>
      <c r="H1173" s="6" t="str">
        <f>IF(IFERROR(VLOOKUP(B1173,总表!A:D,4,0),"露易")=0," ",IFERROR(VLOOKUP(B1173,总表!A:D,4,0),"-"))</f>
        <v>-</v>
      </c>
      <c r="I1173" s="6" t="str">
        <f t="shared" si="75"/>
        <v>-</v>
      </c>
    </row>
    <row r="1174" spans="1:9">
      <c r="A1174" s="6">
        <v>1173</v>
      </c>
      <c r="B1174" s="47" t="str">
        <f t="shared" si="72"/>
        <v>00000495</v>
      </c>
      <c r="C1174" s="47" t="str">
        <f>IFERROR(VLOOKUP(B1174,总表!A:B,2,0),"-")</f>
        <v>-</v>
      </c>
      <c r="D1174" s="6" t="str">
        <f t="shared" si="73"/>
        <v>-</v>
      </c>
      <c r="E1174" s="6" t="str">
        <f>IFERROR(VLOOKUP(B1174,总表!A:D,3,0),"-")</f>
        <v>-</v>
      </c>
      <c r="F1174" s="6" t="str">
        <f t="shared" si="74"/>
        <v>-</v>
      </c>
      <c r="G1174" s="6" t="s">
        <v>9</v>
      </c>
      <c r="H1174" s="6" t="str">
        <f>IF(IFERROR(VLOOKUP(B1174,总表!A:D,4,0),"露易")=0," ",IFERROR(VLOOKUP(B1174,总表!A:D,4,0),"-"))</f>
        <v>-</v>
      </c>
      <c r="I1174" s="6" t="str">
        <f t="shared" si="75"/>
        <v>-</v>
      </c>
    </row>
    <row r="1175" spans="1:9">
      <c r="A1175" s="6">
        <v>1174</v>
      </c>
      <c r="B1175" s="47" t="str">
        <f t="shared" si="72"/>
        <v>00000496</v>
      </c>
      <c r="C1175" s="47" t="str">
        <f>IFERROR(VLOOKUP(B1175,总表!A:B,2,0),"-")</f>
        <v>-</v>
      </c>
      <c r="D1175" s="6" t="str">
        <f t="shared" si="73"/>
        <v>-</v>
      </c>
      <c r="E1175" s="6" t="str">
        <f>IFERROR(VLOOKUP(B1175,总表!A:D,3,0),"-")</f>
        <v>-</v>
      </c>
      <c r="F1175" s="6" t="str">
        <f t="shared" si="74"/>
        <v>-</v>
      </c>
      <c r="G1175" s="6" t="s">
        <v>9</v>
      </c>
      <c r="H1175" s="6" t="str">
        <f>IF(IFERROR(VLOOKUP(B1175,总表!A:D,4,0),"露易")=0," ",IFERROR(VLOOKUP(B1175,总表!A:D,4,0),"-"))</f>
        <v>-</v>
      </c>
      <c r="I1175" s="6" t="str">
        <f t="shared" si="75"/>
        <v>-</v>
      </c>
    </row>
    <row r="1176" spans="1:9">
      <c r="A1176" s="6">
        <v>1175</v>
      </c>
      <c r="B1176" s="47" t="str">
        <f t="shared" si="72"/>
        <v>00000497</v>
      </c>
      <c r="C1176" s="47" t="str">
        <f>IFERROR(VLOOKUP(B1176,总表!A:B,2,0),"-")</f>
        <v>-</v>
      </c>
      <c r="D1176" s="6" t="str">
        <f t="shared" si="73"/>
        <v>-</v>
      </c>
      <c r="E1176" s="6" t="str">
        <f>IFERROR(VLOOKUP(B1176,总表!A:D,3,0),"-")</f>
        <v>-</v>
      </c>
      <c r="F1176" s="6" t="str">
        <f t="shared" si="74"/>
        <v>-</v>
      </c>
      <c r="G1176" s="6" t="s">
        <v>9</v>
      </c>
      <c r="H1176" s="6" t="str">
        <f>IF(IFERROR(VLOOKUP(B1176,总表!A:D,4,0),"露易")=0," ",IFERROR(VLOOKUP(B1176,总表!A:D,4,0),"-"))</f>
        <v>-</v>
      </c>
      <c r="I1176" s="6" t="str">
        <f t="shared" si="75"/>
        <v>-</v>
      </c>
    </row>
    <row r="1177" spans="1:9">
      <c r="A1177" s="6">
        <v>1176</v>
      </c>
      <c r="B1177" s="47" t="str">
        <f t="shared" si="72"/>
        <v>00000498</v>
      </c>
      <c r="C1177" s="47" t="str">
        <f>IFERROR(VLOOKUP(B1177,总表!A:B,2,0),"-")</f>
        <v>-</v>
      </c>
      <c r="D1177" s="6" t="str">
        <f t="shared" si="73"/>
        <v>-</v>
      </c>
      <c r="E1177" s="6" t="str">
        <f>IFERROR(VLOOKUP(B1177,总表!A:D,3,0),"-")</f>
        <v>-</v>
      </c>
      <c r="F1177" s="6" t="str">
        <f t="shared" si="74"/>
        <v>-</v>
      </c>
      <c r="G1177" s="6" t="s">
        <v>9</v>
      </c>
      <c r="H1177" s="6" t="str">
        <f>IF(IFERROR(VLOOKUP(B1177,总表!A:D,4,0),"露易")=0," ",IFERROR(VLOOKUP(B1177,总表!A:D,4,0),"-"))</f>
        <v>-</v>
      </c>
      <c r="I1177" s="6" t="str">
        <f t="shared" si="75"/>
        <v>-</v>
      </c>
    </row>
    <row r="1178" spans="1:9">
      <c r="A1178" s="6">
        <v>1177</v>
      </c>
      <c r="B1178" s="47" t="str">
        <f t="shared" si="72"/>
        <v>00000499</v>
      </c>
      <c r="C1178" s="50" t="str">
        <f>IFERROR(VLOOKUP(B1178,总表!A:B,2,0),"-")</f>
        <v>摆设类</v>
      </c>
      <c r="D1178" s="51" t="str">
        <f t="shared" si="73"/>
        <v>摆设类</v>
      </c>
      <c r="E1178" s="6" t="str">
        <f>IFERROR(VLOOKUP(B1178,总表!A:D,3,0),"-")</f>
        <v>桌型足球台</v>
      </c>
      <c r="F1178" s="6" t="str">
        <f t="shared" si="74"/>
        <v>桌型足球台</v>
      </c>
      <c r="H1178" s="6" t="str">
        <f>IF(IFERROR(VLOOKUP(B1178,总表!A:D,4,0),"露易")=0," ",IFERROR(VLOOKUP(B1178,总表!A:D,4,0),"-"))</f>
        <v> </v>
      </c>
      <c r="I1178" s="6" t="str">
        <f t="shared" si="75"/>
        <v> </v>
      </c>
    </row>
    <row r="1179" spans="1:9">
      <c r="A1179" s="6">
        <v>1178</v>
      </c>
      <c r="B1179" s="47" t="str">
        <f t="shared" si="72"/>
        <v>0000049A</v>
      </c>
      <c r="C1179" s="47" t="str">
        <f>IFERROR(VLOOKUP(B1179,总表!A:B,2,0),"-")</f>
        <v>-</v>
      </c>
      <c r="D1179" s="6" t="str">
        <f t="shared" si="73"/>
        <v>-</v>
      </c>
      <c r="E1179" s="6" t="str">
        <f>IFERROR(VLOOKUP(B1179,总表!A:D,3,0),"-")</f>
        <v>-</v>
      </c>
      <c r="F1179" s="6" t="str">
        <f t="shared" si="74"/>
        <v>-</v>
      </c>
      <c r="G1179" s="6" t="s">
        <v>9</v>
      </c>
      <c r="H1179" s="6" t="str">
        <f>IF(IFERROR(VLOOKUP(B1179,总表!A:D,4,0),"露易")=0," ",IFERROR(VLOOKUP(B1179,总表!A:D,4,0),"-"))</f>
        <v>-</v>
      </c>
      <c r="I1179" s="6" t="str">
        <f t="shared" si="75"/>
        <v>-</v>
      </c>
    </row>
    <row r="1180" spans="1:9">
      <c r="A1180" s="6">
        <v>1179</v>
      </c>
      <c r="B1180" s="47" t="str">
        <f t="shared" si="72"/>
        <v>0000049B</v>
      </c>
      <c r="C1180" s="47" t="str">
        <f>IFERROR(VLOOKUP(B1180,总表!A:B,2,0),"-")</f>
        <v>-</v>
      </c>
      <c r="D1180" s="6" t="str">
        <f t="shared" si="73"/>
        <v>-</v>
      </c>
      <c r="E1180" s="6" t="str">
        <f>IFERROR(VLOOKUP(B1180,总表!A:D,3,0),"-")</f>
        <v>-</v>
      </c>
      <c r="F1180" s="6" t="str">
        <f t="shared" si="74"/>
        <v>-</v>
      </c>
      <c r="G1180" s="6" t="s">
        <v>9</v>
      </c>
      <c r="H1180" s="6" t="str">
        <f>IF(IFERROR(VLOOKUP(B1180,总表!A:D,4,0),"露易")=0," ",IFERROR(VLOOKUP(B1180,总表!A:D,4,0),"-"))</f>
        <v>-</v>
      </c>
      <c r="I1180" s="6" t="str">
        <f t="shared" si="75"/>
        <v>-</v>
      </c>
    </row>
    <row r="1181" spans="1:9">
      <c r="A1181" s="6">
        <v>1180</v>
      </c>
      <c r="B1181" s="47" t="str">
        <f t="shared" si="72"/>
        <v>0000049C</v>
      </c>
      <c r="C1181" s="47" t="str">
        <f>IFERROR(VLOOKUP(B1181,总表!A:B,2,0),"-")</f>
        <v>-</v>
      </c>
      <c r="D1181" s="6" t="str">
        <f t="shared" si="73"/>
        <v>-</v>
      </c>
      <c r="E1181" s="6" t="str">
        <f>IFERROR(VLOOKUP(B1181,总表!A:D,3,0),"-")</f>
        <v>-</v>
      </c>
      <c r="F1181" s="6" t="str">
        <f t="shared" si="74"/>
        <v>-</v>
      </c>
      <c r="G1181" s="6" t="s">
        <v>9</v>
      </c>
      <c r="H1181" s="6" t="str">
        <f>IF(IFERROR(VLOOKUP(B1181,总表!A:D,4,0),"露易")=0," ",IFERROR(VLOOKUP(B1181,总表!A:D,4,0),"-"))</f>
        <v>-</v>
      </c>
      <c r="I1181" s="6" t="str">
        <f t="shared" si="75"/>
        <v>-</v>
      </c>
    </row>
    <row r="1182" spans="1:9">
      <c r="A1182" s="6">
        <v>1181</v>
      </c>
      <c r="B1182" s="47" t="str">
        <f t="shared" si="72"/>
        <v>0000049D</v>
      </c>
      <c r="C1182" s="50" t="str">
        <f>IFERROR(VLOOKUP(B1182,总表!A:B,2,0),"-")</f>
        <v>摆设类</v>
      </c>
      <c r="D1182" s="51" t="str">
        <f t="shared" si="73"/>
        <v>摆设类</v>
      </c>
      <c r="E1182" s="51" t="str">
        <f>IFERROR(VLOOKUP(B1182,总表!A:D,3,0),"-")</f>
        <v>乒乓球桌</v>
      </c>
      <c r="F1182" s="51" t="str">
        <f t="shared" si="74"/>
        <v>乒乓球桌</v>
      </c>
      <c r="H1182" s="6" t="str">
        <f>IF(IFERROR(VLOOKUP(B1182,总表!A:D,4,0),"露易")=0," ",IFERROR(VLOOKUP(B1182,总表!A:D,4,0),"-"))</f>
        <v> </v>
      </c>
      <c r="I1182" s="6" t="str">
        <f t="shared" si="75"/>
        <v> </v>
      </c>
    </row>
    <row r="1183" spans="1:9">
      <c r="A1183" s="6">
        <v>1182</v>
      </c>
      <c r="B1183" s="47" t="str">
        <f t="shared" si="72"/>
        <v>0000049E</v>
      </c>
      <c r="C1183" s="47" t="str">
        <f>IFERROR(VLOOKUP(B1183,总表!A:B,2,0),"-")</f>
        <v>-</v>
      </c>
      <c r="D1183" s="6" t="str">
        <f t="shared" si="73"/>
        <v>-</v>
      </c>
      <c r="E1183" s="6" t="str">
        <f>IFERROR(VLOOKUP(B1183,总表!A:D,3,0),"-")</f>
        <v>-</v>
      </c>
      <c r="F1183" s="6" t="str">
        <f t="shared" si="74"/>
        <v>-</v>
      </c>
      <c r="G1183" s="6" t="s">
        <v>9</v>
      </c>
      <c r="H1183" s="6" t="str">
        <f>IF(IFERROR(VLOOKUP(B1183,总表!A:D,4,0),"露易")=0," ",IFERROR(VLOOKUP(B1183,总表!A:D,4,0),"-"))</f>
        <v>-</v>
      </c>
      <c r="I1183" s="6" t="str">
        <f t="shared" si="75"/>
        <v>-</v>
      </c>
    </row>
    <row r="1184" spans="1:9">
      <c r="A1184" s="6">
        <v>1183</v>
      </c>
      <c r="B1184" s="47" t="str">
        <f t="shared" si="72"/>
        <v>0000049F</v>
      </c>
      <c r="C1184" s="47" t="str">
        <f>IFERROR(VLOOKUP(B1184,总表!A:B,2,0),"-")</f>
        <v>-</v>
      </c>
      <c r="D1184" s="6" t="str">
        <f t="shared" si="73"/>
        <v>-</v>
      </c>
      <c r="E1184" s="6" t="str">
        <f>IFERROR(VLOOKUP(B1184,总表!A:D,3,0),"-")</f>
        <v>-</v>
      </c>
      <c r="F1184" s="6" t="str">
        <f t="shared" si="74"/>
        <v>-</v>
      </c>
      <c r="G1184" s="6" t="s">
        <v>9</v>
      </c>
      <c r="H1184" s="6" t="str">
        <f>IF(IFERROR(VLOOKUP(B1184,总表!A:D,4,0),"露易")=0," ",IFERROR(VLOOKUP(B1184,总表!A:D,4,0),"-"))</f>
        <v>-</v>
      </c>
      <c r="I1184" s="6" t="str">
        <f t="shared" si="75"/>
        <v>-</v>
      </c>
    </row>
    <row r="1185" spans="1:9">
      <c r="A1185" s="6">
        <v>1184</v>
      </c>
      <c r="B1185" s="47" t="str">
        <f t="shared" si="72"/>
        <v>000004A0</v>
      </c>
      <c r="C1185" s="47" t="str">
        <f>IFERROR(VLOOKUP(B1185,总表!A:B,2,0),"-")</f>
        <v>-</v>
      </c>
      <c r="D1185" s="6" t="str">
        <f t="shared" si="73"/>
        <v>-</v>
      </c>
      <c r="E1185" s="6" t="str">
        <f>IFERROR(VLOOKUP(B1185,总表!A:D,3,0),"-")</f>
        <v>-</v>
      </c>
      <c r="F1185" s="6" t="str">
        <f t="shared" si="74"/>
        <v>-</v>
      </c>
      <c r="G1185" s="6" t="s">
        <v>9</v>
      </c>
      <c r="H1185" s="6" t="str">
        <f>IF(IFERROR(VLOOKUP(B1185,总表!A:D,4,0),"露易")=0," ",IFERROR(VLOOKUP(B1185,总表!A:D,4,0),"-"))</f>
        <v>-</v>
      </c>
      <c r="I1185" s="6" t="str">
        <f t="shared" si="75"/>
        <v>-</v>
      </c>
    </row>
    <row r="1186" spans="1:9">
      <c r="A1186" s="6">
        <v>1185</v>
      </c>
      <c r="B1186" s="47" t="str">
        <f t="shared" si="72"/>
        <v>000004A1</v>
      </c>
      <c r="C1186" s="50" t="str">
        <f>IFERROR(VLOOKUP(B1186,总表!A:B,2,0),"-")</f>
        <v>摆设类</v>
      </c>
      <c r="D1186" s="51" t="str">
        <f t="shared" si="73"/>
        <v>摆设类</v>
      </c>
      <c r="E1186" s="51" t="str">
        <f>IFERROR(VLOOKUP(B1186,总表!A:D,3,0),"-")</f>
        <v>电话亭</v>
      </c>
      <c r="F1186" s="51" t="str">
        <f t="shared" si="74"/>
        <v>电话亭</v>
      </c>
      <c r="H1186" s="6" t="str">
        <f>IF(IFERROR(VLOOKUP(B1186,总表!A:D,4,0),"露易")=0," ",IFERROR(VLOOKUP(B1186,总表!A:D,4,0),"-"))</f>
        <v> </v>
      </c>
      <c r="I1186" s="6" t="str">
        <f t="shared" si="75"/>
        <v> </v>
      </c>
    </row>
    <row r="1187" spans="1:9">
      <c r="A1187" s="6">
        <v>1186</v>
      </c>
      <c r="B1187" s="47" t="str">
        <f t="shared" si="72"/>
        <v>000004A2</v>
      </c>
      <c r="C1187" s="50" t="str">
        <f>IFERROR(VLOOKUP(B1187,总表!A:B,2,0),"-")</f>
        <v>摆设类</v>
      </c>
      <c r="D1187" s="51" t="str">
        <f t="shared" si="73"/>
        <v>摆设类</v>
      </c>
      <c r="E1187" s="6" t="str">
        <f>IFERROR(VLOOKUP(B1187,总表!A:D,3,0),"-")</f>
        <v>望远镜</v>
      </c>
      <c r="F1187" s="6" t="str">
        <f t="shared" si="74"/>
        <v>望远镜</v>
      </c>
      <c r="H1187" s="6" t="str">
        <f>IF(IFERROR(VLOOKUP(B1187,总表!A:D,4,0),"露易")=0," ",IFERROR(VLOOKUP(B1187,总表!A:D,4,0),"-"))</f>
        <v> </v>
      </c>
      <c r="I1187" s="6" t="str">
        <f t="shared" si="75"/>
        <v> </v>
      </c>
    </row>
    <row r="1188" spans="1:9">
      <c r="A1188" s="6">
        <v>1187</v>
      </c>
      <c r="B1188" s="47" t="str">
        <f t="shared" si="72"/>
        <v>000004A3</v>
      </c>
      <c r="C1188" s="47" t="str">
        <f>IFERROR(VLOOKUP(B1188,总表!A:B,2,0),"-")</f>
        <v>-</v>
      </c>
      <c r="D1188" s="6" t="str">
        <f t="shared" si="73"/>
        <v>-</v>
      </c>
      <c r="E1188" s="6" t="str">
        <f>IFERROR(VLOOKUP(B1188,总表!A:D,3,0),"-")</f>
        <v>-</v>
      </c>
      <c r="F1188" s="6" t="str">
        <f t="shared" si="74"/>
        <v>-</v>
      </c>
      <c r="G1188" s="6" t="s">
        <v>9</v>
      </c>
      <c r="H1188" s="6" t="str">
        <f>IF(IFERROR(VLOOKUP(B1188,总表!A:D,4,0),"露易")=0," ",IFERROR(VLOOKUP(B1188,总表!A:D,4,0),"-"))</f>
        <v>-</v>
      </c>
      <c r="I1188" s="6" t="str">
        <f t="shared" si="75"/>
        <v>-</v>
      </c>
    </row>
    <row r="1189" spans="1:9">
      <c r="A1189" s="6">
        <v>1188</v>
      </c>
      <c r="B1189" s="47" t="str">
        <f t="shared" si="72"/>
        <v>000004A4</v>
      </c>
      <c r="C1189" s="47" t="str">
        <f>IFERROR(VLOOKUP(B1189,总表!A:B,2,0),"-")</f>
        <v>-</v>
      </c>
      <c r="D1189" s="6" t="str">
        <f t="shared" si="73"/>
        <v>-</v>
      </c>
      <c r="E1189" s="6" t="str">
        <f>IFERROR(VLOOKUP(B1189,总表!A:D,3,0),"-")</f>
        <v>-</v>
      </c>
      <c r="F1189" s="6" t="str">
        <f t="shared" si="74"/>
        <v>-</v>
      </c>
      <c r="G1189" s="6" t="s">
        <v>9</v>
      </c>
      <c r="H1189" s="6" t="str">
        <f>IF(IFERROR(VLOOKUP(B1189,总表!A:D,4,0),"露易")=0," ",IFERROR(VLOOKUP(B1189,总表!A:D,4,0),"-"))</f>
        <v>-</v>
      </c>
      <c r="I1189" s="6" t="str">
        <f t="shared" si="75"/>
        <v>-</v>
      </c>
    </row>
    <row r="1190" spans="1:9">
      <c r="A1190" s="6">
        <v>1189</v>
      </c>
      <c r="B1190" s="47" t="str">
        <f t="shared" si="72"/>
        <v>000004A5</v>
      </c>
      <c r="C1190" s="50" t="str">
        <f>IFERROR(VLOOKUP(B1190,总表!A:B,2,0),"-")</f>
        <v>摆设类</v>
      </c>
      <c r="D1190" s="51" t="str">
        <f t="shared" si="73"/>
        <v>摆设类</v>
      </c>
      <c r="E1190" s="51" t="str">
        <f>IFERROR(VLOOKUP(B1190,总表!A:D,3,0),"-")</f>
        <v>轮胎堆</v>
      </c>
      <c r="F1190" s="51" t="str">
        <f t="shared" si="74"/>
        <v>轮胎堆</v>
      </c>
      <c r="H1190" s="6" t="str">
        <f>IF(IFERROR(VLOOKUP(B1190,总表!A:D,4,0),"露易")=0," ",IFERROR(VLOOKUP(B1190,总表!A:D,4,0),"-"))</f>
        <v> </v>
      </c>
      <c r="I1190" s="6" t="str">
        <f t="shared" si="75"/>
        <v> </v>
      </c>
    </row>
    <row r="1191" spans="1:9">
      <c r="A1191" s="6">
        <v>1190</v>
      </c>
      <c r="B1191" s="47" t="str">
        <f t="shared" si="72"/>
        <v>000004A6</v>
      </c>
      <c r="C1191" s="47" t="str">
        <f>IFERROR(VLOOKUP(B1191,总表!A:B,2,0),"-")</f>
        <v>-</v>
      </c>
      <c r="D1191" s="6" t="str">
        <f t="shared" si="73"/>
        <v>-</v>
      </c>
      <c r="E1191" s="6" t="str">
        <f>IFERROR(VLOOKUP(B1191,总表!A:D,3,0),"-")</f>
        <v>-</v>
      </c>
      <c r="F1191" s="6" t="str">
        <f t="shared" si="74"/>
        <v>-</v>
      </c>
      <c r="G1191" s="6" t="s">
        <v>9</v>
      </c>
      <c r="H1191" s="6" t="str">
        <f>IF(IFERROR(VLOOKUP(B1191,总表!A:D,4,0),"露易")=0," ",IFERROR(VLOOKUP(B1191,总表!A:D,4,0),"-"))</f>
        <v>-</v>
      </c>
      <c r="I1191" s="6" t="str">
        <f t="shared" si="75"/>
        <v>-</v>
      </c>
    </row>
    <row r="1192" spans="1:9">
      <c r="A1192" s="6">
        <v>1191</v>
      </c>
      <c r="B1192" s="47" t="str">
        <f t="shared" si="72"/>
        <v>000004A7</v>
      </c>
      <c r="C1192" s="47" t="str">
        <f>IFERROR(VLOOKUP(B1192,总表!A:B,2,0),"-")</f>
        <v>-</v>
      </c>
      <c r="D1192" s="6" t="str">
        <f t="shared" si="73"/>
        <v>-</v>
      </c>
      <c r="E1192" s="6" t="str">
        <f>IFERROR(VLOOKUP(B1192,总表!A:D,3,0),"-")</f>
        <v>-</v>
      </c>
      <c r="F1192" s="6" t="str">
        <f t="shared" si="74"/>
        <v>-</v>
      </c>
      <c r="G1192" s="6" t="s">
        <v>9</v>
      </c>
      <c r="H1192" s="6" t="str">
        <f>IF(IFERROR(VLOOKUP(B1192,总表!A:D,4,0),"露易")=0," ",IFERROR(VLOOKUP(B1192,总表!A:D,4,0),"-"))</f>
        <v>-</v>
      </c>
      <c r="I1192" s="6" t="str">
        <f t="shared" si="75"/>
        <v>-</v>
      </c>
    </row>
    <row r="1193" spans="1:9">
      <c r="A1193" s="6">
        <v>1192</v>
      </c>
      <c r="B1193" s="47" t="str">
        <f t="shared" si="72"/>
        <v>000004A8</v>
      </c>
      <c r="C1193" s="47" t="str">
        <f>IFERROR(VLOOKUP(B1193,总表!A:B,2,0),"-")</f>
        <v>-</v>
      </c>
      <c r="D1193" s="6" t="str">
        <f t="shared" si="73"/>
        <v>-</v>
      </c>
      <c r="E1193" s="6" t="str">
        <f>IFERROR(VLOOKUP(B1193,总表!A:D,3,0),"-")</f>
        <v>-</v>
      </c>
      <c r="F1193" s="6" t="str">
        <f t="shared" si="74"/>
        <v>-</v>
      </c>
      <c r="G1193" s="6" t="s">
        <v>9</v>
      </c>
      <c r="H1193" s="6" t="str">
        <f>IF(IFERROR(VLOOKUP(B1193,总表!A:D,4,0),"露易")=0," ",IFERROR(VLOOKUP(B1193,总表!A:D,4,0),"-"))</f>
        <v>-</v>
      </c>
      <c r="I1193" s="6" t="str">
        <f t="shared" si="75"/>
        <v>-</v>
      </c>
    </row>
    <row r="1194" spans="1:9">
      <c r="A1194" s="6">
        <v>1193</v>
      </c>
      <c r="B1194" s="47" t="str">
        <f t="shared" si="72"/>
        <v>000004A9</v>
      </c>
      <c r="C1194" s="47" t="str">
        <f>IFERROR(VLOOKUP(B1194,总表!A:B,2,0),"-")</f>
        <v>-</v>
      </c>
      <c r="D1194" s="6" t="str">
        <f t="shared" si="73"/>
        <v>-</v>
      </c>
      <c r="E1194" s="6" t="str">
        <f>IFERROR(VLOOKUP(B1194,总表!A:D,3,0),"-")</f>
        <v>-</v>
      </c>
      <c r="F1194" s="6" t="str">
        <f t="shared" si="74"/>
        <v>-</v>
      </c>
      <c r="G1194" s="6" t="s">
        <v>9</v>
      </c>
      <c r="H1194" s="6" t="str">
        <f>IF(IFERROR(VLOOKUP(B1194,总表!A:D,4,0),"露易")=0," ",IFERROR(VLOOKUP(B1194,总表!A:D,4,0),"-"))</f>
        <v>-</v>
      </c>
      <c r="I1194" s="6" t="str">
        <f t="shared" si="75"/>
        <v>-</v>
      </c>
    </row>
    <row r="1195" spans="1:9">
      <c r="A1195" s="6">
        <v>1194</v>
      </c>
      <c r="B1195" s="47" t="str">
        <f t="shared" si="72"/>
        <v>000004AA</v>
      </c>
      <c r="C1195" s="47" t="str">
        <f>IFERROR(VLOOKUP(B1195,总表!A:B,2,0),"-")</f>
        <v>-</v>
      </c>
      <c r="D1195" s="6" t="str">
        <f t="shared" si="73"/>
        <v>-</v>
      </c>
      <c r="E1195" s="6" t="str">
        <f>IFERROR(VLOOKUP(B1195,总表!A:D,3,0),"-")</f>
        <v>-</v>
      </c>
      <c r="F1195" s="6" t="str">
        <f t="shared" si="74"/>
        <v>-</v>
      </c>
      <c r="G1195" s="6" t="s">
        <v>9</v>
      </c>
      <c r="H1195" s="6" t="str">
        <f>IF(IFERROR(VLOOKUP(B1195,总表!A:D,4,0),"露易")=0," ",IFERROR(VLOOKUP(B1195,总表!A:D,4,0),"-"))</f>
        <v>-</v>
      </c>
      <c r="I1195" s="6" t="str">
        <f t="shared" si="75"/>
        <v>-</v>
      </c>
    </row>
    <row r="1196" spans="1:9">
      <c r="A1196" s="6">
        <v>1195</v>
      </c>
      <c r="B1196" s="47" t="str">
        <f t="shared" si="72"/>
        <v>000004AB</v>
      </c>
      <c r="C1196" s="47" t="str">
        <f>IFERROR(VLOOKUP(B1196,总表!A:B,2,0),"-")</f>
        <v>-</v>
      </c>
      <c r="D1196" s="6" t="str">
        <f t="shared" si="73"/>
        <v>-</v>
      </c>
      <c r="E1196" s="6" t="str">
        <f>IFERROR(VLOOKUP(B1196,总表!A:D,3,0),"-")</f>
        <v>-</v>
      </c>
      <c r="F1196" s="6" t="str">
        <f t="shared" si="74"/>
        <v>-</v>
      </c>
      <c r="G1196" s="6" t="s">
        <v>9</v>
      </c>
      <c r="H1196" s="6" t="str">
        <f>IF(IFERROR(VLOOKUP(B1196,总表!A:D,4,0),"露易")=0," ",IFERROR(VLOOKUP(B1196,总表!A:D,4,0),"-"))</f>
        <v>-</v>
      </c>
      <c r="I1196" s="6" t="str">
        <f t="shared" si="75"/>
        <v>-</v>
      </c>
    </row>
    <row r="1197" spans="1:9">
      <c r="A1197" s="6">
        <v>1196</v>
      </c>
      <c r="B1197" s="47" t="str">
        <f t="shared" si="72"/>
        <v>000004AC</v>
      </c>
      <c r="C1197" s="47" t="str">
        <f>IFERROR(VLOOKUP(B1197,总表!A:B,2,0),"-")</f>
        <v>-</v>
      </c>
      <c r="D1197" s="6" t="str">
        <f t="shared" si="73"/>
        <v>-</v>
      </c>
      <c r="E1197" s="6" t="str">
        <f>IFERROR(VLOOKUP(B1197,总表!A:D,3,0),"-")</f>
        <v>-</v>
      </c>
      <c r="F1197" s="6" t="str">
        <f t="shared" si="74"/>
        <v>-</v>
      </c>
      <c r="G1197" s="6" t="s">
        <v>9</v>
      </c>
      <c r="H1197" s="6" t="str">
        <f>IF(IFERROR(VLOOKUP(B1197,总表!A:D,4,0),"露易")=0," ",IFERROR(VLOOKUP(B1197,总表!A:D,4,0),"-"))</f>
        <v>-</v>
      </c>
      <c r="I1197" s="6" t="str">
        <f t="shared" si="75"/>
        <v>-</v>
      </c>
    </row>
    <row r="1198" spans="1:9">
      <c r="A1198" s="6">
        <v>1197</v>
      </c>
      <c r="B1198" s="47" t="str">
        <f t="shared" si="72"/>
        <v>000004AD</v>
      </c>
      <c r="C1198" s="47" t="str">
        <f>IFERROR(VLOOKUP(B1198,总表!A:B,2,0),"-")</f>
        <v>-</v>
      </c>
      <c r="D1198" s="6" t="str">
        <f t="shared" si="73"/>
        <v>-</v>
      </c>
      <c r="E1198" s="6" t="str">
        <f>IFERROR(VLOOKUP(B1198,总表!A:D,3,0),"-")</f>
        <v>-</v>
      </c>
      <c r="F1198" s="6" t="str">
        <f t="shared" si="74"/>
        <v>-</v>
      </c>
      <c r="G1198" s="6" t="s">
        <v>9</v>
      </c>
      <c r="H1198" s="6" t="str">
        <f>IF(IFERROR(VLOOKUP(B1198,总表!A:D,4,0),"露易")=0," ",IFERROR(VLOOKUP(B1198,总表!A:D,4,0),"-"))</f>
        <v>-</v>
      </c>
      <c r="I1198" s="6" t="str">
        <f t="shared" si="75"/>
        <v>-</v>
      </c>
    </row>
    <row r="1199" spans="1:9">
      <c r="A1199" s="6">
        <v>1198</v>
      </c>
      <c r="B1199" s="47" t="str">
        <f t="shared" si="72"/>
        <v>000004AE</v>
      </c>
      <c r="C1199" s="47" t="str">
        <f>IFERROR(VLOOKUP(B1199,总表!A:B,2,0),"-")</f>
        <v>-</v>
      </c>
      <c r="D1199" s="6" t="str">
        <f t="shared" si="73"/>
        <v>-</v>
      </c>
      <c r="E1199" s="6" t="str">
        <f>IFERROR(VLOOKUP(B1199,总表!A:D,3,0),"-")</f>
        <v>-</v>
      </c>
      <c r="F1199" s="6" t="str">
        <f t="shared" si="74"/>
        <v>-</v>
      </c>
      <c r="G1199" s="6" t="s">
        <v>9</v>
      </c>
      <c r="H1199" s="6" t="str">
        <f>IF(IFERROR(VLOOKUP(B1199,总表!A:D,4,0),"露易")=0," ",IFERROR(VLOOKUP(B1199,总表!A:D,4,0),"-"))</f>
        <v>-</v>
      </c>
      <c r="I1199" s="6" t="str">
        <f t="shared" si="75"/>
        <v>-</v>
      </c>
    </row>
    <row r="1200" spans="1:9">
      <c r="A1200" s="6">
        <v>1199</v>
      </c>
      <c r="B1200" s="47" t="str">
        <f t="shared" si="72"/>
        <v>000004AF</v>
      </c>
      <c r="C1200" s="50" t="str">
        <f>IFERROR(VLOOKUP(B1200,总表!A:B,2,0),"-")</f>
        <v>摆设类</v>
      </c>
      <c r="D1200" s="51" t="str">
        <f t="shared" si="73"/>
        <v>摆设类</v>
      </c>
      <c r="E1200" s="6" t="str">
        <f>IFERROR(VLOOKUP(B1200,总表!A:D,3,0),"-")</f>
        <v>三轮车</v>
      </c>
      <c r="F1200" s="6" t="str">
        <f t="shared" si="74"/>
        <v>三轮车</v>
      </c>
      <c r="H1200" s="6" t="str">
        <f>IF(IFERROR(VLOOKUP(B1200,总表!A:D,4,0),"露易")=0," ",IFERROR(VLOOKUP(B1200,总表!A:D,4,0),"-"))</f>
        <v> </v>
      </c>
      <c r="I1200" s="6" t="str">
        <f t="shared" si="75"/>
        <v> </v>
      </c>
    </row>
    <row r="1201" spans="1:9">
      <c r="A1201" s="6">
        <v>1200</v>
      </c>
      <c r="B1201" s="47" t="str">
        <f t="shared" si="72"/>
        <v>000004B0</v>
      </c>
      <c r="C1201" s="50" t="str">
        <f>IFERROR(VLOOKUP(B1201,总表!A:B,2,0),"-")</f>
        <v>摆设类</v>
      </c>
      <c r="D1201" s="51" t="str">
        <f t="shared" si="73"/>
        <v>摆设类</v>
      </c>
      <c r="E1201" s="51" t="str">
        <f>IFERROR(VLOOKUP(B1201,总表!A:D,3,0),"-")</f>
        <v>鱼儿金奖杯</v>
      </c>
      <c r="F1201" s="51" t="str">
        <f t="shared" si="74"/>
        <v>鱼儿金奖杯</v>
      </c>
      <c r="H1201" s="6" t="str">
        <f>IF(IFERROR(VLOOKUP(B1201,总表!A:D,4,0),"露易")=0," ",IFERROR(VLOOKUP(B1201,总表!A:D,4,0),"-"))</f>
        <v> </v>
      </c>
      <c r="I1201" s="6" t="str">
        <f t="shared" si="75"/>
        <v> </v>
      </c>
    </row>
    <row r="1202" spans="1:9">
      <c r="A1202" s="6">
        <v>1201</v>
      </c>
      <c r="B1202" s="47" t="str">
        <f t="shared" si="72"/>
        <v>000004B1</v>
      </c>
      <c r="C1202" s="50" t="str">
        <f>IFERROR(VLOOKUP(B1202,总表!A:B,2,0),"-")</f>
        <v>摆设类</v>
      </c>
      <c r="D1202" s="51" t="str">
        <f t="shared" si="73"/>
        <v>摆设类</v>
      </c>
      <c r="E1202" s="51" t="str">
        <f>IFERROR(VLOOKUP(B1202,总表!A:D,3,0),"-")</f>
        <v>鱼儿银奖杯</v>
      </c>
      <c r="F1202" s="51" t="str">
        <f t="shared" si="74"/>
        <v>鱼儿银奖杯</v>
      </c>
      <c r="H1202" s="6" t="str">
        <f>IF(IFERROR(VLOOKUP(B1202,总表!A:D,4,0),"露易")=0," ",IFERROR(VLOOKUP(B1202,总表!A:D,4,0),"-"))</f>
        <v> </v>
      </c>
      <c r="I1202" s="6" t="str">
        <f t="shared" si="75"/>
        <v> </v>
      </c>
    </row>
    <row r="1203" spans="1:9">
      <c r="A1203" s="6">
        <v>1202</v>
      </c>
      <c r="B1203" s="47" t="str">
        <f t="shared" si="72"/>
        <v>000004B2</v>
      </c>
      <c r="C1203" s="50" t="str">
        <f>IFERROR(VLOOKUP(B1203,总表!A:B,2,0),"-")</f>
        <v>摆设类</v>
      </c>
      <c r="D1203" s="51" t="str">
        <f t="shared" si="73"/>
        <v>摆设类</v>
      </c>
      <c r="E1203" s="51" t="str">
        <f>IFERROR(VLOOKUP(B1203,总表!A:D,3,0),"-")</f>
        <v>鱼儿铜奖杯</v>
      </c>
      <c r="F1203" s="51" t="str">
        <f t="shared" si="74"/>
        <v>鱼儿铜奖杯</v>
      </c>
      <c r="H1203" s="6" t="str">
        <f>IF(IFERROR(VLOOKUP(B1203,总表!A:D,4,0),"露易")=0," ",IFERROR(VLOOKUP(B1203,总表!A:D,4,0),"-"))</f>
        <v> </v>
      </c>
      <c r="I1203" s="6" t="str">
        <f t="shared" si="75"/>
        <v> </v>
      </c>
    </row>
    <row r="1204" spans="1:9">
      <c r="A1204" s="6">
        <v>1203</v>
      </c>
      <c r="B1204" s="47" t="str">
        <f t="shared" si="72"/>
        <v>000004B3</v>
      </c>
      <c r="C1204" s="50" t="str">
        <f>IFERROR(VLOOKUP(B1204,总表!A:B,2,0),"-")</f>
        <v>摆设类</v>
      </c>
      <c r="D1204" s="51" t="str">
        <f t="shared" si="73"/>
        <v>摆设类</v>
      </c>
      <c r="E1204" s="6" t="str">
        <f>IFERROR(VLOOKUP(B1204,总表!A:D,3,0),"-")</f>
        <v>虫类金奖杯</v>
      </c>
      <c r="F1204" s="6" t="str">
        <f t="shared" si="74"/>
        <v>虫类金奖杯</v>
      </c>
      <c r="H1204" s="6" t="str">
        <f>IF(IFERROR(VLOOKUP(B1204,总表!A:D,4,0),"露易")=0," ",IFERROR(VLOOKUP(B1204,总表!A:D,4,0),"-"))</f>
        <v> </v>
      </c>
      <c r="I1204" s="6" t="str">
        <f t="shared" si="75"/>
        <v> </v>
      </c>
    </row>
    <row r="1205" spans="1:9">
      <c r="A1205" s="6">
        <v>1204</v>
      </c>
      <c r="B1205" s="47" t="str">
        <f t="shared" si="72"/>
        <v>000004B4</v>
      </c>
      <c r="C1205" s="50" t="str">
        <f>IFERROR(VLOOKUP(B1205,总表!A:B,2,0),"-")</f>
        <v>摆设类</v>
      </c>
      <c r="D1205" s="51" t="str">
        <f t="shared" si="73"/>
        <v>摆设类</v>
      </c>
      <c r="E1205" s="6" t="str">
        <f>IFERROR(VLOOKUP(B1205,总表!A:D,3,0),"-")</f>
        <v>虫类银奖杯</v>
      </c>
      <c r="F1205" s="6" t="str">
        <f t="shared" si="74"/>
        <v>虫类银奖杯</v>
      </c>
      <c r="H1205" s="6" t="str">
        <f>IF(IFERROR(VLOOKUP(B1205,总表!A:D,4,0),"露易")=0," ",IFERROR(VLOOKUP(B1205,总表!A:D,4,0),"-"))</f>
        <v> </v>
      </c>
      <c r="I1205" s="6" t="str">
        <f t="shared" si="75"/>
        <v> </v>
      </c>
    </row>
    <row r="1206" spans="1:9">
      <c r="A1206" s="6">
        <v>1205</v>
      </c>
      <c r="B1206" s="47" t="str">
        <f t="shared" si="72"/>
        <v>000004B5</v>
      </c>
      <c r="C1206" s="50" t="str">
        <f>IFERROR(VLOOKUP(B1206,总表!A:B,2,0),"-")</f>
        <v>摆设类</v>
      </c>
      <c r="D1206" s="51" t="str">
        <f t="shared" si="73"/>
        <v>摆设类</v>
      </c>
      <c r="E1206" s="6" t="str">
        <f>IFERROR(VLOOKUP(B1206,总表!A:D,3,0),"-")</f>
        <v>虫类铜奖杯</v>
      </c>
      <c r="F1206" s="6" t="str">
        <f t="shared" si="74"/>
        <v>虫类铜奖杯</v>
      </c>
      <c r="H1206" s="6" t="str">
        <f>IF(IFERROR(VLOOKUP(B1206,总表!A:D,4,0),"露易")=0," ",IFERROR(VLOOKUP(B1206,总表!A:D,4,0),"-"))</f>
        <v> </v>
      </c>
      <c r="I1206" s="6" t="str">
        <f t="shared" si="75"/>
        <v> </v>
      </c>
    </row>
    <row r="1207" spans="1:9">
      <c r="A1207" s="6">
        <v>1206</v>
      </c>
      <c r="B1207" s="47" t="str">
        <f t="shared" si="72"/>
        <v>000004B6</v>
      </c>
      <c r="C1207" s="47" t="str">
        <f>IFERROR(VLOOKUP(B1207,总表!A:B,2,0),"-")</f>
        <v>-</v>
      </c>
      <c r="D1207" s="6" t="str">
        <f t="shared" si="73"/>
        <v>-</v>
      </c>
      <c r="E1207" s="6" t="str">
        <f>IFERROR(VLOOKUP(B1207,总表!A:D,3,0),"-")</f>
        <v>-</v>
      </c>
      <c r="F1207" s="6" t="str">
        <f t="shared" si="74"/>
        <v>-</v>
      </c>
      <c r="G1207" s="6" t="s">
        <v>9</v>
      </c>
      <c r="H1207" s="6" t="str">
        <f>IF(IFERROR(VLOOKUP(B1207,总表!A:D,4,0),"露易")=0," ",IFERROR(VLOOKUP(B1207,总表!A:D,4,0),"-"))</f>
        <v>-</v>
      </c>
      <c r="I1207" s="6" t="str">
        <f t="shared" si="75"/>
        <v>-</v>
      </c>
    </row>
    <row r="1208" spans="1:9">
      <c r="A1208" s="6">
        <v>1207</v>
      </c>
      <c r="B1208" s="47" t="str">
        <f t="shared" si="72"/>
        <v>000004B7</v>
      </c>
      <c r="C1208" s="47" t="str">
        <f>IFERROR(VLOOKUP(B1208,总表!A:B,2,0),"-")</f>
        <v>-</v>
      </c>
      <c r="D1208" s="6" t="str">
        <f t="shared" si="73"/>
        <v>-</v>
      </c>
      <c r="E1208" s="6" t="str">
        <f>IFERROR(VLOOKUP(B1208,总表!A:D,3,0),"-")</f>
        <v>-</v>
      </c>
      <c r="F1208" s="6" t="str">
        <f t="shared" si="74"/>
        <v>-</v>
      </c>
      <c r="G1208" s="6" t="s">
        <v>9</v>
      </c>
      <c r="H1208" s="6" t="str">
        <f>IF(IFERROR(VLOOKUP(B1208,总表!A:D,4,0),"露易")=0," ",IFERROR(VLOOKUP(B1208,总表!A:D,4,0),"-"))</f>
        <v>-</v>
      </c>
      <c r="I1208" s="6" t="str">
        <f t="shared" si="75"/>
        <v>-</v>
      </c>
    </row>
    <row r="1209" spans="1:9">
      <c r="A1209" s="6">
        <v>1208</v>
      </c>
      <c r="B1209" s="47" t="str">
        <f t="shared" si="72"/>
        <v>000004B8</v>
      </c>
      <c r="C1209" s="47" t="str">
        <f>IFERROR(VLOOKUP(B1209,总表!A:B,2,0),"-")</f>
        <v>-</v>
      </c>
      <c r="D1209" s="6" t="str">
        <f t="shared" si="73"/>
        <v>-</v>
      </c>
      <c r="E1209" s="6" t="str">
        <f>IFERROR(VLOOKUP(B1209,总表!A:D,3,0),"-")</f>
        <v>-</v>
      </c>
      <c r="F1209" s="6" t="str">
        <f t="shared" si="74"/>
        <v>-</v>
      </c>
      <c r="G1209" s="6" t="s">
        <v>9</v>
      </c>
      <c r="H1209" s="6" t="str">
        <f>IF(IFERROR(VLOOKUP(B1209,总表!A:D,4,0),"露易")=0," ",IFERROR(VLOOKUP(B1209,总表!A:D,4,0),"-"))</f>
        <v>-</v>
      </c>
      <c r="I1209" s="6" t="str">
        <f t="shared" si="75"/>
        <v>-</v>
      </c>
    </row>
    <row r="1210" spans="1:9">
      <c r="A1210" s="6">
        <v>1209</v>
      </c>
      <c r="B1210" s="47" t="str">
        <f t="shared" si="72"/>
        <v>000004B9</v>
      </c>
      <c r="C1210" s="47" t="str">
        <f>IFERROR(VLOOKUP(B1210,总表!A:B,2,0),"-")</f>
        <v>-</v>
      </c>
      <c r="D1210" s="6" t="str">
        <f t="shared" si="73"/>
        <v>-</v>
      </c>
      <c r="E1210" s="6" t="str">
        <f>IFERROR(VLOOKUP(B1210,总表!A:D,3,0),"-")</f>
        <v>-</v>
      </c>
      <c r="F1210" s="6" t="str">
        <f t="shared" si="74"/>
        <v>-</v>
      </c>
      <c r="G1210" s="6" t="s">
        <v>9</v>
      </c>
      <c r="H1210" s="6" t="str">
        <f>IF(IFERROR(VLOOKUP(B1210,总表!A:D,4,0),"露易")=0," ",IFERROR(VLOOKUP(B1210,总表!A:D,4,0),"-"))</f>
        <v>-</v>
      </c>
      <c r="I1210" s="6" t="str">
        <f t="shared" si="75"/>
        <v>-</v>
      </c>
    </row>
    <row r="1211" spans="1:9">
      <c r="A1211" s="6">
        <v>1210</v>
      </c>
      <c r="B1211" s="47" t="str">
        <f t="shared" si="72"/>
        <v>000004BA</v>
      </c>
      <c r="C1211" s="47" t="str">
        <f>IFERROR(VLOOKUP(B1211,总表!A:B,2,0),"-")</f>
        <v>-</v>
      </c>
      <c r="D1211" s="6" t="str">
        <f t="shared" si="73"/>
        <v>-</v>
      </c>
      <c r="E1211" s="6" t="str">
        <f>IFERROR(VLOOKUP(B1211,总表!A:D,3,0),"-")</f>
        <v>-</v>
      </c>
      <c r="F1211" s="6" t="str">
        <f t="shared" si="74"/>
        <v>-</v>
      </c>
      <c r="G1211" s="6" t="s">
        <v>9</v>
      </c>
      <c r="H1211" s="6" t="str">
        <f>IF(IFERROR(VLOOKUP(B1211,总表!A:D,4,0),"露易")=0," ",IFERROR(VLOOKUP(B1211,总表!A:D,4,0),"-"))</f>
        <v>-</v>
      </c>
      <c r="I1211" s="6" t="str">
        <f t="shared" si="75"/>
        <v>-</v>
      </c>
    </row>
    <row r="1212" spans="1:9">
      <c r="A1212" s="6">
        <v>1211</v>
      </c>
      <c r="B1212" s="47" t="str">
        <f t="shared" si="72"/>
        <v>000004BB</v>
      </c>
      <c r="C1212" s="50" t="str">
        <f>IFERROR(VLOOKUP(B1212,总表!A:B,2,0),"-")</f>
        <v>摆设类</v>
      </c>
      <c r="D1212" s="51" t="str">
        <f t="shared" si="73"/>
        <v>摆设类</v>
      </c>
      <c r="E1212" s="6" t="str">
        <f>IFERROR(VLOOKUP(B1212,总表!A:D,3,0),"-")</f>
        <v>打字机</v>
      </c>
      <c r="F1212" s="6" t="str">
        <f t="shared" si="74"/>
        <v>打字机</v>
      </c>
      <c r="H1212" s="6" t="str">
        <f>IF(IFERROR(VLOOKUP(B1212,总表!A:D,4,0),"露易")=0," ",IFERROR(VLOOKUP(B1212,总表!A:D,4,0),"-"))</f>
        <v> </v>
      </c>
      <c r="I1212" s="6" t="str">
        <f t="shared" si="75"/>
        <v> </v>
      </c>
    </row>
    <row r="1213" spans="1:9">
      <c r="A1213" s="6">
        <v>1212</v>
      </c>
      <c r="B1213" s="47" t="str">
        <f t="shared" si="72"/>
        <v>000004BC</v>
      </c>
      <c r="C1213" s="47" t="str">
        <f>IFERROR(VLOOKUP(B1213,总表!A:B,2,0),"-")</f>
        <v>-</v>
      </c>
      <c r="D1213" s="6" t="str">
        <f t="shared" si="73"/>
        <v>-</v>
      </c>
      <c r="E1213" s="6" t="str">
        <f>IFERROR(VLOOKUP(B1213,总表!A:D,3,0),"-")</f>
        <v>-</v>
      </c>
      <c r="F1213" s="6" t="str">
        <f t="shared" si="74"/>
        <v>-</v>
      </c>
      <c r="G1213" s="6" t="s">
        <v>9</v>
      </c>
      <c r="H1213" s="6" t="str">
        <f>IF(IFERROR(VLOOKUP(B1213,总表!A:D,4,0),"露易")=0," ",IFERROR(VLOOKUP(B1213,总表!A:D,4,0),"-"))</f>
        <v>-</v>
      </c>
      <c r="I1213" s="6" t="str">
        <f t="shared" si="75"/>
        <v>-</v>
      </c>
    </row>
    <row r="1214" spans="1:9">
      <c r="A1214" s="6">
        <v>1213</v>
      </c>
      <c r="B1214" s="47" t="str">
        <f t="shared" si="72"/>
        <v>000004BD</v>
      </c>
      <c r="C1214" s="47" t="str">
        <f>IFERROR(VLOOKUP(B1214,总表!A:B,2,0),"-")</f>
        <v>-</v>
      </c>
      <c r="D1214" s="6" t="str">
        <f t="shared" si="73"/>
        <v>-</v>
      </c>
      <c r="E1214" s="6" t="str">
        <f>IFERROR(VLOOKUP(B1214,总表!A:D,3,0),"-")</f>
        <v>-</v>
      </c>
      <c r="F1214" s="6" t="str">
        <f t="shared" si="74"/>
        <v>-</v>
      </c>
      <c r="G1214" s="6" t="s">
        <v>9</v>
      </c>
      <c r="H1214" s="6" t="str">
        <f>IF(IFERROR(VLOOKUP(B1214,总表!A:D,4,0),"露易")=0," ",IFERROR(VLOOKUP(B1214,总表!A:D,4,0),"-"))</f>
        <v>-</v>
      </c>
      <c r="I1214" s="6" t="str">
        <f t="shared" si="75"/>
        <v>-</v>
      </c>
    </row>
    <row r="1215" spans="1:9">
      <c r="A1215" s="6">
        <v>1214</v>
      </c>
      <c r="B1215" s="47" t="str">
        <f t="shared" si="72"/>
        <v>000004BE</v>
      </c>
      <c r="C1215" s="47" t="str">
        <f>IFERROR(VLOOKUP(B1215,总表!A:B,2,0),"-")</f>
        <v>-</v>
      </c>
      <c r="D1215" s="6" t="str">
        <f t="shared" si="73"/>
        <v>-</v>
      </c>
      <c r="E1215" s="6" t="str">
        <f>IFERROR(VLOOKUP(B1215,总表!A:D,3,0),"-")</f>
        <v>-</v>
      </c>
      <c r="F1215" s="6" t="str">
        <f t="shared" si="74"/>
        <v>-</v>
      </c>
      <c r="G1215" s="6" t="s">
        <v>9</v>
      </c>
      <c r="H1215" s="6" t="str">
        <f>IF(IFERROR(VLOOKUP(B1215,总表!A:D,4,0),"露易")=0," ",IFERROR(VLOOKUP(B1215,总表!A:D,4,0),"-"))</f>
        <v>-</v>
      </c>
      <c r="I1215" s="6" t="str">
        <f t="shared" si="75"/>
        <v>-</v>
      </c>
    </row>
    <row r="1216" spans="1:9">
      <c r="A1216" s="6">
        <v>1215</v>
      </c>
      <c r="B1216" s="47" t="str">
        <f t="shared" si="72"/>
        <v>000004BF</v>
      </c>
      <c r="C1216" s="47" t="str">
        <f>IFERROR(VLOOKUP(B1216,总表!A:B,2,0),"-")</f>
        <v>-</v>
      </c>
      <c r="D1216" s="6" t="str">
        <f t="shared" si="73"/>
        <v>-</v>
      </c>
      <c r="E1216" s="6" t="str">
        <f>IFERROR(VLOOKUP(B1216,总表!A:D,3,0),"-")</f>
        <v>-</v>
      </c>
      <c r="F1216" s="6" t="str">
        <f t="shared" si="74"/>
        <v>-</v>
      </c>
      <c r="G1216" s="6" t="s">
        <v>9</v>
      </c>
      <c r="H1216" s="6" t="str">
        <f>IF(IFERROR(VLOOKUP(B1216,总表!A:D,4,0),"露易")=0," ",IFERROR(VLOOKUP(B1216,总表!A:D,4,0),"-"))</f>
        <v>-</v>
      </c>
      <c r="I1216" s="6" t="str">
        <f t="shared" si="75"/>
        <v>-</v>
      </c>
    </row>
    <row r="1217" spans="1:9">
      <c r="A1217" s="6">
        <v>1216</v>
      </c>
      <c r="B1217" s="47" t="str">
        <f t="shared" si="72"/>
        <v>000004C0</v>
      </c>
      <c r="C1217" s="47" t="str">
        <f>IFERROR(VLOOKUP(B1217,总表!A:B,2,0),"-")</f>
        <v>-</v>
      </c>
      <c r="D1217" s="6" t="str">
        <f t="shared" si="73"/>
        <v>-</v>
      </c>
      <c r="E1217" s="6" t="str">
        <f>IFERROR(VLOOKUP(B1217,总表!A:D,3,0),"-")</f>
        <v>-</v>
      </c>
      <c r="F1217" s="6" t="str">
        <f t="shared" si="74"/>
        <v>-</v>
      </c>
      <c r="G1217" s="6" t="s">
        <v>9</v>
      </c>
      <c r="H1217" s="6" t="str">
        <f>IF(IFERROR(VLOOKUP(B1217,总表!A:D,4,0),"露易")=0," ",IFERROR(VLOOKUP(B1217,总表!A:D,4,0),"-"))</f>
        <v>-</v>
      </c>
      <c r="I1217" s="6" t="str">
        <f t="shared" si="75"/>
        <v>-</v>
      </c>
    </row>
    <row r="1218" spans="1:9">
      <c r="A1218" s="6">
        <v>1217</v>
      </c>
      <c r="B1218" s="47" t="str">
        <f t="shared" ref="B1218:B1281" si="76">DEC2HEX(ROW(A1217),8)</f>
        <v>000004C1</v>
      </c>
      <c r="C1218" s="50" t="str">
        <f>IFERROR(VLOOKUP(B1218,总表!A:B,2,0),"-")</f>
        <v>摆设类</v>
      </c>
      <c r="D1218" s="51" t="str">
        <f t="shared" ref="D1218:D1281" si="77">C1218</f>
        <v>摆设类</v>
      </c>
      <c r="E1218" s="6" t="str">
        <f>IFERROR(VLOOKUP(B1218,总表!A:D,3,0),"-")</f>
        <v>小便斗</v>
      </c>
      <c r="F1218" s="6" t="str">
        <f t="shared" ref="F1218:F1281" si="78">E1218</f>
        <v>小便斗</v>
      </c>
      <c r="H1218" s="6" t="str">
        <f>IF(IFERROR(VLOOKUP(B1218,总表!A:D,4,0),"露易")=0," ",IFERROR(VLOOKUP(B1218,总表!A:D,4,0),"-"))</f>
        <v> </v>
      </c>
      <c r="I1218" s="6" t="str">
        <f t="shared" ref="I1218:I1281" si="79">H1218</f>
        <v> </v>
      </c>
    </row>
    <row r="1219" spans="1:9">
      <c r="A1219" s="6">
        <v>1218</v>
      </c>
      <c r="B1219" s="47" t="str">
        <f t="shared" si="76"/>
        <v>000004C2</v>
      </c>
      <c r="C1219" s="47" t="str">
        <f>IFERROR(VLOOKUP(B1219,总表!A:B,2,0),"-")</f>
        <v>-</v>
      </c>
      <c r="D1219" s="6" t="str">
        <f t="shared" si="77"/>
        <v>-</v>
      </c>
      <c r="E1219" s="6" t="str">
        <f>IFERROR(VLOOKUP(B1219,总表!A:D,3,0),"-")</f>
        <v>-</v>
      </c>
      <c r="F1219" s="6" t="str">
        <f t="shared" si="78"/>
        <v>-</v>
      </c>
      <c r="G1219" s="6" t="s">
        <v>9</v>
      </c>
      <c r="H1219" s="6" t="str">
        <f>IF(IFERROR(VLOOKUP(B1219,总表!A:D,4,0),"露易")=0," ",IFERROR(VLOOKUP(B1219,总表!A:D,4,0),"-"))</f>
        <v>-</v>
      </c>
      <c r="I1219" s="6" t="str">
        <f t="shared" si="79"/>
        <v>-</v>
      </c>
    </row>
    <row r="1220" spans="1:9">
      <c r="A1220" s="6">
        <v>1219</v>
      </c>
      <c r="B1220" s="47" t="str">
        <f t="shared" si="76"/>
        <v>000004C3</v>
      </c>
      <c r="C1220" s="47" t="str">
        <f>IFERROR(VLOOKUP(B1220,总表!A:B,2,0),"-")</f>
        <v>-</v>
      </c>
      <c r="D1220" s="6" t="str">
        <f t="shared" si="77"/>
        <v>-</v>
      </c>
      <c r="E1220" s="6" t="str">
        <f>IFERROR(VLOOKUP(B1220,总表!A:D,3,0),"-")</f>
        <v>-</v>
      </c>
      <c r="F1220" s="6" t="str">
        <f t="shared" si="78"/>
        <v>-</v>
      </c>
      <c r="G1220" s="6" t="s">
        <v>9</v>
      </c>
      <c r="H1220" s="6" t="str">
        <f>IF(IFERROR(VLOOKUP(B1220,总表!A:D,4,0),"露易")=0," ",IFERROR(VLOOKUP(B1220,总表!A:D,4,0),"-"))</f>
        <v>-</v>
      </c>
      <c r="I1220" s="6" t="str">
        <f t="shared" si="79"/>
        <v>-</v>
      </c>
    </row>
    <row r="1221" spans="1:9">
      <c r="A1221" s="6">
        <v>1220</v>
      </c>
      <c r="B1221" s="47" t="str">
        <f t="shared" si="76"/>
        <v>000004C4</v>
      </c>
      <c r="C1221" s="47" t="str">
        <f>IFERROR(VLOOKUP(B1221,总表!A:B,2,0),"-")</f>
        <v>-</v>
      </c>
      <c r="D1221" s="6" t="str">
        <f t="shared" si="77"/>
        <v>-</v>
      </c>
      <c r="E1221" s="6" t="str">
        <f>IFERROR(VLOOKUP(B1221,总表!A:D,3,0),"-")</f>
        <v>-</v>
      </c>
      <c r="F1221" s="6" t="str">
        <f t="shared" si="78"/>
        <v>-</v>
      </c>
      <c r="G1221" s="6" t="s">
        <v>9</v>
      </c>
      <c r="H1221" s="6" t="str">
        <f>IF(IFERROR(VLOOKUP(B1221,总表!A:D,4,0),"露易")=0," ",IFERROR(VLOOKUP(B1221,总表!A:D,4,0),"-"))</f>
        <v>-</v>
      </c>
      <c r="I1221" s="6" t="str">
        <f t="shared" si="79"/>
        <v>-</v>
      </c>
    </row>
    <row r="1222" spans="1:9">
      <c r="A1222" s="6">
        <v>1221</v>
      </c>
      <c r="B1222" s="47" t="str">
        <f t="shared" si="76"/>
        <v>000004C5</v>
      </c>
      <c r="C1222" s="50" t="str">
        <f>IFERROR(VLOOKUP(B1222,总表!A:B,2,0),"-")</f>
        <v>摆设类</v>
      </c>
      <c r="D1222" s="51" t="str">
        <f t="shared" si="77"/>
        <v>摆设类</v>
      </c>
      <c r="E1222" s="51" t="str">
        <f>IFERROR(VLOOKUP(B1222,总表!A:D,3,0),"-")</f>
        <v>摄影机</v>
      </c>
      <c r="F1222" s="51" t="str">
        <f t="shared" si="78"/>
        <v>摄影机</v>
      </c>
      <c r="H1222" s="6" t="str">
        <f>IF(IFERROR(VLOOKUP(B1222,总表!A:D,4,0),"露易")=0," ",IFERROR(VLOOKUP(B1222,总表!A:D,4,0),"-"))</f>
        <v> </v>
      </c>
      <c r="I1222" s="6" t="str">
        <f t="shared" si="79"/>
        <v> </v>
      </c>
    </row>
    <row r="1223" spans="1:9">
      <c r="A1223" s="6">
        <v>1222</v>
      </c>
      <c r="B1223" s="47" t="str">
        <f t="shared" si="76"/>
        <v>000004C6</v>
      </c>
      <c r="C1223" s="47" t="str">
        <f>IFERROR(VLOOKUP(B1223,总表!A:B,2,0),"-")</f>
        <v>-</v>
      </c>
      <c r="D1223" s="6" t="str">
        <f t="shared" si="77"/>
        <v>-</v>
      </c>
      <c r="E1223" s="6" t="str">
        <f>IFERROR(VLOOKUP(B1223,总表!A:D,3,0),"-")</f>
        <v>-</v>
      </c>
      <c r="F1223" s="6" t="str">
        <f t="shared" si="78"/>
        <v>-</v>
      </c>
      <c r="G1223" s="6" t="s">
        <v>9</v>
      </c>
      <c r="H1223" s="6" t="str">
        <f>IF(IFERROR(VLOOKUP(B1223,总表!A:D,4,0),"露易")=0," ",IFERROR(VLOOKUP(B1223,总表!A:D,4,0),"-"))</f>
        <v>-</v>
      </c>
      <c r="I1223" s="6" t="str">
        <f t="shared" si="79"/>
        <v>-</v>
      </c>
    </row>
    <row r="1224" spans="1:9">
      <c r="A1224" s="6">
        <v>1223</v>
      </c>
      <c r="B1224" s="47" t="str">
        <f t="shared" si="76"/>
        <v>000004C7</v>
      </c>
      <c r="C1224" s="47" t="str">
        <f>IFERROR(VLOOKUP(B1224,总表!A:B,2,0),"-")</f>
        <v>-</v>
      </c>
      <c r="D1224" s="6" t="str">
        <f t="shared" si="77"/>
        <v>-</v>
      </c>
      <c r="E1224" s="6" t="str">
        <f>IFERROR(VLOOKUP(B1224,总表!A:D,3,0),"-")</f>
        <v>-</v>
      </c>
      <c r="F1224" s="6" t="str">
        <f t="shared" si="78"/>
        <v>-</v>
      </c>
      <c r="G1224" s="6" t="s">
        <v>9</v>
      </c>
      <c r="H1224" s="6" t="str">
        <f>IF(IFERROR(VLOOKUP(B1224,总表!A:D,4,0),"露易")=0," ",IFERROR(VLOOKUP(B1224,总表!A:D,4,0),"-"))</f>
        <v>-</v>
      </c>
      <c r="I1224" s="6" t="str">
        <f t="shared" si="79"/>
        <v>-</v>
      </c>
    </row>
    <row r="1225" spans="1:9">
      <c r="A1225" s="6">
        <v>1224</v>
      </c>
      <c r="B1225" s="47" t="str">
        <f t="shared" si="76"/>
        <v>000004C8</v>
      </c>
      <c r="C1225" s="47" t="str">
        <f>IFERROR(VLOOKUP(B1225,总表!A:B,2,0),"-")</f>
        <v>-</v>
      </c>
      <c r="D1225" s="6" t="str">
        <f t="shared" si="77"/>
        <v>-</v>
      </c>
      <c r="E1225" s="6" t="str">
        <f>IFERROR(VLOOKUP(B1225,总表!A:D,3,0),"-")</f>
        <v>-</v>
      </c>
      <c r="F1225" s="6" t="str">
        <f t="shared" si="78"/>
        <v>-</v>
      </c>
      <c r="G1225" s="6" t="s">
        <v>9</v>
      </c>
      <c r="H1225" s="6" t="str">
        <f>IF(IFERROR(VLOOKUP(B1225,总表!A:D,4,0),"露易")=0," ",IFERROR(VLOOKUP(B1225,总表!A:D,4,0),"-"))</f>
        <v>-</v>
      </c>
      <c r="I1225" s="6" t="str">
        <f t="shared" si="79"/>
        <v>-</v>
      </c>
    </row>
    <row r="1226" spans="1:9">
      <c r="A1226" s="6">
        <v>1225</v>
      </c>
      <c r="B1226" s="47" t="str">
        <f t="shared" si="76"/>
        <v>000004C9</v>
      </c>
      <c r="C1226" s="47" t="str">
        <f>IFERROR(VLOOKUP(B1226,总表!A:B,2,0),"-")</f>
        <v>-</v>
      </c>
      <c r="D1226" s="6" t="str">
        <f t="shared" si="77"/>
        <v>-</v>
      </c>
      <c r="E1226" s="6" t="str">
        <f>IFERROR(VLOOKUP(B1226,总表!A:D,3,0),"-")</f>
        <v>-</v>
      </c>
      <c r="F1226" s="6" t="str">
        <f t="shared" si="78"/>
        <v>-</v>
      </c>
      <c r="G1226" s="6" t="s">
        <v>9</v>
      </c>
      <c r="H1226" s="6" t="str">
        <f>IF(IFERROR(VLOOKUP(B1226,总表!A:D,4,0),"露易")=0," ",IFERROR(VLOOKUP(B1226,总表!A:D,4,0),"-"))</f>
        <v>-</v>
      </c>
      <c r="I1226" s="6" t="str">
        <f t="shared" si="79"/>
        <v>-</v>
      </c>
    </row>
    <row r="1227" spans="1:9">
      <c r="A1227" s="6">
        <v>1226</v>
      </c>
      <c r="B1227" s="47" t="str">
        <f t="shared" si="76"/>
        <v>000004CA</v>
      </c>
      <c r="C1227" s="47" t="str">
        <f>IFERROR(VLOOKUP(B1227,总表!A:B,2,0),"-")</f>
        <v>-</v>
      </c>
      <c r="D1227" s="6" t="str">
        <f t="shared" si="77"/>
        <v>-</v>
      </c>
      <c r="E1227" s="6" t="str">
        <f>IFERROR(VLOOKUP(B1227,总表!A:D,3,0),"-")</f>
        <v>-</v>
      </c>
      <c r="F1227" s="6" t="str">
        <f t="shared" si="78"/>
        <v>-</v>
      </c>
      <c r="G1227" s="6" t="s">
        <v>9</v>
      </c>
      <c r="H1227" s="6" t="str">
        <f>IF(IFERROR(VLOOKUP(B1227,总表!A:D,4,0),"露易")=0," ",IFERROR(VLOOKUP(B1227,总表!A:D,4,0),"-"))</f>
        <v>-</v>
      </c>
      <c r="I1227" s="6" t="str">
        <f t="shared" si="79"/>
        <v>-</v>
      </c>
    </row>
    <row r="1228" spans="1:9">
      <c r="A1228" s="6">
        <v>1227</v>
      </c>
      <c r="B1228" s="47" t="str">
        <f t="shared" si="76"/>
        <v>000004CB</v>
      </c>
      <c r="C1228" s="50" t="str">
        <f>IFERROR(VLOOKUP(B1228,总表!A:B,2,0),"-")</f>
        <v>摆设类</v>
      </c>
      <c r="D1228" s="51" t="str">
        <f t="shared" si="77"/>
        <v>摆设类</v>
      </c>
      <c r="E1228" s="51" t="str">
        <f>IFERROR(VLOOKUP(B1228,总表!A:D,3,0),"-")</f>
        <v>滚筒式洗衣机</v>
      </c>
      <c r="F1228" s="51" t="str">
        <f t="shared" si="78"/>
        <v>滚筒式洗衣机</v>
      </c>
      <c r="H1228" s="6" t="str">
        <f>IF(IFERROR(VLOOKUP(B1228,总表!A:D,4,0),"露易")=0," ",IFERROR(VLOOKUP(B1228,总表!A:D,4,0),"-"))</f>
        <v> </v>
      </c>
      <c r="I1228" s="6" t="str">
        <f t="shared" si="79"/>
        <v> </v>
      </c>
    </row>
    <row r="1229" spans="1:9">
      <c r="A1229" s="6">
        <v>1228</v>
      </c>
      <c r="B1229" s="47" t="str">
        <f t="shared" si="76"/>
        <v>000004CC</v>
      </c>
      <c r="C1229" s="47" t="str">
        <f>IFERROR(VLOOKUP(B1229,总表!A:B,2,0),"-")</f>
        <v>-</v>
      </c>
      <c r="D1229" s="6" t="str">
        <f t="shared" si="77"/>
        <v>-</v>
      </c>
      <c r="E1229" s="6" t="str">
        <f>IFERROR(VLOOKUP(B1229,总表!A:D,3,0),"-")</f>
        <v>-</v>
      </c>
      <c r="F1229" s="6" t="str">
        <f t="shared" si="78"/>
        <v>-</v>
      </c>
      <c r="G1229" s="6" t="s">
        <v>9</v>
      </c>
      <c r="H1229" s="6" t="str">
        <f>IF(IFERROR(VLOOKUP(B1229,总表!A:D,4,0),"露易")=0," ",IFERROR(VLOOKUP(B1229,总表!A:D,4,0),"-"))</f>
        <v>-</v>
      </c>
      <c r="I1229" s="6" t="str">
        <f t="shared" si="79"/>
        <v>-</v>
      </c>
    </row>
    <row r="1230" spans="1:9">
      <c r="A1230" s="6">
        <v>1229</v>
      </c>
      <c r="B1230" s="47" t="str">
        <f t="shared" si="76"/>
        <v>000004CD</v>
      </c>
      <c r="C1230" s="50" t="str">
        <f>IFERROR(VLOOKUP(B1230,总表!A:B,2,0),"-")</f>
        <v>摆设类</v>
      </c>
      <c r="D1230" s="51" t="str">
        <f t="shared" si="77"/>
        <v>摆设类</v>
      </c>
      <c r="E1230" s="6" t="str">
        <f>IFERROR(VLOOKUP(B1230,总表!A:D,3,0),"-")</f>
        <v>洗脸台</v>
      </c>
      <c r="F1230" s="6" t="str">
        <f t="shared" si="78"/>
        <v>洗脸台</v>
      </c>
      <c r="H1230" s="6" t="str">
        <f>IF(IFERROR(VLOOKUP(B1230,总表!A:D,4,0),"露易")=0," ",IFERROR(VLOOKUP(B1230,总表!A:D,4,0),"-"))</f>
        <v> </v>
      </c>
      <c r="I1230" s="6" t="str">
        <f t="shared" si="79"/>
        <v> </v>
      </c>
    </row>
    <row r="1231" spans="1:9">
      <c r="A1231" s="6">
        <v>1230</v>
      </c>
      <c r="B1231" s="47" t="str">
        <f t="shared" si="76"/>
        <v>000004CE</v>
      </c>
      <c r="C1231" s="47" t="str">
        <f>IFERROR(VLOOKUP(B1231,总表!A:B,2,0),"-")</f>
        <v>-</v>
      </c>
      <c r="D1231" s="6" t="str">
        <f t="shared" si="77"/>
        <v>-</v>
      </c>
      <c r="E1231" s="6" t="str">
        <f>IFERROR(VLOOKUP(B1231,总表!A:D,3,0),"-")</f>
        <v>-</v>
      </c>
      <c r="F1231" s="6" t="str">
        <f t="shared" si="78"/>
        <v>-</v>
      </c>
      <c r="G1231" s="6" t="s">
        <v>9</v>
      </c>
      <c r="H1231" s="6" t="str">
        <f>IF(IFERROR(VLOOKUP(B1231,总表!A:D,4,0),"露易")=0," ",IFERROR(VLOOKUP(B1231,总表!A:D,4,0),"-"))</f>
        <v>-</v>
      </c>
      <c r="I1231" s="6" t="str">
        <f t="shared" si="79"/>
        <v>-</v>
      </c>
    </row>
    <row r="1232" spans="1:9">
      <c r="A1232" s="6">
        <v>1231</v>
      </c>
      <c r="B1232" s="47" t="str">
        <f t="shared" si="76"/>
        <v>000004CF</v>
      </c>
      <c r="C1232" s="47" t="str">
        <f>IFERROR(VLOOKUP(B1232,总表!A:B,2,0),"-")</f>
        <v>-</v>
      </c>
      <c r="D1232" s="6" t="str">
        <f t="shared" si="77"/>
        <v>-</v>
      </c>
      <c r="E1232" s="6" t="str">
        <f>IFERROR(VLOOKUP(B1232,总表!A:D,3,0),"-")</f>
        <v>-</v>
      </c>
      <c r="F1232" s="6" t="str">
        <f t="shared" si="78"/>
        <v>-</v>
      </c>
      <c r="G1232" s="6" t="s">
        <v>9</v>
      </c>
      <c r="H1232" s="6" t="str">
        <f>IF(IFERROR(VLOOKUP(B1232,总表!A:D,4,0),"露易")=0," ",IFERROR(VLOOKUP(B1232,总表!A:D,4,0),"-"))</f>
        <v>-</v>
      </c>
      <c r="I1232" s="6" t="str">
        <f t="shared" si="79"/>
        <v>-</v>
      </c>
    </row>
    <row r="1233" spans="1:9">
      <c r="A1233" s="6">
        <v>1232</v>
      </c>
      <c r="B1233" s="47" t="str">
        <f t="shared" si="76"/>
        <v>000004D0</v>
      </c>
      <c r="C1233" s="50" t="str">
        <f>IFERROR(VLOOKUP(B1233,总表!A:B,2,0),"-")</f>
        <v>摆设类</v>
      </c>
      <c r="D1233" s="51" t="str">
        <f t="shared" si="77"/>
        <v>摆设类</v>
      </c>
      <c r="E1233" s="6" t="str">
        <f>IFERROR(VLOOKUP(B1233,总表!A:D,3,0),"-")</f>
        <v>桶装饮水机</v>
      </c>
      <c r="F1233" s="6" t="str">
        <f t="shared" si="78"/>
        <v>桶装饮水机</v>
      </c>
      <c r="H1233" s="6" t="str">
        <f>IF(IFERROR(VLOOKUP(B1233,总表!A:D,4,0),"露易")=0," ",IFERROR(VLOOKUP(B1233,总表!A:D,4,0),"-"))</f>
        <v> </v>
      </c>
      <c r="I1233" s="6" t="str">
        <f t="shared" si="79"/>
        <v> </v>
      </c>
    </row>
    <row r="1234" spans="1:9">
      <c r="A1234" s="6">
        <v>1233</v>
      </c>
      <c r="B1234" s="47" t="str">
        <f t="shared" si="76"/>
        <v>000004D1</v>
      </c>
      <c r="C1234" s="47" t="str">
        <f>IFERROR(VLOOKUP(B1234,总表!A:B,2,0),"-")</f>
        <v>-</v>
      </c>
      <c r="D1234" s="6" t="str">
        <f t="shared" si="77"/>
        <v>-</v>
      </c>
      <c r="E1234" s="6" t="str">
        <f>IFERROR(VLOOKUP(B1234,总表!A:D,3,0),"-")</f>
        <v>-</v>
      </c>
      <c r="F1234" s="6" t="str">
        <f t="shared" si="78"/>
        <v>-</v>
      </c>
      <c r="G1234" s="6" t="s">
        <v>9</v>
      </c>
      <c r="H1234" s="6" t="str">
        <f>IF(IFERROR(VLOOKUP(B1234,总表!A:D,4,0),"露易")=0," ",IFERROR(VLOOKUP(B1234,总表!A:D,4,0),"-"))</f>
        <v>-</v>
      </c>
      <c r="I1234" s="6" t="str">
        <f t="shared" si="79"/>
        <v>-</v>
      </c>
    </row>
    <row r="1235" spans="1:9">
      <c r="A1235" s="6">
        <v>1234</v>
      </c>
      <c r="B1235" s="47" t="str">
        <f t="shared" si="76"/>
        <v>000004D2</v>
      </c>
      <c r="C1235" s="50" t="str">
        <f>IFERROR(VLOOKUP(B1235,总表!A:B,2,0),"-")</f>
        <v>摆设类</v>
      </c>
      <c r="D1235" s="51" t="str">
        <f t="shared" si="77"/>
        <v>摆设类</v>
      </c>
      <c r="E1235" s="6" t="str">
        <f>IFERROR(VLOOKUP(B1235,总表!A:D,3,0),"-")</f>
        <v>流动厕所</v>
      </c>
      <c r="F1235" s="6" t="str">
        <f t="shared" si="78"/>
        <v>流动厕所</v>
      </c>
      <c r="H1235" s="6" t="str">
        <f>IF(IFERROR(VLOOKUP(B1235,总表!A:D,4,0),"露易")=0," ",IFERROR(VLOOKUP(B1235,总表!A:D,4,0),"-"))</f>
        <v> </v>
      </c>
      <c r="I1235" s="6" t="str">
        <f t="shared" si="79"/>
        <v> </v>
      </c>
    </row>
    <row r="1236" spans="1:9">
      <c r="A1236" s="6">
        <v>1235</v>
      </c>
      <c r="B1236" s="47" t="str">
        <f t="shared" si="76"/>
        <v>000004D3</v>
      </c>
      <c r="C1236" s="47" t="str">
        <f>IFERROR(VLOOKUP(B1236,总表!A:B,2,0),"-")</f>
        <v>-</v>
      </c>
      <c r="D1236" s="6" t="str">
        <f t="shared" si="77"/>
        <v>-</v>
      </c>
      <c r="E1236" s="6" t="str">
        <f>IFERROR(VLOOKUP(B1236,总表!A:D,3,0),"-")</f>
        <v>-</v>
      </c>
      <c r="F1236" s="6" t="str">
        <f t="shared" si="78"/>
        <v>-</v>
      </c>
      <c r="G1236" s="6" t="s">
        <v>9</v>
      </c>
      <c r="H1236" s="6" t="str">
        <f>IF(IFERROR(VLOOKUP(B1236,总表!A:D,4,0),"露易")=0," ",IFERROR(VLOOKUP(B1236,总表!A:D,4,0),"-"))</f>
        <v>-</v>
      </c>
      <c r="I1236" s="6" t="str">
        <f t="shared" si="79"/>
        <v>-</v>
      </c>
    </row>
    <row r="1237" spans="1:9">
      <c r="A1237" s="6">
        <v>1236</v>
      </c>
      <c r="B1237" s="47" t="str">
        <f t="shared" si="76"/>
        <v>000004D4</v>
      </c>
      <c r="C1237" s="47" t="str">
        <f>IFERROR(VLOOKUP(B1237,总表!A:B,2,0),"-")</f>
        <v>-</v>
      </c>
      <c r="D1237" s="6" t="str">
        <f t="shared" si="77"/>
        <v>-</v>
      </c>
      <c r="E1237" s="6" t="str">
        <f>IFERROR(VLOOKUP(B1237,总表!A:D,3,0),"-")</f>
        <v>-</v>
      </c>
      <c r="F1237" s="6" t="str">
        <f t="shared" si="78"/>
        <v>-</v>
      </c>
      <c r="G1237" s="6" t="s">
        <v>9</v>
      </c>
      <c r="H1237" s="6" t="str">
        <f>IF(IFERROR(VLOOKUP(B1237,总表!A:D,4,0),"露易")=0," ",IFERROR(VLOOKUP(B1237,总表!A:D,4,0),"-"))</f>
        <v>-</v>
      </c>
      <c r="I1237" s="6" t="str">
        <f t="shared" si="79"/>
        <v>-</v>
      </c>
    </row>
    <row r="1238" spans="1:9">
      <c r="A1238" s="6">
        <v>1237</v>
      </c>
      <c r="B1238" s="47" t="str">
        <f t="shared" si="76"/>
        <v>000004D5</v>
      </c>
      <c r="C1238" s="47" t="str">
        <f>IFERROR(VLOOKUP(B1238,总表!A:B,2,0),"-")</f>
        <v>-</v>
      </c>
      <c r="D1238" s="6" t="str">
        <f t="shared" si="77"/>
        <v>-</v>
      </c>
      <c r="E1238" s="6" t="str">
        <f>IFERROR(VLOOKUP(B1238,总表!A:D,3,0),"-")</f>
        <v>-</v>
      </c>
      <c r="F1238" s="6" t="str">
        <f t="shared" si="78"/>
        <v>-</v>
      </c>
      <c r="G1238" s="6" t="s">
        <v>9</v>
      </c>
      <c r="H1238" s="6" t="str">
        <f>IF(IFERROR(VLOOKUP(B1238,总表!A:D,4,0),"露易")=0," ",IFERROR(VLOOKUP(B1238,总表!A:D,4,0),"-"))</f>
        <v>-</v>
      </c>
      <c r="I1238" s="6" t="str">
        <f t="shared" si="79"/>
        <v>-</v>
      </c>
    </row>
    <row r="1239" spans="1:9">
      <c r="A1239" s="6">
        <v>1238</v>
      </c>
      <c r="B1239" s="47" t="str">
        <f t="shared" si="76"/>
        <v>000004D6</v>
      </c>
      <c r="C1239" s="47" t="str">
        <f>IFERROR(VLOOKUP(B1239,总表!A:B,2,0),"-")</f>
        <v>-</v>
      </c>
      <c r="D1239" s="6" t="str">
        <f t="shared" si="77"/>
        <v>-</v>
      </c>
      <c r="E1239" s="6" t="str">
        <f>IFERROR(VLOOKUP(B1239,总表!A:D,3,0),"-")</f>
        <v>-</v>
      </c>
      <c r="F1239" s="6" t="str">
        <f t="shared" si="78"/>
        <v>-</v>
      </c>
      <c r="G1239" s="6" t="s">
        <v>9</v>
      </c>
      <c r="H1239" s="6" t="str">
        <f>IF(IFERROR(VLOOKUP(B1239,总表!A:D,4,0),"露易")=0," ",IFERROR(VLOOKUP(B1239,总表!A:D,4,0),"-"))</f>
        <v>-</v>
      </c>
      <c r="I1239" s="6" t="str">
        <f t="shared" si="79"/>
        <v>-</v>
      </c>
    </row>
    <row r="1240" spans="1:9">
      <c r="A1240" s="6">
        <v>1239</v>
      </c>
      <c r="B1240" s="47" t="str">
        <f t="shared" si="76"/>
        <v>000004D7</v>
      </c>
      <c r="C1240" s="47" t="str">
        <f>IFERROR(VLOOKUP(B1240,总表!A:B,2,0),"-")</f>
        <v>-</v>
      </c>
      <c r="D1240" s="6" t="str">
        <f t="shared" si="77"/>
        <v>-</v>
      </c>
      <c r="E1240" s="6" t="str">
        <f>IFERROR(VLOOKUP(B1240,总表!A:D,3,0),"-")</f>
        <v>-</v>
      </c>
      <c r="F1240" s="6" t="str">
        <f t="shared" si="78"/>
        <v>-</v>
      </c>
      <c r="G1240" s="6" t="s">
        <v>9</v>
      </c>
      <c r="H1240" s="6" t="str">
        <f>IF(IFERROR(VLOOKUP(B1240,总表!A:D,4,0),"露易")=0," ",IFERROR(VLOOKUP(B1240,总表!A:D,4,0),"-"))</f>
        <v>-</v>
      </c>
      <c r="I1240" s="6" t="str">
        <f t="shared" si="79"/>
        <v>-</v>
      </c>
    </row>
    <row r="1241" spans="1:9">
      <c r="A1241" s="6">
        <v>1240</v>
      </c>
      <c r="B1241" s="47" t="str">
        <f t="shared" si="76"/>
        <v>000004D8</v>
      </c>
      <c r="C1241" s="47" t="str">
        <f>IFERROR(VLOOKUP(B1241,总表!A:B,2,0),"-")</f>
        <v>-</v>
      </c>
      <c r="D1241" s="6" t="str">
        <f t="shared" si="77"/>
        <v>-</v>
      </c>
      <c r="E1241" s="6" t="str">
        <f>IFERROR(VLOOKUP(B1241,总表!A:D,3,0),"-")</f>
        <v>-</v>
      </c>
      <c r="F1241" s="6" t="str">
        <f t="shared" si="78"/>
        <v>-</v>
      </c>
      <c r="G1241" s="6" t="s">
        <v>9</v>
      </c>
      <c r="H1241" s="6" t="str">
        <f>IF(IFERROR(VLOOKUP(B1241,总表!A:D,4,0),"露易")=0," ",IFERROR(VLOOKUP(B1241,总表!A:D,4,0),"-"))</f>
        <v>-</v>
      </c>
      <c r="I1241" s="6" t="str">
        <f t="shared" si="79"/>
        <v>-</v>
      </c>
    </row>
    <row r="1242" spans="1:9">
      <c r="A1242" s="6">
        <v>1241</v>
      </c>
      <c r="B1242" s="47" t="str">
        <f t="shared" si="76"/>
        <v>000004D9</v>
      </c>
      <c r="C1242" s="50" t="str">
        <f>IFERROR(VLOOKUP(B1242,总表!A:B,2,0),"-")</f>
        <v>摆设类</v>
      </c>
      <c r="D1242" s="51" t="str">
        <f t="shared" si="77"/>
        <v>摆设类</v>
      </c>
      <c r="E1242" s="6" t="str">
        <f>IFERROR(VLOOKUP(B1242,总表!A:D,3,0),"-")</f>
        <v>DIY作业台</v>
      </c>
      <c r="F1242" s="6" t="str">
        <f t="shared" si="78"/>
        <v>DIY作业台</v>
      </c>
      <c r="H1242" s="6" t="str">
        <f>IF(IFERROR(VLOOKUP(B1242,总表!A:D,4,0),"露易")=0," ",IFERROR(VLOOKUP(B1242,总表!A:D,4,0),"-"))</f>
        <v> </v>
      </c>
      <c r="I1242" s="6" t="str">
        <f t="shared" si="79"/>
        <v> </v>
      </c>
    </row>
    <row r="1243" spans="1:9">
      <c r="A1243" s="6">
        <v>1242</v>
      </c>
      <c r="B1243" s="47" t="str">
        <f t="shared" si="76"/>
        <v>000004DA</v>
      </c>
      <c r="C1243" s="47" t="str">
        <f>IFERROR(VLOOKUP(B1243,总表!A:B,2,0),"-")</f>
        <v>-</v>
      </c>
      <c r="D1243" s="6" t="str">
        <f t="shared" si="77"/>
        <v>-</v>
      </c>
      <c r="E1243" s="6" t="str">
        <f>IFERROR(VLOOKUP(B1243,总表!A:D,3,0),"-")</f>
        <v>-</v>
      </c>
      <c r="F1243" s="6" t="str">
        <f t="shared" si="78"/>
        <v>-</v>
      </c>
      <c r="G1243" s="6" t="s">
        <v>9</v>
      </c>
      <c r="H1243" s="6" t="str">
        <f>IF(IFERROR(VLOOKUP(B1243,总表!A:D,4,0),"露易")=0," ",IFERROR(VLOOKUP(B1243,总表!A:D,4,0),"-"))</f>
        <v>-</v>
      </c>
      <c r="I1243" s="6" t="str">
        <f t="shared" si="79"/>
        <v>-</v>
      </c>
    </row>
    <row r="1244" spans="1:9">
      <c r="A1244" s="6">
        <v>1243</v>
      </c>
      <c r="B1244" s="47" t="str">
        <f t="shared" si="76"/>
        <v>000004DB</v>
      </c>
      <c r="C1244" s="50" t="str">
        <f>IFERROR(VLOOKUP(B1244,总表!A:B,2,0),"-")</f>
        <v>摆设类</v>
      </c>
      <c r="D1244" s="51" t="str">
        <f t="shared" si="77"/>
        <v>摆设类</v>
      </c>
      <c r="E1244" s="6" t="str">
        <f>IFERROR(VLOOKUP(B1244,总表!A:D,3,0),"-")</f>
        <v>花环</v>
      </c>
      <c r="F1244" s="6" t="str">
        <f t="shared" si="78"/>
        <v>花环</v>
      </c>
      <c r="H1244" s="6" t="str">
        <f>IF(IFERROR(VLOOKUP(B1244,总表!A:D,4,0),"露易")=0," ",IFERROR(VLOOKUP(B1244,总表!A:D,4,0),"-"))</f>
        <v> </v>
      </c>
      <c r="I1244" s="6" t="str">
        <f t="shared" si="79"/>
        <v> </v>
      </c>
    </row>
    <row r="1245" spans="1:9">
      <c r="A1245" s="6">
        <v>1244</v>
      </c>
      <c r="B1245" s="47" t="str">
        <f t="shared" si="76"/>
        <v>000004DC</v>
      </c>
      <c r="C1245" s="47" t="str">
        <f>IFERROR(VLOOKUP(B1245,总表!A:B,2,0),"-")</f>
        <v>-</v>
      </c>
      <c r="D1245" s="6" t="str">
        <f t="shared" si="77"/>
        <v>-</v>
      </c>
      <c r="E1245" s="6" t="str">
        <f>IFERROR(VLOOKUP(B1245,总表!A:D,3,0),"-")</f>
        <v>-</v>
      </c>
      <c r="F1245" s="6" t="str">
        <f t="shared" si="78"/>
        <v>-</v>
      </c>
      <c r="G1245" s="6" t="s">
        <v>9</v>
      </c>
      <c r="H1245" s="6" t="str">
        <f>IF(IFERROR(VLOOKUP(B1245,总表!A:D,4,0),"露易")=0," ",IFERROR(VLOOKUP(B1245,总表!A:D,4,0),"-"))</f>
        <v>-</v>
      </c>
      <c r="I1245" s="6" t="str">
        <f t="shared" si="79"/>
        <v>-</v>
      </c>
    </row>
    <row r="1246" spans="1:9">
      <c r="A1246" s="6">
        <v>1245</v>
      </c>
      <c r="B1246" s="47" t="str">
        <f t="shared" si="76"/>
        <v>000004DD</v>
      </c>
      <c r="C1246" s="47" t="str">
        <f>IFERROR(VLOOKUP(B1246,总表!A:B,2,0),"-")</f>
        <v>-</v>
      </c>
      <c r="D1246" s="6" t="str">
        <f t="shared" si="77"/>
        <v>-</v>
      </c>
      <c r="E1246" s="6" t="str">
        <f>IFERROR(VLOOKUP(B1246,总表!A:D,3,0),"-")</f>
        <v>-</v>
      </c>
      <c r="F1246" s="6" t="str">
        <f t="shared" si="78"/>
        <v>-</v>
      </c>
      <c r="G1246" s="6" t="s">
        <v>9</v>
      </c>
      <c r="H1246" s="6" t="str">
        <f>IF(IFERROR(VLOOKUP(B1246,总表!A:D,4,0),"露易")=0," ",IFERROR(VLOOKUP(B1246,总表!A:D,4,0),"-"))</f>
        <v>-</v>
      </c>
      <c r="I1246" s="6" t="str">
        <f t="shared" si="79"/>
        <v>-</v>
      </c>
    </row>
    <row r="1247" spans="1:9">
      <c r="A1247" s="6">
        <v>1246</v>
      </c>
      <c r="B1247" s="47" t="str">
        <f t="shared" si="76"/>
        <v>000004DE</v>
      </c>
      <c r="C1247" s="47" t="str">
        <f>IFERROR(VLOOKUP(B1247,总表!A:B,2,0),"-")</f>
        <v>-</v>
      </c>
      <c r="D1247" s="6" t="str">
        <f t="shared" si="77"/>
        <v>-</v>
      </c>
      <c r="E1247" s="6" t="str">
        <f>IFERROR(VLOOKUP(B1247,总表!A:D,3,0),"-")</f>
        <v>-</v>
      </c>
      <c r="F1247" s="6" t="str">
        <f t="shared" si="78"/>
        <v>-</v>
      </c>
      <c r="G1247" s="6" t="s">
        <v>9</v>
      </c>
      <c r="H1247" s="6" t="str">
        <f>IF(IFERROR(VLOOKUP(B1247,总表!A:D,4,0),"露易")=0," ",IFERROR(VLOOKUP(B1247,总表!A:D,4,0),"-"))</f>
        <v>-</v>
      </c>
      <c r="I1247" s="6" t="str">
        <f t="shared" si="79"/>
        <v>-</v>
      </c>
    </row>
    <row r="1248" spans="1:9">
      <c r="A1248" s="6">
        <v>1247</v>
      </c>
      <c r="B1248" s="47" t="str">
        <f t="shared" si="76"/>
        <v>000004DF</v>
      </c>
      <c r="C1248" s="47" t="str">
        <f>IFERROR(VLOOKUP(B1248,总表!A:B,2,0),"-")</f>
        <v>-</v>
      </c>
      <c r="D1248" s="6" t="str">
        <f t="shared" si="77"/>
        <v>-</v>
      </c>
      <c r="E1248" s="6" t="str">
        <f>IFERROR(VLOOKUP(B1248,总表!A:D,3,0),"-")</f>
        <v>-</v>
      </c>
      <c r="F1248" s="6" t="str">
        <f t="shared" si="78"/>
        <v>-</v>
      </c>
      <c r="G1248" s="6" t="s">
        <v>9</v>
      </c>
      <c r="H1248" s="6" t="str">
        <f>IF(IFERROR(VLOOKUP(B1248,总表!A:D,4,0),"露易")=0," ",IFERROR(VLOOKUP(B1248,总表!A:D,4,0),"-"))</f>
        <v>-</v>
      </c>
      <c r="I1248" s="6" t="str">
        <f t="shared" si="79"/>
        <v>-</v>
      </c>
    </row>
    <row r="1249" spans="1:9">
      <c r="A1249" s="6">
        <v>1248</v>
      </c>
      <c r="B1249" s="47" t="str">
        <f t="shared" si="76"/>
        <v>000004E0</v>
      </c>
      <c r="C1249" s="47" t="str">
        <f>IFERROR(VLOOKUP(B1249,总表!A:B,2,0),"-")</f>
        <v>-</v>
      </c>
      <c r="D1249" s="6" t="str">
        <f t="shared" si="77"/>
        <v>-</v>
      </c>
      <c r="E1249" s="6" t="str">
        <f>IFERROR(VLOOKUP(B1249,总表!A:D,3,0),"-")</f>
        <v>-</v>
      </c>
      <c r="F1249" s="6" t="str">
        <f t="shared" si="78"/>
        <v>-</v>
      </c>
      <c r="G1249" s="6" t="s">
        <v>9</v>
      </c>
      <c r="H1249" s="6" t="str">
        <f>IF(IFERROR(VLOOKUP(B1249,总表!A:D,4,0),"露易")=0," ",IFERROR(VLOOKUP(B1249,总表!A:D,4,0),"-"))</f>
        <v>-</v>
      </c>
      <c r="I1249" s="6" t="str">
        <f t="shared" si="79"/>
        <v>-</v>
      </c>
    </row>
    <row r="1250" spans="1:9">
      <c r="A1250" s="6">
        <v>1249</v>
      </c>
      <c r="B1250" s="47" t="str">
        <f t="shared" si="76"/>
        <v>000004E1</v>
      </c>
      <c r="C1250" s="47" t="str">
        <f>IFERROR(VLOOKUP(B1250,总表!A:B,2,0),"-")</f>
        <v>-</v>
      </c>
      <c r="D1250" s="6" t="str">
        <f t="shared" si="77"/>
        <v>-</v>
      </c>
      <c r="E1250" s="6" t="str">
        <f>IFERROR(VLOOKUP(B1250,总表!A:D,3,0),"-")</f>
        <v>-</v>
      </c>
      <c r="F1250" s="6" t="str">
        <f t="shared" si="78"/>
        <v>-</v>
      </c>
      <c r="G1250" s="6" t="s">
        <v>9</v>
      </c>
      <c r="H1250" s="6" t="str">
        <f>IF(IFERROR(VLOOKUP(B1250,总表!A:D,4,0),"露易")=0," ",IFERROR(VLOOKUP(B1250,总表!A:D,4,0),"-"))</f>
        <v>-</v>
      </c>
      <c r="I1250" s="6" t="str">
        <f t="shared" si="79"/>
        <v>-</v>
      </c>
    </row>
    <row r="1251" spans="1:9">
      <c r="A1251" s="6">
        <v>1250</v>
      </c>
      <c r="B1251" s="47" t="str">
        <f t="shared" si="76"/>
        <v>000004E2</v>
      </c>
      <c r="C1251" s="47" t="str">
        <f>IFERROR(VLOOKUP(B1251,总表!A:B,2,0),"-")</f>
        <v>-</v>
      </c>
      <c r="D1251" s="6" t="str">
        <f t="shared" si="77"/>
        <v>-</v>
      </c>
      <c r="E1251" s="6" t="str">
        <f>IFERROR(VLOOKUP(B1251,总表!A:D,3,0),"-")</f>
        <v>-</v>
      </c>
      <c r="F1251" s="6" t="str">
        <f t="shared" si="78"/>
        <v>-</v>
      </c>
      <c r="G1251" s="6" t="s">
        <v>9</v>
      </c>
      <c r="H1251" s="6" t="str">
        <f>IF(IFERROR(VLOOKUP(B1251,总表!A:D,4,0),"露易")=0," ",IFERROR(VLOOKUP(B1251,总表!A:D,4,0),"-"))</f>
        <v>-</v>
      </c>
      <c r="I1251" s="6" t="str">
        <f t="shared" si="79"/>
        <v>-</v>
      </c>
    </row>
    <row r="1252" spans="1:9">
      <c r="A1252" s="6">
        <v>1251</v>
      </c>
      <c r="B1252" s="47" t="str">
        <f t="shared" si="76"/>
        <v>000004E3</v>
      </c>
      <c r="C1252" s="47" t="str">
        <f>IFERROR(VLOOKUP(B1252,总表!A:B,2,0),"-")</f>
        <v>-</v>
      </c>
      <c r="D1252" s="6" t="str">
        <f t="shared" si="77"/>
        <v>-</v>
      </c>
      <c r="E1252" s="6" t="str">
        <f>IFERROR(VLOOKUP(B1252,总表!A:D,3,0),"-")</f>
        <v>-</v>
      </c>
      <c r="F1252" s="6" t="str">
        <f t="shared" si="78"/>
        <v>-</v>
      </c>
      <c r="G1252" s="6" t="s">
        <v>9</v>
      </c>
      <c r="H1252" s="6" t="str">
        <f>IF(IFERROR(VLOOKUP(B1252,总表!A:D,4,0),"露易")=0," ",IFERROR(VLOOKUP(B1252,总表!A:D,4,0),"-"))</f>
        <v>-</v>
      </c>
      <c r="I1252" s="6" t="str">
        <f t="shared" si="79"/>
        <v>-</v>
      </c>
    </row>
    <row r="1253" spans="1:9">
      <c r="A1253" s="6">
        <v>1252</v>
      </c>
      <c r="B1253" s="47" t="str">
        <f t="shared" si="76"/>
        <v>000004E4</v>
      </c>
      <c r="C1253" s="47" t="str">
        <f>IFERROR(VLOOKUP(B1253,总表!A:B,2,0),"-")</f>
        <v>-</v>
      </c>
      <c r="D1253" s="6" t="str">
        <f t="shared" si="77"/>
        <v>-</v>
      </c>
      <c r="E1253" s="6" t="str">
        <f>IFERROR(VLOOKUP(B1253,总表!A:D,3,0),"-")</f>
        <v>-</v>
      </c>
      <c r="F1253" s="6" t="str">
        <f t="shared" si="78"/>
        <v>-</v>
      </c>
      <c r="G1253" s="6" t="s">
        <v>9</v>
      </c>
      <c r="H1253" s="6" t="str">
        <f>IF(IFERROR(VLOOKUP(B1253,总表!A:D,4,0),"露易")=0," ",IFERROR(VLOOKUP(B1253,总表!A:D,4,0),"-"))</f>
        <v>-</v>
      </c>
      <c r="I1253" s="6" t="str">
        <f t="shared" si="79"/>
        <v>-</v>
      </c>
    </row>
    <row r="1254" spans="1:9">
      <c r="A1254" s="6">
        <v>1253</v>
      </c>
      <c r="B1254" s="47" t="str">
        <f t="shared" si="76"/>
        <v>000004E5</v>
      </c>
      <c r="C1254" s="47" t="str">
        <f>IFERROR(VLOOKUP(B1254,总表!A:B,2,0),"-")</f>
        <v>-</v>
      </c>
      <c r="D1254" s="6" t="str">
        <f t="shared" si="77"/>
        <v>-</v>
      </c>
      <c r="E1254" s="6" t="str">
        <f>IFERROR(VLOOKUP(B1254,总表!A:D,3,0),"-")</f>
        <v>-</v>
      </c>
      <c r="F1254" s="6" t="str">
        <f t="shared" si="78"/>
        <v>-</v>
      </c>
      <c r="G1254" s="6" t="s">
        <v>9</v>
      </c>
      <c r="H1254" s="6" t="str">
        <f>IF(IFERROR(VLOOKUP(B1254,总表!A:D,4,0),"露易")=0," ",IFERROR(VLOOKUP(B1254,总表!A:D,4,0),"-"))</f>
        <v>-</v>
      </c>
      <c r="I1254" s="6" t="str">
        <f t="shared" si="79"/>
        <v>-</v>
      </c>
    </row>
    <row r="1255" spans="1:9">
      <c r="A1255" s="6">
        <v>1254</v>
      </c>
      <c r="B1255" s="47" t="str">
        <f t="shared" si="76"/>
        <v>000004E6</v>
      </c>
      <c r="C1255" s="47" t="str">
        <f>IFERROR(VLOOKUP(B1255,总表!A:B,2,0),"-")</f>
        <v>-</v>
      </c>
      <c r="D1255" s="6" t="str">
        <f t="shared" si="77"/>
        <v>-</v>
      </c>
      <c r="E1255" s="6" t="str">
        <f>IFERROR(VLOOKUP(B1255,总表!A:D,3,0),"-")</f>
        <v>-</v>
      </c>
      <c r="F1255" s="6" t="str">
        <f t="shared" si="78"/>
        <v>-</v>
      </c>
      <c r="G1255" s="6" t="s">
        <v>9</v>
      </c>
      <c r="H1255" s="6" t="str">
        <f>IF(IFERROR(VLOOKUP(B1255,总表!A:D,4,0),"露易")=0," ",IFERROR(VLOOKUP(B1255,总表!A:D,4,0),"-"))</f>
        <v>-</v>
      </c>
      <c r="I1255" s="6" t="str">
        <f t="shared" si="79"/>
        <v>-</v>
      </c>
    </row>
    <row r="1256" spans="1:9">
      <c r="A1256" s="6">
        <v>1255</v>
      </c>
      <c r="B1256" s="47" t="str">
        <f t="shared" si="76"/>
        <v>000004E7</v>
      </c>
      <c r="C1256" s="47" t="str">
        <f>IFERROR(VLOOKUP(B1256,总表!A:B,2,0),"-")</f>
        <v>-</v>
      </c>
      <c r="D1256" s="6" t="str">
        <f t="shared" si="77"/>
        <v>-</v>
      </c>
      <c r="E1256" s="6" t="str">
        <f>IFERROR(VLOOKUP(B1256,总表!A:D,3,0),"-")</f>
        <v>-</v>
      </c>
      <c r="F1256" s="6" t="str">
        <f t="shared" si="78"/>
        <v>-</v>
      </c>
      <c r="G1256" s="6" t="s">
        <v>9</v>
      </c>
      <c r="H1256" s="6" t="str">
        <f>IF(IFERROR(VLOOKUP(B1256,总表!A:D,4,0),"露易")=0," ",IFERROR(VLOOKUP(B1256,总表!A:D,4,0),"-"))</f>
        <v>-</v>
      </c>
      <c r="I1256" s="6" t="str">
        <f t="shared" si="79"/>
        <v>-</v>
      </c>
    </row>
    <row r="1257" spans="1:9">
      <c r="A1257" s="6">
        <v>1256</v>
      </c>
      <c r="B1257" s="47" t="str">
        <f t="shared" si="76"/>
        <v>000004E8</v>
      </c>
      <c r="C1257" s="47" t="str">
        <f>IFERROR(VLOOKUP(B1257,总表!A:B,2,0),"-")</f>
        <v>-</v>
      </c>
      <c r="D1257" s="6" t="str">
        <f t="shared" si="77"/>
        <v>-</v>
      </c>
      <c r="E1257" s="6" t="str">
        <f>IFERROR(VLOOKUP(B1257,总表!A:D,3,0),"-")</f>
        <v>-</v>
      </c>
      <c r="F1257" s="6" t="str">
        <f t="shared" si="78"/>
        <v>-</v>
      </c>
      <c r="G1257" s="6" t="s">
        <v>9</v>
      </c>
      <c r="H1257" s="6" t="str">
        <f>IF(IFERROR(VLOOKUP(B1257,总表!A:D,4,0),"露易")=0," ",IFERROR(VLOOKUP(B1257,总表!A:D,4,0),"-"))</f>
        <v>-</v>
      </c>
      <c r="I1257" s="6" t="str">
        <f t="shared" si="79"/>
        <v>-</v>
      </c>
    </row>
    <row r="1258" spans="1:9">
      <c r="A1258" s="6">
        <v>1257</v>
      </c>
      <c r="B1258" s="47" t="str">
        <f t="shared" si="76"/>
        <v>000004E9</v>
      </c>
      <c r="C1258" s="47" t="str">
        <f>IFERROR(VLOOKUP(B1258,总表!A:B,2,0),"-")</f>
        <v>-</v>
      </c>
      <c r="D1258" s="6" t="str">
        <f t="shared" si="77"/>
        <v>-</v>
      </c>
      <c r="E1258" s="6" t="str">
        <f>IFERROR(VLOOKUP(B1258,总表!A:D,3,0),"-")</f>
        <v>-</v>
      </c>
      <c r="F1258" s="6" t="str">
        <f t="shared" si="78"/>
        <v>-</v>
      </c>
      <c r="G1258" s="6" t="s">
        <v>9</v>
      </c>
      <c r="H1258" s="6" t="str">
        <f>IF(IFERROR(VLOOKUP(B1258,总表!A:D,4,0),"露易")=0," ",IFERROR(VLOOKUP(B1258,总表!A:D,4,0),"-"))</f>
        <v>-</v>
      </c>
      <c r="I1258" s="6" t="str">
        <f t="shared" si="79"/>
        <v>-</v>
      </c>
    </row>
    <row r="1259" spans="1:9">
      <c r="A1259" s="6">
        <v>1258</v>
      </c>
      <c r="B1259" s="47" t="str">
        <f t="shared" si="76"/>
        <v>000004EA</v>
      </c>
      <c r="C1259" s="47" t="str">
        <f>IFERROR(VLOOKUP(B1259,总表!A:B,2,0),"-")</f>
        <v>-</v>
      </c>
      <c r="D1259" s="6" t="str">
        <f t="shared" si="77"/>
        <v>-</v>
      </c>
      <c r="E1259" s="6" t="str">
        <f>IFERROR(VLOOKUP(B1259,总表!A:D,3,0),"-")</f>
        <v>-</v>
      </c>
      <c r="F1259" s="6" t="str">
        <f t="shared" si="78"/>
        <v>-</v>
      </c>
      <c r="G1259" s="6" t="s">
        <v>9</v>
      </c>
      <c r="H1259" s="6" t="str">
        <f>IF(IFERROR(VLOOKUP(B1259,总表!A:D,4,0),"露易")=0," ",IFERROR(VLOOKUP(B1259,总表!A:D,4,0),"-"))</f>
        <v>-</v>
      </c>
      <c r="I1259" s="6" t="str">
        <f t="shared" si="79"/>
        <v>-</v>
      </c>
    </row>
    <row r="1260" spans="1:9">
      <c r="A1260" s="6">
        <v>1259</v>
      </c>
      <c r="B1260" s="47" t="str">
        <f t="shared" si="76"/>
        <v>000004EB</v>
      </c>
      <c r="C1260" s="47" t="str">
        <f>IFERROR(VLOOKUP(B1260,总表!A:B,2,0),"-")</f>
        <v>-</v>
      </c>
      <c r="D1260" s="6" t="str">
        <f t="shared" si="77"/>
        <v>-</v>
      </c>
      <c r="E1260" s="6" t="str">
        <f>IFERROR(VLOOKUP(B1260,总表!A:D,3,0),"-")</f>
        <v>-</v>
      </c>
      <c r="F1260" s="6" t="str">
        <f t="shared" si="78"/>
        <v>-</v>
      </c>
      <c r="G1260" s="6" t="s">
        <v>9</v>
      </c>
      <c r="H1260" s="6" t="str">
        <f>IF(IFERROR(VLOOKUP(B1260,总表!A:D,4,0),"露易")=0," ",IFERROR(VLOOKUP(B1260,总表!A:D,4,0),"-"))</f>
        <v>-</v>
      </c>
      <c r="I1260" s="6" t="str">
        <f t="shared" si="79"/>
        <v>-</v>
      </c>
    </row>
    <row r="1261" spans="1:9">
      <c r="A1261" s="6">
        <v>1260</v>
      </c>
      <c r="B1261" s="47" t="str">
        <f t="shared" si="76"/>
        <v>000004EC</v>
      </c>
      <c r="C1261" s="47" t="str">
        <f>IFERROR(VLOOKUP(B1261,总表!A:B,2,0),"-")</f>
        <v>-</v>
      </c>
      <c r="D1261" s="6" t="str">
        <f t="shared" si="77"/>
        <v>-</v>
      </c>
      <c r="E1261" s="6" t="str">
        <f>IFERROR(VLOOKUP(B1261,总表!A:D,3,0),"-")</f>
        <v>-</v>
      </c>
      <c r="F1261" s="6" t="str">
        <f t="shared" si="78"/>
        <v>-</v>
      </c>
      <c r="G1261" s="6" t="s">
        <v>9</v>
      </c>
      <c r="H1261" s="6" t="str">
        <f>IF(IFERROR(VLOOKUP(B1261,总表!A:D,4,0),"露易")=0," ",IFERROR(VLOOKUP(B1261,总表!A:D,4,0),"-"))</f>
        <v>-</v>
      </c>
      <c r="I1261" s="6" t="str">
        <f t="shared" si="79"/>
        <v>-</v>
      </c>
    </row>
    <row r="1262" spans="1:9">
      <c r="A1262" s="6">
        <v>1261</v>
      </c>
      <c r="B1262" s="47" t="str">
        <f t="shared" si="76"/>
        <v>000004ED</v>
      </c>
      <c r="C1262" s="47" t="str">
        <f>IFERROR(VLOOKUP(B1262,总表!A:B,2,0),"-")</f>
        <v>-</v>
      </c>
      <c r="D1262" s="6" t="str">
        <f t="shared" si="77"/>
        <v>-</v>
      </c>
      <c r="E1262" s="6" t="str">
        <f>IFERROR(VLOOKUP(B1262,总表!A:D,3,0),"-")</f>
        <v>-</v>
      </c>
      <c r="F1262" s="6" t="str">
        <f t="shared" si="78"/>
        <v>-</v>
      </c>
      <c r="G1262" s="6" t="s">
        <v>9</v>
      </c>
      <c r="H1262" s="6" t="str">
        <f>IF(IFERROR(VLOOKUP(B1262,总表!A:D,4,0),"露易")=0," ",IFERROR(VLOOKUP(B1262,总表!A:D,4,0),"-"))</f>
        <v>-</v>
      </c>
      <c r="I1262" s="6" t="str">
        <f t="shared" si="79"/>
        <v>-</v>
      </c>
    </row>
    <row r="1263" spans="1:9">
      <c r="A1263" s="6">
        <v>1262</v>
      </c>
      <c r="B1263" s="47" t="str">
        <f t="shared" si="76"/>
        <v>000004EE</v>
      </c>
      <c r="C1263" s="47" t="str">
        <f>IFERROR(VLOOKUP(B1263,总表!A:B,2,0),"-")</f>
        <v>-</v>
      </c>
      <c r="D1263" s="6" t="str">
        <f t="shared" si="77"/>
        <v>-</v>
      </c>
      <c r="E1263" s="6" t="str">
        <f>IFERROR(VLOOKUP(B1263,总表!A:D,3,0),"-")</f>
        <v>-</v>
      </c>
      <c r="F1263" s="6" t="str">
        <f t="shared" si="78"/>
        <v>-</v>
      </c>
      <c r="G1263" s="6" t="s">
        <v>9</v>
      </c>
      <c r="H1263" s="6" t="str">
        <f>IF(IFERROR(VLOOKUP(B1263,总表!A:D,4,0),"露易")=0," ",IFERROR(VLOOKUP(B1263,总表!A:D,4,0),"-"))</f>
        <v>-</v>
      </c>
      <c r="I1263" s="6" t="str">
        <f t="shared" si="79"/>
        <v>-</v>
      </c>
    </row>
    <row r="1264" spans="1:9">
      <c r="A1264" s="6">
        <v>1263</v>
      </c>
      <c r="B1264" s="47" t="str">
        <f t="shared" si="76"/>
        <v>000004EF</v>
      </c>
      <c r="C1264" s="50" t="str">
        <f>IFERROR(VLOOKUP(B1264,总表!A:B,2,0),"-")</f>
        <v>摆设类</v>
      </c>
      <c r="D1264" s="51" t="str">
        <f t="shared" si="77"/>
        <v>摆设类</v>
      </c>
      <c r="E1264" s="6" t="str">
        <f>IFERROR(VLOOKUP(B1264,总表!A:D,3,0),"-")</f>
        <v>梨子衣柜</v>
      </c>
      <c r="F1264" s="6" t="str">
        <f t="shared" si="78"/>
        <v>梨子衣柜</v>
      </c>
      <c r="H1264" s="6" t="str">
        <f>IF(IFERROR(VLOOKUP(B1264,总表!A:D,4,0),"露易")=0," ",IFERROR(VLOOKUP(B1264,总表!A:D,4,0),"-"))</f>
        <v> </v>
      </c>
      <c r="I1264" s="6" t="str">
        <f t="shared" si="79"/>
        <v> </v>
      </c>
    </row>
    <row r="1265" spans="1:9">
      <c r="A1265" s="6">
        <v>1264</v>
      </c>
      <c r="B1265" s="47" t="str">
        <f t="shared" si="76"/>
        <v>000004F0</v>
      </c>
      <c r="C1265" s="47" t="str">
        <f>IFERROR(VLOOKUP(B1265,总表!A:B,2,0),"-")</f>
        <v>-</v>
      </c>
      <c r="D1265" s="6" t="str">
        <f t="shared" si="77"/>
        <v>-</v>
      </c>
      <c r="E1265" s="6" t="str">
        <f>IFERROR(VLOOKUP(B1265,总表!A:D,3,0),"-")</f>
        <v>-</v>
      </c>
      <c r="F1265" s="6" t="str">
        <f t="shared" si="78"/>
        <v>-</v>
      </c>
      <c r="G1265" s="6" t="s">
        <v>9</v>
      </c>
      <c r="H1265" s="6" t="str">
        <f>IF(IFERROR(VLOOKUP(B1265,总表!A:D,4,0),"露易")=0," ",IFERROR(VLOOKUP(B1265,总表!A:D,4,0),"-"))</f>
        <v>-</v>
      </c>
      <c r="I1265" s="6" t="str">
        <f t="shared" si="79"/>
        <v>-</v>
      </c>
    </row>
    <row r="1266" spans="1:9">
      <c r="A1266" s="6">
        <v>1265</v>
      </c>
      <c r="B1266" s="47" t="str">
        <f t="shared" si="76"/>
        <v>000004F1</v>
      </c>
      <c r="C1266" s="47" t="str">
        <f>IFERROR(VLOOKUP(B1266,总表!A:B,2,0),"-")</f>
        <v>-</v>
      </c>
      <c r="D1266" s="6" t="str">
        <f t="shared" si="77"/>
        <v>-</v>
      </c>
      <c r="E1266" s="6" t="str">
        <f>IFERROR(VLOOKUP(B1266,总表!A:D,3,0),"-")</f>
        <v>-</v>
      </c>
      <c r="F1266" s="6" t="str">
        <f t="shared" si="78"/>
        <v>-</v>
      </c>
      <c r="G1266" s="6" t="s">
        <v>9</v>
      </c>
      <c r="H1266" s="6" t="str">
        <f>IF(IFERROR(VLOOKUP(B1266,总表!A:D,4,0),"露易")=0," ",IFERROR(VLOOKUP(B1266,总表!A:D,4,0),"-"))</f>
        <v>-</v>
      </c>
      <c r="I1266" s="6" t="str">
        <f t="shared" si="79"/>
        <v>-</v>
      </c>
    </row>
    <row r="1267" spans="1:9">
      <c r="A1267" s="6">
        <v>1266</v>
      </c>
      <c r="B1267" s="47" t="str">
        <f t="shared" si="76"/>
        <v>000004F2</v>
      </c>
      <c r="C1267" s="50" t="str">
        <f>IFERROR(VLOOKUP(B1267,总表!A:B,2,0),"-")</f>
        <v>摆设类</v>
      </c>
      <c r="D1267" s="51" t="str">
        <f t="shared" si="77"/>
        <v>摆设类</v>
      </c>
      <c r="E1267" s="6" t="str">
        <f>IFERROR(VLOOKUP(B1267,总表!A:D,3,0),"-")</f>
        <v>木桶</v>
      </c>
      <c r="F1267" s="6" t="str">
        <f t="shared" si="78"/>
        <v>木桶</v>
      </c>
      <c r="H1267" s="6" t="str">
        <f>IF(IFERROR(VLOOKUP(B1267,总表!A:D,4,0),"露易")=0," ",IFERROR(VLOOKUP(B1267,总表!A:D,4,0),"-"))</f>
        <v> </v>
      </c>
      <c r="I1267" s="6" t="str">
        <f t="shared" si="79"/>
        <v> </v>
      </c>
    </row>
    <row r="1268" spans="1:9">
      <c r="A1268" s="6">
        <v>1267</v>
      </c>
      <c r="B1268" s="47" t="str">
        <f t="shared" si="76"/>
        <v>000004F3</v>
      </c>
      <c r="C1268" s="47" t="str">
        <f>IFERROR(VLOOKUP(B1268,总表!A:B,2,0),"-")</f>
        <v>-</v>
      </c>
      <c r="D1268" s="6" t="str">
        <f t="shared" si="77"/>
        <v>-</v>
      </c>
      <c r="E1268" s="6" t="str">
        <f>IFERROR(VLOOKUP(B1268,总表!A:D,3,0),"-")</f>
        <v>-</v>
      </c>
      <c r="F1268" s="6" t="str">
        <f t="shared" si="78"/>
        <v>-</v>
      </c>
      <c r="G1268" s="6" t="s">
        <v>9</v>
      </c>
      <c r="H1268" s="6" t="str">
        <f>IF(IFERROR(VLOOKUP(B1268,总表!A:D,4,0),"露易")=0," ",IFERROR(VLOOKUP(B1268,总表!A:D,4,0),"-"))</f>
        <v>-</v>
      </c>
      <c r="I1268" s="6" t="str">
        <f t="shared" si="79"/>
        <v>-</v>
      </c>
    </row>
    <row r="1269" spans="1:9">
      <c r="A1269" s="6">
        <v>1268</v>
      </c>
      <c r="B1269" s="47" t="str">
        <f t="shared" si="76"/>
        <v>000004F4</v>
      </c>
      <c r="C1269" s="47" t="str">
        <f>IFERROR(VLOOKUP(B1269,总表!A:B,2,0),"-")</f>
        <v>-</v>
      </c>
      <c r="D1269" s="6" t="str">
        <f t="shared" si="77"/>
        <v>-</v>
      </c>
      <c r="E1269" s="6" t="str">
        <f>IFERROR(VLOOKUP(B1269,总表!A:D,3,0),"-")</f>
        <v>-</v>
      </c>
      <c r="F1269" s="6" t="str">
        <f t="shared" si="78"/>
        <v>-</v>
      </c>
      <c r="G1269" s="6" t="s">
        <v>9</v>
      </c>
      <c r="H1269" s="6" t="str">
        <f>IF(IFERROR(VLOOKUP(B1269,总表!A:D,4,0),"露易")=0," ",IFERROR(VLOOKUP(B1269,总表!A:D,4,0),"-"))</f>
        <v>-</v>
      </c>
      <c r="I1269" s="6" t="str">
        <f t="shared" si="79"/>
        <v>-</v>
      </c>
    </row>
    <row r="1270" spans="1:9">
      <c r="A1270" s="6">
        <v>1269</v>
      </c>
      <c r="B1270" s="47" t="str">
        <f t="shared" si="76"/>
        <v>000004F5</v>
      </c>
      <c r="C1270" s="47" t="str">
        <f>IFERROR(VLOOKUP(B1270,总表!A:B,2,0),"-")</f>
        <v>-</v>
      </c>
      <c r="D1270" s="6" t="str">
        <f t="shared" si="77"/>
        <v>-</v>
      </c>
      <c r="E1270" s="6" t="str">
        <f>IFERROR(VLOOKUP(B1270,总表!A:D,3,0),"-")</f>
        <v>-</v>
      </c>
      <c r="F1270" s="6" t="str">
        <f t="shared" si="78"/>
        <v>-</v>
      </c>
      <c r="G1270" s="6" t="s">
        <v>9</v>
      </c>
      <c r="H1270" s="6" t="str">
        <f>IF(IFERROR(VLOOKUP(B1270,总表!A:D,4,0),"露易")=0," ",IFERROR(VLOOKUP(B1270,总表!A:D,4,0),"-"))</f>
        <v>-</v>
      </c>
      <c r="I1270" s="6" t="str">
        <f t="shared" si="79"/>
        <v>-</v>
      </c>
    </row>
    <row r="1271" spans="1:9">
      <c r="A1271" s="6">
        <v>1270</v>
      </c>
      <c r="B1271" s="47" t="str">
        <f t="shared" si="76"/>
        <v>000004F6</v>
      </c>
      <c r="C1271" s="47" t="str">
        <f>IFERROR(VLOOKUP(B1271,总表!A:B,2,0),"-")</f>
        <v>-</v>
      </c>
      <c r="D1271" s="6" t="str">
        <f t="shared" si="77"/>
        <v>-</v>
      </c>
      <c r="E1271" s="6" t="str">
        <f>IFERROR(VLOOKUP(B1271,总表!A:D,3,0),"-")</f>
        <v>-</v>
      </c>
      <c r="F1271" s="6" t="str">
        <f t="shared" si="78"/>
        <v>-</v>
      </c>
      <c r="G1271" s="6" t="s">
        <v>9</v>
      </c>
      <c r="H1271" s="6" t="str">
        <f>IF(IFERROR(VLOOKUP(B1271,总表!A:D,4,0),"露易")=0," ",IFERROR(VLOOKUP(B1271,总表!A:D,4,0),"-"))</f>
        <v>-</v>
      </c>
      <c r="I1271" s="6" t="str">
        <f t="shared" si="79"/>
        <v>-</v>
      </c>
    </row>
    <row r="1272" spans="1:9">
      <c r="A1272" s="6">
        <v>1271</v>
      </c>
      <c r="B1272" s="47" t="str">
        <f t="shared" si="76"/>
        <v>000004F7</v>
      </c>
      <c r="C1272" s="47" t="str">
        <f>IFERROR(VLOOKUP(B1272,总表!A:B,2,0),"-")</f>
        <v>-</v>
      </c>
      <c r="D1272" s="6" t="str">
        <f t="shared" si="77"/>
        <v>-</v>
      </c>
      <c r="E1272" s="6" t="str">
        <f>IFERROR(VLOOKUP(B1272,总表!A:D,3,0),"-")</f>
        <v>-</v>
      </c>
      <c r="F1272" s="6" t="str">
        <f t="shared" si="78"/>
        <v>-</v>
      </c>
      <c r="G1272" s="6" t="s">
        <v>9</v>
      </c>
      <c r="H1272" s="6" t="str">
        <f>IF(IFERROR(VLOOKUP(B1272,总表!A:D,4,0),"露易")=0," ",IFERROR(VLOOKUP(B1272,总表!A:D,4,0),"-"))</f>
        <v>-</v>
      </c>
      <c r="I1272" s="6" t="str">
        <f t="shared" si="79"/>
        <v>-</v>
      </c>
    </row>
    <row r="1273" spans="1:9">
      <c r="A1273" s="6">
        <v>1272</v>
      </c>
      <c r="B1273" s="47" t="str">
        <f t="shared" si="76"/>
        <v>000004F8</v>
      </c>
      <c r="C1273" s="47" t="str">
        <f>IFERROR(VLOOKUP(B1273,总表!A:B,2,0),"-")</f>
        <v>-</v>
      </c>
      <c r="D1273" s="6" t="str">
        <f t="shared" si="77"/>
        <v>-</v>
      </c>
      <c r="E1273" s="6" t="str">
        <f>IFERROR(VLOOKUP(B1273,总表!A:D,3,0),"-")</f>
        <v>-</v>
      </c>
      <c r="F1273" s="6" t="str">
        <f t="shared" si="78"/>
        <v>-</v>
      </c>
      <c r="G1273" s="6" t="s">
        <v>9</v>
      </c>
      <c r="H1273" s="6" t="str">
        <f>IF(IFERROR(VLOOKUP(B1273,总表!A:D,4,0),"露易")=0," ",IFERROR(VLOOKUP(B1273,总表!A:D,4,0),"-"))</f>
        <v>-</v>
      </c>
      <c r="I1273" s="6" t="str">
        <f t="shared" si="79"/>
        <v>-</v>
      </c>
    </row>
    <row r="1274" spans="1:9">
      <c r="A1274" s="6">
        <v>1273</v>
      </c>
      <c r="B1274" s="47" t="str">
        <f t="shared" si="76"/>
        <v>000004F9</v>
      </c>
      <c r="C1274" s="47" t="str">
        <f>IFERROR(VLOOKUP(B1274,总表!A:B,2,0),"-")</f>
        <v>-</v>
      </c>
      <c r="D1274" s="6" t="str">
        <f t="shared" si="77"/>
        <v>-</v>
      </c>
      <c r="E1274" s="6" t="str">
        <f>IFERROR(VLOOKUP(B1274,总表!A:D,3,0),"-")</f>
        <v>-</v>
      </c>
      <c r="F1274" s="6" t="str">
        <f t="shared" si="78"/>
        <v>-</v>
      </c>
      <c r="G1274" s="6" t="s">
        <v>9</v>
      </c>
      <c r="H1274" s="6" t="str">
        <f>IF(IFERROR(VLOOKUP(B1274,总表!A:D,4,0),"露易")=0," ",IFERROR(VLOOKUP(B1274,总表!A:D,4,0),"-"))</f>
        <v>-</v>
      </c>
      <c r="I1274" s="6" t="str">
        <f t="shared" si="79"/>
        <v>-</v>
      </c>
    </row>
    <row r="1275" spans="1:9">
      <c r="A1275" s="6">
        <v>1274</v>
      </c>
      <c r="B1275" s="47" t="str">
        <f t="shared" si="76"/>
        <v>000004FA</v>
      </c>
      <c r="C1275" s="47" t="str">
        <f>IFERROR(VLOOKUP(B1275,总表!A:B,2,0),"-")</f>
        <v>-</v>
      </c>
      <c r="D1275" s="6" t="str">
        <f t="shared" si="77"/>
        <v>-</v>
      </c>
      <c r="E1275" s="6" t="str">
        <f>IFERROR(VLOOKUP(B1275,总表!A:D,3,0),"-")</f>
        <v>-</v>
      </c>
      <c r="F1275" s="6" t="str">
        <f t="shared" si="78"/>
        <v>-</v>
      </c>
      <c r="G1275" s="6" t="s">
        <v>9</v>
      </c>
      <c r="H1275" s="6" t="str">
        <f>IF(IFERROR(VLOOKUP(B1275,总表!A:D,4,0),"露易")=0," ",IFERROR(VLOOKUP(B1275,总表!A:D,4,0),"-"))</f>
        <v>-</v>
      </c>
      <c r="I1275" s="6" t="str">
        <f t="shared" si="79"/>
        <v>-</v>
      </c>
    </row>
    <row r="1276" spans="1:9">
      <c r="A1276" s="6">
        <v>1275</v>
      </c>
      <c r="B1276" s="47" t="str">
        <f t="shared" si="76"/>
        <v>000004FB</v>
      </c>
      <c r="C1276" s="47" t="str">
        <f>IFERROR(VLOOKUP(B1276,总表!A:B,2,0),"-")</f>
        <v>-</v>
      </c>
      <c r="D1276" s="6" t="str">
        <f t="shared" si="77"/>
        <v>-</v>
      </c>
      <c r="E1276" s="6" t="str">
        <f>IFERROR(VLOOKUP(B1276,总表!A:D,3,0),"-")</f>
        <v>-</v>
      </c>
      <c r="F1276" s="6" t="str">
        <f t="shared" si="78"/>
        <v>-</v>
      </c>
      <c r="G1276" s="6" t="s">
        <v>9</v>
      </c>
      <c r="H1276" s="6" t="str">
        <f>IF(IFERROR(VLOOKUP(B1276,总表!A:D,4,0),"露易")=0," ",IFERROR(VLOOKUP(B1276,总表!A:D,4,0),"-"))</f>
        <v>-</v>
      </c>
      <c r="I1276" s="6" t="str">
        <f t="shared" si="79"/>
        <v>-</v>
      </c>
    </row>
    <row r="1277" spans="1:9">
      <c r="A1277" s="6">
        <v>1276</v>
      </c>
      <c r="B1277" s="47" t="str">
        <f t="shared" si="76"/>
        <v>000004FC</v>
      </c>
      <c r="C1277" s="47" t="str">
        <f>IFERROR(VLOOKUP(B1277,总表!A:B,2,0),"-")</f>
        <v>-</v>
      </c>
      <c r="D1277" s="6" t="str">
        <f t="shared" si="77"/>
        <v>-</v>
      </c>
      <c r="E1277" s="6" t="str">
        <f>IFERROR(VLOOKUP(B1277,总表!A:D,3,0),"-")</f>
        <v>-</v>
      </c>
      <c r="F1277" s="6" t="str">
        <f t="shared" si="78"/>
        <v>-</v>
      </c>
      <c r="G1277" s="6" t="s">
        <v>9</v>
      </c>
      <c r="H1277" s="6" t="str">
        <f>IF(IFERROR(VLOOKUP(B1277,总表!A:D,4,0),"露易")=0," ",IFERROR(VLOOKUP(B1277,总表!A:D,4,0),"-"))</f>
        <v>-</v>
      </c>
      <c r="I1277" s="6" t="str">
        <f t="shared" si="79"/>
        <v>-</v>
      </c>
    </row>
    <row r="1278" spans="1:9">
      <c r="A1278" s="6">
        <v>1277</v>
      </c>
      <c r="B1278" s="47" t="str">
        <f t="shared" si="76"/>
        <v>000004FD</v>
      </c>
      <c r="C1278" s="50" t="str">
        <f>IFERROR(VLOOKUP(B1278,总表!A:B,2,0),"-")</f>
        <v>摆设类</v>
      </c>
      <c r="D1278" s="51" t="str">
        <f t="shared" si="77"/>
        <v>摆设类</v>
      </c>
      <c r="E1278" s="6" t="str">
        <f>IFERROR(VLOOKUP(B1278,总表!A:D,3,0),"-")</f>
        <v>可可树</v>
      </c>
      <c r="F1278" s="6" t="str">
        <f t="shared" si="78"/>
        <v>可可树</v>
      </c>
      <c r="H1278" s="6" t="str">
        <f>IF(IFERROR(VLOOKUP(B1278,总表!A:D,4,0),"露易")=0," ",IFERROR(VLOOKUP(B1278,总表!A:D,4,0),"-"))</f>
        <v> </v>
      </c>
      <c r="I1278" s="6" t="str">
        <f t="shared" si="79"/>
        <v> </v>
      </c>
    </row>
    <row r="1279" spans="1:9">
      <c r="A1279" s="6">
        <v>1278</v>
      </c>
      <c r="B1279" s="47" t="str">
        <f t="shared" si="76"/>
        <v>000004FE</v>
      </c>
      <c r="C1279" s="47" t="str">
        <f>IFERROR(VLOOKUP(B1279,总表!A:B,2,0),"-")</f>
        <v>-</v>
      </c>
      <c r="D1279" s="6" t="str">
        <f t="shared" si="77"/>
        <v>-</v>
      </c>
      <c r="E1279" s="6" t="str">
        <f>IFERROR(VLOOKUP(B1279,总表!A:D,3,0),"-")</f>
        <v>-</v>
      </c>
      <c r="F1279" s="6" t="str">
        <f t="shared" si="78"/>
        <v>-</v>
      </c>
      <c r="G1279" s="6" t="s">
        <v>9</v>
      </c>
      <c r="H1279" s="6" t="str">
        <f>IF(IFERROR(VLOOKUP(B1279,总表!A:D,4,0),"露易")=0," ",IFERROR(VLOOKUP(B1279,总表!A:D,4,0),"-"))</f>
        <v>-</v>
      </c>
      <c r="I1279" s="6" t="str">
        <f t="shared" si="79"/>
        <v>-</v>
      </c>
    </row>
    <row r="1280" spans="1:9">
      <c r="A1280" s="6">
        <v>1279</v>
      </c>
      <c r="B1280" s="47" t="str">
        <f t="shared" si="76"/>
        <v>000004FF</v>
      </c>
      <c r="C1280" s="47" t="str">
        <f>IFERROR(VLOOKUP(B1280,总表!A:B,2,0),"-")</f>
        <v>-</v>
      </c>
      <c r="D1280" s="6" t="str">
        <f t="shared" si="77"/>
        <v>-</v>
      </c>
      <c r="E1280" s="6" t="str">
        <f>IFERROR(VLOOKUP(B1280,总表!A:D,3,0),"-")</f>
        <v>-</v>
      </c>
      <c r="F1280" s="6" t="str">
        <f t="shared" si="78"/>
        <v>-</v>
      </c>
      <c r="G1280" s="6" t="s">
        <v>9</v>
      </c>
      <c r="H1280" s="6" t="str">
        <f>IF(IFERROR(VLOOKUP(B1280,总表!A:D,4,0),"露易")=0," ",IFERROR(VLOOKUP(B1280,总表!A:D,4,0),"-"))</f>
        <v>-</v>
      </c>
      <c r="I1280" s="6" t="str">
        <f t="shared" si="79"/>
        <v>-</v>
      </c>
    </row>
    <row r="1281" spans="1:9">
      <c r="A1281" s="6">
        <v>1280</v>
      </c>
      <c r="B1281" s="47" t="str">
        <f t="shared" si="76"/>
        <v>00000500</v>
      </c>
      <c r="C1281" s="47" t="str">
        <f>IFERROR(VLOOKUP(B1281,总表!A:B,2,0),"-")</f>
        <v>-</v>
      </c>
      <c r="D1281" s="6" t="str">
        <f t="shared" si="77"/>
        <v>-</v>
      </c>
      <c r="E1281" s="6" t="str">
        <f>IFERROR(VLOOKUP(B1281,总表!A:D,3,0),"-")</f>
        <v>-</v>
      </c>
      <c r="F1281" s="6" t="str">
        <f t="shared" si="78"/>
        <v>-</v>
      </c>
      <c r="G1281" s="6" t="s">
        <v>9</v>
      </c>
      <c r="H1281" s="6" t="str">
        <f>IF(IFERROR(VLOOKUP(B1281,总表!A:D,4,0),"露易")=0," ",IFERROR(VLOOKUP(B1281,总表!A:D,4,0),"-"))</f>
        <v>-</v>
      </c>
      <c r="I1281" s="6" t="str">
        <f t="shared" si="79"/>
        <v>-</v>
      </c>
    </row>
    <row r="1282" spans="1:9">
      <c r="A1282" s="6">
        <v>1281</v>
      </c>
      <c r="B1282" s="47" t="str">
        <f t="shared" ref="B1282:B1345" si="80">DEC2HEX(ROW(A1281),8)</f>
        <v>00000501</v>
      </c>
      <c r="C1282" s="47" t="str">
        <f>IFERROR(VLOOKUP(B1282,总表!A:B,2,0),"-")</f>
        <v>-</v>
      </c>
      <c r="D1282" s="6" t="str">
        <f t="shared" ref="D1282:D1345" si="81">C1282</f>
        <v>-</v>
      </c>
      <c r="E1282" s="6" t="str">
        <f>IFERROR(VLOOKUP(B1282,总表!A:D,3,0),"-")</f>
        <v>-</v>
      </c>
      <c r="F1282" s="6" t="str">
        <f t="shared" ref="F1282:F1345" si="82">E1282</f>
        <v>-</v>
      </c>
      <c r="G1282" s="6" t="s">
        <v>9</v>
      </c>
      <c r="H1282" s="6" t="str">
        <f>IF(IFERROR(VLOOKUP(B1282,总表!A:D,4,0),"露易")=0," ",IFERROR(VLOOKUP(B1282,总表!A:D,4,0),"-"))</f>
        <v>-</v>
      </c>
      <c r="I1282" s="6" t="str">
        <f t="shared" ref="I1282:I1345" si="83">H1282</f>
        <v>-</v>
      </c>
    </row>
    <row r="1283" spans="1:9">
      <c r="A1283" s="6">
        <v>1282</v>
      </c>
      <c r="B1283" s="47" t="str">
        <f t="shared" si="80"/>
        <v>00000502</v>
      </c>
      <c r="C1283" s="47" t="str">
        <f>IFERROR(VLOOKUP(B1283,总表!A:B,2,0),"-")</f>
        <v>-</v>
      </c>
      <c r="D1283" s="6" t="str">
        <f t="shared" si="81"/>
        <v>-</v>
      </c>
      <c r="E1283" s="6" t="str">
        <f>IFERROR(VLOOKUP(B1283,总表!A:D,3,0),"-")</f>
        <v>-</v>
      </c>
      <c r="F1283" s="6" t="str">
        <f t="shared" si="82"/>
        <v>-</v>
      </c>
      <c r="G1283" s="6" t="s">
        <v>9</v>
      </c>
      <c r="H1283" s="6" t="str">
        <f>IF(IFERROR(VLOOKUP(B1283,总表!A:D,4,0),"露易")=0," ",IFERROR(VLOOKUP(B1283,总表!A:D,4,0),"-"))</f>
        <v>-</v>
      </c>
      <c r="I1283" s="6" t="str">
        <f t="shared" si="83"/>
        <v>-</v>
      </c>
    </row>
    <row r="1284" spans="1:9">
      <c r="A1284" s="6">
        <v>1283</v>
      </c>
      <c r="B1284" s="47" t="str">
        <f t="shared" si="80"/>
        <v>00000503</v>
      </c>
      <c r="C1284" s="47" t="str">
        <f>IFERROR(VLOOKUP(B1284,总表!A:B,2,0),"-")</f>
        <v>-</v>
      </c>
      <c r="D1284" s="6" t="str">
        <f t="shared" si="81"/>
        <v>-</v>
      </c>
      <c r="E1284" s="6" t="str">
        <f>IFERROR(VLOOKUP(B1284,总表!A:D,3,0),"-")</f>
        <v>-</v>
      </c>
      <c r="F1284" s="6" t="str">
        <f t="shared" si="82"/>
        <v>-</v>
      </c>
      <c r="G1284" s="6" t="s">
        <v>9</v>
      </c>
      <c r="H1284" s="6" t="str">
        <f>IF(IFERROR(VLOOKUP(B1284,总表!A:D,4,0),"露易")=0," ",IFERROR(VLOOKUP(B1284,总表!A:D,4,0),"-"))</f>
        <v>-</v>
      </c>
      <c r="I1284" s="6" t="str">
        <f t="shared" si="83"/>
        <v>-</v>
      </c>
    </row>
    <row r="1285" spans="1:9">
      <c r="A1285" s="6">
        <v>1284</v>
      </c>
      <c r="B1285" s="47" t="str">
        <f t="shared" si="80"/>
        <v>00000504</v>
      </c>
      <c r="C1285" s="47" t="str">
        <f>IFERROR(VLOOKUP(B1285,总表!A:B,2,0),"-")</f>
        <v>-</v>
      </c>
      <c r="D1285" s="6" t="str">
        <f t="shared" si="81"/>
        <v>-</v>
      </c>
      <c r="E1285" s="6" t="str">
        <f>IFERROR(VLOOKUP(B1285,总表!A:D,3,0),"-")</f>
        <v>-</v>
      </c>
      <c r="F1285" s="6" t="str">
        <f t="shared" si="82"/>
        <v>-</v>
      </c>
      <c r="G1285" s="6" t="s">
        <v>9</v>
      </c>
      <c r="H1285" s="6" t="str">
        <f>IF(IFERROR(VLOOKUP(B1285,总表!A:D,4,0),"露易")=0," ",IFERROR(VLOOKUP(B1285,总表!A:D,4,0),"-"))</f>
        <v>-</v>
      </c>
      <c r="I1285" s="6" t="str">
        <f t="shared" si="83"/>
        <v>-</v>
      </c>
    </row>
    <row r="1286" spans="1:9">
      <c r="A1286" s="6">
        <v>1285</v>
      </c>
      <c r="B1286" s="47" t="str">
        <f t="shared" si="80"/>
        <v>00000505</v>
      </c>
      <c r="C1286" s="47" t="str">
        <f>IFERROR(VLOOKUP(B1286,总表!A:B,2,0),"-")</f>
        <v>-</v>
      </c>
      <c r="D1286" s="6" t="str">
        <f t="shared" si="81"/>
        <v>-</v>
      </c>
      <c r="E1286" s="6" t="str">
        <f>IFERROR(VLOOKUP(B1286,总表!A:D,3,0),"-")</f>
        <v>-</v>
      </c>
      <c r="F1286" s="6" t="str">
        <f t="shared" si="82"/>
        <v>-</v>
      </c>
      <c r="G1286" s="6" t="s">
        <v>9</v>
      </c>
      <c r="H1286" s="6" t="str">
        <f>IF(IFERROR(VLOOKUP(B1286,总表!A:D,4,0),"露易")=0," ",IFERROR(VLOOKUP(B1286,总表!A:D,4,0),"-"))</f>
        <v>-</v>
      </c>
      <c r="I1286" s="6" t="str">
        <f t="shared" si="83"/>
        <v>-</v>
      </c>
    </row>
    <row r="1287" spans="1:9">
      <c r="A1287" s="6">
        <v>1286</v>
      </c>
      <c r="B1287" s="47" t="str">
        <f t="shared" si="80"/>
        <v>00000506</v>
      </c>
      <c r="C1287" s="47" t="str">
        <f>IFERROR(VLOOKUP(B1287,总表!A:B,2,0),"-")</f>
        <v>-</v>
      </c>
      <c r="D1287" s="6" t="str">
        <f t="shared" si="81"/>
        <v>-</v>
      </c>
      <c r="E1287" s="6" t="str">
        <f>IFERROR(VLOOKUP(B1287,总表!A:D,3,0),"-")</f>
        <v>-</v>
      </c>
      <c r="F1287" s="6" t="str">
        <f t="shared" si="82"/>
        <v>-</v>
      </c>
      <c r="G1287" s="6" t="s">
        <v>9</v>
      </c>
      <c r="H1287" s="6" t="str">
        <f>IF(IFERROR(VLOOKUP(B1287,总表!A:D,4,0),"露易")=0," ",IFERROR(VLOOKUP(B1287,总表!A:D,4,0),"-"))</f>
        <v>-</v>
      </c>
      <c r="I1287" s="6" t="str">
        <f t="shared" si="83"/>
        <v>-</v>
      </c>
    </row>
    <row r="1288" spans="1:9">
      <c r="A1288" s="6">
        <v>1287</v>
      </c>
      <c r="B1288" s="47" t="str">
        <f t="shared" si="80"/>
        <v>00000507</v>
      </c>
      <c r="C1288" s="47" t="str">
        <f>IFERROR(VLOOKUP(B1288,总表!A:B,2,0),"-")</f>
        <v>-</v>
      </c>
      <c r="D1288" s="6" t="str">
        <f t="shared" si="81"/>
        <v>-</v>
      </c>
      <c r="E1288" s="6" t="str">
        <f>IFERROR(VLOOKUP(B1288,总表!A:D,3,0),"-")</f>
        <v>-</v>
      </c>
      <c r="F1288" s="6" t="str">
        <f t="shared" si="82"/>
        <v>-</v>
      </c>
      <c r="G1288" s="6" t="s">
        <v>9</v>
      </c>
      <c r="H1288" s="6" t="str">
        <f>IF(IFERROR(VLOOKUP(B1288,总表!A:D,4,0),"露易")=0," ",IFERROR(VLOOKUP(B1288,总表!A:D,4,0),"-"))</f>
        <v>-</v>
      </c>
      <c r="I1288" s="6" t="str">
        <f t="shared" si="83"/>
        <v>-</v>
      </c>
    </row>
    <row r="1289" spans="1:9">
      <c r="A1289" s="6">
        <v>1288</v>
      </c>
      <c r="B1289" s="47" t="str">
        <f t="shared" si="80"/>
        <v>00000508</v>
      </c>
      <c r="C1289" s="50" t="str">
        <f>IFERROR(VLOOKUP(B1289,总表!A:B,2,0),"-")</f>
        <v>摆设类</v>
      </c>
      <c r="D1289" s="51" t="str">
        <f t="shared" si="81"/>
        <v>摆设类</v>
      </c>
      <c r="E1289" s="6" t="str">
        <f>IFERROR(VLOOKUP(B1289,总表!A:D,3,0),"-")</f>
        <v>黄椰子</v>
      </c>
      <c r="F1289" s="6" t="str">
        <f t="shared" si="82"/>
        <v>黄椰子</v>
      </c>
      <c r="H1289" s="6" t="str">
        <f>IF(IFERROR(VLOOKUP(B1289,总表!A:D,4,0),"露易")=0," ",IFERROR(VLOOKUP(B1289,总表!A:D,4,0),"-"))</f>
        <v> </v>
      </c>
      <c r="I1289" s="6" t="str">
        <f t="shared" si="83"/>
        <v> </v>
      </c>
    </row>
    <row r="1290" spans="1:9">
      <c r="A1290" s="6">
        <v>1289</v>
      </c>
      <c r="B1290" s="47" t="str">
        <f t="shared" si="80"/>
        <v>00000509</v>
      </c>
      <c r="C1290" s="47" t="str">
        <f>IFERROR(VLOOKUP(B1290,总表!A:B,2,0),"-")</f>
        <v>-</v>
      </c>
      <c r="D1290" s="6" t="str">
        <f t="shared" si="81"/>
        <v>-</v>
      </c>
      <c r="E1290" s="6" t="str">
        <f>IFERROR(VLOOKUP(B1290,总表!A:D,3,0),"-")</f>
        <v>-</v>
      </c>
      <c r="F1290" s="6" t="str">
        <f t="shared" si="82"/>
        <v>-</v>
      </c>
      <c r="G1290" s="6" t="s">
        <v>9</v>
      </c>
      <c r="H1290" s="6" t="str">
        <f>IF(IFERROR(VLOOKUP(B1290,总表!A:D,4,0),"露易")=0," ",IFERROR(VLOOKUP(B1290,总表!A:D,4,0),"-"))</f>
        <v>-</v>
      </c>
      <c r="I1290" s="6" t="str">
        <f t="shared" si="83"/>
        <v>-</v>
      </c>
    </row>
    <row r="1291" spans="1:9">
      <c r="A1291" s="6">
        <v>1290</v>
      </c>
      <c r="B1291" s="47" t="str">
        <f t="shared" si="80"/>
        <v>0000050A</v>
      </c>
      <c r="C1291" s="47" t="str">
        <f>IFERROR(VLOOKUP(B1291,总表!A:B,2,0),"-")</f>
        <v>-</v>
      </c>
      <c r="D1291" s="6" t="str">
        <f t="shared" si="81"/>
        <v>-</v>
      </c>
      <c r="E1291" s="6" t="str">
        <f>IFERROR(VLOOKUP(B1291,总表!A:D,3,0),"-")</f>
        <v>-</v>
      </c>
      <c r="F1291" s="6" t="str">
        <f t="shared" si="82"/>
        <v>-</v>
      </c>
      <c r="G1291" s="6" t="s">
        <v>9</v>
      </c>
      <c r="H1291" s="6" t="str">
        <f>IF(IFERROR(VLOOKUP(B1291,总表!A:D,4,0),"露易")=0," ",IFERROR(VLOOKUP(B1291,总表!A:D,4,0),"-"))</f>
        <v>-</v>
      </c>
      <c r="I1291" s="6" t="str">
        <f t="shared" si="83"/>
        <v>-</v>
      </c>
    </row>
    <row r="1292" spans="1:9">
      <c r="A1292" s="6">
        <v>1291</v>
      </c>
      <c r="B1292" s="47" t="str">
        <f t="shared" si="80"/>
        <v>0000050B</v>
      </c>
      <c r="C1292" s="47" t="str">
        <f>IFERROR(VLOOKUP(B1292,总表!A:B,2,0),"-")</f>
        <v>-</v>
      </c>
      <c r="D1292" s="6" t="str">
        <f t="shared" si="81"/>
        <v>-</v>
      </c>
      <c r="E1292" s="6" t="str">
        <f>IFERROR(VLOOKUP(B1292,总表!A:D,3,0),"-")</f>
        <v>-</v>
      </c>
      <c r="F1292" s="6" t="str">
        <f t="shared" si="82"/>
        <v>-</v>
      </c>
      <c r="G1292" s="6" t="s">
        <v>9</v>
      </c>
      <c r="H1292" s="6" t="str">
        <f>IF(IFERROR(VLOOKUP(B1292,总表!A:D,4,0),"露易")=0," ",IFERROR(VLOOKUP(B1292,总表!A:D,4,0),"-"))</f>
        <v>-</v>
      </c>
      <c r="I1292" s="6" t="str">
        <f t="shared" si="83"/>
        <v>-</v>
      </c>
    </row>
    <row r="1293" spans="1:9">
      <c r="A1293" s="6">
        <v>1292</v>
      </c>
      <c r="B1293" s="47" t="str">
        <f t="shared" si="80"/>
        <v>0000050C</v>
      </c>
      <c r="C1293" s="47" t="str">
        <f>IFERROR(VLOOKUP(B1293,总表!A:B,2,0),"-")</f>
        <v>-</v>
      </c>
      <c r="D1293" s="6" t="str">
        <f t="shared" si="81"/>
        <v>-</v>
      </c>
      <c r="E1293" s="6" t="str">
        <f>IFERROR(VLOOKUP(B1293,总表!A:D,3,0),"-")</f>
        <v>-</v>
      </c>
      <c r="F1293" s="6" t="str">
        <f t="shared" si="82"/>
        <v>-</v>
      </c>
      <c r="G1293" s="6" t="s">
        <v>9</v>
      </c>
      <c r="H1293" s="6" t="str">
        <f>IF(IFERROR(VLOOKUP(B1293,总表!A:D,4,0),"露易")=0," ",IFERROR(VLOOKUP(B1293,总表!A:D,4,0),"-"))</f>
        <v>-</v>
      </c>
      <c r="I1293" s="6" t="str">
        <f t="shared" si="83"/>
        <v>-</v>
      </c>
    </row>
    <row r="1294" spans="1:9">
      <c r="A1294" s="6">
        <v>1293</v>
      </c>
      <c r="B1294" s="47" t="str">
        <f t="shared" si="80"/>
        <v>0000050D</v>
      </c>
      <c r="C1294" s="47" t="str">
        <f>IFERROR(VLOOKUP(B1294,总表!A:B,2,0),"-")</f>
        <v>-</v>
      </c>
      <c r="D1294" s="6" t="str">
        <f t="shared" si="81"/>
        <v>-</v>
      </c>
      <c r="E1294" s="6" t="str">
        <f>IFERROR(VLOOKUP(B1294,总表!A:D,3,0),"-")</f>
        <v>-</v>
      </c>
      <c r="F1294" s="6" t="str">
        <f t="shared" si="82"/>
        <v>-</v>
      </c>
      <c r="G1294" s="6" t="s">
        <v>9</v>
      </c>
      <c r="H1294" s="6" t="str">
        <f>IF(IFERROR(VLOOKUP(B1294,总表!A:D,4,0),"露易")=0," ",IFERROR(VLOOKUP(B1294,总表!A:D,4,0),"-"))</f>
        <v>-</v>
      </c>
      <c r="I1294" s="6" t="str">
        <f t="shared" si="83"/>
        <v>-</v>
      </c>
    </row>
    <row r="1295" spans="1:9">
      <c r="A1295" s="6">
        <v>1294</v>
      </c>
      <c r="B1295" s="47" t="str">
        <f t="shared" si="80"/>
        <v>0000050E</v>
      </c>
      <c r="C1295" s="47" t="str">
        <f>IFERROR(VLOOKUP(B1295,总表!A:B,2,0),"-")</f>
        <v>-</v>
      </c>
      <c r="D1295" s="6" t="str">
        <f t="shared" si="81"/>
        <v>-</v>
      </c>
      <c r="E1295" s="6" t="str">
        <f>IFERROR(VLOOKUP(B1295,总表!A:D,3,0),"-")</f>
        <v>-</v>
      </c>
      <c r="F1295" s="6" t="str">
        <f t="shared" si="82"/>
        <v>-</v>
      </c>
      <c r="G1295" s="6" t="s">
        <v>9</v>
      </c>
      <c r="H1295" s="6" t="str">
        <f>IF(IFERROR(VLOOKUP(B1295,总表!A:D,4,0),"露易")=0," ",IFERROR(VLOOKUP(B1295,总表!A:D,4,0),"-"))</f>
        <v>-</v>
      </c>
      <c r="I1295" s="6" t="str">
        <f t="shared" si="83"/>
        <v>-</v>
      </c>
    </row>
    <row r="1296" spans="1:9">
      <c r="A1296" s="6">
        <v>1295</v>
      </c>
      <c r="B1296" s="47" t="str">
        <f t="shared" si="80"/>
        <v>0000050F</v>
      </c>
      <c r="C1296" s="47" t="str">
        <f>IFERROR(VLOOKUP(B1296,总表!A:B,2,0),"-")</f>
        <v>-</v>
      </c>
      <c r="D1296" s="6" t="str">
        <f t="shared" si="81"/>
        <v>-</v>
      </c>
      <c r="E1296" s="6" t="str">
        <f>IFERROR(VLOOKUP(B1296,总表!A:D,3,0),"-")</f>
        <v>-</v>
      </c>
      <c r="F1296" s="6" t="str">
        <f t="shared" si="82"/>
        <v>-</v>
      </c>
      <c r="G1296" s="6" t="s">
        <v>9</v>
      </c>
      <c r="H1296" s="6" t="str">
        <f>IF(IFERROR(VLOOKUP(B1296,总表!A:D,4,0),"露易")=0," ",IFERROR(VLOOKUP(B1296,总表!A:D,4,0),"-"))</f>
        <v>-</v>
      </c>
      <c r="I1296" s="6" t="str">
        <f t="shared" si="83"/>
        <v>-</v>
      </c>
    </row>
    <row r="1297" spans="1:9">
      <c r="A1297" s="6">
        <v>1296</v>
      </c>
      <c r="B1297" s="47" t="str">
        <f t="shared" si="80"/>
        <v>00000510</v>
      </c>
      <c r="C1297" s="47" t="str">
        <f>IFERROR(VLOOKUP(B1297,总表!A:B,2,0),"-")</f>
        <v>-</v>
      </c>
      <c r="D1297" s="6" t="str">
        <f t="shared" si="81"/>
        <v>-</v>
      </c>
      <c r="E1297" s="6" t="str">
        <f>IFERROR(VLOOKUP(B1297,总表!A:D,3,0),"-")</f>
        <v>-</v>
      </c>
      <c r="F1297" s="6" t="str">
        <f t="shared" si="82"/>
        <v>-</v>
      </c>
      <c r="G1297" s="6" t="s">
        <v>9</v>
      </c>
      <c r="H1297" s="6" t="str">
        <f>IF(IFERROR(VLOOKUP(B1297,总表!A:D,4,0),"露易")=0," ",IFERROR(VLOOKUP(B1297,总表!A:D,4,0),"-"))</f>
        <v>-</v>
      </c>
      <c r="I1297" s="6" t="str">
        <f t="shared" si="83"/>
        <v>-</v>
      </c>
    </row>
    <row r="1298" spans="1:9">
      <c r="A1298" s="6">
        <v>1297</v>
      </c>
      <c r="B1298" s="47" t="str">
        <f t="shared" si="80"/>
        <v>00000511</v>
      </c>
      <c r="C1298" s="47" t="str">
        <f>IFERROR(VLOOKUP(B1298,总表!A:B,2,0),"-")</f>
        <v>-</v>
      </c>
      <c r="D1298" s="6" t="str">
        <f t="shared" si="81"/>
        <v>-</v>
      </c>
      <c r="E1298" s="6" t="str">
        <f>IFERROR(VLOOKUP(B1298,总表!A:D,3,0),"-")</f>
        <v>-</v>
      </c>
      <c r="F1298" s="6" t="str">
        <f t="shared" si="82"/>
        <v>-</v>
      </c>
      <c r="G1298" s="6" t="s">
        <v>9</v>
      </c>
      <c r="H1298" s="6" t="str">
        <f>IF(IFERROR(VLOOKUP(B1298,总表!A:D,4,0),"露易")=0," ",IFERROR(VLOOKUP(B1298,总表!A:D,4,0),"-"))</f>
        <v>-</v>
      </c>
      <c r="I1298" s="6" t="str">
        <f t="shared" si="83"/>
        <v>-</v>
      </c>
    </row>
    <row r="1299" spans="1:9">
      <c r="A1299" s="6">
        <v>1298</v>
      </c>
      <c r="B1299" s="47" t="str">
        <f t="shared" si="80"/>
        <v>00000512</v>
      </c>
      <c r="C1299" s="47" t="str">
        <f>IFERROR(VLOOKUP(B1299,总表!A:B,2,0),"-")</f>
        <v>-</v>
      </c>
      <c r="D1299" s="6" t="str">
        <f t="shared" si="81"/>
        <v>-</v>
      </c>
      <c r="E1299" s="6" t="str">
        <f>IFERROR(VLOOKUP(B1299,总表!A:D,3,0),"-")</f>
        <v>-</v>
      </c>
      <c r="F1299" s="6" t="str">
        <f t="shared" si="82"/>
        <v>-</v>
      </c>
      <c r="G1299" s="6" t="s">
        <v>9</v>
      </c>
      <c r="H1299" s="6" t="str">
        <f>IF(IFERROR(VLOOKUP(B1299,总表!A:D,4,0),"露易")=0," ",IFERROR(VLOOKUP(B1299,总表!A:D,4,0),"-"))</f>
        <v>-</v>
      </c>
      <c r="I1299" s="6" t="str">
        <f t="shared" si="83"/>
        <v>-</v>
      </c>
    </row>
    <row r="1300" spans="1:9">
      <c r="A1300" s="6">
        <v>1299</v>
      </c>
      <c r="B1300" s="47" t="str">
        <f t="shared" si="80"/>
        <v>00000513</v>
      </c>
      <c r="C1300" s="47" t="str">
        <f>IFERROR(VLOOKUP(B1300,总表!A:B,2,0),"-")</f>
        <v>-</v>
      </c>
      <c r="D1300" s="6" t="str">
        <f t="shared" si="81"/>
        <v>-</v>
      </c>
      <c r="E1300" s="6" t="str">
        <f>IFERROR(VLOOKUP(B1300,总表!A:D,3,0),"-")</f>
        <v>-</v>
      </c>
      <c r="F1300" s="6" t="str">
        <f t="shared" si="82"/>
        <v>-</v>
      </c>
      <c r="G1300" s="6" t="s">
        <v>9</v>
      </c>
      <c r="H1300" s="6" t="str">
        <f>IF(IFERROR(VLOOKUP(B1300,总表!A:D,4,0),"露易")=0," ",IFERROR(VLOOKUP(B1300,总表!A:D,4,0),"-"))</f>
        <v>-</v>
      </c>
      <c r="I1300" s="6" t="str">
        <f t="shared" si="83"/>
        <v>-</v>
      </c>
    </row>
    <row r="1301" spans="1:9">
      <c r="A1301" s="6">
        <v>1300</v>
      </c>
      <c r="B1301" s="47" t="str">
        <f t="shared" si="80"/>
        <v>00000514</v>
      </c>
      <c r="C1301" s="47" t="str">
        <f>IFERROR(VLOOKUP(B1301,总表!A:B,2,0),"-")</f>
        <v>-</v>
      </c>
      <c r="D1301" s="6" t="str">
        <f t="shared" si="81"/>
        <v>-</v>
      </c>
      <c r="E1301" s="6" t="str">
        <f>IFERROR(VLOOKUP(B1301,总表!A:D,3,0),"-")</f>
        <v>-</v>
      </c>
      <c r="F1301" s="6" t="str">
        <f t="shared" si="82"/>
        <v>-</v>
      </c>
      <c r="G1301" s="6" t="s">
        <v>9</v>
      </c>
      <c r="H1301" s="6" t="str">
        <f>IF(IFERROR(VLOOKUP(B1301,总表!A:D,4,0),"露易")=0," ",IFERROR(VLOOKUP(B1301,总表!A:D,4,0),"-"))</f>
        <v>-</v>
      </c>
      <c r="I1301" s="6" t="str">
        <f t="shared" si="83"/>
        <v>-</v>
      </c>
    </row>
    <row r="1302" spans="1:9">
      <c r="A1302" s="6">
        <v>1301</v>
      </c>
      <c r="B1302" s="47" t="str">
        <f t="shared" si="80"/>
        <v>00000515</v>
      </c>
      <c r="C1302" s="47" t="str">
        <f>IFERROR(VLOOKUP(B1302,总表!A:B,2,0),"-")</f>
        <v>-</v>
      </c>
      <c r="D1302" s="6" t="str">
        <f t="shared" si="81"/>
        <v>-</v>
      </c>
      <c r="E1302" s="6" t="str">
        <f>IFERROR(VLOOKUP(B1302,总表!A:D,3,0),"-")</f>
        <v>-</v>
      </c>
      <c r="F1302" s="6" t="str">
        <f t="shared" si="82"/>
        <v>-</v>
      </c>
      <c r="G1302" s="6" t="s">
        <v>9</v>
      </c>
      <c r="H1302" s="6" t="str">
        <f>IF(IFERROR(VLOOKUP(B1302,总表!A:D,4,0),"露易")=0," ",IFERROR(VLOOKUP(B1302,总表!A:D,4,0),"-"))</f>
        <v>-</v>
      </c>
      <c r="I1302" s="6" t="str">
        <f t="shared" si="83"/>
        <v>-</v>
      </c>
    </row>
    <row r="1303" spans="1:9">
      <c r="A1303" s="6">
        <v>1302</v>
      </c>
      <c r="B1303" s="47" t="str">
        <f t="shared" si="80"/>
        <v>00000516</v>
      </c>
      <c r="C1303" s="47" t="str">
        <f>IFERROR(VLOOKUP(B1303,总表!A:B,2,0),"-")</f>
        <v>-</v>
      </c>
      <c r="D1303" s="6" t="str">
        <f t="shared" si="81"/>
        <v>-</v>
      </c>
      <c r="E1303" s="6" t="str">
        <f>IFERROR(VLOOKUP(B1303,总表!A:D,3,0),"-")</f>
        <v>-</v>
      </c>
      <c r="F1303" s="6" t="str">
        <f t="shared" si="82"/>
        <v>-</v>
      </c>
      <c r="G1303" s="6" t="s">
        <v>9</v>
      </c>
      <c r="H1303" s="6" t="str">
        <f>IF(IFERROR(VLOOKUP(B1303,总表!A:D,4,0),"露易")=0," ",IFERROR(VLOOKUP(B1303,总表!A:D,4,0),"-"))</f>
        <v>-</v>
      </c>
      <c r="I1303" s="6" t="str">
        <f t="shared" si="83"/>
        <v>-</v>
      </c>
    </row>
    <row r="1304" spans="1:9">
      <c r="A1304" s="6">
        <v>1303</v>
      </c>
      <c r="B1304" s="47" t="str">
        <f t="shared" si="80"/>
        <v>00000517</v>
      </c>
      <c r="C1304" s="47" t="str">
        <f>IFERROR(VLOOKUP(B1304,总表!A:B,2,0),"-")</f>
        <v>-</v>
      </c>
      <c r="D1304" s="6" t="str">
        <f t="shared" si="81"/>
        <v>-</v>
      </c>
      <c r="E1304" s="6" t="str">
        <f>IFERROR(VLOOKUP(B1304,总表!A:D,3,0),"-")</f>
        <v>-</v>
      </c>
      <c r="F1304" s="6" t="str">
        <f t="shared" si="82"/>
        <v>-</v>
      </c>
      <c r="G1304" s="6" t="s">
        <v>9</v>
      </c>
      <c r="H1304" s="6" t="str">
        <f>IF(IFERROR(VLOOKUP(B1304,总表!A:D,4,0),"露易")=0," ",IFERROR(VLOOKUP(B1304,总表!A:D,4,0),"-"))</f>
        <v>-</v>
      </c>
      <c r="I1304" s="6" t="str">
        <f t="shared" si="83"/>
        <v>-</v>
      </c>
    </row>
    <row r="1305" spans="1:9">
      <c r="A1305" s="6">
        <v>1304</v>
      </c>
      <c r="B1305" s="47" t="str">
        <f t="shared" si="80"/>
        <v>00000518</v>
      </c>
      <c r="C1305" s="47" t="str">
        <f>IFERROR(VLOOKUP(B1305,总表!A:B,2,0),"-")</f>
        <v>-</v>
      </c>
      <c r="D1305" s="6" t="str">
        <f t="shared" si="81"/>
        <v>-</v>
      </c>
      <c r="E1305" s="6" t="str">
        <f>IFERROR(VLOOKUP(B1305,总表!A:D,3,0),"-")</f>
        <v>-</v>
      </c>
      <c r="F1305" s="6" t="str">
        <f t="shared" si="82"/>
        <v>-</v>
      </c>
      <c r="G1305" s="6" t="s">
        <v>9</v>
      </c>
      <c r="H1305" s="6" t="str">
        <f>IF(IFERROR(VLOOKUP(B1305,总表!A:D,4,0),"露易")=0," ",IFERROR(VLOOKUP(B1305,总表!A:D,4,0),"-"))</f>
        <v>-</v>
      </c>
      <c r="I1305" s="6" t="str">
        <f t="shared" si="83"/>
        <v>-</v>
      </c>
    </row>
    <row r="1306" spans="1:9">
      <c r="A1306" s="6">
        <v>1305</v>
      </c>
      <c r="B1306" s="47" t="str">
        <f t="shared" si="80"/>
        <v>00000519</v>
      </c>
      <c r="C1306" s="47" t="str">
        <f>IFERROR(VLOOKUP(B1306,总表!A:B,2,0),"-")</f>
        <v>-</v>
      </c>
      <c r="D1306" s="6" t="str">
        <f t="shared" si="81"/>
        <v>-</v>
      </c>
      <c r="E1306" s="6" t="str">
        <f>IFERROR(VLOOKUP(B1306,总表!A:D,3,0),"-")</f>
        <v>-</v>
      </c>
      <c r="F1306" s="6" t="str">
        <f t="shared" si="82"/>
        <v>-</v>
      </c>
      <c r="G1306" s="6" t="s">
        <v>9</v>
      </c>
      <c r="H1306" s="6" t="str">
        <f>IF(IFERROR(VLOOKUP(B1306,总表!A:D,4,0),"露易")=0," ",IFERROR(VLOOKUP(B1306,总表!A:D,4,0),"-"))</f>
        <v>-</v>
      </c>
      <c r="I1306" s="6" t="str">
        <f t="shared" si="83"/>
        <v>-</v>
      </c>
    </row>
    <row r="1307" spans="1:9">
      <c r="A1307" s="6">
        <v>1306</v>
      </c>
      <c r="B1307" s="47" t="str">
        <f t="shared" si="80"/>
        <v>0000051A</v>
      </c>
      <c r="C1307" s="47" t="str">
        <f>IFERROR(VLOOKUP(B1307,总表!A:B,2,0),"-")</f>
        <v>-</v>
      </c>
      <c r="D1307" s="6" t="str">
        <f t="shared" si="81"/>
        <v>-</v>
      </c>
      <c r="E1307" s="6" t="str">
        <f>IFERROR(VLOOKUP(B1307,总表!A:D,3,0),"-")</f>
        <v>-</v>
      </c>
      <c r="F1307" s="6" t="str">
        <f t="shared" si="82"/>
        <v>-</v>
      </c>
      <c r="G1307" s="6" t="s">
        <v>9</v>
      </c>
      <c r="H1307" s="6" t="str">
        <f>IF(IFERROR(VLOOKUP(B1307,总表!A:D,4,0),"露易")=0," ",IFERROR(VLOOKUP(B1307,总表!A:D,4,0),"-"))</f>
        <v>-</v>
      </c>
      <c r="I1307" s="6" t="str">
        <f t="shared" si="83"/>
        <v>-</v>
      </c>
    </row>
    <row r="1308" spans="1:9">
      <c r="A1308" s="6">
        <v>1307</v>
      </c>
      <c r="B1308" s="47" t="str">
        <f t="shared" si="80"/>
        <v>0000051B</v>
      </c>
      <c r="C1308" s="47" t="str">
        <f>IFERROR(VLOOKUP(B1308,总表!A:B,2,0),"-")</f>
        <v>-</v>
      </c>
      <c r="D1308" s="6" t="str">
        <f t="shared" si="81"/>
        <v>-</v>
      </c>
      <c r="E1308" s="6" t="str">
        <f>IFERROR(VLOOKUP(B1308,总表!A:D,3,0),"-")</f>
        <v>-</v>
      </c>
      <c r="F1308" s="6" t="str">
        <f t="shared" si="82"/>
        <v>-</v>
      </c>
      <c r="G1308" s="6" t="s">
        <v>9</v>
      </c>
      <c r="H1308" s="6" t="str">
        <f>IF(IFERROR(VLOOKUP(B1308,总表!A:D,4,0),"露易")=0," ",IFERROR(VLOOKUP(B1308,总表!A:D,4,0),"-"))</f>
        <v>-</v>
      </c>
      <c r="I1308" s="6" t="str">
        <f t="shared" si="83"/>
        <v>-</v>
      </c>
    </row>
    <row r="1309" spans="1:9">
      <c r="A1309" s="6">
        <v>1308</v>
      </c>
      <c r="B1309" s="47" t="str">
        <f t="shared" si="80"/>
        <v>0000051C</v>
      </c>
      <c r="C1309" s="50" t="str">
        <f>IFERROR(VLOOKUP(B1309,总表!A:B,2,0),"-")</f>
        <v>摆设类</v>
      </c>
      <c r="D1309" s="51" t="str">
        <f t="shared" si="81"/>
        <v>摆设类</v>
      </c>
      <c r="E1309" s="51" t="str">
        <f>IFERROR(VLOOKUP(B1309,总表!A:D,3,0),"-")</f>
        <v>课椅</v>
      </c>
      <c r="F1309" s="51" t="str">
        <f t="shared" si="82"/>
        <v>课椅</v>
      </c>
      <c r="H1309" s="6" t="str">
        <f>IF(IFERROR(VLOOKUP(B1309,总表!A:D,4,0),"露易")=0," ",IFERROR(VLOOKUP(B1309,总表!A:D,4,0),"-"))</f>
        <v> </v>
      </c>
      <c r="I1309" s="6" t="str">
        <f t="shared" si="83"/>
        <v> </v>
      </c>
    </row>
    <row r="1310" spans="1:9">
      <c r="A1310" s="6">
        <v>1309</v>
      </c>
      <c r="B1310" s="47" t="str">
        <f t="shared" si="80"/>
        <v>0000051D</v>
      </c>
      <c r="C1310" s="47" t="str">
        <f>IFERROR(VLOOKUP(B1310,总表!A:B,2,0),"-")</f>
        <v>-</v>
      </c>
      <c r="D1310" s="6" t="str">
        <f t="shared" si="81"/>
        <v>-</v>
      </c>
      <c r="E1310" s="6" t="str">
        <f>IFERROR(VLOOKUP(B1310,总表!A:D,3,0),"-")</f>
        <v>-</v>
      </c>
      <c r="F1310" s="6" t="str">
        <f t="shared" si="82"/>
        <v>-</v>
      </c>
      <c r="G1310" s="6" t="s">
        <v>9</v>
      </c>
      <c r="H1310" s="6" t="str">
        <f>IF(IFERROR(VLOOKUP(B1310,总表!A:D,4,0),"露易")=0," ",IFERROR(VLOOKUP(B1310,总表!A:D,4,0),"-"))</f>
        <v>-</v>
      </c>
      <c r="I1310" s="6" t="str">
        <f t="shared" si="83"/>
        <v>-</v>
      </c>
    </row>
    <row r="1311" spans="1:9">
      <c r="A1311" s="6">
        <v>1310</v>
      </c>
      <c r="B1311" s="47" t="str">
        <f t="shared" si="80"/>
        <v>0000051E</v>
      </c>
      <c r="C1311" s="47" t="str">
        <f>IFERROR(VLOOKUP(B1311,总表!A:B,2,0),"-")</f>
        <v>-</v>
      </c>
      <c r="D1311" s="6" t="str">
        <f t="shared" si="81"/>
        <v>-</v>
      </c>
      <c r="E1311" s="6" t="str">
        <f>IFERROR(VLOOKUP(B1311,总表!A:D,3,0),"-")</f>
        <v>-</v>
      </c>
      <c r="F1311" s="6" t="str">
        <f t="shared" si="82"/>
        <v>-</v>
      </c>
      <c r="G1311" s="6" t="s">
        <v>9</v>
      </c>
      <c r="H1311" s="6" t="str">
        <f>IF(IFERROR(VLOOKUP(B1311,总表!A:D,4,0),"露易")=0," ",IFERROR(VLOOKUP(B1311,总表!A:D,4,0),"-"))</f>
        <v>-</v>
      </c>
      <c r="I1311" s="6" t="str">
        <f t="shared" si="83"/>
        <v>-</v>
      </c>
    </row>
    <row r="1312" spans="1:9">
      <c r="A1312" s="6">
        <v>1311</v>
      </c>
      <c r="B1312" s="47" t="str">
        <f t="shared" si="80"/>
        <v>0000051F</v>
      </c>
      <c r="C1312" s="47" t="str">
        <f>IFERROR(VLOOKUP(B1312,总表!A:B,2,0),"-")</f>
        <v>-</v>
      </c>
      <c r="D1312" s="6" t="str">
        <f t="shared" si="81"/>
        <v>-</v>
      </c>
      <c r="E1312" s="6" t="str">
        <f>IFERROR(VLOOKUP(B1312,总表!A:D,3,0),"-")</f>
        <v>-</v>
      </c>
      <c r="F1312" s="6" t="str">
        <f t="shared" si="82"/>
        <v>-</v>
      </c>
      <c r="G1312" s="6" t="s">
        <v>9</v>
      </c>
      <c r="H1312" s="6" t="str">
        <f>IF(IFERROR(VLOOKUP(B1312,总表!A:D,4,0),"露易")=0," ",IFERROR(VLOOKUP(B1312,总表!A:D,4,0),"-"))</f>
        <v>-</v>
      </c>
      <c r="I1312" s="6" t="str">
        <f t="shared" si="83"/>
        <v>-</v>
      </c>
    </row>
    <row r="1313" spans="1:9">
      <c r="A1313" s="6">
        <v>1312</v>
      </c>
      <c r="B1313" s="47" t="str">
        <f t="shared" si="80"/>
        <v>00000520</v>
      </c>
      <c r="C1313" s="47" t="str">
        <f>IFERROR(VLOOKUP(B1313,总表!A:B,2,0),"-")</f>
        <v>-</v>
      </c>
      <c r="D1313" s="6" t="str">
        <f t="shared" si="81"/>
        <v>-</v>
      </c>
      <c r="E1313" s="6" t="str">
        <f>IFERROR(VLOOKUP(B1313,总表!A:D,3,0),"-")</f>
        <v>-</v>
      </c>
      <c r="F1313" s="6" t="str">
        <f t="shared" si="82"/>
        <v>-</v>
      </c>
      <c r="G1313" s="6" t="s">
        <v>9</v>
      </c>
      <c r="H1313" s="6" t="str">
        <f>IF(IFERROR(VLOOKUP(B1313,总表!A:D,4,0),"露易")=0," ",IFERROR(VLOOKUP(B1313,总表!A:D,4,0),"-"))</f>
        <v>-</v>
      </c>
      <c r="I1313" s="6" t="str">
        <f t="shared" si="83"/>
        <v>-</v>
      </c>
    </row>
    <row r="1314" spans="1:9">
      <c r="A1314" s="6">
        <v>1313</v>
      </c>
      <c r="B1314" s="47" t="str">
        <f t="shared" si="80"/>
        <v>00000521</v>
      </c>
      <c r="C1314" s="47" t="str">
        <f>IFERROR(VLOOKUP(B1314,总表!A:B,2,0),"-")</f>
        <v>-</v>
      </c>
      <c r="D1314" s="6" t="str">
        <f t="shared" si="81"/>
        <v>-</v>
      </c>
      <c r="E1314" s="6" t="str">
        <f>IFERROR(VLOOKUP(B1314,总表!A:D,3,0),"-")</f>
        <v>-</v>
      </c>
      <c r="F1314" s="6" t="str">
        <f t="shared" si="82"/>
        <v>-</v>
      </c>
      <c r="G1314" s="6" t="s">
        <v>9</v>
      </c>
      <c r="H1314" s="6" t="str">
        <f>IF(IFERROR(VLOOKUP(B1314,总表!A:D,4,0),"露易")=0," ",IFERROR(VLOOKUP(B1314,总表!A:D,4,0),"-"))</f>
        <v>-</v>
      </c>
      <c r="I1314" s="6" t="str">
        <f t="shared" si="83"/>
        <v>-</v>
      </c>
    </row>
    <row r="1315" spans="1:9">
      <c r="A1315" s="6">
        <v>1314</v>
      </c>
      <c r="B1315" s="47" t="str">
        <f t="shared" si="80"/>
        <v>00000522</v>
      </c>
      <c r="C1315" s="47" t="str">
        <f>IFERROR(VLOOKUP(B1315,总表!A:B,2,0),"-")</f>
        <v>-</v>
      </c>
      <c r="D1315" s="6" t="str">
        <f t="shared" si="81"/>
        <v>-</v>
      </c>
      <c r="E1315" s="6" t="str">
        <f>IFERROR(VLOOKUP(B1315,总表!A:D,3,0),"-")</f>
        <v>-</v>
      </c>
      <c r="F1315" s="6" t="str">
        <f t="shared" si="82"/>
        <v>-</v>
      </c>
      <c r="G1315" s="6" t="s">
        <v>9</v>
      </c>
      <c r="H1315" s="6" t="str">
        <f>IF(IFERROR(VLOOKUP(B1315,总表!A:D,4,0),"露易")=0," ",IFERROR(VLOOKUP(B1315,总表!A:D,4,0),"-"))</f>
        <v>-</v>
      </c>
      <c r="I1315" s="6" t="str">
        <f t="shared" si="83"/>
        <v>-</v>
      </c>
    </row>
    <row r="1316" spans="1:9">
      <c r="A1316" s="6">
        <v>1315</v>
      </c>
      <c r="B1316" s="47" t="str">
        <f t="shared" si="80"/>
        <v>00000523</v>
      </c>
      <c r="C1316" s="47" t="str">
        <f>IFERROR(VLOOKUP(B1316,总表!A:B,2,0),"-")</f>
        <v>-</v>
      </c>
      <c r="D1316" s="6" t="str">
        <f t="shared" si="81"/>
        <v>-</v>
      </c>
      <c r="E1316" s="6" t="str">
        <f>IFERROR(VLOOKUP(B1316,总表!A:D,3,0),"-")</f>
        <v>-</v>
      </c>
      <c r="F1316" s="6" t="str">
        <f t="shared" si="82"/>
        <v>-</v>
      </c>
      <c r="G1316" s="6" t="s">
        <v>9</v>
      </c>
      <c r="H1316" s="6" t="str">
        <f>IF(IFERROR(VLOOKUP(B1316,总表!A:D,4,0),"露易")=0," ",IFERROR(VLOOKUP(B1316,总表!A:D,4,0),"-"))</f>
        <v>-</v>
      </c>
      <c r="I1316" s="6" t="str">
        <f t="shared" si="83"/>
        <v>-</v>
      </c>
    </row>
    <row r="1317" spans="1:9">
      <c r="A1317" s="6">
        <v>1316</v>
      </c>
      <c r="B1317" s="47" t="str">
        <f t="shared" si="80"/>
        <v>00000524</v>
      </c>
      <c r="C1317" s="47" t="str">
        <f>IFERROR(VLOOKUP(B1317,总表!A:B,2,0),"-")</f>
        <v>-</v>
      </c>
      <c r="D1317" s="6" t="str">
        <f t="shared" si="81"/>
        <v>-</v>
      </c>
      <c r="E1317" s="6" t="str">
        <f>IFERROR(VLOOKUP(B1317,总表!A:D,3,0),"-")</f>
        <v>-</v>
      </c>
      <c r="F1317" s="6" t="str">
        <f t="shared" si="82"/>
        <v>-</v>
      </c>
      <c r="G1317" s="6" t="s">
        <v>9</v>
      </c>
      <c r="H1317" s="6" t="str">
        <f>IF(IFERROR(VLOOKUP(B1317,总表!A:D,4,0),"露易")=0," ",IFERROR(VLOOKUP(B1317,总表!A:D,4,0),"-"))</f>
        <v>-</v>
      </c>
      <c r="I1317" s="6" t="str">
        <f t="shared" si="83"/>
        <v>-</v>
      </c>
    </row>
    <row r="1318" spans="1:9">
      <c r="A1318" s="6">
        <v>1317</v>
      </c>
      <c r="B1318" s="47" t="str">
        <f t="shared" si="80"/>
        <v>00000525</v>
      </c>
      <c r="C1318" s="50" t="str">
        <f>IFERROR(VLOOKUP(B1318,总表!A:B,2,0),"-")</f>
        <v>摆设类</v>
      </c>
      <c r="D1318" s="51" t="str">
        <f t="shared" si="81"/>
        <v>摆设类</v>
      </c>
      <c r="E1318" s="6" t="str">
        <f>IFERROR(VLOOKUP(B1318,总表!A:D,3,0),"-")</f>
        <v>人体模型</v>
      </c>
      <c r="F1318" s="6" t="str">
        <f t="shared" si="82"/>
        <v>人体模型</v>
      </c>
      <c r="H1318" s="6" t="str">
        <f>IF(IFERROR(VLOOKUP(B1318,总表!A:D,4,0),"露易")=0," ",IFERROR(VLOOKUP(B1318,总表!A:D,4,0),"-"))</f>
        <v> </v>
      </c>
      <c r="I1318" s="6" t="str">
        <f t="shared" si="83"/>
        <v> </v>
      </c>
    </row>
    <row r="1319" spans="1:9">
      <c r="A1319" s="6">
        <v>1318</v>
      </c>
      <c r="B1319" s="47" t="str">
        <f t="shared" si="80"/>
        <v>00000526</v>
      </c>
      <c r="C1319" s="47" t="str">
        <f>IFERROR(VLOOKUP(B1319,总表!A:B,2,0),"-")</f>
        <v>-</v>
      </c>
      <c r="D1319" s="6" t="str">
        <f t="shared" si="81"/>
        <v>-</v>
      </c>
      <c r="E1319" s="6" t="str">
        <f>IFERROR(VLOOKUP(B1319,总表!A:D,3,0),"-")</f>
        <v>-</v>
      </c>
      <c r="F1319" s="6" t="str">
        <f t="shared" si="82"/>
        <v>-</v>
      </c>
      <c r="G1319" s="6" t="s">
        <v>9</v>
      </c>
      <c r="H1319" s="6" t="str">
        <f>IF(IFERROR(VLOOKUP(B1319,总表!A:D,4,0),"露易")=0," ",IFERROR(VLOOKUP(B1319,总表!A:D,4,0),"-"))</f>
        <v>-</v>
      </c>
      <c r="I1319" s="6" t="str">
        <f t="shared" si="83"/>
        <v>-</v>
      </c>
    </row>
    <row r="1320" spans="1:9">
      <c r="A1320" s="6">
        <v>1319</v>
      </c>
      <c r="B1320" s="47" t="str">
        <f t="shared" si="80"/>
        <v>00000527</v>
      </c>
      <c r="C1320" s="50" t="str">
        <f>IFERROR(VLOOKUP(B1320,总表!A:B,2,0),"-")</f>
        <v>摆设类</v>
      </c>
      <c r="D1320" s="51" t="str">
        <f t="shared" si="81"/>
        <v>摆设类</v>
      </c>
      <c r="E1320" s="51" t="str">
        <f>IFERROR(VLOOKUP(B1320,总表!A:D,3,0),"-")</f>
        <v>显微镜</v>
      </c>
      <c r="F1320" s="51" t="str">
        <f t="shared" si="82"/>
        <v>显微镜</v>
      </c>
      <c r="H1320" s="6" t="str">
        <f>IF(IFERROR(VLOOKUP(B1320,总表!A:D,4,0),"露易")=0," ",IFERROR(VLOOKUP(B1320,总表!A:D,4,0),"-"))</f>
        <v> </v>
      </c>
      <c r="I1320" s="6" t="str">
        <f t="shared" si="83"/>
        <v> </v>
      </c>
    </row>
    <row r="1321" spans="1:9">
      <c r="A1321" s="6">
        <v>1320</v>
      </c>
      <c r="B1321" s="47" t="str">
        <f t="shared" si="80"/>
        <v>00000528</v>
      </c>
      <c r="C1321" s="47" t="str">
        <f>IFERROR(VLOOKUP(B1321,总表!A:B,2,0),"-")</f>
        <v>-</v>
      </c>
      <c r="D1321" s="6" t="str">
        <f t="shared" si="81"/>
        <v>-</v>
      </c>
      <c r="E1321" s="6" t="str">
        <f>IFERROR(VLOOKUP(B1321,总表!A:D,3,0),"-")</f>
        <v>-</v>
      </c>
      <c r="F1321" s="6" t="str">
        <f t="shared" si="82"/>
        <v>-</v>
      </c>
      <c r="G1321" s="6" t="s">
        <v>9</v>
      </c>
      <c r="H1321" s="6" t="str">
        <f>IF(IFERROR(VLOOKUP(B1321,总表!A:D,4,0),"露易")=0," ",IFERROR(VLOOKUP(B1321,总表!A:D,4,0),"-"))</f>
        <v>-</v>
      </c>
      <c r="I1321" s="6" t="str">
        <f t="shared" si="83"/>
        <v>-</v>
      </c>
    </row>
    <row r="1322" spans="1:9">
      <c r="A1322" s="6">
        <v>1321</v>
      </c>
      <c r="B1322" s="47" t="str">
        <f t="shared" si="80"/>
        <v>00000529</v>
      </c>
      <c r="C1322" s="47" t="str">
        <f>IFERROR(VLOOKUP(B1322,总表!A:B,2,0),"-")</f>
        <v>-</v>
      </c>
      <c r="D1322" s="6" t="str">
        <f t="shared" si="81"/>
        <v>-</v>
      </c>
      <c r="E1322" s="6" t="str">
        <f>IFERROR(VLOOKUP(B1322,总表!A:D,3,0),"-")</f>
        <v>-</v>
      </c>
      <c r="F1322" s="6" t="str">
        <f t="shared" si="82"/>
        <v>-</v>
      </c>
      <c r="G1322" s="6" t="s">
        <v>9</v>
      </c>
      <c r="H1322" s="6" t="str">
        <f>IF(IFERROR(VLOOKUP(B1322,总表!A:D,4,0),"露易")=0," ",IFERROR(VLOOKUP(B1322,总表!A:D,4,0),"-"))</f>
        <v>-</v>
      </c>
      <c r="I1322" s="6" t="str">
        <f t="shared" si="83"/>
        <v>-</v>
      </c>
    </row>
    <row r="1323" spans="1:9">
      <c r="A1323" s="6">
        <v>1322</v>
      </c>
      <c r="B1323" s="47" t="str">
        <f t="shared" si="80"/>
        <v>0000052A</v>
      </c>
      <c r="C1323" s="47" t="str">
        <f>IFERROR(VLOOKUP(B1323,总表!A:B,2,0),"-")</f>
        <v>-</v>
      </c>
      <c r="D1323" s="6" t="str">
        <f t="shared" si="81"/>
        <v>-</v>
      </c>
      <c r="E1323" s="6" t="str">
        <f>IFERROR(VLOOKUP(B1323,总表!A:D,3,0),"-")</f>
        <v>-</v>
      </c>
      <c r="F1323" s="6" t="str">
        <f t="shared" si="82"/>
        <v>-</v>
      </c>
      <c r="G1323" s="6" t="s">
        <v>9</v>
      </c>
      <c r="H1323" s="6" t="str">
        <f>IF(IFERROR(VLOOKUP(B1323,总表!A:D,4,0),"露易")=0," ",IFERROR(VLOOKUP(B1323,总表!A:D,4,0),"-"))</f>
        <v>-</v>
      </c>
      <c r="I1323" s="6" t="str">
        <f t="shared" si="83"/>
        <v>-</v>
      </c>
    </row>
    <row r="1324" spans="1:9">
      <c r="A1324" s="6">
        <v>1323</v>
      </c>
      <c r="B1324" s="47" t="str">
        <f t="shared" si="80"/>
        <v>0000052B</v>
      </c>
      <c r="C1324" s="47" t="str">
        <f>IFERROR(VLOOKUP(B1324,总表!A:B,2,0),"-")</f>
        <v>-</v>
      </c>
      <c r="D1324" s="6" t="str">
        <f t="shared" si="81"/>
        <v>-</v>
      </c>
      <c r="E1324" s="6" t="str">
        <f>IFERROR(VLOOKUP(B1324,总表!A:D,3,0),"-")</f>
        <v>-</v>
      </c>
      <c r="F1324" s="6" t="str">
        <f t="shared" si="82"/>
        <v>-</v>
      </c>
      <c r="G1324" s="6" t="s">
        <v>9</v>
      </c>
      <c r="H1324" s="6" t="str">
        <f>IF(IFERROR(VLOOKUP(B1324,总表!A:D,4,0),"露易")=0," ",IFERROR(VLOOKUP(B1324,总表!A:D,4,0),"-"))</f>
        <v>-</v>
      </c>
      <c r="I1324" s="6" t="str">
        <f t="shared" si="83"/>
        <v>-</v>
      </c>
    </row>
    <row r="1325" spans="1:9">
      <c r="A1325" s="6">
        <v>1324</v>
      </c>
      <c r="B1325" s="47" t="str">
        <f t="shared" si="80"/>
        <v>0000052C</v>
      </c>
      <c r="C1325" s="47" t="str">
        <f>IFERROR(VLOOKUP(B1325,总表!A:B,2,0),"-")</f>
        <v>-</v>
      </c>
      <c r="D1325" s="6" t="str">
        <f t="shared" si="81"/>
        <v>-</v>
      </c>
      <c r="E1325" s="6" t="str">
        <f>IFERROR(VLOOKUP(B1325,总表!A:D,3,0),"-")</f>
        <v>-</v>
      </c>
      <c r="F1325" s="6" t="str">
        <f t="shared" si="82"/>
        <v>-</v>
      </c>
      <c r="G1325" s="6" t="s">
        <v>9</v>
      </c>
      <c r="H1325" s="6" t="str">
        <f>IF(IFERROR(VLOOKUP(B1325,总表!A:D,4,0),"露易")=0," ",IFERROR(VLOOKUP(B1325,总表!A:D,4,0),"-"))</f>
        <v>-</v>
      </c>
      <c r="I1325" s="6" t="str">
        <f t="shared" si="83"/>
        <v>-</v>
      </c>
    </row>
    <row r="1326" spans="1:9">
      <c r="A1326" s="6">
        <v>1325</v>
      </c>
      <c r="B1326" s="47" t="str">
        <f t="shared" si="80"/>
        <v>0000052D</v>
      </c>
      <c r="C1326" s="47" t="str">
        <f>IFERROR(VLOOKUP(B1326,总表!A:B,2,0),"-")</f>
        <v>-</v>
      </c>
      <c r="D1326" s="6" t="str">
        <f t="shared" si="81"/>
        <v>-</v>
      </c>
      <c r="E1326" s="6" t="str">
        <f>IFERROR(VLOOKUP(B1326,总表!A:D,3,0),"-")</f>
        <v>-</v>
      </c>
      <c r="F1326" s="6" t="str">
        <f t="shared" si="82"/>
        <v>-</v>
      </c>
      <c r="G1326" s="6" t="s">
        <v>9</v>
      </c>
      <c r="H1326" s="6" t="str">
        <f>IF(IFERROR(VLOOKUP(B1326,总表!A:D,4,0),"露易")=0," ",IFERROR(VLOOKUP(B1326,总表!A:D,4,0),"-"))</f>
        <v>-</v>
      </c>
      <c r="I1326" s="6" t="str">
        <f t="shared" si="83"/>
        <v>-</v>
      </c>
    </row>
    <row r="1327" spans="1:9">
      <c r="A1327" s="6">
        <v>1326</v>
      </c>
      <c r="B1327" s="47" t="str">
        <f t="shared" si="80"/>
        <v>0000052E</v>
      </c>
      <c r="C1327" s="50" t="str">
        <f>IFERROR(VLOOKUP(B1327,总表!A:B,2,0),"-")</f>
        <v>摆设类</v>
      </c>
      <c r="D1327" s="51" t="str">
        <f t="shared" si="81"/>
        <v>摆设类</v>
      </c>
      <c r="E1327" s="6" t="str">
        <f>IFERROR(VLOOKUP(B1327,总表!A:D,3,0),"-")</f>
        <v>骨骼标本</v>
      </c>
      <c r="F1327" s="6" t="str">
        <f t="shared" si="82"/>
        <v>骨骼标本</v>
      </c>
      <c r="H1327" s="6" t="str">
        <f>IF(IFERROR(VLOOKUP(B1327,总表!A:D,4,0),"露易")=0," ",IFERROR(VLOOKUP(B1327,总表!A:D,4,0),"-"))</f>
        <v> </v>
      </c>
      <c r="I1327" s="6" t="str">
        <f t="shared" si="83"/>
        <v> </v>
      </c>
    </row>
    <row r="1328" spans="1:9">
      <c r="A1328" s="6">
        <v>1327</v>
      </c>
      <c r="B1328" s="47" t="str">
        <f t="shared" si="80"/>
        <v>0000052F</v>
      </c>
      <c r="C1328" s="47" t="str">
        <f>IFERROR(VLOOKUP(B1328,总表!A:B,2,0),"-")</f>
        <v>-</v>
      </c>
      <c r="D1328" s="6" t="str">
        <f t="shared" si="81"/>
        <v>-</v>
      </c>
      <c r="E1328" s="6" t="str">
        <f>IFERROR(VLOOKUP(B1328,总表!A:D,3,0),"-")</f>
        <v>-</v>
      </c>
      <c r="F1328" s="6" t="str">
        <f t="shared" si="82"/>
        <v>-</v>
      </c>
      <c r="G1328" s="6" t="s">
        <v>9</v>
      </c>
      <c r="H1328" s="6" t="str">
        <f>IF(IFERROR(VLOOKUP(B1328,总表!A:D,4,0),"露易")=0," ",IFERROR(VLOOKUP(B1328,总表!A:D,4,0),"-"))</f>
        <v>-</v>
      </c>
      <c r="I1328" s="6" t="str">
        <f t="shared" si="83"/>
        <v>-</v>
      </c>
    </row>
    <row r="1329" spans="1:9">
      <c r="A1329" s="6">
        <v>1328</v>
      </c>
      <c r="B1329" s="47" t="str">
        <f t="shared" si="80"/>
        <v>00000530</v>
      </c>
      <c r="C1329" s="50" t="str">
        <f>IFERROR(VLOOKUP(B1329,总表!A:B,2,0),"-")</f>
        <v>摆设类</v>
      </c>
      <c r="D1329" s="51" t="str">
        <f t="shared" si="81"/>
        <v>摆设类</v>
      </c>
      <c r="E1329" s="51" t="str">
        <f>IFERROR(VLOOKUP(B1329,总表!A:D,3,0),"-")</f>
        <v>课桌</v>
      </c>
      <c r="F1329" s="51" t="str">
        <f t="shared" si="82"/>
        <v>课桌</v>
      </c>
      <c r="H1329" s="6" t="str">
        <f>IF(IFERROR(VLOOKUP(B1329,总表!A:D,4,0),"露易")=0," ",IFERROR(VLOOKUP(B1329,总表!A:D,4,0),"-"))</f>
        <v> </v>
      </c>
      <c r="I1329" s="6" t="str">
        <f t="shared" si="83"/>
        <v> </v>
      </c>
    </row>
    <row r="1330" spans="1:9">
      <c r="A1330" s="6">
        <v>1329</v>
      </c>
      <c r="B1330" s="47" t="str">
        <f t="shared" si="80"/>
        <v>00000531</v>
      </c>
      <c r="C1330" s="50" t="str">
        <f>IFERROR(VLOOKUP(B1330,总表!A:B,2,0),"-")</f>
        <v>摆设类</v>
      </c>
      <c r="D1330" s="51" t="str">
        <f t="shared" si="81"/>
        <v>摆设类</v>
      </c>
      <c r="E1330" s="6" t="str">
        <f>IFERROR(VLOOKUP(B1330,总表!A:D,3,0),"-")</f>
        <v>演讲台</v>
      </c>
      <c r="F1330" s="6" t="str">
        <f t="shared" si="82"/>
        <v>演讲台</v>
      </c>
      <c r="H1330" s="6" t="str">
        <f>IF(IFERROR(VLOOKUP(B1330,总表!A:D,4,0),"露易")=0," ",IFERROR(VLOOKUP(B1330,总表!A:D,4,0),"-"))</f>
        <v> </v>
      </c>
      <c r="I1330" s="6" t="str">
        <f t="shared" si="83"/>
        <v> </v>
      </c>
    </row>
    <row r="1331" spans="1:9">
      <c r="A1331" s="6">
        <v>1330</v>
      </c>
      <c r="B1331" s="47" t="str">
        <f t="shared" si="80"/>
        <v>00000532</v>
      </c>
      <c r="C1331" s="50" t="str">
        <f>IFERROR(VLOOKUP(B1331,总表!A:B,2,0),"-")</f>
        <v>摆设类</v>
      </c>
      <c r="D1331" s="51" t="str">
        <f t="shared" si="81"/>
        <v>摆设类</v>
      </c>
      <c r="E1331" s="51" t="str">
        <f>IFERROR(VLOOKUP(B1331,总表!A:D,3,0),"-")</f>
        <v>讲台</v>
      </c>
      <c r="F1331" s="51" t="str">
        <f t="shared" si="82"/>
        <v>讲台</v>
      </c>
      <c r="H1331" s="6" t="str">
        <f>IF(IFERROR(VLOOKUP(B1331,总表!A:D,4,0),"露易")=0," ",IFERROR(VLOOKUP(B1331,总表!A:D,4,0),"-"))</f>
        <v> </v>
      </c>
      <c r="I1331" s="6" t="str">
        <f t="shared" si="83"/>
        <v> </v>
      </c>
    </row>
    <row r="1332" spans="1:9">
      <c r="A1332" s="6">
        <v>1331</v>
      </c>
      <c r="B1332" s="47" t="str">
        <f t="shared" si="80"/>
        <v>00000533</v>
      </c>
      <c r="C1332" s="47" t="str">
        <f>IFERROR(VLOOKUP(B1332,总表!A:B,2,0),"-")</f>
        <v>-</v>
      </c>
      <c r="D1332" s="6" t="str">
        <f t="shared" si="81"/>
        <v>-</v>
      </c>
      <c r="E1332" s="6" t="str">
        <f>IFERROR(VLOOKUP(B1332,总表!A:D,3,0),"-")</f>
        <v>-</v>
      </c>
      <c r="F1332" s="6" t="str">
        <f t="shared" si="82"/>
        <v>-</v>
      </c>
      <c r="G1332" s="6" t="s">
        <v>9</v>
      </c>
      <c r="H1332" s="6" t="str">
        <f>IF(IFERROR(VLOOKUP(B1332,总表!A:D,4,0),"露易")=0," ",IFERROR(VLOOKUP(B1332,总表!A:D,4,0),"-"))</f>
        <v>-</v>
      </c>
      <c r="I1332" s="6" t="str">
        <f t="shared" si="83"/>
        <v>-</v>
      </c>
    </row>
    <row r="1333" spans="1:9">
      <c r="A1333" s="6">
        <v>1332</v>
      </c>
      <c r="B1333" s="47" t="str">
        <f t="shared" si="80"/>
        <v>00000534</v>
      </c>
      <c r="C1333" s="47" t="str">
        <f>IFERROR(VLOOKUP(B1333,总表!A:B,2,0),"-")</f>
        <v>-</v>
      </c>
      <c r="D1333" s="6" t="str">
        <f t="shared" si="81"/>
        <v>-</v>
      </c>
      <c r="E1333" s="6" t="str">
        <f>IFERROR(VLOOKUP(B1333,总表!A:D,3,0),"-")</f>
        <v>-</v>
      </c>
      <c r="F1333" s="6" t="str">
        <f t="shared" si="82"/>
        <v>-</v>
      </c>
      <c r="G1333" s="6" t="s">
        <v>9</v>
      </c>
      <c r="H1333" s="6" t="str">
        <f>IF(IFERROR(VLOOKUP(B1333,总表!A:D,4,0),"露易")=0," ",IFERROR(VLOOKUP(B1333,总表!A:D,4,0),"-"))</f>
        <v>-</v>
      </c>
      <c r="I1333" s="6" t="str">
        <f t="shared" si="83"/>
        <v>-</v>
      </c>
    </row>
    <row r="1334" spans="1:9">
      <c r="A1334" s="6">
        <v>1333</v>
      </c>
      <c r="B1334" s="47" t="str">
        <f t="shared" si="80"/>
        <v>00000535</v>
      </c>
      <c r="C1334" s="47" t="str">
        <f>IFERROR(VLOOKUP(B1334,总表!A:B,2,0),"-")</f>
        <v>-</v>
      </c>
      <c r="D1334" s="6" t="str">
        <f t="shared" si="81"/>
        <v>-</v>
      </c>
      <c r="E1334" s="6" t="str">
        <f>IFERROR(VLOOKUP(B1334,总表!A:D,3,0),"-")</f>
        <v>-</v>
      </c>
      <c r="F1334" s="6" t="str">
        <f t="shared" si="82"/>
        <v>-</v>
      </c>
      <c r="G1334" s="6" t="s">
        <v>9</v>
      </c>
      <c r="H1334" s="6" t="str">
        <f>IF(IFERROR(VLOOKUP(B1334,总表!A:D,4,0),"露易")=0," ",IFERROR(VLOOKUP(B1334,总表!A:D,4,0),"-"))</f>
        <v>-</v>
      </c>
      <c r="I1334" s="6" t="str">
        <f t="shared" si="83"/>
        <v>-</v>
      </c>
    </row>
    <row r="1335" spans="1:9">
      <c r="A1335" s="6">
        <v>1334</v>
      </c>
      <c r="B1335" s="47" t="str">
        <f t="shared" si="80"/>
        <v>00000536</v>
      </c>
      <c r="C1335" s="47" t="str">
        <f>IFERROR(VLOOKUP(B1335,总表!A:B,2,0),"-")</f>
        <v>-</v>
      </c>
      <c r="D1335" s="6" t="str">
        <f t="shared" si="81"/>
        <v>-</v>
      </c>
      <c r="E1335" s="6" t="str">
        <f>IFERROR(VLOOKUP(B1335,总表!A:D,3,0),"-")</f>
        <v>-</v>
      </c>
      <c r="F1335" s="6" t="str">
        <f t="shared" si="82"/>
        <v>-</v>
      </c>
      <c r="G1335" s="6" t="s">
        <v>9</v>
      </c>
      <c r="H1335" s="6" t="str">
        <f>IF(IFERROR(VLOOKUP(B1335,总表!A:D,4,0),"露易")=0," ",IFERROR(VLOOKUP(B1335,总表!A:D,4,0),"-"))</f>
        <v>-</v>
      </c>
      <c r="I1335" s="6" t="str">
        <f t="shared" si="83"/>
        <v>-</v>
      </c>
    </row>
    <row r="1336" spans="1:9">
      <c r="A1336" s="6">
        <v>1335</v>
      </c>
      <c r="B1336" s="47" t="str">
        <f t="shared" si="80"/>
        <v>00000537</v>
      </c>
      <c r="C1336" s="47" t="str">
        <f>IFERROR(VLOOKUP(B1336,总表!A:B,2,0),"-")</f>
        <v>-</v>
      </c>
      <c r="D1336" s="6" t="str">
        <f t="shared" si="81"/>
        <v>-</v>
      </c>
      <c r="E1336" s="6" t="str">
        <f>IFERROR(VLOOKUP(B1336,总表!A:D,3,0),"-")</f>
        <v>-</v>
      </c>
      <c r="F1336" s="6" t="str">
        <f t="shared" si="82"/>
        <v>-</v>
      </c>
      <c r="G1336" s="6" t="s">
        <v>9</v>
      </c>
      <c r="H1336" s="6" t="str">
        <f>IF(IFERROR(VLOOKUP(B1336,总表!A:D,4,0),"露易")=0," ",IFERROR(VLOOKUP(B1336,总表!A:D,4,0),"-"))</f>
        <v>-</v>
      </c>
      <c r="I1336" s="6" t="str">
        <f t="shared" si="83"/>
        <v>-</v>
      </c>
    </row>
    <row r="1337" spans="1:9">
      <c r="A1337" s="6">
        <v>1336</v>
      </c>
      <c r="B1337" s="47" t="str">
        <f t="shared" si="80"/>
        <v>00000538</v>
      </c>
      <c r="C1337" s="47" t="str">
        <f>IFERROR(VLOOKUP(B1337,总表!A:B,2,0),"-")</f>
        <v>-</v>
      </c>
      <c r="D1337" s="6" t="str">
        <f t="shared" si="81"/>
        <v>-</v>
      </c>
      <c r="E1337" s="6" t="str">
        <f>IFERROR(VLOOKUP(B1337,总表!A:D,3,0),"-")</f>
        <v>-</v>
      </c>
      <c r="F1337" s="6" t="str">
        <f t="shared" si="82"/>
        <v>-</v>
      </c>
      <c r="G1337" s="6" t="s">
        <v>9</v>
      </c>
      <c r="H1337" s="6" t="str">
        <f>IF(IFERROR(VLOOKUP(B1337,总表!A:D,4,0),"露易")=0," ",IFERROR(VLOOKUP(B1337,总表!A:D,4,0),"-"))</f>
        <v>-</v>
      </c>
      <c r="I1337" s="6" t="str">
        <f t="shared" si="83"/>
        <v>-</v>
      </c>
    </row>
    <row r="1338" spans="1:9">
      <c r="A1338" s="6">
        <v>1337</v>
      </c>
      <c r="B1338" s="47" t="str">
        <f t="shared" si="80"/>
        <v>00000539</v>
      </c>
      <c r="C1338" s="47" t="str">
        <f>IFERROR(VLOOKUP(B1338,总表!A:B,2,0),"-")</f>
        <v>-</v>
      </c>
      <c r="D1338" s="6" t="str">
        <f t="shared" si="81"/>
        <v>-</v>
      </c>
      <c r="E1338" s="6" t="str">
        <f>IFERROR(VLOOKUP(B1338,总表!A:D,3,0),"-")</f>
        <v>-</v>
      </c>
      <c r="F1338" s="6" t="str">
        <f t="shared" si="82"/>
        <v>-</v>
      </c>
      <c r="G1338" s="6" t="s">
        <v>9</v>
      </c>
      <c r="H1338" s="6" t="str">
        <f>IF(IFERROR(VLOOKUP(B1338,总表!A:D,4,0),"露易")=0," ",IFERROR(VLOOKUP(B1338,总表!A:D,4,0),"-"))</f>
        <v>-</v>
      </c>
      <c r="I1338" s="6" t="str">
        <f t="shared" si="83"/>
        <v>-</v>
      </c>
    </row>
    <row r="1339" spans="1:9">
      <c r="A1339" s="6">
        <v>1338</v>
      </c>
      <c r="B1339" s="47" t="str">
        <f t="shared" si="80"/>
        <v>0000053A</v>
      </c>
      <c r="C1339" s="47" t="str">
        <f>IFERROR(VLOOKUP(B1339,总表!A:B,2,0),"-")</f>
        <v>-</v>
      </c>
      <c r="D1339" s="6" t="str">
        <f t="shared" si="81"/>
        <v>-</v>
      </c>
      <c r="E1339" s="6" t="str">
        <f>IFERROR(VLOOKUP(B1339,总表!A:D,3,0),"-")</f>
        <v>-</v>
      </c>
      <c r="F1339" s="6" t="str">
        <f t="shared" si="82"/>
        <v>-</v>
      </c>
      <c r="G1339" s="6" t="s">
        <v>9</v>
      </c>
      <c r="H1339" s="6" t="str">
        <f>IF(IFERROR(VLOOKUP(B1339,总表!A:D,4,0),"露易")=0," ",IFERROR(VLOOKUP(B1339,总表!A:D,4,0),"-"))</f>
        <v>-</v>
      </c>
      <c r="I1339" s="6" t="str">
        <f t="shared" si="83"/>
        <v>-</v>
      </c>
    </row>
    <row r="1340" spans="1:9">
      <c r="A1340" s="6">
        <v>1339</v>
      </c>
      <c r="B1340" s="47" t="str">
        <f t="shared" si="80"/>
        <v>0000053B</v>
      </c>
      <c r="C1340" s="47" t="str">
        <f>IFERROR(VLOOKUP(B1340,总表!A:B,2,0),"-")</f>
        <v>-</v>
      </c>
      <c r="D1340" s="6" t="str">
        <f t="shared" si="81"/>
        <v>-</v>
      </c>
      <c r="E1340" s="6" t="str">
        <f>IFERROR(VLOOKUP(B1340,总表!A:D,3,0),"-")</f>
        <v>-</v>
      </c>
      <c r="F1340" s="6" t="str">
        <f t="shared" si="82"/>
        <v>-</v>
      </c>
      <c r="G1340" s="6" t="s">
        <v>9</v>
      </c>
      <c r="H1340" s="6" t="str">
        <f>IF(IFERROR(VLOOKUP(B1340,总表!A:D,4,0),"露易")=0," ",IFERROR(VLOOKUP(B1340,总表!A:D,4,0),"-"))</f>
        <v>-</v>
      </c>
      <c r="I1340" s="6" t="str">
        <f t="shared" si="83"/>
        <v>-</v>
      </c>
    </row>
    <row r="1341" spans="1:9">
      <c r="A1341" s="6">
        <v>1340</v>
      </c>
      <c r="B1341" s="47" t="str">
        <f t="shared" si="80"/>
        <v>0000053C</v>
      </c>
      <c r="C1341" s="47" t="str">
        <f>IFERROR(VLOOKUP(B1341,总表!A:B,2,0),"-")</f>
        <v>-</v>
      </c>
      <c r="D1341" s="6" t="str">
        <f t="shared" si="81"/>
        <v>-</v>
      </c>
      <c r="E1341" s="6" t="str">
        <f>IFERROR(VLOOKUP(B1341,总表!A:D,3,0),"-")</f>
        <v>-</v>
      </c>
      <c r="F1341" s="6" t="str">
        <f t="shared" si="82"/>
        <v>-</v>
      </c>
      <c r="G1341" s="6" t="s">
        <v>9</v>
      </c>
      <c r="H1341" s="6" t="str">
        <f>IF(IFERROR(VLOOKUP(B1341,总表!A:D,4,0),"露易")=0," ",IFERROR(VLOOKUP(B1341,总表!A:D,4,0),"-"))</f>
        <v>-</v>
      </c>
      <c r="I1341" s="6" t="str">
        <f t="shared" si="83"/>
        <v>-</v>
      </c>
    </row>
    <row r="1342" spans="1:9">
      <c r="A1342" s="6">
        <v>1341</v>
      </c>
      <c r="B1342" s="47" t="str">
        <f t="shared" si="80"/>
        <v>0000053D</v>
      </c>
      <c r="C1342" s="47" t="str">
        <f>IFERROR(VLOOKUP(B1342,总表!A:B,2,0),"-")</f>
        <v>-</v>
      </c>
      <c r="D1342" s="6" t="str">
        <f t="shared" si="81"/>
        <v>-</v>
      </c>
      <c r="E1342" s="6" t="str">
        <f>IFERROR(VLOOKUP(B1342,总表!A:D,3,0),"-")</f>
        <v>-</v>
      </c>
      <c r="F1342" s="6" t="str">
        <f t="shared" si="82"/>
        <v>-</v>
      </c>
      <c r="G1342" s="6" t="s">
        <v>9</v>
      </c>
      <c r="H1342" s="6" t="str">
        <f>IF(IFERROR(VLOOKUP(B1342,总表!A:D,4,0),"露易")=0," ",IFERROR(VLOOKUP(B1342,总表!A:D,4,0),"-"))</f>
        <v>-</v>
      </c>
      <c r="I1342" s="6" t="str">
        <f t="shared" si="83"/>
        <v>-</v>
      </c>
    </row>
    <row r="1343" spans="1:9">
      <c r="A1343" s="6">
        <v>1342</v>
      </c>
      <c r="B1343" s="47" t="str">
        <f t="shared" si="80"/>
        <v>0000053E</v>
      </c>
      <c r="C1343" s="47" t="str">
        <f>IFERROR(VLOOKUP(B1343,总表!A:B,2,0),"-")</f>
        <v>-</v>
      </c>
      <c r="D1343" s="6" t="str">
        <f t="shared" si="81"/>
        <v>-</v>
      </c>
      <c r="E1343" s="6" t="str">
        <f>IFERROR(VLOOKUP(B1343,总表!A:D,3,0),"-")</f>
        <v>-</v>
      </c>
      <c r="F1343" s="6" t="str">
        <f t="shared" si="82"/>
        <v>-</v>
      </c>
      <c r="G1343" s="6" t="s">
        <v>9</v>
      </c>
      <c r="H1343" s="6" t="str">
        <f>IF(IFERROR(VLOOKUP(B1343,总表!A:D,4,0),"露易")=0," ",IFERROR(VLOOKUP(B1343,总表!A:D,4,0),"-"))</f>
        <v>-</v>
      </c>
      <c r="I1343" s="6" t="str">
        <f t="shared" si="83"/>
        <v>-</v>
      </c>
    </row>
    <row r="1344" spans="1:9">
      <c r="A1344" s="6">
        <v>1343</v>
      </c>
      <c r="B1344" s="47" t="str">
        <f t="shared" si="80"/>
        <v>0000053F</v>
      </c>
      <c r="C1344" s="47" t="str">
        <f>IFERROR(VLOOKUP(B1344,总表!A:B,2,0),"-")</f>
        <v>-</v>
      </c>
      <c r="D1344" s="6" t="str">
        <f t="shared" si="81"/>
        <v>-</v>
      </c>
      <c r="E1344" s="6" t="str">
        <f>IFERROR(VLOOKUP(B1344,总表!A:D,3,0),"-")</f>
        <v>-</v>
      </c>
      <c r="F1344" s="6" t="str">
        <f t="shared" si="82"/>
        <v>-</v>
      </c>
      <c r="G1344" s="6" t="s">
        <v>9</v>
      </c>
      <c r="H1344" s="6" t="str">
        <f>IF(IFERROR(VLOOKUP(B1344,总表!A:D,4,0),"露易")=0," ",IFERROR(VLOOKUP(B1344,总表!A:D,4,0),"-"))</f>
        <v>-</v>
      </c>
      <c r="I1344" s="6" t="str">
        <f t="shared" si="83"/>
        <v>-</v>
      </c>
    </row>
    <row r="1345" spans="1:9">
      <c r="A1345" s="6">
        <v>1344</v>
      </c>
      <c r="B1345" s="47" t="str">
        <f t="shared" si="80"/>
        <v>00000540</v>
      </c>
      <c r="C1345" s="47" t="str">
        <f>IFERROR(VLOOKUP(B1345,总表!A:B,2,0),"-")</f>
        <v>-</v>
      </c>
      <c r="D1345" s="6" t="str">
        <f t="shared" si="81"/>
        <v>-</v>
      </c>
      <c r="E1345" s="6" t="str">
        <f>IFERROR(VLOOKUP(B1345,总表!A:D,3,0),"-")</f>
        <v>-</v>
      </c>
      <c r="F1345" s="6" t="str">
        <f t="shared" si="82"/>
        <v>-</v>
      </c>
      <c r="G1345" s="6" t="s">
        <v>9</v>
      </c>
      <c r="H1345" s="6" t="str">
        <f>IF(IFERROR(VLOOKUP(B1345,总表!A:D,4,0),"露易")=0," ",IFERROR(VLOOKUP(B1345,总表!A:D,4,0),"-"))</f>
        <v>-</v>
      </c>
      <c r="I1345" s="6" t="str">
        <f t="shared" si="83"/>
        <v>-</v>
      </c>
    </row>
    <row r="1346" spans="1:9">
      <c r="A1346" s="6">
        <v>1345</v>
      </c>
      <c r="B1346" s="47" t="str">
        <f t="shared" ref="B1346:B1409" si="84">DEC2HEX(ROW(A1345),8)</f>
        <v>00000541</v>
      </c>
      <c r="C1346" s="47" t="str">
        <f>IFERROR(VLOOKUP(B1346,总表!A:B,2,0),"-")</f>
        <v>-</v>
      </c>
      <c r="D1346" s="6" t="str">
        <f t="shared" ref="D1346:D1409" si="85">C1346</f>
        <v>-</v>
      </c>
      <c r="E1346" s="6" t="str">
        <f>IFERROR(VLOOKUP(B1346,总表!A:D,3,0),"-")</f>
        <v>-</v>
      </c>
      <c r="F1346" s="6" t="str">
        <f t="shared" ref="F1346:F1409" si="86">E1346</f>
        <v>-</v>
      </c>
      <c r="G1346" s="6" t="s">
        <v>9</v>
      </c>
      <c r="H1346" s="6" t="str">
        <f>IF(IFERROR(VLOOKUP(B1346,总表!A:D,4,0),"露易")=0," ",IFERROR(VLOOKUP(B1346,总表!A:D,4,0),"-"))</f>
        <v>-</v>
      </c>
      <c r="I1346" s="6" t="str">
        <f t="shared" ref="I1346:I1409" si="87">H1346</f>
        <v>-</v>
      </c>
    </row>
    <row r="1347" spans="1:9">
      <c r="A1347" s="6">
        <v>1346</v>
      </c>
      <c r="B1347" s="47" t="str">
        <f t="shared" si="84"/>
        <v>00000542</v>
      </c>
      <c r="C1347" s="47" t="str">
        <f>IFERROR(VLOOKUP(B1347,总表!A:B,2,0),"-")</f>
        <v>-</v>
      </c>
      <c r="D1347" s="6" t="str">
        <f t="shared" si="85"/>
        <v>-</v>
      </c>
      <c r="E1347" s="6" t="str">
        <f>IFERROR(VLOOKUP(B1347,总表!A:D,3,0),"-")</f>
        <v>-</v>
      </c>
      <c r="F1347" s="6" t="str">
        <f t="shared" si="86"/>
        <v>-</v>
      </c>
      <c r="G1347" s="6" t="s">
        <v>9</v>
      </c>
      <c r="H1347" s="6" t="str">
        <f>IF(IFERROR(VLOOKUP(B1347,总表!A:D,4,0),"露易")=0," ",IFERROR(VLOOKUP(B1347,总表!A:D,4,0),"-"))</f>
        <v>-</v>
      </c>
      <c r="I1347" s="6" t="str">
        <f t="shared" si="87"/>
        <v>-</v>
      </c>
    </row>
    <row r="1348" spans="1:9">
      <c r="A1348" s="6">
        <v>1347</v>
      </c>
      <c r="B1348" s="47" t="str">
        <f t="shared" si="84"/>
        <v>00000543</v>
      </c>
      <c r="C1348" s="47" t="str">
        <f>IFERROR(VLOOKUP(B1348,总表!A:B,2,0),"-")</f>
        <v>-</v>
      </c>
      <c r="D1348" s="6" t="str">
        <f t="shared" si="85"/>
        <v>-</v>
      </c>
      <c r="E1348" s="6" t="str">
        <f>IFERROR(VLOOKUP(B1348,总表!A:D,3,0),"-")</f>
        <v>-</v>
      </c>
      <c r="F1348" s="6" t="str">
        <f t="shared" si="86"/>
        <v>-</v>
      </c>
      <c r="G1348" s="6" t="s">
        <v>9</v>
      </c>
      <c r="H1348" s="6" t="str">
        <f>IF(IFERROR(VLOOKUP(B1348,总表!A:D,4,0),"露易")=0," ",IFERROR(VLOOKUP(B1348,总表!A:D,4,0),"-"))</f>
        <v>-</v>
      </c>
      <c r="I1348" s="6" t="str">
        <f t="shared" si="87"/>
        <v>-</v>
      </c>
    </row>
    <row r="1349" spans="1:9">
      <c r="A1349" s="6">
        <v>1348</v>
      </c>
      <c r="B1349" s="47" t="str">
        <f t="shared" si="84"/>
        <v>00000544</v>
      </c>
      <c r="C1349" s="50" t="str">
        <f>IFERROR(VLOOKUP(B1349,总表!A:B,2,0),"-")</f>
        <v>摆设类</v>
      </c>
      <c r="D1349" s="51" t="str">
        <f t="shared" si="85"/>
        <v>摆设类</v>
      </c>
      <c r="E1349" s="51" t="str">
        <f>IFERROR(VLOOKUP(B1349,总表!A:D,3,0),"-")</f>
        <v>仓鼠笼</v>
      </c>
      <c r="F1349" s="51" t="str">
        <f t="shared" si="86"/>
        <v>仓鼠笼</v>
      </c>
      <c r="H1349" s="6" t="str">
        <f>IF(IFERROR(VLOOKUP(B1349,总表!A:D,4,0),"露易")=0," ",IFERROR(VLOOKUP(B1349,总表!A:D,4,0),"-"))</f>
        <v> </v>
      </c>
      <c r="I1349" s="6" t="str">
        <f t="shared" si="87"/>
        <v> </v>
      </c>
    </row>
    <row r="1350" spans="1:9">
      <c r="A1350" s="6">
        <v>1349</v>
      </c>
      <c r="B1350" s="47" t="str">
        <f t="shared" si="84"/>
        <v>00000545</v>
      </c>
      <c r="C1350" s="47" t="str">
        <f>IFERROR(VLOOKUP(B1350,总表!A:B,2,0),"-")</f>
        <v>-</v>
      </c>
      <c r="D1350" s="6" t="str">
        <f t="shared" si="85"/>
        <v>-</v>
      </c>
      <c r="E1350" s="6" t="str">
        <f>IFERROR(VLOOKUP(B1350,总表!A:D,3,0),"-")</f>
        <v>-</v>
      </c>
      <c r="F1350" s="6" t="str">
        <f t="shared" si="86"/>
        <v>-</v>
      </c>
      <c r="G1350" s="6" t="s">
        <v>9</v>
      </c>
      <c r="H1350" s="6" t="str">
        <f>IF(IFERROR(VLOOKUP(B1350,总表!A:D,4,0),"露易")=0," ",IFERROR(VLOOKUP(B1350,总表!A:D,4,0),"-"))</f>
        <v>-</v>
      </c>
      <c r="I1350" s="6" t="str">
        <f t="shared" si="87"/>
        <v>-</v>
      </c>
    </row>
    <row r="1351" spans="1:9">
      <c r="A1351" s="6">
        <v>1350</v>
      </c>
      <c r="B1351" s="47" t="str">
        <f t="shared" si="84"/>
        <v>00000546</v>
      </c>
      <c r="C1351" s="47" t="str">
        <f>IFERROR(VLOOKUP(B1351,总表!A:B,2,0),"-")</f>
        <v>-</v>
      </c>
      <c r="D1351" s="6" t="str">
        <f t="shared" si="85"/>
        <v>-</v>
      </c>
      <c r="E1351" s="6" t="str">
        <f>IFERROR(VLOOKUP(B1351,总表!A:D,3,0),"-")</f>
        <v>-</v>
      </c>
      <c r="F1351" s="6" t="str">
        <f t="shared" si="86"/>
        <v>-</v>
      </c>
      <c r="G1351" s="6" t="s">
        <v>9</v>
      </c>
      <c r="H1351" s="6" t="str">
        <f>IF(IFERROR(VLOOKUP(B1351,总表!A:D,4,0),"露易")=0," ",IFERROR(VLOOKUP(B1351,总表!A:D,4,0),"-"))</f>
        <v>-</v>
      </c>
      <c r="I1351" s="6" t="str">
        <f t="shared" si="87"/>
        <v>-</v>
      </c>
    </row>
    <row r="1352" spans="1:9">
      <c r="A1352" s="6">
        <v>1351</v>
      </c>
      <c r="B1352" s="47" t="str">
        <f t="shared" si="84"/>
        <v>00000547</v>
      </c>
      <c r="C1352" s="47" t="str">
        <f>IFERROR(VLOOKUP(B1352,总表!A:B,2,0),"-")</f>
        <v>-</v>
      </c>
      <c r="D1352" s="6" t="str">
        <f t="shared" si="85"/>
        <v>-</v>
      </c>
      <c r="E1352" s="6" t="str">
        <f>IFERROR(VLOOKUP(B1352,总表!A:D,3,0),"-")</f>
        <v>-</v>
      </c>
      <c r="F1352" s="6" t="str">
        <f t="shared" si="86"/>
        <v>-</v>
      </c>
      <c r="G1352" s="6" t="s">
        <v>9</v>
      </c>
      <c r="H1352" s="6" t="str">
        <f>IF(IFERROR(VLOOKUP(B1352,总表!A:D,4,0),"露易")=0," ",IFERROR(VLOOKUP(B1352,总表!A:D,4,0),"-"))</f>
        <v>-</v>
      </c>
      <c r="I1352" s="6" t="str">
        <f t="shared" si="87"/>
        <v>-</v>
      </c>
    </row>
    <row r="1353" spans="1:9">
      <c r="A1353" s="6">
        <v>1352</v>
      </c>
      <c r="B1353" s="47" t="str">
        <f t="shared" si="84"/>
        <v>00000548</v>
      </c>
      <c r="C1353" s="47" t="str">
        <f>IFERROR(VLOOKUP(B1353,总表!A:B,2,0),"-")</f>
        <v>-</v>
      </c>
      <c r="D1353" s="6" t="str">
        <f t="shared" si="85"/>
        <v>-</v>
      </c>
      <c r="E1353" s="6" t="str">
        <f>IFERROR(VLOOKUP(B1353,总表!A:D,3,0),"-")</f>
        <v>-</v>
      </c>
      <c r="F1353" s="6" t="str">
        <f t="shared" si="86"/>
        <v>-</v>
      </c>
      <c r="G1353" s="6" t="s">
        <v>9</v>
      </c>
      <c r="H1353" s="6" t="str">
        <f>IF(IFERROR(VLOOKUP(B1353,总表!A:D,4,0),"露易")=0," ",IFERROR(VLOOKUP(B1353,总表!A:D,4,0),"-"))</f>
        <v>-</v>
      </c>
      <c r="I1353" s="6" t="str">
        <f t="shared" si="87"/>
        <v>-</v>
      </c>
    </row>
    <row r="1354" spans="1:9">
      <c r="A1354" s="6">
        <v>1353</v>
      </c>
      <c r="B1354" s="47" t="str">
        <f t="shared" si="84"/>
        <v>00000549</v>
      </c>
      <c r="C1354" s="47" t="str">
        <f>IFERROR(VLOOKUP(B1354,总表!A:B,2,0),"-")</f>
        <v>-</v>
      </c>
      <c r="D1354" s="6" t="str">
        <f t="shared" si="85"/>
        <v>-</v>
      </c>
      <c r="E1354" s="6" t="str">
        <f>IFERROR(VLOOKUP(B1354,总表!A:D,3,0),"-")</f>
        <v>-</v>
      </c>
      <c r="F1354" s="6" t="str">
        <f t="shared" si="86"/>
        <v>-</v>
      </c>
      <c r="G1354" s="6" t="s">
        <v>9</v>
      </c>
      <c r="H1354" s="6" t="str">
        <f>IF(IFERROR(VLOOKUP(B1354,总表!A:D,4,0),"露易")=0," ",IFERROR(VLOOKUP(B1354,总表!A:D,4,0),"-"))</f>
        <v>-</v>
      </c>
      <c r="I1354" s="6" t="str">
        <f t="shared" si="87"/>
        <v>-</v>
      </c>
    </row>
    <row r="1355" spans="1:9">
      <c r="A1355" s="6">
        <v>1354</v>
      </c>
      <c r="B1355" s="47" t="str">
        <f t="shared" si="84"/>
        <v>0000054A</v>
      </c>
      <c r="C1355" s="47" t="str">
        <f>IFERROR(VLOOKUP(B1355,总表!A:B,2,0),"-")</f>
        <v>-</v>
      </c>
      <c r="D1355" s="6" t="str">
        <f t="shared" si="85"/>
        <v>-</v>
      </c>
      <c r="E1355" s="6" t="str">
        <f>IFERROR(VLOOKUP(B1355,总表!A:D,3,0),"-")</f>
        <v>-</v>
      </c>
      <c r="F1355" s="6" t="str">
        <f t="shared" si="86"/>
        <v>-</v>
      </c>
      <c r="G1355" s="6" t="s">
        <v>9</v>
      </c>
      <c r="H1355" s="6" t="str">
        <f>IF(IFERROR(VLOOKUP(B1355,总表!A:D,4,0),"露易")=0," ",IFERROR(VLOOKUP(B1355,总表!A:D,4,0),"-"))</f>
        <v>-</v>
      </c>
      <c r="I1355" s="6" t="str">
        <f t="shared" si="87"/>
        <v>-</v>
      </c>
    </row>
    <row r="1356" spans="1:9">
      <c r="A1356" s="6">
        <v>1355</v>
      </c>
      <c r="B1356" s="47" t="str">
        <f t="shared" si="84"/>
        <v>0000054B</v>
      </c>
      <c r="C1356" s="47" t="str">
        <f>IFERROR(VLOOKUP(B1356,总表!A:B,2,0),"-")</f>
        <v>-</v>
      </c>
      <c r="D1356" s="6" t="str">
        <f t="shared" si="85"/>
        <v>-</v>
      </c>
      <c r="E1356" s="6" t="str">
        <f>IFERROR(VLOOKUP(B1356,总表!A:D,3,0),"-")</f>
        <v>-</v>
      </c>
      <c r="F1356" s="6" t="str">
        <f t="shared" si="86"/>
        <v>-</v>
      </c>
      <c r="G1356" s="6" t="s">
        <v>9</v>
      </c>
      <c r="H1356" s="6" t="str">
        <f>IF(IFERROR(VLOOKUP(B1356,总表!A:D,4,0),"露易")=0," ",IFERROR(VLOOKUP(B1356,总表!A:D,4,0),"-"))</f>
        <v>-</v>
      </c>
      <c r="I1356" s="6" t="str">
        <f t="shared" si="87"/>
        <v>-</v>
      </c>
    </row>
    <row r="1357" spans="1:9">
      <c r="A1357" s="6">
        <v>1356</v>
      </c>
      <c r="B1357" s="47" t="str">
        <f t="shared" si="84"/>
        <v>0000054C</v>
      </c>
      <c r="C1357" s="47" t="str">
        <f>IFERROR(VLOOKUP(B1357,总表!A:B,2,0),"-")</f>
        <v>-</v>
      </c>
      <c r="D1357" s="6" t="str">
        <f t="shared" si="85"/>
        <v>-</v>
      </c>
      <c r="E1357" s="6" t="str">
        <f>IFERROR(VLOOKUP(B1357,总表!A:D,3,0),"-")</f>
        <v>-</v>
      </c>
      <c r="F1357" s="6" t="str">
        <f t="shared" si="86"/>
        <v>-</v>
      </c>
      <c r="G1357" s="6" t="s">
        <v>9</v>
      </c>
      <c r="H1357" s="6" t="str">
        <f>IF(IFERROR(VLOOKUP(B1357,总表!A:D,4,0),"露易")=0," ",IFERROR(VLOOKUP(B1357,总表!A:D,4,0),"-"))</f>
        <v>-</v>
      </c>
      <c r="I1357" s="6" t="str">
        <f t="shared" si="87"/>
        <v>-</v>
      </c>
    </row>
    <row r="1358" spans="1:9">
      <c r="A1358" s="6">
        <v>1357</v>
      </c>
      <c r="B1358" s="47" t="str">
        <f t="shared" si="84"/>
        <v>0000054D</v>
      </c>
      <c r="C1358" s="47" t="str">
        <f>IFERROR(VLOOKUP(B1358,总表!A:B,2,0),"-")</f>
        <v>-</v>
      </c>
      <c r="D1358" s="6" t="str">
        <f t="shared" si="85"/>
        <v>-</v>
      </c>
      <c r="E1358" s="6" t="str">
        <f>IFERROR(VLOOKUP(B1358,总表!A:D,3,0),"-")</f>
        <v>-</v>
      </c>
      <c r="F1358" s="6" t="str">
        <f t="shared" si="86"/>
        <v>-</v>
      </c>
      <c r="G1358" s="6" t="s">
        <v>9</v>
      </c>
      <c r="H1358" s="6" t="str">
        <f>IF(IFERROR(VLOOKUP(B1358,总表!A:D,4,0),"露易")=0," ",IFERROR(VLOOKUP(B1358,总表!A:D,4,0),"-"))</f>
        <v>-</v>
      </c>
      <c r="I1358" s="6" t="str">
        <f t="shared" si="87"/>
        <v>-</v>
      </c>
    </row>
    <row r="1359" spans="1:9">
      <c r="A1359" s="6">
        <v>1358</v>
      </c>
      <c r="B1359" s="47" t="str">
        <f t="shared" si="84"/>
        <v>0000054E</v>
      </c>
      <c r="C1359" s="47" t="str">
        <f>IFERROR(VLOOKUP(B1359,总表!A:B,2,0),"-")</f>
        <v>-</v>
      </c>
      <c r="D1359" s="6" t="str">
        <f t="shared" si="85"/>
        <v>-</v>
      </c>
      <c r="E1359" s="6" t="str">
        <f>IFERROR(VLOOKUP(B1359,总表!A:D,3,0),"-")</f>
        <v>-</v>
      </c>
      <c r="F1359" s="6" t="str">
        <f t="shared" si="86"/>
        <v>-</v>
      </c>
      <c r="G1359" s="6" t="s">
        <v>9</v>
      </c>
      <c r="H1359" s="6" t="str">
        <f>IF(IFERROR(VLOOKUP(B1359,总表!A:D,4,0),"露易")=0," ",IFERROR(VLOOKUP(B1359,总表!A:D,4,0),"-"))</f>
        <v>-</v>
      </c>
      <c r="I1359" s="6" t="str">
        <f t="shared" si="87"/>
        <v>-</v>
      </c>
    </row>
    <row r="1360" spans="1:9">
      <c r="A1360" s="6">
        <v>1359</v>
      </c>
      <c r="B1360" s="47" t="str">
        <f t="shared" si="84"/>
        <v>0000054F</v>
      </c>
      <c r="C1360" s="47" t="str">
        <f>IFERROR(VLOOKUP(B1360,总表!A:B,2,0),"-")</f>
        <v>-</v>
      </c>
      <c r="D1360" s="6" t="str">
        <f t="shared" si="85"/>
        <v>-</v>
      </c>
      <c r="E1360" s="6" t="str">
        <f>IFERROR(VLOOKUP(B1360,总表!A:D,3,0),"-")</f>
        <v>-</v>
      </c>
      <c r="F1360" s="6" t="str">
        <f t="shared" si="86"/>
        <v>-</v>
      </c>
      <c r="G1360" s="6" t="s">
        <v>9</v>
      </c>
      <c r="H1360" s="6" t="str">
        <f>IF(IFERROR(VLOOKUP(B1360,总表!A:D,4,0),"露易")=0," ",IFERROR(VLOOKUP(B1360,总表!A:D,4,0),"-"))</f>
        <v>-</v>
      </c>
      <c r="I1360" s="6" t="str">
        <f t="shared" si="87"/>
        <v>-</v>
      </c>
    </row>
    <row r="1361" spans="1:9">
      <c r="A1361" s="6">
        <v>1360</v>
      </c>
      <c r="B1361" s="47" t="str">
        <f t="shared" si="84"/>
        <v>00000550</v>
      </c>
      <c r="C1361" s="47" t="str">
        <f>IFERROR(VLOOKUP(B1361,总表!A:B,2,0),"-")</f>
        <v>-</v>
      </c>
      <c r="D1361" s="6" t="str">
        <f t="shared" si="85"/>
        <v>-</v>
      </c>
      <c r="E1361" s="6" t="str">
        <f>IFERROR(VLOOKUP(B1361,总表!A:D,3,0),"-")</f>
        <v>-</v>
      </c>
      <c r="F1361" s="6" t="str">
        <f t="shared" si="86"/>
        <v>-</v>
      </c>
      <c r="G1361" s="6" t="s">
        <v>9</v>
      </c>
      <c r="H1361" s="6" t="str">
        <f>IF(IFERROR(VLOOKUP(B1361,总表!A:D,4,0),"露易")=0," ",IFERROR(VLOOKUP(B1361,总表!A:D,4,0),"-"))</f>
        <v>-</v>
      </c>
      <c r="I1361" s="6" t="str">
        <f t="shared" si="87"/>
        <v>-</v>
      </c>
    </row>
    <row r="1362" spans="1:9">
      <c r="A1362" s="6">
        <v>1361</v>
      </c>
      <c r="B1362" s="47" t="str">
        <f t="shared" si="84"/>
        <v>00000551</v>
      </c>
      <c r="C1362" s="47" t="str">
        <f>IFERROR(VLOOKUP(B1362,总表!A:B,2,0),"-")</f>
        <v>-</v>
      </c>
      <c r="D1362" s="6" t="str">
        <f t="shared" si="85"/>
        <v>-</v>
      </c>
      <c r="E1362" s="6" t="str">
        <f>IFERROR(VLOOKUP(B1362,总表!A:D,3,0),"-")</f>
        <v>-</v>
      </c>
      <c r="F1362" s="6" t="str">
        <f t="shared" si="86"/>
        <v>-</v>
      </c>
      <c r="G1362" s="6" t="s">
        <v>9</v>
      </c>
      <c r="H1362" s="6" t="str">
        <f>IF(IFERROR(VLOOKUP(B1362,总表!A:D,4,0),"露易")=0," ",IFERROR(VLOOKUP(B1362,总表!A:D,4,0),"-"))</f>
        <v>-</v>
      </c>
      <c r="I1362" s="6" t="str">
        <f t="shared" si="87"/>
        <v>-</v>
      </c>
    </row>
    <row r="1363" spans="1:9">
      <c r="A1363" s="6">
        <v>1362</v>
      </c>
      <c r="B1363" s="47" t="str">
        <f t="shared" si="84"/>
        <v>00000552</v>
      </c>
      <c r="C1363" s="47" t="str">
        <f>IFERROR(VLOOKUP(B1363,总表!A:B,2,0),"-")</f>
        <v>-</v>
      </c>
      <c r="D1363" s="6" t="str">
        <f t="shared" si="85"/>
        <v>-</v>
      </c>
      <c r="E1363" s="6" t="str">
        <f>IFERROR(VLOOKUP(B1363,总表!A:D,3,0),"-")</f>
        <v>-</v>
      </c>
      <c r="F1363" s="6" t="str">
        <f t="shared" si="86"/>
        <v>-</v>
      </c>
      <c r="G1363" s="6" t="s">
        <v>9</v>
      </c>
      <c r="H1363" s="6" t="str">
        <f>IF(IFERROR(VLOOKUP(B1363,总表!A:D,4,0),"露易")=0," ",IFERROR(VLOOKUP(B1363,总表!A:D,4,0),"-"))</f>
        <v>-</v>
      </c>
      <c r="I1363" s="6" t="str">
        <f t="shared" si="87"/>
        <v>-</v>
      </c>
    </row>
    <row r="1364" spans="1:9">
      <c r="A1364" s="6">
        <v>1363</v>
      </c>
      <c r="B1364" s="47" t="str">
        <f t="shared" si="84"/>
        <v>00000553</v>
      </c>
      <c r="C1364" s="47" t="str">
        <f>IFERROR(VLOOKUP(B1364,总表!A:B,2,0),"-")</f>
        <v>-</v>
      </c>
      <c r="D1364" s="6" t="str">
        <f t="shared" si="85"/>
        <v>-</v>
      </c>
      <c r="E1364" s="6" t="str">
        <f>IFERROR(VLOOKUP(B1364,总表!A:D,3,0),"-")</f>
        <v>-</v>
      </c>
      <c r="F1364" s="6" t="str">
        <f t="shared" si="86"/>
        <v>-</v>
      </c>
      <c r="G1364" s="6" t="s">
        <v>9</v>
      </c>
      <c r="H1364" s="6" t="str">
        <f>IF(IFERROR(VLOOKUP(B1364,总表!A:D,4,0),"露易")=0," ",IFERROR(VLOOKUP(B1364,总表!A:D,4,0),"-"))</f>
        <v>-</v>
      </c>
      <c r="I1364" s="6" t="str">
        <f t="shared" si="87"/>
        <v>-</v>
      </c>
    </row>
    <row r="1365" spans="1:9">
      <c r="A1365" s="6">
        <v>1364</v>
      </c>
      <c r="B1365" s="47" t="str">
        <f t="shared" si="84"/>
        <v>00000554</v>
      </c>
      <c r="C1365" s="47" t="str">
        <f>IFERROR(VLOOKUP(B1365,总表!A:B,2,0),"-")</f>
        <v>-</v>
      </c>
      <c r="D1365" s="6" t="str">
        <f t="shared" si="85"/>
        <v>-</v>
      </c>
      <c r="E1365" s="6" t="str">
        <f>IFERROR(VLOOKUP(B1365,总表!A:D,3,0),"-")</f>
        <v>-</v>
      </c>
      <c r="F1365" s="6" t="str">
        <f t="shared" si="86"/>
        <v>-</v>
      </c>
      <c r="G1365" s="6" t="s">
        <v>9</v>
      </c>
      <c r="H1365" s="6" t="str">
        <f>IF(IFERROR(VLOOKUP(B1365,总表!A:D,4,0),"露易")=0," ",IFERROR(VLOOKUP(B1365,总表!A:D,4,0),"-"))</f>
        <v>-</v>
      </c>
      <c r="I1365" s="6" t="str">
        <f t="shared" si="87"/>
        <v>-</v>
      </c>
    </row>
    <row r="1366" spans="1:9">
      <c r="A1366" s="6">
        <v>1365</v>
      </c>
      <c r="B1366" s="47" t="str">
        <f t="shared" si="84"/>
        <v>00000555</v>
      </c>
      <c r="C1366" s="47" t="str">
        <f>IFERROR(VLOOKUP(B1366,总表!A:B,2,0),"-")</f>
        <v>-</v>
      </c>
      <c r="D1366" s="6" t="str">
        <f t="shared" si="85"/>
        <v>-</v>
      </c>
      <c r="E1366" s="6" t="str">
        <f>IFERROR(VLOOKUP(B1366,总表!A:D,3,0),"-")</f>
        <v>-</v>
      </c>
      <c r="F1366" s="6" t="str">
        <f t="shared" si="86"/>
        <v>-</v>
      </c>
      <c r="G1366" s="6" t="s">
        <v>9</v>
      </c>
      <c r="H1366" s="6" t="str">
        <f>IF(IFERROR(VLOOKUP(B1366,总表!A:D,4,0),"露易")=0," ",IFERROR(VLOOKUP(B1366,总表!A:D,4,0),"-"))</f>
        <v>-</v>
      </c>
      <c r="I1366" s="6" t="str">
        <f t="shared" si="87"/>
        <v>-</v>
      </c>
    </row>
    <row r="1367" spans="1:9">
      <c r="A1367" s="6">
        <v>1366</v>
      </c>
      <c r="B1367" s="47" t="str">
        <f t="shared" si="84"/>
        <v>00000556</v>
      </c>
      <c r="C1367" s="47" t="str">
        <f>IFERROR(VLOOKUP(B1367,总表!A:B,2,0),"-")</f>
        <v>-</v>
      </c>
      <c r="D1367" s="6" t="str">
        <f t="shared" si="85"/>
        <v>-</v>
      </c>
      <c r="E1367" s="6" t="str">
        <f>IFERROR(VLOOKUP(B1367,总表!A:D,3,0),"-")</f>
        <v>-</v>
      </c>
      <c r="F1367" s="6" t="str">
        <f t="shared" si="86"/>
        <v>-</v>
      </c>
      <c r="G1367" s="6" t="s">
        <v>9</v>
      </c>
      <c r="H1367" s="6" t="str">
        <f>IF(IFERROR(VLOOKUP(B1367,总表!A:D,4,0),"露易")=0," ",IFERROR(VLOOKUP(B1367,总表!A:D,4,0),"-"))</f>
        <v>-</v>
      </c>
      <c r="I1367" s="6" t="str">
        <f t="shared" si="87"/>
        <v>-</v>
      </c>
    </row>
    <row r="1368" spans="1:9">
      <c r="A1368" s="6">
        <v>1367</v>
      </c>
      <c r="B1368" s="47" t="str">
        <f t="shared" si="84"/>
        <v>00000557</v>
      </c>
      <c r="C1368" s="47" t="str">
        <f>IFERROR(VLOOKUP(B1368,总表!A:B,2,0),"-")</f>
        <v>-</v>
      </c>
      <c r="D1368" s="6" t="str">
        <f t="shared" si="85"/>
        <v>-</v>
      </c>
      <c r="E1368" s="6" t="str">
        <f>IFERROR(VLOOKUP(B1368,总表!A:D,3,0),"-")</f>
        <v>-</v>
      </c>
      <c r="F1368" s="6" t="str">
        <f t="shared" si="86"/>
        <v>-</v>
      </c>
      <c r="G1368" s="6" t="s">
        <v>9</v>
      </c>
      <c r="H1368" s="6" t="str">
        <f>IF(IFERROR(VLOOKUP(B1368,总表!A:D,4,0),"露易")=0," ",IFERROR(VLOOKUP(B1368,总表!A:D,4,0),"-"))</f>
        <v>-</v>
      </c>
      <c r="I1368" s="6" t="str">
        <f t="shared" si="87"/>
        <v>-</v>
      </c>
    </row>
    <row r="1369" spans="1:9">
      <c r="A1369" s="6">
        <v>1368</v>
      </c>
      <c r="B1369" s="47" t="str">
        <f t="shared" si="84"/>
        <v>00000558</v>
      </c>
      <c r="C1369" s="47" t="str">
        <f>IFERROR(VLOOKUP(B1369,总表!A:B,2,0),"-")</f>
        <v>-</v>
      </c>
      <c r="D1369" s="6" t="str">
        <f t="shared" si="85"/>
        <v>-</v>
      </c>
      <c r="E1369" s="6" t="str">
        <f>IFERROR(VLOOKUP(B1369,总表!A:D,3,0),"-")</f>
        <v>-</v>
      </c>
      <c r="F1369" s="6" t="str">
        <f t="shared" si="86"/>
        <v>-</v>
      </c>
      <c r="G1369" s="6" t="s">
        <v>9</v>
      </c>
      <c r="H1369" s="6" t="str">
        <f>IF(IFERROR(VLOOKUP(B1369,总表!A:D,4,0),"露易")=0," ",IFERROR(VLOOKUP(B1369,总表!A:D,4,0),"-"))</f>
        <v>-</v>
      </c>
      <c r="I1369" s="6" t="str">
        <f t="shared" si="87"/>
        <v>-</v>
      </c>
    </row>
    <row r="1370" spans="1:9">
      <c r="A1370" s="6">
        <v>1369</v>
      </c>
      <c r="B1370" s="47" t="str">
        <f t="shared" si="84"/>
        <v>00000559</v>
      </c>
      <c r="C1370" s="47" t="str">
        <f>IFERROR(VLOOKUP(B1370,总表!A:B,2,0),"-")</f>
        <v>-</v>
      </c>
      <c r="D1370" s="6" t="str">
        <f t="shared" si="85"/>
        <v>-</v>
      </c>
      <c r="E1370" s="6" t="str">
        <f>IFERROR(VLOOKUP(B1370,总表!A:D,3,0),"-")</f>
        <v>-</v>
      </c>
      <c r="F1370" s="6" t="str">
        <f t="shared" si="86"/>
        <v>-</v>
      </c>
      <c r="G1370" s="6" t="s">
        <v>9</v>
      </c>
      <c r="H1370" s="6" t="str">
        <f>IF(IFERROR(VLOOKUP(B1370,总表!A:D,4,0),"露易")=0," ",IFERROR(VLOOKUP(B1370,总表!A:D,4,0),"-"))</f>
        <v>-</v>
      </c>
      <c r="I1370" s="6" t="str">
        <f t="shared" si="87"/>
        <v>-</v>
      </c>
    </row>
    <row r="1371" spans="1:9">
      <c r="A1371" s="6">
        <v>1370</v>
      </c>
      <c r="B1371" s="47" t="str">
        <f t="shared" si="84"/>
        <v>0000055A</v>
      </c>
      <c r="C1371" s="47" t="str">
        <f>IFERROR(VLOOKUP(B1371,总表!A:B,2,0),"-")</f>
        <v>-</v>
      </c>
      <c r="D1371" s="6" t="str">
        <f t="shared" si="85"/>
        <v>-</v>
      </c>
      <c r="E1371" s="6" t="str">
        <f>IFERROR(VLOOKUP(B1371,总表!A:D,3,0),"-")</f>
        <v>-</v>
      </c>
      <c r="F1371" s="6" t="str">
        <f t="shared" si="86"/>
        <v>-</v>
      </c>
      <c r="G1371" s="6" t="s">
        <v>9</v>
      </c>
      <c r="H1371" s="6" t="str">
        <f>IF(IFERROR(VLOOKUP(B1371,总表!A:D,4,0),"露易")=0," ",IFERROR(VLOOKUP(B1371,总表!A:D,4,0),"-"))</f>
        <v>-</v>
      </c>
      <c r="I1371" s="6" t="str">
        <f t="shared" si="87"/>
        <v>-</v>
      </c>
    </row>
    <row r="1372" spans="1:9">
      <c r="A1372" s="6">
        <v>1371</v>
      </c>
      <c r="B1372" s="47" t="str">
        <f t="shared" si="84"/>
        <v>0000055B</v>
      </c>
      <c r="C1372" s="47" t="str">
        <f>IFERROR(VLOOKUP(B1372,总表!A:B,2,0),"-")</f>
        <v>-</v>
      </c>
      <c r="D1372" s="6" t="str">
        <f t="shared" si="85"/>
        <v>-</v>
      </c>
      <c r="E1372" s="6" t="str">
        <f>IFERROR(VLOOKUP(B1372,总表!A:D,3,0),"-")</f>
        <v>-</v>
      </c>
      <c r="F1372" s="6" t="str">
        <f t="shared" si="86"/>
        <v>-</v>
      </c>
      <c r="G1372" s="6" t="s">
        <v>9</v>
      </c>
      <c r="H1372" s="6" t="str">
        <f>IF(IFERROR(VLOOKUP(B1372,总表!A:D,4,0),"露易")=0," ",IFERROR(VLOOKUP(B1372,总表!A:D,4,0),"-"))</f>
        <v>-</v>
      </c>
      <c r="I1372" s="6" t="str">
        <f t="shared" si="87"/>
        <v>-</v>
      </c>
    </row>
    <row r="1373" spans="1:9">
      <c r="A1373" s="6">
        <v>1372</v>
      </c>
      <c r="B1373" s="47" t="str">
        <f t="shared" si="84"/>
        <v>0000055C</v>
      </c>
      <c r="C1373" s="47" t="str">
        <f>IFERROR(VLOOKUP(B1373,总表!A:B,2,0),"-")</f>
        <v>-</v>
      </c>
      <c r="D1373" s="6" t="str">
        <f t="shared" si="85"/>
        <v>-</v>
      </c>
      <c r="E1373" s="6" t="str">
        <f>IFERROR(VLOOKUP(B1373,总表!A:D,3,0),"-")</f>
        <v>-</v>
      </c>
      <c r="F1373" s="6" t="str">
        <f t="shared" si="86"/>
        <v>-</v>
      </c>
      <c r="G1373" s="6" t="s">
        <v>9</v>
      </c>
      <c r="H1373" s="6" t="str">
        <f>IF(IFERROR(VLOOKUP(B1373,总表!A:D,4,0),"露易")=0," ",IFERROR(VLOOKUP(B1373,总表!A:D,4,0),"-"))</f>
        <v>-</v>
      </c>
      <c r="I1373" s="6" t="str">
        <f t="shared" si="87"/>
        <v>-</v>
      </c>
    </row>
    <row r="1374" spans="1:9">
      <c r="A1374" s="6">
        <v>1373</v>
      </c>
      <c r="B1374" s="47" t="str">
        <f t="shared" si="84"/>
        <v>0000055D</v>
      </c>
      <c r="C1374" s="47" t="str">
        <f>IFERROR(VLOOKUP(B1374,总表!A:B,2,0),"-")</f>
        <v>-</v>
      </c>
      <c r="D1374" s="6" t="str">
        <f t="shared" si="85"/>
        <v>-</v>
      </c>
      <c r="E1374" s="6" t="str">
        <f>IFERROR(VLOOKUP(B1374,总表!A:D,3,0),"-")</f>
        <v>-</v>
      </c>
      <c r="F1374" s="6" t="str">
        <f t="shared" si="86"/>
        <v>-</v>
      </c>
      <c r="G1374" s="6" t="s">
        <v>9</v>
      </c>
      <c r="H1374" s="6" t="str">
        <f>IF(IFERROR(VLOOKUP(B1374,总表!A:D,4,0),"露易")=0," ",IFERROR(VLOOKUP(B1374,总表!A:D,4,0),"-"))</f>
        <v>-</v>
      </c>
      <c r="I1374" s="6" t="str">
        <f t="shared" si="87"/>
        <v>-</v>
      </c>
    </row>
    <row r="1375" spans="1:9">
      <c r="A1375" s="6">
        <v>1374</v>
      </c>
      <c r="B1375" s="47" t="str">
        <f t="shared" si="84"/>
        <v>0000055E</v>
      </c>
      <c r="C1375" s="50" t="str">
        <f>IFERROR(VLOOKUP(B1375,总表!A:B,2,0),"-")</f>
        <v>贝类</v>
      </c>
      <c r="D1375" s="51" t="str">
        <f t="shared" si="85"/>
        <v>贝类</v>
      </c>
      <c r="E1375" s="51" t="str">
        <f>IFERROR(VLOOKUP(B1375,总表!A:D,3,0),"-")</f>
        <v>钟螺壳</v>
      </c>
      <c r="F1375" s="51" t="str">
        <f t="shared" si="86"/>
        <v>钟螺壳</v>
      </c>
      <c r="G1375" s="6">
        <v>180</v>
      </c>
      <c r="H1375" s="6" t="str">
        <f>IF(IFERROR(VLOOKUP(B1375,总表!A:D,4,0),"露易")=0," ",IFERROR(VLOOKUP(B1375,总表!A:D,4,0),"-"))</f>
        <v> </v>
      </c>
      <c r="I1375" s="6" t="str">
        <f t="shared" si="87"/>
        <v> </v>
      </c>
    </row>
    <row r="1376" spans="1:9">
      <c r="A1376" s="6">
        <v>1375</v>
      </c>
      <c r="B1376" s="47" t="str">
        <f t="shared" si="84"/>
        <v>0000055F</v>
      </c>
      <c r="C1376" s="50" t="str">
        <f>IFERROR(VLOOKUP(B1376,总表!A:B,2,0),"-")</f>
        <v>贝类</v>
      </c>
      <c r="D1376" s="51" t="str">
        <f t="shared" si="85"/>
        <v>贝类</v>
      </c>
      <c r="E1376" s="6" t="str">
        <f>IFERROR(VLOOKUP(B1376,总表!A:D,3,0),"-")</f>
        <v>骨螺壳</v>
      </c>
      <c r="F1376" s="6" t="str">
        <f t="shared" si="86"/>
        <v>骨螺壳</v>
      </c>
      <c r="G1376" s="6">
        <v>300</v>
      </c>
      <c r="H1376" s="6" t="str">
        <f>IF(IFERROR(VLOOKUP(B1376,总表!A:D,4,0),"露易")=0," ",IFERROR(VLOOKUP(B1376,总表!A:D,4,0),"-"))</f>
        <v> </v>
      </c>
      <c r="I1376" s="6" t="str">
        <f t="shared" si="87"/>
        <v> </v>
      </c>
    </row>
    <row r="1377" spans="1:9">
      <c r="A1377" s="6">
        <v>1376</v>
      </c>
      <c r="B1377" s="47" t="str">
        <f t="shared" si="84"/>
        <v>00000560</v>
      </c>
      <c r="C1377" s="50" t="str">
        <f>IFERROR(VLOOKUP(B1377,总表!A:B,2,0),"-")</f>
        <v>贝类</v>
      </c>
      <c r="D1377" s="51" t="str">
        <f t="shared" si="85"/>
        <v>贝类</v>
      </c>
      <c r="E1377" s="6" t="str">
        <f>IFERROR(VLOOKUP(B1377,总表!A:D,3,0),"-")</f>
        <v>海螺壳</v>
      </c>
      <c r="F1377" s="6" t="str">
        <f t="shared" si="86"/>
        <v>海螺壳</v>
      </c>
      <c r="G1377" s="6">
        <v>700</v>
      </c>
      <c r="H1377" s="6" t="str">
        <f>IF(IFERROR(VLOOKUP(B1377,总表!A:D,4,0),"露易")=0," ",IFERROR(VLOOKUP(B1377,总表!A:D,4,0),"-"))</f>
        <v> </v>
      </c>
      <c r="I1377" s="6" t="str">
        <f t="shared" si="87"/>
        <v> </v>
      </c>
    </row>
    <row r="1378" spans="1:9">
      <c r="A1378" s="6">
        <v>1377</v>
      </c>
      <c r="B1378" s="47" t="str">
        <f t="shared" si="84"/>
        <v>00000561</v>
      </c>
      <c r="C1378" s="47" t="str">
        <f>IFERROR(VLOOKUP(B1378,总表!A:B,2,0),"-")</f>
        <v>-</v>
      </c>
      <c r="D1378" s="6" t="str">
        <f t="shared" si="85"/>
        <v>-</v>
      </c>
      <c r="E1378" s="6" t="str">
        <f>IFERROR(VLOOKUP(B1378,总表!A:D,3,0),"-")</f>
        <v>-</v>
      </c>
      <c r="F1378" s="6" t="str">
        <f t="shared" si="86"/>
        <v>-</v>
      </c>
      <c r="G1378" s="6" t="s">
        <v>9</v>
      </c>
      <c r="H1378" s="6" t="str">
        <f>IF(IFERROR(VLOOKUP(B1378,总表!A:D,4,0),"露易")=0," ",IFERROR(VLOOKUP(B1378,总表!A:D,4,0),"-"))</f>
        <v>-</v>
      </c>
      <c r="I1378" s="6" t="str">
        <f t="shared" si="87"/>
        <v>-</v>
      </c>
    </row>
    <row r="1379" spans="1:9">
      <c r="A1379" s="6">
        <v>1378</v>
      </c>
      <c r="B1379" s="47" t="str">
        <f t="shared" si="84"/>
        <v>00000562</v>
      </c>
      <c r="C1379" s="47" t="str">
        <f>IFERROR(VLOOKUP(B1379,总表!A:B,2,0),"-")</f>
        <v>-</v>
      </c>
      <c r="D1379" s="6" t="str">
        <f t="shared" si="85"/>
        <v>-</v>
      </c>
      <c r="E1379" s="6" t="str">
        <f>IFERROR(VLOOKUP(B1379,总表!A:D,3,0),"-")</f>
        <v>-</v>
      </c>
      <c r="F1379" s="6" t="str">
        <f t="shared" si="86"/>
        <v>-</v>
      </c>
      <c r="G1379" s="6" t="s">
        <v>9</v>
      </c>
      <c r="H1379" s="6" t="str">
        <f>IF(IFERROR(VLOOKUP(B1379,总表!A:D,4,0),"露易")=0," ",IFERROR(VLOOKUP(B1379,总表!A:D,4,0),"-"))</f>
        <v>-</v>
      </c>
      <c r="I1379" s="6" t="str">
        <f t="shared" si="87"/>
        <v>-</v>
      </c>
    </row>
    <row r="1380" spans="1:9">
      <c r="A1380" s="6">
        <v>1379</v>
      </c>
      <c r="B1380" s="47" t="str">
        <f t="shared" si="84"/>
        <v>00000563</v>
      </c>
      <c r="C1380" s="50" t="str">
        <f>IFERROR(VLOOKUP(B1380,总表!A:B,2,0),"-")</f>
        <v>贝类</v>
      </c>
      <c r="D1380" s="51" t="str">
        <f t="shared" si="85"/>
        <v>贝类</v>
      </c>
      <c r="E1380" s="6" t="str">
        <f>IFERROR(VLOOKUP(B1380,总表!A:D,3,0),"-")</f>
        <v>沙钱</v>
      </c>
      <c r="F1380" s="6" t="str">
        <f t="shared" si="86"/>
        <v>沙钱</v>
      </c>
      <c r="G1380" s="6">
        <v>120</v>
      </c>
      <c r="H1380" s="6" t="str">
        <f>IF(IFERROR(VLOOKUP(B1380,总表!A:D,4,0),"露易")=0," ",IFERROR(VLOOKUP(B1380,总表!A:D,4,0),"-"))</f>
        <v> </v>
      </c>
      <c r="I1380" s="6" t="str">
        <f t="shared" si="87"/>
        <v> </v>
      </c>
    </row>
    <row r="1381" spans="1:9">
      <c r="A1381" s="6">
        <v>1380</v>
      </c>
      <c r="B1381" s="47" t="str">
        <f t="shared" si="84"/>
        <v>00000564</v>
      </c>
      <c r="C1381" s="50" t="str">
        <f>IFERROR(VLOOKUP(B1381,总表!A:B,2,0),"-")</f>
        <v>贝类</v>
      </c>
      <c r="D1381" s="51" t="str">
        <f t="shared" si="85"/>
        <v>贝类</v>
      </c>
      <c r="E1381" s="6" t="str">
        <f>IFERROR(VLOOKUP(B1381,总表!A:D,3,0),"-")</f>
        <v>珊瑚</v>
      </c>
      <c r="F1381" s="6" t="str">
        <f t="shared" si="86"/>
        <v>珊瑚</v>
      </c>
      <c r="G1381" s="6">
        <v>500</v>
      </c>
      <c r="H1381" s="6" t="str">
        <f>IF(IFERROR(VLOOKUP(B1381,总表!A:D,4,0),"露易")=0," ",IFERROR(VLOOKUP(B1381,总表!A:D,4,0),"-"))</f>
        <v> </v>
      </c>
      <c r="I1381" s="6" t="str">
        <f t="shared" si="87"/>
        <v> </v>
      </c>
    </row>
    <row r="1382" spans="1:9">
      <c r="A1382" s="6">
        <v>1381</v>
      </c>
      <c r="B1382" s="47" t="str">
        <f t="shared" si="84"/>
        <v>00000565</v>
      </c>
      <c r="C1382" s="50" t="str">
        <f>IFERROR(VLOOKUP(B1382,总表!A:B,2,0),"-")</f>
        <v>贝类</v>
      </c>
      <c r="D1382" s="51" t="str">
        <f t="shared" si="85"/>
        <v>贝类</v>
      </c>
      <c r="E1382" s="6" t="str">
        <f>IFERROR(VLOOKUP(B1382,总表!A:D,3,0),"-")</f>
        <v>扇贝壳</v>
      </c>
      <c r="F1382" s="6" t="str">
        <f t="shared" si="86"/>
        <v>扇贝壳</v>
      </c>
      <c r="G1382" s="6">
        <v>900</v>
      </c>
      <c r="H1382" s="6" t="str">
        <f>IF(IFERROR(VLOOKUP(B1382,总表!A:D,4,0),"露易")=0," ",IFERROR(VLOOKUP(B1382,总表!A:D,4,0),"-"))</f>
        <v> </v>
      </c>
      <c r="I1382" s="6" t="str">
        <f t="shared" si="87"/>
        <v> </v>
      </c>
    </row>
    <row r="1383" spans="1:9">
      <c r="A1383" s="6">
        <v>1382</v>
      </c>
      <c r="B1383" s="47" t="str">
        <f t="shared" si="84"/>
        <v>00000566</v>
      </c>
      <c r="C1383" s="50" t="str">
        <f>IFERROR(VLOOKUP(B1383,总表!A:B,2,0),"-")</f>
        <v>贝类</v>
      </c>
      <c r="D1383" s="51" t="str">
        <f t="shared" si="85"/>
        <v>贝类</v>
      </c>
      <c r="E1383" s="6" t="str">
        <f>IFERROR(VLOOKUP(B1383,总表!A:D,3,0),"-")</f>
        <v>宝螺壳</v>
      </c>
      <c r="F1383" s="6" t="str">
        <f t="shared" si="86"/>
        <v>宝螺壳</v>
      </c>
      <c r="G1383" s="6">
        <v>60</v>
      </c>
      <c r="H1383" s="6" t="str">
        <f>IF(IFERROR(VLOOKUP(B1383,总表!A:D,4,0),"露易")=0," ",IFERROR(VLOOKUP(B1383,总表!A:D,4,0),"-"))</f>
        <v> </v>
      </c>
      <c r="I1383" s="6" t="str">
        <f t="shared" si="87"/>
        <v> </v>
      </c>
    </row>
    <row r="1384" spans="1:9">
      <c r="A1384" s="6">
        <v>1383</v>
      </c>
      <c r="B1384" s="47" t="str">
        <f t="shared" si="84"/>
        <v>00000567</v>
      </c>
      <c r="C1384" s="47" t="str">
        <f>IFERROR(VLOOKUP(B1384,总表!A:B,2,0),"-")</f>
        <v>-</v>
      </c>
      <c r="D1384" s="6" t="str">
        <f t="shared" si="85"/>
        <v>-</v>
      </c>
      <c r="E1384" s="6" t="str">
        <f>IFERROR(VLOOKUP(B1384,总表!A:D,3,0),"-")</f>
        <v>-</v>
      </c>
      <c r="F1384" s="6" t="str">
        <f t="shared" si="86"/>
        <v>-</v>
      </c>
      <c r="G1384" s="6" t="s">
        <v>9</v>
      </c>
      <c r="H1384" s="6" t="str">
        <f>IF(IFERROR(VLOOKUP(B1384,总表!A:D,4,0),"露易")=0," ",IFERROR(VLOOKUP(B1384,总表!A:D,4,0),"-"))</f>
        <v>-</v>
      </c>
      <c r="I1384" s="6" t="str">
        <f t="shared" si="87"/>
        <v>-</v>
      </c>
    </row>
    <row r="1385" spans="1:9">
      <c r="A1385" s="6">
        <v>1384</v>
      </c>
      <c r="B1385" s="47" t="str">
        <f t="shared" si="84"/>
        <v>00000568</v>
      </c>
      <c r="C1385" s="47" t="str">
        <f>IFERROR(VLOOKUP(B1385,总表!A:B,2,0),"-")</f>
        <v>-</v>
      </c>
      <c r="D1385" s="6" t="str">
        <f t="shared" si="85"/>
        <v>-</v>
      </c>
      <c r="E1385" s="6" t="str">
        <f>IFERROR(VLOOKUP(B1385,总表!A:D,3,0),"-")</f>
        <v>-</v>
      </c>
      <c r="F1385" s="6" t="str">
        <f t="shared" si="86"/>
        <v>-</v>
      </c>
      <c r="G1385" s="6" t="s">
        <v>9</v>
      </c>
      <c r="H1385" s="6" t="str">
        <f>IF(IFERROR(VLOOKUP(B1385,总表!A:D,4,0),"露易")=0," ",IFERROR(VLOOKUP(B1385,总表!A:D,4,0),"-"))</f>
        <v>-</v>
      </c>
      <c r="I1385" s="6" t="str">
        <f t="shared" si="87"/>
        <v>-</v>
      </c>
    </row>
    <row r="1386" spans="1:9">
      <c r="A1386" s="6">
        <v>1385</v>
      </c>
      <c r="B1386" s="47" t="str">
        <f t="shared" si="84"/>
        <v>00000569</v>
      </c>
      <c r="C1386" s="47" t="str">
        <f>IFERROR(VLOOKUP(B1386,总表!A:B,2,0),"-")</f>
        <v>-</v>
      </c>
      <c r="D1386" s="6" t="str">
        <f t="shared" si="85"/>
        <v>-</v>
      </c>
      <c r="E1386" s="6" t="str">
        <f>IFERROR(VLOOKUP(B1386,总表!A:D,3,0),"-")</f>
        <v>-</v>
      </c>
      <c r="F1386" s="6" t="str">
        <f t="shared" si="86"/>
        <v>-</v>
      </c>
      <c r="G1386" s="6" t="s">
        <v>9</v>
      </c>
      <c r="H1386" s="6" t="str">
        <f>IF(IFERROR(VLOOKUP(B1386,总表!A:D,4,0),"露易")=0," ",IFERROR(VLOOKUP(B1386,总表!A:D,4,0),"-"))</f>
        <v>-</v>
      </c>
      <c r="I1386" s="6" t="str">
        <f t="shared" si="87"/>
        <v>-</v>
      </c>
    </row>
    <row r="1387" spans="1:9">
      <c r="A1387" s="6">
        <v>1386</v>
      </c>
      <c r="B1387" s="47" t="str">
        <f t="shared" si="84"/>
        <v>0000056A</v>
      </c>
      <c r="C1387" s="47" t="str">
        <f>IFERROR(VLOOKUP(B1387,总表!A:B,2,0),"-")</f>
        <v>-</v>
      </c>
      <c r="D1387" s="6" t="str">
        <f t="shared" si="85"/>
        <v>-</v>
      </c>
      <c r="E1387" s="6" t="str">
        <f>IFERROR(VLOOKUP(B1387,总表!A:D,3,0),"-")</f>
        <v>-</v>
      </c>
      <c r="F1387" s="6" t="str">
        <f t="shared" si="86"/>
        <v>-</v>
      </c>
      <c r="G1387" s="6" t="s">
        <v>9</v>
      </c>
      <c r="H1387" s="6" t="str">
        <f>IF(IFERROR(VLOOKUP(B1387,总表!A:D,4,0),"露易")=0," ",IFERROR(VLOOKUP(B1387,总表!A:D,4,0),"-"))</f>
        <v>-</v>
      </c>
      <c r="I1387" s="6" t="str">
        <f t="shared" si="87"/>
        <v>-</v>
      </c>
    </row>
    <row r="1388" spans="1:9">
      <c r="A1388" s="6">
        <v>1387</v>
      </c>
      <c r="B1388" s="47" t="str">
        <f t="shared" si="84"/>
        <v>0000056B</v>
      </c>
      <c r="C1388" s="47" t="str">
        <f>IFERROR(VLOOKUP(B1388,总表!A:B,2,0),"-")</f>
        <v>-</v>
      </c>
      <c r="D1388" s="6" t="str">
        <f t="shared" si="85"/>
        <v>-</v>
      </c>
      <c r="E1388" s="6" t="str">
        <f>IFERROR(VLOOKUP(B1388,总表!A:D,3,0),"-")</f>
        <v>-</v>
      </c>
      <c r="F1388" s="6" t="str">
        <f t="shared" si="86"/>
        <v>-</v>
      </c>
      <c r="G1388" s="6" t="s">
        <v>9</v>
      </c>
      <c r="H1388" s="6" t="str">
        <f>IF(IFERROR(VLOOKUP(B1388,总表!A:D,4,0),"露易")=0," ",IFERROR(VLOOKUP(B1388,总表!A:D,4,0),"-"))</f>
        <v>-</v>
      </c>
      <c r="I1388" s="6" t="str">
        <f t="shared" si="87"/>
        <v>-</v>
      </c>
    </row>
    <row r="1389" spans="1:9">
      <c r="A1389" s="6">
        <v>1388</v>
      </c>
      <c r="B1389" s="47" t="str">
        <f t="shared" si="84"/>
        <v>0000056C</v>
      </c>
      <c r="C1389" s="47" t="str">
        <f>IFERROR(VLOOKUP(B1389,总表!A:B,2,0),"-")</f>
        <v>-</v>
      </c>
      <c r="D1389" s="6" t="str">
        <f t="shared" si="85"/>
        <v>-</v>
      </c>
      <c r="E1389" s="6" t="str">
        <f>IFERROR(VLOOKUP(B1389,总表!A:D,3,0),"-")</f>
        <v>-</v>
      </c>
      <c r="F1389" s="6" t="str">
        <f t="shared" si="86"/>
        <v>-</v>
      </c>
      <c r="G1389" s="6" t="s">
        <v>9</v>
      </c>
      <c r="H1389" s="6" t="str">
        <f>IF(IFERROR(VLOOKUP(B1389,总表!A:D,4,0),"露易")=0," ",IFERROR(VLOOKUP(B1389,总表!A:D,4,0),"-"))</f>
        <v>-</v>
      </c>
      <c r="I1389" s="6" t="str">
        <f t="shared" si="87"/>
        <v>-</v>
      </c>
    </row>
    <row r="1390" spans="1:9">
      <c r="A1390" s="6">
        <v>1389</v>
      </c>
      <c r="B1390" s="47" t="str">
        <f t="shared" si="84"/>
        <v>0000056D</v>
      </c>
      <c r="C1390" s="47" t="str">
        <f>IFERROR(VLOOKUP(B1390,总表!A:B,2,0),"-")</f>
        <v>-</v>
      </c>
      <c r="D1390" s="6" t="str">
        <f t="shared" si="85"/>
        <v>-</v>
      </c>
      <c r="E1390" s="6" t="str">
        <f>IFERROR(VLOOKUP(B1390,总表!A:D,3,0),"-")</f>
        <v>-</v>
      </c>
      <c r="F1390" s="6" t="str">
        <f t="shared" si="86"/>
        <v>-</v>
      </c>
      <c r="G1390" s="6" t="s">
        <v>9</v>
      </c>
      <c r="H1390" s="6" t="str">
        <f>IF(IFERROR(VLOOKUP(B1390,总表!A:D,4,0),"露易")=0," ",IFERROR(VLOOKUP(B1390,总表!A:D,4,0),"-"))</f>
        <v>-</v>
      </c>
      <c r="I1390" s="6" t="str">
        <f t="shared" si="87"/>
        <v>-</v>
      </c>
    </row>
    <row r="1391" spans="1:9">
      <c r="A1391" s="6">
        <v>1390</v>
      </c>
      <c r="B1391" s="47" t="str">
        <f t="shared" si="84"/>
        <v>0000056E</v>
      </c>
      <c r="C1391" s="47" t="str">
        <f>IFERROR(VLOOKUP(B1391,总表!A:B,2,0),"-")</f>
        <v>-</v>
      </c>
      <c r="D1391" s="6" t="str">
        <f t="shared" si="85"/>
        <v>-</v>
      </c>
      <c r="E1391" s="6" t="str">
        <f>IFERROR(VLOOKUP(B1391,总表!A:D,3,0),"-")</f>
        <v>-</v>
      </c>
      <c r="F1391" s="6" t="str">
        <f t="shared" si="86"/>
        <v>-</v>
      </c>
      <c r="G1391" s="6" t="s">
        <v>9</v>
      </c>
      <c r="H1391" s="6" t="str">
        <f>IF(IFERROR(VLOOKUP(B1391,总表!A:D,4,0),"露易")=0," ",IFERROR(VLOOKUP(B1391,总表!A:D,4,0),"-"))</f>
        <v>-</v>
      </c>
      <c r="I1391" s="6" t="str">
        <f t="shared" si="87"/>
        <v>-</v>
      </c>
    </row>
    <row r="1392" spans="1:9">
      <c r="A1392" s="6">
        <v>1391</v>
      </c>
      <c r="B1392" s="47" t="str">
        <f t="shared" si="84"/>
        <v>0000056F</v>
      </c>
      <c r="C1392" s="47" t="str">
        <f>IFERROR(VLOOKUP(B1392,总表!A:B,2,0),"-")</f>
        <v>-</v>
      </c>
      <c r="D1392" s="6" t="str">
        <f t="shared" si="85"/>
        <v>-</v>
      </c>
      <c r="E1392" s="6" t="str">
        <f>IFERROR(VLOOKUP(B1392,总表!A:D,3,0),"-")</f>
        <v>-</v>
      </c>
      <c r="F1392" s="6" t="str">
        <f t="shared" si="86"/>
        <v>-</v>
      </c>
      <c r="G1392" s="6" t="s">
        <v>9</v>
      </c>
      <c r="H1392" s="6" t="str">
        <f>IF(IFERROR(VLOOKUP(B1392,总表!A:D,4,0),"露易")=0," ",IFERROR(VLOOKUP(B1392,总表!A:D,4,0),"-"))</f>
        <v>-</v>
      </c>
      <c r="I1392" s="6" t="str">
        <f t="shared" si="87"/>
        <v>-</v>
      </c>
    </row>
    <row r="1393" spans="1:9">
      <c r="A1393" s="6">
        <v>1392</v>
      </c>
      <c r="B1393" s="47" t="str">
        <f t="shared" si="84"/>
        <v>00000570</v>
      </c>
      <c r="C1393" s="47" t="str">
        <f>IFERROR(VLOOKUP(B1393,总表!A:B,2,0),"-")</f>
        <v>-</v>
      </c>
      <c r="D1393" s="6" t="str">
        <f t="shared" si="85"/>
        <v>-</v>
      </c>
      <c r="E1393" s="6" t="str">
        <f>IFERROR(VLOOKUP(B1393,总表!A:D,3,0),"-")</f>
        <v>-</v>
      </c>
      <c r="F1393" s="6" t="str">
        <f t="shared" si="86"/>
        <v>-</v>
      </c>
      <c r="G1393" s="6" t="s">
        <v>9</v>
      </c>
      <c r="H1393" s="6" t="str">
        <f>IF(IFERROR(VLOOKUP(B1393,总表!A:D,4,0),"露易")=0," ",IFERROR(VLOOKUP(B1393,总表!A:D,4,0),"-"))</f>
        <v>-</v>
      </c>
      <c r="I1393" s="6" t="str">
        <f t="shared" si="87"/>
        <v>-</v>
      </c>
    </row>
    <row r="1394" spans="1:9">
      <c r="A1394" s="6">
        <v>1393</v>
      </c>
      <c r="B1394" s="47" t="str">
        <f t="shared" si="84"/>
        <v>00000571</v>
      </c>
      <c r="C1394" s="47" t="str">
        <f>IFERROR(VLOOKUP(B1394,总表!A:B,2,0),"-")</f>
        <v>-</v>
      </c>
      <c r="D1394" s="6" t="str">
        <f t="shared" si="85"/>
        <v>-</v>
      </c>
      <c r="E1394" s="6" t="str">
        <f>IFERROR(VLOOKUP(B1394,总表!A:D,3,0),"-")</f>
        <v>-</v>
      </c>
      <c r="F1394" s="6" t="str">
        <f t="shared" si="86"/>
        <v>-</v>
      </c>
      <c r="G1394" s="6" t="s">
        <v>9</v>
      </c>
      <c r="H1394" s="6" t="str">
        <f>IF(IFERROR(VLOOKUP(B1394,总表!A:D,4,0),"露易")=0," ",IFERROR(VLOOKUP(B1394,总表!A:D,4,0),"-"))</f>
        <v>-</v>
      </c>
      <c r="I1394" s="6" t="str">
        <f t="shared" si="87"/>
        <v>-</v>
      </c>
    </row>
    <row r="1395" spans="1:9">
      <c r="A1395" s="6">
        <v>1394</v>
      </c>
      <c r="B1395" s="47" t="str">
        <f t="shared" si="84"/>
        <v>00000572</v>
      </c>
      <c r="C1395" s="47" t="str">
        <f>IFERROR(VLOOKUP(B1395,总表!A:B,2,0),"-")</f>
        <v>-</v>
      </c>
      <c r="D1395" s="6" t="str">
        <f t="shared" si="85"/>
        <v>-</v>
      </c>
      <c r="E1395" s="6" t="str">
        <f>IFERROR(VLOOKUP(B1395,总表!A:D,3,0),"-")</f>
        <v>-</v>
      </c>
      <c r="F1395" s="6" t="str">
        <f t="shared" si="86"/>
        <v>-</v>
      </c>
      <c r="G1395" s="6" t="s">
        <v>9</v>
      </c>
      <c r="H1395" s="6" t="str">
        <f>IF(IFERROR(VLOOKUP(B1395,总表!A:D,4,0),"露易")=0," ",IFERROR(VLOOKUP(B1395,总表!A:D,4,0),"-"))</f>
        <v>-</v>
      </c>
      <c r="I1395" s="6" t="str">
        <f t="shared" si="87"/>
        <v>-</v>
      </c>
    </row>
    <row r="1396" spans="1:9">
      <c r="A1396" s="6">
        <v>1395</v>
      </c>
      <c r="B1396" s="47" t="str">
        <f t="shared" si="84"/>
        <v>00000573</v>
      </c>
      <c r="C1396" s="47" t="str">
        <f>IFERROR(VLOOKUP(B1396,总表!A:B,2,0),"-")</f>
        <v>-</v>
      </c>
      <c r="D1396" s="6" t="str">
        <f t="shared" si="85"/>
        <v>-</v>
      </c>
      <c r="E1396" s="6" t="str">
        <f>IFERROR(VLOOKUP(B1396,总表!A:D,3,0),"-")</f>
        <v>-</v>
      </c>
      <c r="F1396" s="6" t="str">
        <f t="shared" si="86"/>
        <v>-</v>
      </c>
      <c r="G1396" s="6" t="s">
        <v>9</v>
      </c>
      <c r="H1396" s="6" t="str">
        <f>IF(IFERROR(VLOOKUP(B1396,总表!A:D,4,0),"露易")=0," ",IFERROR(VLOOKUP(B1396,总表!A:D,4,0),"-"))</f>
        <v>-</v>
      </c>
      <c r="I1396" s="6" t="str">
        <f t="shared" si="87"/>
        <v>-</v>
      </c>
    </row>
    <row r="1397" spans="1:9">
      <c r="A1397" s="6">
        <v>1396</v>
      </c>
      <c r="B1397" s="47" t="str">
        <f t="shared" si="84"/>
        <v>00000574</v>
      </c>
      <c r="C1397" s="47" t="str">
        <f>IFERROR(VLOOKUP(B1397,总表!A:B,2,0),"-")</f>
        <v>-</v>
      </c>
      <c r="D1397" s="6" t="str">
        <f t="shared" si="85"/>
        <v>-</v>
      </c>
      <c r="E1397" s="6" t="str">
        <f>IFERROR(VLOOKUP(B1397,总表!A:D,3,0),"-")</f>
        <v>-</v>
      </c>
      <c r="F1397" s="6" t="str">
        <f t="shared" si="86"/>
        <v>-</v>
      </c>
      <c r="G1397" s="6" t="s">
        <v>9</v>
      </c>
      <c r="H1397" s="6" t="str">
        <f>IF(IFERROR(VLOOKUP(B1397,总表!A:D,4,0),"露易")=0," ",IFERROR(VLOOKUP(B1397,总表!A:D,4,0),"-"))</f>
        <v>-</v>
      </c>
      <c r="I1397" s="6" t="str">
        <f t="shared" si="87"/>
        <v>-</v>
      </c>
    </row>
    <row r="1398" spans="1:9">
      <c r="A1398" s="6">
        <v>1397</v>
      </c>
      <c r="B1398" s="47" t="str">
        <f t="shared" si="84"/>
        <v>00000575</v>
      </c>
      <c r="C1398" s="47" t="str">
        <f>IFERROR(VLOOKUP(B1398,总表!A:B,2,0),"-")</f>
        <v>-</v>
      </c>
      <c r="D1398" s="6" t="str">
        <f t="shared" si="85"/>
        <v>-</v>
      </c>
      <c r="E1398" s="6" t="str">
        <f>IFERROR(VLOOKUP(B1398,总表!A:D,3,0),"-")</f>
        <v>-</v>
      </c>
      <c r="F1398" s="6" t="str">
        <f t="shared" si="86"/>
        <v>-</v>
      </c>
      <c r="G1398" s="6" t="s">
        <v>9</v>
      </c>
      <c r="H1398" s="6" t="str">
        <f>IF(IFERROR(VLOOKUP(B1398,总表!A:D,4,0),"露易")=0," ",IFERROR(VLOOKUP(B1398,总表!A:D,4,0),"-"))</f>
        <v>-</v>
      </c>
      <c r="I1398" s="6" t="str">
        <f t="shared" si="87"/>
        <v>-</v>
      </c>
    </row>
    <row r="1399" spans="1:9">
      <c r="A1399" s="6">
        <v>1398</v>
      </c>
      <c r="B1399" s="47" t="str">
        <f t="shared" si="84"/>
        <v>00000576</v>
      </c>
      <c r="C1399" s="47" t="str">
        <f>IFERROR(VLOOKUP(B1399,总表!A:B,2,0),"-")</f>
        <v>-</v>
      </c>
      <c r="D1399" s="6" t="str">
        <f t="shared" si="85"/>
        <v>-</v>
      </c>
      <c r="E1399" s="6" t="str">
        <f>IFERROR(VLOOKUP(B1399,总表!A:D,3,0),"-")</f>
        <v>-</v>
      </c>
      <c r="F1399" s="6" t="str">
        <f t="shared" si="86"/>
        <v>-</v>
      </c>
      <c r="G1399" s="6" t="s">
        <v>9</v>
      </c>
      <c r="H1399" s="6" t="str">
        <f>IF(IFERROR(VLOOKUP(B1399,总表!A:D,4,0),"露易")=0," ",IFERROR(VLOOKUP(B1399,总表!A:D,4,0),"-"))</f>
        <v>-</v>
      </c>
      <c r="I1399" s="6" t="str">
        <f t="shared" si="87"/>
        <v>-</v>
      </c>
    </row>
    <row r="1400" spans="1:9">
      <c r="A1400" s="6">
        <v>1399</v>
      </c>
      <c r="B1400" s="47" t="str">
        <f t="shared" si="84"/>
        <v>00000577</v>
      </c>
      <c r="C1400" s="47" t="str">
        <f>IFERROR(VLOOKUP(B1400,总表!A:B,2,0),"-")</f>
        <v>-</v>
      </c>
      <c r="D1400" s="6" t="str">
        <f t="shared" si="85"/>
        <v>-</v>
      </c>
      <c r="E1400" s="6" t="str">
        <f>IFERROR(VLOOKUP(B1400,总表!A:D,3,0),"-")</f>
        <v>-</v>
      </c>
      <c r="F1400" s="6" t="str">
        <f t="shared" si="86"/>
        <v>-</v>
      </c>
      <c r="G1400" s="6" t="s">
        <v>9</v>
      </c>
      <c r="H1400" s="6" t="str">
        <f>IF(IFERROR(VLOOKUP(B1400,总表!A:D,4,0),"露易")=0," ",IFERROR(VLOOKUP(B1400,总表!A:D,4,0),"-"))</f>
        <v>-</v>
      </c>
      <c r="I1400" s="6" t="str">
        <f t="shared" si="87"/>
        <v>-</v>
      </c>
    </row>
    <row r="1401" spans="1:9">
      <c r="A1401" s="6">
        <v>1400</v>
      </c>
      <c r="B1401" s="47" t="str">
        <f t="shared" si="84"/>
        <v>00000578</v>
      </c>
      <c r="C1401" s="47" t="str">
        <f>IFERROR(VLOOKUP(B1401,总表!A:B,2,0),"-")</f>
        <v>-</v>
      </c>
      <c r="D1401" s="6" t="str">
        <f t="shared" si="85"/>
        <v>-</v>
      </c>
      <c r="E1401" s="6" t="str">
        <f>IFERROR(VLOOKUP(B1401,总表!A:D,3,0),"-")</f>
        <v>-</v>
      </c>
      <c r="F1401" s="6" t="str">
        <f t="shared" si="86"/>
        <v>-</v>
      </c>
      <c r="G1401" s="6" t="s">
        <v>9</v>
      </c>
      <c r="H1401" s="6" t="str">
        <f>IF(IFERROR(VLOOKUP(B1401,总表!A:D,4,0),"露易")=0," ",IFERROR(VLOOKUP(B1401,总表!A:D,4,0),"-"))</f>
        <v>-</v>
      </c>
      <c r="I1401" s="6" t="str">
        <f t="shared" si="87"/>
        <v>-</v>
      </c>
    </row>
    <row r="1402" spans="1:9">
      <c r="A1402" s="6">
        <v>1401</v>
      </c>
      <c r="B1402" s="47" t="str">
        <f t="shared" si="84"/>
        <v>00000579</v>
      </c>
      <c r="C1402" s="47" t="str">
        <f>IFERROR(VLOOKUP(B1402,总表!A:B,2,0),"-")</f>
        <v>-</v>
      </c>
      <c r="D1402" s="6" t="str">
        <f t="shared" si="85"/>
        <v>-</v>
      </c>
      <c r="E1402" s="6" t="str">
        <f>IFERROR(VLOOKUP(B1402,总表!A:D,3,0),"-")</f>
        <v>-</v>
      </c>
      <c r="F1402" s="6" t="str">
        <f t="shared" si="86"/>
        <v>-</v>
      </c>
      <c r="G1402" s="6" t="s">
        <v>9</v>
      </c>
      <c r="H1402" s="6" t="str">
        <f>IF(IFERROR(VLOOKUP(B1402,总表!A:D,4,0),"露易")=0," ",IFERROR(VLOOKUP(B1402,总表!A:D,4,0),"-"))</f>
        <v>-</v>
      </c>
      <c r="I1402" s="6" t="str">
        <f t="shared" si="87"/>
        <v>-</v>
      </c>
    </row>
    <row r="1403" spans="1:9">
      <c r="A1403" s="6">
        <v>1402</v>
      </c>
      <c r="B1403" s="47" t="str">
        <f t="shared" si="84"/>
        <v>0000057A</v>
      </c>
      <c r="C1403" s="47" t="str">
        <f>IFERROR(VLOOKUP(B1403,总表!A:B,2,0),"-")</f>
        <v>-</v>
      </c>
      <c r="D1403" s="6" t="str">
        <f t="shared" si="85"/>
        <v>-</v>
      </c>
      <c r="E1403" s="6" t="str">
        <f>IFERROR(VLOOKUP(B1403,总表!A:D,3,0),"-")</f>
        <v>-</v>
      </c>
      <c r="F1403" s="6" t="str">
        <f t="shared" si="86"/>
        <v>-</v>
      </c>
      <c r="G1403" s="6" t="s">
        <v>9</v>
      </c>
      <c r="H1403" s="6" t="str">
        <f>IF(IFERROR(VLOOKUP(B1403,总表!A:D,4,0),"露易")=0," ",IFERROR(VLOOKUP(B1403,总表!A:D,4,0),"-"))</f>
        <v>-</v>
      </c>
      <c r="I1403" s="6" t="str">
        <f t="shared" si="87"/>
        <v>-</v>
      </c>
    </row>
    <row r="1404" spans="1:9">
      <c r="A1404" s="6">
        <v>1403</v>
      </c>
      <c r="B1404" s="47" t="str">
        <f t="shared" si="84"/>
        <v>0000057B</v>
      </c>
      <c r="C1404" s="47" t="str">
        <f>IFERROR(VLOOKUP(B1404,总表!A:B,2,0),"-")</f>
        <v>-</v>
      </c>
      <c r="D1404" s="6" t="str">
        <f t="shared" si="85"/>
        <v>-</v>
      </c>
      <c r="E1404" s="6" t="str">
        <f>IFERROR(VLOOKUP(B1404,总表!A:D,3,0),"-")</f>
        <v>-</v>
      </c>
      <c r="F1404" s="6" t="str">
        <f t="shared" si="86"/>
        <v>-</v>
      </c>
      <c r="G1404" s="6" t="s">
        <v>9</v>
      </c>
      <c r="H1404" s="6" t="str">
        <f>IF(IFERROR(VLOOKUP(B1404,总表!A:D,4,0),"露易")=0," ",IFERROR(VLOOKUP(B1404,总表!A:D,4,0),"-"))</f>
        <v>-</v>
      </c>
      <c r="I1404" s="6" t="str">
        <f t="shared" si="87"/>
        <v>-</v>
      </c>
    </row>
    <row r="1405" spans="1:9">
      <c r="A1405" s="6">
        <v>1404</v>
      </c>
      <c r="B1405" s="47" t="str">
        <f t="shared" si="84"/>
        <v>0000057C</v>
      </c>
      <c r="C1405" s="47" t="str">
        <f>IFERROR(VLOOKUP(B1405,总表!A:B,2,0),"-")</f>
        <v>-</v>
      </c>
      <c r="D1405" s="6" t="str">
        <f t="shared" si="85"/>
        <v>-</v>
      </c>
      <c r="E1405" s="6" t="str">
        <f>IFERROR(VLOOKUP(B1405,总表!A:D,3,0),"-")</f>
        <v>-</v>
      </c>
      <c r="F1405" s="6" t="str">
        <f t="shared" si="86"/>
        <v>-</v>
      </c>
      <c r="G1405" s="6" t="s">
        <v>9</v>
      </c>
      <c r="H1405" s="6" t="str">
        <f>IF(IFERROR(VLOOKUP(B1405,总表!A:D,4,0),"露易")=0," ",IFERROR(VLOOKUP(B1405,总表!A:D,4,0),"-"))</f>
        <v>-</v>
      </c>
      <c r="I1405" s="6" t="str">
        <f t="shared" si="87"/>
        <v>-</v>
      </c>
    </row>
    <row r="1406" spans="1:9">
      <c r="A1406" s="6">
        <v>1405</v>
      </c>
      <c r="B1406" s="47" t="str">
        <f t="shared" si="84"/>
        <v>0000057D</v>
      </c>
      <c r="C1406" s="47" t="str">
        <f>IFERROR(VLOOKUP(B1406,总表!A:B,2,0),"-")</f>
        <v>-</v>
      </c>
      <c r="D1406" s="6" t="str">
        <f t="shared" si="85"/>
        <v>-</v>
      </c>
      <c r="E1406" s="6" t="str">
        <f>IFERROR(VLOOKUP(B1406,总表!A:D,3,0),"-")</f>
        <v>-</v>
      </c>
      <c r="F1406" s="6" t="str">
        <f t="shared" si="86"/>
        <v>-</v>
      </c>
      <c r="G1406" s="6" t="s">
        <v>9</v>
      </c>
      <c r="H1406" s="6" t="str">
        <f>IF(IFERROR(VLOOKUP(B1406,总表!A:D,4,0),"露易")=0," ",IFERROR(VLOOKUP(B1406,总表!A:D,4,0),"-"))</f>
        <v>-</v>
      </c>
      <c r="I1406" s="6" t="str">
        <f t="shared" si="87"/>
        <v>-</v>
      </c>
    </row>
    <row r="1407" spans="1:9">
      <c r="A1407" s="6">
        <v>1406</v>
      </c>
      <c r="B1407" s="47" t="str">
        <f t="shared" si="84"/>
        <v>0000057E</v>
      </c>
      <c r="C1407" s="47" t="str">
        <f>IFERROR(VLOOKUP(B1407,总表!A:B,2,0),"-")</f>
        <v>-</v>
      </c>
      <c r="D1407" s="6" t="str">
        <f t="shared" si="85"/>
        <v>-</v>
      </c>
      <c r="E1407" s="6" t="str">
        <f>IFERROR(VLOOKUP(B1407,总表!A:D,3,0),"-")</f>
        <v>-</v>
      </c>
      <c r="F1407" s="6" t="str">
        <f t="shared" si="86"/>
        <v>-</v>
      </c>
      <c r="G1407" s="6" t="s">
        <v>9</v>
      </c>
      <c r="H1407" s="6" t="str">
        <f>IF(IFERROR(VLOOKUP(B1407,总表!A:D,4,0),"露易")=0," ",IFERROR(VLOOKUP(B1407,总表!A:D,4,0),"-"))</f>
        <v>-</v>
      </c>
      <c r="I1407" s="6" t="str">
        <f t="shared" si="87"/>
        <v>-</v>
      </c>
    </row>
    <row r="1408" spans="1:9">
      <c r="A1408" s="6">
        <v>1407</v>
      </c>
      <c r="B1408" s="47" t="str">
        <f t="shared" si="84"/>
        <v>0000057F</v>
      </c>
      <c r="C1408" s="47" t="str">
        <f>IFERROR(VLOOKUP(B1408,总表!A:B,2,0),"-")</f>
        <v>-</v>
      </c>
      <c r="D1408" s="6" t="str">
        <f t="shared" si="85"/>
        <v>-</v>
      </c>
      <c r="E1408" s="6" t="str">
        <f>IFERROR(VLOOKUP(B1408,总表!A:D,3,0),"-")</f>
        <v>-</v>
      </c>
      <c r="F1408" s="6" t="str">
        <f t="shared" si="86"/>
        <v>-</v>
      </c>
      <c r="G1408" s="6" t="s">
        <v>9</v>
      </c>
      <c r="H1408" s="6" t="str">
        <f>IF(IFERROR(VLOOKUP(B1408,总表!A:D,4,0),"露易")=0," ",IFERROR(VLOOKUP(B1408,总表!A:D,4,0),"-"))</f>
        <v>-</v>
      </c>
      <c r="I1408" s="6" t="str">
        <f t="shared" si="87"/>
        <v>-</v>
      </c>
    </row>
    <row r="1409" spans="1:9">
      <c r="A1409" s="6">
        <v>1408</v>
      </c>
      <c r="B1409" s="47" t="str">
        <f t="shared" si="84"/>
        <v>00000580</v>
      </c>
      <c r="C1409" s="47" t="str">
        <f>IFERROR(VLOOKUP(B1409,总表!A:B,2,0),"-")</f>
        <v>-</v>
      </c>
      <c r="D1409" s="6" t="str">
        <f t="shared" si="85"/>
        <v>-</v>
      </c>
      <c r="E1409" s="6" t="str">
        <f>IFERROR(VLOOKUP(B1409,总表!A:D,3,0),"-")</f>
        <v>-</v>
      </c>
      <c r="F1409" s="6" t="str">
        <f t="shared" si="86"/>
        <v>-</v>
      </c>
      <c r="G1409" s="6" t="s">
        <v>9</v>
      </c>
      <c r="H1409" s="6" t="str">
        <f>IF(IFERROR(VLOOKUP(B1409,总表!A:D,4,0),"露易")=0," ",IFERROR(VLOOKUP(B1409,总表!A:D,4,0),"-"))</f>
        <v>-</v>
      </c>
      <c r="I1409" s="6" t="str">
        <f t="shared" si="87"/>
        <v>-</v>
      </c>
    </row>
    <row r="1410" spans="1:9">
      <c r="A1410" s="6">
        <v>1409</v>
      </c>
      <c r="B1410" s="47" t="str">
        <f t="shared" ref="B1410:B1473" si="88">DEC2HEX(ROW(A1409),8)</f>
        <v>00000581</v>
      </c>
      <c r="C1410" s="47" t="str">
        <f>IFERROR(VLOOKUP(B1410,总表!A:B,2,0),"-")</f>
        <v>-</v>
      </c>
      <c r="D1410" s="6" t="str">
        <f t="shared" ref="D1410:D1473" si="89">C1410</f>
        <v>-</v>
      </c>
      <c r="E1410" s="6" t="str">
        <f>IFERROR(VLOOKUP(B1410,总表!A:D,3,0),"-")</f>
        <v>-</v>
      </c>
      <c r="F1410" s="6" t="str">
        <f t="shared" ref="F1410:F1473" si="90">E1410</f>
        <v>-</v>
      </c>
      <c r="G1410" s="6" t="s">
        <v>9</v>
      </c>
      <c r="H1410" s="6" t="str">
        <f>IF(IFERROR(VLOOKUP(B1410,总表!A:D,4,0),"露易")=0," ",IFERROR(VLOOKUP(B1410,总表!A:D,4,0),"-"))</f>
        <v>-</v>
      </c>
      <c r="I1410" s="6" t="str">
        <f t="shared" ref="I1410:I1473" si="91">H1410</f>
        <v>-</v>
      </c>
    </row>
    <row r="1411" spans="1:9">
      <c r="A1411" s="6">
        <v>1410</v>
      </c>
      <c r="B1411" s="47" t="str">
        <f t="shared" si="88"/>
        <v>00000582</v>
      </c>
      <c r="C1411" s="47" t="str">
        <f>IFERROR(VLOOKUP(B1411,总表!A:B,2,0),"-")</f>
        <v>-</v>
      </c>
      <c r="D1411" s="6" t="str">
        <f t="shared" si="89"/>
        <v>-</v>
      </c>
      <c r="E1411" s="6" t="str">
        <f>IFERROR(VLOOKUP(B1411,总表!A:D,3,0),"-")</f>
        <v>-</v>
      </c>
      <c r="F1411" s="6" t="str">
        <f t="shared" si="90"/>
        <v>-</v>
      </c>
      <c r="G1411" s="6" t="s">
        <v>9</v>
      </c>
      <c r="H1411" s="6" t="str">
        <f>IF(IFERROR(VLOOKUP(B1411,总表!A:D,4,0),"露易")=0," ",IFERROR(VLOOKUP(B1411,总表!A:D,4,0),"-"))</f>
        <v>-</v>
      </c>
      <c r="I1411" s="6" t="str">
        <f t="shared" si="91"/>
        <v>-</v>
      </c>
    </row>
    <row r="1412" spans="1:9">
      <c r="A1412" s="6">
        <v>1411</v>
      </c>
      <c r="B1412" s="47" t="str">
        <f t="shared" si="88"/>
        <v>00000583</v>
      </c>
      <c r="C1412" s="50" t="str">
        <f>IFERROR(VLOOKUP(B1412,总表!A:B,2,0),"-")</f>
        <v>摆设类</v>
      </c>
      <c r="D1412" s="51" t="str">
        <f t="shared" si="89"/>
        <v>摆设类</v>
      </c>
      <c r="E1412" s="6" t="str">
        <f>IFERROR(VLOOKUP(B1412,总表!A:D,3,0),"-")</f>
        <v>地球仪</v>
      </c>
      <c r="F1412" s="6" t="str">
        <f t="shared" si="90"/>
        <v>地球仪</v>
      </c>
      <c r="H1412" s="6" t="str">
        <f>IF(IFERROR(VLOOKUP(B1412,总表!A:D,4,0),"露易")=0," ",IFERROR(VLOOKUP(B1412,总表!A:D,4,0),"-"))</f>
        <v> </v>
      </c>
      <c r="I1412" s="6" t="str">
        <f t="shared" si="91"/>
        <v> </v>
      </c>
    </row>
    <row r="1413" spans="1:9">
      <c r="A1413" s="6">
        <v>1412</v>
      </c>
      <c r="B1413" s="47" t="str">
        <f t="shared" si="88"/>
        <v>00000584</v>
      </c>
      <c r="C1413" s="50" t="str">
        <f>IFERROR(VLOOKUP(B1413,总表!A:B,2,0),"-")</f>
        <v>摆设类</v>
      </c>
      <c r="D1413" s="51" t="str">
        <f t="shared" si="89"/>
        <v>摆设类</v>
      </c>
      <c r="E1413" s="51" t="str">
        <f>IFERROR(VLOOKUP(B1413,总表!A:D,3,0),"-")</f>
        <v>摄影棚录影机</v>
      </c>
      <c r="F1413" s="51" t="str">
        <f t="shared" si="90"/>
        <v>摄影棚录影机</v>
      </c>
      <c r="H1413" s="6" t="str">
        <f>IF(IFERROR(VLOOKUP(B1413,总表!A:D,4,0),"露易")=0," ",IFERROR(VLOOKUP(B1413,总表!A:D,4,0),"-"))</f>
        <v> </v>
      </c>
      <c r="I1413" s="6" t="str">
        <f t="shared" si="91"/>
        <v> </v>
      </c>
    </row>
    <row r="1414" spans="1:9">
      <c r="A1414" s="6">
        <v>1413</v>
      </c>
      <c r="B1414" s="47" t="str">
        <f t="shared" si="88"/>
        <v>00000585</v>
      </c>
      <c r="C1414" s="47" t="str">
        <f>IFERROR(VLOOKUP(B1414,总表!A:B,2,0),"-")</f>
        <v>-</v>
      </c>
      <c r="D1414" s="6" t="str">
        <f t="shared" si="89"/>
        <v>-</v>
      </c>
      <c r="E1414" s="6" t="str">
        <f>IFERROR(VLOOKUP(B1414,总表!A:D,3,0),"-")</f>
        <v>-</v>
      </c>
      <c r="F1414" s="6" t="str">
        <f t="shared" si="90"/>
        <v>-</v>
      </c>
      <c r="G1414" s="6" t="s">
        <v>9</v>
      </c>
      <c r="H1414" s="6" t="str">
        <f>IF(IFERROR(VLOOKUP(B1414,总表!A:D,4,0),"露易")=0," ",IFERROR(VLOOKUP(B1414,总表!A:D,4,0),"-"))</f>
        <v>-</v>
      </c>
      <c r="I1414" s="6" t="str">
        <f t="shared" si="91"/>
        <v>-</v>
      </c>
    </row>
    <row r="1415" spans="1:9">
      <c r="A1415" s="6">
        <v>1414</v>
      </c>
      <c r="B1415" s="47" t="str">
        <f t="shared" si="88"/>
        <v>00000586</v>
      </c>
      <c r="C1415" s="47" t="str">
        <f>IFERROR(VLOOKUP(B1415,总表!A:B,2,0),"-")</f>
        <v>-</v>
      </c>
      <c r="D1415" s="6" t="str">
        <f t="shared" si="89"/>
        <v>-</v>
      </c>
      <c r="E1415" s="6" t="str">
        <f>IFERROR(VLOOKUP(B1415,总表!A:D,3,0),"-")</f>
        <v>-</v>
      </c>
      <c r="F1415" s="6" t="str">
        <f t="shared" si="90"/>
        <v>-</v>
      </c>
      <c r="G1415" s="6" t="s">
        <v>9</v>
      </c>
      <c r="H1415" s="6" t="str">
        <f>IF(IFERROR(VLOOKUP(B1415,总表!A:D,4,0),"露易")=0," ",IFERROR(VLOOKUP(B1415,总表!A:D,4,0),"-"))</f>
        <v>-</v>
      </c>
      <c r="I1415" s="6" t="str">
        <f t="shared" si="91"/>
        <v>-</v>
      </c>
    </row>
    <row r="1416" spans="1:9">
      <c r="A1416" s="6">
        <v>1415</v>
      </c>
      <c r="B1416" s="47" t="str">
        <f t="shared" si="88"/>
        <v>00000587</v>
      </c>
      <c r="C1416" s="47" t="str">
        <f>IFERROR(VLOOKUP(B1416,总表!A:B,2,0),"-")</f>
        <v>-</v>
      </c>
      <c r="D1416" s="6" t="str">
        <f t="shared" si="89"/>
        <v>-</v>
      </c>
      <c r="E1416" s="6" t="str">
        <f>IFERROR(VLOOKUP(B1416,总表!A:D,3,0),"-")</f>
        <v>-</v>
      </c>
      <c r="F1416" s="6" t="str">
        <f t="shared" si="90"/>
        <v>-</v>
      </c>
      <c r="G1416" s="6" t="s">
        <v>9</v>
      </c>
      <c r="H1416" s="6" t="str">
        <f>IF(IFERROR(VLOOKUP(B1416,总表!A:D,4,0),"露易")=0," ",IFERROR(VLOOKUP(B1416,总表!A:D,4,0),"-"))</f>
        <v>-</v>
      </c>
      <c r="I1416" s="6" t="str">
        <f t="shared" si="91"/>
        <v>-</v>
      </c>
    </row>
    <row r="1417" spans="1:9">
      <c r="A1417" s="6">
        <v>1416</v>
      </c>
      <c r="B1417" s="47" t="str">
        <f t="shared" si="88"/>
        <v>00000588</v>
      </c>
      <c r="C1417" s="47" t="str">
        <f>IFERROR(VLOOKUP(B1417,总表!A:B,2,0),"-")</f>
        <v>-</v>
      </c>
      <c r="D1417" s="6" t="str">
        <f t="shared" si="89"/>
        <v>-</v>
      </c>
      <c r="E1417" s="6" t="str">
        <f>IFERROR(VLOOKUP(B1417,总表!A:D,3,0),"-")</f>
        <v>-</v>
      </c>
      <c r="F1417" s="6" t="str">
        <f t="shared" si="90"/>
        <v>-</v>
      </c>
      <c r="G1417" s="6" t="s">
        <v>9</v>
      </c>
      <c r="H1417" s="6" t="str">
        <f>IF(IFERROR(VLOOKUP(B1417,总表!A:D,4,0),"露易")=0," ",IFERROR(VLOOKUP(B1417,总表!A:D,4,0),"-"))</f>
        <v>-</v>
      </c>
      <c r="I1417" s="6" t="str">
        <f t="shared" si="91"/>
        <v>-</v>
      </c>
    </row>
    <row r="1418" spans="1:9">
      <c r="A1418" s="6">
        <v>1417</v>
      </c>
      <c r="B1418" s="47" t="str">
        <f t="shared" si="88"/>
        <v>00000589</v>
      </c>
      <c r="C1418" s="47" t="str">
        <f>IFERROR(VLOOKUP(B1418,总表!A:B,2,0),"-")</f>
        <v>-</v>
      </c>
      <c r="D1418" s="6" t="str">
        <f t="shared" si="89"/>
        <v>-</v>
      </c>
      <c r="E1418" s="6" t="str">
        <f>IFERROR(VLOOKUP(B1418,总表!A:D,3,0),"-")</f>
        <v>-</v>
      </c>
      <c r="F1418" s="6" t="str">
        <f t="shared" si="90"/>
        <v>-</v>
      </c>
      <c r="G1418" s="6" t="s">
        <v>9</v>
      </c>
      <c r="H1418" s="6" t="str">
        <f>IF(IFERROR(VLOOKUP(B1418,总表!A:D,4,0),"露易")=0," ",IFERROR(VLOOKUP(B1418,总表!A:D,4,0),"-"))</f>
        <v>-</v>
      </c>
      <c r="I1418" s="6" t="str">
        <f t="shared" si="91"/>
        <v>-</v>
      </c>
    </row>
    <row r="1419" spans="1:9">
      <c r="A1419" s="6">
        <v>1418</v>
      </c>
      <c r="B1419" s="47" t="str">
        <f t="shared" si="88"/>
        <v>0000058A</v>
      </c>
      <c r="C1419" s="47" t="str">
        <f>IFERROR(VLOOKUP(B1419,总表!A:B,2,0),"-")</f>
        <v>-</v>
      </c>
      <c r="D1419" s="6" t="str">
        <f t="shared" si="89"/>
        <v>-</v>
      </c>
      <c r="E1419" s="6" t="str">
        <f>IFERROR(VLOOKUP(B1419,总表!A:D,3,0),"-")</f>
        <v>-</v>
      </c>
      <c r="F1419" s="6" t="str">
        <f t="shared" si="90"/>
        <v>-</v>
      </c>
      <c r="G1419" s="6" t="s">
        <v>9</v>
      </c>
      <c r="H1419" s="6" t="str">
        <f>IF(IFERROR(VLOOKUP(B1419,总表!A:D,4,0),"露易")=0," ",IFERROR(VLOOKUP(B1419,总表!A:D,4,0),"-"))</f>
        <v>-</v>
      </c>
      <c r="I1419" s="6" t="str">
        <f t="shared" si="91"/>
        <v>-</v>
      </c>
    </row>
    <row r="1420" spans="1:9">
      <c r="A1420" s="6">
        <v>1419</v>
      </c>
      <c r="B1420" s="47" t="str">
        <f t="shared" si="88"/>
        <v>0000058B</v>
      </c>
      <c r="C1420" s="47" t="str">
        <f>IFERROR(VLOOKUP(B1420,总表!A:B,2,0),"-")</f>
        <v>-</v>
      </c>
      <c r="D1420" s="6" t="str">
        <f t="shared" si="89"/>
        <v>-</v>
      </c>
      <c r="E1420" s="6" t="str">
        <f>IFERROR(VLOOKUP(B1420,总表!A:D,3,0),"-")</f>
        <v>-</v>
      </c>
      <c r="F1420" s="6" t="str">
        <f t="shared" si="90"/>
        <v>-</v>
      </c>
      <c r="G1420" s="6" t="s">
        <v>9</v>
      </c>
      <c r="H1420" s="6" t="str">
        <f>IF(IFERROR(VLOOKUP(B1420,总表!A:D,4,0),"露易")=0," ",IFERROR(VLOOKUP(B1420,总表!A:D,4,0),"-"))</f>
        <v>-</v>
      </c>
      <c r="I1420" s="6" t="str">
        <f t="shared" si="91"/>
        <v>-</v>
      </c>
    </row>
    <row r="1421" spans="1:9">
      <c r="A1421" s="6">
        <v>1420</v>
      </c>
      <c r="B1421" s="47" t="str">
        <f t="shared" si="88"/>
        <v>0000058C</v>
      </c>
      <c r="C1421" s="47" t="str">
        <f>IFERROR(VLOOKUP(B1421,总表!A:B,2,0),"-")</f>
        <v>-</v>
      </c>
      <c r="D1421" s="6" t="str">
        <f t="shared" si="89"/>
        <v>-</v>
      </c>
      <c r="E1421" s="6" t="str">
        <f>IFERROR(VLOOKUP(B1421,总表!A:D,3,0),"-")</f>
        <v>-</v>
      </c>
      <c r="F1421" s="6" t="str">
        <f t="shared" si="90"/>
        <v>-</v>
      </c>
      <c r="G1421" s="6" t="s">
        <v>9</v>
      </c>
      <c r="H1421" s="6" t="str">
        <f>IF(IFERROR(VLOOKUP(B1421,总表!A:D,4,0),"露易")=0," ",IFERROR(VLOOKUP(B1421,总表!A:D,4,0),"-"))</f>
        <v>-</v>
      </c>
      <c r="I1421" s="6" t="str">
        <f t="shared" si="91"/>
        <v>-</v>
      </c>
    </row>
    <row r="1422" spans="1:9">
      <c r="A1422" s="6">
        <v>1421</v>
      </c>
      <c r="B1422" s="47" t="str">
        <f t="shared" si="88"/>
        <v>0000058D</v>
      </c>
      <c r="C1422" s="47" t="str">
        <f>IFERROR(VLOOKUP(B1422,总表!A:B,2,0),"-")</f>
        <v>-</v>
      </c>
      <c r="D1422" s="6" t="str">
        <f t="shared" si="89"/>
        <v>-</v>
      </c>
      <c r="E1422" s="6" t="str">
        <f>IFERROR(VLOOKUP(B1422,总表!A:D,3,0),"-")</f>
        <v>-</v>
      </c>
      <c r="F1422" s="6" t="str">
        <f t="shared" si="90"/>
        <v>-</v>
      </c>
      <c r="G1422" s="6" t="s">
        <v>9</v>
      </c>
      <c r="H1422" s="6" t="str">
        <f>IF(IFERROR(VLOOKUP(B1422,总表!A:D,4,0),"露易")=0," ",IFERROR(VLOOKUP(B1422,总表!A:D,4,0),"-"))</f>
        <v>-</v>
      </c>
      <c r="I1422" s="6" t="str">
        <f t="shared" si="91"/>
        <v>-</v>
      </c>
    </row>
    <row r="1423" spans="1:9">
      <c r="A1423" s="6">
        <v>1422</v>
      </c>
      <c r="B1423" s="47" t="str">
        <f t="shared" si="88"/>
        <v>0000058E</v>
      </c>
      <c r="C1423" s="47" t="str">
        <f>IFERROR(VLOOKUP(B1423,总表!A:B,2,0),"-")</f>
        <v>-</v>
      </c>
      <c r="D1423" s="6" t="str">
        <f t="shared" si="89"/>
        <v>-</v>
      </c>
      <c r="E1423" s="6" t="str">
        <f>IFERROR(VLOOKUP(B1423,总表!A:D,3,0),"-")</f>
        <v>-</v>
      </c>
      <c r="F1423" s="6" t="str">
        <f t="shared" si="90"/>
        <v>-</v>
      </c>
      <c r="G1423" s="6" t="s">
        <v>9</v>
      </c>
      <c r="H1423" s="6" t="str">
        <f>IF(IFERROR(VLOOKUP(B1423,总表!A:D,4,0),"露易")=0," ",IFERROR(VLOOKUP(B1423,总表!A:D,4,0),"-"))</f>
        <v>-</v>
      </c>
      <c r="I1423" s="6" t="str">
        <f t="shared" si="91"/>
        <v>-</v>
      </c>
    </row>
    <row r="1424" spans="1:9">
      <c r="A1424" s="6">
        <v>1423</v>
      </c>
      <c r="B1424" s="47" t="str">
        <f t="shared" si="88"/>
        <v>0000058F</v>
      </c>
      <c r="C1424" s="47" t="str">
        <f>IFERROR(VLOOKUP(B1424,总表!A:B,2,0),"-")</f>
        <v>-</v>
      </c>
      <c r="D1424" s="6" t="str">
        <f t="shared" si="89"/>
        <v>-</v>
      </c>
      <c r="E1424" s="6" t="str">
        <f>IFERROR(VLOOKUP(B1424,总表!A:D,3,0),"-")</f>
        <v>-</v>
      </c>
      <c r="F1424" s="6" t="str">
        <f t="shared" si="90"/>
        <v>-</v>
      </c>
      <c r="G1424" s="6" t="s">
        <v>9</v>
      </c>
      <c r="H1424" s="6" t="str">
        <f>IF(IFERROR(VLOOKUP(B1424,总表!A:D,4,0),"露易")=0," ",IFERROR(VLOOKUP(B1424,总表!A:D,4,0),"-"))</f>
        <v>-</v>
      </c>
      <c r="I1424" s="6" t="str">
        <f t="shared" si="91"/>
        <v>-</v>
      </c>
    </row>
    <row r="1425" spans="1:9">
      <c r="A1425" s="6">
        <v>1424</v>
      </c>
      <c r="B1425" s="47" t="str">
        <f t="shared" si="88"/>
        <v>00000590</v>
      </c>
      <c r="C1425" s="47" t="str">
        <f>IFERROR(VLOOKUP(B1425,总表!A:B,2,0),"-")</f>
        <v>-</v>
      </c>
      <c r="D1425" s="6" t="str">
        <f t="shared" si="89"/>
        <v>-</v>
      </c>
      <c r="E1425" s="6" t="str">
        <f>IFERROR(VLOOKUP(B1425,总表!A:D,3,0),"-")</f>
        <v>-</v>
      </c>
      <c r="F1425" s="6" t="str">
        <f t="shared" si="90"/>
        <v>-</v>
      </c>
      <c r="G1425" s="6" t="s">
        <v>9</v>
      </c>
      <c r="H1425" s="6" t="str">
        <f>IF(IFERROR(VLOOKUP(B1425,总表!A:D,4,0),"露易")=0," ",IFERROR(VLOOKUP(B1425,总表!A:D,4,0),"-"))</f>
        <v>-</v>
      </c>
      <c r="I1425" s="6" t="str">
        <f t="shared" si="91"/>
        <v>-</v>
      </c>
    </row>
    <row r="1426" spans="1:9">
      <c r="A1426" s="6">
        <v>1425</v>
      </c>
      <c r="B1426" s="47" t="str">
        <f t="shared" si="88"/>
        <v>00000591</v>
      </c>
      <c r="C1426" s="47" t="str">
        <f>IFERROR(VLOOKUP(B1426,总表!A:B,2,0),"-")</f>
        <v>-</v>
      </c>
      <c r="D1426" s="6" t="str">
        <f t="shared" si="89"/>
        <v>-</v>
      </c>
      <c r="E1426" s="6" t="str">
        <f>IFERROR(VLOOKUP(B1426,总表!A:D,3,0),"-")</f>
        <v>-</v>
      </c>
      <c r="F1426" s="6" t="str">
        <f t="shared" si="90"/>
        <v>-</v>
      </c>
      <c r="G1426" s="6" t="s">
        <v>9</v>
      </c>
      <c r="H1426" s="6" t="str">
        <f>IF(IFERROR(VLOOKUP(B1426,总表!A:D,4,0),"露易")=0," ",IFERROR(VLOOKUP(B1426,总表!A:D,4,0),"-"))</f>
        <v>-</v>
      </c>
      <c r="I1426" s="6" t="str">
        <f t="shared" si="91"/>
        <v>-</v>
      </c>
    </row>
    <row r="1427" spans="1:9">
      <c r="A1427" s="6">
        <v>1426</v>
      </c>
      <c r="B1427" s="47" t="str">
        <f t="shared" si="88"/>
        <v>00000592</v>
      </c>
      <c r="C1427" s="47" t="str">
        <f>IFERROR(VLOOKUP(B1427,总表!A:B,2,0),"-")</f>
        <v>-</v>
      </c>
      <c r="D1427" s="6" t="str">
        <f t="shared" si="89"/>
        <v>-</v>
      </c>
      <c r="E1427" s="6" t="str">
        <f>IFERROR(VLOOKUP(B1427,总表!A:D,3,0),"-")</f>
        <v>-</v>
      </c>
      <c r="F1427" s="6" t="str">
        <f t="shared" si="90"/>
        <v>-</v>
      </c>
      <c r="G1427" s="6" t="s">
        <v>9</v>
      </c>
      <c r="H1427" s="6" t="str">
        <f>IF(IFERROR(VLOOKUP(B1427,总表!A:D,4,0),"露易")=0," ",IFERROR(VLOOKUP(B1427,总表!A:D,4,0),"-"))</f>
        <v>-</v>
      </c>
      <c r="I1427" s="6" t="str">
        <f t="shared" si="91"/>
        <v>-</v>
      </c>
    </row>
    <row r="1428" spans="1:9">
      <c r="A1428" s="6">
        <v>1427</v>
      </c>
      <c r="B1428" s="47" t="str">
        <f t="shared" si="88"/>
        <v>00000593</v>
      </c>
      <c r="C1428" s="47" t="str">
        <f>IFERROR(VLOOKUP(B1428,总表!A:B,2,0),"-")</f>
        <v>-</v>
      </c>
      <c r="D1428" s="6" t="str">
        <f t="shared" si="89"/>
        <v>-</v>
      </c>
      <c r="E1428" s="6" t="str">
        <f>IFERROR(VLOOKUP(B1428,总表!A:D,3,0),"-")</f>
        <v>-</v>
      </c>
      <c r="F1428" s="6" t="str">
        <f t="shared" si="90"/>
        <v>-</v>
      </c>
      <c r="G1428" s="6" t="s">
        <v>9</v>
      </c>
      <c r="H1428" s="6" t="str">
        <f>IF(IFERROR(VLOOKUP(B1428,总表!A:D,4,0),"露易")=0," ",IFERROR(VLOOKUP(B1428,总表!A:D,4,0),"-"))</f>
        <v>-</v>
      </c>
      <c r="I1428" s="6" t="str">
        <f t="shared" si="91"/>
        <v>-</v>
      </c>
    </row>
    <row r="1429" spans="1:9">
      <c r="A1429" s="6">
        <v>1428</v>
      </c>
      <c r="B1429" s="47" t="str">
        <f t="shared" si="88"/>
        <v>00000594</v>
      </c>
      <c r="C1429" s="47" t="str">
        <f>IFERROR(VLOOKUP(B1429,总表!A:B,2,0),"-")</f>
        <v>-</v>
      </c>
      <c r="D1429" s="6" t="str">
        <f t="shared" si="89"/>
        <v>-</v>
      </c>
      <c r="E1429" s="6" t="str">
        <f>IFERROR(VLOOKUP(B1429,总表!A:D,3,0),"-")</f>
        <v>-</v>
      </c>
      <c r="F1429" s="6" t="str">
        <f t="shared" si="90"/>
        <v>-</v>
      </c>
      <c r="G1429" s="6" t="s">
        <v>9</v>
      </c>
      <c r="H1429" s="6" t="str">
        <f>IF(IFERROR(VLOOKUP(B1429,总表!A:D,4,0),"露易")=0," ",IFERROR(VLOOKUP(B1429,总表!A:D,4,0),"-"))</f>
        <v>-</v>
      </c>
      <c r="I1429" s="6" t="str">
        <f t="shared" si="91"/>
        <v>-</v>
      </c>
    </row>
    <row r="1430" spans="1:9">
      <c r="A1430" s="6">
        <v>1429</v>
      </c>
      <c r="B1430" s="47" t="str">
        <f t="shared" si="88"/>
        <v>00000595</v>
      </c>
      <c r="C1430" s="50" t="str">
        <f>IFERROR(VLOOKUP(B1430,总表!A:B,2,0),"-")</f>
        <v>摆设类</v>
      </c>
      <c r="D1430" s="51" t="str">
        <f t="shared" si="89"/>
        <v>摆设类</v>
      </c>
      <c r="E1430" s="6" t="str">
        <f>IFERROR(VLOOKUP(B1430,总表!A:D,3,0),"-")</f>
        <v>炊火</v>
      </c>
      <c r="F1430" s="6" t="str">
        <f t="shared" si="90"/>
        <v>炊火</v>
      </c>
      <c r="H1430" s="6" t="str">
        <f>IF(IFERROR(VLOOKUP(B1430,总表!A:D,4,0),"露易")=0," ",IFERROR(VLOOKUP(B1430,总表!A:D,4,0),"-"))</f>
        <v> </v>
      </c>
      <c r="I1430" s="6" t="str">
        <f t="shared" si="91"/>
        <v> </v>
      </c>
    </row>
    <row r="1431" spans="1:9">
      <c r="A1431" s="6">
        <v>1430</v>
      </c>
      <c r="B1431" s="47" t="str">
        <f t="shared" si="88"/>
        <v>00000596</v>
      </c>
      <c r="C1431" s="50" t="str">
        <f>IFERROR(VLOOKUP(B1431,总表!A:B,2,0),"-")</f>
        <v>摆设类</v>
      </c>
      <c r="D1431" s="51" t="str">
        <f t="shared" si="89"/>
        <v>摆设类</v>
      </c>
      <c r="E1431" s="6" t="str">
        <f>IFERROR(VLOOKUP(B1431,总表!A:D,3,0),"-")</f>
        <v>篝火</v>
      </c>
      <c r="F1431" s="6" t="str">
        <f t="shared" si="90"/>
        <v>篝火</v>
      </c>
      <c r="H1431" s="6" t="str">
        <f>IF(IFERROR(VLOOKUP(B1431,总表!A:D,4,0),"露易")=0," ",IFERROR(VLOOKUP(B1431,总表!A:D,4,0),"-"))</f>
        <v> </v>
      </c>
      <c r="I1431" s="6" t="str">
        <f t="shared" si="91"/>
        <v> </v>
      </c>
    </row>
    <row r="1432" spans="1:9">
      <c r="A1432" s="6">
        <v>1431</v>
      </c>
      <c r="B1432" s="47" t="str">
        <f t="shared" si="88"/>
        <v>00000597</v>
      </c>
      <c r="C1432" s="47" t="str">
        <f>IFERROR(VLOOKUP(B1432,总表!A:B,2,0),"-")</f>
        <v>-</v>
      </c>
      <c r="D1432" s="6" t="str">
        <f t="shared" si="89"/>
        <v>-</v>
      </c>
      <c r="E1432" s="6" t="str">
        <f>IFERROR(VLOOKUP(B1432,总表!A:D,3,0),"-")</f>
        <v>-</v>
      </c>
      <c r="F1432" s="6" t="str">
        <f t="shared" si="90"/>
        <v>-</v>
      </c>
      <c r="G1432" s="6" t="s">
        <v>9</v>
      </c>
      <c r="H1432" s="6" t="str">
        <f>IF(IFERROR(VLOOKUP(B1432,总表!A:D,4,0),"露易")=0," ",IFERROR(VLOOKUP(B1432,总表!A:D,4,0),"-"))</f>
        <v>-</v>
      </c>
      <c r="I1432" s="6" t="str">
        <f t="shared" si="91"/>
        <v>-</v>
      </c>
    </row>
    <row r="1433" spans="1:9">
      <c r="A1433" s="6">
        <v>1432</v>
      </c>
      <c r="B1433" s="47" t="str">
        <f t="shared" si="88"/>
        <v>00000598</v>
      </c>
      <c r="C1433" s="50" t="str">
        <f>IFERROR(VLOOKUP(B1433,总表!A:B,2,0),"-")</f>
        <v>摆设类</v>
      </c>
      <c r="D1433" s="51" t="str">
        <f t="shared" si="89"/>
        <v>摆设类</v>
      </c>
      <c r="E1433" s="6" t="str">
        <f>IFERROR(VLOOKUP(B1433,总表!A:D,3,0),"-")</f>
        <v>油灯</v>
      </c>
      <c r="F1433" s="6" t="str">
        <f t="shared" si="90"/>
        <v>油灯</v>
      </c>
      <c r="H1433" s="6" t="str">
        <f>IF(IFERROR(VLOOKUP(B1433,总表!A:D,4,0),"露易")=0," ",IFERROR(VLOOKUP(B1433,总表!A:D,4,0),"-"))</f>
        <v> </v>
      </c>
      <c r="I1433" s="6" t="str">
        <f t="shared" si="91"/>
        <v> </v>
      </c>
    </row>
    <row r="1434" spans="1:9">
      <c r="A1434" s="6">
        <v>1433</v>
      </c>
      <c r="B1434" s="47" t="str">
        <f t="shared" si="88"/>
        <v>00000599</v>
      </c>
      <c r="C1434" s="50" t="str">
        <f>IFERROR(VLOOKUP(B1434,总表!A:B,2,0),"-")</f>
        <v>摆设类</v>
      </c>
      <c r="D1434" s="51" t="str">
        <f t="shared" si="89"/>
        <v>摆设类</v>
      </c>
      <c r="E1434" s="6" t="str">
        <f>IFERROR(VLOOKUP(B1434,总表!A:D,3,0),"-")</f>
        <v>野营饭盒</v>
      </c>
      <c r="F1434" s="6" t="str">
        <f t="shared" si="90"/>
        <v>野营饭盒</v>
      </c>
      <c r="H1434" s="6" t="str">
        <f>IF(IFERROR(VLOOKUP(B1434,总表!A:D,4,0),"露易")=0," ",IFERROR(VLOOKUP(B1434,总表!A:D,4,0),"-"))</f>
        <v> </v>
      </c>
      <c r="I1434" s="6" t="str">
        <f t="shared" si="91"/>
        <v> </v>
      </c>
    </row>
    <row r="1435" spans="1:9">
      <c r="A1435" s="6">
        <v>1434</v>
      </c>
      <c r="B1435" s="47" t="str">
        <f t="shared" si="88"/>
        <v>0000059A</v>
      </c>
      <c r="C1435" s="50" t="str">
        <f>IFERROR(VLOOKUP(B1435,总表!A:B,2,0),"-")</f>
        <v>摆设类</v>
      </c>
      <c r="D1435" s="51" t="str">
        <f t="shared" si="89"/>
        <v>摆设类</v>
      </c>
      <c r="E1435" s="6" t="str">
        <f>IFERROR(VLOOKUP(B1435,总表!A:D,3,0),"-")</f>
        <v>睡袋</v>
      </c>
      <c r="F1435" s="6" t="str">
        <f t="shared" si="90"/>
        <v>睡袋</v>
      </c>
      <c r="H1435" s="6" t="str">
        <f>IF(IFERROR(VLOOKUP(B1435,总表!A:D,4,0),"露易")=0," ",IFERROR(VLOOKUP(B1435,总表!A:D,4,0),"-"))</f>
        <v> </v>
      </c>
      <c r="I1435" s="6" t="str">
        <f t="shared" si="91"/>
        <v> </v>
      </c>
    </row>
    <row r="1436" spans="1:9">
      <c r="A1436" s="6">
        <v>1435</v>
      </c>
      <c r="B1436" s="47" t="str">
        <f t="shared" si="88"/>
        <v>0000059B</v>
      </c>
      <c r="C1436" s="47" t="str">
        <f>IFERROR(VLOOKUP(B1436,总表!A:B,2,0),"-")</f>
        <v>-</v>
      </c>
      <c r="D1436" s="6" t="str">
        <f t="shared" si="89"/>
        <v>-</v>
      </c>
      <c r="E1436" s="6" t="str">
        <f>IFERROR(VLOOKUP(B1436,总表!A:D,3,0),"-")</f>
        <v>-</v>
      </c>
      <c r="F1436" s="6" t="str">
        <f t="shared" si="90"/>
        <v>-</v>
      </c>
      <c r="G1436" s="6" t="s">
        <v>9</v>
      </c>
      <c r="H1436" s="6" t="str">
        <f>IF(IFERROR(VLOOKUP(B1436,总表!A:D,4,0),"露易")=0," ",IFERROR(VLOOKUP(B1436,总表!A:D,4,0),"-"))</f>
        <v>-</v>
      </c>
      <c r="I1436" s="6" t="str">
        <f t="shared" si="91"/>
        <v>-</v>
      </c>
    </row>
    <row r="1437" spans="1:9">
      <c r="A1437" s="6">
        <v>1436</v>
      </c>
      <c r="B1437" s="47" t="str">
        <f t="shared" si="88"/>
        <v>0000059C</v>
      </c>
      <c r="C1437" s="47" t="str">
        <f>IFERROR(VLOOKUP(B1437,总表!A:B,2,0),"-")</f>
        <v>-</v>
      </c>
      <c r="D1437" s="6" t="str">
        <f t="shared" si="89"/>
        <v>-</v>
      </c>
      <c r="E1437" s="6" t="str">
        <f>IFERROR(VLOOKUP(B1437,总表!A:D,3,0),"-")</f>
        <v>-</v>
      </c>
      <c r="F1437" s="6" t="str">
        <f t="shared" si="90"/>
        <v>-</v>
      </c>
      <c r="G1437" s="6" t="s">
        <v>9</v>
      </c>
      <c r="H1437" s="6" t="str">
        <f>IF(IFERROR(VLOOKUP(B1437,总表!A:D,4,0),"露易")=0," ",IFERROR(VLOOKUP(B1437,总表!A:D,4,0),"-"))</f>
        <v>-</v>
      </c>
      <c r="I1437" s="6" t="str">
        <f t="shared" si="91"/>
        <v>-</v>
      </c>
    </row>
    <row r="1438" spans="1:9">
      <c r="A1438" s="6">
        <v>1437</v>
      </c>
      <c r="B1438" s="47" t="str">
        <f t="shared" si="88"/>
        <v>0000059D</v>
      </c>
      <c r="C1438" s="47" t="str">
        <f>IFERROR(VLOOKUP(B1438,总表!A:B,2,0),"-")</f>
        <v>-</v>
      </c>
      <c r="D1438" s="6" t="str">
        <f t="shared" si="89"/>
        <v>-</v>
      </c>
      <c r="E1438" s="6" t="str">
        <f>IFERROR(VLOOKUP(B1438,总表!A:D,3,0),"-")</f>
        <v>-</v>
      </c>
      <c r="F1438" s="6" t="str">
        <f t="shared" si="90"/>
        <v>-</v>
      </c>
      <c r="G1438" s="6" t="s">
        <v>9</v>
      </c>
      <c r="H1438" s="6" t="str">
        <f>IF(IFERROR(VLOOKUP(B1438,总表!A:D,4,0),"露易")=0," ",IFERROR(VLOOKUP(B1438,总表!A:D,4,0),"-"))</f>
        <v>-</v>
      </c>
      <c r="I1438" s="6" t="str">
        <f t="shared" si="91"/>
        <v>-</v>
      </c>
    </row>
    <row r="1439" spans="1:9">
      <c r="A1439" s="6">
        <v>1438</v>
      </c>
      <c r="B1439" s="47" t="str">
        <f t="shared" si="88"/>
        <v>0000059E</v>
      </c>
      <c r="C1439" s="47" t="str">
        <f>IFERROR(VLOOKUP(B1439,总表!A:B,2,0),"-")</f>
        <v>-</v>
      </c>
      <c r="D1439" s="6" t="str">
        <f t="shared" si="89"/>
        <v>-</v>
      </c>
      <c r="E1439" s="6" t="str">
        <f>IFERROR(VLOOKUP(B1439,总表!A:D,3,0),"-")</f>
        <v>-</v>
      </c>
      <c r="F1439" s="6" t="str">
        <f t="shared" si="90"/>
        <v>-</v>
      </c>
      <c r="G1439" s="6" t="s">
        <v>9</v>
      </c>
      <c r="H1439" s="6" t="str">
        <f>IF(IFERROR(VLOOKUP(B1439,总表!A:D,4,0),"露易")=0," ",IFERROR(VLOOKUP(B1439,总表!A:D,4,0),"-"))</f>
        <v>-</v>
      </c>
      <c r="I1439" s="6" t="str">
        <f t="shared" si="91"/>
        <v>-</v>
      </c>
    </row>
    <row r="1440" spans="1:9">
      <c r="A1440" s="6">
        <v>1439</v>
      </c>
      <c r="B1440" s="47" t="str">
        <f t="shared" si="88"/>
        <v>0000059F</v>
      </c>
      <c r="C1440" s="50" t="str">
        <f>IFERROR(VLOOKUP(B1440,总表!A:B,2,0),"-")</f>
        <v>摆设类</v>
      </c>
      <c r="D1440" s="51" t="str">
        <f t="shared" si="89"/>
        <v>摆设类</v>
      </c>
      <c r="E1440" s="51" t="str">
        <f>IFERROR(VLOOKUP(B1440,总表!A:D,3,0),"-")</f>
        <v>陨石</v>
      </c>
      <c r="F1440" s="51" t="str">
        <f t="shared" si="90"/>
        <v>陨石</v>
      </c>
      <c r="H1440" s="6" t="str">
        <f>IF(IFERROR(VLOOKUP(B1440,总表!A:D,4,0),"露易")=0," ",IFERROR(VLOOKUP(B1440,总表!A:D,4,0),"-"))</f>
        <v> </v>
      </c>
      <c r="I1440" s="6" t="str">
        <f t="shared" si="91"/>
        <v> </v>
      </c>
    </row>
    <row r="1441" spans="1:9">
      <c r="A1441" s="6">
        <v>1440</v>
      </c>
      <c r="B1441" s="47" t="str">
        <f t="shared" si="88"/>
        <v>000005A0</v>
      </c>
      <c r="C1441" s="50" t="str">
        <f>IFERROR(VLOOKUP(B1441,总表!A:B,2,0),"-")</f>
        <v>摆设类</v>
      </c>
      <c r="D1441" s="51" t="str">
        <f t="shared" si="89"/>
        <v>摆设类</v>
      </c>
      <c r="E1441" s="6" t="str">
        <f>IFERROR(VLOOKUP(B1441,总表!A:D,3,0),"-")</f>
        <v>登月舱</v>
      </c>
      <c r="F1441" s="6" t="str">
        <f t="shared" si="90"/>
        <v>登月舱</v>
      </c>
      <c r="H1441" s="6" t="str">
        <f>IF(IFERROR(VLOOKUP(B1441,总表!A:D,4,0),"露易")=0," ",IFERROR(VLOOKUP(B1441,总表!A:D,4,0),"-"))</f>
        <v> </v>
      </c>
      <c r="I1441" s="6" t="str">
        <f t="shared" si="91"/>
        <v> </v>
      </c>
    </row>
    <row r="1442" spans="1:9">
      <c r="A1442" s="6">
        <v>1441</v>
      </c>
      <c r="B1442" s="47" t="str">
        <f t="shared" si="88"/>
        <v>000005A1</v>
      </c>
      <c r="C1442" s="50" t="str">
        <f>IFERROR(VLOOKUP(B1442,总表!A:B,2,0),"-")</f>
        <v>摆设类</v>
      </c>
      <c r="D1442" s="51" t="str">
        <f t="shared" si="89"/>
        <v>摆设类</v>
      </c>
      <c r="E1442" s="6" t="str">
        <f>IFERROR(VLOOKUP(B1442,总表!A:D,3,0),"-")</f>
        <v>火箭</v>
      </c>
      <c r="F1442" s="6" t="str">
        <f t="shared" si="90"/>
        <v>火箭</v>
      </c>
      <c r="H1442" s="6" t="str">
        <f>IF(IFERROR(VLOOKUP(B1442,总表!A:D,4,0),"露易")=0," ",IFERROR(VLOOKUP(B1442,总表!A:D,4,0),"-"))</f>
        <v> </v>
      </c>
      <c r="I1442" s="6" t="str">
        <f t="shared" si="91"/>
        <v> </v>
      </c>
    </row>
    <row r="1443" spans="1:9">
      <c r="A1443" s="6">
        <v>1442</v>
      </c>
      <c r="B1443" s="47" t="str">
        <f t="shared" si="88"/>
        <v>000005A2</v>
      </c>
      <c r="C1443" s="50" t="str">
        <f>IFERROR(VLOOKUP(B1443,总表!A:B,2,0),"-")</f>
        <v>摆设类</v>
      </c>
      <c r="D1443" s="51" t="str">
        <f t="shared" si="89"/>
        <v>摆设类</v>
      </c>
      <c r="E1443" s="6" t="str">
        <f>IFERROR(VLOOKUP(B1443,总表!A:D,3,0),"-")</f>
        <v>月球车</v>
      </c>
      <c r="F1443" s="6" t="str">
        <f t="shared" si="90"/>
        <v>月球车</v>
      </c>
      <c r="H1443" s="6" t="str">
        <f>IF(IFERROR(VLOOKUP(B1443,总表!A:D,4,0),"露易")=0," ",IFERROR(VLOOKUP(B1443,总表!A:D,4,0),"-"))</f>
        <v> </v>
      </c>
      <c r="I1443" s="6" t="str">
        <f t="shared" si="91"/>
        <v> </v>
      </c>
    </row>
    <row r="1444" spans="1:9">
      <c r="A1444" s="6">
        <v>1443</v>
      </c>
      <c r="B1444" s="47" t="str">
        <f t="shared" si="88"/>
        <v>000005A3</v>
      </c>
      <c r="C1444" s="50" t="str">
        <f>IFERROR(VLOOKUP(B1444,总表!A:B,2,0),"-")</f>
        <v>摆设类</v>
      </c>
      <c r="D1444" s="51" t="str">
        <f t="shared" si="89"/>
        <v>摆设类</v>
      </c>
      <c r="E1444" s="6" t="str">
        <f>IFERROR(VLOOKUP(B1444,总表!A:D,3,0),"-")</f>
        <v>人工卫星</v>
      </c>
      <c r="F1444" s="6" t="str">
        <f t="shared" si="90"/>
        <v>人工卫星</v>
      </c>
      <c r="H1444" s="6" t="str">
        <f>IF(IFERROR(VLOOKUP(B1444,总表!A:D,4,0),"露易")=0," ",IFERROR(VLOOKUP(B1444,总表!A:D,4,0),"-"))</f>
        <v> </v>
      </c>
      <c r="I1444" s="6" t="str">
        <f t="shared" si="91"/>
        <v> </v>
      </c>
    </row>
    <row r="1445" spans="1:9">
      <c r="A1445" s="6">
        <v>1444</v>
      </c>
      <c r="B1445" s="47" t="str">
        <f t="shared" si="88"/>
        <v>000005A4</v>
      </c>
      <c r="C1445" s="50" t="str">
        <f>IFERROR(VLOOKUP(B1445,总表!A:B,2,0),"-")</f>
        <v>摆设类</v>
      </c>
      <c r="D1445" s="51" t="str">
        <f t="shared" si="89"/>
        <v>摆设类</v>
      </c>
      <c r="E1445" s="6" t="str">
        <f>IFERROR(VLOOKUP(B1445,总表!A:D,3,0),"-")</f>
        <v>太空梭</v>
      </c>
      <c r="F1445" s="6" t="str">
        <f t="shared" si="90"/>
        <v>太空梭</v>
      </c>
      <c r="H1445" s="6" t="str">
        <f>IF(IFERROR(VLOOKUP(B1445,总表!A:D,4,0),"露易")=0," ",IFERROR(VLOOKUP(B1445,总表!A:D,4,0),"-"))</f>
        <v> </v>
      </c>
      <c r="I1445" s="6" t="str">
        <f t="shared" si="91"/>
        <v> </v>
      </c>
    </row>
    <row r="1446" spans="1:9">
      <c r="A1446" s="6">
        <v>1445</v>
      </c>
      <c r="B1446" s="47" t="str">
        <f t="shared" si="88"/>
        <v>000005A5</v>
      </c>
      <c r="C1446" s="50" t="str">
        <f>IFERROR(VLOOKUP(B1446,总表!A:B,2,0),"-")</f>
        <v>摆设类</v>
      </c>
      <c r="D1446" s="51" t="str">
        <f t="shared" si="89"/>
        <v>摆设类</v>
      </c>
      <c r="E1446" s="6" t="str">
        <f>IFERROR(VLOOKUP(B1446,总表!A:D,3,0),"-")</f>
        <v>太空人</v>
      </c>
      <c r="F1446" s="6" t="str">
        <f t="shared" si="90"/>
        <v>太空人</v>
      </c>
      <c r="H1446" s="6" t="str">
        <f>IF(IFERROR(VLOOKUP(B1446,总表!A:D,4,0),"露易")=0," ",IFERROR(VLOOKUP(B1446,总表!A:D,4,0),"-"))</f>
        <v> </v>
      </c>
      <c r="I1446" s="6" t="str">
        <f t="shared" si="91"/>
        <v> </v>
      </c>
    </row>
    <row r="1447" spans="1:9">
      <c r="A1447" s="6">
        <v>1446</v>
      </c>
      <c r="B1447" s="47" t="str">
        <f t="shared" si="88"/>
        <v>000005A6</v>
      </c>
      <c r="C1447" s="47" t="str">
        <f>IFERROR(VLOOKUP(B1447,总表!A:B,2,0),"-")</f>
        <v>-</v>
      </c>
      <c r="D1447" s="6" t="str">
        <f t="shared" si="89"/>
        <v>-</v>
      </c>
      <c r="E1447" s="6" t="str">
        <f>IFERROR(VLOOKUP(B1447,总表!A:D,3,0),"-")</f>
        <v>-</v>
      </c>
      <c r="F1447" s="6" t="str">
        <f t="shared" si="90"/>
        <v>-</v>
      </c>
      <c r="G1447" s="6" t="s">
        <v>9</v>
      </c>
      <c r="H1447" s="6" t="str">
        <f>IF(IFERROR(VLOOKUP(B1447,总表!A:D,4,0),"露易")=0," ",IFERROR(VLOOKUP(B1447,总表!A:D,4,0),"-"))</f>
        <v>-</v>
      </c>
      <c r="I1447" s="6" t="str">
        <f t="shared" si="91"/>
        <v>-</v>
      </c>
    </row>
    <row r="1448" spans="1:9">
      <c r="A1448" s="6">
        <v>1447</v>
      </c>
      <c r="B1448" s="47" t="str">
        <f t="shared" si="88"/>
        <v>000005A7</v>
      </c>
      <c r="C1448" s="50" t="str">
        <f>IFERROR(VLOOKUP(B1448,总表!A:B,2,0),"-")</f>
        <v>摆设类</v>
      </c>
      <c r="D1448" s="51" t="str">
        <f t="shared" si="89"/>
        <v>摆设类</v>
      </c>
      <c r="E1448" s="51" t="str">
        <f>IFERROR(VLOOKUP(B1448,总表!A:D,3,0),"-")</f>
        <v>飞碟</v>
      </c>
      <c r="F1448" s="51" t="str">
        <f t="shared" si="90"/>
        <v>飞碟</v>
      </c>
      <c r="H1448" s="6" t="str">
        <f>IF(IFERROR(VLOOKUP(B1448,总表!A:D,4,0),"露易")=0," ",IFERROR(VLOOKUP(B1448,总表!A:D,4,0),"-"))</f>
        <v> </v>
      </c>
      <c r="I1448" s="6" t="str">
        <f t="shared" si="91"/>
        <v> </v>
      </c>
    </row>
    <row r="1449" spans="1:9">
      <c r="A1449" s="6">
        <v>1448</v>
      </c>
      <c r="B1449" s="47" t="str">
        <f t="shared" si="88"/>
        <v>000005A8</v>
      </c>
      <c r="C1449" s="47" t="str">
        <f>IFERROR(VLOOKUP(B1449,总表!A:B,2,0),"-")</f>
        <v>-</v>
      </c>
      <c r="D1449" s="6" t="str">
        <f t="shared" si="89"/>
        <v>-</v>
      </c>
      <c r="E1449" s="6" t="str">
        <f>IFERROR(VLOOKUP(B1449,总表!A:D,3,0),"-")</f>
        <v>-</v>
      </c>
      <c r="F1449" s="6" t="str">
        <f t="shared" si="90"/>
        <v>-</v>
      </c>
      <c r="G1449" s="6" t="s">
        <v>9</v>
      </c>
      <c r="H1449" s="6" t="str">
        <f>IF(IFERROR(VLOOKUP(B1449,总表!A:D,4,0),"露易")=0," ",IFERROR(VLOOKUP(B1449,总表!A:D,4,0),"-"))</f>
        <v>-</v>
      </c>
      <c r="I1449" s="6" t="str">
        <f t="shared" si="91"/>
        <v>-</v>
      </c>
    </row>
    <row r="1450" spans="1:9">
      <c r="A1450" s="6">
        <v>1449</v>
      </c>
      <c r="B1450" s="47" t="str">
        <f t="shared" si="88"/>
        <v>000005A9</v>
      </c>
      <c r="C1450" s="50" t="str">
        <f>IFERROR(VLOOKUP(B1450,总表!A:B,2,0),"-")</f>
        <v>摆设类</v>
      </c>
      <c r="D1450" s="51" t="str">
        <f t="shared" si="89"/>
        <v>摆设类</v>
      </c>
      <c r="E1450" s="6" t="str">
        <f>IFERROR(VLOOKUP(B1450,总表!A:D,3,0),"-")</f>
        <v>大提琴</v>
      </c>
      <c r="F1450" s="6" t="str">
        <f t="shared" si="90"/>
        <v>大提琴</v>
      </c>
      <c r="H1450" s="6" t="str">
        <f>IF(IFERROR(VLOOKUP(B1450,总表!A:D,4,0),"露易")=0," ",IFERROR(VLOOKUP(B1450,总表!A:D,4,0),"-"))</f>
        <v> </v>
      </c>
      <c r="I1450" s="6" t="str">
        <f t="shared" si="91"/>
        <v> </v>
      </c>
    </row>
    <row r="1451" spans="1:9">
      <c r="A1451" s="6">
        <v>1450</v>
      </c>
      <c r="B1451" s="47" t="str">
        <f t="shared" si="88"/>
        <v>000005AA</v>
      </c>
      <c r="C1451" s="47" t="str">
        <f>IFERROR(VLOOKUP(B1451,总表!A:B,2,0),"-")</f>
        <v>-</v>
      </c>
      <c r="D1451" s="6" t="str">
        <f t="shared" si="89"/>
        <v>-</v>
      </c>
      <c r="E1451" s="6" t="str">
        <f>IFERROR(VLOOKUP(B1451,总表!A:D,3,0),"-")</f>
        <v>-</v>
      </c>
      <c r="F1451" s="6" t="str">
        <f t="shared" si="90"/>
        <v>-</v>
      </c>
      <c r="G1451" s="6" t="s">
        <v>9</v>
      </c>
      <c r="H1451" s="6" t="str">
        <f>IF(IFERROR(VLOOKUP(B1451,总表!A:D,4,0),"露易")=0," ",IFERROR(VLOOKUP(B1451,总表!A:D,4,0),"-"))</f>
        <v>-</v>
      </c>
      <c r="I1451" s="6" t="str">
        <f t="shared" si="91"/>
        <v>-</v>
      </c>
    </row>
    <row r="1452" spans="1:9">
      <c r="A1452" s="6">
        <v>1451</v>
      </c>
      <c r="B1452" s="47" t="str">
        <f t="shared" si="88"/>
        <v>000005AB</v>
      </c>
      <c r="C1452" s="47" t="str">
        <f>IFERROR(VLOOKUP(B1452,总表!A:B,2,0),"-")</f>
        <v>-</v>
      </c>
      <c r="D1452" s="6" t="str">
        <f t="shared" si="89"/>
        <v>-</v>
      </c>
      <c r="E1452" s="6" t="str">
        <f>IFERROR(VLOOKUP(B1452,总表!A:D,3,0),"-")</f>
        <v>-</v>
      </c>
      <c r="F1452" s="6" t="str">
        <f t="shared" si="90"/>
        <v>-</v>
      </c>
      <c r="G1452" s="6" t="s">
        <v>9</v>
      </c>
      <c r="H1452" s="6" t="str">
        <f>IF(IFERROR(VLOOKUP(B1452,总表!A:D,4,0),"露易")=0," ",IFERROR(VLOOKUP(B1452,总表!A:D,4,0),"-"))</f>
        <v>-</v>
      </c>
      <c r="I1452" s="6" t="str">
        <f t="shared" si="91"/>
        <v>-</v>
      </c>
    </row>
    <row r="1453" spans="1:9">
      <c r="A1453" s="6">
        <v>1452</v>
      </c>
      <c r="B1453" s="47" t="str">
        <f t="shared" si="88"/>
        <v>000005AC</v>
      </c>
      <c r="C1453" s="50" t="str">
        <f>IFERROR(VLOOKUP(B1453,总表!A:B,2,0),"-")</f>
        <v>摆设类</v>
      </c>
      <c r="D1453" s="51" t="str">
        <f t="shared" si="89"/>
        <v>摆设类</v>
      </c>
      <c r="E1453" s="51" t="str">
        <f>IFERROR(VLOOKUP(B1453,总表!A:D,3,0),"-")</f>
        <v>举重床</v>
      </c>
      <c r="F1453" s="51" t="str">
        <f t="shared" si="90"/>
        <v>举重床</v>
      </c>
      <c r="H1453" s="6" t="str">
        <f>IF(IFERROR(VLOOKUP(B1453,总表!A:D,4,0),"露易")=0," ",IFERROR(VLOOKUP(B1453,总表!A:D,4,0),"-"))</f>
        <v> </v>
      </c>
      <c r="I1453" s="6" t="str">
        <f t="shared" si="91"/>
        <v> </v>
      </c>
    </row>
    <row r="1454" spans="1:9">
      <c r="A1454" s="6">
        <v>1453</v>
      </c>
      <c r="B1454" s="47" t="str">
        <f t="shared" si="88"/>
        <v>000005AD</v>
      </c>
      <c r="C1454" s="47" t="str">
        <f>IFERROR(VLOOKUP(B1454,总表!A:B,2,0),"-")</f>
        <v>-</v>
      </c>
      <c r="D1454" s="6" t="str">
        <f t="shared" si="89"/>
        <v>-</v>
      </c>
      <c r="E1454" s="6" t="str">
        <f>IFERROR(VLOOKUP(B1454,总表!A:D,3,0),"-")</f>
        <v>-</v>
      </c>
      <c r="F1454" s="6" t="str">
        <f t="shared" si="90"/>
        <v>-</v>
      </c>
      <c r="G1454" s="6" t="s">
        <v>9</v>
      </c>
      <c r="H1454" s="6" t="str">
        <f>IF(IFERROR(VLOOKUP(B1454,总表!A:D,4,0),"露易")=0," ",IFERROR(VLOOKUP(B1454,总表!A:D,4,0),"-"))</f>
        <v>-</v>
      </c>
      <c r="I1454" s="6" t="str">
        <f t="shared" si="91"/>
        <v>-</v>
      </c>
    </row>
    <row r="1455" spans="1:9">
      <c r="A1455" s="6">
        <v>1454</v>
      </c>
      <c r="B1455" s="47" t="str">
        <f t="shared" si="88"/>
        <v>000005AE</v>
      </c>
      <c r="C1455" s="47" t="str">
        <f>IFERROR(VLOOKUP(B1455,总表!A:B,2,0),"-")</f>
        <v>-</v>
      </c>
      <c r="D1455" s="6" t="str">
        <f t="shared" si="89"/>
        <v>-</v>
      </c>
      <c r="E1455" s="6" t="str">
        <f>IFERROR(VLOOKUP(B1455,总表!A:D,3,0),"-")</f>
        <v>-</v>
      </c>
      <c r="F1455" s="6" t="str">
        <f t="shared" si="90"/>
        <v>-</v>
      </c>
      <c r="G1455" s="6" t="s">
        <v>9</v>
      </c>
      <c r="H1455" s="6" t="str">
        <f>IF(IFERROR(VLOOKUP(B1455,总表!A:D,4,0),"露易")=0," ",IFERROR(VLOOKUP(B1455,总表!A:D,4,0),"-"))</f>
        <v>-</v>
      </c>
      <c r="I1455" s="6" t="str">
        <f t="shared" si="91"/>
        <v>-</v>
      </c>
    </row>
    <row r="1456" spans="1:9">
      <c r="A1456" s="6">
        <v>1455</v>
      </c>
      <c r="B1456" s="47" t="str">
        <f t="shared" si="88"/>
        <v>000005AF</v>
      </c>
      <c r="C1456" s="47" t="str">
        <f>IFERROR(VLOOKUP(B1456,总表!A:B,2,0),"-")</f>
        <v>-</v>
      </c>
      <c r="D1456" s="6" t="str">
        <f t="shared" si="89"/>
        <v>-</v>
      </c>
      <c r="E1456" s="6" t="str">
        <f>IFERROR(VLOOKUP(B1456,总表!A:D,3,0),"-")</f>
        <v>-</v>
      </c>
      <c r="F1456" s="6" t="str">
        <f t="shared" si="90"/>
        <v>-</v>
      </c>
      <c r="G1456" s="6" t="s">
        <v>9</v>
      </c>
      <c r="H1456" s="6" t="str">
        <f>IF(IFERROR(VLOOKUP(B1456,总表!A:D,4,0),"露易")=0," ",IFERROR(VLOOKUP(B1456,总表!A:D,4,0),"-"))</f>
        <v>-</v>
      </c>
      <c r="I1456" s="6" t="str">
        <f t="shared" si="91"/>
        <v>-</v>
      </c>
    </row>
    <row r="1457" spans="1:9">
      <c r="A1457" s="6">
        <v>1456</v>
      </c>
      <c r="B1457" s="47" t="str">
        <f t="shared" si="88"/>
        <v>000005B0</v>
      </c>
      <c r="C1457" s="50" t="str">
        <f>IFERROR(VLOOKUP(B1457,总表!A:B,2,0),"-")</f>
        <v>摆设类</v>
      </c>
      <c r="D1457" s="51" t="str">
        <f t="shared" si="89"/>
        <v>摆设类</v>
      </c>
      <c r="E1457" s="6" t="str">
        <f>IFERROR(VLOOKUP(B1457,总表!A:D,3,0),"-")</f>
        <v>拳击钟</v>
      </c>
      <c r="F1457" s="6" t="str">
        <f t="shared" si="90"/>
        <v>拳击钟</v>
      </c>
      <c r="H1457" s="6" t="str">
        <f>IF(IFERROR(VLOOKUP(B1457,总表!A:D,4,0),"露易")=0," ",IFERROR(VLOOKUP(B1457,总表!A:D,4,0),"-"))</f>
        <v> </v>
      </c>
      <c r="I1457" s="6" t="str">
        <f t="shared" si="91"/>
        <v> </v>
      </c>
    </row>
    <row r="1458" spans="1:9">
      <c r="A1458" s="6">
        <v>1457</v>
      </c>
      <c r="B1458" s="47" t="str">
        <f t="shared" si="88"/>
        <v>000005B1</v>
      </c>
      <c r="C1458" s="47" t="str">
        <f>IFERROR(VLOOKUP(B1458,总表!A:B,2,0),"-")</f>
        <v>-</v>
      </c>
      <c r="D1458" s="6" t="str">
        <f t="shared" si="89"/>
        <v>-</v>
      </c>
      <c r="E1458" s="6" t="str">
        <f>IFERROR(VLOOKUP(B1458,总表!A:D,3,0),"-")</f>
        <v>-</v>
      </c>
      <c r="F1458" s="6" t="str">
        <f t="shared" si="90"/>
        <v>-</v>
      </c>
      <c r="G1458" s="6" t="s">
        <v>9</v>
      </c>
      <c r="H1458" s="6" t="str">
        <f>IF(IFERROR(VLOOKUP(B1458,总表!A:D,4,0),"露易")=0," ",IFERROR(VLOOKUP(B1458,总表!A:D,4,0),"-"))</f>
        <v>-</v>
      </c>
      <c r="I1458" s="6" t="str">
        <f t="shared" si="91"/>
        <v>-</v>
      </c>
    </row>
    <row r="1459" spans="1:9">
      <c r="A1459" s="6">
        <v>1458</v>
      </c>
      <c r="B1459" s="47" t="str">
        <f t="shared" si="88"/>
        <v>000005B2</v>
      </c>
      <c r="C1459" s="47" t="str">
        <f>IFERROR(VLOOKUP(B1459,总表!A:B,2,0),"-")</f>
        <v>-</v>
      </c>
      <c r="D1459" s="6" t="str">
        <f t="shared" si="89"/>
        <v>-</v>
      </c>
      <c r="E1459" s="6" t="str">
        <f>IFERROR(VLOOKUP(B1459,总表!A:D,3,0),"-")</f>
        <v>-</v>
      </c>
      <c r="F1459" s="6" t="str">
        <f t="shared" si="90"/>
        <v>-</v>
      </c>
      <c r="G1459" s="6" t="s">
        <v>9</v>
      </c>
      <c r="H1459" s="6" t="str">
        <f>IF(IFERROR(VLOOKUP(B1459,总表!A:D,4,0),"露易")=0," ",IFERROR(VLOOKUP(B1459,总表!A:D,4,0),"-"))</f>
        <v>-</v>
      </c>
      <c r="I1459" s="6" t="str">
        <f t="shared" si="91"/>
        <v>-</v>
      </c>
    </row>
    <row r="1460" spans="1:9">
      <c r="A1460" s="6">
        <v>1459</v>
      </c>
      <c r="B1460" s="47" t="str">
        <f t="shared" si="88"/>
        <v>000005B3</v>
      </c>
      <c r="C1460" s="47" t="str">
        <f>IFERROR(VLOOKUP(B1460,总表!A:B,2,0),"-")</f>
        <v>-</v>
      </c>
      <c r="D1460" s="6" t="str">
        <f t="shared" si="89"/>
        <v>-</v>
      </c>
      <c r="E1460" s="6" t="str">
        <f>IFERROR(VLOOKUP(B1460,总表!A:D,3,0),"-")</f>
        <v>-</v>
      </c>
      <c r="F1460" s="6" t="str">
        <f t="shared" si="90"/>
        <v>-</v>
      </c>
      <c r="G1460" s="6" t="s">
        <v>9</v>
      </c>
      <c r="H1460" s="6" t="str">
        <f>IF(IFERROR(VLOOKUP(B1460,总表!A:D,4,0),"露易")=0," ",IFERROR(VLOOKUP(B1460,总表!A:D,4,0),"-"))</f>
        <v>-</v>
      </c>
      <c r="I1460" s="6" t="str">
        <f t="shared" si="91"/>
        <v>-</v>
      </c>
    </row>
    <row r="1461" spans="1:9">
      <c r="A1461" s="6">
        <v>1460</v>
      </c>
      <c r="B1461" s="47" t="str">
        <f t="shared" si="88"/>
        <v>000005B4</v>
      </c>
      <c r="C1461" s="47" t="str">
        <f>IFERROR(VLOOKUP(B1461,总表!A:B,2,0),"-")</f>
        <v>-</v>
      </c>
      <c r="D1461" s="6" t="str">
        <f t="shared" si="89"/>
        <v>-</v>
      </c>
      <c r="E1461" s="6" t="str">
        <f>IFERROR(VLOOKUP(B1461,总表!A:D,3,0),"-")</f>
        <v>-</v>
      </c>
      <c r="F1461" s="6" t="str">
        <f t="shared" si="90"/>
        <v>-</v>
      </c>
      <c r="G1461" s="6" t="s">
        <v>9</v>
      </c>
      <c r="H1461" s="6" t="str">
        <f>IF(IFERROR(VLOOKUP(B1461,总表!A:D,4,0),"露易")=0," ",IFERROR(VLOOKUP(B1461,总表!A:D,4,0),"-"))</f>
        <v>-</v>
      </c>
      <c r="I1461" s="6" t="str">
        <f t="shared" si="91"/>
        <v>-</v>
      </c>
    </row>
    <row r="1462" spans="1:9">
      <c r="A1462" s="6">
        <v>1461</v>
      </c>
      <c r="B1462" s="47" t="str">
        <f t="shared" si="88"/>
        <v>000005B5</v>
      </c>
      <c r="C1462" s="47" t="str">
        <f>IFERROR(VLOOKUP(B1462,总表!A:B,2,0),"-")</f>
        <v>-</v>
      </c>
      <c r="D1462" s="6" t="str">
        <f t="shared" si="89"/>
        <v>-</v>
      </c>
      <c r="E1462" s="6" t="str">
        <f>IFERROR(VLOOKUP(B1462,总表!A:D,3,0),"-")</f>
        <v>-</v>
      </c>
      <c r="F1462" s="6" t="str">
        <f t="shared" si="90"/>
        <v>-</v>
      </c>
      <c r="G1462" s="6" t="s">
        <v>9</v>
      </c>
      <c r="H1462" s="6" t="str">
        <f>IF(IFERROR(VLOOKUP(B1462,总表!A:D,4,0),"露易")=0," ",IFERROR(VLOOKUP(B1462,总表!A:D,4,0),"-"))</f>
        <v>-</v>
      </c>
      <c r="I1462" s="6" t="str">
        <f t="shared" si="91"/>
        <v>-</v>
      </c>
    </row>
    <row r="1463" spans="1:9">
      <c r="A1463" s="6">
        <v>1462</v>
      </c>
      <c r="B1463" s="47" t="str">
        <f t="shared" si="88"/>
        <v>000005B6</v>
      </c>
      <c r="C1463" s="47" t="str">
        <f>IFERROR(VLOOKUP(B1463,总表!A:B,2,0),"-")</f>
        <v>-</v>
      </c>
      <c r="D1463" s="6" t="str">
        <f t="shared" si="89"/>
        <v>-</v>
      </c>
      <c r="E1463" s="6" t="str">
        <f>IFERROR(VLOOKUP(B1463,总表!A:D,3,0),"-")</f>
        <v>-</v>
      </c>
      <c r="F1463" s="6" t="str">
        <f t="shared" si="90"/>
        <v>-</v>
      </c>
      <c r="G1463" s="6" t="s">
        <v>9</v>
      </c>
      <c r="H1463" s="6" t="str">
        <f>IF(IFERROR(VLOOKUP(B1463,总表!A:D,4,0),"露易")=0," ",IFERROR(VLOOKUP(B1463,总表!A:D,4,0),"-"))</f>
        <v>-</v>
      </c>
      <c r="I1463" s="6" t="str">
        <f t="shared" si="91"/>
        <v>-</v>
      </c>
    </row>
    <row r="1464" spans="1:9">
      <c r="A1464" s="6">
        <v>1463</v>
      </c>
      <c r="B1464" s="47" t="str">
        <f t="shared" si="88"/>
        <v>000005B7</v>
      </c>
      <c r="C1464" s="47" t="str">
        <f>IFERROR(VLOOKUP(B1464,总表!A:B,2,0),"-")</f>
        <v>-</v>
      </c>
      <c r="D1464" s="6" t="str">
        <f t="shared" si="89"/>
        <v>-</v>
      </c>
      <c r="E1464" s="6" t="str">
        <f>IFERROR(VLOOKUP(B1464,总表!A:D,3,0),"-")</f>
        <v>-</v>
      </c>
      <c r="F1464" s="6" t="str">
        <f t="shared" si="90"/>
        <v>-</v>
      </c>
      <c r="G1464" s="6" t="s">
        <v>9</v>
      </c>
      <c r="H1464" s="6" t="str">
        <f>IF(IFERROR(VLOOKUP(B1464,总表!A:D,4,0),"露易")=0," ",IFERROR(VLOOKUP(B1464,总表!A:D,4,0),"-"))</f>
        <v>-</v>
      </c>
      <c r="I1464" s="6" t="str">
        <f t="shared" si="91"/>
        <v>-</v>
      </c>
    </row>
    <row r="1465" spans="1:9">
      <c r="A1465" s="6">
        <v>1464</v>
      </c>
      <c r="B1465" s="47" t="str">
        <f t="shared" si="88"/>
        <v>000005B8</v>
      </c>
      <c r="C1465" s="47" t="str">
        <f>IFERROR(VLOOKUP(B1465,总表!A:B,2,0),"-")</f>
        <v>-</v>
      </c>
      <c r="D1465" s="6" t="str">
        <f t="shared" si="89"/>
        <v>-</v>
      </c>
      <c r="E1465" s="6" t="str">
        <f>IFERROR(VLOOKUP(B1465,总表!A:D,3,0),"-")</f>
        <v>-</v>
      </c>
      <c r="F1465" s="6" t="str">
        <f t="shared" si="90"/>
        <v>-</v>
      </c>
      <c r="G1465" s="6" t="s">
        <v>9</v>
      </c>
      <c r="H1465" s="6" t="str">
        <f>IF(IFERROR(VLOOKUP(B1465,总表!A:D,4,0),"露易")=0," ",IFERROR(VLOOKUP(B1465,总表!A:D,4,0),"-"))</f>
        <v>-</v>
      </c>
      <c r="I1465" s="6" t="str">
        <f t="shared" si="91"/>
        <v>-</v>
      </c>
    </row>
    <row r="1466" spans="1:9">
      <c r="A1466" s="6">
        <v>1465</v>
      </c>
      <c r="B1466" s="47" t="str">
        <f t="shared" si="88"/>
        <v>000005B9</v>
      </c>
      <c r="C1466" s="47" t="str">
        <f>IFERROR(VLOOKUP(B1466,总表!A:B,2,0),"-")</f>
        <v>-</v>
      </c>
      <c r="D1466" s="6" t="str">
        <f t="shared" si="89"/>
        <v>-</v>
      </c>
      <c r="E1466" s="6" t="str">
        <f>IFERROR(VLOOKUP(B1466,总表!A:D,3,0),"-")</f>
        <v>-</v>
      </c>
      <c r="F1466" s="6" t="str">
        <f t="shared" si="90"/>
        <v>-</v>
      </c>
      <c r="G1466" s="6" t="s">
        <v>9</v>
      </c>
      <c r="H1466" s="6" t="str">
        <f>IF(IFERROR(VLOOKUP(B1466,总表!A:D,4,0),"露易")=0," ",IFERROR(VLOOKUP(B1466,总表!A:D,4,0),"-"))</f>
        <v>-</v>
      </c>
      <c r="I1466" s="6" t="str">
        <f t="shared" si="91"/>
        <v>-</v>
      </c>
    </row>
    <row r="1467" spans="1:9">
      <c r="A1467" s="6">
        <v>1466</v>
      </c>
      <c r="B1467" s="47" t="str">
        <f t="shared" si="88"/>
        <v>000005BA</v>
      </c>
      <c r="C1467" s="47" t="str">
        <f>IFERROR(VLOOKUP(B1467,总表!A:B,2,0),"-")</f>
        <v>-</v>
      </c>
      <c r="D1467" s="6" t="str">
        <f t="shared" si="89"/>
        <v>-</v>
      </c>
      <c r="E1467" s="6" t="str">
        <f>IFERROR(VLOOKUP(B1467,总表!A:D,3,0),"-")</f>
        <v>-</v>
      </c>
      <c r="F1467" s="6" t="str">
        <f t="shared" si="90"/>
        <v>-</v>
      </c>
      <c r="G1467" s="6" t="s">
        <v>9</v>
      </c>
      <c r="H1467" s="6" t="str">
        <f>IF(IFERROR(VLOOKUP(B1467,总表!A:D,4,0),"露易")=0," ",IFERROR(VLOOKUP(B1467,总表!A:D,4,0),"-"))</f>
        <v>-</v>
      </c>
      <c r="I1467" s="6" t="str">
        <f t="shared" si="91"/>
        <v>-</v>
      </c>
    </row>
    <row r="1468" spans="1:9">
      <c r="A1468" s="6">
        <v>1467</v>
      </c>
      <c r="B1468" s="47" t="str">
        <f t="shared" si="88"/>
        <v>000005BB</v>
      </c>
      <c r="C1468" s="47" t="str">
        <f>IFERROR(VLOOKUP(B1468,总表!A:B,2,0),"-")</f>
        <v>-</v>
      </c>
      <c r="D1468" s="6" t="str">
        <f t="shared" si="89"/>
        <v>-</v>
      </c>
      <c r="E1468" s="6" t="str">
        <f>IFERROR(VLOOKUP(B1468,总表!A:D,3,0),"-")</f>
        <v>-</v>
      </c>
      <c r="F1468" s="6" t="str">
        <f t="shared" si="90"/>
        <v>-</v>
      </c>
      <c r="G1468" s="6" t="s">
        <v>9</v>
      </c>
      <c r="H1468" s="6" t="str">
        <f>IF(IFERROR(VLOOKUP(B1468,总表!A:D,4,0),"露易")=0," ",IFERROR(VLOOKUP(B1468,总表!A:D,4,0),"-"))</f>
        <v>-</v>
      </c>
      <c r="I1468" s="6" t="str">
        <f t="shared" si="91"/>
        <v>-</v>
      </c>
    </row>
    <row r="1469" spans="1:9">
      <c r="A1469" s="6">
        <v>1468</v>
      </c>
      <c r="B1469" s="47" t="str">
        <f t="shared" si="88"/>
        <v>000005BC</v>
      </c>
      <c r="C1469" s="47" t="str">
        <f>IFERROR(VLOOKUP(B1469,总表!A:B,2,0),"-")</f>
        <v>-</v>
      </c>
      <c r="D1469" s="6" t="str">
        <f t="shared" si="89"/>
        <v>-</v>
      </c>
      <c r="E1469" s="6" t="str">
        <f>IFERROR(VLOOKUP(B1469,总表!A:D,3,0),"-")</f>
        <v>-</v>
      </c>
      <c r="F1469" s="6" t="str">
        <f t="shared" si="90"/>
        <v>-</v>
      </c>
      <c r="G1469" s="6" t="s">
        <v>9</v>
      </c>
      <c r="H1469" s="6" t="str">
        <f>IF(IFERROR(VLOOKUP(B1469,总表!A:D,4,0),"露易")=0," ",IFERROR(VLOOKUP(B1469,总表!A:D,4,0),"-"))</f>
        <v>-</v>
      </c>
      <c r="I1469" s="6" t="str">
        <f t="shared" si="91"/>
        <v>-</v>
      </c>
    </row>
    <row r="1470" spans="1:9">
      <c r="A1470" s="6">
        <v>1469</v>
      </c>
      <c r="B1470" s="47" t="str">
        <f t="shared" si="88"/>
        <v>000005BD</v>
      </c>
      <c r="C1470" s="47" t="str">
        <f>IFERROR(VLOOKUP(B1470,总表!A:B,2,0),"-")</f>
        <v>-</v>
      </c>
      <c r="D1470" s="6" t="str">
        <f t="shared" si="89"/>
        <v>-</v>
      </c>
      <c r="E1470" s="6" t="str">
        <f>IFERROR(VLOOKUP(B1470,总表!A:D,3,0),"-")</f>
        <v>-</v>
      </c>
      <c r="F1470" s="6" t="str">
        <f t="shared" si="90"/>
        <v>-</v>
      </c>
      <c r="G1470" s="6" t="s">
        <v>9</v>
      </c>
      <c r="H1470" s="6" t="str">
        <f>IF(IFERROR(VLOOKUP(B1470,总表!A:D,4,0),"露易")=0," ",IFERROR(VLOOKUP(B1470,总表!A:D,4,0),"-"))</f>
        <v>-</v>
      </c>
      <c r="I1470" s="6" t="str">
        <f t="shared" si="91"/>
        <v>-</v>
      </c>
    </row>
    <row r="1471" spans="1:9">
      <c r="A1471" s="6">
        <v>1470</v>
      </c>
      <c r="B1471" s="47" t="str">
        <f t="shared" si="88"/>
        <v>000005BE</v>
      </c>
      <c r="C1471" s="47" t="str">
        <f>IFERROR(VLOOKUP(B1471,总表!A:B,2,0),"-")</f>
        <v>-</v>
      </c>
      <c r="D1471" s="6" t="str">
        <f t="shared" si="89"/>
        <v>-</v>
      </c>
      <c r="E1471" s="6" t="str">
        <f>IFERROR(VLOOKUP(B1471,总表!A:D,3,0),"-")</f>
        <v>-</v>
      </c>
      <c r="F1471" s="6" t="str">
        <f t="shared" si="90"/>
        <v>-</v>
      </c>
      <c r="G1471" s="6" t="s">
        <v>9</v>
      </c>
      <c r="H1471" s="6" t="str">
        <f>IF(IFERROR(VLOOKUP(B1471,总表!A:D,4,0),"露易")=0," ",IFERROR(VLOOKUP(B1471,总表!A:D,4,0),"-"))</f>
        <v>-</v>
      </c>
      <c r="I1471" s="6" t="str">
        <f t="shared" si="91"/>
        <v>-</v>
      </c>
    </row>
    <row r="1472" spans="1:9">
      <c r="A1472" s="6">
        <v>1471</v>
      </c>
      <c r="B1472" s="47" t="str">
        <f t="shared" si="88"/>
        <v>000005BF</v>
      </c>
      <c r="C1472" s="47" t="str">
        <f>IFERROR(VLOOKUP(B1472,总表!A:B,2,0),"-")</f>
        <v>-</v>
      </c>
      <c r="D1472" s="6" t="str">
        <f t="shared" si="89"/>
        <v>-</v>
      </c>
      <c r="E1472" s="6" t="str">
        <f>IFERROR(VLOOKUP(B1472,总表!A:D,3,0),"-")</f>
        <v>-</v>
      </c>
      <c r="F1472" s="6" t="str">
        <f t="shared" si="90"/>
        <v>-</v>
      </c>
      <c r="G1472" s="6" t="s">
        <v>9</v>
      </c>
      <c r="H1472" s="6" t="str">
        <f>IF(IFERROR(VLOOKUP(B1472,总表!A:D,4,0),"露易")=0," ",IFERROR(VLOOKUP(B1472,总表!A:D,4,0),"-"))</f>
        <v>-</v>
      </c>
      <c r="I1472" s="6" t="str">
        <f t="shared" si="91"/>
        <v>-</v>
      </c>
    </row>
    <row r="1473" spans="1:9">
      <c r="A1473" s="6">
        <v>1472</v>
      </c>
      <c r="B1473" s="47" t="str">
        <f t="shared" si="88"/>
        <v>000005C0</v>
      </c>
      <c r="C1473" s="47" t="str">
        <f>IFERROR(VLOOKUP(B1473,总表!A:B,2,0),"-")</f>
        <v>-</v>
      </c>
      <c r="D1473" s="6" t="str">
        <f t="shared" si="89"/>
        <v>-</v>
      </c>
      <c r="E1473" s="6" t="str">
        <f>IFERROR(VLOOKUP(B1473,总表!A:D,3,0),"-")</f>
        <v>-</v>
      </c>
      <c r="F1473" s="6" t="str">
        <f t="shared" si="90"/>
        <v>-</v>
      </c>
      <c r="G1473" s="6" t="s">
        <v>9</v>
      </c>
      <c r="H1473" s="6" t="str">
        <f>IF(IFERROR(VLOOKUP(B1473,总表!A:D,4,0),"露易")=0," ",IFERROR(VLOOKUP(B1473,总表!A:D,4,0),"-"))</f>
        <v>-</v>
      </c>
      <c r="I1473" s="6" t="str">
        <f t="shared" si="91"/>
        <v>-</v>
      </c>
    </row>
    <row r="1474" spans="1:9">
      <c r="A1474" s="6">
        <v>1473</v>
      </c>
      <c r="B1474" s="47" t="str">
        <f t="shared" ref="B1474:B1537" si="92">DEC2HEX(ROW(A1473),8)</f>
        <v>000005C1</v>
      </c>
      <c r="C1474" s="47" t="str">
        <f>IFERROR(VLOOKUP(B1474,总表!A:B,2,0),"-")</f>
        <v>-</v>
      </c>
      <c r="D1474" s="6" t="str">
        <f t="shared" ref="D1474:D1537" si="93">C1474</f>
        <v>-</v>
      </c>
      <c r="E1474" s="6" t="str">
        <f>IFERROR(VLOOKUP(B1474,总表!A:D,3,0),"-")</f>
        <v>-</v>
      </c>
      <c r="F1474" s="6" t="str">
        <f t="shared" ref="F1474:F1537" si="94">E1474</f>
        <v>-</v>
      </c>
      <c r="G1474" s="6" t="s">
        <v>9</v>
      </c>
      <c r="H1474" s="6" t="str">
        <f>IF(IFERROR(VLOOKUP(B1474,总表!A:D,4,0),"露易")=0," ",IFERROR(VLOOKUP(B1474,总表!A:D,4,0),"-"))</f>
        <v>-</v>
      </c>
      <c r="I1474" s="6" t="str">
        <f t="shared" ref="I1474:I1537" si="95">H1474</f>
        <v>-</v>
      </c>
    </row>
    <row r="1475" spans="1:9">
      <c r="A1475" s="6">
        <v>1474</v>
      </c>
      <c r="B1475" s="47" t="str">
        <f t="shared" si="92"/>
        <v>000005C2</v>
      </c>
      <c r="C1475" s="47" t="str">
        <f>IFERROR(VLOOKUP(B1475,总表!A:B,2,0),"-")</f>
        <v>-</v>
      </c>
      <c r="D1475" s="6" t="str">
        <f t="shared" si="93"/>
        <v>-</v>
      </c>
      <c r="E1475" s="6" t="str">
        <f>IFERROR(VLOOKUP(B1475,总表!A:D,3,0),"-")</f>
        <v>-</v>
      </c>
      <c r="F1475" s="6" t="str">
        <f t="shared" si="94"/>
        <v>-</v>
      </c>
      <c r="G1475" s="6" t="s">
        <v>9</v>
      </c>
      <c r="H1475" s="6" t="str">
        <f>IF(IFERROR(VLOOKUP(B1475,总表!A:D,4,0),"露易")=0," ",IFERROR(VLOOKUP(B1475,总表!A:D,4,0),"-"))</f>
        <v>-</v>
      </c>
      <c r="I1475" s="6" t="str">
        <f t="shared" si="95"/>
        <v>-</v>
      </c>
    </row>
    <row r="1476" spans="1:9">
      <c r="A1476" s="6">
        <v>1475</v>
      </c>
      <c r="B1476" s="47" t="str">
        <f t="shared" si="92"/>
        <v>000005C3</v>
      </c>
      <c r="C1476" s="47" t="str">
        <f>IFERROR(VLOOKUP(B1476,总表!A:B,2,0),"-")</f>
        <v>-</v>
      </c>
      <c r="D1476" s="6" t="str">
        <f t="shared" si="93"/>
        <v>-</v>
      </c>
      <c r="E1476" s="6" t="str">
        <f>IFERROR(VLOOKUP(B1476,总表!A:D,3,0),"-")</f>
        <v>-</v>
      </c>
      <c r="F1476" s="6" t="str">
        <f t="shared" si="94"/>
        <v>-</v>
      </c>
      <c r="G1476" s="6" t="s">
        <v>9</v>
      </c>
      <c r="H1476" s="6" t="str">
        <f>IF(IFERROR(VLOOKUP(B1476,总表!A:D,4,0),"露易")=0," ",IFERROR(VLOOKUP(B1476,总表!A:D,4,0),"-"))</f>
        <v>-</v>
      </c>
      <c r="I1476" s="6" t="str">
        <f t="shared" si="95"/>
        <v>-</v>
      </c>
    </row>
    <row r="1477" spans="1:9">
      <c r="A1477" s="6">
        <v>1476</v>
      </c>
      <c r="B1477" s="47" t="str">
        <f t="shared" si="92"/>
        <v>000005C4</v>
      </c>
      <c r="C1477" s="47" t="str">
        <f>IFERROR(VLOOKUP(B1477,总表!A:B,2,0),"-")</f>
        <v>-</v>
      </c>
      <c r="D1477" s="6" t="str">
        <f t="shared" si="93"/>
        <v>-</v>
      </c>
      <c r="E1477" s="6" t="str">
        <f>IFERROR(VLOOKUP(B1477,总表!A:D,3,0),"-")</f>
        <v>-</v>
      </c>
      <c r="F1477" s="6" t="str">
        <f t="shared" si="94"/>
        <v>-</v>
      </c>
      <c r="G1477" s="6" t="s">
        <v>9</v>
      </c>
      <c r="H1477" s="6" t="str">
        <f>IF(IFERROR(VLOOKUP(B1477,总表!A:D,4,0),"露易")=0," ",IFERROR(VLOOKUP(B1477,总表!A:D,4,0),"-"))</f>
        <v>-</v>
      </c>
      <c r="I1477" s="6" t="str">
        <f t="shared" si="95"/>
        <v>-</v>
      </c>
    </row>
    <row r="1478" spans="1:9">
      <c r="A1478" s="6">
        <v>1477</v>
      </c>
      <c r="B1478" s="47" t="str">
        <f t="shared" si="92"/>
        <v>000005C5</v>
      </c>
      <c r="C1478" s="47" t="str">
        <f>IFERROR(VLOOKUP(B1478,总表!A:B,2,0),"-")</f>
        <v>-</v>
      </c>
      <c r="D1478" s="6" t="str">
        <f t="shared" si="93"/>
        <v>-</v>
      </c>
      <c r="E1478" s="6" t="str">
        <f>IFERROR(VLOOKUP(B1478,总表!A:D,3,0),"-")</f>
        <v>-</v>
      </c>
      <c r="F1478" s="6" t="str">
        <f t="shared" si="94"/>
        <v>-</v>
      </c>
      <c r="G1478" s="6" t="s">
        <v>9</v>
      </c>
      <c r="H1478" s="6" t="str">
        <f>IF(IFERROR(VLOOKUP(B1478,总表!A:D,4,0),"露易")=0," ",IFERROR(VLOOKUP(B1478,总表!A:D,4,0),"-"))</f>
        <v>-</v>
      </c>
      <c r="I1478" s="6" t="str">
        <f t="shared" si="95"/>
        <v>-</v>
      </c>
    </row>
    <row r="1479" spans="1:9">
      <c r="A1479" s="6">
        <v>1478</v>
      </c>
      <c r="B1479" s="47" t="str">
        <f t="shared" si="92"/>
        <v>000005C6</v>
      </c>
      <c r="C1479" s="47" t="str">
        <f>IFERROR(VLOOKUP(B1479,总表!A:B,2,0),"-")</f>
        <v>-</v>
      </c>
      <c r="D1479" s="6" t="str">
        <f t="shared" si="93"/>
        <v>-</v>
      </c>
      <c r="E1479" s="6" t="str">
        <f>IFERROR(VLOOKUP(B1479,总表!A:D,3,0),"-")</f>
        <v>-</v>
      </c>
      <c r="F1479" s="6" t="str">
        <f t="shared" si="94"/>
        <v>-</v>
      </c>
      <c r="G1479" s="6" t="s">
        <v>9</v>
      </c>
      <c r="H1479" s="6" t="str">
        <f>IF(IFERROR(VLOOKUP(B1479,总表!A:D,4,0),"露易")=0," ",IFERROR(VLOOKUP(B1479,总表!A:D,4,0),"-"))</f>
        <v>-</v>
      </c>
      <c r="I1479" s="6" t="str">
        <f t="shared" si="95"/>
        <v>-</v>
      </c>
    </row>
    <row r="1480" spans="1:9">
      <c r="A1480" s="6">
        <v>1479</v>
      </c>
      <c r="B1480" s="47" t="str">
        <f t="shared" si="92"/>
        <v>000005C7</v>
      </c>
      <c r="C1480" s="47" t="str">
        <f>IFERROR(VLOOKUP(B1480,总表!A:B,2,0),"-")</f>
        <v>-</v>
      </c>
      <c r="D1480" s="6" t="str">
        <f t="shared" si="93"/>
        <v>-</v>
      </c>
      <c r="E1480" s="6" t="str">
        <f>IFERROR(VLOOKUP(B1480,总表!A:D,3,0),"-")</f>
        <v>-</v>
      </c>
      <c r="F1480" s="6" t="str">
        <f t="shared" si="94"/>
        <v>-</v>
      </c>
      <c r="G1480" s="6" t="s">
        <v>9</v>
      </c>
      <c r="H1480" s="6" t="str">
        <f>IF(IFERROR(VLOOKUP(B1480,总表!A:D,4,0),"露易")=0," ",IFERROR(VLOOKUP(B1480,总表!A:D,4,0),"-"))</f>
        <v>-</v>
      </c>
      <c r="I1480" s="6" t="str">
        <f t="shared" si="95"/>
        <v>-</v>
      </c>
    </row>
    <row r="1481" spans="1:9">
      <c r="A1481" s="6">
        <v>1480</v>
      </c>
      <c r="B1481" s="47" t="str">
        <f t="shared" si="92"/>
        <v>000005C8</v>
      </c>
      <c r="C1481" s="47" t="str">
        <f>IFERROR(VLOOKUP(B1481,总表!A:B,2,0),"-")</f>
        <v>-</v>
      </c>
      <c r="D1481" s="6" t="str">
        <f t="shared" si="93"/>
        <v>-</v>
      </c>
      <c r="E1481" s="6" t="str">
        <f>IFERROR(VLOOKUP(B1481,总表!A:D,3,0),"-")</f>
        <v>-</v>
      </c>
      <c r="F1481" s="6" t="str">
        <f t="shared" si="94"/>
        <v>-</v>
      </c>
      <c r="G1481" s="6" t="s">
        <v>9</v>
      </c>
      <c r="H1481" s="6" t="str">
        <f>IF(IFERROR(VLOOKUP(B1481,总表!A:D,4,0),"露易")=0," ",IFERROR(VLOOKUP(B1481,总表!A:D,4,0),"-"))</f>
        <v>-</v>
      </c>
      <c r="I1481" s="6" t="str">
        <f t="shared" si="95"/>
        <v>-</v>
      </c>
    </row>
    <row r="1482" spans="1:9">
      <c r="A1482" s="6">
        <v>1481</v>
      </c>
      <c r="B1482" s="47" t="str">
        <f t="shared" si="92"/>
        <v>000005C9</v>
      </c>
      <c r="C1482" s="47" t="str">
        <f>IFERROR(VLOOKUP(B1482,总表!A:B,2,0),"-")</f>
        <v>-</v>
      </c>
      <c r="D1482" s="6" t="str">
        <f t="shared" si="93"/>
        <v>-</v>
      </c>
      <c r="E1482" s="6" t="str">
        <f>IFERROR(VLOOKUP(B1482,总表!A:D,3,0),"-")</f>
        <v>-</v>
      </c>
      <c r="F1482" s="6" t="str">
        <f t="shared" si="94"/>
        <v>-</v>
      </c>
      <c r="G1482" s="6" t="s">
        <v>9</v>
      </c>
      <c r="H1482" s="6" t="str">
        <f>IF(IFERROR(VLOOKUP(B1482,总表!A:D,4,0),"露易")=0," ",IFERROR(VLOOKUP(B1482,总表!A:D,4,0),"-"))</f>
        <v>-</v>
      </c>
      <c r="I1482" s="6" t="str">
        <f t="shared" si="95"/>
        <v>-</v>
      </c>
    </row>
    <row r="1483" spans="1:9">
      <c r="A1483" s="6">
        <v>1482</v>
      </c>
      <c r="B1483" s="47" t="str">
        <f t="shared" si="92"/>
        <v>000005CA</v>
      </c>
      <c r="C1483" s="47" t="str">
        <f>IFERROR(VLOOKUP(B1483,总表!A:B,2,0),"-")</f>
        <v>-</v>
      </c>
      <c r="D1483" s="6" t="str">
        <f t="shared" si="93"/>
        <v>-</v>
      </c>
      <c r="E1483" s="6" t="str">
        <f>IFERROR(VLOOKUP(B1483,总表!A:D,3,0),"-")</f>
        <v>-</v>
      </c>
      <c r="F1483" s="6" t="str">
        <f t="shared" si="94"/>
        <v>-</v>
      </c>
      <c r="G1483" s="6" t="s">
        <v>9</v>
      </c>
      <c r="H1483" s="6" t="str">
        <f>IF(IFERROR(VLOOKUP(B1483,总表!A:D,4,0),"露易")=0," ",IFERROR(VLOOKUP(B1483,总表!A:D,4,0),"-"))</f>
        <v>-</v>
      </c>
      <c r="I1483" s="6" t="str">
        <f t="shared" si="95"/>
        <v>-</v>
      </c>
    </row>
    <row r="1484" spans="1:9">
      <c r="A1484" s="6">
        <v>1483</v>
      </c>
      <c r="B1484" s="47" t="str">
        <f t="shared" si="92"/>
        <v>000005CB</v>
      </c>
      <c r="C1484" s="47" t="str">
        <f>IFERROR(VLOOKUP(B1484,总表!A:B,2,0),"-")</f>
        <v>-</v>
      </c>
      <c r="D1484" s="6" t="str">
        <f t="shared" si="93"/>
        <v>-</v>
      </c>
      <c r="E1484" s="6" t="str">
        <f>IFERROR(VLOOKUP(B1484,总表!A:D,3,0),"-")</f>
        <v>-</v>
      </c>
      <c r="F1484" s="6" t="str">
        <f t="shared" si="94"/>
        <v>-</v>
      </c>
      <c r="G1484" s="6" t="s">
        <v>9</v>
      </c>
      <c r="H1484" s="6" t="str">
        <f>IF(IFERROR(VLOOKUP(B1484,总表!A:D,4,0),"露易")=0," ",IFERROR(VLOOKUP(B1484,总表!A:D,4,0),"-"))</f>
        <v>-</v>
      </c>
      <c r="I1484" s="6" t="str">
        <f t="shared" si="95"/>
        <v>-</v>
      </c>
    </row>
    <row r="1485" spans="1:9">
      <c r="A1485" s="6">
        <v>1484</v>
      </c>
      <c r="B1485" s="47" t="str">
        <f t="shared" si="92"/>
        <v>000005CC</v>
      </c>
      <c r="C1485" s="47" t="str">
        <f>IFERROR(VLOOKUP(B1485,总表!A:B,2,0),"-")</f>
        <v>-</v>
      </c>
      <c r="D1485" s="6" t="str">
        <f t="shared" si="93"/>
        <v>-</v>
      </c>
      <c r="E1485" s="6" t="str">
        <f>IFERROR(VLOOKUP(B1485,总表!A:D,3,0),"-")</f>
        <v>-</v>
      </c>
      <c r="F1485" s="6" t="str">
        <f t="shared" si="94"/>
        <v>-</v>
      </c>
      <c r="G1485" s="6" t="s">
        <v>9</v>
      </c>
      <c r="H1485" s="6" t="str">
        <f>IF(IFERROR(VLOOKUP(B1485,总表!A:D,4,0),"露易")=0," ",IFERROR(VLOOKUP(B1485,总表!A:D,4,0),"-"))</f>
        <v>-</v>
      </c>
      <c r="I1485" s="6" t="str">
        <f t="shared" si="95"/>
        <v>-</v>
      </c>
    </row>
    <row r="1486" spans="1:9">
      <c r="A1486" s="6">
        <v>1485</v>
      </c>
      <c r="B1486" s="47" t="str">
        <f t="shared" si="92"/>
        <v>000005CD</v>
      </c>
      <c r="C1486" s="47" t="str">
        <f>IFERROR(VLOOKUP(B1486,总表!A:B,2,0),"-")</f>
        <v>-</v>
      </c>
      <c r="D1486" s="6" t="str">
        <f t="shared" si="93"/>
        <v>-</v>
      </c>
      <c r="E1486" s="6" t="str">
        <f>IFERROR(VLOOKUP(B1486,总表!A:D,3,0),"-")</f>
        <v>-</v>
      </c>
      <c r="F1486" s="6" t="str">
        <f t="shared" si="94"/>
        <v>-</v>
      </c>
      <c r="G1486" s="6" t="s">
        <v>9</v>
      </c>
      <c r="H1486" s="6" t="str">
        <f>IF(IFERROR(VLOOKUP(B1486,总表!A:D,4,0),"露易")=0," ",IFERROR(VLOOKUP(B1486,总表!A:D,4,0),"-"))</f>
        <v>-</v>
      </c>
      <c r="I1486" s="6" t="str">
        <f t="shared" si="95"/>
        <v>-</v>
      </c>
    </row>
    <row r="1487" spans="1:9">
      <c r="A1487" s="6">
        <v>1486</v>
      </c>
      <c r="B1487" s="47" t="str">
        <f t="shared" si="92"/>
        <v>000005CE</v>
      </c>
      <c r="C1487" s="47" t="str">
        <f>IFERROR(VLOOKUP(B1487,总表!A:B,2,0),"-")</f>
        <v>-</v>
      </c>
      <c r="D1487" s="6" t="str">
        <f t="shared" si="93"/>
        <v>-</v>
      </c>
      <c r="E1487" s="6" t="str">
        <f>IFERROR(VLOOKUP(B1487,总表!A:D,3,0),"-")</f>
        <v>-</v>
      </c>
      <c r="F1487" s="6" t="str">
        <f t="shared" si="94"/>
        <v>-</v>
      </c>
      <c r="G1487" s="6" t="s">
        <v>9</v>
      </c>
      <c r="H1487" s="6" t="str">
        <f>IF(IFERROR(VLOOKUP(B1487,总表!A:D,4,0),"露易")=0," ",IFERROR(VLOOKUP(B1487,总表!A:D,4,0),"-"))</f>
        <v>-</v>
      </c>
      <c r="I1487" s="6" t="str">
        <f t="shared" si="95"/>
        <v>-</v>
      </c>
    </row>
    <row r="1488" spans="1:9">
      <c r="A1488" s="6">
        <v>1487</v>
      </c>
      <c r="B1488" s="47" t="str">
        <f t="shared" si="92"/>
        <v>000005CF</v>
      </c>
      <c r="C1488" s="47" t="str">
        <f>IFERROR(VLOOKUP(B1488,总表!A:B,2,0),"-")</f>
        <v>-</v>
      </c>
      <c r="D1488" s="6" t="str">
        <f t="shared" si="93"/>
        <v>-</v>
      </c>
      <c r="E1488" s="6" t="str">
        <f>IFERROR(VLOOKUP(B1488,总表!A:D,3,0),"-")</f>
        <v>-</v>
      </c>
      <c r="F1488" s="6" t="str">
        <f t="shared" si="94"/>
        <v>-</v>
      </c>
      <c r="G1488" s="6" t="s">
        <v>9</v>
      </c>
      <c r="H1488" s="6" t="str">
        <f>IF(IFERROR(VLOOKUP(B1488,总表!A:D,4,0),"露易")=0," ",IFERROR(VLOOKUP(B1488,总表!A:D,4,0),"-"))</f>
        <v>-</v>
      </c>
      <c r="I1488" s="6" t="str">
        <f t="shared" si="95"/>
        <v>-</v>
      </c>
    </row>
    <row r="1489" spans="1:9">
      <c r="A1489" s="6">
        <v>1488</v>
      </c>
      <c r="B1489" s="47" t="str">
        <f t="shared" si="92"/>
        <v>000005D0</v>
      </c>
      <c r="C1489" s="47" t="str">
        <f>IFERROR(VLOOKUP(B1489,总表!A:B,2,0),"-")</f>
        <v>-</v>
      </c>
      <c r="D1489" s="6" t="str">
        <f t="shared" si="93"/>
        <v>-</v>
      </c>
      <c r="E1489" s="6" t="str">
        <f>IFERROR(VLOOKUP(B1489,总表!A:D,3,0),"-")</f>
        <v>-</v>
      </c>
      <c r="F1489" s="6" t="str">
        <f t="shared" si="94"/>
        <v>-</v>
      </c>
      <c r="G1489" s="6" t="s">
        <v>9</v>
      </c>
      <c r="H1489" s="6" t="str">
        <f>IF(IFERROR(VLOOKUP(B1489,总表!A:D,4,0),"露易")=0," ",IFERROR(VLOOKUP(B1489,总表!A:D,4,0),"-"))</f>
        <v>-</v>
      </c>
      <c r="I1489" s="6" t="str">
        <f t="shared" si="95"/>
        <v>-</v>
      </c>
    </row>
    <row r="1490" spans="1:9">
      <c r="A1490" s="6">
        <v>1489</v>
      </c>
      <c r="B1490" s="47" t="str">
        <f t="shared" si="92"/>
        <v>000005D1</v>
      </c>
      <c r="C1490" s="47" t="str">
        <f>IFERROR(VLOOKUP(B1490,总表!A:B,2,0),"-")</f>
        <v>-</v>
      </c>
      <c r="D1490" s="6" t="str">
        <f t="shared" si="93"/>
        <v>-</v>
      </c>
      <c r="E1490" s="6" t="str">
        <f>IFERROR(VLOOKUP(B1490,总表!A:D,3,0),"-")</f>
        <v>-</v>
      </c>
      <c r="F1490" s="6" t="str">
        <f t="shared" si="94"/>
        <v>-</v>
      </c>
      <c r="G1490" s="6" t="s">
        <v>9</v>
      </c>
      <c r="H1490" s="6" t="str">
        <f>IF(IFERROR(VLOOKUP(B1490,总表!A:D,4,0),"露易")=0," ",IFERROR(VLOOKUP(B1490,总表!A:D,4,0),"-"))</f>
        <v>-</v>
      </c>
      <c r="I1490" s="6" t="str">
        <f t="shared" si="95"/>
        <v>-</v>
      </c>
    </row>
    <row r="1491" spans="1:9">
      <c r="A1491" s="6">
        <v>1490</v>
      </c>
      <c r="B1491" s="47" t="str">
        <f t="shared" si="92"/>
        <v>000005D2</v>
      </c>
      <c r="C1491" s="47" t="str">
        <f>IFERROR(VLOOKUP(B1491,总表!A:B,2,0),"-")</f>
        <v>-</v>
      </c>
      <c r="D1491" s="6" t="str">
        <f t="shared" si="93"/>
        <v>-</v>
      </c>
      <c r="E1491" s="6" t="str">
        <f>IFERROR(VLOOKUP(B1491,总表!A:D,3,0),"-")</f>
        <v>-</v>
      </c>
      <c r="F1491" s="6" t="str">
        <f t="shared" si="94"/>
        <v>-</v>
      </c>
      <c r="G1491" s="6" t="s">
        <v>9</v>
      </c>
      <c r="H1491" s="6" t="str">
        <f>IF(IFERROR(VLOOKUP(B1491,总表!A:D,4,0),"露易")=0," ",IFERROR(VLOOKUP(B1491,总表!A:D,4,0),"-"))</f>
        <v>-</v>
      </c>
      <c r="I1491" s="6" t="str">
        <f t="shared" si="95"/>
        <v>-</v>
      </c>
    </row>
    <row r="1492" spans="1:9">
      <c r="A1492" s="6">
        <v>1491</v>
      </c>
      <c r="B1492" s="47" t="str">
        <f t="shared" si="92"/>
        <v>000005D3</v>
      </c>
      <c r="C1492" s="47" t="str">
        <f>IFERROR(VLOOKUP(B1492,总表!A:B,2,0),"-")</f>
        <v>-</v>
      </c>
      <c r="D1492" s="6" t="str">
        <f t="shared" si="93"/>
        <v>-</v>
      </c>
      <c r="E1492" s="6" t="str">
        <f>IFERROR(VLOOKUP(B1492,总表!A:D,3,0),"-")</f>
        <v>-</v>
      </c>
      <c r="F1492" s="6" t="str">
        <f t="shared" si="94"/>
        <v>-</v>
      </c>
      <c r="G1492" s="6" t="s">
        <v>9</v>
      </c>
      <c r="H1492" s="6" t="str">
        <f>IF(IFERROR(VLOOKUP(B1492,总表!A:D,4,0),"露易")=0," ",IFERROR(VLOOKUP(B1492,总表!A:D,4,0),"-"))</f>
        <v>-</v>
      </c>
      <c r="I1492" s="6" t="str">
        <f t="shared" si="95"/>
        <v>-</v>
      </c>
    </row>
    <row r="1493" spans="1:9">
      <c r="A1493" s="6">
        <v>1492</v>
      </c>
      <c r="B1493" s="47" t="str">
        <f t="shared" si="92"/>
        <v>000005D4</v>
      </c>
      <c r="C1493" s="47" t="str">
        <f>IFERROR(VLOOKUP(B1493,总表!A:B,2,0),"-")</f>
        <v>-</v>
      </c>
      <c r="D1493" s="6" t="str">
        <f t="shared" si="93"/>
        <v>-</v>
      </c>
      <c r="E1493" s="6" t="str">
        <f>IFERROR(VLOOKUP(B1493,总表!A:D,3,0),"-")</f>
        <v>-</v>
      </c>
      <c r="F1493" s="6" t="str">
        <f t="shared" si="94"/>
        <v>-</v>
      </c>
      <c r="G1493" s="6" t="s">
        <v>9</v>
      </c>
      <c r="H1493" s="6" t="str">
        <f>IF(IFERROR(VLOOKUP(B1493,总表!A:D,4,0),"露易")=0," ",IFERROR(VLOOKUP(B1493,总表!A:D,4,0),"-"))</f>
        <v>-</v>
      </c>
      <c r="I1493" s="6" t="str">
        <f t="shared" si="95"/>
        <v>-</v>
      </c>
    </row>
    <row r="1494" spans="1:9">
      <c r="A1494" s="6">
        <v>1493</v>
      </c>
      <c r="B1494" s="47" t="str">
        <f t="shared" si="92"/>
        <v>000005D5</v>
      </c>
      <c r="C1494" s="47" t="str">
        <f>IFERROR(VLOOKUP(B1494,总表!A:B,2,0),"-")</f>
        <v>-</v>
      </c>
      <c r="D1494" s="6" t="str">
        <f t="shared" si="93"/>
        <v>-</v>
      </c>
      <c r="E1494" s="6" t="str">
        <f>IFERROR(VLOOKUP(B1494,总表!A:D,3,0),"-")</f>
        <v>-</v>
      </c>
      <c r="F1494" s="6" t="str">
        <f t="shared" si="94"/>
        <v>-</v>
      </c>
      <c r="G1494" s="6" t="s">
        <v>9</v>
      </c>
      <c r="H1494" s="6" t="str">
        <f>IF(IFERROR(VLOOKUP(B1494,总表!A:D,4,0),"露易")=0," ",IFERROR(VLOOKUP(B1494,总表!A:D,4,0),"-"))</f>
        <v>-</v>
      </c>
      <c r="I1494" s="6" t="str">
        <f t="shared" si="95"/>
        <v>-</v>
      </c>
    </row>
    <row r="1495" spans="1:9">
      <c r="A1495" s="6">
        <v>1494</v>
      </c>
      <c r="B1495" s="47" t="str">
        <f t="shared" si="92"/>
        <v>000005D6</v>
      </c>
      <c r="C1495" s="47" t="str">
        <f>IFERROR(VLOOKUP(B1495,总表!A:B,2,0),"-")</f>
        <v>-</v>
      </c>
      <c r="D1495" s="6" t="str">
        <f t="shared" si="93"/>
        <v>-</v>
      </c>
      <c r="E1495" s="6" t="str">
        <f>IFERROR(VLOOKUP(B1495,总表!A:D,3,0),"-")</f>
        <v>-</v>
      </c>
      <c r="F1495" s="6" t="str">
        <f t="shared" si="94"/>
        <v>-</v>
      </c>
      <c r="G1495" s="6" t="s">
        <v>9</v>
      </c>
      <c r="H1495" s="6" t="str">
        <f>IF(IFERROR(VLOOKUP(B1495,总表!A:D,4,0),"露易")=0," ",IFERROR(VLOOKUP(B1495,总表!A:D,4,0),"-"))</f>
        <v>-</v>
      </c>
      <c r="I1495" s="6" t="str">
        <f t="shared" si="95"/>
        <v>-</v>
      </c>
    </row>
    <row r="1496" spans="1:9">
      <c r="A1496" s="6">
        <v>1495</v>
      </c>
      <c r="B1496" s="47" t="str">
        <f t="shared" si="92"/>
        <v>000005D7</v>
      </c>
      <c r="C1496" s="50" t="str">
        <f>IFERROR(VLOOKUP(B1496,总表!A:B,2,0),"-")</f>
        <v>摆设类</v>
      </c>
      <c r="D1496" s="51" t="str">
        <f t="shared" si="93"/>
        <v>摆设类</v>
      </c>
      <c r="E1496" s="6" t="str">
        <f>IFERROR(VLOOKUP(B1496,总表!A:D,3,0),"-")</f>
        <v>洋娃娃</v>
      </c>
      <c r="F1496" s="6" t="str">
        <f t="shared" si="94"/>
        <v>洋娃娃</v>
      </c>
      <c r="H1496" s="6" t="str">
        <f>IF(IFERROR(VLOOKUP(B1496,总表!A:D,4,0),"露易")=0," ",IFERROR(VLOOKUP(B1496,总表!A:D,4,0),"-"))</f>
        <v> </v>
      </c>
      <c r="I1496" s="6" t="str">
        <f t="shared" si="95"/>
        <v> </v>
      </c>
    </row>
    <row r="1497" spans="1:9">
      <c r="A1497" s="6">
        <v>1496</v>
      </c>
      <c r="B1497" s="47" t="str">
        <f t="shared" si="92"/>
        <v>000005D8</v>
      </c>
      <c r="C1497" s="47" t="str">
        <f>IFERROR(VLOOKUP(B1497,总表!A:B,2,0),"-")</f>
        <v>-</v>
      </c>
      <c r="D1497" s="6" t="str">
        <f t="shared" si="93"/>
        <v>-</v>
      </c>
      <c r="E1497" s="6" t="str">
        <f>IFERROR(VLOOKUP(B1497,总表!A:D,3,0),"-")</f>
        <v>-</v>
      </c>
      <c r="F1497" s="6" t="str">
        <f t="shared" si="94"/>
        <v>-</v>
      </c>
      <c r="G1497" s="6" t="s">
        <v>9</v>
      </c>
      <c r="H1497" s="6" t="str">
        <f>IF(IFERROR(VLOOKUP(B1497,总表!A:D,4,0),"露易")=0," ",IFERROR(VLOOKUP(B1497,总表!A:D,4,0),"-"))</f>
        <v>-</v>
      </c>
      <c r="I1497" s="6" t="str">
        <f t="shared" si="95"/>
        <v>-</v>
      </c>
    </row>
    <row r="1498" spans="1:9">
      <c r="A1498" s="6">
        <v>1497</v>
      </c>
      <c r="B1498" s="47" t="str">
        <f t="shared" si="92"/>
        <v>000005D9</v>
      </c>
      <c r="C1498" s="47" t="str">
        <f>IFERROR(VLOOKUP(B1498,总表!A:B,2,0),"-")</f>
        <v>-</v>
      </c>
      <c r="D1498" s="6" t="str">
        <f t="shared" si="93"/>
        <v>-</v>
      </c>
      <c r="E1498" s="6" t="str">
        <f>IFERROR(VLOOKUP(B1498,总表!A:D,3,0),"-")</f>
        <v>-</v>
      </c>
      <c r="F1498" s="6" t="str">
        <f t="shared" si="94"/>
        <v>-</v>
      </c>
      <c r="G1498" s="6" t="s">
        <v>9</v>
      </c>
      <c r="H1498" s="6" t="str">
        <f>IF(IFERROR(VLOOKUP(B1498,总表!A:D,4,0),"露易")=0," ",IFERROR(VLOOKUP(B1498,总表!A:D,4,0),"-"))</f>
        <v>-</v>
      </c>
      <c r="I1498" s="6" t="str">
        <f t="shared" si="95"/>
        <v>-</v>
      </c>
    </row>
    <row r="1499" spans="1:9">
      <c r="A1499" s="6">
        <v>1498</v>
      </c>
      <c r="B1499" s="47" t="str">
        <f t="shared" si="92"/>
        <v>000005DA</v>
      </c>
      <c r="C1499" s="47" t="str">
        <f>IFERROR(VLOOKUP(B1499,总表!A:B,2,0),"-")</f>
        <v>-</v>
      </c>
      <c r="D1499" s="6" t="str">
        <f t="shared" si="93"/>
        <v>-</v>
      </c>
      <c r="E1499" s="6" t="str">
        <f>IFERROR(VLOOKUP(B1499,总表!A:D,3,0),"-")</f>
        <v>-</v>
      </c>
      <c r="F1499" s="6" t="str">
        <f t="shared" si="94"/>
        <v>-</v>
      </c>
      <c r="G1499" s="6" t="s">
        <v>9</v>
      </c>
      <c r="H1499" s="6" t="str">
        <f>IF(IFERROR(VLOOKUP(B1499,总表!A:D,4,0),"露易")=0," ",IFERROR(VLOOKUP(B1499,总表!A:D,4,0),"-"))</f>
        <v>-</v>
      </c>
      <c r="I1499" s="6" t="str">
        <f t="shared" si="95"/>
        <v>-</v>
      </c>
    </row>
    <row r="1500" spans="1:9">
      <c r="A1500" s="6">
        <v>1499</v>
      </c>
      <c r="B1500" s="47" t="str">
        <f t="shared" si="92"/>
        <v>000005DB</v>
      </c>
      <c r="C1500" s="50" t="str">
        <f>IFERROR(VLOOKUP(B1500,总表!A:B,2,0),"-")</f>
        <v>摆设类</v>
      </c>
      <c r="D1500" s="51" t="str">
        <f t="shared" si="93"/>
        <v>摆设类</v>
      </c>
      <c r="E1500" s="6" t="str">
        <f>IFERROR(VLOOKUP(B1500,总表!A:D,3,0),"-")</f>
        <v>大熊熊</v>
      </c>
      <c r="F1500" s="6" t="str">
        <f t="shared" si="94"/>
        <v>大熊熊</v>
      </c>
      <c r="H1500" s="6" t="str">
        <f>IF(IFERROR(VLOOKUP(B1500,总表!A:D,4,0),"露易")=0," ",IFERROR(VLOOKUP(B1500,总表!A:D,4,0),"-"))</f>
        <v> </v>
      </c>
      <c r="I1500" s="6" t="str">
        <f t="shared" si="95"/>
        <v> </v>
      </c>
    </row>
    <row r="1501" spans="1:9">
      <c r="A1501" s="6">
        <v>1500</v>
      </c>
      <c r="B1501" s="47" t="str">
        <f t="shared" si="92"/>
        <v>000005DC</v>
      </c>
      <c r="C1501" s="50" t="str">
        <f>IFERROR(VLOOKUP(B1501,总表!A:B,2,0),"-")</f>
        <v>摆设类</v>
      </c>
      <c r="D1501" s="51" t="str">
        <f t="shared" si="93"/>
        <v>摆设类</v>
      </c>
      <c r="E1501" s="6" t="str">
        <f>IFERROR(VLOOKUP(B1501,总表!A:D,3,0),"-")</f>
        <v>中熊熊</v>
      </c>
      <c r="F1501" s="6" t="str">
        <f t="shared" si="94"/>
        <v>中熊熊</v>
      </c>
      <c r="H1501" s="6" t="str">
        <f>IF(IFERROR(VLOOKUP(B1501,总表!A:D,4,0),"露易")=0," ",IFERROR(VLOOKUP(B1501,总表!A:D,4,0),"-"))</f>
        <v> </v>
      </c>
      <c r="I1501" s="6" t="str">
        <f t="shared" si="95"/>
        <v> </v>
      </c>
    </row>
    <row r="1502" spans="1:9">
      <c r="A1502" s="6">
        <v>1501</v>
      </c>
      <c r="B1502" s="47" t="str">
        <f t="shared" si="92"/>
        <v>000005DD</v>
      </c>
      <c r="C1502" s="50" t="str">
        <f>IFERROR(VLOOKUP(B1502,总表!A:B,2,0),"-")</f>
        <v>摆设类</v>
      </c>
      <c r="D1502" s="51" t="str">
        <f t="shared" si="93"/>
        <v>摆设类</v>
      </c>
      <c r="E1502" s="6" t="str">
        <f>IFERROR(VLOOKUP(B1502,总表!A:D,3,0),"-")</f>
        <v>小熊熊</v>
      </c>
      <c r="F1502" s="6" t="str">
        <f t="shared" si="94"/>
        <v>小熊熊</v>
      </c>
      <c r="H1502" s="6" t="str">
        <f>IF(IFERROR(VLOOKUP(B1502,总表!A:D,4,0),"露易")=0," ",IFERROR(VLOOKUP(B1502,总表!A:D,4,0),"-"))</f>
        <v> </v>
      </c>
      <c r="I1502" s="6" t="str">
        <f t="shared" si="95"/>
        <v> </v>
      </c>
    </row>
    <row r="1503" spans="1:9">
      <c r="A1503" s="6">
        <v>1502</v>
      </c>
      <c r="B1503" s="47" t="str">
        <f t="shared" si="92"/>
        <v>000005DE</v>
      </c>
      <c r="C1503" s="47" t="str">
        <f>IFERROR(VLOOKUP(B1503,总表!A:B,2,0),"-")</f>
        <v>-</v>
      </c>
      <c r="D1503" s="6" t="str">
        <f t="shared" si="93"/>
        <v>-</v>
      </c>
      <c r="E1503" s="6" t="str">
        <f>IFERROR(VLOOKUP(B1503,总表!A:D,3,0),"-")</f>
        <v>-</v>
      </c>
      <c r="F1503" s="6" t="str">
        <f t="shared" si="94"/>
        <v>-</v>
      </c>
      <c r="G1503" s="6" t="s">
        <v>9</v>
      </c>
      <c r="H1503" s="6" t="str">
        <f>IF(IFERROR(VLOOKUP(B1503,总表!A:D,4,0),"露易")=0," ",IFERROR(VLOOKUP(B1503,总表!A:D,4,0),"-"))</f>
        <v>-</v>
      </c>
      <c r="I1503" s="6" t="str">
        <f t="shared" si="95"/>
        <v>-</v>
      </c>
    </row>
    <row r="1504" spans="1:9">
      <c r="A1504" s="6">
        <v>1503</v>
      </c>
      <c r="B1504" s="47" t="str">
        <f t="shared" si="92"/>
        <v>000005DF</v>
      </c>
      <c r="C1504" s="47" t="str">
        <f>IFERROR(VLOOKUP(B1504,总表!A:B,2,0),"-")</f>
        <v>-</v>
      </c>
      <c r="D1504" s="6" t="str">
        <f t="shared" si="93"/>
        <v>-</v>
      </c>
      <c r="E1504" s="6" t="str">
        <f>IFERROR(VLOOKUP(B1504,总表!A:D,3,0),"-")</f>
        <v>-</v>
      </c>
      <c r="F1504" s="6" t="str">
        <f t="shared" si="94"/>
        <v>-</v>
      </c>
      <c r="G1504" s="6" t="s">
        <v>9</v>
      </c>
      <c r="H1504" s="6" t="str">
        <f>IF(IFERROR(VLOOKUP(B1504,总表!A:D,4,0),"露易")=0," ",IFERROR(VLOOKUP(B1504,总表!A:D,4,0),"-"))</f>
        <v>-</v>
      </c>
      <c r="I1504" s="6" t="str">
        <f t="shared" si="95"/>
        <v>-</v>
      </c>
    </row>
    <row r="1505" spans="1:9">
      <c r="A1505" s="6">
        <v>1504</v>
      </c>
      <c r="B1505" s="47" t="str">
        <f t="shared" si="92"/>
        <v>000005E0</v>
      </c>
      <c r="C1505" s="50" t="str">
        <f>IFERROR(VLOOKUP(B1505,总表!A:B,2,0),"-")</f>
        <v>摆设类</v>
      </c>
      <c r="D1505" s="51" t="str">
        <f t="shared" si="93"/>
        <v>摆设类</v>
      </c>
      <c r="E1505" s="6" t="str">
        <f>IFERROR(VLOOKUP(B1505,总表!A:D,3,0),"-")</f>
        <v>特大熊熊</v>
      </c>
      <c r="F1505" s="6" t="str">
        <f t="shared" si="94"/>
        <v>特大熊熊</v>
      </c>
      <c r="H1505" s="6" t="str">
        <f>IF(IFERROR(VLOOKUP(B1505,总表!A:D,4,0),"露易")=0," ",IFERROR(VLOOKUP(B1505,总表!A:D,4,0),"-"))</f>
        <v> </v>
      </c>
      <c r="I1505" s="6" t="str">
        <f t="shared" si="95"/>
        <v> </v>
      </c>
    </row>
    <row r="1506" spans="1:9">
      <c r="A1506" s="6">
        <v>1505</v>
      </c>
      <c r="B1506" s="47" t="str">
        <f t="shared" si="92"/>
        <v>000005E1</v>
      </c>
      <c r="C1506" s="47" t="str">
        <f>IFERROR(VLOOKUP(B1506,总表!A:B,2,0),"-")</f>
        <v>-</v>
      </c>
      <c r="D1506" s="6" t="str">
        <f t="shared" si="93"/>
        <v>-</v>
      </c>
      <c r="E1506" s="6" t="str">
        <f>IFERROR(VLOOKUP(B1506,总表!A:D,3,0),"-")</f>
        <v>-</v>
      </c>
      <c r="F1506" s="6" t="str">
        <f t="shared" si="94"/>
        <v>-</v>
      </c>
      <c r="G1506" s="6" t="s">
        <v>9</v>
      </c>
      <c r="H1506" s="6" t="str">
        <f>IF(IFERROR(VLOOKUP(B1506,总表!A:D,4,0),"露易")=0," ",IFERROR(VLOOKUP(B1506,总表!A:D,4,0),"-"))</f>
        <v>-</v>
      </c>
      <c r="I1506" s="6" t="str">
        <f t="shared" si="95"/>
        <v>-</v>
      </c>
    </row>
    <row r="1507" spans="1:9">
      <c r="A1507" s="6">
        <v>1506</v>
      </c>
      <c r="B1507" s="47" t="str">
        <f t="shared" si="92"/>
        <v>000005E2</v>
      </c>
      <c r="C1507" s="47" t="str">
        <f>IFERROR(VLOOKUP(B1507,总表!A:B,2,0),"-")</f>
        <v>-</v>
      </c>
      <c r="D1507" s="6" t="str">
        <f t="shared" si="93"/>
        <v>-</v>
      </c>
      <c r="E1507" s="6" t="str">
        <f>IFERROR(VLOOKUP(B1507,总表!A:D,3,0),"-")</f>
        <v>-</v>
      </c>
      <c r="F1507" s="6" t="str">
        <f t="shared" si="94"/>
        <v>-</v>
      </c>
      <c r="G1507" s="6" t="s">
        <v>9</v>
      </c>
      <c r="H1507" s="6" t="str">
        <f>IF(IFERROR(VLOOKUP(B1507,总表!A:D,4,0),"露易")=0," ",IFERROR(VLOOKUP(B1507,总表!A:D,4,0),"-"))</f>
        <v>-</v>
      </c>
      <c r="I1507" s="6" t="str">
        <f t="shared" si="95"/>
        <v>-</v>
      </c>
    </row>
    <row r="1508" spans="1:9">
      <c r="A1508" s="6">
        <v>1507</v>
      </c>
      <c r="B1508" s="47" t="str">
        <f t="shared" si="92"/>
        <v>000005E3</v>
      </c>
      <c r="C1508" s="50" t="str">
        <f>IFERROR(VLOOKUP(B1508,总表!A:B,2,0),"-")</f>
        <v>摆设类</v>
      </c>
      <c r="D1508" s="51" t="str">
        <f t="shared" si="93"/>
        <v>摆设类</v>
      </c>
      <c r="E1508" s="6" t="str">
        <f>IFERROR(VLOOKUP(B1508,总表!A:D,3,0),"-")</f>
        <v>旋转咖啡杯</v>
      </c>
      <c r="F1508" s="6" t="str">
        <f t="shared" si="94"/>
        <v>旋转咖啡杯</v>
      </c>
      <c r="H1508" s="6" t="str">
        <f>IF(IFERROR(VLOOKUP(B1508,总表!A:D,4,0),"露易")=0," ",IFERROR(VLOOKUP(B1508,总表!A:D,4,0),"-"))</f>
        <v> </v>
      </c>
      <c r="I1508" s="6" t="str">
        <f t="shared" si="95"/>
        <v> </v>
      </c>
    </row>
    <row r="1509" spans="1:9">
      <c r="A1509" s="6">
        <v>1508</v>
      </c>
      <c r="B1509" s="47" t="str">
        <f t="shared" si="92"/>
        <v>000005E4</v>
      </c>
      <c r="C1509" s="47" t="str">
        <f>IFERROR(VLOOKUP(B1509,总表!A:B,2,0),"-")</f>
        <v>-</v>
      </c>
      <c r="D1509" s="6" t="str">
        <f t="shared" si="93"/>
        <v>-</v>
      </c>
      <c r="E1509" s="6" t="str">
        <f>IFERROR(VLOOKUP(B1509,总表!A:D,3,0),"-")</f>
        <v>-</v>
      </c>
      <c r="F1509" s="6" t="str">
        <f t="shared" si="94"/>
        <v>-</v>
      </c>
      <c r="G1509" s="6" t="s">
        <v>9</v>
      </c>
      <c r="H1509" s="6" t="str">
        <f>IF(IFERROR(VLOOKUP(B1509,总表!A:D,4,0),"露易")=0," ",IFERROR(VLOOKUP(B1509,总表!A:D,4,0),"-"))</f>
        <v>-</v>
      </c>
      <c r="I1509" s="6" t="str">
        <f t="shared" si="95"/>
        <v>-</v>
      </c>
    </row>
    <row r="1510" spans="1:9">
      <c r="A1510" s="6">
        <v>1509</v>
      </c>
      <c r="B1510" s="47" t="str">
        <f t="shared" si="92"/>
        <v>000005E5</v>
      </c>
      <c r="C1510" s="50" t="str">
        <f>IFERROR(VLOOKUP(B1510,总表!A:B,2,0),"-")</f>
        <v>摆设类</v>
      </c>
      <c r="D1510" s="51" t="str">
        <f t="shared" si="93"/>
        <v>摆设类</v>
      </c>
      <c r="E1510" s="6" t="str">
        <f>IFERROR(VLOOKUP(B1510,总表!A:D,3,0),"-")</f>
        <v>英雄机器人</v>
      </c>
      <c r="F1510" s="6" t="str">
        <f t="shared" si="94"/>
        <v>英雄机器人</v>
      </c>
      <c r="H1510" s="6" t="str">
        <f>IF(IFERROR(VLOOKUP(B1510,总表!A:D,4,0),"露易")=0," ",IFERROR(VLOOKUP(B1510,总表!A:D,4,0),"-"))</f>
        <v> </v>
      </c>
      <c r="I1510" s="6" t="str">
        <f t="shared" si="95"/>
        <v> </v>
      </c>
    </row>
    <row r="1511" spans="1:9">
      <c r="A1511" s="6">
        <v>1510</v>
      </c>
      <c r="B1511" s="47" t="str">
        <f t="shared" si="92"/>
        <v>000005E6</v>
      </c>
      <c r="C1511" s="47" t="str">
        <f>IFERROR(VLOOKUP(B1511,总表!A:B,2,0),"-")</f>
        <v>-</v>
      </c>
      <c r="D1511" s="6" t="str">
        <f t="shared" si="93"/>
        <v>-</v>
      </c>
      <c r="E1511" s="6" t="str">
        <f>IFERROR(VLOOKUP(B1511,总表!A:D,3,0),"-")</f>
        <v>-</v>
      </c>
      <c r="F1511" s="6" t="str">
        <f t="shared" si="94"/>
        <v>-</v>
      </c>
      <c r="G1511" s="6" t="s">
        <v>9</v>
      </c>
      <c r="H1511" s="6" t="str">
        <f>IF(IFERROR(VLOOKUP(B1511,总表!A:D,4,0),"露易")=0," ",IFERROR(VLOOKUP(B1511,总表!A:D,4,0),"-"))</f>
        <v>-</v>
      </c>
      <c r="I1511" s="6" t="str">
        <f t="shared" si="95"/>
        <v>-</v>
      </c>
    </row>
    <row r="1512" spans="1:9">
      <c r="A1512" s="6">
        <v>1511</v>
      </c>
      <c r="B1512" s="47" t="str">
        <f t="shared" si="92"/>
        <v>000005E7</v>
      </c>
      <c r="C1512" s="47" t="str">
        <f>IFERROR(VLOOKUP(B1512,总表!A:B,2,0),"-")</f>
        <v>-</v>
      </c>
      <c r="D1512" s="6" t="str">
        <f t="shared" si="93"/>
        <v>-</v>
      </c>
      <c r="E1512" s="6" t="str">
        <f>IFERROR(VLOOKUP(B1512,总表!A:D,3,0),"-")</f>
        <v>-</v>
      </c>
      <c r="F1512" s="6" t="str">
        <f t="shared" si="94"/>
        <v>-</v>
      </c>
      <c r="G1512" s="6" t="s">
        <v>9</v>
      </c>
      <c r="H1512" s="6" t="str">
        <f>IF(IFERROR(VLOOKUP(B1512,总表!A:D,4,0),"露易")=0," ",IFERROR(VLOOKUP(B1512,总表!A:D,4,0),"-"))</f>
        <v>-</v>
      </c>
      <c r="I1512" s="6" t="str">
        <f t="shared" si="95"/>
        <v>-</v>
      </c>
    </row>
    <row r="1513" spans="1:9">
      <c r="A1513" s="6">
        <v>1512</v>
      </c>
      <c r="B1513" s="47" t="str">
        <f t="shared" si="92"/>
        <v>000005E8</v>
      </c>
      <c r="C1513" s="47" t="str">
        <f>IFERROR(VLOOKUP(B1513,总表!A:B,2,0),"-")</f>
        <v>-</v>
      </c>
      <c r="D1513" s="6" t="str">
        <f t="shared" si="93"/>
        <v>-</v>
      </c>
      <c r="E1513" s="6" t="str">
        <f>IFERROR(VLOOKUP(B1513,总表!A:D,3,0),"-")</f>
        <v>-</v>
      </c>
      <c r="F1513" s="6" t="str">
        <f t="shared" si="94"/>
        <v>-</v>
      </c>
      <c r="G1513" s="6" t="s">
        <v>9</v>
      </c>
      <c r="H1513" s="6" t="str">
        <f>IF(IFERROR(VLOOKUP(B1513,总表!A:D,4,0),"露易")=0," ",IFERROR(VLOOKUP(B1513,总表!A:D,4,0),"-"))</f>
        <v>-</v>
      </c>
      <c r="I1513" s="6" t="str">
        <f t="shared" si="95"/>
        <v>-</v>
      </c>
    </row>
    <row r="1514" spans="1:9">
      <c r="A1514" s="6">
        <v>1513</v>
      </c>
      <c r="B1514" s="47" t="str">
        <f t="shared" si="92"/>
        <v>000005E9</v>
      </c>
      <c r="C1514" s="47" t="str">
        <f>IFERROR(VLOOKUP(B1514,总表!A:B,2,0),"-")</f>
        <v>-</v>
      </c>
      <c r="D1514" s="6" t="str">
        <f t="shared" si="93"/>
        <v>-</v>
      </c>
      <c r="E1514" s="6" t="str">
        <f>IFERROR(VLOOKUP(B1514,总表!A:D,3,0),"-")</f>
        <v>-</v>
      </c>
      <c r="F1514" s="6" t="str">
        <f t="shared" si="94"/>
        <v>-</v>
      </c>
      <c r="G1514" s="6" t="s">
        <v>9</v>
      </c>
      <c r="H1514" s="6" t="str">
        <f>IF(IFERROR(VLOOKUP(B1514,总表!A:D,4,0),"露易")=0," ",IFERROR(VLOOKUP(B1514,总表!A:D,4,0),"-"))</f>
        <v>-</v>
      </c>
      <c r="I1514" s="6" t="str">
        <f t="shared" si="95"/>
        <v>-</v>
      </c>
    </row>
    <row r="1515" spans="1:9">
      <c r="A1515" s="6">
        <v>1514</v>
      </c>
      <c r="B1515" s="47" t="str">
        <f t="shared" si="92"/>
        <v>000005EA</v>
      </c>
      <c r="C1515" s="47" t="str">
        <f>IFERROR(VLOOKUP(B1515,总表!A:B,2,0),"-")</f>
        <v>-</v>
      </c>
      <c r="D1515" s="6" t="str">
        <f t="shared" si="93"/>
        <v>-</v>
      </c>
      <c r="E1515" s="6" t="str">
        <f>IFERROR(VLOOKUP(B1515,总表!A:D,3,0),"-")</f>
        <v>-</v>
      </c>
      <c r="F1515" s="6" t="str">
        <f t="shared" si="94"/>
        <v>-</v>
      </c>
      <c r="G1515" s="6" t="s">
        <v>9</v>
      </c>
      <c r="H1515" s="6" t="str">
        <f>IF(IFERROR(VLOOKUP(B1515,总表!A:D,4,0),"露易")=0," ",IFERROR(VLOOKUP(B1515,总表!A:D,4,0),"-"))</f>
        <v>-</v>
      </c>
      <c r="I1515" s="6" t="str">
        <f t="shared" si="95"/>
        <v>-</v>
      </c>
    </row>
    <row r="1516" spans="1:9">
      <c r="A1516" s="6">
        <v>1515</v>
      </c>
      <c r="B1516" s="47" t="str">
        <f t="shared" si="92"/>
        <v>000005EB</v>
      </c>
      <c r="C1516" s="47" t="str">
        <f>IFERROR(VLOOKUP(B1516,总表!A:B,2,0),"-")</f>
        <v>-</v>
      </c>
      <c r="D1516" s="6" t="str">
        <f t="shared" si="93"/>
        <v>-</v>
      </c>
      <c r="E1516" s="6" t="str">
        <f>IFERROR(VLOOKUP(B1516,总表!A:D,3,0),"-")</f>
        <v>-</v>
      </c>
      <c r="F1516" s="6" t="str">
        <f t="shared" si="94"/>
        <v>-</v>
      </c>
      <c r="G1516" s="6" t="s">
        <v>9</v>
      </c>
      <c r="H1516" s="6" t="str">
        <f>IF(IFERROR(VLOOKUP(B1516,总表!A:D,4,0),"露易")=0," ",IFERROR(VLOOKUP(B1516,总表!A:D,4,0),"-"))</f>
        <v>-</v>
      </c>
      <c r="I1516" s="6" t="str">
        <f t="shared" si="95"/>
        <v>-</v>
      </c>
    </row>
    <row r="1517" spans="1:9">
      <c r="A1517" s="6">
        <v>1516</v>
      </c>
      <c r="B1517" s="47" t="str">
        <f t="shared" si="92"/>
        <v>000005EC</v>
      </c>
      <c r="C1517" s="47" t="str">
        <f>IFERROR(VLOOKUP(B1517,总表!A:B,2,0),"-")</f>
        <v>-</v>
      </c>
      <c r="D1517" s="6" t="str">
        <f t="shared" si="93"/>
        <v>-</v>
      </c>
      <c r="E1517" s="6" t="str">
        <f>IFERROR(VLOOKUP(B1517,总表!A:D,3,0),"-")</f>
        <v>-</v>
      </c>
      <c r="F1517" s="6" t="str">
        <f t="shared" si="94"/>
        <v>-</v>
      </c>
      <c r="G1517" s="6" t="s">
        <v>9</v>
      </c>
      <c r="H1517" s="6" t="str">
        <f>IF(IFERROR(VLOOKUP(B1517,总表!A:D,4,0),"露易")=0," ",IFERROR(VLOOKUP(B1517,总表!A:D,4,0),"-"))</f>
        <v>-</v>
      </c>
      <c r="I1517" s="6" t="str">
        <f t="shared" si="95"/>
        <v>-</v>
      </c>
    </row>
    <row r="1518" spans="1:9">
      <c r="A1518" s="6">
        <v>1517</v>
      </c>
      <c r="B1518" s="47" t="str">
        <f t="shared" si="92"/>
        <v>000005ED</v>
      </c>
      <c r="C1518" s="47" t="str">
        <f>IFERROR(VLOOKUP(B1518,总表!A:B,2,0),"-")</f>
        <v>-</v>
      </c>
      <c r="D1518" s="6" t="str">
        <f t="shared" si="93"/>
        <v>-</v>
      </c>
      <c r="E1518" s="6" t="str">
        <f>IFERROR(VLOOKUP(B1518,总表!A:D,3,0),"-")</f>
        <v>-</v>
      </c>
      <c r="F1518" s="6" t="str">
        <f t="shared" si="94"/>
        <v>-</v>
      </c>
      <c r="G1518" s="6" t="s">
        <v>9</v>
      </c>
      <c r="H1518" s="6" t="str">
        <f>IF(IFERROR(VLOOKUP(B1518,总表!A:D,4,0),"露易")=0," ",IFERROR(VLOOKUP(B1518,总表!A:D,4,0),"-"))</f>
        <v>-</v>
      </c>
      <c r="I1518" s="6" t="str">
        <f t="shared" si="95"/>
        <v>-</v>
      </c>
    </row>
    <row r="1519" spans="1:9">
      <c r="A1519" s="6">
        <v>1518</v>
      </c>
      <c r="B1519" s="47" t="str">
        <f t="shared" si="92"/>
        <v>000005EE</v>
      </c>
      <c r="C1519" s="47" t="str">
        <f>IFERROR(VLOOKUP(B1519,总表!A:B,2,0),"-")</f>
        <v>-</v>
      </c>
      <c r="D1519" s="6" t="str">
        <f t="shared" si="93"/>
        <v>-</v>
      </c>
      <c r="E1519" s="6" t="str">
        <f>IFERROR(VLOOKUP(B1519,总表!A:D,3,0),"-")</f>
        <v>-</v>
      </c>
      <c r="F1519" s="6" t="str">
        <f t="shared" si="94"/>
        <v>-</v>
      </c>
      <c r="G1519" s="6" t="s">
        <v>9</v>
      </c>
      <c r="H1519" s="6" t="str">
        <f>IF(IFERROR(VLOOKUP(B1519,总表!A:D,4,0),"露易")=0," ",IFERROR(VLOOKUP(B1519,总表!A:D,4,0),"-"))</f>
        <v>-</v>
      </c>
      <c r="I1519" s="6" t="str">
        <f t="shared" si="95"/>
        <v>-</v>
      </c>
    </row>
    <row r="1520" spans="1:9">
      <c r="A1520" s="6">
        <v>1519</v>
      </c>
      <c r="B1520" s="47" t="str">
        <f t="shared" si="92"/>
        <v>000005EF</v>
      </c>
      <c r="C1520" s="47" t="str">
        <f>IFERROR(VLOOKUP(B1520,总表!A:B,2,0),"-")</f>
        <v>-</v>
      </c>
      <c r="D1520" s="6" t="str">
        <f t="shared" si="93"/>
        <v>-</v>
      </c>
      <c r="E1520" s="6" t="str">
        <f>IFERROR(VLOOKUP(B1520,总表!A:D,3,0),"-")</f>
        <v>-</v>
      </c>
      <c r="F1520" s="6" t="str">
        <f t="shared" si="94"/>
        <v>-</v>
      </c>
      <c r="G1520" s="6" t="s">
        <v>9</v>
      </c>
      <c r="H1520" s="6" t="str">
        <f>IF(IFERROR(VLOOKUP(B1520,总表!A:D,4,0),"露易")=0," ",IFERROR(VLOOKUP(B1520,总表!A:D,4,0),"-"))</f>
        <v>-</v>
      </c>
      <c r="I1520" s="6" t="str">
        <f t="shared" si="95"/>
        <v>-</v>
      </c>
    </row>
    <row r="1521" spans="1:9">
      <c r="A1521" s="6">
        <v>1520</v>
      </c>
      <c r="B1521" s="47" t="str">
        <f t="shared" si="92"/>
        <v>000005F0</v>
      </c>
      <c r="C1521" s="47" t="str">
        <f>IFERROR(VLOOKUP(B1521,总表!A:B,2,0),"-")</f>
        <v>-</v>
      </c>
      <c r="D1521" s="6" t="str">
        <f t="shared" si="93"/>
        <v>-</v>
      </c>
      <c r="E1521" s="6" t="str">
        <f>IFERROR(VLOOKUP(B1521,总表!A:D,3,0),"-")</f>
        <v>-</v>
      </c>
      <c r="F1521" s="6" t="str">
        <f t="shared" si="94"/>
        <v>-</v>
      </c>
      <c r="G1521" s="6" t="s">
        <v>9</v>
      </c>
      <c r="H1521" s="6" t="str">
        <f>IF(IFERROR(VLOOKUP(B1521,总表!A:D,4,0),"露易")=0," ",IFERROR(VLOOKUP(B1521,总表!A:D,4,0),"-"))</f>
        <v>-</v>
      </c>
      <c r="I1521" s="6" t="str">
        <f t="shared" si="95"/>
        <v>-</v>
      </c>
    </row>
    <row r="1522" spans="1:9">
      <c r="A1522" s="6">
        <v>1521</v>
      </c>
      <c r="B1522" s="47" t="str">
        <f t="shared" si="92"/>
        <v>000005F1</v>
      </c>
      <c r="C1522" s="47" t="str">
        <f>IFERROR(VLOOKUP(B1522,总表!A:B,2,0),"-")</f>
        <v>-</v>
      </c>
      <c r="D1522" s="6" t="str">
        <f t="shared" si="93"/>
        <v>-</v>
      </c>
      <c r="E1522" s="6" t="str">
        <f>IFERROR(VLOOKUP(B1522,总表!A:D,3,0),"-")</f>
        <v>-</v>
      </c>
      <c r="F1522" s="6" t="str">
        <f t="shared" si="94"/>
        <v>-</v>
      </c>
      <c r="G1522" s="6" t="s">
        <v>9</v>
      </c>
      <c r="H1522" s="6" t="str">
        <f>IF(IFERROR(VLOOKUP(B1522,总表!A:D,4,0),"露易")=0," ",IFERROR(VLOOKUP(B1522,总表!A:D,4,0),"-"))</f>
        <v>-</v>
      </c>
      <c r="I1522" s="6" t="str">
        <f t="shared" si="95"/>
        <v>-</v>
      </c>
    </row>
    <row r="1523" spans="1:9">
      <c r="A1523" s="6">
        <v>1522</v>
      </c>
      <c r="B1523" s="47" t="str">
        <f t="shared" si="92"/>
        <v>000005F2</v>
      </c>
      <c r="C1523" s="47" t="str">
        <f>IFERROR(VLOOKUP(B1523,总表!A:B,2,0),"-")</f>
        <v>-</v>
      </c>
      <c r="D1523" s="6" t="str">
        <f t="shared" si="93"/>
        <v>-</v>
      </c>
      <c r="E1523" s="6" t="str">
        <f>IFERROR(VLOOKUP(B1523,总表!A:D,3,0),"-")</f>
        <v>-</v>
      </c>
      <c r="F1523" s="6" t="str">
        <f t="shared" si="94"/>
        <v>-</v>
      </c>
      <c r="G1523" s="6" t="s">
        <v>9</v>
      </c>
      <c r="H1523" s="6" t="str">
        <f>IF(IFERROR(VLOOKUP(B1523,总表!A:D,4,0),"露易")=0," ",IFERROR(VLOOKUP(B1523,总表!A:D,4,0),"-"))</f>
        <v>-</v>
      </c>
      <c r="I1523" s="6" t="str">
        <f t="shared" si="95"/>
        <v>-</v>
      </c>
    </row>
    <row r="1524" spans="1:9">
      <c r="A1524" s="6">
        <v>1523</v>
      </c>
      <c r="B1524" s="47" t="str">
        <f t="shared" si="92"/>
        <v>000005F3</v>
      </c>
      <c r="C1524" s="47" t="str">
        <f>IFERROR(VLOOKUP(B1524,总表!A:B,2,0),"-")</f>
        <v>-</v>
      </c>
      <c r="D1524" s="6" t="str">
        <f t="shared" si="93"/>
        <v>-</v>
      </c>
      <c r="E1524" s="6" t="str">
        <f>IFERROR(VLOOKUP(B1524,总表!A:D,3,0),"-")</f>
        <v>-</v>
      </c>
      <c r="F1524" s="6" t="str">
        <f t="shared" si="94"/>
        <v>-</v>
      </c>
      <c r="G1524" s="6" t="s">
        <v>9</v>
      </c>
      <c r="H1524" s="6" t="str">
        <f>IF(IFERROR(VLOOKUP(B1524,总表!A:D,4,0),"露易")=0," ",IFERROR(VLOOKUP(B1524,总表!A:D,4,0),"-"))</f>
        <v>-</v>
      </c>
      <c r="I1524" s="6" t="str">
        <f t="shared" si="95"/>
        <v>-</v>
      </c>
    </row>
    <row r="1525" spans="1:9">
      <c r="A1525" s="6">
        <v>1524</v>
      </c>
      <c r="B1525" s="47" t="str">
        <f t="shared" si="92"/>
        <v>000005F4</v>
      </c>
      <c r="C1525" s="47" t="str">
        <f>IFERROR(VLOOKUP(B1525,总表!A:B,2,0),"-")</f>
        <v>-</v>
      </c>
      <c r="D1525" s="6" t="str">
        <f t="shared" si="93"/>
        <v>-</v>
      </c>
      <c r="E1525" s="6" t="str">
        <f>IFERROR(VLOOKUP(B1525,总表!A:D,3,0),"-")</f>
        <v>-</v>
      </c>
      <c r="F1525" s="6" t="str">
        <f t="shared" si="94"/>
        <v>-</v>
      </c>
      <c r="G1525" s="6" t="s">
        <v>9</v>
      </c>
      <c r="H1525" s="6" t="str">
        <f>IF(IFERROR(VLOOKUP(B1525,总表!A:D,4,0),"露易")=0," ",IFERROR(VLOOKUP(B1525,总表!A:D,4,0),"-"))</f>
        <v>-</v>
      </c>
      <c r="I1525" s="6" t="str">
        <f t="shared" si="95"/>
        <v>-</v>
      </c>
    </row>
    <row r="1526" spans="1:9">
      <c r="A1526" s="6">
        <v>1525</v>
      </c>
      <c r="B1526" s="47" t="str">
        <f t="shared" si="92"/>
        <v>000005F5</v>
      </c>
      <c r="C1526" s="47" t="str">
        <f>IFERROR(VLOOKUP(B1526,总表!A:B,2,0),"-")</f>
        <v>-</v>
      </c>
      <c r="D1526" s="6" t="str">
        <f t="shared" si="93"/>
        <v>-</v>
      </c>
      <c r="E1526" s="6" t="str">
        <f>IFERROR(VLOOKUP(B1526,总表!A:D,3,0),"-")</f>
        <v>-</v>
      </c>
      <c r="F1526" s="6" t="str">
        <f t="shared" si="94"/>
        <v>-</v>
      </c>
      <c r="G1526" s="6" t="s">
        <v>9</v>
      </c>
      <c r="H1526" s="6" t="str">
        <f>IF(IFERROR(VLOOKUP(B1526,总表!A:D,4,0),"露易")=0," ",IFERROR(VLOOKUP(B1526,总表!A:D,4,0),"-"))</f>
        <v>-</v>
      </c>
      <c r="I1526" s="6" t="str">
        <f t="shared" si="95"/>
        <v>-</v>
      </c>
    </row>
    <row r="1527" spans="1:9">
      <c r="A1527" s="6">
        <v>1526</v>
      </c>
      <c r="B1527" s="47" t="str">
        <f t="shared" si="92"/>
        <v>000005F6</v>
      </c>
      <c r="C1527" s="47" t="str">
        <f>IFERROR(VLOOKUP(B1527,总表!A:B,2,0),"-")</f>
        <v>-</v>
      </c>
      <c r="D1527" s="6" t="str">
        <f t="shared" si="93"/>
        <v>-</v>
      </c>
      <c r="E1527" s="6" t="str">
        <f>IFERROR(VLOOKUP(B1527,总表!A:D,3,0),"-")</f>
        <v>-</v>
      </c>
      <c r="F1527" s="6" t="str">
        <f t="shared" si="94"/>
        <v>-</v>
      </c>
      <c r="G1527" s="6" t="s">
        <v>9</v>
      </c>
      <c r="H1527" s="6" t="str">
        <f>IF(IFERROR(VLOOKUP(B1527,总表!A:D,4,0),"露易")=0," ",IFERROR(VLOOKUP(B1527,总表!A:D,4,0),"-"))</f>
        <v>-</v>
      </c>
      <c r="I1527" s="6" t="str">
        <f t="shared" si="95"/>
        <v>-</v>
      </c>
    </row>
    <row r="1528" spans="1:9">
      <c r="A1528" s="6">
        <v>1527</v>
      </c>
      <c r="B1528" s="47" t="str">
        <f t="shared" si="92"/>
        <v>000005F7</v>
      </c>
      <c r="C1528" s="47" t="str">
        <f>IFERROR(VLOOKUP(B1528,总表!A:B,2,0),"-")</f>
        <v>-</v>
      </c>
      <c r="D1528" s="6" t="str">
        <f t="shared" si="93"/>
        <v>-</v>
      </c>
      <c r="E1528" s="6" t="str">
        <f>IFERROR(VLOOKUP(B1528,总表!A:D,3,0),"-")</f>
        <v>-</v>
      </c>
      <c r="F1528" s="6" t="str">
        <f t="shared" si="94"/>
        <v>-</v>
      </c>
      <c r="G1528" s="6" t="s">
        <v>9</v>
      </c>
      <c r="H1528" s="6" t="str">
        <f>IF(IFERROR(VLOOKUP(B1528,总表!A:D,4,0),"露易")=0," ",IFERROR(VLOOKUP(B1528,总表!A:D,4,0),"-"))</f>
        <v>-</v>
      </c>
      <c r="I1528" s="6" t="str">
        <f t="shared" si="95"/>
        <v>-</v>
      </c>
    </row>
    <row r="1529" spans="1:9">
      <c r="A1529" s="6">
        <v>1528</v>
      </c>
      <c r="B1529" s="47" t="str">
        <f t="shared" si="92"/>
        <v>000005F8</v>
      </c>
      <c r="C1529" s="47" t="str">
        <f>IFERROR(VLOOKUP(B1529,总表!A:B,2,0),"-")</f>
        <v>-</v>
      </c>
      <c r="D1529" s="6" t="str">
        <f t="shared" si="93"/>
        <v>-</v>
      </c>
      <c r="E1529" s="6" t="str">
        <f>IFERROR(VLOOKUP(B1529,总表!A:D,3,0),"-")</f>
        <v>-</v>
      </c>
      <c r="F1529" s="6" t="str">
        <f t="shared" si="94"/>
        <v>-</v>
      </c>
      <c r="G1529" s="6" t="s">
        <v>9</v>
      </c>
      <c r="H1529" s="6" t="str">
        <f>IF(IFERROR(VLOOKUP(B1529,总表!A:D,4,0),"露易")=0," ",IFERROR(VLOOKUP(B1529,总表!A:D,4,0),"-"))</f>
        <v>-</v>
      </c>
      <c r="I1529" s="6" t="str">
        <f t="shared" si="95"/>
        <v>-</v>
      </c>
    </row>
    <row r="1530" spans="1:9">
      <c r="A1530" s="6">
        <v>1529</v>
      </c>
      <c r="B1530" s="47" t="str">
        <f t="shared" si="92"/>
        <v>000005F9</v>
      </c>
      <c r="C1530" s="47" t="str">
        <f>IFERROR(VLOOKUP(B1530,总表!A:B,2,0),"-")</f>
        <v>-</v>
      </c>
      <c r="D1530" s="6" t="str">
        <f t="shared" si="93"/>
        <v>-</v>
      </c>
      <c r="E1530" s="6" t="str">
        <f>IFERROR(VLOOKUP(B1530,总表!A:D,3,0),"-")</f>
        <v>-</v>
      </c>
      <c r="F1530" s="6" t="str">
        <f t="shared" si="94"/>
        <v>-</v>
      </c>
      <c r="G1530" s="6" t="s">
        <v>9</v>
      </c>
      <c r="H1530" s="6" t="str">
        <f>IF(IFERROR(VLOOKUP(B1530,总表!A:D,4,0),"露易")=0," ",IFERROR(VLOOKUP(B1530,总表!A:D,4,0),"-"))</f>
        <v>-</v>
      </c>
      <c r="I1530" s="6" t="str">
        <f t="shared" si="95"/>
        <v>-</v>
      </c>
    </row>
    <row r="1531" spans="1:9">
      <c r="A1531" s="6">
        <v>1530</v>
      </c>
      <c r="B1531" s="47" t="str">
        <f t="shared" si="92"/>
        <v>000005FA</v>
      </c>
      <c r="C1531" s="47" t="str">
        <f>IFERROR(VLOOKUP(B1531,总表!A:B,2,0),"-")</f>
        <v>-</v>
      </c>
      <c r="D1531" s="6" t="str">
        <f t="shared" si="93"/>
        <v>-</v>
      </c>
      <c r="E1531" s="6" t="str">
        <f>IFERROR(VLOOKUP(B1531,总表!A:D,3,0),"-")</f>
        <v>-</v>
      </c>
      <c r="F1531" s="6" t="str">
        <f t="shared" si="94"/>
        <v>-</v>
      </c>
      <c r="G1531" s="6" t="s">
        <v>9</v>
      </c>
      <c r="H1531" s="6" t="str">
        <f>IF(IFERROR(VLOOKUP(B1531,总表!A:D,4,0),"露易")=0," ",IFERROR(VLOOKUP(B1531,总表!A:D,4,0),"-"))</f>
        <v>-</v>
      </c>
      <c r="I1531" s="6" t="str">
        <f t="shared" si="95"/>
        <v>-</v>
      </c>
    </row>
    <row r="1532" spans="1:9">
      <c r="A1532" s="6">
        <v>1531</v>
      </c>
      <c r="B1532" s="47" t="str">
        <f t="shared" si="92"/>
        <v>000005FB</v>
      </c>
      <c r="C1532" s="47" t="str">
        <f>IFERROR(VLOOKUP(B1532,总表!A:B,2,0),"-")</f>
        <v>-</v>
      </c>
      <c r="D1532" s="6" t="str">
        <f t="shared" si="93"/>
        <v>-</v>
      </c>
      <c r="E1532" s="6" t="str">
        <f>IFERROR(VLOOKUP(B1532,总表!A:D,3,0),"-")</f>
        <v>-</v>
      </c>
      <c r="F1532" s="6" t="str">
        <f t="shared" si="94"/>
        <v>-</v>
      </c>
      <c r="G1532" s="6" t="s">
        <v>9</v>
      </c>
      <c r="H1532" s="6" t="str">
        <f>IF(IFERROR(VLOOKUP(B1532,总表!A:D,4,0),"露易")=0," ",IFERROR(VLOOKUP(B1532,总表!A:D,4,0),"-"))</f>
        <v>-</v>
      </c>
      <c r="I1532" s="6" t="str">
        <f t="shared" si="95"/>
        <v>-</v>
      </c>
    </row>
    <row r="1533" spans="1:9">
      <c r="A1533" s="6">
        <v>1532</v>
      </c>
      <c r="B1533" s="47" t="str">
        <f t="shared" si="92"/>
        <v>000005FC</v>
      </c>
      <c r="C1533" s="47" t="str">
        <f>IFERROR(VLOOKUP(B1533,总表!A:B,2,0),"-")</f>
        <v>-</v>
      </c>
      <c r="D1533" s="6" t="str">
        <f t="shared" si="93"/>
        <v>-</v>
      </c>
      <c r="E1533" s="6" t="str">
        <f>IFERROR(VLOOKUP(B1533,总表!A:D,3,0),"-")</f>
        <v>-</v>
      </c>
      <c r="F1533" s="6" t="str">
        <f t="shared" si="94"/>
        <v>-</v>
      </c>
      <c r="G1533" s="6" t="s">
        <v>9</v>
      </c>
      <c r="H1533" s="6" t="str">
        <f>IF(IFERROR(VLOOKUP(B1533,总表!A:D,4,0),"露易")=0," ",IFERROR(VLOOKUP(B1533,总表!A:D,4,0),"-"))</f>
        <v>-</v>
      </c>
      <c r="I1533" s="6" t="str">
        <f t="shared" si="95"/>
        <v>-</v>
      </c>
    </row>
    <row r="1534" spans="1:9">
      <c r="A1534" s="6">
        <v>1533</v>
      </c>
      <c r="B1534" s="47" t="str">
        <f t="shared" si="92"/>
        <v>000005FD</v>
      </c>
      <c r="C1534" s="47" t="str">
        <f>IFERROR(VLOOKUP(B1534,总表!A:B,2,0),"-")</f>
        <v>-</v>
      </c>
      <c r="D1534" s="6" t="str">
        <f t="shared" si="93"/>
        <v>-</v>
      </c>
      <c r="E1534" s="6" t="str">
        <f>IFERROR(VLOOKUP(B1534,总表!A:D,3,0),"-")</f>
        <v>-</v>
      </c>
      <c r="F1534" s="6" t="str">
        <f t="shared" si="94"/>
        <v>-</v>
      </c>
      <c r="G1534" s="6" t="s">
        <v>9</v>
      </c>
      <c r="H1534" s="6" t="str">
        <f>IF(IFERROR(VLOOKUP(B1534,总表!A:D,4,0),"露易")=0," ",IFERROR(VLOOKUP(B1534,总表!A:D,4,0),"-"))</f>
        <v>-</v>
      </c>
      <c r="I1534" s="6" t="str">
        <f t="shared" si="95"/>
        <v>-</v>
      </c>
    </row>
    <row r="1535" spans="1:9">
      <c r="A1535" s="6">
        <v>1534</v>
      </c>
      <c r="B1535" s="47" t="str">
        <f t="shared" si="92"/>
        <v>000005FE</v>
      </c>
      <c r="C1535" s="47" t="str">
        <f>IFERROR(VLOOKUP(B1535,总表!A:B,2,0),"-")</f>
        <v>-</v>
      </c>
      <c r="D1535" s="6" t="str">
        <f t="shared" si="93"/>
        <v>-</v>
      </c>
      <c r="E1535" s="6" t="str">
        <f>IFERROR(VLOOKUP(B1535,总表!A:D,3,0),"-")</f>
        <v>-</v>
      </c>
      <c r="F1535" s="6" t="str">
        <f t="shared" si="94"/>
        <v>-</v>
      </c>
      <c r="G1535" s="6" t="s">
        <v>9</v>
      </c>
      <c r="H1535" s="6" t="str">
        <f>IF(IFERROR(VLOOKUP(B1535,总表!A:D,4,0),"露易")=0," ",IFERROR(VLOOKUP(B1535,总表!A:D,4,0),"-"))</f>
        <v>-</v>
      </c>
      <c r="I1535" s="6" t="str">
        <f t="shared" si="95"/>
        <v>-</v>
      </c>
    </row>
    <row r="1536" spans="1:9">
      <c r="A1536" s="6">
        <v>1535</v>
      </c>
      <c r="B1536" s="47" t="str">
        <f t="shared" si="92"/>
        <v>000005FF</v>
      </c>
      <c r="C1536" s="47" t="str">
        <f>IFERROR(VLOOKUP(B1536,总表!A:B,2,0),"-")</f>
        <v>-</v>
      </c>
      <c r="D1536" s="6" t="str">
        <f t="shared" si="93"/>
        <v>-</v>
      </c>
      <c r="E1536" s="6" t="str">
        <f>IFERROR(VLOOKUP(B1536,总表!A:D,3,0),"-")</f>
        <v>-</v>
      </c>
      <c r="F1536" s="6" t="str">
        <f t="shared" si="94"/>
        <v>-</v>
      </c>
      <c r="G1536" s="6" t="s">
        <v>9</v>
      </c>
      <c r="H1536" s="6" t="str">
        <f>IF(IFERROR(VLOOKUP(B1536,总表!A:D,4,0),"露易")=0," ",IFERROR(VLOOKUP(B1536,总表!A:D,4,0),"-"))</f>
        <v>-</v>
      </c>
      <c r="I1536" s="6" t="str">
        <f t="shared" si="95"/>
        <v>-</v>
      </c>
    </row>
    <row r="1537" spans="1:9">
      <c r="A1537" s="6">
        <v>1536</v>
      </c>
      <c r="B1537" s="47" t="str">
        <f t="shared" si="92"/>
        <v>00000600</v>
      </c>
      <c r="C1537" s="47" t="str">
        <f>IFERROR(VLOOKUP(B1537,总表!A:B,2,0),"-")</f>
        <v>-</v>
      </c>
      <c r="D1537" s="6" t="str">
        <f t="shared" si="93"/>
        <v>-</v>
      </c>
      <c r="E1537" s="6" t="str">
        <f>IFERROR(VLOOKUP(B1537,总表!A:D,3,0),"-")</f>
        <v>-</v>
      </c>
      <c r="F1537" s="6" t="str">
        <f t="shared" si="94"/>
        <v>-</v>
      </c>
      <c r="G1537" s="6" t="s">
        <v>9</v>
      </c>
      <c r="H1537" s="6" t="str">
        <f>IF(IFERROR(VLOOKUP(B1537,总表!A:D,4,0),"露易")=0," ",IFERROR(VLOOKUP(B1537,总表!A:D,4,0),"-"))</f>
        <v>-</v>
      </c>
      <c r="I1537" s="6" t="str">
        <f t="shared" si="95"/>
        <v>-</v>
      </c>
    </row>
    <row r="1538" spans="1:9">
      <c r="A1538" s="6">
        <v>1537</v>
      </c>
      <c r="B1538" s="47" t="str">
        <f t="shared" ref="B1538:B1601" si="96">DEC2HEX(ROW(A1537),8)</f>
        <v>00000601</v>
      </c>
      <c r="C1538" s="47" t="str">
        <f>IFERROR(VLOOKUP(B1538,总表!A:B,2,0),"-")</f>
        <v>-</v>
      </c>
      <c r="D1538" s="6" t="str">
        <f t="shared" ref="D1538:D1601" si="97">C1538</f>
        <v>-</v>
      </c>
      <c r="E1538" s="6" t="str">
        <f>IFERROR(VLOOKUP(B1538,总表!A:D,3,0),"-")</f>
        <v>-</v>
      </c>
      <c r="F1538" s="6" t="str">
        <f t="shared" ref="F1538:F1601" si="98">E1538</f>
        <v>-</v>
      </c>
      <c r="G1538" s="6" t="s">
        <v>9</v>
      </c>
      <c r="H1538" s="6" t="str">
        <f>IF(IFERROR(VLOOKUP(B1538,总表!A:D,4,0),"露易")=0," ",IFERROR(VLOOKUP(B1538,总表!A:D,4,0),"-"))</f>
        <v>-</v>
      </c>
      <c r="I1538" s="6" t="str">
        <f t="shared" ref="I1538:I1601" si="99">H1538</f>
        <v>-</v>
      </c>
    </row>
    <row r="1539" spans="1:9">
      <c r="A1539" s="6">
        <v>1538</v>
      </c>
      <c r="B1539" s="47" t="str">
        <f t="shared" si="96"/>
        <v>00000602</v>
      </c>
      <c r="C1539" s="47" t="str">
        <f>IFERROR(VLOOKUP(B1539,总表!A:B,2,0),"-")</f>
        <v>-</v>
      </c>
      <c r="D1539" s="6" t="str">
        <f t="shared" si="97"/>
        <v>-</v>
      </c>
      <c r="E1539" s="6" t="str">
        <f>IFERROR(VLOOKUP(B1539,总表!A:D,3,0),"-")</f>
        <v>-</v>
      </c>
      <c r="F1539" s="6" t="str">
        <f t="shared" si="98"/>
        <v>-</v>
      </c>
      <c r="G1539" s="6" t="s">
        <v>9</v>
      </c>
      <c r="H1539" s="6" t="str">
        <f>IF(IFERROR(VLOOKUP(B1539,总表!A:D,4,0),"露易")=0," ",IFERROR(VLOOKUP(B1539,总表!A:D,4,0),"-"))</f>
        <v>-</v>
      </c>
      <c r="I1539" s="6" t="str">
        <f t="shared" si="99"/>
        <v>-</v>
      </c>
    </row>
    <row r="1540" spans="1:9">
      <c r="A1540" s="6">
        <v>1539</v>
      </c>
      <c r="B1540" s="47" t="str">
        <f t="shared" si="96"/>
        <v>00000603</v>
      </c>
      <c r="C1540" s="47" t="str">
        <f>IFERROR(VLOOKUP(B1540,总表!A:B,2,0),"-")</f>
        <v>-</v>
      </c>
      <c r="D1540" s="6" t="str">
        <f t="shared" si="97"/>
        <v>-</v>
      </c>
      <c r="E1540" s="6" t="str">
        <f>IFERROR(VLOOKUP(B1540,总表!A:D,3,0),"-")</f>
        <v>-</v>
      </c>
      <c r="F1540" s="6" t="str">
        <f t="shared" si="98"/>
        <v>-</v>
      </c>
      <c r="G1540" s="6" t="s">
        <v>9</v>
      </c>
      <c r="H1540" s="6" t="str">
        <f>IF(IFERROR(VLOOKUP(B1540,总表!A:D,4,0),"露易")=0," ",IFERROR(VLOOKUP(B1540,总表!A:D,4,0),"-"))</f>
        <v>-</v>
      </c>
      <c r="I1540" s="6" t="str">
        <f t="shared" si="99"/>
        <v>-</v>
      </c>
    </row>
    <row r="1541" spans="1:9">
      <c r="A1541" s="6">
        <v>1540</v>
      </c>
      <c r="B1541" s="47" t="str">
        <f t="shared" si="96"/>
        <v>00000604</v>
      </c>
      <c r="C1541" s="47" t="str">
        <f>IFERROR(VLOOKUP(B1541,总表!A:B,2,0),"-")</f>
        <v>-</v>
      </c>
      <c r="D1541" s="6" t="str">
        <f t="shared" si="97"/>
        <v>-</v>
      </c>
      <c r="E1541" s="6" t="str">
        <f>IFERROR(VLOOKUP(B1541,总表!A:D,3,0),"-")</f>
        <v>-</v>
      </c>
      <c r="F1541" s="6" t="str">
        <f t="shared" si="98"/>
        <v>-</v>
      </c>
      <c r="G1541" s="6" t="s">
        <v>9</v>
      </c>
      <c r="H1541" s="6" t="str">
        <f>IF(IFERROR(VLOOKUP(B1541,总表!A:D,4,0),"露易")=0," ",IFERROR(VLOOKUP(B1541,总表!A:D,4,0),"-"))</f>
        <v>-</v>
      </c>
      <c r="I1541" s="6" t="str">
        <f t="shared" si="99"/>
        <v>-</v>
      </c>
    </row>
    <row r="1542" spans="1:9">
      <c r="A1542" s="6">
        <v>1541</v>
      </c>
      <c r="B1542" s="47" t="str">
        <f t="shared" si="96"/>
        <v>00000605</v>
      </c>
      <c r="C1542" s="47" t="str">
        <f>IFERROR(VLOOKUP(B1542,总表!A:B,2,0),"-")</f>
        <v>-</v>
      </c>
      <c r="D1542" s="6" t="str">
        <f t="shared" si="97"/>
        <v>-</v>
      </c>
      <c r="E1542" s="6" t="str">
        <f>IFERROR(VLOOKUP(B1542,总表!A:D,3,0),"-")</f>
        <v>-</v>
      </c>
      <c r="F1542" s="6" t="str">
        <f t="shared" si="98"/>
        <v>-</v>
      </c>
      <c r="G1542" s="6" t="s">
        <v>9</v>
      </c>
      <c r="H1542" s="6" t="str">
        <f>IF(IFERROR(VLOOKUP(B1542,总表!A:D,4,0),"露易")=0," ",IFERROR(VLOOKUP(B1542,总表!A:D,4,0),"-"))</f>
        <v>-</v>
      </c>
      <c r="I1542" s="6" t="str">
        <f t="shared" si="99"/>
        <v>-</v>
      </c>
    </row>
    <row r="1543" spans="1:9">
      <c r="A1543" s="6">
        <v>1542</v>
      </c>
      <c r="B1543" s="47" t="str">
        <f t="shared" si="96"/>
        <v>00000606</v>
      </c>
      <c r="C1543" s="47" t="str">
        <f>IFERROR(VLOOKUP(B1543,总表!A:B,2,0),"-")</f>
        <v>-</v>
      </c>
      <c r="D1543" s="6" t="str">
        <f t="shared" si="97"/>
        <v>-</v>
      </c>
      <c r="E1543" s="6" t="str">
        <f>IFERROR(VLOOKUP(B1543,总表!A:D,3,0),"-")</f>
        <v>-</v>
      </c>
      <c r="F1543" s="6" t="str">
        <f t="shared" si="98"/>
        <v>-</v>
      </c>
      <c r="G1543" s="6" t="s">
        <v>9</v>
      </c>
      <c r="H1543" s="6" t="str">
        <f>IF(IFERROR(VLOOKUP(B1543,总表!A:D,4,0),"露易")=0," ",IFERROR(VLOOKUP(B1543,总表!A:D,4,0),"-"))</f>
        <v>-</v>
      </c>
      <c r="I1543" s="6" t="str">
        <f t="shared" si="99"/>
        <v>-</v>
      </c>
    </row>
    <row r="1544" spans="1:9">
      <c r="A1544" s="6">
        <v>1543</v>
      </c>
      <c r="B1544" s="47" t="str">
        <f t="shared" si="96"/>
        <v>00000607</v>
      </c>
      <c r="C1544" s="47" t="str">
        <f>IFERROR(VLOOKUP(B1544,总表!A:B,2,0),"-")</f>
        <v>-</v>
      </c>
      <c r="D1544" s="6" t="str">
        <f t="shared" si="97"/>
        <v>-</v>
      </c>
      <c r="E1544" s="6" t="str">
        <f>IFERROR(VLOOKUP(B1544,总表!A:D,3,0),"-")</f>
        <v>-</v>
      </c>
      <c r="F1544" s="6" t="str">
        <f t="shared" si="98"/>
        <v>-</v>
      </c>
      <c r="G1544" s="6" t="s">
        <v>9</v>
      </c>
      <c r="H1544" s="6" t="str">
        <f>IF(IFERROR(VLOOKUP(B1544,总表!A:D,4,0),"露易")=0," ",IFERROR(VLOOKUP(B1544,总表!A:D,4,0),"-"))</f>
        <v>-</v>
      </c>
      <c r="I1544" s="6" t="str">
        <f t="shared" si="99"/>
        <v>-</v>
      </c>
    </row>
    <row r="1545" spans="1:9">
      <c r="A1545" s="6">
        <v>1544</v>
      </c>
      <c r="B1545" s="47" t="str">
        <f t="shared" si="96"/>
        <v>00000608</v>
      </c>
      <c r="C1545" s="47" t="str">
        <f>IFERROR(VLOOKUP(B1545,总表!A:B,2,0),"-")</f>
        <v>-</v>
      </c>
      <c r="D1545" s="6" t="str">
        <f t="shared" si="97"/>
        <v>-</v>
      </c>
      <c r="E1545" s="6" t="str">
        <f>IFERROR(VLOOKUP(B1545,总表!A:D,3,0),"-")</f>
        <v>-</v>
      </c>
      <c r="F1545" s="6" t="str">
        <f t="shared" si="98"/>
        <v>-</v>
      </c>
      <c r="G1545" s="6" t="s">
        <v>9</v>
      </c>
      <c r="H1545" s="6" t="str">
        <f>IF(IFERROR(VLOOKUP(B1545,总表!A:D,4,0),"露易")=0," ",IFERROR(VLOOKUP(B1545,总表!A:D,4,0),"-"))</f>
        <v>-</v>
      </c>
      <c r="I1545" s="6" t="str">
        <f t="shared" si="99"/>
        <v>-</v>
      </c>
    </row>
    <row r="1546" spans="1:9">
      <c r="A1546" s="6">
        <v>1545</v>
      </c>
      <c r="B1546" s="47" t="str">
        <f t="shared" si="96"/>
        <v>00000609</v>
      </c>
      <c r="C1546" s="47" t="str">
        <f>IFERROR(VLOOKUP(B1546,总表!A:B,2,0),"-")</f>
        <v>-</v>
      </c>
      <c r="D1546" s="6" t="str">
        <f t="shared" si="97"/>
        <v>-</v>
      </c>
      <c r="E1546" s="6" t="str">
        <f>IFERROR(VLOOKUP(B1546,总表!A:D,3,0),"-")</f>
        <v>-</v>
      </c>
      <c r="F1546" s="6" t="str">
        <f t="shared" si="98"/>
        <v>-</v>
      </c>
      <c r="G1546" s="6" t="s">
        <v>9</v>
      </c>
      <c r="H1546" s="6" t="str">
        <f>IF(IFERROR(VLOOKUP(B1546,总表!A:D,4,0),"露易")=0," ",IFERROR(VLOOKUP(B1546,总表!A:D,4,0),"-"))</f>
        <v>-</v>
      </c>
      <c r="I1546" s="6" t="str">
        <f t="shared" si="99"/>
        <v>-</v>
      </c>
    </row>
    <row r="1547" spans="1:9">
      <c r="A1547" s="6">
        <v>1546</v>
      </c>
      <c r="B1547" s="47" t="str">
        <f t="shared" si="96"/>
        <v>0000060A</v>
      </c>
      <c r="C1547" s="47" t="str">
        <f>IFERROR(VLOOKUP(B1547,总表!A:B,2,0),"-")</f>
        <v>-</v>
      </c>
      <c r="D1547" s="6" t="str">
        <f t="shared" si="97"/>
        <v>-</v>
      </c>
      <c r="E1547" s="6" t="str">
        <f>IFERROR(VLOOKUP(B1547,总表!A:D,3,0),"-")</f>
        <v>-</v>
      </c>
      <c r="F1547" s="6" t="str">
        <f t="shared" si="98"/>
        <v>-</v>
      </c>
      <c r="G1547" s="6" t="s">
        <v>9</v>
      </c>
      <c r="H1547" s="6" t="str">
        <f>IF(IFERROR(VLOOKUP(B1547,总表!A:D,4,0),"露易")=0," ",IFERROR(VLOOKUP(B1547,总表!A:D,4,0),"-"))</f>
        <v>-</v>
      </c>
      <c r="I1547" s="6" t="str">
        <f t="shared" si="99"/>
        <v>-</v>
      </c>
    </row>
    <row r="1548" spans="1:9">
      <c r="A1548" s="6">
        <v>1547</v>
      </c>
      <c r="B1548" s="47" t="str">
        <f t="shared" si="96"/>
        <v>0000060B</v>
      </c>
      <c r="C1548" s="47" t="str">
        <f>IFERROR(VLOOKUP(B1548,总表!A:B,2,0),"-")</f>
        <v>-</v>
      </c>
      <c r="D1548" s="6" t="str">
        <f t="shared" si="97"/>
        <v>-</v>
      </c>
      <c r="E1548" s="6" t="str">
        <f>IFERROR(VLOOKUP(B1548,总表!A:D,3,0),"-")</f>
        <v>-</v>
      </c>
      <c r="F1548" s="6" t="str">
        <f t="shared" si="98"/>
        <v>-</v>
      </c>
      <c r="G1548" s="6" t="s">
        <v>9</v>
      </c>
      <c r="H1548" s="6" t="str">
        <f>IF(IFERROR(VLOOKUP(B1548,总表!A:D,4,0),"露易")=0," ",IFERROR(VLOOKUP(B1548,总表!A:D,4,0),"-"))</f>
        <v>-</v>
      </c>
      <c r="I1548" s="6" t="str">
        <f t="shared" si="99"/>
        <v>-</v>
      </c>
    </row>
    <row r="1549" spans="1:9">
      <c r="A1549" s="6">
        <v>1548</v>
      </c>
      <c r="B1549" s="47" t="str">
        <f t="shared" si="96"/>
        <v>0000060C</v>
      </c>
      <c r="C1549" s="47" t="str">
        <f>IFERROR(VLOOKUP(B1549,总表!A:B,2,0),"-")</f>
        <v>-</v>
      </c>
      <c r="D1549" s="6" t="str">
        <f t="shared" si="97"/>
        <v>-</v>
      </c>
      <c r="E1549" s="6" t="str">
        <f>IFERROR(VLOOKUP(B1549,总表!A:D,3,0),"-")</f>
        <v>-</v>
      </c>
      <c r="F1549" s="6" t="str">
        <f t="shared" si="98"/>
        <v>-</v>
      </c>
      <c r="G1549" s="6" t="s">
        <v>9</v>
      </c>
      <c r="H1549" s="6" t="str">
        <f>IF(IFERROR(VLOOKUP(B1549,总表!A:D,4,0),"露易")=0," ",IFERROR(VLOOKUP(B1549,总表!A:D,4,0),"-"))</f>
        <v>-</v>
      </c>
      <c r="I1549" s="6" t="str">
        <f t="shared" si="99"/>
        <v>-</v>
      </c>
    </row>
    <row r="1550" spans="1:9">
      <c r="A1550" s="6">
        <v>1549</v>
      </c>
      <c r="B1550" s="47" t="str">
        <f t="shared" si="96"/>
        <v>0000060D</v>
      </c>
      <c r="C1550" s="47" t="str">
        <f>IFERROR(VLOOKUP(B1550,总表!A:B,2,0),"-")</f>
        <v>-</v>
      </c>
      <c r="D1550" s="6" t="str">
        <f t="shared" si="97"/>
        <v>-</v>
      </c>
      <c r="E1550" s="6" t="str">
        <f>IFERROR(VLOOKUP(B1550,总表!A:D,3,0),"-")</f>
        <v>-</v>
      </c>
      <c r="F1550" s="6" t="str">
        <f t="shared" si="98"/>
        <v>-</v>
      </c>
      <c r="G1550" s="6" t="s">
        <v>9</v>
      </c>
      <c r="H1550" s="6" t="str">
        <f>IF(IFERROR(VLOOKUP(B1550,总表!A:D,4,0),"露易")=0," ",IFERROR(VLOOKUP(B1550,总表!A:D,4,0),"-"))</f>
        <v>-</v>
      </c>
      <c r="I1550" s="6" t="str">
        <f t="shared" si="99"/>
        <v>-</v>
      </c>
    </row>
    <row r="1551" spans="1:9">
      <c r="A1551" s="6">
        <v>1550</v>
      </c>
      <c r="B1551" s="47" t="str">
        <f t="shared" si="96"/>
        <v>0000060E</v>
      </c>
      <c r="C1551" s="47" t="str">
        <f>IFERROR(VLOOKUP(B1551,总表!A:B,2,0),"-")</f>
        <v>-</v>
      </c>
      <c r="D1551" s="6" t="str">
        <f t="shared" si="97"/>
        <v>-</v>
      </c>
      <c r="E1551" s="6" t="str">
        <f>IFERROR(VLOOKUP(B1551,总表!A:D,3,0),"-")</f>
        <v>-</v>
      </c>
      <c r="F1551" s="6" t="str">
        <f t="shared" si="98"/>
        <v>-</v>
      </c>
      <c r="G1551" s="6" t="s">
        <v>9</v>
      </c>
      <c r="H1551" s="6" t="str">
        <f>IF(IFERROR(VLOOKUP(B1551,总表!A:D,4,0),"露易")=0," ",IFERROR(VLOOKUP(B1551,总表!A:D,4,0),"-"))</f>
        <v>-</v>
      </c>
      <c r="I1551" s="6" t="str">
        <f t="shared" si="99"/>
        <v>-</v>
      </c>
    </row>
    <row r="1552" spans="1:9">
      <c r="A1552" s="6">
        <v>1551</v>
      </c>
      <c r="B1552" s="47" t="str">
        <f t="shared" si="96"/>
        <v>0000060F</v>
      </c>
      <c r="C1552" s="47" t="str">
        <f>IFERROR(VLOOKUP(B1552,总表!A:B,2,0),"-")</f>
        <v>-</v>
      </c>
      <c r="D1552" s="6" t="str">
        <f t="shared" si="97"/>
        <v>-</v>
      </c>
      <c r="E1552" s="6" t="str">
        <f>IFERROR(VLOOKUP(B1552,总表!A:D,3,0),"-")</f>
        <v>-</v>
      </c>
      <c r="F1552" s="6" t="str">
        <f t="shared" si="98"/>
        <v>-</v>
      </c>
      <c r="G1552" s="6" t="s">
        <v>9</v>
      </c>
      <c r="H1552" s="6" t="str">
        <f>IF(IFERROR(VLOOKUP(B1552,总表!A:D,4,0),"露易")=0," ",IFERROR(VLOOKUP(B1552,总表!A:D,4,0),"-"))</f>
        <v>-</v>
      </c>
      <c r="I1552" s="6" t="str">
        <f t="shared" si="99"/>
        <v>-</v>
      </c>
    </row>
    <row r="1553" spans="1:9">
      <c r="A1553" s="6">
        <v>1552</v>
      </c>
      <c r="B1553" s="47" t="str">
        <f t="shared" si="96"/>
        <v>00000610</v>
      </c>
      <c r="C1553" s="47" t="str">
        <f>IFERROR(VLOOKUP(B1553,总表!A:B,2,0),"-")</f>
        <v>-</v>
      </c>
      <c r="D1553" s="6" t="str">
        <f t="shared" si="97"/>
        <v>-</v>
      </c>
      <c r="E1553" s="6" t="str">
        <f>IFERROR(VLOOKUP(B1553,总表!A:D,3,0),"-")</f>
        <v>-</v>
      </c>
      <c r="F1553" s="6" t="str">
        <f t="shared" si="98"/>
        <v>-</v>
      </c>
      <c r="G1553" s="6" t="s">
        <v>9</v>
      </c>
      <c r="H1553" s="6" t="str">
        <f>IF(IFERROR(VLOOKUP(B1553,总表!A:D,4,0),"露易")=0," ",IFERROR(VLOOKUP(B1553,总表!A:D,4,0),"-"))</f>
        <v>-</v>
      </c>
      <c r="I1553" s="6" t="str">
        <f t="shared" si="99"/>
        <v>-</v>
      </c>
    </row>
    <row r="1554" spans="1:9">
      <c r="A1554" s="6">
        <v>1553</v>
      </c>
      <c r="B1554" s="47" t="str">
        <f t="shared" si="96"/>
        <v>00000611</v>
      </c>
      <c r="C1554" s="47" t="str">
        <f>IFERROR(VLOOKUP(B1554,总表!A:B,2,0),"-")</f>
        <v>-</v>
      </c>
      <c r="D1554" s="6" t="str">
        <f t="shared" si="97"/>
        <v>-</v>
      </c>
      <c r="E1554" s="6" t="str">
        <f>IFERROR(VLOOKUP(B1554,总表!A:D,3,0),"-")</f>
        <v>-</v>
      </c>
      <c r="F1554" s="6" t="str">
        <f t="shared" si="98"/>
        <v>-</v>
      </c>
      <c r="G1554" s="6" t="s">
        <v>9</v>
      </c>
      <c r="H1554" s="6" t="str">
        <f>IF(IFERROR(VLOOKUP(B1554,总表!A:D,4,0),"露易")=0," ",IFERROR(VLOOKUP(B1554,总表!A:D,4,0),"-"))</f>
        <v>-</v>
      </c>
      <c r="I1554" s="6" t="str">
        <f t="shared" si="99"/>
        <v>-</v>
      </c>
    </row>
    <row r="1555" spans="1:9">
      <c r="A1555" s="6">
        <v>1554</v>
      </c>
      <c r="B1555" s="47" t="str">
        <f t="shared" si="96"/>
        <v>00000612</v>
      </c>
      <c r="C1555" s="47" t="str">
        <f>IFERROR(VLOOKUP(B1555,总表!A:B,2,0),"-")</f>
        <v>-</v>
      </c>
      <c r="D1555" s="6" t="str">
        <f t="shared" si="97"/>
        <v>-</v>
      </c>
      <c r="E1555" s="6" t="str">
        <f>IFERROR(VLOOKUP(B1555,总表!A:D,3,0),"-")</f>
        <v>-</v>
      </c>
      <c r="F1555" s="6" t="str">
        <f t="shared" si="98"/>
        <v>-</v>
      </c>
      <c r="G1555" s="6" t="s">
        <v>9</v>
      </c>
      <c r="H1555" s="6" t="str">
        <f>IF(IFERROR(VLOOKUP(B1555,总表!A:D,4,0),"露易")=0," ",IFERROR(VLOOKUP(B1555,总表!A:D,4,0),"-"))</f>
        <v>-</v>
      </c>
      <c r="I1555" s="6" t="str">
        <f t="shared" si="99"/>
        <v>-</v>
      </c>
    </row>
    <row r="1556" spans="1:9">
      <c r="A1556" s="6">
        <v>1555</v>
      </c>
      <c r="B1556" s="47" t="str">
        <f t="shared" si="96"/>
        <v>00000613</v>
      </c>
      <c r="C1556" s="47" t="str">
        <f>IFERROR(VLOOKUP(B1556,总表!A:B,2,0),"-")</f>
        <v>-</v>
      </c>
      <c r="D1556" s="6" t="str">
        <f t="shared" si="97"/>
        <v>-</v>
      </c>
      <c r="E1556" s="6" t="str">
        <f>IFERROR(VLOOKUP(B1556,总表!A:D,3,0),"-")</f>
        <v>-</v>
      </c>
      <c r="F1556" s="6" t="str">
        <f t="shared" si="98"/>
        <v>-</v>
      </c>
      <c r="G1556" s="6" t="s">
        <v>9</v>
      </c>
      <c r="H1556" s="6" t="str">
        <f>IF(IFERROR(VLOOKUP(B1556,总表!A:D,4,0),"露易")=0," ",IFERROR(VLOOKUP(B1556,总表!A:D,4,0),"-"))</f>
        <v>-</v>
      </c>
      <c r="I1556" s="6" t="str">
        <f t="shared" si="99"/>
        <v>-</v>
      </c>
    </row>
    <row r="1557" spans="1:9">
      <c r="A1557" s="6">
        <v>1556</v>
      </c>
      <c r="B1557" s="47" t="str">
        <f t="shared" si="96"/>
        <v>00000614</v>
      </c>
      <c r="C1557" s="47" t="str">
        <f>IFERROR(VLOOKUP(B1557,总表!A:B,2,0),"-")</f>
        <v>-</v>
      </c>
      <c r="D1557" s="6" t="str">
        <f t="shared" si="97"/>
        <v>-</v>
      </c>
      <c r="E1557" s="6" t="str">
        <f>IFERROR(VLOOKUP(B1557,总表!A:D,3,0),"-")</f>
        <v>-</v>
      </c>
      <c r="F1557" s="6" t="str">
        <f t="shared" si="98"/>
        <v>-</v>
      </c>
      <c r="G1557" s="6" t="s">
        <v>9</v>
      </c>
      <c r="H1557" s="6" t="str">
        <f>IF(IFERROR(VLOOKUP(B1557,总表!A:D,4,0),"露易")=0," ",IFERROR(VLOOKUP(B1557,总表!A:D,4,0),"-"))</f>
        <v>-</v>
      </c>
      <c r="I1557" s="6" t="str">
        <f t="shared" si="99"/>
        <v>-</v>
      </c>
    </row>
    <row r="1558" spans="1:9">
      <c r="A1558" s="6">
        <v>1557</v>
      </c>
      <c r="B1558" s="47" t="str">
        <f t="shared" si="96"/>
        <v>00000615</v>
      </c>
      <c r="C1558" s="50" t="str">
        <f>IFERROR(VLOOKUP(B1558,总表!A:B,2,0),"-")</f>
        <v>摆设类</v>
      </c>
      <c r="D1558" s="51" t="str">
        <f t="shared" si="97"/>
        <v>摆设类</v>
      </c>
      <c r="E1558" s="51" t="str">
        <f>IFERROR(VLOOKUP(B1558,总表!A:D,3,0),"-")</f>
        <v>积木床铺</v>
      </c>
      <c r="F1558" s="51" t="str">
        <f t="shared" si="98"/>
        <v>积木床铺</v>
      </c>
      <c r="H1558" s="6" t="str">
        <f>IF(IFERROR(VLOOKUP(B1558,总表!A:D,4,0),"露易")=0," ",IFERROR(VLOOKUP(B1558,总表!A:D,4,0),"-"))</f>
        <v> </v>
      </c>
      <c r="I1558" s="6" t="str">
        <f t="shared" si="99"/>
        <v> </v>
      </c>
    </row>
    <row r="1559" spans="1:9">
      <c r="A1559" s="6">
        <v>1558</v>
      </c>
      <c r="B1559" s="47" t="str">
        <f t="shared" si="96"/>
        <v>00000616</v>
      </c>
      <c r="C1559" s="50" t="str">
        <f>IFERROR(VLOOKUP(B1559,总表!A:B,2,0),"-")</f>
        <v>摆设类</v>
      </c>
      <c r="D1559" s="51" t="str">
        <f t="shared" si="97"/>
        <v>摆设类</v>
      </c>
      <c r="E1559" s="51" t="str">
        <f>IFERROR(VLOOKUP(B1559,总表!A:D,3,0),"-")</f>
        <v>积木书柜</v>
      </c>
      <c r="F1559" s="51" t="str">
        <f t="shared" si="98"/>
        <v>积木书柜</v>
      </c>
      <c r="H1559" s="6" t="str">
        <f>IF(IFERROR(VLOOKUP(B1559,总表!A:D,4,0),"露易")=0," ",IFERROR(VLOOKUP(B1559,总表!A:D,4,0),"-"))</f>
        <v> </v>
      </c>
      <c r="I1559" s="6" t="str">
        <f t="shared" si="99"/>
        <v> </v>
      </c>
    </row>
    <row r="1560" spans="1:9">
      <c r="A1560" s="6">
        <v>1559</v>
      </c>
      <c r="B1560" s="47" t="str">
        <f t="shared" si="96"/>
        <v>00000617</v>
      </c>
      <c r="C1560" s="50" t="str">
        <f>IFERROR(VLOOKUP(B1560,总表!A:B,2,0),"-")</f>
        <v>摆设类</v>
      </c>
      <c r="D1560" s="51" t="str">
        <f t="shared" si="97"/>
        <v>摆设类</v>
      </c>
      <c r="E1560" s="51" t="str">
        <f>IFERROR(VLOOKUP(B1560,总表!A:D,3,0),"-")</f>
        <v>积木长凳</v>
      </c>
      <c r="F1560" s="51" t="str">
        <f t="shared" si="98"/>
        <v>积木长凳</v>
      </c>
      <c r="H1560" s="6" t="str">
        <f>IF(IFERROR(VLOOKUP(B1560,总表!A:D,4,0),"露易")=0," ",IFERROR(VLOOKUP(B1560,总表!A:D,4,0),"-"))</f>
        <v> </v>
      </c>
      <c r="I1560" s="6" t="str">
        <f t="shared" si="99"/>
        <v> </v>
      </c>
    </row>
    <row r="1561" spans="1:9">
      <c r="A1561" s="6">
        <v>1560</v>
      </c>
      <c r="B1561" s="47" t="str">
        <f t="shared" si="96"/>
        <v>00000618</v>
      </c>
      <c r="C1561" s="47" t="str">
        <f>IFERROR(VLOOKUP(B1561,总表!A:B,2,0),"-")</f>
        <v>-</v>
      </c>
      <c r="D1561" s="6" t="str">
        <f t="shared" si="97"/>
        <v>-</v>
      </c>
      <c r="E1561" s="6" t="str">
        <f>IFERROR(VLOOKUP(B1561,总表!A:D,3,0),"-")</f>
        <v>-</v>
      </c>
      <c r="F1561" s="6" t="str">
        <f t="shared" si="98"/>
        <v>-</v>
      </c>
      <c r="G1561" s="6" t="s">
        <v>9</v>
      </c>
      <c r="H1561" s="6" t="str">
        <f>IF(IFERROR(VLOOKUP(B1561,总表!A:D,4,0),"露易")=0," ",IFERROR(VLOOKUP(B1561,总表!A:D,4,0),"-"))</f>
        <v>-</v>
      </c>
      <c r="I1561" s="6" t="str">
        <f t="shared" si="99"/>
        <v>-</v>
      </c>
    </row>
    <row r="1562" spans="1:9">
      <c r="A1562" s="6">
        <v>1561</v>
      </c>
      <c r="B1562" s="47" t="str">
        <f t="shared" si="96"/>
        <v>00000619</v>
      </c>
      <c r="C1562" s="50" t="str">
        <f>IFERROR(VLOOKUP(B1562,总表!A:B,2,0),"-")</f>
        <v>摆设类</v>
      </c>
      <c r="D1562" s="51" t="str">
        <f t="shared" si="97"/>
        <v>摆设类</v>
      </c>
      <c r="E1562" s="51" t="str">
        <f>IFERROR(VLOOKUP(B1562,总表!A:D,3,0),"-")</f>
        <v>积木矮柜</v>
      </c>
      <c r="F1562" s="51" t="str">
        <f t="shared" si="98"/>
        <v>积木矮柜</v>
      </c>
      <c r="H1562" s="6" t="str">
        <f>IF(IFERROR(VLOOKUP(B1562,总表!A:D,4,0),"露易")=0," ",IFERROR(VLOOKUP(B1562,总表!A:D,4,0),"-"))</f>
        <v> </v>
      </c>
      <c r="I1562" s="6" t="str">
        <f t="shared" si="99"/>
        <v> </v>
      </c>
    </row>
    <row r="1563" spans="1:9">
      <c r="A1563" s="6">
        <v>1562</v>
      </c>
      <c r="B1563" s="47" t="str">
        <f t="shared" si="96"/>
        <v>0000061A</v>
      </c>
      <c r="C1563" s="47" t="str">
        <f>IFERROR(VLOOKUP(B1563,总表!A:B,2,0),"-")</f>
        <v>-</v>
      </c>
      <c r="D1563" s="6" t="str">
        <f t="shared" si="97"/>
        <v>-</v>
      </c>
      <c r="E1563" s="6" t="str">
        <f>IFERROR(VLOOKUP(B1563,总表!A:D,3,0),"-")</f>
        <v>-</v>
      </c>
      <c r="F1563" s="6" t="str">
        <f t="shared" si="98"/>
        <v>-</v>
      </c>
      <c r="G1563" s="6" t="s">
        <v>9</v>
      </c>
      <c r="H1563" s="6" t="str">
        <f>IF(IFERROR(VLOOKUP(B1563,总表!A:D,4,0),"露易")=0," ",IFERROR(VLOOKUP(B1563,总表!A:D,4,0),"-"))</f>
        <v>-</v>
      </c>
      <c r="I1563" s="6" t="str">
        <f t="shared" si="99"/>
        <v>-</v>
      </c>
    </row>
    <row r="1564" spans="1:9">
      <c r="A1564" s="6">
        <v>1563</v>
      </c>
      <c r="B1564" s="47" t="str">
        <f t="shared" si="96"/>
        <v>0000061B</v>
      </c>
      <c r="C1564" s="47" t="str">
        <f>IFERROR(VLOOKUP(B1564,总表!A:B,2,0),"-")</f>
        <v>-</v>
      </c>
      <c r="D1564" s="6" t="str">
        <f t="shared" si="97"/>
        <v>-</v>
      </c>
      <c r="E1564" s="6" t="str">
        <f>IFERROR(VLOOKUP(B1564,总表!A:D,3,0),"-")</f>
        <v>-</v>
      </c>
      <c r="F1564" s="6" t="str">
        <f t="shared" si="98"/>
        <v>-</v>
      </c>
      <c r="G1564" s="6" t="s">
        <v>9</v>
      </c>
      <c r="H1564" s="6" t="str">
        <f>IF(IFERROR(VLOOKUP(B1564,总表!A:D,4,0),"露易")=0," ",IFERROR(VLOOKUP(B1564,总表!A:D,4,0),"-"))</f>
        <v>-</v>
      </c>
      <c r="I1564" s="6" t="str">
        <f t="shared" si="99"/>
        <v>-</v>
      </c>
    </row>
    <row r="1565" spans="1:9">
      <c r="A1565" s="6">
        <v>1564</v>
      </c>
      <c r="B1565" s="47" t="str">
        <f t="shared" si="96"/>
        <v>0000061C</v>
      </c>
      <c r="C1565" s="47" t="str">
        <f>IFERROR(VLOOKUP(B1565,总表!A:B,2,0),"-")</f>
        <v>-</v>
      </c>
      <c r="D1565" s="6" t="str">
        <f t="shared" si="97"/>
        <v>-</v>
      </c>
      <c r="E1565" s="6" t="str">
        <f>IFERROR(VLOOKUP(B1565,总表!A:D,3,0),"-")</f>
        <v>-</v>
      </c>
      <c r="F1565" s="6" t="str">
        <f t="shared" si="98"/>
        <v>-</v>
      </c>
      <c r="G1565" s="6" t="s">
        <v>9</v>
      </c>
      <c r="H1565" s="6" t="str">
        <f>IF(IFERROR(VLOOKUP(B1565,总表!A:D,4,0),"露易")=0," ",IFERROR(VLOOKUP(B1565,总表!A:D,4,0),"-"))</f>
        <v>-</v>
      </c>
      <c r="I1565" s="6" t="str">
        <f t="shared" si="99"/>
        <v>-</v>
      </c>
    </row>
    <row r="1566" spans="1:9">
      <c r="A1566" s="6">
        <v>1565</v>
      </c>
      <c r="B1566" s="47" t="str">
        <f t="shared" si="96"/>
        <v>0000061D</v>
      </c>
      <c r="C1566" s="50" t="str">
        <f>IFERROR(VLOOKUP(B1566,总表!A:B,2,0),"-")</f>
        <v>摆设类</v>
      </c>
      <c r="D1566" s="51" t="str">
        <f t="shared" si="97"/>
        <v>摆设类</v>
      </c>
      <c r="E1566" s="51" t="str">
        <f>IFERROR(VLOOKUP(B1566,总表!A:D,3,0),"-")</f>
        <v>积木桌</v>
      </c>
      <c r="F1566" s="51" t="str">
        <f t="shared" si="98"/>
        <v>积木桌</v>
      </c>
      <c r="H1566" s="6" t="str">
        <f>IF(IFERROR(VLOOKUP(B1566,总表!A:D,4,0),"露易")=0," ",IFERROR(VLOOKUP(B1566,总表!A:D,4,0),"-"))</f>
        <v> </v>
      </c>
      <c r="I1566" s="6" t="str">
        <f t="shared" si="99"/>
        <v> </v>
      </c>
    </row>
    <row r="1567" spans="1:9">
      <c r="A1567" s="6">
        <v>1566</v>
      </c>
      <c r="B1567" s="47" t="str">
        <f t="shared" si="96"/>
        <v>0000061E</v>
      </c>
      <c r="C1567" s="47" t="str">
        <f>IFERROR(VLOOKUP(B1567,总表!A:B,2,0),"-")</f>
        <v>-</v>
      </c>
      <c r="D1567" s="6" t="str">
        <f t="shared" si="97"/>
        <v>-</v>
      </c>
      <c r="E1567" s="6" t="str">
        <f>IFERROR(VLOOKUP(B1567,总表!A:D,3,0),"-")</f>
        <v>-</v>
      </c>
      <c r="F1567" s="6" t="str">
        <f t="shared" si="98"/>
        <v>-</v>
      </c>
      <c r="G1567" s="6" t="s">
        <v>9</v>
      </c>
      <c r="H1567" s="6" t="str">
        <f>IF(IFERROR(VLOOKUP(B1567,总表!A:D,4,0),"露易")=0," ",IFERROR(VLOOKUP(B1567,总表!A:D,4,0),"-"))</f>
        <v>-</v>
      </c>
      <c r="I1567" s="6" t="str">
        <f t="shared" si="99"/>
        <v>-</v>
      </c>
    </row>
    <row r="1568" spans="1:9">
      <c r="A1568" s="6">
        <v>1567</v>
      </c>
      <c r="B1568" s="47" t="str">
        <f t="shared" si="96"/>
        <v>0000061F</v>
      </c>
      <c r="C1568" s="50" t="str">
        <f>IFERROR(VLOOKUP(B1568,总表!A:B,2,0),"-")</f>
        <v>摆设类</v>
      </c>
      <c r="D1568" s="51" t="str">
        <f t="shared" si="97"/>
        <v>摆设类</v>
      </c>
      <c r="E1568" s="6" t="str">
        <f>IFERROR(VLOOKUP(B1568,总表!A:D,3,0),"-")</f>
        <v>汽油桶</v>
      </c>
      <c r="F1568" s="6" t="str">
        <f t="shared" si="98"/>
        <v>汽油桶</v>
      </c>
      <c r="H1568" s="6" t="str">
        <f>IF(IFERROR(VLOOKUP(B1568,总表!A:D,4,0),"露易")=0," ",IFERROR(VLOOKUP(B1568,总表!A:D,4,0),"-"))</f>
        <v> </v>
      </c>
      <c r="I1568" s="6" t="str">
        <f t="shared" si="99"/>
        <v> </v>
      </c>
    </row>
    <row r="1569" spans="1:9">
      <c r="A1569" s="6">
        <v>1568</v>
      </c>
      <c r="B1569" s="47" t="str">
        <f t="shared" si="96"/>
        <v>00000620</v>
      </c>
      <c r="C1569" s="47" t="str">
        <f>IFERROR(VLOOKUP(B1569,总表!A:B,2,0),"-")</f>
        <v>-</v>
      </c>
      <c r="D1569" s="6" t="str">
        <f t="shared" si="97"/>
        <v>-</v>
      </c>
      <c r="E1569" s="6" t="str">
        <f>IFERROR(VLOOKUP(B1569,总表!A:D,3,0),"-")</f>
        <v>-</v>
      </c>
      <c r="F1569" s="6" t="str">
        <f t="shared" si="98"/>
        <v>-</v>
      </c>
      <c r="G1569" s="6" t="s">
        <v>9</v>
      </c>
      <c r="H1569" s="6" t="str">
        <f>IF(IFERROR(VLOOKUP(B1569,总表!A:D,4,0),"露易")=0," ",IFERROR(VLOOKUP(B1569,总表!A:D,4,0),"-"))</f>
        <v>-</v>
      </c>
      <c r="I1569" s="6" t="str">
        <f t="shared" si="99"/>
        <v>-</v>
      </c>
    </row>
    <row r="1570" spans="1:9">
      <c r="A1570" s="6">
        <v>1569</v>
      </c>
      <c r="B1570" s="47" t="str">
        <f t="shared" si="96"/>
        <v>00000621</v>
      </c>
      <c r="C1570" s="47" t="str">
        <f>IFERROR(VLOOKUP(B1570,总表!A:B,2,0),"-")</f>
        <v>-</v>
      </c>
      <c r="D1570" s="6" t="str">
        <f t="shared" si="97"/>
        <v>-</v>
      </c>
      <c r="E1570" s="6" t="str">
        <f>IFERROR(VLOOKUP(B1570,总表!A:D,3,0),"-")</f>
        <v>-</v>
      </c>
      <c r="F1570" s="6" t="str">
        <f t="shared" si="98"/>
        <v>-</v>
      </c>
      <c r="G1570" s="6" t="s">
        <v>9</v>
      </c>
      <c r="H1570" s="6" t="str">
        <f>IF(IFERROR(VLOOKUP(B1570,总表!A:D,4,0),"露易")=0," ",IFERROR(VLOOKUP(B1570,总表!A:D,4,0),"-"))</f>
        <v>-</v>
      </c>
      <c r="I1570" s="6" t="str">
        <f t="shared" si="99"/>
        <v>-</v>
      </c>
    </row>
    <row r="1571" spans="1:9">
      <c r="A1571" s="6">
        <v>1570</v>
      </c>
      <c r="B1571" s="47" t="str">
        <f t="shared" si="96"/>
        <v>00000622</v>
      </c>
      <c r="C1571" s="47" t="str">
        <f>IFERROR(VLOOKUP(B1571,总表!A:B,2,0),"-")</f>
        <v>-</v>
      </c>
      <c r="D1571" s="6" t="str">
        <f t="shared" si="97"/>
        <v>-</v>
      </c>
      <c r="E1571" s="6" t="str">
        <f>IFERROR(VLOOKUP(B1571,总表!A:D,3,0),"-")</f>
        <v>-</v>
      </c>
      <c r="F1571" s="6" t="str">
        <f t="shared" si="98"/>
        <v>-</v>
      </c>
      <c r="G1571" s="6" t="s">
        <v>9</v>
      </c>
      <c r="H1571" s="6" t="str">
        <f>IF(IFERROR(VLOOKUP(B1571,总表!A:D,4,0),"露易")=0," ",IFERROR(VLOOKUP(B1571,总表!A:D,4,0),"-"))</f>
        <v>-</v>
      </c>
      <c r="I1571" s="6" t="str">
        <f t="shared" si="99"/>
        <v>-</v>
      </c>
    </row>
    <row r="1572" spans="1:9">
      <c r="A1572" s="6">
        <v>1571</v>
      </c>
      <c r="B1572" s="47" t="str">
        <f t="shared" si="96"/>
        <v>00000623</v>
      </c>
      <c r="C1572" s="47" t="str">
        <f>IFERROR(VLOOKUP(B1572,总表!A:B,2,0),"-")</f>
        <v>-</v>
      </c>
      <c r="D1572" s="6" t="str">
        <f t="shared" si="97"/>
        <v>-</v>
      </c>
      <c r="E1572" s="6" t="str">
        <f>IFERROR(VLOOKUP(B1572,总表!A:D,3,0),"-")</f>
        <v>-</v>
      </c>
      <c r="F1572" s="6" t="str">
        <f t="shared" si="98"/>
        <v>-</v>
      </c>
      <c r="G1572" s="6" t="s">
        <v>9</v>
      </c>
      <c r="H1572" s="6" t="str">
        <f>IF(IFERROR(VLOOKUP(B1572,总表!A:D,4,0),"露易")=0," ",IFERROR(VLOOKUP(B1572,总表!A:D,4,0),"-"))</f>
        <v>-</v>
      </c>
      <c r="I1572" s="6" t="str">
        <f t="shared" si="99"/>
        <v>-</v>
      </c>
    </row>
    <row r="1573" spans="1:9">
      <c r="A1573" s="6">
        <v>1572</v>
      </c>
      <c r="B1573" s="47" t="str">
        <f t="shared" si="96"/>
        <v>00000624</v>
      </c>
      <c r="C1573" s="47" t="str">
        <f>IFERROR(VLOOKUP(B1573,总表!A:B,2,0),"-")</f>
        <v>-</v>
      </c>
      <c r="D1573" s="6" t="str">
        <f t="shared" si="97"/>
        <v>-</v>
      </c>
      <c r="E1573" s="6" t="str">
        <f>IFERROR(VLOOKUP(B1573,总表!A:D,3,0),"-")</f>
        <v>-</v>
      </c>
      <c r="F1573" s="6" t="str">
        <f t="shared" si="98"/>
        <v>-</v>
      </c>
      <c r="G1573" s="6" t="s">
        <v>9</v>
      </c>
      <c r="H1573" s="6" t="str">
        <f>IF(IFERROR(VLOOKUP(B1573,总表!A:D,4,0),"露易")=0," ",IFERROR(VLOOKUP(B1573,总表!A:D,4,0),"-"))</f>
        <v>-</v>
      </c>
      <c r="I1573" s="6" t="str">
        <f t="shared" si="99"/>
        <v>-</v>
      </c>
    </row>
    <row r="1574" spans="1:9">
      <c r="A1574" s="6">
        <v>1573</v>
      </c>
      <c r="B1574" s="47" t="str">
        <f t="shared" si="96"/>
        <v>00000625</v>
      </c>
      <c r="C1574" s="47" t="str">
        <f>IFERROR(VLOOKUP(B1574,总表!A:B,2,0),"-")</f>
        <v>-</v>
      </c>
      <c r="D1574" s="6" t="str">
        <f t="shared" si="97"/>
        <v>-</v>
      </c>
      <c r="E1574" s="6" t="str">
        <f>IFERROR(VLOOKUP(B1574,总表!A:D,3,0),"-")</f>
        <v>-</v>
      </c>
      <c r="F1574" s="6" t="str">
        <f t="shared" si="98"/>
        <v>-</v>
      </c>
      <c r="G1574" s="6" t="s">
        <v>9</v>
      </c>
      <c r="H1574" s="6" t="str">
        <f>IF(IFERROR(VLOOKUP(B1574,总表!A:D,4,0),"露易")=0," ",IFERROR(VLOOKUP(B1574,总表!A:D,4,0),"-"))</f>
        <v>-</v>
      </c>
      <c r="I1574" s="6" t="str">
        <f t="shared" si="99"/>
        <v>-</v>
      </c>
    </row>
    <row r="1575" spans="1:9">
      <c r="A1575" s="6">
        <v>1574</v>
      </c>
      <c r="B1575" s="47" t="str">
        <f t="shared" si="96"/>
        <v>00000626</v>
      </c>
      <c r="C1575" s="47" t="str">
        <f>IFERROR(VLOOKUP(B1575,总表!A:B,2,0),"-")</f>
        <v>-</v>
      </c>
      <c r="D1575" s="6" t="str">
        <f t="shared" si="97"/>
        <v>-</v>
      </c>
      <c r="E1575" s="6" t="str">
        <f>IFERROR(VLOOKUP(B1575,总表!A:D,3,0),"-")</f>
        <v>-</v>
      </c>
      <c r="F1575" s="6" t="str">
        <f t="shared" si="98"/>
        <v>-</v>
      </c>
      <c r="G1575" s="6" t="s">
        <v>9</v>
      </c>
      <c r="H1575" s="6" t="str">
        <f>IF(IFERROR(VLOOKUP(B1575,总表!A:D,4,0),"露易")=0," ",IFERROR(VLOOKUP(B1575,总表!A:D,4,0),"-"))</f>
        <v>-</v>
      </c>
      <c r="I1575" s="6" t="str">
        <f t="shared" si="99"/>
        <v>-</v>
      </c>
    </row>
    <row r="1576" spans="1:9">
      <c r="A1576" s="6">
        <v>1575</v>
      </c>
      <c r="B1576" s="47" t="str">
        <f t="shared" si="96"/>
        <v>00000627</v>
      </c>
      <c r="C1576" s="47" t="str">
        <f>IFERROR(VLOOKUP(B1576,总表!A:B,2,0),"-")</f>
        <v>-</v>
      </c>
      <c r="D1576" s="6" t="str">
        <f t="shared" si="97"/>
        <v>-</v>
      </c>
      <c r="E1576" s="6" t="str">
        <f>IFERROR(VLOOKUP(B1576,总表!A:D,3,0),"-")</f>
        <v>-</v>
      </c>
      <c r="F1576" s="6" t="str">
        <f t="shared" si="98"/>
        <v>-</v>
      </c>
      <c r="G1576" s="6" t="s">
        <v>9</v>
      </c>
      <c r="H1576" s="6" t="str">
        <f>IF(IFERROR(VLOOKUP(B1576,总表!A:D,4,0),"露易")=0," ",IFERROR(VLOOKUP(B1576,总表!A:D,4,0),"-"))</f>
        <v>-</v>
      </c>
      <c r="I1576" s="6" t="str">
        <f t="shared" si="99"/>
        <v>-</v>
      </c>
    </row>
    <row r="1577" spans="1:9">
      <c r="A1577" s="6">
        <v>1576</v>
      </c>
      <c r="B1577" s="47" t="str">
        <f t="shared" si="96"/>
        <v>00000628</v>
      </c>
      <c r="C1577" s="47" t="str">
        <f>IFERROR(VLOOKUP(B1577,总表!A:B,2,0),"-")</f>
        <v>-</v>
      </c>
      <c r="D1577" s="6" t="str">
        <f t="shared" si="97"/>
        <v>-</v>
      </c>
      <c r="E1577" s="6" t="str">
        <f>IFERROR(VLOOKUP(B1577,总表!A:D,3,0),"-")</f>
        <v>-</v>
      </c>
      <c r="F1577" s="6" t="str">
        <f t="shared" si="98"/>
        <v>-</v>
      </c>
      <c r="G1577" s="6" t="s">
        <v>9</v>
      </c>
      <c r="H1577" s="6" t="str">
        <f>IF(IFERROR(VLOOKUP(B1577,总表!A:D,4,0),"露易")=0," ",IFERROR(VLOOKUP(B1577,总表!A:D,4,0),"-"))</f>
        <v>-</v>
      </c>
      <c r="I1577" s="6" t="str">
        <f t="shared" si="99"/>
        <v>-</v>
      </c>
    </row>
    <row r="1578" spans="1:9">
      <c r="A1578" s="6">
        <v>1577</v>
      </c>
      <c r="B1578" s="47" t="str">
        <f t="shared" si="96"/>
        <v>00000629</v>
      </c>
      <c r="C1578" s="47" t="str">
        <f>IFERROR(VLOOKUP(B1578,总表!A:B,2,0),"-")</f>
        <v>-</v>
      </c>
      <c r="D1578" s="6" t="str">
        <f t="shared" si="97"/>
        <v>-</v>
      </c>
      <c r="E1578" s="6" t="str">
        <f>IFERROR(VLOOKUP(B1578,总表!A:D,3,0),"-")</f>
        <v>-</v>
      </c>
      <c r="F1578" s="6" t="str">
        <f t="shared" si="98"/>
        <v>-</v>
      </c>
      <c r="G1578" s="6" t="s">
        <v>9</v>
      </c>
      <c r="H1578" s="6" t="str">
        <f>IF(IFERROR(VLOOKUP(B1578,总表!A:D,4,0),"露易")=0," ",IFERROR(VLOOKUP(B1578,总表!A:D,4,0),"-"))</f>
        <v>-</v>
      </c>
      <c r="I1578" s="6" t="str">
        <f t="shared" si="99"/>
        <v>-</v>
      </c>
    </row>
    <row r="1579" spans="1:9">
      <c r="A1579" s="6">
        <v>1578</v>
      </c>
      <c r="B1579" s="47" t="str">
        <f t="shared" si="96"/>
        <v>0000062A</v>
      </c>
      <c r="C1579" s="47" t="str">
        <f>IFERROR(VLOOKUP(B1579,总表!A:B,2,0),"-")</f>
        <v>-</v>
      </c>
      <c r="D1579" s="6" t="str">
        <f t="shared" si="97"/>
        <v>-</v>
      </c>
      <c r="E1579" s="6" t="str">
        <f>IFERROR(VLOOKUP(B1579,总表!A:D,3,0),"-")</f>
        <v>-</v>
      </c>
      <c r="F1579" s="6" t="str">
        <f t="shared" si="98"/>
        <v>-</v>
      </c>
      <c r="G1579" s="6" t="s">
        <v>9</v>
      </c>
      <c r="H1579" s="6" t="str">
        <f>IF(IFERROR(VLOOKUP(B1579,总表!A:D,4,0),"露易")=0," ",IFERROR(VLOOKUP(B1579,总表!A:D,4,0),"-"))</f>
        <v>-</v>
      </c>
      <c r="I1579" s="6" t="str">
        <f t="shared" si="99"/>
        <v>-</v>
      </c>
    </row>
    <row r="1580" spans="1:9">
      <c r="A1580" s="6">
        <v>1579</v>
      </c>
      <c r="B1580" s="47" t="str">
        <f t="shared" si="96"/>
        <v>0000062B</v>
      </c>
      <c r="C1580" s="47" t="str">
        <f>IFERROR(VLOOKUP(B1580,总表!A:B,2,0),"-")</f>
        <v>-</v>
      </c>
      <c r="D1580" s="6" t="str">
        <f t="shared" si="97"/>
        <v>-</v>
      </c>
      <c r="E1580" s="6" t="str">
        <f>IFERROR(VLOOKUP(B1580,总表!A:D,3,0),"-")</f>
        <v>-</v>
      </c>
      <c r="F1580" s="6" t="str">
        <f t="shared" si="98"/>
        <v>-</v>
      </c>
      <c r="G1580" s="6" t="s">
        <v>9</v>
      </c>
      <c r="H1580" s="6" t="str">
        <f>IF(IFERROR(VLOOKUP(B1580,总表!A:D,4,0),"露易")=0," ",IFERROR(VLOOKUP(B1580,总表!A:D,4,0),"-"))</f>
        <v>-</v>
      </c>
      <c r="I1580" s="6" t="str">
        <f t="shared" si="99"/>
        <v>-</v>
      </c>
    </row>
    <row r="1581" spans="1:9">
      <c r="A1581" s="6">
        <v>1580</v>
      </c>
      <c r="B1581" s="47" t="str">
        <f t="shared" si="96"/>
        <v>0000062C</v>
      </c>
      <c r="C1581" s="47" t="str">
        <f>IFERROR(VLOOKUP(B1581,总表!A:B,2,0),"-")</f>
        <v>-</v>
      </c>
      <c r="D1581" s="6" t="str">
        <f t="shared" si="97"/>
        <v>-</v>
      </c>
      <c r="E1581" s="6" t="str">
        <f>IFERROR(VLOOKUP(B1581,总表!A:D,3,0),"-")</f>
        <v>-</v>
      </c>
      <c r="F1581" s="6" t="str">
        <f t="shared" si="98"/>
        <v>-</v>
      </c>
      <c r="G1581" s="6" t="s">
        <v>9</v>
      </c>
      <c r="H1581" s="6" t="str">
        <f>IF(IFERROR(VLOOKUP(B1581,总表!A:D,4,0),"露易")=0," ",IFERROR(VLOOKUP(B1581,总表!A:D,4,0),"-"))</f>
        <v>-</v>
      </c>
      <c r="I1581" s="6" t="str">
        <f t="shared" si="99"/>
        <v>-</v>
      </c>
    </row>
    <row r="1582" spans="1:9">
      <c r="A1582" s="6">
        <v>1581</v>
      </c>
      <c r="B1582" s="47" t="str">
        <f t="shared" si="96"/>
        <v>0000062D</v>
      </c>
      <c r="C1582" s="47" t="str">
        <f>IFERROR(VLOOKUP(B1582,总表!A:B,2,0),"-")</f>
        <v>-</v>
      </c>
      <c r="D1582" s="6" t="str">
        <f t="shared" si="97"/>
        <v>-</v>
      </c>
      <c r="E1582" s="6" t="str">
        <f>IFERROR(VLOOKUP(B1582,总表!A:D,3,0),"-")</f>
        <v>-</v>
      </c>
      <c r="F1582" s="6" t="str">
        <f t="shared" si="98"/>
        <v>-</v>
      </c>
      <c r="G1582" s="6" t="s">
        <v>9</v>
      </c>
      <c r="H1582" s="6" t="str">
        <f>IF(IFERROR(VLOOKUP(B1582,总表!A:D,4,0),"露易")=0," ",IFERROR(VLOOKUP(B1582,总表!A:D,4,0),"-"))</f>
        <v>-</v>
      </c>
      <c r="I1582" s="6" t="str">
        <f t="shared" si="99"/>
        <v>-</v>
      </c>
    </row>
    <row r="1583" spans="1:9">
      <c r="A1583" s="6">
        <v>1582</v>
      </c>
      <c r="B1583" s="47" t="str">
        <f t="shared" si="96"/>
        <v>0000062E</v>
      </c>
      <c r="C1583" s="47" t="str">
        <f>IFERROR(VLOOKUP(B1583,总表!A:B,2,0),"-")</f>
        <v>-</v>
      </c>
      <c r="D1583" s="6" t="str">
        <f t="shared" si="97"/>
        <v>-</v>
      </c>
      <c r="E1583" s="6" t="str">
        <f>IFERROR(VLOOKUP(B1583,总表!A:D,3,0),"-")</f>
        <v>-</v>
      </c>
      <c r="F1583" s="6" t="str">
        <f t="shared" si="98"/>
        <v>-</v>
      </c>
      <c r="G1583" s="6" t="s">
        <v>9</v>
      </c>
      <c r="H1583" s="6" t="str">
        <f>IF(IFERROR(VLOOKUP(B1583,总表!A:D,4,0),"露易")=0," ",IFERROR(VLOOKUP(B1583,总表!A:D,4,0),"-"))</f>
        <v>-</v>
      </c>
      <c r="I1583" s="6" t="str">
        <f t="shared" si="99"/>
        <v>-</v>
      </c>
    </row>
    <row r="1584" spans="1:9">
      <c r="A1584" s="6">
        <v>1583</v>
      </c>
      <c r="B1584" s="47" t="str">
        <f t="shared" si="96"/>
        <v>0000062F</v>
      </c>
      <c r="C1584" s="47" t="str">
        <f>IFERROR(VLOOKUP(B1584,总表!A:B,2,0),"-")</f>
        <v>-</v>
      </c>
      <c r="D1584" s="6" t="str">
        <f t="shared" si="97"/>
        <v>-</v>
      </c>
      <c r="E1584" s="6" t="str">
        <f>IFERROR(VLOOKUP(B1584,总表!A:D,3,0),"-")</f>
        <v>-</v>
      </c>
      <c r="F1584" s="6" t="str">
        <f t="shared" si="98"/>
        <v>-</v>
      </c>
      <c r="G1584" s="6" t="s">
        <v>9</v>
      </c>
      <c r="H1584" s="6" t="str">
        <f>IF(IFERROR(VLOOKUP(B1584,总表!A:D,4,0),"露易")=0," ",IFERROR(VLOOKUP(B1584,总表!A:D,4,0),"-"))</f>
        <v>-</v>
      </c>
      <c r="I1584" s="6" t="str">
        <f t="shared" si="99"/>
        <v>-</v>
      </c>
    </row>
    <row r="1585" spans="1:9">
      <c r="A1585" s="6">
        <v>1584</v>
      </c>
      <c r="B1585" s="47" t="str">
        <f t="shared" si="96"/>
        <v>00000630</v>
      </c>
      <c r="C1585" s="47" t="str">
        <f>IFERROR(VLOOKUP(B1585,总表!A:B,2,0),"-")</f>
        <v>-</v>
      </c>
      <c r="D1585" s="6" t="str">
        <f t="shared" si="97"/>
        <v>-</v>
      </c>
      <c r="E1585" s="6" t="str">
        <f>IFERROR(VLOOKUP(B1585,总表!A:D,3,0),"-")</f>
        <v>-</v>
      </c>
      <c r="F1585" s="6" t="str">
        <f t="shared" si="98"/>
        <v>-</v>
      </c>
      <c r="G1585" s="6" t="s">
        <v>9</v>
      </c>
      <c r="H1585" s="6" t="str">
        <f>IF(IFERROR(VLOOKUP(B1585,总表!A:D,4,0),"露易")=0," ",IFERROR(VLOOKUP(B1585,总表!A:D,4,0),"-"))</f>
        <v>-</v>
      </c>
      <c r="I1585" s="6" t="str">
        <f t="shared" si="99"/>
        <v>-</v>
      </c>
    </row>
    <row r="1586" spans="1:9">
      <c r="A1586" s="6">
        <v>1585</v>
      </c>
      <c r="B1586" s="47" t="str">
        <f t="shared" si="96"/>
        <v>00000631</v>
      </c>
      <c r="C1586" s="47" t="str">
        <f>IFERROR(VLOOKUP(B1586,总表!A:B,2,0),"-")</f>
        <v>-</v>
      </c>
      <c r="D1586" s="6" t="str">
        <f t="shared" si="97"/>
        <v>-</v>
      </c>
      <c r="E1586" s="6" t="str">
        <f>IFERROR(VLOOKUP(B1586,总表!A:D,3,0),"-")</f>
        <v>-</v>
      </c>
      <c r="F1586" s="6" t="str">
        <f t="shared" si="98"/>
        <v>-</v>
      </c>
      <c r="G1586" s="6" t="s">
        <v>9</v>
      </c>
      <c r="H1586" s="6" t="str">
        <f>IF(IFERROR(VLOOKUP(B1586,总表!A:D,4,0),"露易")=0," ",IFERROR(VLOOKUP(B1586,总表!A:D,4,0),"-"))</f>
        <v>-</v>
      </c>
      <c r="I1586" s="6" t="str">
        <f t="shared" si="99"/>
        <v>-</v>
      </c>
    </row>
    <row r="1587" spans="1:9">
      <c r="A1587" s="6">
        <v>1586</v>
      </c>
      <c r="B1587" s="47" t="str">
        <f t="shared" si="96"/>
        <v>00000632</v>
      </c>
      <c r="C1587" s="47" t="str">
        <f>IFERROR(VLOOKUP(B1587,总表!A:B,2,0),"-")</f>
        <v>-</v>
      </c>
      <c r="D1587" s="6" t="str">
        <f t="shared" si="97"/>
        <v>-</v>
      </c>
      <c r="E1587" s="6" t="str">
        <f>IFERROR(VLOOKUP(B1587,总表!A:D,3,0),"-")</f>
        <v>-</v>
      </c>
      <c r="F1587" s="6" t="str">
        <f t="shared" si="98"/>
        <v>-</v>
      </c>
      <c r="G1587" s="6" t="s">
        <v>9</v>
      </c>
      <c r="H1587" s="6" t="str">
        <f>IF(IFERROR(VLOOKUP(B1587,总表!A:D,4,0),"露易")=0," ",IFERROR(VLOOKUP(B1587,总表!A:D,4,0),"-"))</f>
        <v>-</v>
      </c>
      <c r="I1587" s="6" t="str">
        <f t="shared" si="99"/>
        <v>-</v>
      </c>
    </row>
    <row r="1588" spans="1:9">
      <c r="A1588" s="6">
        <v>1587</v>
      </c>
      <c r="B1588" s="47" t="str">
        <f t="shared" si="96"/>
        <v>00000633</v>
      </c>
      <c r="C1588" s="47" t="str">
        <f>IFERROR(VLOOKUP(B1588,总表!A:B,2,0),"-")</f>
        <v>-</v>
      </c>
      <c r="D1588" s="6" t="str">
        <f t="shared" si="97"/>
        <v>-</v>
      </c>
      <c r="E1588" s="6" t="str">
        <f>IFERROR(VLOOKUP(B1588,总表!A:D,3,0),"-")</f>
        <v>-</v>
      </c>
      <c r="F1588" s="6" t="str">
        <f t="shared" si="98"/>
        <v>-</v>
      </c>
      <c r="G1588" s="6" t="s">
        <v>9</v>
      </c>
      <c r="H1588" s="6" t="str">
        <f>IF(IFERROR(VLOOKUP(B1588,总表!A:D,4,0),"露易")=0," ",IFERROR(VLOOKUP(B1588,总表!A:D,4,0),"-"))</f>
        <v>-</v>
      </c>
      <c r="I1588" s="6" t="str">
        <f t="shared" si="99"/>
        <v>-</v>
      </c>
    </row>
    <row r="1589" spans="1:9">
      <c r="A1589" s="6">
        <v>1588</v>
      </c>
      <c r="B1589" s="47" t="str">
        <f t="shared" si="96"/>
        <v>00000634</v>
      </c>
      <c r="C1589" s="47" t="str">
        <f>IFERROR(VLOOKUP(B1589,总表!A:B,2,0),"-")</f>
        <v>-</v>
      </c>
      <c r="D1589" s="6" t="str">
        <f t="shared" si="97"/>
        <v>-</v>
      </c>
      <c r="E1589" s="6" t="str">
        <f>IFERROR(VLOOKUP(B1589,总表!A:D,3,0),"-")</f>
        <v>-</v>
      </c>
      <c r="F1589" s="6" t="str">
        <f t="shared" si="98"/>
        <v>-</v>
      </c>
      <c r="G1589" s="6" t="s">
        <v>9</v>
      </c>
      <c r="H1589" s="6" t="str">
        <f>IF(IFERROR(VLOOKUP(B1589,总表!A:D,4,0),"露易")=0," ",IFERROR(VLOOKUP(B1589,总表!A:D,4,0),"-"))</f>
        <v>-</v>
      </c>
      <c r="I1589" s="6" t="str">
        <f t="shared" si="99"/>
        <v>-</v>
      </c>
    </row>
    <row r="1590" spans="1:9">
      <c r="A1590" s="6">
        <v>1589</v>
      </c>
      <c r="B1590" s="47" t="str">
        <f t="shared" si="96"/>
        <v>00000635</v>
      </c>
      <c r="C1590" s="47" t="str">
        <f>IFERROR(VLOOKUP(B1590,总表!A:B,2,0),"-")</f>
        <v>-</v>
      </c>
      <c r="D1590" s="6" t="str">
        <f t="shared" si="97"/>
        <v>-</v>
      </c>
      <c r="E1590" s="6" t="str">
        <f>IFERROR(VLOOKUP(B1590,总表!A:D,3,0),"-")</f>
        <v>-</v>
      </c>
      <c r="F1590" s="6" t="str">
        <f t="shared" si="98"/>
        <v>-</v>
      </c>
      <c r="G1590" s="6" t="s">
        <v>9</v>
      </c>
      <c r="H1590" s="6" t="str">
        <f>IF(IFERROR(VLOOKUP(B1590,总表!A:D,4,0),"露易")=0," ",IFERROR(VLOOKUP(B1590,总表!A:D,4,0),"-"))</f>
        <v>-</v>
      </c>
      <c r="I1590" s="6" t="str">
        <f t="shared" si="99"/>
        <v>-</v>
      </c>
    </row>
    <row r="1591" spans="1:9">
      <c r="A1591" s="6">
        <v>1590</v>
      </c>
      <c r="B1591" s="47" t="str">
        <f t="shared" si="96"/>
        <v>00000636</v>
      </c>
      <c r="C1591" s="47" t="str">
        <f>IFERROR(VLOOKUP(B1591,总表!A:B,2,0),"-")</f>
        <v>-</v>
      </c>
      <c r="D1591" s="6" t="str">
        <f t="shared" si="97"/>
        <v>-</v>
      </c>
      <c r="E1591" s="6" t="str">
        <f>IFERROR(VLOOKUP(B1591,总表!A:D,3,0),"-")</f>
        <v>-</v>
      </c>
      <c r="F1591" s="6" t="str">
        <f t="shared" si="98"/>
        <v>-</v>
      </c>
      <c r="G1591" s="6" t="s">
        <v>9</v>
      </c>
      <c r="H1591" s="6" t="str">
        <f>IF(IFERROR(VLOOKUP(B1591,总表!A:D,4,0),"露易")=0," ",IFERROR(VLOOKUP(B1591,总表!A:D,4,0),"-"))</f>
        <v>-</v>
      </c>
      <c r="I1591" s="6" t="str">
        <f t="shared" si="99"/>
        <v>-</v>
      </c>
    </row>
    <row r="1592" spans="1:9">
      <c r="A1592" s="6">
        <v>1591</v>
      </c>
      <c r="B1592" s="47" t="str">
        <f t="shared" si="96"/>
        <v>00000637</v>
      </c>
      <c r="C1592" s="47" t="str">
        <f>IFERROR(VLOOKUP(B1592,总表!A:B,2,0),"-")</f>
        <v>-</v>
      </c>
      <c r="D1592" s="6" t="str">
        <f t="shared" si="97"/>
        <v>-</v>
      </c>
      <c r="E1592" s="6" t="str">
        <f>IFERROR(VLOOKUP(B1592,总表!A:D,3,0),"-")</f>
        <v>-</v>
      </c>
      <c r="F1592" s="6" t="str">
        <f t="shared" si="98"/>
        <v>-</v>
      </c>
      <c r="G1592" s="6" t="s">
        <v>9</v>
      </c>
      <c r="H1592" s="6" t="str">
        <f>IF(IFERROR(VLOOKUP(B1592,总表!A:D,4,0),"露易")=0," ",IFERROR(VLOOKUP(B1592,总表!A:D,4,0),"-"))</f>
        <v>-</v>
      </c>
      <c r="I1592" s="6" t="str">
        <f t="shared" si="99"/>
        <v>-</v>
      </c>
    </row>
    <row r="1593" spans="1:9">
      <c r="A1593" s="6">
        <v>1592</v>
      </c>
      <c r="B1593" s="47" t="str">
        <f t="shared" si="96"/>
        <v>00000638</v>
      </c>
      <c r="C1593" s="47" t="str">
        <f>IFERROR(VLOOKUP(B1593,总表!A:B,2,0),"-")</f>
        <v>-</v>
      </c>
      <c r="D1593" s="6" t="str">
        <f t="shared" si="97"/>
        <v>-</v>
      </c>
      <c r="E1593" s="6" t="str">
        <f>IFERROR(VLOOKUP(B1593,总表!A:D,3,0),"-")</f>
        <v>-</v>
      </c>
      <c r="F1593" s="6" t="str">
        <f t="shared" si="98"/>
        <v>-</v>
      </c>
      <c r="G1593" s="6" t="s">
        <v>9</v>
      </c>
      <c r="H1593" s="6" t="str">
        <f>IF(IFERROR(VLOOKUP(B1593,总表!A:D,4,0),"露易")=0," ",IFERROR(VLOOKUP(B1593,总表!A:D,4,0),"-"))</f>
        <v>-</v>
      </c>
      <c r="I1593" s="6" t="str">
        <f t="shared" si="99"/>
        <v>-</v>
      </c>
    </row>
    <row r="1594" spans="1:9">
      <c r="A1594" s="6">
        <v>1593</v>
      </c>
      <c r="B1594" s="47" t="str">
        <f t="shared" si="96"/>
        <v>00000639</v>
      </c>
      <c r="C1594" s="47" t="str">
        <f>IFERROR(VLOOKUP(B1594,总表!A:B,2,0),"-")</f>
        <v>-</v>
      </c>
      <c r="D1594" s="6" t="str">
        <f t="shared" si="97"/>
        <v>-</v>
      </c>
      <c r="E1594" s="6" t="str">
        <f>IFERROR(VLOOKUP(B1594,总表!A:D,3,0),"-")</f>
        <v>-</v>
      </c>
      <c r="F1594" s="6" t="str">
        <f t="shared" si="98"/>
        <v>-</v>
      </c>
      <c r="G1594" s="6" t="s">
        <v>9</v>
      </c>
      <c r="H1594" s="6" t="str">
        <f>IF(IFERROR(VLOOKUP(B1594,总表!A:D,4,0),"露易")=0," ",IFERROR(VLOOKUP(B1594,总表!A:D,4,0),"-"))</f>
        <v>-</v>
      </c>
      <c r="I1594" s="6" t="str">
        <f t="shared" si="99"/>
        <v>-</v>
      </c>
    </row>
    <row r="1595" spans="1:9">
      <c r="A1595" s="6">
        <v>1594</v>
      </c>
      <c r="B1595" s="47" t="str">
        <f t="shared" si="96"/>
        <v>0000063A</v>
      </c>
      <c r="C1595" s="47" t="str">
        <f>IFERROR(VLOOKUP(B1595,总表!A:B,2,0),"-")</f>
        <v>-</v>
      </c>
      <c r="D1595" s="6" t="str">
        <f t="shared" si="97"/>
        <v>-</v>
      </c>
      <c r="E1595" s="6" t="str">
        <f>IFERROR(VLOOKUP(B1595,总表!A:D,3,0),"-")</f>
        <v>-</v>
      </c>
      <c r="F1595" s="6" t="str">
        <f t="shared" si="98"/>
        <v>-</v>
      </c>
      <c r="G1595" s="6" t="s">
        <v>9</v>
      </c>
      <c r="H1595" s="6" t="str">
        <f>IF(IFERROR(VLOOKUP(B1595,总表!A:D,4,0),"露易")=0," ",IFERROR(VLOOKUP(B1595,总表!A:D,4,0),"-"))</f>
        <v>-</v>
      </c>
      <c r="I1595" s="6" t="str">
        <f t="shared" si="99"/>
        <v>-</v>
      </c>
    </row>
    <row r="1596" spans="1:9">
      <c r="A1596" s="6">
        <v>1595</v>
      </c>
      <c r="B1596" s="47" t="str">
        <f t="shared" si="96"/>
        <v>0000063B</v>
      </c>
      <c r="C1596" s="47" t="str">
        <f>IFERROR(VLOOKUP(B1596,总表!A:B,2,0),"-")</f>
        <v>-</v>
      </c>
      <c r="D1596" s="6" t="str">
        <f t="shared" si="97"/>
        <v>-</v>
      </c>
      <c r="E1596" s="6" t="str">
        <f>IFERROR(VLOOKUP(B1596,总表!A:D,3,0),"-")</f>
        <v>-</v>
      </c>
      <c r="F1596" s="6" t="str">
        <f t="shared" si="98"/>
        <v>-</v>
      </c>
      <c r="G1596" s="6" t="s">
        <v>9</v>
      </c>
      <c r="H1596" s="6" t="str">
        <f>IF(IFERROR(VLOOKUP(B1596,总表!A:D,4,0),"露易")=0," ",IFERROR(VLOOKUP(B1596,总表!A:D,4,0),"-"))</f>
        <v>-</v>
      </c>
      <c r="I1596" s="6" t="str">
        <f t="shared" si="99"/>
        <v>-</v>
      </c>
    </row>
    <row r="1597" spans="1:9">
      <c r="A1597" s="6">
        <v>1596</v>
      </c>
      <c r="B1597" s="47" t="str">
        <f t="shared" si="96"/>
        <v>0000063C</v>
      </c>
      <c r="C1597" s="47" t="str">
        <f>IFERROR(VLOOKUP(B1597,总表!A:B,2,0),"-")</f>
        <v>-</v>
      </c>
      <c r="D1597" s="6" t="str">
        <f t="shared" si="97"/>
        <v>-</v>
      </c>
      <c r="E1597" s="6" t="str">
        <f>IFERROR(VLOOKUP(B1597,总表!A:D,3,0),"-")</f>
        <v>-</v>
      </c>
      <c r="F1597" s="6" t="str">
        <f t="shared" si="98"/>
        <v>-</v>
      </c>
      <c r="G1597" s="6" t="s">
        <v>9</v>
      </c>
      <c r="H1597" s="6" t="str">
        <f>IF(IFERROR(VLOOKUP(B1597,总表!A:D,4,0),"露易")=0," ",IFERROR(VLOOKUP(B1597,总表!A:D,4,0),"-"))</f>
        <v>-</v>
      </c>
      <c r="I1597" s="6" t="str">
        <f t="shared" si="99"/>
        <v>-</v>
      </c>
    </row>
    <row r="1598" spans="1:9">
      <c r="A1598" s="6">
        <v>1597</v>
      </c>
      <c r="B1598" s="47" t="str">
        <f t="shared" si="96"/>
        <v>0000063D</v>
      </c>
      <c r="C1598" s="47" t="str">
        <f>IFERROR(VLOOKUP(B1598,总表!A:B,2,0),"-")</f>
        <v>-</v>
      </c>
      <c r="D1598" s="6" t="str">
        <f t="shared" si="97"/>
        <v>-</v>
      </c>
      <c r="E1598" s="6" t="str">
        <f>IFERROR(VLOOKUP(B1598,总表!A:D,3,0),"-")</f>
        <v>-</v>
      </c>
      <c r="F1598" s="6" t="str">
        <f t="shared" si="98"/>
        <v>-</v>
      </c>
      <c r="G1598" s="6" t="s">
        <v>9</v>
      </c>
      <c r="H1598" s="6" t="str">
        <f>IF(IFERROR(VLOOKUP(B1598,总表!A:D,4,0),"露易")=0," ",IFERROR(VLOOKUP(B1598,总表!A:D,4,0),"-"))</f>
        <v>-</v>
      </c>
      <c r="I1598" s="6" t="str">
        <f t="shared" si="99"/>
        <v>-</v>
      </c>
    </row>
    <row r="1599" spans="1:9">
      <c r="A1599" s="6">
        <v>1598</v>
      </c>
      <c r="B1599" s="47" t="str">
        <f t="shared" si="96"/>
        <v>0000063E</v>
      </c>
      <c r="C1599" s="50" t="str">
        <f>IFERROR(VLOOKUP(B1599,总表!A:B,2,0),"-")</f>
        <v>摆设类</v>
      </c>
      <c r="D1599" s="51" t="str">
        <f t="shared" si="97"/>
        <v>摆设类</v>
      </c>
      <c r="E1599" s="6" t="str">
        <f>IFERROR(VLOOKUP(B1599,总表!A:D,3,0),"-")</f>
        <v>瑜伽球</v>
      </c>
      <c r="F1599" s="6" t="str">
        <f t="shared" si="98"/>
        <v>瑜伽球</v>
      </c>
      <c r="H1599" s="6" t="str">
        <f>IF(IFERROR(VLOOKUP(B1599,总表!A:D,4,0),"露易")=0," ",IFERROR(VLOOKUP(B1599,总表!A:D,4,0),"-"))</f>
        <v> </v>
      </c>
      <c r="I1599" s="6" t="str">
        <f t="shared" si="99"/>
        <v> </v>
      </c>
    </row>
    <row r="1600" spans="1:9">
      <c r="A1600" s="6">
        <v>1599</v>
      </c>
      <c r="B1600" s="47" t="str">
        <f t="shared" si="96"/>
        <v>0000063F</v>
      </c>
      <c r="C1600" s="47" t="str">
        <f>IFERROR(VLOOKUP(B1600,总表!A:B,2,0),"-")</f>
        <v>-</v>
      </c>
      <c r="D1600" s="6" t="str">
        <f t="shared" si="97"/>
        <v>-</v>
      </c>
      <c r="E1600" s="6" t="str">
        <f>IFERROR(VLOOKUP(B1600,总表!A:D,3,0),"-")</f>
        <v>-</v>
      </c>
      <c r="F1600" s="6" t="str">
        <f t="shared" si="98"/>
        <v>-</v>
      </c>
      <c r="G1600" s="6" t="s">
        <v>9</v>
      </c>
      <c r="H1600" s="6" t="str">
        <f>IF(IFERROR(VLOOKUP(B1600,总表!A:D,4,0),"露易")=0," ",IFERROR(VLOOKUP(B1600,总表!A:D,4,0),"-"))</f>
        <v>-</v>
      </c>
      <c r="I1600" s="6" t="str">
        <f t="shared" si="99"/>
        <v>-</v>
      </c>
    </row>
    <row r="1601" spans="1:9">
      <c r="A1601" s="6">
        <v>1600</v>
      </c>
      <c r="B1601" s="47" t="str">
        <f t="shared" si="96"/>
        <v>00000640</v>
      </c>
      <c r="C1601" s="47" t="str">
        <f>IFERROR(VLOOKUP(B1601,总表!A:B,2,0),"-")</f>
        <v>-</v>
      </c>
      <c r="D1601" s="6" t="str">
        <f t="shared" si="97"/>
        <v>-</v>
      </c>
      <c r="E1601" s="6" t="str">
        <f>IFERROR(VLOOKUP(B1601,总表!A:D,3,0),"-")</f>
        <v>-</v>
      </c>
      <c r="F1601" s="6" t="str">
        <f t="shared" si="98"/>
        <v>-</v>
      </c>
      <c r="G1601" s="6" t="s">
        <v>9</v>
      </c>
      <c r="H1601" s="6" t="str">
        <f>IF(IFERROR(VLOOKUP(B1601,总表!A:D,4,0),"露易")=0," ",IFERROR(VLOOKUP(B1601,总表!A:D,4,0),"-"))</f>
        <v>-</v>
      </c>
      <c r="I1601" s="6" t="str">
        <f t="shared" si="99"/>
        <v>-</v>
      </c>
    </row>
    <row r="1602" spans="1:9">
      <c r="A1602" s="6">
        <v>1601</v>
      </c>
      <c r="B1602" s="47" t="str">
        <f t="shared" ref="B1602:B1665" si="100">DEC2HEX(ROW(A1601),8)</f>
        <v>00000641</v>
      </c>
      <c r="C1602" s="47" t="str">
        <f>IFERROR(VLOOKUP(B1602,总表!A:B,2,0),"-")</f>
        <v>-</v>
      </c>
      <c r="D1602" s="6" t="str">
        <f t="shared" ref="D1602:D1665" si="101">C1602</f>
        <v>-</v>
      </c>
      <c r="E1602" s="6" t="str">
        <f>IFERROR(VLOOKUP(B1602,总表!A:D,3,0),"-")</f>
        <v>-</v>
      </c>
      <c r="F1602" s="6" t="str">
        <f t="shared" ref="F1602:F1665" si="102">E1602</f>
        <v>-</v>
      </c>
      <c r="G1602" s="6" t="s">
        <v>9</v>
      </c>
      <c r="H1602" s="6" t="str">
        <f>IF(IFERROR(VLOOKUP(B1602,总表!A:D,4,0),"露易")=0," ",IFERROR(VLOOKUP(B1602,总表!A:D,4,0),"-"))</f>
        <v>-</v>
      </c>
      <c r="I1602" s="6" t="str">
        <f t="shared" ref="I1602:I1665" si="103">H1602</f>
        <v>-</v>
      </c>
    </row>
    <row r="1603" spans="1:9">
      <c r="A1603" s="6">
        <v>1602</v>
      </c>
      <c r="B1603" s="47" t="str">
        <f t="shared" si="100"/>
        <v>00000642</v>
      </c>
      <c r="C1603" s="47" t="str">
        <f>IFERROR(VLOOKUP(B1603,总表!A:B,2,0),"-")</f>
        <v>-</v>
      </c>
      <c r="D1603" s="6" t="str">
        <f t="shared" si="101"/>
        <v>-</v>
      </c>
      <c r="E1603" s="6" t="str">
        <f>IFERROR(VLOOKUP(B1603,总表!A:D,3,0),"-")</f>
        <v>-</v>
      </c>
      <c r="F1603" s="6" t="str">
        <f t="shared" si="102"/>
        <v>-</v>
      </c>
      <c r="G1603" s="6" t="s">
        <v>9</v>
      </c>
      <c r="H1603" s="6" t="str">
        <f>IF(IFERROR(VLOOKUP(B1603,总表!A:D,4,0),"露易")=0," ",IFERROR(VLOOKUP(B1603,总表!A:D,4,0),"-"))</f>
        <v>-</v>
      </c>
      <c r="I1603" s="6" t="str">
        <f t="shared" si="103"/>
        <v>-</v>
      </c>
    </row>
    <row r="1604" spans="1:9">
      <c r="A1604" s="6">
        <v>1603</v>
      </c>
      <c r="B1604" s="47" t="str">
        <f t="shared" si="100"/>
        <v>00000643</v>
      </c>
      <c r="C1604" s="47" t="str">
        <f>IFERROR(VLOOKUP(B1604,总表!A:B,2,0),"-")</f>
        <v>-</v>
      </c>
      <c r="D1604" s="6" t="str">
        <f t="shared" si="101"/>
        <v>-</v>
      </c>
      <c r="E1604" s="6" t="str">
        <f>IFERROR(VLOOKUP(B1604,总表!A:D,3,0),"-")</f>
        <v>-</v>
      </c>
      <c r="F1604" s="6" t="str">
        <f t="shared" si="102"/>
        <v>-</v>
      </c>
      <c r="G1604" s="6" t="s">
        <v>9</v>
      </c>
      <c r="H1604" s="6" t="str">
        <f>IF(IFERROR(VLOOKUP(B1604,总表!A:D,4,0),"露易")=0," ",IFERROR(VLOOKUP(B1604,总表!A:D,4,0),"-"))</f>
        <v>-</v>
      </c>
      <c r="I1604" s="6" t="str">
        <f t="shared" si="103"/>
        <v>-</v>
      </c>
    </row>
    <row r="1605" spans="1:9">
      <c r="A1605" s="6">
        <v>1604</v>
      </c>
      <c r="B1605" s="47" t="str">
        <f t="shared" si="100"/>
        <v>00000644</v>
      </c>
      <c r="C1605" s="47" t="str">
        <f>IFERROR(VLOOKUP(B1605,总表!A:B,2,0),"-")</f>
        <v>-</v>
      </c>
      <c r="D1605" s="6" t="str">
        <f t="shared" si="101"/>
        <v>-</v>
      </c>
      <c r="E1605" s="6" t="str">
        <f>IFERROR(VLOOKUP(B1605,总表!A:D,3,0),"-")</f>
        <v>-</v>
      </c>
      <c r="F1605" s="6" t="str">
        <f t="shared" si="102"/>
        <v>-</v>
      </c>
      <c r="G1605" s="6" t="s">
        <v>9</v>
      </c>
      <c r="H1605" s="6" t="str">
        <f>IF(IFERROR(VLOOKUP(B1605,总表!A:D,4,0),"露易")=0," ",IFERROR(VLOOKUP(B1605,总表!A:D,4,0),"-"))</f>
        <v>-</v>
      </c>
      <c r="I1605" s="6" t="str">
        <f t="shared" si="103"/>
        <v>-</v>
      </c>
    </row>
    <row r="1606" spans="1:9">
      <c r="A1606" s="6">
        <v>1605</v>
      </c>
      <c r="B1606" s="47" t="str">
        <f t="shared" si="100"/>
        <v>00000645</v>
      </c>
      <c r="C1606" s="47" t="str">
        <f>IFERROR(VLOOKUP(B1606,总表!A:B,2,0),"-")</f>
        <v>-</v>
      </c>
      <c r="D1606" s="6" t="str">
        <f t="shared" si="101"/>
        <v>-</v>
      </c>
      <c r="E1606" s="6" t="str">
        <f>IFERROR(VLOOKUP(B1606,总表!A:D,3,0),"-")</f>
        <v>-</v>
      </c>
      <c r="F1606" s="6" t="str">
        <f t="shared" si="102"/>
        <v>-</v>
      </c>
      <c r="G1606" s="6" t="s">
        <v>9</v>
      </c>
      <c r="H1606" s="6" t="str">
        <f>IF(IFERROR(VLOOKUP(B1606,总表!A:D,4,0),"露易")=0," ",IFERROR(VLOOKUP(B1606,总表!A:D,4,0),"-"))</f>
        <v>-</v>
      </c>
      <c r="I1606" s="6" t="str">
        <f t="shared" si="103"/>
        <v>-</v>
      </c>
    </row>
    <row r="1607" spans="1:9">
      <c r="A1607" s="6">
        <v>1606</v>
      </c>
      <c r="B1607" s="47" t="str">
        <f t="shared" si="100"/>
        <v>00000646</v>
      </c>
      <c r="C1607" s="50" t="str">
        <f>IFERROR(VLOOKUP(B1607,总表!A:B,2,0),"-")</f>
        <v>摆设类</v>
      </c>
      <c r="D1607" s="51" t="str">
        <f t="shared" si="101"/>
        <v>摆设类</v>
      </c>
      <c r="E1607" s="6" t="str">
        <f>IFERROR(VLOOKUP(B1607,总表!A:D,3,0),"-")</f>
        <v>服务餐车</v>
      </c>
      <c r="F1607" s="6" t="str">
        <f t="shared" si="102"/>
        <v>服务餐车</v>
      </c>
      <c r="H1607" s="6" t="str">
        <f>IF(IFERROR(VLOOKUP(B1607,总表!A:D,4,0),"露易")=0," ",IFERROR(VLOOKUP(B1607,总表!A:D,4,0),"-"))</f>
        <v> </v>
      </c>
      <c r="I1607" s="6" t="str">
        <f t="shared" si="103"/>
        <v> </v>
      </c>
    </row>
    <row r="1608" spans="1:9">
      <c r="A1608" s="6">
        <v>1607</v>
      </c>
      <c r="B1608" s="47" t="str">
        <f t="shared" si="100"/>
        <v>00000647</v>
      </c>
      <c r="C1608" s="47" t="str">
        <f>IFERROR(VLOOKUP(B1608,总表!A:B,2,0),"-")</f>
        <v>-</v>
      </c>
      <c r="D1608" s="6" t="str">
        <f t="shared" si="101"/>
        <v>-</v>
      </c>
      <c r="E1608" s="6" t="str">
        <f>IFERROR(VLOOKUP(B1608,总表!A:D,3,0),"-")</f>
        <v>-</v>
      </c>
      <c r="F1608" s="6" t="str">
        <f t="shared" si="102"/>
        <v>-</v>
      </c>
      <c r="G1608" s="6" t="s">
        <v>9</v>
      </c>
      <c r="H1608" s="6" t="str">
        <f>IF(IFERROR(VLOOKUP(B1608,总表!A:D,4,0),"露易")=0," ",IFERROR(VLOOKUP(B1608,总表!A:D,4,0),"-"))</f>
        <v>-</v>
      </c>
      <c r="I1608" s="6" t="str">
        <f t="shared" si="103"/>
        <v>-</v>
      </c>
    </row>
    <row r="1609" spans="1:9">
      <c r="A1609" s="6">
        <v>1608</v>
      </c>
      <c r="B1609" s="47" t="str">
        <f t="shared" si="100"/>
        <v>00000648</v>
      </c>
      <c r="C1609" s="47" t="str">
        <f>IFERROR(VLOOKUP(B1609,总表!A:B,2,0),"-")</f>
        <v>-</v>
      </c>
      <c r="D1609" s="6" t="str">
        <f t="shared" si="101"/>
        <v>-</v>
      </c>
      <c r="E1609" s="6" t="str">
        <f>IFERROR(VLOOKUP(B1609,总表!A:D,3,0),"-")</f>
        <v>-</v>
      </c>
      <c r="F1609" s="6" t="str">
        <f t="shared" si="102"/>
        <v>-</v>
      </c>
      <c r="G1609" s="6" t="s">
        <v>9</v>
      </c>
      <c r="H1609" s="6" t="str">
        <f>IF(IFERROR(VLOOKUP(B1609,总表!A:D,4,0),"露易")=0," ",IFERROR(VLOOKUP(B1609,总表!A:D,4,0),"-"))</f>
        <v>-</v>
      </c>
      <c r="I1609" s="6" t="str">
        <f t="shared" si="103"/>
        <v>-</v>
      </c>
    </row>
    <row r="1610" spans="1:9">
      <c r="A1610" s="6">
        <v>1609</v>
      </c>
      <c r="B1610" s="47" t="str">
        <f t="shared" si="100"/>
        <v>00000649</v>
      </c>
      <c r="C1610" s="47" t="str">
        <f>IFERROR(VLOOKUP(B1610,总表!A:B,2,0),"-")</f>
        <v>-</v>
      </c>
      <c r="D1610" s="6" t="str">
        <f t="shared" si="101"/>
        <v>-</v>
      </c>
      <c r="E1610" s="6" t="str">
        <f>IFERROR(VLOOKUP(B1610,总表!A:D,3,0),"-")</f>
        <v>-</v>
      </c>
      <c r="F1610" s="6" t="str">
        <f t="shared" si="102"/>
        <v>-</v>
      </c>
      <c r="G1610" s="6" t="s">
        <v>9</v>
      </c>
      <c r="H1610" s="6" t="str">
        <f>IF(IFERROR(VLOOKUP(B1610,总表!A:D,4,0),"露易")=0," ",IFERROR(VLOOKUP(B1610,总表!A:D,4,0),"-"))</f>
        <v>-</v>
      </c>
      <c r="I1610" s="6" t="str">
        <f t="shared" si="103"/>
        <v>-</v>
      </c>
    </row>
    <row r="1611" spans="1:9">
      <c r="A1611" s="6">
        <v>1610</v>
      </c>
      <c r="B1611" s="47" t="str">
        <f t="shared" si="100"/>
        <v>0000064A</v>
      </c>
      <c r="C1611" s="47" t="str">
        <f>IFERROR(VLOOKUP(B1611,总表!A:B,2,0),"-")</f>
        <v>-</v>
      </c>
      <c r="D1611" s="6" t="str">
        <f t="shared" si="101"/>
        <v>-</v>
      </c>
      <c r="E1611" s="6" t="str">
        <f>IFERROR(VLOOKUP(B1611,总表!A:D,3,0),"-")</f>
        <v>-</v>
      </c>
      <c r="F1611" s="6" t="str">
        <f t="shared" si="102"/>
        <v>-</v>
      </c>
      <c r="G1611" s="6" t="s">
        <v>9</v>
      </c>
      <c r="H1611" s="6" t="str">
        <f>IF(IFERROR(VLOOKUP(B1611,总表!A:D,4,0),"露易")=0," ",IFERROR(VLOOKUP(B1611,总表!A:D,4,0),"-"))</f>
        <v>-</v>
      </c>
      <c r="I1611" s="6" t="str">
        <f t="shared" si="103"/>
        <v>-</v>
      </c>
    </row>
    <row r="1612" spans="1:9">
      <c r="A1612" s="6">
        <v>1611</v>
      </c>
      <c r="B1612" s="47" t="str">
        <f t="shared" si="100"/>
        <v>0000064B</v>
      </c>
      <c r="C1612" s="47" t="str">
        <f>IFERROR(VLOOKUP(B1612,总表!A:B,2,0),"-")</f>
        <v>-</v>
      </c>
      <c r="D1612" s="6" t="str">
        <f t="shared" si="101"/>
        <v>-</v>
      </c>
      <c r="E1612" s="6" t="str">
        <f>IFERROR(VLOOKUP(B1612,总表!A:D,3,0),"-")</f>
        <v>-</v>
      </c>
      <c r="F1612" s="6" t="str">
        <f t="shared" si="102"/>
        <v>-</v>
      </c>
      <c r="G1612" s="6" t="s">
        <v>9</v>
      </c>
      <c r="H1612" s="6" t="str">
        <f>IF(IFERROR(VLOOKUP(B1612,总表!A:D,4,0),"露易")=0," ",IFERROR(VLOOKUP(B1612,总表!A:D,4,0),"-"))</f>
        <v>-</v>
      </c>
      <c r="I1612" s="6" t="str">
        <f t="shared" si="103"/>
        <v>-</v>
      </c>
    </row>
    <row r="1613" spans="1:9">
      <c r="A1613" s="6">
        <v>1612</v>
      </c>
      <c r="B1613" s="47" t="str">
        <f t="shared" si="100"/>
        <v>0000064C</v>
      </c>
      <c r="C1613" s="47" t="str">
        <f>IFERROR(VLOOKUP(B1613,总表!A:B,2,0),"-")</f>
        <v>-</v>
      </c>
      <c r="D1613" s="6" t="str">
        <f t="shared" si="101"/>
        <v>-</v>
      </c>
      <c r="E1613" s="6" t="str">
        <f>IFERROR(VLOOKUP(B1613,总表!A:D,3,0),"-")</f>
        <v>-</v>
      </c>
      <c r="F1613" s="6" t="str">
        <f t="shared" si="102"/>
        <v>-</v>
      </c>
      <c r="G1613" s="6" t="s">
        <v>9</v>
      </c>
      <c r="H1613" s="6" t="str">
        <f>IF(IFERROR(VLOOKUP(B1613,总表!A:D,4,0),"露易")=0," ",IFERROR(VLOOKUP(B1613,总表!A:D,4,0),"-"))</f>
        <v>-</v>
      </c>
      <c r="I1613" s="6" t="str">
        <f t="shared" si="103"/>
        <v>-</v>
      </c>
    </row>
    <row r="1614" spans="1:9">
      <c r="A1614" s="6">
        <v>1613</v>
      </c>
      <c r="B1614" s="47" t="str">
        <f t="shared" si="100"/>
        <v>0000064D</v>
      </c>
      <c r="C1614" s="47" t="str">
        <f>IFERROR(VLOOKUP(B1614,总表!A:B,2,0),"-")</f>
        <v>-</v>
      </c>
      <c r="D1614" s="6" t="str">
        <f t="shared" si="101"/>
        <v>-</v>
      </c>
      <c r="E1614" s="6" t="str">
        <f>IFERROR(VLOOKUP(B1614,总表!A:D,3,0),"-")</f>
        <v>-</v>
      </c>
      <c r="F1614" s="6" t="str">
        <f t="shared" si="102"/>
        <v>-</v>
      </c>
      <c r="G1614" s="6" t="s">
        <v>9</v>
      </c>
      <c r="H1614" s="6" t="str">
        <f>IF(IFERROR(VLOOKUP(B1614,总表!A:D,4,0),"露易")=0," ",IFERROR(VLOOKUP(B1614,总表!A:D,4,0),"-"))</f>
        <v>-</v>
      </c>
      <c r="I1614" s="6" t="str">
        <f t="shared" si="103"/>
        <v>-</v>
      </c>
    </row>
    <row r="1615" spans="1:9">
      <c r="A1615" s="6">
        <v>1614</v>
      </c>
      <c r="B1615" s="47" t="str">
        <f t="shared" si="100"/>
        <v>0000064E</v>
      </c>
      <c r="C1615" s="47" t="str">
        <f>IFERROR(VLOOKUP(B1615,总表!A:B,2,0),"-")</f>
        <v>-</v>
      </c>
      <c r="D1615" s="6" t="str">
        <f t="shared" si="101"/>
        <v>-</v>
      </c>
      <c r="E1615" s="6" t="str">
        <f>IFERROR(VLOOKUP(B1615,总表!A:D,3,0),"-")</f>
        <v>-</v>
      </c>
      <c r="F1615" s="6" t="str">
        <f t="shared" si="102"/>
        <v>-</v>
      </c>
      <c r="G1615" s="6" t="s">
        <v>9</v>
      </c>
      <c r="H1615" s="6" t="str">
        <f>IF(IFERROR(VLOOKUP(B1615,总表!A:D,4,0),"露易")=0," ",IFERROR(VLOOKUP(B1615,总表!A:D,4,0),"-"))</f>
        <v>-</v>
      </c>
      <c r="I1615" s="6" t="str">
        <f t="shared" si="103"/>
        <v>-</v>
      </c>
    </row>
    <row r="1616" spans="1:9">
      <c r="A1616" s="6">
        <v>1615</v>
      </c>
      <c r="B1616" s="47" t="str">
        <f t="shared" si="100"/>
        <v>0000064F</v>
      </c>
      <c r="C1616" s="47" t="str">
        <f>IFERROR(VLOOKUP(B1616,总表!A:B,2,0),"-")</f>
        <v>-</v>
      </c>
      <c r="D1616" s="6" t="str">
        <f t="shared" si="101"/>
        <v>-</v>
      </c>
      <c r="E1616" s="6" t="str">
        <f>IFERROR(VLOOKUP(B1616,总表!A:D,3,0),"-")</f>
        <v>-</v>
      </c>
      <c r="F1616" s="6" t="str">
        <f t="shared" si="102"/>
        <v>-</v>
      </c>
      <c r="G1616" s="6" t="s">
        <v>9</v>
      </c>
      <c r="H1616" s="6" t="str">
        <f>IF(IFERROR(VLOOKUP(B1616,总表!A:D,4,0),"露易")=0," ",IFERROR(VLOOKUP(B1616,总表!A:D,4,0),"-"))</f>
        <v>-</v>
      </c>
      <c r="I1616" s="6" t="str">
        <f t="shared" si="103"/>
        <v>-</v>
      </c>
    </row>
    <row r="1617" spans="1:9">
      <c r="A1617" s="6">
        <v>1616</v>
      </c>
      <c r="B1617" s="47" t="str">
        <f t="shared" si="100"/>
        <v>00000650</v>
      </c>
      <c r="C1617" s="47" t="str">
        <f>IFERROR(VLOOKUP(B1617,总表!A:B,2,0),"-")</f>
        <v>-</v>
      </c>
      <c r="D1617" s="6" t="str">
        <f t="shared" si="101"/>
        <v>-</v>
      </c>
      <c r="E1617" s="6" t="str">
        <f>IFERROR(VLOOKUP(B1617,总表!A:D,3,0),"-")</f>
        <v>-</v>
      </c>
      <c r="F1617" s="6" t="str">
        <f t="shared" si="102"/>
        <v>-</v>
      </c>
      <c r="G1617" s="6" t="s">
        <v>9</v>
      </c>
      <c r="H1617" s="6" t="str">
        <f>IF(IFERROR(VLOOKUP(B1617,总表!A:D,4,0),"露易")=0," ",IFERROR(VLOOKUP(B1617,总表!A:D,4,0),"-"))</f>
        <v>-</v>
      </c>
      <c r="I1617" s="6" t="str">
        <f t="shared" si="103"/>
        <v>-</v>
      </c>
    </row>
    <row r="1618" spans="1:9">
      <c r="A1618" s="6">
        <v>1617</v>
      </c>
      <c r="B1618" s="47" t="str">
        <f t="shared" si="100"/>
        <v>00000651</v>
      </c>
      <c r="C1618" s="47" t="str">
        <f>IFERROR(VLOOKUP(B1618,总表!A:B,2,0),"-")</f>
        <v>-</v>
      </c>
      <c r="D1618" s="6" t="str">
        <f t="shared" si="101"/>
        <v>-</v>
      </c>
      <c r="E1618" s="6" t="str">
        <f>IFERROR(VLOOKUP(B1618,总表!A:D,3,0),"-")</f>
        <v>-</v>
      </c>
      <c r="F1618" s="6" t="str">
        <f t="shared" si="102"/>
        <v>-</v>
      </c>
      <c r="G1618" s="6" t="s">
        <v>9</v>
      </c>
      <c r="H1618" s="6" t="str">
        <f>IF(IFERROR(VLOOKUP(B1618,总表!A:D,4,0),"露易")=0," ",IFERROR(VLOOKUP(B1618,总表!A:D,4,0),"-"))</f>
        <v>-</v>
      </c>
      <c r="I1618" s="6" t="str">
        <f t="shared" si="103"/>
        <v>-</v>
      </c>
    </row>
    <row r="1619" spans="1:9">
      <c r="A1619" s="6">
        <v>1618</v>
      </c>
      <c r="B1619" s="47" t="str">
        <f t="shared" si="100"/>
        <v>00000652</v>
      </c>
      <c r="C1619" s="47" t="str">
        <f>IFERROR(VLOOKUP(B1619,总表!A:B,2,0),"-")</f>
        <v>-</v>
      </c>
      <c r="D1619" s="6" t="str">
        <f t="shared" si="101"/>
        <v>-</v>
      </c>
      <c r="E1619" s="6" t="str">
        <f>IFERROR(VLOOKUP(B1619,总表!A:D,3,0),"-")</f>
        <v>-</v>
      </c>
      <c r="F1619" s="6" t="str">
        <f t="shared" si="102"/>
        <v>-</v>
      </c>
      <c r="G1619" s="6" t="s">
        <v>9</v>
      </c>
      <c r="H1619" s="6" t="str">
        <f>IF(IFERROR(VLOOKUP(B1619,总表!A:D,4,0),"露易")=0," ",IFERROR(VLOOKUP(B1619,总表!A:D,4,0),"-"))</f>
        <v>-</v>
      </c>
      <c r="I1619" s="6" t="str">
        <f t="shared" si="103"/>
        <v>-</v>
      </c>
    </row>
    <row r="1620" spans="1:9">
      <c r="A1620" s="6">
        <v>1619</v>
      </c>
      <c r="B1620" s="47" t="str">
        <f t="shared" si="100"/>
        <v>00000653</v>
      </c>
      <c r="C1620" s="47" t="str">
        <f>IFERROR(VLOOKUP(B1620,总表!A:B,2,0),"-")</f>
        <v>-</v>
      </c>
      <c r="D1620" s="6" t="str">
        <f t="shared" si="101"/>
        <v>-</v>
      </c>
      <c r="E1620" s="6" t="str">
        <f>IFERROR(VLOOKUP(B1620,总表!A:D,3,0),"-")</f>
        <v>-</v>
      </c>
      <c r="F1620" s="6" t="str">
        <f t="shared" si="102"/>
        <v>-</v>
      </c>
      <c r="G1620" s="6" t="s">
        <v>9</v>
      </c>
      <c r="H1620" s="6" t="str">
        <f>IF(IFERROR(VLOOKUP(B1620,总表!A:D,4,0),"露易")=0," ",IFERROR(VLOOKUP(B1620,总表!A:D,4,0),"-"))</f>
        <v>-</v>
      </c>
      <c r="I1620" s="6" t="str">
        <f t="shared" si="103"/>
        <v>-</v>
      </c>
    </row>
    <row r="1621" spans="1:9">
      <c r="A1621" s="6">
        <v>1620</v>
      </c>
      <c r="B1621" s="47" t="str">
        <f t="shared" si="100"/>
        <v>00000654</v>
      </c>
      <c r="C1621" s="50" t="str">
        <f>IFERROR(VLOOKUP(B1621,总表!A:B,2,0),"-")</f>
        <v>摆设类</v>
      </c>
      <c r="D1621" s="51" t="str">
        <f t="shared" si="101"/>
        <v>摆设类</v>
      </c>
      <c r="E1621" s="6" t="str">
        <f>IFERROR(VLOOKUP(B1621,总表!A:D,3,0),"-")</f>
        <v>吊床</v>
      </c>
      <c r="F1621" s="6" t="str">
        <f t="shared" si="102"/>
        <v>吊床</v>
      </c>
      <c r="H1621" s="6" t="str">
        <f>IF(IFERROR(VLOOKUP(B1621,总表!A:D,4,0),"露易")=0," ",IFERROR(VLOOKUP(B1621,总表!A:D,4,0),"-"))</f>
        <v> </v>
      </c>
      <c r="I1621" s="6" t="str">
        <f t="shared" si="103"/>
        <v> </v>
      </c>
    </row>
    <row r="1622" spans="1:9">
      <c r="A1622" s="6">
        <v>1621</v>
      </c>
      <c r="B1622" s="47" t="str">
        <f t="shared" si="100"/>
        <v>00000655</v>
      </c>
      <c r="C1622" s="50" t="str">
        <f>IFERROR(VLOOKUP(B1622,总表!A:B,2,0),"-")</f>
        <v>摆设类</v>
      </c>
      <c r="D1622" s="51" t="str">
        <f t="shared" si="101"/>
        <v>摆设类</v>
      </c>
      <c r="E1622" s="6" t="str">
        <f>IFERROR(VLOOKUP(B1622,总表!A:D,3,0),"-")</f>
        <v>休闲塑胶绑带椅</v>
      </c>
      <c r="F1622" s="6" t="str">
        <f t="shared" si="102"/>
        <v>休闲塑胶绑带椅</v>
      </c>
      <c r="H1622" s="6" t="str">
        <f>IF(IFERROR(VLOOKUP(B1622,总表!A:D,4,0),"露易")=0," ",IFERROR(VLOOKUP(B1622,总表!A:D,4,0),"-"))</f>
        <v> </v>
      </c>
      <c r="I1622" s="6" t="str">
        <f t="shared" si="103"/>
        <v> </v>
      </c>
    </row>
    <row r="1623" spans="1:9">
      <c r="A1623" s="6">
        <v>1622</v>
      </c>
      <c r="B1623" s="47" t="str">
        <f t="shared" si="100"/>
        <v>00000656</v>
      </c>
      <c r="C1623" s="47" t="str">
        <f>IFERROR(VLOOKUP(B1623,总表!A:B,2,0),"-")</f>
        <v>-</v>
      </c>
      <c r="D1623" s="6" t="str">
        <f t="shared" si="101"/>
        <v>-</v>
      </c>
      <c r="E1623" s="6" t="str">
        <f>IFERROR(VLOOKUP(B1623,总表!A:D,3,0),"-")</f>
        <v>-</v>
      </c>
      <c r="F1623" s="6" t="str">
        <f t="shared" si="102"/>
        <v>-</v>
      </c>
      <c r="G1623" s="6" t="s">
        <v>9</v>
      </c>
      <c r="H1623" s="6" t="str">
        <f>IF(IFERROR(VLOOKUP(B1623,总表!A:D,4,0),"露易")=0," ",IFERROR(VLOOKUP(B1623,总表!A:D,4,0),"-"))</f>
        <v>-</v>
      </c>
      <c r="I1623" s="6" t="str">
        <f t="shared" si="103"/>
        <v>-</v>
      </c>
    </row>
    <row r="1624" spans="1:9">
      <c r="A1624" s="6">
        <v>1623</v>
      </c>
      <c r="B1624" s="47" t="str">
        <f t="shared" si="100"/>
        <v>00000657</v>
      </c>
      <c r="C1624" s="47" t="str">
        <f>IFERROR(VLOOKUP(B1624,总表!A:B,2,0),"-")</f>
        <v>-</v>
      </c>
      <c r="D1624" s="6" t="str">
        <f t="shared" si="101"/>
        <v>-</v>
      </c>
      <c r="E1624" s="6" t="str">
        <f>IFERROR(VLOOKUP(B1624,总表!A:D,3,0),"-")</f>
        <v>-</v>
      </c>
      <c r="F1624" s="6" t="str">
        <f t="shared" si="102"/>
        <v>-</v>
      </c>
      <c r="G1624" s="6" t="s">
        <v>9</v>
      </c>
      <c r="H1624" s="6" t="str">
        <f>IF(IFERROR(VLOOKUP(B1624,总表!A:D,4,0),"露易")=0," ",IFERROR(VLOOKUP(B1624,总表!A:D,4,0),"-"))</f>
        <v>-</v>
      </c>
      <c r="I1624" s="6" t="str">
        <f t="shared" si="103"/>
        <v>-</v>
      </c>
    </row>
    <row r="1625" spans="1:9">
      <c r="A1625" s="6">
        <v>1624</v>
      </c>
      <c r="B1625" s="47" t="str">
        <f t="shared" si="100"/>
        <v>00000658</v>
      </c>
      <c r="C1625" s="50" t="str">
        <f>IFERROR(VLOOKUP(B1625,总表!A:B,2,0),"-")</f>
        <v>摆设类</v>
      </c>
      <c r="D1625" s="51" t="str">
        <f t="shared" si="101"/>
        <v>摆设类</v>
      </c>
      <c r="E1625" s="6" t="str">
        <f>IFERROR(VLOOKUP(B1625,总表!A:D,3,0),"-")</f>
        <v>地精摆饰</v>
      </c>
      <c r="F1625" s="6" t="str">
        <f t="shared" si="102"/>
        <v>地精摆饰</v>
      </c>
      <c r="H1625" s="6" t="str">
        <f>IF(IFERROR(VLOOKUP(B1625,总表!A:D,4,0),"露易")=0," ",IFERROR(VLOOKUP(B1625,总表!A:D,4,0),"-"))</f>
        <v> </v>
      </c>
      <c r="I1625" s="6" t="str">
        <f t="shared" si="103"/>
        <v> </v>
      </c>
    </row>
    <row r="1626" spans="1:9">
      <c r="A1626" s="6">
        <v>1625</v>
      </c>
      <c r="B1626" s="47" t="str">
        <f t="shared" si="100"/>
        <v>00000659</v>
      </c>
      <c r="C1626" s="50" t="str">
        <f>IFERROR(VLOOKUP(B1626,总表!A:B,2,0),"-")</f>
        <v>摆设类</v>
      </c>
      <c r="D1626" s="51" t="str">
        <f t="shared" si="101"/>
        <v>摆设类</v>
      </c>
      <c r="E1626" s="6" t="str">
        <f>IFERROR(VLOOKUP(B1626,总表!A:D,3,0),"-")</f>
        <v>花园铸铁长椅</v>
      </c>
      <c r="F1626" s="6" t="str">
        <f t="shared" si="102"/>
        <v>花园铸铁长椅</v>
      </c>
      <c r="H1626" s="6" t="str">
        <f>IF(IFERROR(VLOOKUP(B1626,总表!A:D,4,0),"露易")=0," ",IFERROR(VLOOKUP(B1626,总表!A:D,4,0),"-"))</f>
        <v> </v>
      </c>
      <c r="I1626" s="6" t="str">
        <f t="shared" si="103"/>
        <v> </v>
      </c>
    </row>
    <row r="1627" spans="1:9">
      <c r="A1627" s="6">
        <v>1626</v>
      </c>
      <c r="B1627" s="47" t="str">
        <f t="shared" si="100"/>
        <v>0000065A</v>
      </c>
      <c r="C1627" s="50" t="str">
        <f>IFERROR(VLOOKUP(B1627,总表!A:B,2,0),"-")</f>
        <v>摆设类</v>
      </c>
      <c r="D1627" s="51" t="str">
        <f t="shared" si="101"/>
        <v>摆设类</v>
      </c>
      <c r="E1627" s="6" t="str">
        <f>IFERROR(VLOOKUP(B1627,总表!A:D,3,0),"-")</f>
        <v>花园铸铁椅</v>
      </c>
      <c r="F1627" s="6" t="str">
        <f t="shared" si="102"/>
        <v>花园铸铁椅</v>
      </c>
      <c r="H1627" s="6" t="str">
        <f>IF(IFERROR(VLOOKUP(B1627,总表!A:D,4,0),"露易")=0," ",IFERROR(VLOOKUP(B1627,总表!A:D,4,0),"-"))</f>
        <v> </v>
      </c>
      <c r="I1627" s="6" t="str">
        <f t="shared" si="103"/>
        <v> </v>
      </c>
    </row>
    <row r="1628" spans="1:9">
      <c r="A1628" s="6">
        <v>1627</v>
      </c>
      <c r="B1628" s="47" t="str">
        <f t="shared" si="100"/>
        <v>0000065B</v>
      </c>
      <c r="C1628" s="50" t="str">
        <f>IFERROR(VLOOKUP(B1628,总表!A:B,2,0),"-")</f>
        <v>摆设类</v>
      </c>
      <c r="D1628" s="51" t="str">
        <f t="shared" si="101"/>
        <v>摆设类</v>
      </c>
      <c r="E1628" s="6" t="str">
        <f>IFERROR(VLOOKUP(B1628,总表!A:D,3,0),"-")</f>
        <v>花园铸铁桌</v>
      </c>
      <c r="F1628" s="6" t="str">
        <f t="shared" si="102"/>
        <v>花园铸铁桌</v>
      </c>
      <c r="H1628" s="6" t="str">
        <f>IF(IFERROR(VLOOKUP(B1628,总表!A:D,4,0),"露易")=0," ",IFERROR(VLOOKUP(B1628,总表!A:D,4,0),"-"))</f>
        <v> </v>
      </c>
      <c r="I1628" s="6" t="str">
        <f t="shared" si="103"/>
        <v> </v>
      </c>
    </row>
    <row r="1629" spans="1:9">
      <c r="A1629" s="6">
        <v>1628</v>
      </c>
      <c r="B1629" s="47" t="str">
        <f t="shared" si="100"/>
        <v>0000065C</v>
      </c>
      <c r="C1629" s="50" t="str">
        <f>IFERROR(VLOOKUP(B1629,总表!A:B,2,0),"-")</f>
        <v>摆设类</v>
      </c>
      <c r="D1629" s="51" t="str">
        <f t="shared" si="101"/>
        <v>摆设类</v>
      </c>
      <c r="E1629" s="6" t="str">
        <f>IFERROR(VLOOKUP(B1629,总表!A:D,3,0),"-")</f>
        <v>花园灯</v>
      </c>
      <c r="F1629" s="6" t="str">
        <f t="shared" si="102"/>
        <v>花园灯</v>
      </c>
      <c r="H1629" s="6" t="str">
        <f>IF(IFERROR(VLOOKUP(B1629,总表!A:D,4,0),"露易")=0," ",IFERROR(VLOOKUP(B1629,总表!A:D,4,0),"-"))</f>
        <v> </v>
      </c>
      <c r="I1629" s="6" t="str">
        <f t="shared" si="103"/>
        <v> </v>
      </c>
    </row>
    <row r="1630" spans="1:9">
      <c r="A1630" s="6">
        <v>1629</v>
      </c>
      <c r="B1630" s="47" t="str">
        <f t="shared" si="100"/>
        <v>0000065D</v>
      </c>
      <c r="C1630" s="47" t="str">
        <f>IFERROR(VLOOKUP(B1630,总表!A:B,2,0),"-")</f>
        <v>-</v>
      </c>
      <c r="D1630" s="6" t="str">
        <f t="shared" si="101"/>
        <v>-</v>
      </c>
      <c r="E1630" s="6" t="str">
        <f>IFERROR(VLOOKUP(B1630,总表!A:D,3,0),"-")</f>
        <v>-</v>
      </c>
      <c r="F1630" s="6" t="str">
        <f t="shared" si="102"/>
        <v>-</v>
      </c>
      <c r="G1630" s="6" t="s">
        <v>9</v>
      </c>
      <c r="H1630" s="6" t="str">
        <f>IF(IFERROR(VLOOKUP(B1630,总表!A:D,4,0),"露易")=0," ",IFERROR(VLOOKUP(B1630,总表!A:D,4,0),"-"))</f>
        <v>-</v>
      </c>
      <c r="I1630" s="6" t="str">
        <f t="shared" si="103"/>
        <v>-</v>
      </c>
    </row>
    <row r="1631" spans="1:9">
      <c r="A1631" s="6">
        <v>1630</v>
      </c>
      <c r="B1631" s="47" t="str">
        <f t="shared" si="100"/>
        <v>0000065E</v>
      </c>
      <c r="C1631" s="47" t="str">
        <f>IFERROR(VLOOKUP(B1631,总表!A:B,2,0),"-")</f>
        <v>-</v>
      </c>
      <c r="D1631" s="6" t="str">
        <f t="shared" si="101"/>
        <v>-</v>
      </c>
      <c r="E1631" s="6" t="str">
        <f>IFERROR(VLOOKUP(B1631,总表!A:D,3,0),"-")</f>
        <v>-</v>
      </c>
      <c r="F1631" s="6" t="str">
        <f t="shared" si="102"/>
        <v>-</v>
      </c>
      <c r="G1631" s="6" t="s">
        <v>9</v>
      </c>
      <c r="H1631" s="6" t="str">
        <f>IF(IFERROR(VLOOKUP(B1631,总表!A:D,4,0),"露易")=0," ",IFERROR(VLOOKUP(B1631,总表!A:D,4,0),"-"))</f>
        <v>-</v>
      </c>
      <c r="I1631" s="6" t="str">
        <f t="shared" si="103"/>
        <v>-</v>
      </c>
    </row>
    <row r="1632" spans="1:9">
      <c r="A1632" s="6">
        <v>1631</v>
      </c>
      <c r="B1632" s="47" t="str">
        <f t="shared" si="100"/>
        <v>0000065F</v>
      </c>
      <c r="C1632" s="50" t="str">
        <f>IFERROR(VLOOKUP(B1632,总表!A:B,2,0),"-")</f>
        <v>摆设类</v>
      </c>
      <c r="D1632" s="51" t="str">
        <f t="shared" si="101"/>
        <v>摆设类</v>
      </c>
      <c r="E1632" s="6" t="str">
        <f>IFERROR(VLOOKUP(B1632,总表!A:D,3,0),"-")</f>
        <v>花园水龙头</v>
      </c>
      <c r="F1632" s="6" t="str">
        <f t="shared" si="102"/>
        <v>花园水龙头</v>
      </c>
      <c r="H1632" s="6" t="str">
        <f>IF(IFERROR(VLOOKUP(B1632,总表!A:D,4,0),"露易")=0," ",IFERROR(VLOOKUP(B1632,总表!A:D,4,0),"-"))</f>
        <v> </v>
      </c>
      <c r="I1632" s="6" t="str">
        <f t="shared" si="103"/>
        <v> </v>
      </c>
    </row>
    <row r="1633" spans="1:9">
      <c r="A1633" s="6">
        <v>1632</v>
      </c>
      <c r="B1633" s="47" t="str">
        <f t="shared" si="100"/>
        <v>00000660</v>
      </c>
      <c r="C1633" s="50" t="str">
        <f>IFERROR(VLOOKUP(B1633,总表!A:B,2,0),"-")</f>
        <v>摆设类</v>
      </c>
      <c r="D1633" s="51" t="str">
        <f t="shared" si="101"/>
        <v>摆设类</v>
      </c>
      <c r="E1633" s="6" t="str">
        <f>IFERROR(VLOOKUP(B1633,总表!A:D,3,0),"-")</f>
        <v>高尔夫球袋</v>
      </c>
      <c r="F1633" s="6" t="str">
        <f t="shared" si="102"/>
        <v>高尔夫球袋</v>
      </c>
      <c r="H1633" s="6" t="str">
        <f>IF(IFERROR(VLOOKUP(B1633,总表!A:D,4,0),"露易")=0," ",IFERROR(VLOOKUP(B1633,总表!A:D,4,0),"-"))</f>
        <v> </v>
      </c>
      <c r="I1633" s="6" t="str">
        <f t="shared" si="103"/>
        <v> </v>
      </c>
    </row>
    <row r="1634" spans="1:9">
      <c r="A1634" s="6">
        <v>1633</v>
      </c>
      <c r="B1634" s="47" t="str">
        <f t="shared" si="100"/>
        <v>00000661</v>
      </c>
      <c r="C1634" s="47" t="str">
        <f>IFERROR(VLOOKUP(B1634,总表!A:B,2,0),"-")</f>
        <v>-</v>
      </c>
      <c r="D1634" s="6" t="str">
        <f t="shared" si="101"/>
        <v>-</v>
      </c>
      <c r="E1634" s="6" t="str">
        <f>IFERROR(VLOOKUP(B1634,总表!A:D,3,0),"-")</f>
        <v>-</v>
      </c>
      <c r="F1634" s="6" t="str">
        <f t="shared" si="102"/>
        <v>-</v>
      </c>
      <c r="G1634" s="6" t="s">
        <v>9</v>
      </c>
      <c r="H1634" s="6" t="str">
        <f>IF(IFERROR(VLOOKUP(B1634,总表!A:D,4,0),"露易")=0," ",IFERROR(VLOOKUP(B1634,总表!A:D,4,0),"-"))</f>
        <v>-</v>
      </c>
      <c r="I1634" s="6" t="str">
        <f t="shared" si="103"/>
        <v>-</v>
      </c>
    </row>
    <row r="1635" spans="1:9">
      <c r="A1635" s="6">
        <v>1634</v>
      </c>
      <c r="B1635" s="47" t="str">
        <f t="shared" si="100"/>
        <v>00000662</v>
      </c>
      <c r="C1635" s="47" t="str">
        <f>IFERROR(VLOOKUP(B1635,总表!A:B,2,0),"-")</f>
        <v>-</v>
      </c>
      <c r="D1635" s="6" t="str">
        <f t="shared" si="101"/>
        <v>-</v>
      </c>
      <c r="E1635" s="6" t="str">
        <f>IFERROR(VLOOKUP(B1635,总表!A:D,3,0),"-")</f>
        <v>-</v>
      </c>
      <c r="F1635" s="6" t="str">
        <f t="shared" si="102"/>
        <v>-</v>
      </c>
      <c r="G1635" s="6" t="s">
        <v>9</v>
      </c>
      <c r="H1635" s="6" t="str">
        <f>IF(IFERROR(VLOOKUP(B1635,总表!A:D,4,0),"露易")=0," ",IFERROR(VLOOKUP(B1635,总表!A:D,4,0),"-"))</f>
        <v>-</v>
      </c>
      <c r="I1635" s="6" t="str">
        <f t="shared" si="103"/>
        <v>-</v>
      </c>
    </row>
    <row r="1636" spans="1:9">
      <c r="A1636" s="6">
        <v>1635</v>
      </c>
      <c r="B1636" s="47" t="str">
        <f t="shared" si="100"/>
        <v>00000663</v>
      </c>
      <c r="C1636" s="47" t="str">
        <f>IFERROR(VLOOKUP(B1636,总表!A:B,2,0),"-")</f>
        <v>-</v>
      </c>
      <c r="D1636" s="6" t="str">
        <f t="shared" si="101"/>
        <v>-</v>
      </c>
      <c r="E1636" s="6" t="str">
        <f>IFERROR(VLOOKUP(B1636,总表!A:D,3,0),"-")</f>
        <v>-</v>
      </c>
      <c r="F1636" s="6" t="str">
        <f t="shared" si="102"/>
        <v>-</v>
      </c>
      <c r="G1636" s="6" t="s">
        <v>9</v>
      </c>
      <c r="H1636" s="6" t="str">
        <f>IF(IFERROR(VLOOKUP(B1636,总表!A:D,4,0),"露易")=0," ",IFERROR(VLOOKUP(B1636,总表!A:D,4,0),"-"))</f>
        <v>-</v>
      </c>
      <c r="I1636" s="6" t="str">
        <f t="shared" si="103"/>
        <v>-</v>
      </c>
    </row>
    <row r="1637" spans="1:9">
      <c r="A1637" s="6">
        <v>1636</v>
      </c>
      <c r="B1637" s="47" t="str">
        <f t="shared" si="100"/>
        <v>00000664</v>
      </c>
      <c r="C1637" s="47" t="str">
        <f>IFERROR(VLOOKUP(B1637,总表!A:B,2,0),"-")</f>
        <v>-</v>
      </c>
      <c r="D1637" s="6" t="str">
        <f t="shared" si="101"/>
        <v>-</v>
      </c>
      <c r="E1637" s="6" t="str">
        <f>IFERROR(VLOOKUP(B1637,总表!A:D,3,0),"-")</f>
        <v>-</v>
      </c>
      <c r="F1637" s="6" t="str">
        <f t="shared" si="102"/>
        <v>-</v>
      </c>
      <c r="G1637" s="6" t="s">
        <v>9</v>
      </c>
      <c r="H1637" s="6" t="str">
        <f>IF(IFERROR(VLOOKUP(B1637,总表!A:D,4,0),"露易")=0," ",IFERROR(VLOOKUP(B1637,总表!A:D,4,0),"-"))</f>
        <v>-</v>
      </c>
      <c r="I1637" s="6" t="str">
        <f t="shared" si="103"/>
        <v>-</v>
      </c>
    </row>
    <row r="1638" spans="1:9">
      <c r="A1638" s="6">
        <v>1637</v>
      </c>
      <c r="B1638" s="47" t="str">
        <f t="shared" si="100"/>
        <v>00000665</v>
      </c>
      <c r="C1638" s="47" t="str">
        <f>IFERROR(VLOOKUP(B1638,总表!A:B,2,0),"-")</f>
        <v>-</v>
      </c>
      <c r="D1638" s="6" t="str">
        <f t="shared" si="101"/>
        <v>-</v>
      </c>
      <c r="E1638" s="6" t="str">
        <f>IFERROR(VLOOKUP(B1638,总表!A:D,3,0),"-")</f>
        <v>-</v>
      </c>
      <c r="F1638" s="6" t="str">
        <f t="shared" si="102"/>
        <v>-</v>
      </c>
      <c r="G1638" s="6" t="s">
        <v>9</v>
      </c>
      <c r="H1638" s="6" t="str">
        <f>IF(IFERROR(VLOOKUP(B1638,总表!A:D,4,0),"露易")=0," ",IFERROR(VLOOKUP(B1638,总表!A:D,4,0),"-"))</f>
        <v>-</v>
      </c>
      <c r="I1638" s="6" t="str">
        <f t="shared" si="103"/>
        <v>-</v>
      </c>
    </row>
    <row r="1639" spans="1:9">
      <c r="A1639" s="6">
        <v>1638</v>
      </c>
      <c r="B1639" s="47" t="str">
        <f t="shared" si="100"/>
        <v>00000666</v>
      </c>
      <c r="C1639" s="47" t="str">
        <f>IFERROR(VLOOKUP(B1639,总表!A:B,2,0),"-")</f>
        <v>-</v>
      </c>
      <c r="D1639" s="6" t="str">
        <f t="shared" si="101"/>
        <v>-</v>
      </c>
      <c r="E1639" s="6" t="str">
        <f>IFERROR(VLOOKUP(B1639,总表!A:D,3,0),"-")</f>
        <v>-</v>
      </c>
      <c r="F1639" s="6" t="str">
        <f t="shared" si="102"/>
        <v>-</v>
      </c>
      <c r="G1639" s="6" t="s">
        <v>9</v>
      </c>
      <c r="H1639" s="6" t="str">
        <f>IF(IFERROR(VLOOKUP(B1639,总表!A:D,4,0),"露易")=0," ",IFERROR(VLOOKUP(B1639,总表!A:D,4,0),"-"))</f>
        <v>-</v>
      </c>
      <c r="I1639" s="6" t="str">
        <f t="shared" si="103"/>
        <v>-</v>
      </c>
    </row>
    <row r="1640" spans="1:9">
      <c r="A1640" s="6">
        <v>1639</v>
      </c>
      <c r="B1640" s="47" t="str">
        <f t="shared" si="100"/>
        <v>00000667</v>
      </c>
      <c r="C1640" s="47" t="str">
        <f>IFERROR(VLOOKUP(B1640,总表!A:B,2,0),"-")</f>
        <v>-</v>
      </c>
      <c r="D1640" s="6" t="str">
        <f t="shared" si="101"/>
        <v>-</v>
      </c>
      <c r="E1640" s="6" t="str">
        <f>IFERROR(VLOOKUP(B1640,总表!A:D,3,0),"-")</f>
        <v>-</v>
      </c>
      <c r="F1640" s="6" t="str">
        <f t="shared" si="102"/>
        <v>-</v>
      </c>
      <c r="G1640" s="6" t="s">
        <v>9</v>
      </c>
      <c r="H1640" s="6" t="str">
        <f>IF(IFERROR(VLOOKUP(B1640,总表!A:D,4,0),"露易")=0," ",IFERROR(VLOOKUP(B1640,总表!A:D,4,0),"-"))</f>
        <v>-</v>
      </c>
      <c r="I1640" s="6" t="str">
        <f t="shared" si="103"/>
        <v>-</v>
      </c>
    </row>
    <row r="1641" spans="1:9">
      <c r="A1641" s="6">
        <v>1640</v>
      </c>
      <c r="B1641" s="47" t="str">
        <f t="shared" si="100"/>
        <v>00000668</v>
      </c>
      <c r="C1641" s="47" t="str">
        <f>IFERROR(VLOOKUP(B1641,总表!A:B,2,0),"-")</f>
        <v>-</v>
      </c>
      <c r="D1641" s="6" t="str">
        <f t="shared" si="101"/>
        <v>-</v>
      </c>
      <c r="E1641" s="6" t="str">
        <f>IFERROR(VLOOKUP(B1641,总表!A:D,3,0),"-")</f>
        <v>-</v>
      </c>
      <c r="F1641" s="6" t="str">
        <f t="shared" si="102"/>
        <v>-</v>
      </c>
      <c r="G1641" s="6" t="s">
        <v>9</v>
      </c>
      <c r="H1641" s="6" t="str">
        <f>IF(IFERROR(VLOOKUP(B1641,总表!A:D,4,0),"露易")=0," ",IFERROR(VLOOKUP(B1641,总表!A:D,4,0),"-"))</f>
        <v>-</v>
      </c>
      <c r="I1641" s="6" t="str">
        <f t="shared" si="103"/>
        <v>-</v>
      </c>
    </row>
    <row r="1642" spans="1:9">
      <c r="A1642" s="6">
        <v>1641</v>
      </c>
      <c r="B1642" s="47" t="str">
        <f t="shared" si="100"/>
        <v>00000669</v>
      </c>
      <c r="C1642" s="47" t="str">
        <f>IFERROR(VLOOKUP(B1642,总表!A:B,2,0),"-")</f>
        <v>-</v>
      </c>
      <c r="D1642" s="6" t="str">
        <f t="shared" si="101"/>
        <v>-</v>
      </c>
      <c r="E1642" s="6" t="str">
        <f>IFERROR(VLOOKUP(B1642,总表!A:D,3,0),"-")</f>
        <v>-</v>
      </c>
      <c r="F1642" s="6" t="str">
        <f t="shared" si="102"/>
        <v>-</v>
      </c>
      <c r="G1642" s="6" t="s">
        <v>9</v>
      </c>
      <c r="H1642" s="6" t="str">
        <f>IF(IFERROR(VLOOKUP(B1642,总表!A:D,4,0),"露易")=0," ",IFERROR(VLOOKUP(B1642,总表!A:D,4,0),"-"))</f>
        <v>-</v>
      </c>
      <c r="I1642" s="6" t="str">
        <f t="shared" si="103"/>
        <v>-</v>
      </c>
    </row>
    <row r="1643" spans="1:9">
      <c r="A1643" s="6">
        <v>1642</v>
      </c>
      <c r="B1643" s="47" t="str">
        <f t="shared" si="100"/>
        <v>0000066A</v>
      </c>
      <c r="C1643" s="47" t="str">
        <f>IFERROR(VLOOKUP(B1643,总表!A:B,2,0),"-")</f>
        <v>-</v>
      </c>
      <c r="D1643" s="6" t="str">
        <f t="shared" si="101"/>
        <v>-</v>
      </c>
      <c r="E1643" s="6" t="str">
        <f>IFERROR(VLOOKUP(B1643,总表!A:D,3,0),"-")</f>
        <v>-</v>
      </c>
      <c r="F1643" s="6" t="str">
        <f t="shared" si="102"/>
        <v>-</v>
      </c>
      <c r="G1643" s="6" t="s">
        <v>9</v>
      </c>
      <c r="H1643" s="6" t="str">
        <f>IF(IFERROR(VLOOKUP(B1643,总表!A:D,4,0),"露易")=0," ",IFERROR(VLOOKUP(B1643,总表!A:D,4,0),"-"))</f>
        <v>-</v>
      </c>
      <c r="I1643" s="6" t="str">
        <f t="shared" si="103"/>
        <v>-</v>
      </c>
    </row>
    <row r="1644" spans="1:9">
      <c r="A1644" s="6">
        <v>1643</v>
      </c>
      <c r="B1644" s="47" t="str">
        <f t="shared" si="100"/>
        <v>0000066B</v>
      </c>
      <c r="C1644" s="47" t="str">
        <f>IFERROR(VLOOKUP(B1644,总表!A:B,2,0),"-")</f>
        <v>-</v>
      </c>
      <c r="D1644" s="6" t="str">
        <f t="shared" si="101"/>
        <v>-</v>
      </c>
      <c r="E1644" s="6" t="str">
        <f>IFERROR(VLOOKUP(B1644,总表!A:D,3,0),"-")</f>
        <v>-</v>
      </c>
      <c r="F1644" s="6" t="str">
        <f t="shared" si="102"/>
        <v>-</v>
      </c>
      <c r="G1644" s="6" t="s">
        <v>9</v>
      </c>
      <c r="H1644" s="6" t="str">
        <f>IF(IFERROR(VLOOKUP(B1644,总表!A:D,4,0),"露易")=0," ",IFERROR(VLOOKUP(B1644,总表!A:D,4,0),"-"))</f>
        <v>-</v>
      </c>
      <c r="I1644" s="6" t="str">
        <f t="shared" si="103"/>
        <v>-</v>
      </c>
    </row>
    <row r="1645" spans="1:9">
      <c r="A1645" s="6">
        <v>1644</v>
      </c>
      <c r="B1645" s="47" t="str">
        <f t="shared" si="100"/>
        <v>0000066C</v>
      </c>
      <c r="C1645" s="50" t="str">
        <f>IFERROR(VLOOKUP(B1645,总表!A:B,2,0),"-")</f>
        <v>摆设类</v>
      </c>
      <c r="D1645" s="51" t="str">
        <f t="shared" si="101"/>
        <v>摆设类</v>
      </c>
      <c r="E1645" s="51" t="str">
        <f>IFERROR(VLOOKUP(B1645,总表!A:D,3,0),"-")</f>
        <v>电吉他ES1</v>
      </c>
      <c r="F1645" s="51" t="str">
        <f t="shared" si="102"/>
        <v>电吉他ES1</v>
      </c>
      <c r="H1645" s="6" t="str">
        <f>IF(IFERROR(VLOOKUP(B1645,总表!A:D,4,0),"露易")=0," ",IFERROR(VLOOKUP(B1645,总表!A:D,4,0),"-"))</f>
        <v> </v>
      </c>
      <c r="I1645" s="6" t="str">
        <f t="shared" si="103"/>
        <v> </v>
      </c>
    </row>
    <row r="1646" spans="1:9">
      <c r="A1646" s="6">
        <v>1645</v>
      </c>
      <c r="B1646" s="47" t="str">
        <f t="shared" si="100"/>
        <v>0000066D</v>
      </c>
      <c r="C1646" s="50" t="str">
        <f>IFERROR(VLOOKUP(B1646,总表!A:B,2,0),"-")</f>
        <v>摆设类</v>
      </c>
      <c r="D1646" s="51" t="str">
        <f t="shared" si="101"/>
        <v>摆设类</v>
      </c>
      <c r="E1646" s="51" t="str">
        <f>IFERROR(VLOOKUP(B1646,总表!A:D,3,0),"-")</f>
        <v>电吉他ES2</v>
      </c>
      <c r="F1646" s="51" t="str">
        <f t="shared" si="102"/>
        <v>电吉他ES2</v>
      </c>
      <c r="H1646" s="6" t="str">
        <f>IF(IFERROR(VLOOKUP(B1646,总表!A:D,4,0),"露易")=0," ",IFERROR(VLOOKUP(B1646,总表!A:D,4,0),"-"))</f>
        <v> </v>
      </c>
      <c r="I1646" s="6" t="str">
        <f t="shared" si="103"/>
        <v> </v>
      </c>
    </row>
    <row r="1647" spans="1:9">
      <c r="A1647" s="6">
        <v>1646</v>
      </c>
      <c r="B1647" s="47" t="str">
        <f t="shared" si="100"/>
        <v>0000066E</v>
      </c>
      <c r="C1647" s="47" t="str">
        <f>IFERROR(VLOOKUP(B1647,总表!A:B,2,0),"-")</f>
        <v>-</v>
      </c>
      <c r="D1647" s="6" t="str">
        <f t="shared" si="101"/>
        <v>-</v>
      </c>
      <c r="E1647" s="6" t="str">
        <f>IFERROR(VLOOKUP(B1647,总表!A:D,3,0),"-")</f>
        <v>-</v>
      </c>
      <c r="F1647" s="6" t="str">
        <f t="shared" si="102"/>
        <v>-</v>
      </c>
      <c r="G1647" s="6" t="s">
        <v>9</v>
      </c>
      <c r="H1647" s="6" t="str">
        <f>IF(IFERROR(VLOOKUP(B1647,总表!A:D,4,0),"露易")=0," ",IFERROR(VLOOKUP(B1647,总表!A:D,4,0),"-"))</f>
        <v>-</v>
      </c>
      <c r="I1647" s="6" t="str">
        <f t="shared" si="103"/>
        <v>-</v>
      </c>
    </row>
    <row r="1648" spans="1:9">
      <c r="A1648" s="6">
        <v>1647</v>
      </c>
      <c r="B1648" s="47" t="str">
        <f t="shared" si="100"/>
        <v>0000066F</v>
      </c>
      <c r="C1648" s="47" t="str">
        <f>IFERROR(VLOOKUP(B1648,总表!A:B,2,0),"-")</f>
        <v>-</v>
      </c>
      <c r="D1648" s="6" t="str">
        <f t="shared" si="101"/>
        <v>-</v>
      </c>
      <c r="E1648" s="6" t="str">
        <f>IFERROR(VLOOKUP(B1648,总表!A:D,3,0),"-")</f>
        <v>-</v>
      </c>
      <c r="F1648" s="6" t="str">
        <f t="shared" si="102"/>
        <v>-</v>
      </c>
      <c r="G1648" s="6" t="s">
        <v>9</v>
      </c>
      <c r="H1648" s="6" t="str">
        <f>IF(IFERROR(VLOOKUP(B1648,总表!A:D,4,0),"露易")=0," ",IFERROR(VLOOKUP(B1648,总表!A:D,4,0),"-"))</f>
        <v>-</v>
      </c>
      <c r="I1648" s="6" t="str">
        <f t="shared" si="103"/>
        <v>-</v>
      </c>
    </row>
    <row r="1649" spans="1:9">
      <c r="A1649" s="6">
        <v>1648</v>
      </c>
      <c r="B1649" s="47" t="str">
        <f t="shared" si="100"/>
        <v>00000670</v>
      </c>
      <c r="C1649" s="47" t="str">
        <f>IFERROR(VLOOKUP(B1649,总表!A:B,2,0),"-")</f>
        <v>-</v>
      </c>
      <c r="D1649" s="6" t="str">
        <f t="shared" si="101"/>
        <v>-</v>
      </c>
      <c r="E1649" s="6" t="str">
        <f>IFERROR(VLOOKUP(B1649,总表!A:D,3,0),"-")</f>
        <v>-</v>
      </c>
      <c r="F1649" s="6" t="str">
        <f t="shared" si="102"/>
        <v>-</v>
      </c>
      <c r="G1649" s="6" t="s">
        <v>9</v>
      </c>
      <c r="H1649" s="6" t="str">
        <f>IF(IFERROR(VLOOKUP(B1649,总表!A:D,4,0),"露易")=0," ",IFERROR(VLOOKUP(B1649,总表!A:D,4,0),"-"))</f>
        <v>-</v>
      </c>
      <c r="I1649" s="6" t="str">
        <f t="shared" si="103"/>
        <v>-</v>
      </c>
    </row>
    <row r="1650" spans="1:9">
      <c r="A1650" s="6">
        <v>1649</v>
      </c>
      <c r="B1650" s="47" t="str">
        <f t="shared" si="100"/>
        <v>00000671</v>
      </c>
      <c r="C1650" s="47" t="str">
        <f>IFERROR(VLOOKUP(B1650,总表!A:B,2,0),"-")</f>
        <v>-</v>
      </c>
      <c r="D1650" s="6" t="str">
        <f t="shared" si="101"/>
        <v>-</v>
      </c>
      <c r="E1650" s="6" t="str">
        <f>IFERROR(VLOOKUP(B1650,总表!A:D,3,0),"-")</f>
        <v>-</v>
      </c>
      <c r="F1650" s="6" t="str">
        <f t="shared" si="102"/>
        <v>-</v>
      </c>
      <c r="G1650" s="6" t="s">
        <v>9</v>
      </c>
      <c r="H1650" s="6" t="str">
        <f>IF(IFERROR(VLOOKUP(B1650,总表!A:D,4,0),"露易")=0," ",IFERROR(VLOOKUP(B1650,总表!A:D,4,0),"-"))</f>
        <v>-</v>
      </c>
      <c r="I1650" s="6" t="str">
        <f t="shared" si="103"/>
        <v>-</v>
      </c>
    </row>
    <row r="1651" spans="1:9">
      <c r="A1651" s="6">
        <v>1650</v>
      </c>
      <c r="B1651" s="47" t="str">
        <f t="shared" si="100"/>
        <v>00000672</v>
      </c>
      <c r="C1651" s="47" t="str">
        <f>IFERROR(VLOOKUP(B1651,总表!A:B,2,0),"-")</f>
        <v>-</v>
      </c>
      <c r="D1651" s="6" t="str">
        <f t="shared" si="101"/>
        <v>-</v>
      </c>
      <c r="E1651" s="6" t="str">
        <f>IFERROR(VLOOKUP(B1651,总表!A:D,3,0),"-")</f>
        <v>-</v>
      </c>
      <c r="F1651" s="6" t="str">
        <f t="shared" si="102"/>
        <v>-</v>
      </c>
      <c r="G1651" s="6" t="s">
        <v>9</v>
      </c>
      <c r="H1651" s="6" t="str">
        <f>IF(IFERROR(VLOOKUP(B1651,总表!A:D,4,0),"露易")=0," ",IFERROR(VLOOKUP(B1651,总表!A:D,4,0),"-"))</f>
        <v>-</v>
      </c>
      <c r="I1651" s="6" t="str">
        <f t="shared" si="103"/>
        <v>-</v>
      </c>
    </row>
    <row r="1652" spans="1:9">
      <c r="A1652" s="6">
        <v>1651</v>
      </c>
      <c r="B1652" s="47" t="str">
        <f t="shared" si="100"/>
        <v>00000673</v>
      </c>
      <c r="C1652" s="47" t="str">
        <f>IFERROR(VLOOKUP(B1652,总表!A:B,2,0),"-")</f>
        <v>-</v>
      </c>
      <c r="D1652" s="6" t="str">
        <f t="shared" si="101"/>
        <v>-</v>
      </c>
      <c r="E1652" s="6" t="str">
        <f>IFERROR(VLOOKUP(B1652,总表!A:D,3,0),"-")</f>
        <v>-</v>
      </c>
      <c r="F1652" s="6" t="str">
        <f t="shared" si="102"/>
        <v>-</v>
      </c>
      <c r="G1652" s="6" t="s">
        <v>9</v>
      </c>
      <c r="H1652" s="6" t="str">
        <f>IF(IFERROR(VLOOKUP(B1652,总表!A:D,4,0),"露易")=0," ",IFERROR(VLOOKUP(B1652,总表!A:D,4,0),"-"))</f>
        <v>-</v>
      </c>
      <c r="I1652" s="6" t="str">
        <f t="shared" si="103"/>
        <v>-</v>
      </c>
    </row>
    <row r="1653" spans="1:9">
      <c r="A1653" s="6">
        <v>1652</v>
      </c>
      <c r="B1653" s="47" t="str">
        <f t="shared" si="100"/>
        <v>00000674</v>
      </c>
      <c r="C1653" s="50" t="str">
        <f>IFERROR(VLOOKUP(B1653,总表!A:B,2,0),"-")</f>
        <v>摆设类</v>
      </c>
      <c r="D1653" s="51" t="str">
        <f t="shared" si="101"/>
        <v>摆设类</v>
      </c>
      <c r="E1653" s="6" t="str">
        <f>IFERROR(VLOOKUP(B1653,总表!A:D,3,0),"-")</f>
        <v>俄罗斯套娃</v>
      </c>
      <c r="F1653" s="6" t="str">
        <f t="shared" si="102"/>
        <v>俄罗斯套娃</v>
      </c>
      <c r="H1653" s="6" t="str">
        <f>IF(IFERROR(VLOOKUP(B1653,总表!A:D,4,0),"露易")=0," ",IFERROR(VLOOKUP(B1653,总表!A:D,4,0),"-"))</f>
        <v> </v>
      </c>
      <c r="I1653" s="6" t="str">
        <f t="shared" si="103"/>
        <v> </v>
      </c>
    </row>
    <row r="1654" spans="1:9">
      <c r="A1654" s="6">
        <v>1653</v>
      </c>
      <c r="B1654" s="47" t="str">
        <f t="shared" si="100"/>
        <v>00000675</v>
      </c>
      <c r="C1654" s="47" t="str">
        <f>IFERROR(VLOOKUP(B1654,总表!A:B,2,0),"-")</f>
        <v>-</v>
      </c>
      <c r="D1654" s="6" t="str">
        <f t="shared" si="101"/>
        <v>-</v>
      </c>
      <c r="E1654" s="6" t="str">
        <f>IFERROR(VLOOKUP(B1654,总表!A:D,3,0),"-")</f>
        <v>-</v>
      </c>
      <c r="F1654" s="6" t="str">
        <f t="shared" si="102"/>
        <v>-</v>
      </c>
      <c r="G1654" s="6" t="s">
        <v>9</v>
      </c>
      <c r="H1654" s="6" t="str">
        <f>IF(IFERROR(VLOOKUP(B1654,总表!A:D,4,0),"露易")=0," ",IFERROR(VLOOKUP(B1654,总表!A:D,4,0),"-"))</f>
        <v>-</v>
      </c>
      <c r="I1654" s="6" t="str">
        <f t="shared" si="103"/>
        <v>-</v>
      </c>
    </row>
    <row r="1655" spans="1:9">
      <c r="A1655" s="6">
        <v>1654</v>
      </c>
      <c r="B1655" s="47" t="str">
        <f t="shared" si="100"/>
        <v>00000676</v>
      </c>
      <c r="C1655" s="47" t="str">
        <f>IFERROR(VLOOKUP(B1655,总表!A:B,2,0),"-")</f>
        <v>-</v>
      </c>
      <c r="D1655" s="6" t="str">
        <f t="shared" si="101"/>
        <v>-</v>
      </c>
      <c r="E1655" s="6" t="str">
        <f>IFERROR(VLOOKUP(B1655,总表!A:D,3,0),"-")</f>
        <v>-</v>
      </c>
      <c r="F1655" s="6" t="str">
        <f t="shared" si="102"/>
        <v>-</v>
      </c>
      <c r="G1655" s="6" t="s">
        <v>9</v>
      </c>
      <c r="H1655" s="6" t="str">
        <f>IF(IFERROR(VLOOKUP(B1655,总表!A:D,4,0),"露易")=0," ",IFERROR(VLOOKUP(B1655,总表!A:D,4,0),"-"))</f>
        <v>-</v>
      </c>
      <c r="I1655" s="6" t="str">
        <f t="shared" si="103"/>
        <v>-</v>
      </c>
    </row>
    <row r="1656" spans="1:9">
      <c r="A1656" s="6">
        <v>1655</v>
      </c>
      <c r="B1656" s="47" t="str">
        <f t="shared" si="100"/>
        <v>00000677</v>
      </c>
      <c r="C1656" s="47" t="str">
        <f>IFERROR(VLOOKUP(B1656,总表!A:B,2,0),"-")</f>
        <v>-</v>
      </c>
      <c r="D1656" s="6" t="str">
        <f t="shared" si="101"/>
        <v>-</v>
      </c>
      <c r="E1656" s="6" t="str">
        <f>IFERROR(VLOOKUP(B1656,总表!A:D,3,0),"-")</f>
        <v>-</v>
      </c>
      <c r="F1656" s="6" t="str">
        <f t="shared" si="102"/>
        <v>-</v>
      </c>
      <c r="G1656" s="6" t="s">
        <v>9</v>
      </c>
      <c r="H1656" s="6" t="str">
        <f>IF(IFERROR(VLOOKUP(B1656,总表!A:D,4,0),"露易")=0," ",IFERROR(VLOOKUP(B1656,总表!A:D,4,0),"-"))</f>
        <v>-</v>
      </c>
      <c r="I1656" s="6" t="str">
        <f t="shared" si="103"/>
        <v>-</v>
      </c>
    </row>
    <row r="1657" spans="1:9">
      <c r="A1657" s="6">
        <v>1656</v>
      </c>
      <c r="B1657" s="47" t="str">
        <f t="shared" si="100"/>
        <v>00000678</v>
      </c>
      <c r="C1657" s="47" t="str">
        <f>IFERROR(VLOOKUP(B1657,总表!A:B,2,0),"-")</f>
        <v>-</v>
      </c>
      <c r="D1657" s="6" t="str">
        <f t="shared" si="101"/>
        <v>-</v>
      </c>
      <c r="E1657" s="6" t="str">
        <f>IFERROR(VLOOKUP(B1657,总表!A:D,3,0),"-")</f>
        <v>-</v>
      </c>
      <c r="F1657" s="6" t="str">
        <f t="shared" si="102"/>
        <v>-</v>
      </c>
      <c r="G1657" s="6" t="s">
        <v>9</v>
      </c>
      <c r="H1657" s="6" t="str">
        <f>IF(IFERROR(VLOOKUP(B1657,总表!A:D,4,0),"露易")=0," ",IFERROR(VLOOKUP(B1657,总表!A:D,4,0),"-"))</f>
        <v>-</v>
      </c>
      <c r="I1657" s="6" t="str">
        <f t="shared" si="103"/>
        <v>-</v>
      </c>
    </row>
    <row r="1658" spans="1:9">
      <c r="A1658" s="6">
        <v>1657</v>
      </c>
      <c r="B1658" s="47" t="str">
        <f t="shared" si="100"/>
        <v>00000679</v>
      </c>
      <c r="C1658" s="47" t="str">
        <f>IFERROR(VLOOKUP(B1658,总表!A:B,2,0),"-")</f>
        <v>-</v>
      </c>
      <c r="D1658" s="6" t="str">
        <f t="shared" si="101"/>
        <v>-</v>
      </c>
      <c r="E1658" s="6" t="str">
        <f>IFERROR(VLOOKUP(B1658,总表!A:D,3,0),"-")</f>
        <v>-</v>
      </c>
      <c r="F1658" s="6" t="str">
        <f t="shared" si="102"/>
        <v>-</v>
      </c>
      <c r="G1658" s="6" t="s">
        <v>9</v>
      </c>
      <c r="H1658" s="6" t="str">
        <f>IF(IFERROR(VLOOKUP(B1658,总表!A:D,4,0),"露易")=0," ",IFERROR(VLOOKUP(B1658,总表!A:D,4,0),"-"))</f>
        <v>-</v>
      </c>
      <c r="I1658" s="6" t="str">
        <f t="shared" si="103"/>
        <v>-</v>
      </c>
    </row>
    <row r="1659" spans="1:9">
      <c r="A1659" s="6">
        <v>1658</v>
      </c>
      <c r="B1659" s="47" t="str">
        <f t="shared" si="100"/>
        <v>0000067A</v>
      </c>
      <c r="C1659" s="47" t="str">
        <f>IFERROR(VLOOKUP(B1659,总表!A:B,2,0),"-")</f>
        <v>-</v>
      </c>
      <c r="D1659" s="6" t="str">
        <f t="shared" si="101"/>
        <v>-</v>
      </c>
      <c r="E1659" s="6" t="str">
        <f>IFERROR(VLOOKUP(B1659,总表!A:D,3,0),"-")</f>
        <v>-</v>
      </c>
      <c r="F1659" s="6" t="str">
        <f t="shared" si="102"/>
        <v>-</v>
      </c>
      <c r="G1659" s="6" t="s">
        <v>9</v>
      </c>
      <c r="H1659" s="6" t="str">
        <f>IF(IFERROR(VLOOKUP(B1659,总表!A:D,4,0),"露易")=0," ",IFERROR(VLOOKUP(B1659,总表!A:D,4,0),"-"))</f>
        <v>-</v>
      </c>
      <c r="I1659" s="6" t="str">
        <f t="shared" si="103"/>
        <v>-</v>
      </c>
    </row>
    <row r="1660" spans="1:9">
      <c r="A1660" s="6">
        <v>1659</v>
      </c>
      <c r="B1660" s="47" t="str">
        <f t="shared" si="100"/>
        <v>0000067B</v>
      </c>
      <c r="C1660" s="47" t="str">
        <f>IFERROR(VLOOKUP(B1660,总表!A:B,2,0),"-")</f>
        <v>-</v>
      </c>
      <c r="D1660" s="6" t="str">
        <f t="shared" si="101"/>
        <v>-</v>
      </c>
      <c r="E1660" s="6" t="str">
        <f>IFERROR(VLOOKUP(B1660,总表!A:D,3,0),"-")</f>
        <v>-</v>
      </c>
      <c r="F1660" s="6" t="str">
        <f t="shared" si="102"/>
        <v>-</v>
      </c>
      <c r="G1660" s="6" t="s">
        <v>9</v>
      </c>
      <c r="H1660" s="6" t="str">
        <f>IF(IFERROR(VLOOKUP(B1660,总表!A:D,4,0),"露易")=0," ",IFERROR(VLOOKUP(B1660,总表!A:D,4,0),"-"))</f>
        <v>-</v>
      </c>
      <c r="I1660" s="6" t="str">
        <f t="shared" si="103"/>
        <v>-</v>
      </c>
    </row>
    <row r="1661" spans="1:9">
      <c r="A1661" s="6">
        <v>1660</v>
      </c>
      <c r="B1661" s="47" t="str">
        <f t="shared" si="100"/>
        <v>0000067C</v>
      </c>
      <c r="C1661" s="47" t="str">
        <f>IFERROR(VLOOKUP(B1661,总表!A:B,2,0),"-")</f>
        <v>-</v>
      </c>
      <c r="D1661" s="6" t="str">
        <f t="shared" si="101"/>
        <v>-</v>
      </c>
      <c r="E1661" s="6" t="str">
        <f>IFERROR(VLOOKUP(B1661,总表!A:D,3,0),"-")</f>
        <v>-</v>
      </c>
      <c r="F1661" s="6" t="str">
        <f t="shared" si="102"/>
        <v>-</v>
      </c>
      <c r="G1661" s="6" t="s">
        <v>9</v>
      </c>
      <c r="H1661" s="6" t="str">
        <f>IF(IFERROR(VLOOKUP(B1661,总表!A:D,4,0),"露易")=0," ",IFERROR(VLOOKUP(B1661,总表!A:D,4,0),"-"))</f>
        <v>-</v>
      </c>
      <c r="I1661" s="6" t="str">
        <f t="shared" si="103"/>
        <v>-</v>
      </c>
    </row>
    <row r="1662" spans="1:9">
      <c r="A1662" s="6">
        <v>1661</v>
      </c>
      <c r="B1662" s="47" t="str">
        <f t="shared" si="100"/>
        <v>0000067D</v>
      </c>
      <c r="C1662" s="47" t="str">
        <f>IFERROR(VLOOKUP(B1662,总表!A:B,2,0),"-")</f>
        <v>-</v>
      </c>
      <c r="D1662" s="6" t="str">
        <f t="shared" si="101"/>
        <v>-</v>
      </c>
      <c r="E1662" s="6" t="str">
        <f>IFERROR(VLOOKUP(B1662,总表!A:D,3,0),"-")</f>
        <v>-</v>
      </c>
      <c r="F1662" s="6" t="str">
        <f t="shared" si="102"/>
        <v>-</v>
      </c>
      <c r="G1662" s="6" t="s">
        <v>9</v>
      </c>
      <c r="H1662" s="6" t="str">
        <f>IF(IFERROR(VLOOKUP(B1662,总表!A:D,4,0),"露易")=0," ",IFERROR(VLOOKUP(B1662,总表!A:D,4,0),"-"))</f>
        <v>-</v>
      </c>
      <c r="I1662" s="6" t="str">
        <f t="shared" si="103"/>
        <v>-</v>
      </c>
    </row>
    <row r="1663" spans="1:9">
      <c r="A1663" s="6">
        <v>1662</v>
      </c>
      <c r="B1663" s="47" t="str">
        <f t="shared" si="100"/>
        <v>0000067E</v>
      </c>
      <c r="C1663" s="47" t="str">
        <f>IFERROR(VLOOKUP(B1663,总表!A:B,2,0),"-")</f>
        <v>-</v>
      </c>
      <c r="D1663" s="6" t="str">
        <f t="shared" si="101"/>
        <v>-</v>
      </c>
      <c r="E1663" s="6" t="str">
        <f>IFERROR(VLOOKUP(B1663,总表!A:D,3,0),"-")</f>
        <v>-</v>
      </c>
      <c r="F1663" s="6" t="str">
        <f t="shared" si="102"/>
        <v>-</v>
      </c>
      <c r="G1663" s="6" t="s">
        <v>9</v>
      </c>
      <c r="H1663" s="6" t="str">
        <f>IF(IFERROR(VLOOKUP(B1663,总表!A:D,4,0),"露易")=0," ",IFERROR(VLOOKUP(B1663,总表!A:D,4,0),"-"))</f>
        <v>-</v>
      </c>
      <c r="I1663" s="6" t="str">
        <f t="shared" si="103"/>
        <v>-</v>
      </c>
    </row>
    <row r="1664" spans="1:9">
      <c r="A1664" s="6">
        <v>1663</v>
      </c>
      <c r="B1664" s="47" t="str">
        <f t="shared" si="100"/>
        <v>0000067F</v>
      </c>
      <c r="C1664" s="47" t="str">
        <f>IFERROR(VLOOKUP(B1664,总表!A:B,2,0),"-")</f>
        <v>-</v>
      </c>
      <c r="D1664" s="6" t="str">
        <f t="shared" si="101"/>
        <v>-</v>
      </c>
      <c r="E1664" s="6" t="str">
        <f>IFERROR(VLOOKUP(B1664,总表!A:D,3,0),"-")</f>
        <v>-</v>
      </c>
      <c r="F1664" s="6" t="str">
        <f t="shared" si="102"/>
        <v>-</v>
      </c>
      <c r="G1664" s="6" t="s">
        <v>9</v>
      </c>
      <c r="H1664" s="6" t="str">
        <f>IF(IFERROR(VLOOKUP(B1664,总表!A:D,4,0),"露易")=0," ",IFERROR(VLOOKUP(B1664,总表!A:D,4,0),"-"))</f>
        <v>-</v>
      </c>
      <c r="I1664" s="6" t="str">
        <f t="shared" si="103"/>
        <v>-</v>
      </c>
    </row>
    <row r="1665" spans="1:9">
      <c r="A1665" s="6">
        <v>1664</v>
      </c>
      <c r="B1665" s="47" t="str">
        <f t="shared" si="100"/>
        <v>00000680</v>
      </c>
      <c r="C1665" s="47" t="str">
        <f>IFERROR(VLOOKUP(B1665,总表!A:B,2,0),"-")</f>
        <v>-</v>
      </c>
      <c r="D1665" s="6" t="str">
        <f t="shared" si="101"/>
        <v>-</v>
      </c>
      <c r="E1665" s="6" t="str">
        <f>IFERROR(VLOOKUP(B1665,总表!A:D,3,0),"-")</f>
        <v>-</v>
      </c>
      <c r="F1665" s="6" t="str">
        <f t="shared" si="102"/>
        <v>-</v>
      </c>
      <c r="G1665" s="6" t="s">
        <v>9</v>
      </c>
      <c r="H1665" s="6" t="str">
        <f>IF(IFERROR(VLOOKUP(B1665,总表!A:D,4,0),"露易")=0," ",IFERROR(VLOOKUP(B1665,总表!A:D,4,0),"-"))</f>
        <v>-</v>
      </c>
      <c r="I1665" s="6" t="str">
        <f t="shared" si="103"/>
        <v>-</v>
      </c>
    </row>
    <row r="1666" spans="1:9">
      <c r="A1666" s="6">
        <v>1665</v>
      </c>
      <c r="B1666" s="47" t="str">
        <f t="shared" ref="B1666:B1729" si="104">DEC2HEX(ROW(A1665),8)</f>
        <v>00000681</v>
      </c>
      <c r="C1666" s="47" t="str">
        <f>IFERROR(VLOOKUP(B1666,总表!A:B,2,0),"-")</f>
        <v>-</v>
      </c>
      <c r="D1666" s="6" t="str">
        <f t="shared" ref="D1666:D1729" si="105">C1666</f>
        <v>-</v>
      </c>
      <c r="E1666" s="6" t="str">
        <f>IFERROR(VLOOKUP(B1666,总表!A:D,3,0),"-")</f>
        <v>-</v>
      </c>
      <c r="F1666" s="6" t="str">
        <f t="shared" ref="F1666:F1729" si="106">E1666</f>
        <v>-</v>
      </c>
      <c r="G1666" s="6" t="s">
        <v>9</v>
      </c>
      <c r="H1666" s="6" t="str">
        <f>IF(IFERROR(VLOOKUP(B1666,总表!A:D,4,0),"露易")=0," ",IFERROR(VLOOKUP(B1666,总表!A:D,4,0),"-"))</f>
        <v>-</v>
      </c>
      <c r="I1666" s="6" t="str">
        <f t="shared" ref="I1666:I1729" si="107">H1666</f>
        <v>-</v>
      </c>
    </row>
    <row r="1667" spans="1:9">
      <c r="A1667" s="6">
        <v>1666</v>
      </c>
      <c r="B1667" s="47" t="str">
        <f t="shared" si="104"/>
        <v>00000682</v>
      </c>
      <c r="C1667" s="47" t="str">
        <f>IFERROR(VLOOKUP(B1667,总表!A:B,2,0),"-")</f>
        <v>-</v>
      </c>
      <c r="D1667" s="6" t="str">
        <f t="shared" si="105"/>
        <v>-</v>
      </c>
      <c r="E1667" s="6" t="str">
        <f>IFERROR(VLOOKUP(B1667,总表!A:D,3,0),"-")</f>
        <v>-</v>
      </c>
      <c r="F1667" s="6" t="str">
        <f t="shared" si="106"/>
        <v>-</v>
      </c>
      <c r="G1667" s="6" t="s">
        <v>9</v>
      </c>
      <c r="H1667" s="6" t="str">
        <f>IF(IFERROR(VLOOKUP(B1667,总表!A:D,4,0),"露易")=0," ",IFERROR(VLOOKUP(B1667,总表!A:D,4,0),"-"))</f>
        <v>-</v>
      </c>
      <c r="I1667" s="6" t="str">
        <f t="shared" si="107"/>
        <v>-</v>
      </c>
    </row>
    <row r="1668" spans="1:9">
      <c r="A1668" s="6">
        <v>1667</v>
      </c>
      <c r="B1668" s="47" t="str">
        <f t="shared" si="104"/>
        <v>00000683</v>
      </c>
      <c r="C1668" s="47" t="str">
        <f>IFERROR(VLOOKUP(B1668,总表!A:B,2,0),"-")</f>
        <v>-</v>
      </c>
      <c r="D1668" s="6" t="str">
        <f t="shared" si="105"/>
        <v>-</v>
      </c>
      <c r="E1668" s="6" t="str">
        <f>IFERROR(VLOOKUP(B1668,总表!A:D,3,0),"-")</f>
        <v>-</v>
      </c>
      <c r="F1668" s="6" t="str">
        <f t="shared" si="106"/>
        <v>-</v>
      </c>
      <c r="G1668" s="6" t="s">
        <v>9</v>
      </c>
      <c r="H1668" s="6" t="str">
        <f>IF(IFERROR(VLOOKUP(B1668,总表!A:D,4,0),"露易")=0," ",IFERROR(VLOOKUP(B1668,总表!A:D,4,0),"-"))</f>
        <v>-</v>
      </c>
      <c r="I1668" s="6" t="str">
        <f t="shared" si="107"/>
        <v>-</v>
      </c>
    </row>
    <row r="1669" spans="1:9">
      <c r="A1669" s="6">
        <v>1668</v>
      </c>
      <c r="B1669" s="47" t="str">
        <f t="shared" si="104"/>
        <v>00000684</v>
      </c>
      <c r="C1669" s="47" t="str">
        <f>IFERROR(VLOOKUP(B1669,总表!A:B,2,0),"-")</f>
        <v>-</v>
      </c>
      <c r="D1669" s="6" t="str">
        <f t="shared" si="105"/>
        <v>-</v>
      </c>
      <c r="E1669" s="6" t="str">
        <f>IFERROR(VLOOKUP(B1669,总表!A:D,3,0),"-")</f>
        <v>-</v>
      </c>
      <c r="F1669" s="6" t="str">
        <f t="shared" si="106"/>
        <v>-</v>
      </c>
      <c r="G1669" s="6" t="s">
        <v>9</v>
      </c>
      <c r="H1669" s="6" t="str">
        <f>IF(IFERROR(VLOOKUP(B1669,总表!A:D,4,0),"露易")=0," ",IFERROR(VLOOKUP(B1669,总表!A:D,4,0),"-"))</f>
        <v>-</v>
      </c>
      <c r="I1669" s="6" t="str">
        <f t="shared" si="107"/>
        <v>-</v>
      </c>
    </row>
    <row r="1670" spans="1:9">
      <c r="A1670" s="6">
        <v>1669</v>
      </c>
      <c r="B1670" s="47" t="str">
        <f t="shared" si="104"/>
        <v>00000685</v>
      </c>
      <c r="C1670" s="47" t="str">
        <f>IFERROR(VLOOKUP(B1670,总表!A:B,2,0),"-")</f>
        <v>-</v>
      </c>
      <c r="D1670" s="6" t="str">
        <f t="shared" si="105"/>
        <v>-</v>
      </c>
      <c r="E1670" s="6" t="str">
        <f>IFERROR(VLOOKUP(B1670,总表!A:D,3,0),"-")</f>
        <v>-</v>
      </c>
      <c r="F1670" s="6" t="str">
        <f t="shared" si="106"/>
        <v>-</v>
      </c>
      <c r="G1670" s="6" t="s">
        <v>9</v>
      </c>
      <c r="H1670" s="6" t="str">
        <f>IF(IFERROR(VLOOKUP(B1670,总表!A:D,4,0),"露易")=0," ",IFERROR(VLOOKUP(B1670,总表!A:D,4,0),"-"))</f>
        <v>-</v>
      </c>
      <c r="I1670" s="6" t="str">
        <f t="shared" si="107"/>
        <v>-</v>
      </c>
    </row>
    <row r="1671" spans="1:9">
      <c r="A1671" s="6">
        <v>1670</v>
      </c>
      <c r="B1671" s="47" t="str">
        <f t="shared" si="104"/>
        <v>00000686</v>
      </c>
      <c r="C1671" s="47" t="str">
        <f>IFERROR(VLOOKUP(B1671,总表!A:B,2,0),"-")</f>
        <v>-</v>
      </c>
      <c r="D1671" s="6" t="str">
        <f t="shared" si="105"/>
        <v>-</v>
      </c>
      <c r="E1671" s="6" t="str">
        <f>IFERROR(VLOOKUP(B1671,总表!A:D,3,0),"-")</f>
        <v>-</v>
      </c>
      <c r="F1671" s="6" t="str">
        <f t="shared" si="106"/>
        <v>-</v>
      </c>
      <c r="G1671" s="6" t="s">
        <v>9</v>
      </c>
      <c r="H1671" s="6" t="str">
        <f>IF(IFERROR(VLOOKUP(B1671,总表!A:D,4,0),"露易")=0," ",IFERROR(VLOOKUP(B1671,总表!A:D,4,0),"-"))</f>
        <v>-</v>
      </c>
      <c r="I1671" s="6" t="str">
        <f t="shared" si="107"/>
        <v>-</v>
      </c>
    </row>
    <row r="1672" spans="1:9">
      <c r="A1672" s="6">
        <v>1671</v>
      </c>
      <c r="B1672" s="47" t="str">
        <f t="shared" si="104"/>
        <v>00000687</v>
      </c>
      <c r="C1672" s="47" t="str">
        <f>IFERROR(VLOOKUP(B1672,总表!A:B,2,0),"-")</f>
        <v>-</v>
      </c>
      <c r="D1672" s="6" t="str">
        <f t="shared" si="105"/>
        <v>-</v>
      </c>
      <c r="E1672" s="6" t="str">
        <f>IFERROR(VLOOKUP(B1672,总表!A:D,3,0),"-")</f>
        <v>-</v>
      </c>
      <c r="F1672" s="6" t="str">
        <f t="shared" si="106"/>
        <v>-</v>
      </c>
      <c r="G1672" s="6" t="s">
        <v>9</v>
      </c>
      <c r="H1672" s="6" t="str">
        <f>IF(IFERROR(VLOOKUP(B1672,总表!A:D,4,0),"露易")=0," ",IFERROR(VLOOKUP(B1672,总表!A:D,4,0),"-"))</f>
        <v>-</v>
      </c>
      <c r="I1672" s="6" t="str">
        <f t="shared" si="107"/>
        <v>-</v>
      </c>
    </row>
    <row r="1673" spans="1:9">
      <c r="A1673" s="6">
        <v>1672</v>
      </c>
      <c r="B1673" s="47" t="str">
        <f t="shared" si="104"/>
        <v>00000688</v>
      </c>
      <c r="C1673" s="47" t="str">
        <f>IFERROR(VLOOKUP(B1673,总表!A:B,2,0),"-")</f>
        <v>-</v>
      </c>
      <c r="D1673" s="6" t="str">
        <f t="shared" si="105"/>
        <v>-</v>
      </c>
      <c r="E1673" s="6" t="str">
        <f>IFERROR(VLOOKUP(B1673,总表!A:D,3,0),"-")</f>
        <v>-</v>
      </c>
      <c r="F1673" s="6" t="str">
        <f t="shared" si="106"/>
        <v>-</v>
      </c>
      <c r="G1673" s="6" t="s">
        <v>9</v>
      </c>
      <c r="H1673" s="6" t="str">
        <f>IF(IFERROR(VLOOKUP(B1673,总表!A:D,4,0),"露易")=0," ",IFERROR(VLOOKUP(B1673,总表!A:D,4,0),"-"))</f>
        <v>-</v>
      </c>
      <c r="I1673" s="6" t="str">
        <f t="shared" si="107"/>
        <v>-</v>
      </c>
    </row>
    <row r="1674" spans="1:9">
      <c r="A1674" s="6">
        <v>1673</v>
      </c>
      <c r="B1674" s="47" t="str">
        <f t="shared" si="104"/>
        <v>00000689</v>
      </c>
      <c r="C1674" s="47" t="str">
        <f>IFERROR(VLOOKUP(B1674,总表!A:B,2,0),"-")</f>
        <v>-</v>
      </c>
      <c r="D1674" s="6" t="str">
        <f t="shared" si="105"/>
        <v>-</v>
      </c>
      <c r="E1674" s="6" t="str">
        <f>IFERROR(VLOOKUP(B1674,总表!A:D,3,0),"-")</f>
        <v>-</v>
      </c>
      <c r="F1674" s="6" t="str">
        <f t="shared" si="106"/>
        <v>-</v>
      </c>
      <c r="G1674" s="6" t="s">
        <v>9</v>
      </c>
      <c r="H1674" s="6" t="str">
        <f>IF(IFERROR(VLOOKUP(B1674,总表!A:D,4,0),"露易")=0," ",IFERROR(VLOOKUP(B1674,总表!A:D,4,0),"-"))</f>
        <v>-</v>
      </c>
      <c r="I1674" s="6" t="str">
        <f t="shared" si="107"/>
        <v>-</v>
      </c>
    </row>
    <row r="1675" spans="1:9">
      <c r="A1675" s="6">
        <v>1674</v>
      </c>
      <c r="B1675" s="47" t="str">
        <f t="shared" si="104"/>
        <v>0000068A</v>
      </c>
      <c r="C1675" s="47" t="str">
        <f>IFERROR(VLOOKUP(B1675,总表!A:B,2,0),"-")</f>
        <v>-</v>
      </c>
      <c r="D1675" s="6" t="str">
        <f t="shared" si="105"/>
        <v>-</v>
      </c>
      <c r="E1675" s="6" t="str">
        <f>IFERROR(VLOOKUP(B1675,总表!A:D,3,0),"-")</f>
        <v>-</v>
      </c>
      <c r="F1675" s="6" t="str">
        <f t="shared" si="106"/>
        <v>-</v>
      </c>
      <c r="G1675" s="6" t="s">
        <v>9</v>
      </c>
      <c r="H1675" s="6" t="str">
        <f>IF(IFERROR(VLOOKUP(B1675,总表!A:D,4,0),"露易")=0," ",IFERROR(VLOOKUP(B1675,总表!A:D,4,0),"-"))</f>
        <v>-</v>
      </c>
      <c r="I1675" s="6" t="str">
        <f t="shared" si="107"/>
        <v>-</v>
      </c>
    </row>
    <row r="1676" spans="1:9">
      <c r="A1676" s="6">
        <v>1675</v>
      </c>
      <c r="B1676" s="47" t="str">
        <f t="shared" si="104"/>
        <v>0000068B</v>
      </c>
      <c r="C1676" s="47" t="str">
        <f>IFERROR(VLOOKUP(B1676,总表!A:B,2,0),"-")</f>
        <v>-</v>
      </c>
      <c r="D1676" s="6" t="str">
        <f t="shared" si="105"/>
        <v>-</v>
      </c>
      <c r="E1676" s="6" t="str">
        <f>IFERROR(VLOOKUP(B1676,总表!A:D,3,0),"-")</f>
        <v>-</v>
      </c>
      <c r="F1676" s="6" t="str">
        <f t="shared" si="106"/>
        <v>-</v>
      </c>
      <c r="G1676" s="6" t="s">
        <v>9</v>
      </c>
      <c r="H1676" s="6" t="str">
        <f>IF(IFERROR(VLOOKUP(B1676,总表!A:D,4,0),"露易")=0," ",IFERROR(VLOOKUP(B1676,总表!A:D,4,0),"-"))</f>
        <v>-</v>
      </c>
      <c r="I1676" s="6" t="str">
        <f t="shared" si="107"/>
        <v>-</v>
      </c>
    </row>
    <row r="1677" spans="1:9">
      <c r="A1677" s="6">
        <v>1676</v>
      </c>
      <c r="B1677" s="47" t="str">
        <f t="shared" si="104"/>
        <v>0000068C</v>
      </c>
      <c r="C1677" s="47" t="str">
        <f>IFERROR(VLOOKUP(B1677,总表!A:B,2,0),"-")</f>
        <v>-</v>
      </c>
      <c r="D1677" s="6" t="str">
        <f t="shared" si="105"/>
        <v>-</v>
      </c>
      <c r="E1677" s="6" t="str">
        <f>IFERROR(VLOOKUP(B1677,总表!A:D,3,0),"-")</f>
        <v>-</v>
      </c>
      <c r="F1677" s="6" t="str">
        <f t="shared" si="106"/>
        <v>-</v>
      </c>
      <c r="G1677" s="6" t="s">
        <v>9</v>
      </c>
      <c r="H1677" s="6" t="str">
        <f>IF(IFERROR(VLOOKUP(B1677,总表!A:D,4,0),"露易")=0," ",IFERROR(VLOOKUP(B1677,总表!A:D,4,0),"-"))</f>
        <v>-</v>
      </c>
      <c r="I1677" s="6" t="str">
        <f t="shared" si="107"/>
        <v>-</v>
      </c>
    </row>
    <row r="1678" spans="1:9">
      <c r="A1678" s="6">
        <v>1677</v>
      </c>
      <c r="B1678" s="47" t="str">
        <f t="shared" si="104"/>
        <v>0000068D</v>
      </c>
      <c r="C1678" s="47" t="str">
        <f>IFERROR(VLOOKUP(B1678,总表!A:B,2,0),"-")</f>
        <v>-</v>
      </c>
      <c r="D1678" s="6" t="str">
        <f t="shared" si="105"/>
        <v>-</v>
      </c>
      <c r="E1678" s="6" t="str">
        <f>IFERROR(VLOOKUP(B1678,总表!A:D,3,0),"-")</f>
        <v>-</v>
      </c>
      <c r="F1678" s="6" t="str">
        <f t="shared" si="106"/>
        <v>-</v>
      </c>
      <c r="G1678" s="6" t="s">
        <v>9</v>
      </c>
      <c r="H1678" s="6" t="str">
        <f>IF(IFERROR(VLOOKUP(B1678,总表!A:D,4,0),"露易")=0," ",IFERROR(VLOOKUP(B1678,总表!A:D,4,0),"-"))</f>
        <v>-</v>
      </c>
      <c r="I1678" s="6" t="str">
        <f t="shared" si="107"/>
        <v>-</v>
      </c>
    </row>
    <row r="1679" spans="1:9">
      <c r="A1679" s="6">
        <v>1678</v>
      </c>
      <c r="B1679" s="47" t="str">
        <f t="shared" si="104"/>
        <v>0000068E</v>
      </c>
      <c r="C1679" s="47" t="str">
        <f>IFERROR(VLOOKUP(B1679,总表!A:B,2,0),"-")</f>
        <v>-</v>
      </c>
      <c r="D1679" s="6" t="str">
        <f t="shared" si="105"/>
        <v>-</v>
      </c>
      <c r="E1679" s="6" t="str">
        <f>IFERROR(VLOOKUP(B1679,总表!A:D,3,0),"-")</f>
        <v>-</v>
      </c>
      <c r="F1679" s="6" t="str">
        <f t="shared" si="106"/>
        <v>-</v>
      </c>
      <c r="G1679" s="6" t="s">
        <v>9</v>
      </c>
      <c r="H1679" s="6" t="str">
        <f>IF(IFERROR(VLOOKUP(B1679,总表!A:D,4,0),"露易")=0," ",IFERROR(VLOOKUP(B1679,总表!A:D,4,0),"-"))</f>
        <v>-</v>
      </c>
      <c r="I1679" s="6" t="str">
        <f t="shared" si="107"/>
        <v>-</v>
      </c>
    </row>
    <row r="1680" spans="1:9">
      <c r="A1680" s="6">
        <v>1679</v>
      </c>
      <c r="B1680" s="47" t="str">
        <f t="shared" si="104"/>
        <v>0000068F</v>
      </c>
      <c r="C1680" s="47" t="str">
        <f>IFERROR(VLOOKUP(B1680,总表!A:B,2,0),"-")</f>
        <v>-</v>
      </c>
      <c r="D1680" s="6" t="str">
        <f t="shared" si="105"/>
        <v>-</v>
      </c>
      <c r="E1680" s="6" t="str">
        <f>IFERROR(VLOOKUP(B1680,总表!A:D,3,0),"-")</f>
        <v>-</v>
      </c>
      <c r="F1680" s="6" t="str">
        <f t="shared" si="106"/>
        <v>-</v>
      </c>
      <c r="G1680" s="6" t="s">
        <v>9</v>
      </c>
      <c r="H1680" s="6" t="str">
        <f>IF(IFERROR(VLOOKUP(B1680,总表!A:D,4,0),"露易")=0," ",IFERROR(VLOOKUP(B1680,总表!A:D,4,0),"-"))</f>
        <v>-</v>
      </c>
      <c r="I1680" s="6" t="str">
        <f t="shared" si="107"/>
        <v>-</v>
      </c>
    </row>
    <row r="1681" spans="1:9">
      <c r="A1681" s="6">
        <v>1680</v>
      </c>
      <c r="B1681" s="47" t="str">
        <f t="shared" si="104"/>
        <v>00000690</v>
      </c>
      <c r="C1681" s="47" t="str">
        <f>IFERROR(VLOOKUP(B1681,总表!A:B,2,0),"-")</f>
        <v>-</v>
      </c>
      <c r="D1681" s="6" t="str">
        <f t="shared" si="105"/>
        <v>-</v>
      </c>
      <c r="E1681" s="6" t="str">
        <f>IFERROR(VLOOKUP(B1681,总表!A:D,3,0),"-")</f>
        <v>-</v>
      </c>
      <c r="F1681" s="6" t="str">
        <f t="shared" si="106"/>
        <v>-</v>
      </c>
      <c r="G1681" s="6" t="s">
        <v>9</v>
      </c>
      <c r="H1681" s="6" t="str">
        <f>IF(IFERROR(VLOOKUP(B1681,总表!A:D,4,0),"露易")=0," ",IFERROR(VLOOKUP(B1681,总表!A:D,4,0),"-"))</f>
        <v>-</v>
      </c>
      <c r="I1681" s="6" t="str">
        <f t="shared" si="107"/>
        <v>-</v>
      </c>
    </row>
    <row r="1682" spans="1:9">
      <c r="A1682" s="6">
        <v>1681</v>
      </c>
      <c r="B1682" s="47" t="str">
        <f t="shared" si="104"/>
        <v>00000691</v>
      </c>
      <c r="C1682" s="47" t="str">
        <f>IFERROR(VLOOKUP(B1682,总表!A:B,2,0),"-")</f>
        <v>-</v>
      </c>
      <c r="D1682" s="6" t="str">
        <f t="shared" si="105"/>
        <v>-</v>
      </c>
      <c r="E1682" s="6" t="str">
        <f>IFERROR(VLOOKUP(B1682,总表!A:D,3,0),"-")</f>
        <v>-</v>
      </c>
      <c r="F1682" s="6" t="str">
        <f t="shared" si="106"/>
        <v>-</v>
      </c>
      <c r="G1682" s="6" t="s">
        <v>9</v>
      </c>
      <c r="H1682" s="6" t="str">
        <f>IF(IFERROR(VLOOKUP(B1682,总表!A:D,4,0),"露易")=0," ",IFERROR(VLOOKUP(B1682,总表!A:D,4,0),"-"))</f>
        <v>-</v>
      </c>
      <c r="I1682" s="6" t="str">
        <f t="shared" si="107"/>
        <v>-</v>
      </c>
    </row>
    <row r="1683" spans="1:9">
      <c r="A1683" s="6">
        <v>1682</v>
      </c>
      <c r="B1683" s="47" t="str">
        <f t="shared" si="104"/>
        <v>00000692</v>
      </c>
      <c r="C1683" s="47" t="str">
        <f>IFERROR(VLOOKUP(B1683,总表!A:B,2,0),"-")</f>
        <v>-</v>
      </c>
      <c r="D1683" s="6" t="str">
        <f t="shared" si="105"/>
        <v>-</v>
      </c>
      <c r="E1683" s="6" t="str">
        <f>IFERROR(VLOOKUP(B1683,总表!A:D,3,0),"-")</f>
        <v>-</v>
      </c>
      <c r="F1683" s="6" t="str">
        <f t="shared" si="106"/>
        <v>-</v>
      </c>
      <c r="G1683" s="6" t="s">
        <v>9</v>
      </c>
      <c r="H1683" s="6" t="str">
        <f>IF(IFERROR(VLOOKUP(B1683,总表!A:D,4,0),"露易")=0," ",IFERROR(VLOOKUP(B1683,总表!A:D,4,0),"-"))</f>
        <v>-</v>
      </c>
      <c r="I1683" s="6" t="str">
        <f t="shared" si="107"/>
        <v>-</v>
      </c>
    </row>
    <row r="1684" spans="1:9">
      <c r="A1684" s="6">
        <v>1683</v>
      </c>
      <c r="B1684" s="47" t="str">
        <f t="shared" si="104"/>
        <v>00000693</v>
      </c>
      <c r="C1684" s="47" t="str">
        <f>IFERROR(VLOOKUP(B1684,总表!A:B,2,0),"-")</f>
        <v>-</v>
      </c>
      <c r="D1684" s="6" t="str">
        <f t="shared" si="105"/>
        <v>-</v>
      </c>
      <c r="E1684" s="6" t="str">
        <f>IFERROR(VLOOKUP(B1684,总表!A:D,3,0),"-")</f>
        <v>-</v>
      </c>
      <c r="F1684" s="6" t="str">
        <f t="shared" si="106"/>
        <v>-</v>
      </c>
      <c r="G1684" s="6" t="s">
        <v>9</v>
      </c>
      <c r="H1684" s="6" t="str">
        <f>IF(IFERROR(VLOOKUP(B1684,总表!A:D,4,0),"露易")=0," ",IFERROR(VLOOKUP(B1684,总表!A:D,4,0),"-"))</f>
        <v>-</v>
      </c>
      <c r="I1684" s="6" t="str">
        <f t="shared" si="107"/>
        <v>-</v>
      </c>
    </row>
    <row r="1685" spans="1:9">
      <c r="A1685" s="6">
        <v>1684</v>
      </c>
      <c r="B1685" s="47" t="str">
        <f t="shared" si="104"/>
        <v>00000694</v>
      </c>
      <c r="C1685" s="47" t="str">
        <f>IFERROR(VLOOKUP(B1685,总表!A:B,2,0),"-")</f>
        <v>-</v>
      </c>
      <c r="D1685" s="6" t="str">
        <f t="shared" si="105"/>
        <v>-</v>
      </c>
      <c r="E1685" s="6" t="str">
        <f>IFERROR(VLOOKUP(B1685,总表!A:D,3,0),"-")</f>
        <v>-</v>
      </c>
      <c r="F1685" s="6" t="str">
        <f t="shared" si="106"/>
        <v>-</v>
      </c>
      <c r="G1685" s="6" t="s">
        <v>9</v>
      </c>
      <c r="H1685" s="6" t="str">
        <f>IF(IFERROR(VLOOKUP(B1685,总表!A:D,4,0),"露易")=0," ",IFERROR(VLOOKUP(B1685,总表!A:D,4,0),"-"))</f>
        <v>-</v>
      </c>
      <c r="I1685" s="6" t="str">
        <f t="shared" si="107"/>
        <v>-</v>
      </c>
    </row>
    <row r="1686" spans="1:9">
      <c r="A1686" s="6">
        <v>1685</v>
      </c>
      <c r="B1686" s="47" t="str">
        <f t="shared" si="104"/>
        <v>00000695</v>
      </c>
      <c r="C1686" s="47" t="str">
        <f>IFERROR(VLOOKUP(B1686,总表!A:B,2,0),"-")</f>
        <v>-</v>
      </c>
      <c r="D1686" s="6" t="str">
        <f t="shared" si="105"/>
        <v>-</v>
      </c>
      <c r="E1686" s="6" t="str">
        <f>IFERROR(VLOOKUP(B1686,总表!A:D,3,0),"-")</f>
        <v>-</v>
      </c>
      <c r="F1686" s="6" t="str">
        <f t="shared" si="106"/>
        <v>-</v>
      </c>
      <c r="G1686" s="6" t="s">
        <v>9</v>
      </c>
      <c r="H1686" s="6" t="str">
        <f>IF(IFERROR(VLOOKUP(B1686,总表!A:D,4,0),"露易")=0," ",IFERROR(VLOOKUP(B1686,总表!A:D,4,0),"-"))</f>
        <v>-</v>
      </c>
      <c r="I1686" s="6" t="str">
        <f t="shared" si="107"/>
        <v>-</v>
      </c>
    </row>
    <row r="1687" spans="1:9">
      <c r="A1687" s="6">
        <v>1686</v>
      </c>
      <c r="B1687" s="47" t="str">
        <f t="shared" si="104"/>
        <v>00000696</v>
      </c>
      <c r="C1687" s="47" t="str">
        <f>IFERROR(VLOOKUP(B1687,总表!A:B,2,0),"-")</f>
        <v>-</v>
      </c>
      <c r="D1687" s="6" t="str">
        <f t="shared" si="105"/>
        <v>-</v>
      </c>
      <c r="E1687" s="6" t="str">
        <f>IFERROR(VLOOKUP(B1687,总表!A:D,3,0),"-")</f>
        <v>-</v>
      </c>
      <c r="F1687" s="6" t="str">
        <f t="shared" si="106"/>
        <v>-</v>
      </c>
      <c r="G1687" s="6" t="s">
        <v>9</v>
      </c>
      <c r="H1687" s="6" t="str">
        <f>IF(IFERROR(VLOOKUP(B1687,总表!A:D,4,0),"露易")=0," ",IFERROR(VLOOKUP(B1687,总表!A:D,4,0),"-"))</f>
        <v>-</v>
      </c>
      <c r="I1687" s="6" t="str">
        <f t="shared" si="107"/>
        <v>-</v>
      </c>
    </row>
    <row r="1688" spans="1:9">
      <c r="A1688" s="6">
        <v>1687</v>
      </c>
      <c r="B1688" s="47" t="str">
        <f t="shared" si="104"/>
        <v>00000697</v>
      </c>
      <c r="C1688" s="47" t="str">
        <f>IFERROR(VLOOKUP(B1688,总表!A:B,2,0),"-")</f>
        <v>-</v>
      </c>
      <c r="D1688" s="6" t="str">
        <f t="shared" si="105"/>
        <v>-</v>
      </c>
      <c r="E1688" s="6" t="str">
        <f>IFERROR(VLOOKUP(B1688,总表!A:D,3,0),"-")</f>
        <v>-</v>
      </c>
      <c r="F1688" s="6" t="str">
        <f t="shared" si="106"/>
        <v>-</v>
      </c>
      <c r="G1688" s="6" t="s">
        <v>9</v>
      </c>
      <c r="H1688" s="6" t="str">
        <f>IF(IFERROR(VLOOKUP(B1688,总表!A:D,4,0),"露易")=0," ",IFERROR(VLOOKUP(B1688,总表!A:D,4,0),"-"))</f>
        <v>-</v>
      </c>
      <c r="I1688" s="6" t="str">
        <f t="shared" si="107"/>
        <v>-</v>
      </c>
    </row>
    <row r="1689" spans="1:9">
      <c r="A1689" s="6">
        <v>1688</v>
      </c>
      <c r="B1689" s="47" t="str">
        <f t="shared" si="104"/>
        <v>00000698</v>
      </c>
      <c r="C1689" s="47" t="str">
        <f>IFERROR(VLOOKUP(B1689,总表!A:B,2,0),"-")</f>
        <v>-</v>
      </c>
      <c r="D1689" s="6" t="str">
        <f t="shared" si="105"/>
        <v>-</v>
      </c>
      <c r="E1689" s="6" t="str">
        <f>IFERROR(VLOOKUP(B1689,总表!A:D,3,0),"-")</f>
        <v>-</v>
      </c>
      <c r="F1689" s="6" t="str">
        <f t="shared" si="106"/>
        <v>-</v>
      </c>
      <c r="G1689" s="6" t="s">
        <v>9</v>
      </c>
      <c r="H1689" s="6" t="str">
        <f>IF(IFERROR(VLOOKUP(B1689,总表!A:D,4,0),"露易")=0," ",IFERROR(VLOOKUP(B1689,总表!A:D,4,0),"-"))</f>
        <v>-</v>
      </c>
      <c r="I1689" s="6" t="str">
        <f t="shared" si="107"/>
        <v>-</v>
      </c>
    </row>
    <row r="1690" spans="1:9">
      <c r="A1690" s="6">
        <v>1689</v>
      </c>
      <c r="B1690" s="47" t="str">
        <f t="shared" si="104"/>
        <v>00000699</v>
      </c>
      <c r="C1690" s="47" t="str">
        <f>IFERROR(VLOOKUP(B1690,总表!A:B,2,0),"-")</f>
        <v>-</v>
      </c>
      <c r="D1690" s="6" t="str">
        <f t="shared" si="105"/>
        <v>-</v>
      </c>
      <c r="E1690" s="6" t="str">
        <f>IFERROR(VLOOKUP(B1690,总表!A:D,3,0),"-")</f>
        <v>-</v>
      </c>
      <c r="F1690" s="6" t="str">
        <f t="shared" si="106"/>
        <v>-</v>
      </c>
      <c r="G1690" s="6" t="s">
        <v>9</v>
      </c>
      <c r="H1690" s="6" t="str">
        <f>IF(IFERROR(VLOOKUP(B1690,总表!A:D,4,0),"露易")=0," ",IFERROR(VLOOKUP(B1690,总表!A:D,4,0),"-"))</f>
        <v>-</v>
      </c>
      <c r="I1690" s="6" t="str">
        <f t="shared" si="107"/>
        <v>-</v>
      </c>
    </row>
    <row r="1691" spans="1:9">
      <c r="A1691" s="6">
        <v>1690</v>
      </c>
      <c r="B1691" s="47" t="str">
        <f t="shared" si="104"/>
        <v>0000069A</v>
      </c>
      <c r="C1691" s="47" t="str">
        <f>IFERROR(VLOOKUP(B1691,总表!A:B,2,0),"-")</f>
        <v>-</v>
      </c>
      <c r="D1691" s="6" t="str">
        <f t="shared" si="105"/>
        <v>-</v>
      </c>
      <c r="E1691" s="6" t="str">
        <f>IFERROR(VLOOKUP(B1691,总表!A:D,3,0),"-")</f>
        <v>-</v>
      </c>
      <c r="F1691" s="6" t="str">
        <f t="shared" si="106"/>
        <v>-</v>
      </c>
      <c r="G1691" s="6" t="s">
        <v>9</v>
      </c>
      <c r="H1691" s="6" t="str">
        <f>IF(IFERROR(VLOOKUP(B1691,总表!A:D,4,0),"露易")=0," ",IFERROR(VLOOKUP(B1691,总表!A:D,4,0),"-"))</f>
        <v>-</v>
      </c>
      <c r="I1691" s="6" t="str">
        <f t="shared" si="107"/>
        <v>-</v>
      </c>
    </row>
    <row r="1692" spans="1:9">
      <c r="A1692" s="6">
        <v>1691</v>
      </c>
      <c r="B1692" s="47" t="str">
        <f t="shared" si="104"/>
        <v>0000069B</v>
      </c>
      <c r="C1692" s="47" t="str">
        <f>IFERROR(VLOOKUP(B1692,总表!A:B,2,0),"-")</f>
        <v>-</v>
      </c>
      <c r="D1692" s="6" t="str">
        <f t="shared" si="105"/>
        <v>-</v>
      </c>
      <c r="E1692" s="6" t="str">
        <f>IFERROR(VLOOKUP(B1692,总表!A:D,3,0),"-")</f>
        <v>-</v>
      </c>
      <c r="F1692" s="6" t="str">
        <f t="shared" si="106"/>
        <v>-</v>
      </c>
      <c r="G1692" s="6" t="s">
        <v>9</v>
      </c>
      <c r="H1692" s="6" t="str">
        <f>IF(IFERROR(VLOOKUP(B1692,总表!A:D,4,0),"露易")=0," ",IFERROR(VLOOKUP(B1692,总表!A:D,4,0),"-"))</f>
        <v>-</v>
      </c>
      <c r="I1692" s="6" t="str">
        <f t="shared" si="107"/>
        <v>-</v>
      </c>
    </row>
    <row r="1693" spans="1:9">
      <c r="A1693" s="6">
        <v>1692</v>
      </c>
      <c r="B1693" s="47" t="str">
        <f t="shared" si="104"/>
        <v>0000069C</v>
      </c>
      <c r="C1693" s="47" t="str">
        <f>IFERROR(VLOOKUP(B1693,总表!A:B,2,0),"-")</f>
        <v>-</v>
      </c>
      <c r="D1693" s="6" t="str">
        <f t="shared" si="105"/>
        <v>-</v>
      </c>
      <c r="E1693" s="6" t="str">
        <f>IFERROR(VLOOKUP(B1693,总表!A:D,3,0),"-")</f>
        <v>-</v>
      </c>
      <c r="F1693" s="6" t="str">
        <f t="shared" si="106"/>
        <v>-</v>
      </c>
      <c r="G1693" s="6" t="s">
        <v>9</v>
      </c>
      <c r="H1693" s="6" t="str">
        <f>IF(IFERROR(VLOOKUP(B1693,总表!A:D,4,0),"露易")=0," ",IFERROR(VLOOKUP(B1693,总表!A:D,4,0),"-"))</f>
        <v>-</v>
      </c>
      <c r="I1693" s="6" t="str">
        <f t="shared" si="107"/>
        <v>-</v>
      </c>
    </row>
    <row r="1694" spans="1:9">
      <c r="A1694" s="6">
        <v>1693</v>
      </c>
      <c r="B1694" s="47" t="str">
        <f t="shared" si="104"/>
        <v>0000069D</v>
      </c>
      <c r="C1694" s="47" t="str">
        <f>IFERROR(VLOOKUP(B1694,总表!A:B,2,0),"-")</f>
        <v>-</v>
      </c>
      <c r="D1694" s="6" t="str">
        <f t="shared" si="105"/>
        <v>-</v>
      </c>
      <c r="E1694" s="6" t="str">
        <f>IFERROR(VLOOKUP(B1694,总表!A:D,3,0),"-")</f>
        <v>-</v>
      </c>
      <c r="F1694" s="6" t="str">
        <f t="shared" si="106"/>
        <v>-</v>
      </c>
      <c r="G1694" s="6" t="s">
        <v>9</v>
      </c>
      <c r="H1694" s="6" t="str">
        <f>IF(IFERROR(VLOOKUP(B1694,总表!A:D,4,0),"露易")=0," ",IFERROR(VLOOKUP(B1694,总表!A:D,4,0),"-"))</f>
        <v>-</v>
      </c>
      <c r="I1694" s="6" t="str">
        <f t="shared" si="107"/>
        <v>-</v>
      </c>
    </row>
    <row r="1695" spans="1:9">
      <c r="A1695" s="6">
        <v>1694</v>
      </c>
      <c r="B1695" s="47" t="str">
        <f t="shared" si="104"/>
        <v>0000069E</v>
      </c>
      <c r="C1695" s="47" t="str">
        <f>IFERROR(VLOOKUP(B1695,总表!A:B,2,0),"-")</f>
        <v>-</v>
      </c>
      <c r="D1695" s="6" t="str">
        <f t="shared" si="105"/>
        <v>-</v>
      </c>
      <c r="E1695" s="6" t="str">
        <f>IFERROR(VLOOKUP(B1695,总表!A:D,3,0),"-")</f>
        <v>-</v>
      </c>
      <c r="F1695" s="6" t="str">
        <f t="shared" si="106"/>
        <v>-</v>
      </c>
      <c r="G1695" s="6" t="s">
        <v>9</v>
      </c>
      <c r="H1695" s="6" t="str">
        <f>IF(IFERROR(VLOOKUP(B1695,总表!A:D,4,0),"露易")=0," ",IFERROR(VLOOKUP(B1695,总表!A:D,4,0),"-"))</f>
        <v>-</v>
      </c>
      <c r="I1695" s="6" t="str">
        <f t="shared" si="107"/>
        <v>-</v>
      </c>
    </row>
    <row r="1696" spans="1:9">
      <c r="A1696" s="6">
        <v>1695</v>
      </c>
      <c r="B1696" s="47" t="str">
        <f t="shared" si="104"/>
        <v>0000069F</v>
      </c>
      <c r="C1696" s="47" t="str">
        <f>IFERROR(VLOOKUP(B1696,总表!A:B,2,0),"-")</f>
        <v>-</v>
      </c>
      <c r="D1696" s="6" t="str">
        <f t="shared" si="105"/>
        <v>-</v>
      </c>
      <c r="E1696" s="6" t="str">
        <f>IFERROR(VLOOKUP(B1696,总表!A:D,3,0),"-")</f>
        <v>-</v>
      </c>
      <c r="F1696" s="6" t="str">
        <f t="shared" si="106"/>
        <v>-</v>
      </c>
      <c r="G1696" s="6" t="s">
        <v>9</v>
      </c>
      <c r="H1696" s="6" t="str">
        <f>IF(IFERROR(VLOOKUP(B1696,总表!A:D,4,0),"露易")=0," ",IFERROR(VLOOKUP(B1696,总表!A:D,4,0),"-"))</f>
        <v>-</v>
      </c>
      <c r="I1696" s="6" t="str">
        <f t="shared" si="107"/>
        <v>-</v>
      </c>
    </row>
    <row r="1697" spans="1:9">
      <c r="A1697" s="6">
        <v>1696</v>
      </c>
      <c r="B1697" s="47" t="str">
        <f t="shared" si="104"/>
        <v>000006A0</v>
      </c>
      <c r="C1697" s="47" t="str">
        <f>IFERROR(VLOOKUP(B1697,总表!A:B,2,0),"-")</f>
        <v>-</v>
      </c>
      <c r="D1697" s="6" t="str">
        <f t="shared" si="105"/>
        <v>-</v>
      </c>
      <c r="E1697" s="6" t="str">
        <f>IFERROR(VLOOKUP(B1697,总表!A:D,3,0),"-")</f>
        <v>-</v>
      </c>
      <c r="F1697" s="6" t="str">
        <f t="shared" si="106"/>
        <v>-</v>
      </c>
      <c r="G1697" s="6" t="s">
        <v>9</v>
      </c>
      <c r="H1697" s="6" t="str">
        <f>IF(IFERROR(VLOOKUP(B1697,总表!A:D,4,0),"露易")=0," ",IFERROR(VLOOKUP(B1697,总表!A:D,4,0),"-"))</f>
        <v>-</v>
      </c>
      <c r="I1697" s="6" t="str">
        <f t="shared" si="107"/>
        <v>-</v>
      </c>
    </row>
    <row r="1698" spans="1:9">
      <c r="A1698" s="6">
        <v>1697</v>
      </c>
      <c r="B1698" s="47" t="str">
        <f t="shared" si="104"/>
        <v>000006A1</v>
      </c>
      <c r="C1698" s="47" t="str">
        <f>IFERROR(VLOOKUP(B1698,总表!A:B,2,0),"-")</f>
        <v>-</v>
      </c>
      <c r="D1698" s="6" t="str">
        <f t="shared" si="105"/>
        <v>-</v>
      </c>
      <c r="E1698" s="6" t="str">
        <f>IFERROR(VLOOKUP(B1698,总表!A:D,3,0),"-")</f>
        <v>-</v>
      </c>
      <c r="F1698" s="6" t="str">
        <f t="shared" si="106"/>
        <v>-</v>
      </c>
      <c r="G1698" s="6" t="s">
        <v>9</v>
      </c>
      <c r="H1698" s="6" t="str">
        <f>IF(IFERROR(VLOOKUP(B1698,总表!A:D,4,0),"露易")=0," ",IFERROR(VLOOKUP(B1698,总表!A:D,4,0),"-"))</f>
        <v>-</v>
      </c>
      <c r="I1698" s="6" t="str">
        <f t="shared" si="107"/>
        <v>-</v>
      </c>
    </row>
    <row r="1699" spans="1:9">
      <c r="A1699" s="6">
        <v>1698</v>
      </c>
      <c r="B1699" s="47" t="str">
        <f t="shared" si="104"/>
        <v>000006A2</v>
      </c>
      <c r="C1699" s="47" t="str">
        <f>IFERROR(VLOOKUP(B1699,总表!A:B,2,0),"-")</f>
        <v>-</v>
      </c>
      <c r="D1699" s="6" t="str">
        <f t="shared" si="105"/>
        <v>-</v>
      </c>
      <c r="E1699" s="6" t="str">
        <f>IFERROR(VLOOKUP(B1699,总表!A:D,3,0),"-")</f>
        <v>-</v>
      </c>
      <c r="F1699" s="6" t="str">
        <f t="shared" si="106"/>
        <v>-</v>
      </c>
      <c r="G1699" s="6" t="s">
        <v>9</v>
      </c>
      <c r="H1699" s="6" t="str">
        <f>IF(IFERROR(VLOOKUP(B1699,总表!A:D,4,0),"露易")=0," ",IFERROR(VLOOKUP(B1699,总表!A:D,4,0),"-"))</f>
        <v>-</v>
      </c>
      <c r="I1699" s="6" t="str">
        <f t="shared" si="107"/>
        <v>-</v>
      </c>
    </row>
    <row r="1700" spans="1:9">
      <c r="A1700" s="6">
        <v>1699</v>
      </c>
      <c r="B1700" s="47" t="str">
        <f t="shared" si="104"/>
        <v>000006A3</v>
      </c>
      <c r="C1700" s="47" t="str">
        <f>IFERROR(VLOOKUP(B1700,总表!A:B,2,0),"-")</f>
        <v>-</v>
      </c>
      <c r="D1700" s="6" t="str">
        <f t="shared" si="105"/>
        <v>-</v>
      </c>
      <c r="E1700" s="6" t="str">
        <f>IFERROR(VLOOKUP(B1700,总表!A:D,3,0),"-")</f>
        <v>-</v>
      </c>
      <c r="F1700" s="6" t="str">
        <f t="shared" si="106"/>
        <v>-</v>
      </c>
      <c r="G1700" s="6" t="s">
        <v>9</v>
      </c>
      <c r="H1700" s="6" t="str">
        <f>IF(IFERROR(VLOOKUP(B1700,总表!A:D,4,0),"露易")=0," ",IFERROR(VLOOKUP(B1700,总表!A:D,4,0),"-"))</f>
        <v>-</v>
      </c>
      <c r="I1700" s="6" t="str">
        <f t="shared" si="107"/>
        <v>-</v>
      </c>
    </row>
    <row r="1701" spans="1:9">
      <c r="A1701" s="6">
        <v>1700</v>
      </c>
      <c r="B1701" s="47" t="str">
        <f t="shared" si="104"/>
        <v>000006A4</v>
      </c>
      <c r="C1701" s="47" t="str">
        <f>IFERROR(VLOOKUP(B1701,总表!A:B,2,0),"-")</f>
        <v>-</v>
      </c>
      <c r="D1701" s="6" t="str">
        <f t="shared" si="105"/>
        <v>-</v>
      </c>
      <c r="E1701" s="6" t="str">
        <f>IFERROR(VLOOKUP(B1701,总表!A:D,3,0),"-")</f>
        <v>-</v>
      </c>
      <c r="F1701" s="6" t="str">
        <f t="shared" si="106"/>
        <v>-</v>
      </c>
      <c r="G1701" s="6" t="s">
        <v>9</v>
      </c>
      <c r="H1701" s="6" t="str">
        <f>IF(IFERROR(VLOOKUP(B1701,总表!A:D,4,0),"露易")=0," ",IFERROR(VLOOKUP(B1701,总表!A:D,4,0),"-"))</f>
        <v>-</v>
      </c>
      <c r="I1701" s="6" t="str">
        <f t="shared" si="107"/>
        <v>-</v>
      </c>
    </row>
    <row r="1702" spans="1:9">
      <c r="A1702" s="6">
        <v>1701</v>
      </c>
      <c r="B1702" s="47" t="str">
        <f t="shared" si="104"/>
        <v>000006A5</v>
      </c>
      <c r="C1702" s="47" t="str">
        <f>IFERROR(VLOOKUP(B1702,总表!A:B,2,0),"-")</f>
        <v>-</v>
      </c>
      <c r="D1702" s="6" t="str">
        <f t="shared" si="105"/>
        <v>-</v>
      </c>
      <c r="E1702" s="6" t="str">
        <f>IFERROR(VLOOKUP(B1702,总表!A:D,3,0),"-")</f>
        <v>-</v>
      </c>
      <c r="F1702" s="6" t="str">
        <f t="shared" si="106"/>
        <v>-</v>
      </c>
      <c r="G1702" s="6" t="s">
        <v>9</v>
      </c>
      <c r="H1702" s="6" t="str">
        <f>IF(IFERROR(VLOOKUP(B1702,总表!A:D,4,0),"露易")=0," ",IFERROR(VLOOKUP(B1702,总表!A:D,4,0),"-"))</f>
        <v>-</v>
      </c>
      <c r="I1702" s="6" t="str">
        <f t="shared" si="107"/>
        <v>-</v>
      </c>
    </row>
    <row r="1703" spans="1:9">
      <c r="A1703" s="6">
        <v>1702</v>
      </c>
      <c r="B1703" s="47" t="str">
        <f t="shared" si="104"/>
        <v>000006A6</v>
      </c>
      <c r="C1703" s="47" t="str">
        <f>IFERROR(VLOOKUP(B1703,总表!A:B,2,0),"-")</f>
        <v>-</v>
      </c>
      <c r="D1703" s="6" t="str">
        <f t="shared" si="105"/>
        <v>-</v>
      </c>
      <c r="E1703" s="6" t="str">
        <f>IFERROR(VLOOKUP(B1703,总表!A:D,3,0),"-")</f>
        <v>-</v>
      </c>
      <c r="F1703" s="6" t="str">
        <f t="shared" si="106"/>
        <v>-</v>
      </c>
      <c r="G1703" s="6" t="s">
        <v>9</v>
      </c>
      <c r="H1703" s="6" t="str">
        <f>IF(IFERROR(VLOOKUP(B1703,总表!A:D,4,0),"露易")=0," ",IFERROR(VLOOKUP(B1703,总表!A:D,4,0),"-"))</f>
        <v>-</v>
      </c>
      <c r="I1703" s="6" t="str">
        <f t="shared" si="107"/>
        <v>-</v>
      </c>
    </row>
    <row r="1704" spans="1:9">
      <c r="A1704" s="6">
        <v>1703</v>
      </c>
      <c r="B1704" s="47" t="str">
        <f t="shared" si="104"/>
        <v>000006A7</v>
      </c>
      <c r="C1704" s="47" t="str">
        <f>IFERROR(VLOOKUP(B1704,总表!A:B,2,0),"-")</f>
        <v>-</v>
      </c>
      <c r="D1704" s="6" t="str">
        <f t="shared" si="105"/>
        <v>-</v>
      </c>
      <c r="E1704" s="6" t="str">
        <f>IFERROR(VLOOKUP(B1704,总表!A:D,3,0),"-")</f>
        <v>-</v>
      </c>
      <c r="F1704" s="6" t="str">
        <f t="shared" si="106"/>
        <v>-</v>
      </c>
      <c r="G1704" s="6" t="s">
        <v>9</v>
      </c>
      <c r="H1704" s="6" t="str">
        <f>IF(IFERROR(VLOOKUP(B1704,总表!A:D,4,0),"露易")=0," ",IFERROR(VLOOKUP(B1704,总表!A:D,4,0),"-"))</f>
        <v>-</v>
      </c>
      <c r="I1704" s="6" t="str">
        <f t="shared" si="107"/>
        <v>-</v>
      </c>
    </row>
    <row r="1705" spans="1:9">
      <c r="A1705" s="6">
        <v>1704</v>
      </c>
      <c r="B1705" s="47" t="str">
        <f t="shared" si="104"/>
        <v>000006A8</v>
      </c>
      <c r="C1705" s="47" t="str">
        <f>IFERROR(VLOOKUP(B1705,总表!A:B,2,0),"-")</f>
        <v>-</v>
      </c>
      <c r="D1705" s="6" t="str">
        <f t="shared" si="105"/>
        <v>-</v>
      </c>
      <c r="E1705" s="6" t="str">
        <f>IFERROR(VLOOKUP(B1705,总表!A:D,3,0),"-")</f>
        <v>-</v>
      </c>
      <c r="F1705" s="6" t="str">
        <f t="shared" si="106"/>
        <v>-</v>
      </c>
      <c r="G1705" s="6" t="s">
        <v>9</v>
      </c>
      <c r="H1705" s="6" t="str">
        <f>IF(IFERROR(VLOOKUP(B1705,总表!A:D,4,0),"露易")=0," ",IFERROR(VLOOKUP(B1705,总表!A:D,4,0),"-"))</f>
        <v>-</v>
      </c>
      <c r="I1705" s="6" t="str">
        <f t="shared" si="107"/>
        <v>-</v>
      </c>
    </row>
    <row r="1706" spans="1:9">
      <c r="A1706" s="6">
        <v>1705</v>
      </c>
      <c r="B1706" s="47" t="str">
        <f t="shared" si="104"/>
        <v>000006A9</v>
      </c>
      <c r="C1706" s="47" t="str">
        <f>IFERROR(VLOOKUP(B1706,总表!A:B,2,0),"-")</f>
        <v>-</v>
      </c>
      <c r="D1706" s="6" t="str">
        <f t="shared" si="105"/>
        <v>-</v>
      </c>
      <c r="E1706" s="6" t="str">
        <f>IFERROR(VLOOKUP(B1706,总表!A:D,3,0),"-")</f>
        <v>-</v>
      </c>
      <c r="F1706" s="6" t="str">
        <f t="shared" si="106"/>
        <v>-</v>
      </c>
      <c r="G1706" s="6" t="s">
        <v>9</v>
      </c>
      <c r="H1706" s="6" t="str">
        <f>IF(IFERROR(VLOOKUP(B1706,总表!A:D,4,0),"露易")=0," ",IFERROR(VLOOKUP(B1706,总表!A:D,4,0),"-"))</f>
        <v>-</v>
      </c>
      <c r="I1706" s="6" t="str">
        <f t="shared" si="107"/>
        <v>-</v>
      </c>
    </row>
    <row r="1707" spans="1:9">
      <c r="A1707" s="6">
        <v>1706</v>
      </c>
      <c r="B1707" s="47" t="str">
        <f t="shared" si="104"/>
        <v>000006AA</v>
      </c>
      <c r="C1707" s="47" t="str">
        <f>IFERROR(VLOOKUP(B1707,总表!A:B,2,0),"-")</f>
        <v>-</v>
      </c>
      <c r="D1707" s="6" t="str">
        <f t="shared" si="105"/>
        <v>-</v>
      </c>
      <c r="E1707" s="6" t="str">
        <f>IFERROR(VLOOKUP(B1707,总表!A:D,3,0),"-")</f>
        <v>-</v>
      </c>
      <c r="F1707" s="6" t="str">
        <f t="shared" si="106"/>
        <v>-</v>
      </c>
      <c r="G1707" s="6" t="s">
        <v>9</v>
      </c>
      <c r="H1707" s="6" t="str">
        <f>IF(IFERROR(VLOOKUP(B1707,总表!A:D,4,0),"露易")=0," ",IFERROR(VLOOKUP(B1707,总表!A:D,4,0),"-"))</f>
        <v>-</v>
      </c>
      <c r="I1707" s="6" t="str">
        <f t="shared" si="107"/>
        <v>-</v>
      </c>
    </row>
    <row r="1708" spans="1:9">
      <c r="A1708" s="6">
        <v>1707</v>
      </c>
      <c r="B1708" s="47" t="str">
        <f t="shared" si="104"/>
        <v>000006AB</v>
      </c>
      <c r="C1708" s="47" t="str">
        <f>IFERROR(VLOOKUP(B1708,总表!A:B,2,0),"-")</f>
        <v>-</v>
      </c>
      <c r="D1708" s="6" t="str">
        <f t="shared" si="105"/>
        <v>-</v>
      </c>
      <c r="E1708" s="6" t="str">
        <f>IFERROR(VLOOKUP(B1708,总表!A:D,3,0),"-")</f>
        <v>-</v>
      </c>
      <c r="F1708" s="6" t="str">
        <f t="shared" si="106"/>
        <v>-</v>
      </c>
      <c r="G1708" s="6" t="s">
        <v>9</v>
      </c>
      <c r="H1708" s="6" t="str">
        <f>IF(IFERROR(VLOOKUP(B1708,总表!A:D,4,0),"露易")=0," ",IFERROR(VLOOKUP(B1708,总表!A:D,4,0),"-"))</f>
        <v>-</v>
      </c>
      <c r="I1708" s="6" t="str">
        <f t="shared" si="107"/>
        <v>-</v>
      </c>
    </row>
    <row r="1709" spans="1:9">
      <c r="A1709" s="6">
        <v>1708</v>
      </c>
      <c r="B1709" s="47" t="str">
        <f t="shared" si="104"/>
        <v>000006AC</v>
      </c>
      <c r="C1709" s="50" t="str">
        <f>IFERROR(VLOOKUP(B1709,总表!A:B,2,0),"-")</f>
        <v>摆设类</v>
      </c>
      <c r="D1709" s="51" t="str">
        <f t="shared" si="105"/>
        <v>摆设类</v>
      </c>
      <c r="E1709" s="6" t="str">
        <f>IFERROR(VLOOKUP(B1709,总表!A:D,3,0),"-")</f>
        <v>双磁带录音机</v>
      </c>
      <c r="F1709" s="6" t="str">
        <f t="shared" si="106"/>
        <v>双磁带录音机</v>
      </c>
      <c r="H1709" s="6" t="str">
        <f>IF(IFERROR(VLOOKUP(B1709,总表!A:D,4,0),"露易")=0," ",IFERROR(VLOOKUP(B1709,总表!A:D,4,0),"-"))</f>
        <v> </v>
      </c>
      <c r="I1709" s="6" t="str">
        <f t="shared" si="107"/>
        <v> </v>
      </c>
    </row>
    <row r="1710" spans="1:9">
      <c r="A1710" s="6">
        <v>1709</v>
      </c>
      <c r="B1710" s="47" t="str">
        <f t="shared" si="104"/>
        <v>000006AD</v>
      </c>
      <c r="C1710" s="47" t="str">
        <f>IFERROR(VLOOKUP(B1710,总表!A:B,2,0),"-")</f>
        <v>-</v>
      </c>
      <c r="D1710" s="6" t="str">
        <f t="shared" si="105"/>
        <v>-</v>
      </c>
      <c r="E1710" s="6" t="str">
        <f>IFERROR(VLOOKUP(B1710,总表!A:D,3,0),"-")</f>
        <v>-</v>
      </c>
      <c r="F1710" s="6" t="str">
        <f t="shared" si="106"/>
        <v>-</v>
      </c>
      <c r="G1710" s="6" t="s">
        <v>9</v>
      </c>
      <c r="H1710" s="6" t="str">
        <f>IF(IFERROR(VLOOKUP(B1710,总表!A:D,4,0),"露易")=0," ",IFERROR(VLOOKUP(B1710,总表!A:D,4,0),"-"))</f>
        <v>-</v>
      </c>
      <c r="I1710" s="6" t="str">
        <f t="shared" si="107"/>
        <v>-</v>
      </c>
    </row>
    <row r="1711" spans="1:9">
      <c r="A1711" s="6">
        <v>1710</v>
      </c>
      <c r="B1711" s="47" t="str">
        <f t="shared" si="104"/>
        <v>000006AE</v>
      </c>
      <c r="C1711" s="47" t="str">
        <f>IFERROR(VLOOKUP(B1711,总表!A:B,2,0),"-")</f>
        <v>-</v>
      </c>
      <c r="D1711" s="6" t="str">
        <f t="shared" si="105"/>
        <v>-</v>
      </c>
      <c r="E1711" s="6" t="str">
        <f>IFERROR(VLOOKUP(B1711,总表!A:D,3,0),"-")</f>
        <v>-</v>
      </c>
      <c r="F1711" s="6" t="str">
        <f t="shared" si="106"/>
        <v>-</v>
      </c>
      <c r="G1711" s="6" t="s">
        <v>9</v>
      </c>
      <c r="H1711" s="6" t="str">
        <f>IF(IFERROR(VLOOKUP(B1711,总表!A:D,4,0),"露易")=0," ",IFERROR(VLOOKUP(B1711,总表!A:D,4,0),"-"))</f>
        <v>-</v>
      </c>
      <c r="I1711" s="6" t="str">
        <f t="shared" si="107"/>
        <v>-</v>
      </c>
    </row>
    <row r="1712" spans="1:9">
      <c r="A1712" s="6">
        <v>1711</v>
      </c>
      <c r="B1712" s="47" t="str">
        <f t="shared" si="104"/>
        <v>000006AF</v>
      </c>
      <c r="C1712" s="47" t="str">
        <f>IFERROR(VLOOKUP(B1712,总表!A:B,2,0),"-")</f>
        <v>-</v>
      </c>
      <c r="D1712" s="6" t="str">
        <f t="shared" si="105"/>
        <v>-</v>
      </c>
      <c r="E1712" s="6" t="str">
        <f>IFERROR(VLOOKUP(B1712,总表!A:D,3,0),"-")</f>
        <v>-</v>
      </c>
      <c r="F1712" s="6" t="str">
        <f t="shared" si="106"/>
        <v>-</v>
      </c>
      <c r="G1712" s="6" t="s">
        <v>9</v>
      </c>
      <c r="H1712" s="6" t="str">
        <f>IF(IFERROR(VLOOKUP(B1712,总表!A:D,4,0),"露易")=0," ",IFERROR(VLOOKUP(B1712,总表!A:D,4,0),"-"))</f>
        <v>-</v>
      </c>
      <c r="I1712" s="6" t="str">
        <f t="shared" si="107"/>
        <v>-</v>
      </c>
    </row>
    <row r="1713" spans="1:9">
      <c r="A1713" s="6">
        <v>1712</v>
      </c>
      <c r="B1713" s="47" t="str">
        <f t="shared" si="104"/>
        <v>000006B0</v>
      </c>
      <c r="C1713" s="47" t="str">
        <f>IFERROR(VLOOKUP(B1713,总表!A:B,2,0),"-")</f>
        <v>-</v>
      </c>
      <c r="D1713" s="6" t="str">
        <f t="shared" si="105"/>
        <v>-</v>
      </c>
      <c r="E1713" s="6" t="str">
        <f>IFERROR(VLOOKUP(B1713,总表!A:D,3,0),"-")</f>
        <v>-</v>
      </c>
      <c r="F1713" s="6" t="str">
        <f t="shared" si="106"/>
        <v>-</v>
      </c>
      <c r="G1713" s="6" t="s">
        <v>9</v>
      </c>
      <c r="H1713" s="6" t="str">
        <f>IF(IFERROR(VLOOKUP(B1713,总表!A:D,4,0),"露易")=0," ",IFERROR(VLOOKUP(B1713,总表!A:D,4,0),"-"))</f>
        <v>-</v>
      </c>
      <c r="I1713" s="6" t="str">
        <f t="shared" si="107"/>
        <v>-</v>
      </c>
    </row>
    <row r="1714" spans="1:9">
      <c r="A1714" s="6">
        <v>1713</v>
      </c>
      <c r="B1714" s="47" t="str">
        <f t="shared" si="104"/>
        <v>000006B1</v>
      </c>
      <c r="C1714" s="47" t="str">
        <f>IFERROR(VLOOKUP(B1714,总表!A:B,2,0),"-")</f>
        <v>-</v>
      </c>
      <c r="D1714" s="6" t="str">
        <f t="shared" si="105"/>
        <v>-</v>
      </c>
      <c r="E1714" s="6" t="str">
        <f>IFERROR(VLOOKUP(B1714,总表!A:D,3,0),"-")</f>
        <v>-</v>
      </c>
      <c r="F1714" s="6" t="str">
        <f t="shared" si="106"/>
        <v>-</v>
      </c>
      <c r="G1714" s="6" t="s">
        <v>9</v>
      </c>
      <c r="H1714" s="6" t="str">
        <f>IF(IFERROR(VLOOKUP(B1714,总表!A:D,4,0),"露易")=0," ",IFERROR(VLOOKUP(B1714,总表!A:D,4,0),"-"))</f>
        <v>-</v>
      </c>
      <c r="I1714" s="6" t="str">
        <f t="shared" si="107"/>
        <v>-</v>
      </c>
    </row>
    <row r="1715" spans="1:9">
      <c r="A1715" s="6">
        <v>1714</v>
      </c>
      <c r="B1715" s="47" t="str">
        <f t="shared" si="104"/>
        <v>000006B2</v>
      </c>
      <c r="C1715" s="47" t="str">
        <f>IFERROR(VLOOKUP(B1715,总表!A:B,2,0),"-")</f>
        <v>-</v>
      </c>
      <c r="D1715" s="6" t="str">
        <f t="shared" si="105"/>
        <v>-</v>
      </c>
      <c r="E1715" s="6" t="str">
        <f>IFERROR(VLOOKUP(B1715,总表!A:D,3,0),"-")</f>
        <v>-</v>
      </c>
      <c r="F1715" s="6" t="str">
        <f t="shared" si="106"/>
        <v>-</v>
      </c>
      <c r="G1715" s="6" t="s">
        <v>9</v>
      </c>
      <c r="H1715" s="6" t="str">
        <f>IF(IFERROR(VLOOKUP(B1715,总表!A:D,4,0),"露易")=0," ",IFERROR(VLOOKUP(B1715,总表!A:D,4,0),"-"))</f>
        <v>-</v>
      </c>
      <c r="I1715" s="6" t="str">
        <f t="shared" si="107"/>
        <v>-</v>
      </c>
    </row>
    <row r="1716" spans="1:9">
      <c r="A1716" s="6">
        <v>1715</v>
      </c>
      <c r="B1716" s="47" t="str">
        <f t="shared" si="104"/>
        <v>000006B3</v>
      </c>
      <c r="C1716" s="47" t="str">
        <f>IFERROR(VLOOKUP(B1716,总表!A:B,2,0),"-")</f>
        <v>-</v>
      </c>
      <c r="D1716" s="6" t="str">
        <f t="shared" si="105"/>
        <v>-</v>
      </c>
      <c r="E1716" s="6" t="str">
        <f>IFERROR(VLOOKUP(B1716,总表!A:D,3,0),"-")</f>
        <v>-</v>
      </c>
      <c r="F1716" s="6" t="str">
        <f t="shared" si="106"/>
        <v>-</v>
      </c>
      <c r="G1716" s="6" t="s">
        <v>9</v>
      </c>
      <c r="H1716" s="6" t="str">
        <f>IF(IFERROR(VLOOKUP(B1716,总表!A:D,4,0),"露易")=0," ",IFERROR(VLOOKUP(B1716,总表!A:D,4,0),"-"))</f>
        <v>-</v>
      </c>
      <c r="I1716" s="6" t="str">
        <f t="shared" si="107"/>
        <v>-</v>
      </c>
    </row>
    <row r="1717" spans="1:9">
      <c r="A1717" s="6">
        <v>1716</v>
      </c>
      <c r="B1717" s="47" t="str">
        <f t="shared" si="104"/>
        <v>000006B4</v>
      </c>
      <c r="C1717" s="47" t="str">
        <f>IFERROR(VLOOKUP(B1717,总表!A:B,2,0),"-")</f>
        <v>-</v>
      </c>
      <c r="D1717" s="6" t="str">
        <f t="shared" si="105"/>
        <v>-</v>
      </c>
      <c r="E1717" s="6" t="str">
        <f>IFERROR(VLOOKUP(B1717,总表!A:D,3,0),"-")</f>
        <v>-</v>
      </c>
      <c r="F1717" s="6" t="str">
        <f t="shared" si="106"/>
        <v>-</v>
      </c>
      <c r="G1717" s="6" t="s">
        <v>9</v>
      </c>
      <c r="H1717" s="6" t="str">
        <f>IF(IFERROR(VLOOKUP(B1717,总表!A:D,4,0),"露易")=0," ",IFERROR(VLOOKUP(B1717,总表!A:D,4,0),"-"))</f>
        <v>-</v>
      </c>
      <c r="I1717" s="6" t="str">
        <f t="shared" si="107"/>
        <v>-</v>
      </c>
    </row>
    <row r="1718" spans="1:9">
      <c r="A1718" s="6">
        <v>1717</v>
      </c>
      <c r="B1718" s="47" t="str">
        <f t="shared" si="104"/>
        <v>000006B5</v>
      </c>
      <c r="C1718" s="47" t="str">
        <f>IFERROR(VLOOKUP(B1718,总表!A:B,2,0),"-")</f>
        <v>-</v>
      </c>
      <c r="D1718" s="6" t="str">
        <f t="shared" si="105"/>
        <v>-</v>
      </c>
      <c r="E1718" s="6" t="str">
        <f>IFERROR(VLOOKUP(B1718,总表!A:D,3,0),"-")</f>
        <v>-</v>
      </c>
      <c r="F1718" s="6" t="str">
        <f t="shared" si="106"/>
        <v>-</v>
      </c>
      <c r="G1718" s="6" t="s">
        <v>9</v>
      </c>
      <c r="H1718" s="6" t="str">
        <f>IF(IFERROR(VLOOKUP(B1718,总表!A:D,4,0),"露易")=0," ",IFERROR(VLOOKUP(B1718,总表!A:D,4,0),"-"))</f>
        <v>-</v>
      </c>
      <c r="I1718" s="6" t="str">
        <f t="shared" si="107"/>
        <v>-</v>
      </c>
    </row>
    <row r="1719" spans="1:9">
      <c r="A1719" s="6">
        <v>1718</v>
      </c>
      <c r="B1719" s="47" t="str">
        <f t="shared" si="104"/>
        <v>000006B6</v>
      </c>
      <c r="C1719" s="47" t="str">
        <f>IFERROR(VLOOKUP(B1719,总表!A:B,2,0),"-")</f>
        <v>-</v>
      </c>
      <c r="D1719" s="6" t="str">
        <f t="shared" si="105"/>
        <v>-</v>
      </c>
      <c r="E1719" s="6" t="str">
        <f>IFERROR(VLOOKUP(B1719,总表!A:D,3,0),"-")</f>
        <v>-</v>
      </c>
      <c r="F1719" s="6" t="str">
        <f t="shared" si="106"/>
        <v>-</v>
      </c>
      <c r="G1719" s="6" t="s">
        <v>9</v>
      </c>
      <c r="H1719" s="6" t="str">
        <f>IF(IFERROR(VLOOKUP(B1719,总表!A:D,4,0),"露易")=0," ",IFERROR(VLOOKUP(B1719,总表!A:D,4,0),"-"))</f>
        <v>-</v>
      </c>
      <c r="I1719" s="6" t="str">
        <f t="shared" si="107"/>
        <v>-</v>
      </c>
    </row>
    <row r="1720" spans="1:9">
      <c r="A1720" s="6">
        <v>1719</v>
      </c>
      <c r="B1720" s="47" t="str">
        <f t="shared" si="104"/>
        <v>000006B7</v>
      </c>
      <c r="C1720" s="47" t="str">
        <f>IFERROR(VLOOKUP(B1720,总表!A:B,2,0),"-")</f>
        <v>-</v>
      </c>
      <c r="D1720" s="6" t="str">
        <f t="shared" si="105"/>
        <v>-</v>
      </c>
      <c r="E1720" s="6" t="str">
        <f>IFERROR(VLOOKUP(B1720,总表!A:D,3,0),"-")</f>
        <v>-</v>
      </c>
      <c r="F1720" s="6" t="str">
        <f t="shared" si="106"/>
        <v>-</v>
      </c>
      <c r="G1720" s="6" t="s">
        <v>9</v>
      </c>
      <c r="H1720" s="6" t="str">
        <f>IF(IFERROR(VLOOKUP(B1720,总表!A:D,4,0),"露易")=0," ",IFERROR(VLOOKUP(B1720,总表!A:D,4,0),"-"))</f>
        <v>-</v>
      </c>
      <c r="I1720" s="6" t="str">
        <f t="shared" si="107"/>
        <v>-</v>
      </c>
    </row>
    <row r="1721" spans="1:9">
      <c r="A1721" s="6">
        <v>1720</v>
      </c>
      <c r="B1721" s="47" t="str">
        <f t="shared" si="104"/>
        <v>000006B8</v>
      </c>
      <c r="C1721" s="47" t="str">
        <f>IFERROR(VLOOKUP(B1721,总表!A:B,2,0),"-")</f>
        <v>-</v>
      </c>
      <c r="D1721" s="6" t="str">
        <f t="shared" si="105"/>
        <v>-</v>
      </c>
      <c r="E1721" s="6" t="str">
        <f>IFERROR(VLOOKUP(B1721,总表!A:D,3,0),"-")</f>
        <v>-</v>
      </c>
      <c r="F1721" s="6" t="str">
        <f t="shared" si="106"/>
        <v>-</v>
      </c>
      <c r="G1721" s="6" t="s">
        <v>9</v>
      </c>
      <c r="H1721" s="6" t="str">
        <f>IF(IFERROR(VLOOKUP(B1721,总表!A:D,4,0),"露易")=0," ",IFERROR(VLOOKUP(B1721,总表!A:D,4,0),"-"))</f>
        <v>-</v>
      </c>
      <c r="I1721" s="6" t="str">
        <f t="shared" si="107"/>
        <v>-</v>
      </c>
    </row>
    <row r="1722" spans="1:9">
      <c r="A1722" s="6">
        <v>1721</v>
      </c>
      <c r="B1722" s="47" t="str">
        <f t="shared" si="104"/>
        <v>000006B9</v>
      </c>
      <c r="C1722" s="47" t="str">
        <f>IFERROR(VLOOKUP(B1722,总表!A:B,2,0),"-")</f>
        <v>-</v>
      </c>
      <c r="D1722" s="6" t="str">
        <f t="shared" si="105"/>
        <v>-</v>
      </c>
      <c r="E1722" s="6" t="str">
        <f>IFERROR(VLOOKUP(B1722,总表!A:D,3,0),"-")</f>
        <v>-</v>
      </c>
      <c r="F1722" s="6" t="str">
        <f t="shared" si="106"/>
        <v>-</v>
      </c>
      <c r="G1722" s="6" t="s">
        <v>9</v>
      </c>
      <c r="H1722" s="6" t="str">
        <f>IF(IFERROR(VLOOKUP(B1722,总表!A:D,4,0),"露易")=0," ",IFERROR(VLOOKUP(B1722,总表!A:D,4,0),"-"))</f>
        <v>-</v>
      </c>
      <c r="I1722" s="6" t="str">
        <f t="shared" si="107"/>
        <v>-</v>
      </c>
    </row>
    <row r="1723" spans="1:9">
      <c r="A1723" s="6">
        <v>1722</v>
      </c>
      <c r="B1723" s="47" t="str">
        <f t="shared" si="104"/>
        <v>000006BA</v>
      </c>
      <c r="C1723" s="47" t="str">
        <f>IFERROR(VLOOKUP(B1723,总表!A:B,2,0),"-")</f>
        <v>-</v>
      </c>
      <c r="D1723" s="6" t="str">
        <f t="shared" si="105"/>
        <v>-</v>
      </c>
      <c r="E1723" s="6" t="str">
        <f>IFERROR(VLOOKUP(B1723,总表!A:D,3,0),"-")</f>
        <v>-</v>
      </c>
      <c r="F1723" s="6" t="str">
        <f t="shared" si="106"/>
        <v>-</v>
      </c>
      <c r="G1723" s="6" t="s">
        <v>9</v>
      </c>
      <c r="H1723" s="6" t="str">
        <f>IF(IFERROR(VLOOKUP(B1723,总表!A:D,4,0),"露易")=0," ",IFERROR(VLOOKUP(B1723,总表!A:D,4,0),"-"))</f>
        <v>-</v>
      </c>
      <c r="I1723" s="6" t="str">
        <f t="shared" si="107"/>
        <v>-</v>
      </c>
    </row>
    <row r="1724" spans="1:9">
      <c r="A1724" s="6">
        <v>1723</v>
      </c>
      <c r="B1724" s="47" t="str">
        <f t="shared" si="104"/>
        <v>000006BB</v>
      </c>
      <c r="C1724" s="47" t="str">
        <f>IFERROR(VLOOKUP(B1724,总表!A:B,2,0),"-")</f>
        <v>-</v>
      </c>
      <c r="D1724" s="6" t="str">
        <f t="shared" si="105"/>
        <v>-</v>
      </c>
      <c r="E1724" s="6" t="str">
        <f>IFERROR(VLOOKUP(B1724,总表!A:D,3,0),"-")</f>
        <v>-</v>
      </c>
      <c r="F1724" s="6" t="str">
        <f t="shared" si="106"/>
        <v>-</v>
      </c>
      <c r="G1724" s="6" t="s">
        <v>9</v>
      </c>
      <c r="H1724" s="6" t="str">
        <f>IF(IFERROR(VLOOKUP(B1724,总表!A:D,4,0),"露易")=0," ",IFERROR(VLOOKUP(B1724,总表!A:D,4,0),"-"))</f>
        <v>-</v>
      </c>
      <c r="I1724" s="6" t="str">
        <f t="shared" si="107"/>
        <v>-</v>
      </c>
    </row>
    <row r="1725" spans="1:9">
      <c r="A1725" s="6">
        <v>1724</v>
      </c>
      <c r="B1725" s="47" t="str">
        <f t="shared" si="104"/>
        <v>000006BC</v>
      </c>
      <c r="C1725" s="47" t="str">
        <f>IFERROR(VLOOKUP(B1725,总表!A:B,2,0),"-")</f>
        <v>-</v>
      </c>
      <c r="D1725" s="6" t="str">
        <f t="shared" si="105"/>
        <v>-</v>
      </c>
      <c r="E1725" s="6" t="str">
        <f>IFERROR(VLOOKUP(B1725,总表!A:D,3,0),"-")</f>
        <v>-</v>
      </c>
      <c r="F1725" s="6" t="str">
        <f t="shared" si="106"/>
        <v>-</v>
      </c>
      <c r="G1725" s="6" t="s">
        <v>9</v>
      </c>
      <c r="H1725" s="6" t="str">
        <f>IF(IFERROR(VLOOKUP(B1725,总表!A:D,4,0),"露易")=0," ",IFERROR(VLOOKUP(B1725,总表!A:D,4,0),"-"))</f>
        <v>-</v>
      </c>
      <c r="I1725" s="6" t="str">
        <f t="shared" si="107"/>
        <v>-</v>
      </c>
    </row>
    <row r="1726" spans="1:9">
      <c r="A1726" s="6">
        <v>1725</v>
      </c>
      <c r="B1726" s="47" t="str">
        <f t="shared" si="104"/>
        <v>000006BD</v>
      </c>
      <c r="C1726" s="47" t="str">
        <f>IFERROR(VLOOKUP(B1726,总表!A:B,2,0),"-")</f>
        <v>-</v>
      </c>
      <c r="D1726" s="6" t="str">
        <f t="shared" si="105"/>
        <v>-</v>
      </c>
      <c r="E1726" s="6" t="str">
        <f>IFERROR(VLOOKUP(B1726,总表!A:D,3,0),"-")</f>
        <v>-</v>
      </c>
      <c r="F1726" s="6" t="str">
        <f t="shared" si="106"/>
        <v>-</v>
      </c>
      <c r="G1726" s="6" t="s">
        <v>9</v>
      </c>
      <c r="H1726" s="6" t="str">
        <f>IF(IFERROR(VLOOKUP(B1726,总表!A:D,4,0),"露易")=0," ",IFERROR(VLOOKUP(B1726,总表!A:D,4,0),"-"))</f>
        <v>-</v>
      </c>
      <c r="I1726" s="6" t="str">
        <f t="shared" si="107"/>
        <v>-</v>
      </c>
    </row>
    <row r="1727" spans="1:9">
      <c r="A1727" s="6">
        <v>1726</v>
      </c>
      <c r="B1727" s="47" t="str">
        <f t="shared" si="104"/>
        <v>000006BE</v>
      </c>
      <c r="C1727" s="47" t="str">
        <f>IFERROR(VLOOKUP(B1727,总表!A:B,2,0),"-")</f>
        <v>-</v>
      </c>
      <c r="D1727" s="6" t="str">
        <f t="shared" si="105"/>
        <v>-</v>
      </c>
      <c r="E1727" s="6" t="str">
        <f>IFERROR(VLOOKUP(B1727,总表!A:D,3,0),"-")</f>
        <v>-</v>
      </c>
      <c r="F1727" s="6" t="str">
        <f t="shared" si="106"/>
        <v>-</v>
      </c>
      <c r="G1727" s="6" t="s">
        <v>9</v>
      </c>
      <c r="H1727" s="6" t="str">
        <f>IF(IFERROR(VLOOKUP(B1727,总表!A:D,4,0),"露易")=0," ",IFERROR(VLOOKUP(B1727,总表!A:D,4,0),"-"))</f>
        <v>-</v>
      </c>
      <c r="I1727" s="6" t="str">
        <f t="shared" si="107"/>
        <v>-</v>
      </c>
    </row>
    <row r="1728" spans="1:9">
      <c r="A1728" s="6">
        <v>1727</v>
      </c>
      <c r="B1728" s="47" t="str">
        <f t="shared" si="104"/>
        <v>000006BF</v>
      </c>
      <c r="C1728" s="47" t="str">
        <f>IFERROR(VLOOKUP(B1728,总表!A:B,2,0),"-")</f>
        <v>-</v>
      </c>
      <c r="D1728" s="6" t="str">
        <f t="shared" si="105"/>
        <v>-</v>
      </c>
      <c r="E1728" s="6" t="str">
        <f>IFERROR(VLOOKUP(B1728,总表!A:D,3,0),"-")</f>
        <v>-</v>
      </c>
      <c r="F1728" s="6" t="str">
        <f t="shared" si="106"/>
        <v>-</v>
      </c>
      <c r="G1728" s="6" t="s">
        <v>9</v>
      </c>
      <c r="H1728" s="6" t="str">
        <f>IF(IFERROR(VLOOKUP(B1728,总表!A:D,4,0),"露易")=0," ",IFERROR(VLOOKUP(B1728,总表!A:D,4,0),"-"))</f>
        <v>-</v>
      </c>
      <c r="I1728" s="6" t="str">
        <f t="shared" si="107"/>
        <v>-</v>
      </c>
    </row>
    <row r="1729" spans="1:9">
      <c r="A1729" s="6">
        <v>1728</v>
      </c>
      <c r="B1729" s="47" t="str">
        <f t="shared" si="104"/>
        <v>000006C0</v>
      </c>
      <c r="C1729" s="47" t="str">
        <f>IFERROR(VLOOKUP(B1729,总表!A:B,2,0),"-")</f>
        <v>-</v>
      </c>
      <c r="D1729" s="6" t="str">
        <f t="shared" si="105"/>
        <v>-</v>
      </c>
      <c r="E1729" s="6" t="str">
        <f>IFERROR(VLOOKUP(B1729,总表!A:D,3,0),"-")</f>
        <v>-</v>
      </c>
      <c r="F1729" s="6" t="str">
        <f t="shared" si="106"/>
        <v>-</v>
      </c>
      <c r="G1729" s="6" t="s">
        <v>9</v>
      </c>
      <c r="H1729" s="6" t="str">
        <f>IF(IFERROR(VLOOKUP(B1729,总表!A:D,4,0),"露易")=0," ",IFERROR(VLOOKUP(B1729,总表!A:D,4,0),"-"))</f>
        <v>-</v>
      </c>
      <c r="I1729" s="6" t="str">
        <f t="shared" si="107"/>
        <v>-</v>
      </c>
    </row>
    <row r="1730" spans="1:9">
      <c r="A1730" s="6">
        <v>1729</v>
      </c>
      <c r="B1730" s="47" t="str">
        <f t="shared" ref="B1730:B1793" si="108">DEC2HEX(ROW(A1729),8)</f>
        <v>000006C1</v>
      </c>
      <c r="C1730" s="47" t="str">
        <f>IFERROR(VLOOKUP(B1730,总表!A:B,2,0),"-")</f>
        <v>-</v>
      </c>
      <c r="D1730" s="6" t="str">
        <f t="shared" ref="D1730:D1793" si="109">C1730</f>
        <v>-</v>
      </c>
      <c r="E1730" s="6" t="str">
        <f>IFERROR(VLOOKUP(B1730,总表!A:D,3,0),"-")</f>
        <v>-</v>
      </c>
      <c r="F1730" s="6" t="str">
        <f t="shared" ref="F1730:F1793" si="110">E1730</f>
        <v>-</v>
      </c>
      <c r="G1730" s="6" t="s">
        <v>9</v>
      </c>
      <c r="H1730" s="6" t="str">
        <f>IF(IFERROR(VLOOKUP(B1730,总表!A:D,4,0),"露易")=0," ",IFERROR(VLOOKUP(B1730,总表!A:D,4,0),"-"))</f>
        <v>-</v>
      </c>
      <c r="I1730" s="6" t="str">
        <f t="shared" ref="I1730:I1793" si="111">H1730</f>
        <v>-</v>
      </c>
    </row>
    <row r="1731" spans="1:9">
      <c r="A1731" s="6">
        <v>1730</v>
      </c>
      <c r="B1731" s="47" t="str">
        <f t="shared" si="108"/>
        <v>000006C2</v>
      </c>
      <c r="C1731" s="47" t="str">
        <f>IFERROR(VLOOKUP(B1731,总表!A:B,2,0),"-")</f>
        <v>-</v>
      </c>
      <c r="D1731" s="6" t="str">
        <f t="shared" si="109"/>
        <v>-</v>
      </c>
      <c r="E1731" s="6" t="str">
        <f>IFERROR(VLOOKUP(B1731,总表!A:D,3,0),"-")</f>
        <v>-</v>
      </c>
      <c r="F1731" s="6" t="str">
        <f t="shared" si="110"/>
        <v>-</v>
      </c>
      <c r="G1731" s="6" t="s">
        <v>9</v>
      </c>
      <c r="H1731" s="6" t="str">
        <f>IF(IFERROR(VLOOKUP(B1731,总表!A:D,4,0),"露易")=0," ",IFERROR(VLOOKUP(B1731,总表!A:D,4,0),"-"))</f>
        <v>-</v>
      </c>
      <c r="I1731" s="6" t="str">
        <f t="shared" si="111"/>
        <v>-</v>
      </c>
    </row>
    <row r="1732" spans="1:9">
      <c r="A1732" s="6">
        <v>1731</v>
      </c>
      <c r="B1732" s="47" t="str">
        <f t="shared" si="108"/>
        <v>000006C3</v>
      </c>
      <c r="C1732" s="47" t="str">
        <f>IFERROR(VLOOKUP(B1732,总表!A:B,2,0),"-")</f>
        <v>-</v>
      </c>
      <c r="D1732" s="6" t="str">
        <f t="shared" si="109"/>
        <v>-</v>
      </c>
      <c r="E1732" s="6" t="str">
        <f>IFERROR(VLOOKUP(B1732,总表!A:D,3,0),"-")</f>
        <v>-</v>
      </c>
      <c r="F1732" s="6" t="str">
        <f t="shared" si="110"/>
        <v>-</v>
      </c>
      <c r="G1732" s="6" t="s">
        <v>9</v>
      </c>
      <c r="H1732" s="6" t="str">
        <f>IF(IFERROR(VLOOKUP(B1732,总表!A:D,4,0),"露易")=0," ",IFERROR(VLOOKUP(B1732,总表!A:D,4,0),"-"))</f>
        <v>-</v>
      </c>
      <c r="I1732" s="6" t="str">
        <f t="shared" si="111"/>
        <v>-</v>
      </c>
    </row>
    <row r="1733" spans="1:9">
      <c r="A1733" s="6">
        <v>1732</v>
      </c>
      <c r="B1733" s="47" t="str">
        <f t="shared" si="108"/>
        <v>000006C4</v>
      </c>
      <c r="C1733" s="47" t="str">
        <f>IFERROR(VLOOKUP(B1733,总表!A:B,2,0),"-")</f>
        <v>-</v>
      </c>
      <c r="D1733" s="6" t="str">
        <f t="shared" si="109"/>
        <v>-</v>
      </c>
      <c r="E1733" s="6" t="str">
        <f>IFERROR(VLOOKUP(B1733,总表!A:D,3,0),"-")</f>
        <v>-</v>
      </c>
      <c r="F1733" s="6" t="str">
        <f t="shared" si="110"/>
        <v>-</v>
      </c>
      <c r="G1733" s="6" t="s">
        <v>9</v>
      </c>
      <c r="H1733" s="6" t="str">
        <f>IF(IFERROR(VLOOKUP(B1733,总表!A:D,4,0),"露易")=0," ",IFERROR(VLOOKUP(B1733,总表!A:D,4,0),"-"))</f>
        <v>-</v>
      </c>
      <c r="I1733" s="6" t="str">
        <f t="shared" si="111"/>
        <v>-</v>
      </c>
    </row>
    <row r="1734" spans="1:9">
      <c r="A1734" s="6">
        <v>1733</v>
      </c>
      <c r="B1734" s="47" t="str">
        <f t="shared" si="108"/>
        <v>000006C5</v>
      </c>
      <c r="C1734" s="47" t="str">
        <f>IFERROR(VLOOKUP(B1734,总表!A:B,2,0),"-")</f>
        <v>-</v>
      </c>
      <c r="D1734" s="6" t="str">
        <f t="shared" si="109"/>
        <v>-</v>
      </c>
      <c r="E1734" s="6" t="str">
        <f>IFERROR(VLOOKUP(B1734,总表!A:D,3,0),"-")</f>
        <v>-</v>
      </c>
      <c r="F1734" s="6" t="str">
        <f t="shared" si="110"/>
        <v>-</v>
      </c>
      <c r="G1734" s="6" t="s">
        <v>9</v>
      </c>
      <c r="H1734" s="6" t="str">
        <f>IF(IFERROR(VLOOKUP(B1734,总表!A:D,4,0),"露易")=0," ",IFERROR(VLOOKUP(B1734,总表!A:D,4,0),"-"))</f>
        <v>-</v>
      </c>
      <c r="I1734" s="6" t="str">
        <f t="shared" si="111"/>
        <v>-</v>
      </c>
    </row>
    <row r="1735" spans="1:9">
      <c r="A1735" s="6">
        <v>1734</v>
      </c>
      <c r="B1735" s="47" t="str">
        <f t="shared" si="108"/>
        <v>000006C6</v>
      </c>
      <c r="C1735" s="47" t="str">
        <f>IFERROR(VLOOKUP(B1735,总表!A:B,2,0),"-")</f>
        <v>-</v>
      </c>
      <c r="D1735" s="6" t="str">
        <f t="shared" si="109"/>
        <v>-</v>
      </c>
      <c r="E1735" s="6" t="str">
        <f>IFERROR(VLOOKUP(B1735,总表!A:D,3,0),"-")</f>
        <v>-</v>
      </c>
      <c r="F1735" s="6" t="str">
        <f t="shared" si="110"/>
        <v>-</v>
      </c>
      <c r="G1735" s="6" t="s">
        <v>9</v>
      </c>
      <c r="H1735" s="6" t="str">
        <f>IF(IFERROR(VLOOKUP(B1735,总表!A:D,4,0),"露易")=0," ",IFERROR(VLOOKUP(B1735,总表!A:D,4,0),"-"))</f>
        <v>-</v>
      </c>
      <c r="I1735" s="6" t="str">
        <f t="shared" si="111"/>
        <v>-</v>
      </c>
    </row>
    <row r="1736" spans="1:9">
      <c r="A1736" s="6">
        <v>1735</v>
      </c>
      <c r="B1736" s="47" t="str">
        <f t="shared" si="108"/>
        <v>000006C7</v>
      </c>
      <c r="C1736" s="47" t="str">
        <f>IFERROR(VLOOKUP(B1736,总表!A:B,2,0),"-")</f>
        <v>-</v>
      </c>
      <c r="D1736" s="6" t="str">
        <f t="shared" si="109"/>
        <v>-</v>
      </c>
      <c r="E1736" s="6" t="str">
        <f>IFERROR(VLOOKUP(B1736,总表!A:D,3,0),"-")</f>
        <v>-</v>
      </c>
      <c r="F1736" s="6" t="str">
        <f t="shared" si="110"/>
        <v>-</v>
      </c>
      <c r="G1736" s="6" t="s">
        <v>9</v>
      </c>
      <c r="H1736" s="6" t="str">
        <f>IF(IFERROR(VLOOKUP(B1736,总表!A:D,4,0),"露易")=0," ",IFERROR(VLOOKUP(B1736,总表!A:D,4,0),"-"))</f>
        <v>-</v>
      </c>
      <c r="I1736" s="6" t="str">
        <f t="shared" si="111"/>
        <v>-</v>
      </c>
    </row>
    <row r="1737" spans="1:9">
      <c r="A1737" s="6">
        <v>1736</v>
      </c>
      <c r="B1737" s="47" t="str">
        <f t="shared" si="108"/>
        <v>000006C8</v>
      </c>
      <c r="C1737" s="47" t="str">
        <f>IFERROR(VLOOKUP(B1737,总表!A:B,2,0),"-")</f>
        <v>-</v>
      </c>
      <c r="D1737" s="6" t="str">
        <f t="shared" si="109"/>
        <v>-</v>
      </c>
      <c r="E1737" s="6" t="str">
        <f>IFERROR(VLOOKUP(B1737,总表!A:D,3,0),"-")</f>
        <v>-</v>
      </c>
      <c r="F1737" s="6" t="str">
        <f t="shared" si="110"/>
        <v>-</v>
      </c>
      <c r="G1737" s="6" t="s">
        <v>9</v>
      </c>
      <c r="H1737" s="6" t="str">
        <f>IF(IFERROR(VLOOKUP(B1737,总表!A:D,4,0),"露易")=0," ",IFERROR(VLOOKUP(B1737,总表!A:D,4,0),"-"))</f>
        <v>-</v>
      </c>
      <c r="I1737" s="6" t="str">
        <f t="shared" si="111"/>
        <v>-</v>
      </c>
    </row>
    <row r="1738" spans="1:9">
      <c r="A1738" s="6">
        <v>1737</v>
      </c>
      <c r="B1738" s="47" t="str">
        <f t="shared" si="108"/>
        <v>000006C9</v>
      </c>
      <c r="C1738" s="47" t="str">
        <f>IFERROR(VLOOKUP(B1738,总表!A:B,2,0),"-")</f>
        <v>-</v>
      </c>
      <c r="D1738" s="6" t="str">
        <f t="shared" si="109"/>
        <v>-</v>
      </c>
      <c r="E1738" s="6" t="str">
        <f>IFERROR(VLOOKUP(B1738,总表!A:D,3,0),"-")</f>
        <v>-</v>
      </c>
      <c r="F1738" s="6" t="str">
        <f t="shared" si="110"/>
        <v>-</v>
      </c>
      <c r="G1738" s="6" t="s">
        <v>9</v>
      </c>
      <c r="H1738" s="6" t="str">
        <f>IF(IFERROR(VLOOKUP(B1738,总表!A:D,4,0),"露易")=0," ",IFERROR(VLOOKUP(B1738,总表!A:D,4,0),"-"))</f>
        <v>-</v>
      </c>
      <c r="I1738" s="6" t="str">
        <f t="shared" si="111"/>
        <v>-</v>
      </c>
    </row>
    <row r="1739" spans="1:9">
      <c r="A1739" s="6">
        <v>1738</v>
      </c>
      <c r="B1739" s="47" t="str">
        <f t="shared" si="108"/>
        <v>000006CA</v>
      </c>
      <c r="C1739" s="47" t="str">
        <f>IFERROR(VLOOKUP(B1739,总表!A:B,2,0),"-")</f>
        <v>-</v>
      </c>
      <c r="D1739" s="6" t="str">
        <f t="shared" si="109"/>
        <v>-</v>
      </c>
      <c r="E1739" s="6" t="str">
        <f>IFERROR(VLOOKUP(B1739,总表!A:D,3,0),"-")</f>
        <v>-</v>
      </c>
      <c r="F1739" s="6" t="str">
        <f t="shared" si="110"/>
        <v>-</v>
      </c>
      <c r="G1739" s="6" t="s">
        <v>9</v>
      </c>
      <c r="H1739" s="6" t="str">
        <f>IF(IFERROR(VLOOKUP(B1739,总表!A:D,4,0),"露易")=0," ",IFERROR(VLOOKUP(B1739,总表!A:D,4,0),"-"))</f>
        <v>-</v>
      </c>
      <c r="I1739" s="6" t="str">
        <f t="shared" si="111"/>
        <v>-</v>
      </c>
    </row>
    <row r="1740" spans="1:9">
      <c r="A1740" s="6">
        <v>1739</v>
      </c>
      <c r="B1740" s="47" t="str">
        <f t="shared" si="108"/>
        <v>000006CB</v>
      </c>
      <c r="C1740" s="47" t="str">
        <f>IFERROR(VLOOKUP(B1740,总表!A:B,2,0),"-")</f>
        <v>-</v>
      </c>
      <c r="D1740" s="6" t="str">
        <f t="shared" si="109"/>
        <v>-</v>
      </c>
      <c r="E1740" s="6" t="str">
        <f>IFERROR(VLOOKUP(B1740,总表!A:D,3,0),"-")</f>
        <v>-</v>
      </c>
      <c r="F1740" s="6" t="str">
        <f t="shared" si="110"/>
        <v>-</v>
      </c>
      <c r="G1740" s="6" t="s">
        <v>9</v>
      </c>
      <c r="H1740" s="6" t="str">
        <f>IF(IFERROR(VLOOKUP(B1740,总表!A:D,4,0),"露易")=0," ",IFERROR(VLOOKUP(B1740,总表!A:D,4,0),"-"))</f>
        <v>-</v>
      </c>
      <c r="I1740" s="6" t="str">
        <f t="shared" si="111"/>
        <v>-</v>
      </c>
    </row>
    <row r="1741" spans="1:9">
      <c r="A1741" s="6">
        <v>1740</v>
      </c>
      <c r="B1741" s="47" t="str">
        <f t="shared" si="108"/>
        <v>000006CC</v>
      </c>
      <c r="C1741" s="47" t="str">
        <f>IFERROR(VLOOKUP(B1741,总表!A:B,2,0),"-")</f>
        <v>-</v>
      </c>
      <c r="D1741" s="6" t="str">
        <f t="shared" si="109"/>
        <v>-</v>
      </c>
      <c r="E1741" s="6" t="str">
        <f>IFERROR(VLOOKUP(B1741,总表!A:D,3,0),"-")</f>
        <v>-</v>
      </c>
      <c r="F1741" s="6" t="str">
        <f t="shared" si="110"/>
        <v>-</v>
      </c>
      <c r="G1741" s="6" t="s">
        <v>9</v>
      </c>
      <c r="H1741" s="6" t="str">
        <f>IF(IFERROR(VLOOKUP(B1741,总表!A:D,4,0),"露易")=0," ",IFERROR(VLOOKUP(B1741,总表!A:D,4,0),"-"))</f>
        <v>-</v>
      </c>
      <c r="I1741" s="6" t="str">
        <f t="shared" si="111"/>
        <v>-</v>
      </c>
    </row>
    <row r="1742" spans="1:9">
      <c r="A1742" s="6">
        <v>1741</v>
      </c>
      <c r="B1742" s="47" t="str">
        <f t="shared" si="108"/>
        <v>000006CD</v>
      </c>
      <c r="C1742" s="47" t="str">
        <f>IFERROR(VLOOKUP(B1742,总表!A:B,2,0),"-")</f>
        <v>-</v>
      </c>
      <c r="D1742" s="6" t="str">
        <f t="shared" si="109"/>
        <v>-</v>
      </c>
      <c r="E1742" s="6" t="str">
        <f>IFERROR(VLOOKUP(B1742,总表!A:D,3,0),"-")</f>
        <v>-</v>
      </c>
      <c r="F1742" s="6" t="str">
        <f t="shared" si="110"/>
        <v>-</v>
      </c>
      <c r="G1742" s="6" t="s">
        <v>9</v>
      </c>
      <c r="H1742" s="6" t="str">
        <f>IF(IFERROR(VLOOKUP(B1742,总表!A:D,4,0),"露易")=0," ",IFERROR(VLOOKUP(B1742,总表!A:D,4,0),"-"))</f>
        <v>-</v>
      </c>
      <c r="I1742" s="6" t="str">
        <f t="shared" si="111"/>
        <v>-</v>
      </c>
    </row>
    <row r="1743" spans="1:9">
      <c r="A1743" s="6">
        <v>1742</v>
      </c>
      <c r="B1743" s="47" t="str">
        <f t="shared" si="108"/>
        <v>000006CE</v>
      </c>
      <c r="C1743" s="47" t="str">
        <f>IFERROR(VLOOKUP(B1743,总表!A:B,2,0),"-")</f>
        <v>-</v>
      </c>
      <c r="D1743" s="6" t="str">
        <f t="shared" si="109"/>
        <v>-</v>
      </c>
      <c r="E1743" s="6" t="str">
        <f>IFERROR(VLOOKUP(B1743,总表!A:D,3,0),"-")</f>
        <v>-</v>
      </c>
      <c r="F1743" s="6" t="str">
        <f t="shared" si="110"/>
        <v>-</v>
      </c>
      <c r="G1743" s="6" t="s">
        <v>9</v>
      </c>
      <c r="H1743" s="6" t="str">
        <f>IF(IFERROR(VLOOKUP(B1743,总表!A:D,4,0),"露易")=0," ",IFERROR(VLOOKUP(B1743,总表!A:D,4,0),"-"))</f>
        <v>-</v>
      </c>
      <c r="I1743" s="6" t="str">
        <f t="shared" si="111"/>
        <v>-</v>
      </c>
    </row>
    <row r="1744" spans="1:9">
      <c r="A1744" s="6">
        <v>1743</v>
      </c>
      <c r="B1744" s="47" t="str">
        <f t="shared" si="108"/>
        <v>000006CF</v>
      </c>
      <c r="C1744" s="47" t="str">
        <f>IFERROR(VLOOKUP(B1744,总表!A:B,2,0),"-")</f>
        <v>-</v>
      </c>
      <c r="D1744" s="6" t="str">
        <f t="shared" si="109"/>
        <v>-</v>
      </c>
      <c r="E1744" s="6" t="str">
        <f>IFERROR(VLOOKUP(B1744,总表!A:D,3,0),"-")</f>
        <v>-</v>
      </c>
      <c r="F1744" s="6" t="str">
        <f t="shared" si="110"/>
        <v>-</v>
      </c>
      <c r="G1744" s="6" t="s">
        <v>9</v>
      </c>
      <c r="H1744" s="6" t="str">
        <f>IF(IFERROR(VLOOKUP(B1744,总表!A:D,4,0),"露易")=0," ",IFERROR(VLOOKUP(B1744,总表!A:D,4,0),"-"))</f>
        <v>-</v>
      </c>
      <c r="I1744" s="6" t="str">
        <f t="shared" si="111"/>
        <v>-</v>
      </c>
    </row>
    <row r="1745" spans="1:9">
      <c r="A1745" s="6">
        <v>1744</v>
      </c>
      <c r="B1745" s="47" t="str">
        <f t="shared" si="108"/>
        <v>000006D0</v>
      </c>
      <c r="C1745" s="50" t="str">
        <f>IFERROR(VLOOKUP(B1745,总表!A:B,2,0),"-")</f>
        <v>摆设类</v>
      </c>
      <c r="D1745" s="51" t="str">
        <f t="shared" si="109"/>
        <v>摆设类</v>
      </c>
      <c r="E1745" s="6" t="str">
        <f>IFERROR(VLOOKUP(B1745,总表!A:D,3,0),"-")</f>
        <v>壁钟</v>
      </c>
      <c r="F1745" s="6" t="str">
        <f t="shared" si="110"/>
        <v>壁钟</v>
      </c>
      <c r="H1745" s="6" t="str">
        <f>IF(IFERROR(VLOOKUP(B1745,总表!A:D,4,0),"露易")=0," ",IFERROR(VLOOKUP(B1745,总表!A:D,4,0),"-"))</f>
        <v> </v>
      </c>
      <c r="I1745" s="6" t="str">
        <f t="shared" si="111"/>
        <v> </v>
      </c>
    </row>
    <row r="1746" spans="1:9">
      <c r="A1746" s="6">
        <v>1745</v>
      </c>
      <c r="B1746" s="47" t="str">
        <f t="shared" si="108"/>
        <v>000006D1</v>
      </c>
      <c r="C1746" s="47" t="str">
        <f>IFERROR(VLOOKUP(B1746,总表!A:B,2,0),"-")</f>
        <v>-</v>
      </c>
      <c r="D1746" s="6" t="str">
        <f t="shared" si="109"/>
        <v>-</v>
      </c>
      <c r="E1746" s="6" t="str">
        <f>IFERROR(VLOOKUP(B1746,总表!A:D,3,0),"-")</f>
        <v>-</v>
      </c>
      <c r="F1746" s="6" t="str">
        <f t="shared" si="110"/>
        <v>-</v>
      </c>
      <c r="G1746" s="6" t="s">
        <v>9</v>
      </c>
      <c r="H1746" s="6" t="str">
        <f>IF(IFERROR(VLOOKUP(B1746,总表!A:D,4,0),"露易")=0," ",IFERROR(VLOOKUP(B1746,总表!A:D,4,0),"-"))</f>
        <v>-</v>
      </c>
      <c r="I1746" s="6" t="str">
        <f t="shared" si="111"/>
        <v>-</v>
      </c>
    </row>
    <row r="1747" spans="1:9">
      <c r="A1747" s="6">
        <v>1746</v>
      </c>
      <c r="B1747" s="47" t="str">
        <f t="shared" si="108"/>
        <v>000006D2</v>
      </c>
      <c r="C1747" s="47" t="str">
        <f>IFERROR(VLOOKUP(B1747,总表!A:B,2,0),"-")</f>
        <v>-</v>
      </c>
      <c r="D1747" s="6" t="str">
        <f t="shared" si="109"/>
        <v>-</v>
      </c>
      <c r="E1747" s="6" t="str">
        <f>IFERROR(VLOOKUP(B1747,总表!A:D,3,0),"-")</f>
        <v>-</v>
      </c>
      <c r="F1747" s="6" t="str">
        <f t="shared" si="110"/>
        <v>-</v>
      </c>
      <c r="G1747" s="6" t="s">
        <v>9</v>
      </c>
      <c r="H1747" s="6" t="str">
        <f>IF(IFERROR(VLOOKUP(B1747,总表!A:D,4,0),"露易")=0," ",IFERROR(VLOOKUP(B1747,总表!A:D,4,0),"-"))</f>
        <v>-</v>
      </c>
      <c r="I1747" s="6" t="str">
        <f t="shared" si="111"/>
        <v>-</v>
      </c>
    </row>
    <row r="1748" spans="1:9">
      <c r="A1748" s="6">
        <v>1747</v>
      </c>
      <c r="B1748" s="47" t="str">
        <f t="shared" si="108"/>
        <v>000006D3</v>
      </c>
      <c r="C1748" s="47" t="str">
        <f>IFERROR(VLOOKUP(B1748,总表!A:B,2,0),"-")</f>
        <v>-</v>
      </c>
      <c r="D1748" s="6" t="str">
        <f t="shared" si="109"/>
        <v>-</v>
      </c>
      <c r="E1748" s="6" t="str">
        <f>IFERROR(VLOOKUP(B1748,总表!A:D,3,0),"-")</f>
        <v>-</v>
      </c>
      <c r="F1748" s="6" t="str">
        <f t="shared" si="110"/>
        <v>-</v>
      </c>
      <c r="G1748" s="6" t="s">
        <v>9</v>
      </c>
      <c r="H1748" s="6" t="str">
        <f>IF(IFERROR(VLOOKUP(B1748,总表!A:D,4,0),"露易")=0," ",IFERROR(VLOOKUP(B1748,总表!A:D,4,0),"-"))</f>
        <v>-</v>
      </c>
      <c r="I1748" s="6" t="str">
        <f t="shared" si="111"/>
        <v>-</v>
      </c>
    </row>
    <row r="1749" spans="1:9">
      <c r="A1749" s="6">
        <v>1748</v>
      </c>
      <c r="B1749" s="47" t="str">
        <f t="shared" si="108"/>
        <v>000006D4</v>
      </c>
      <c r="C1749" s="47" t="str">
        <f>IFERROR(VLOOKUP(B1749,总表!A:B,2,0),"-")</f>
        <v>-</v>
      </c>
      <c r="D1749" s="6" t="str">
        <f t="shared" si="109"/>
        <v>-</v>
      </c>
      <c r="E1749" s="6" t="str">
        <f>IFERROR(VLOOKUP(B1749,总表!A:D,3,0),"-")</f>
        <v>-</v>
      </c>
      <c r="F1749" s="6" t="str">
        <f t="shared" si="110"/>
        <v>-</v>
      </c>
      <c r="G1749" s="6" t="s">
        <v>9</v>
      </c>
      <c r="H1749" s="6" t="str">
        <f>IF(IFERROR(VLOOKUP(B1749,总表!A:D,4,0),"露易")=0," ",IFERROR(VLOOKUP(B1749,总表!A:D,4,0),"-"))</f>
        <v>-</v>
      </c>
      <c r="I1749" s="6" t="str">
        <f t="shared" si="111"/>
        <v>-</v>
      </c>
    </row>
    <row r="1750" spans="1:9">
      <c r="A1750" s="6">
        <v>1749</v>
      </c>
      <c r="B1750" s="47" t="str">
        <f t="shared" si="108"/>
        <v>000006D5</v>
      </c>
      <c r="C1750" s="47" t="str">
        <f>IFERROR(VLOOKUP(B1750,总表!A:B,2,0),"-")</f>
        <v>-</v>
      </c>
      <c r="D1750" s="6" t="str">
        <f t="shared" si="109"/>
        <v>-</v>
      </c>
      <c r="E1750" s="6" t="str">
        <f>IFERROR(VLOOKUP(B1750,总表!A:D,3,0),"-")</f>
        <v>-</v>
      </c>
      <c r="F1750" s="6" t="str">
        <f t="shared" si="110"/>
        <v>-</v>
      </c>
      <c r="G1750" s="6" t="s">
        <v>9</v>
      </c>
      <c r="H1750" s="6" t="str">
        <f>IF(IFERROR(VLOOKUP(B1750,总表!A:D,4,0),"露易")=0," ",IFERROR(VLOOKUP(B1750,总表!A:D,4,0),"-"))</f>
        <v>-</v>
      </c>
      <c r="I1750" s="6" t="str">
        <f t="shared" si="111"/>
        <v>-</v>
      </c>
    </row>
    <row r="1751" spans="1:9">
      <c r="A1751" s="6">
        <v>1750</v>
      </c>
      <c r="B1751" s="47" t="str">
        <f t="shared" si="108"/>
        <v>000006D6</v>
      </c>
      <c r="C1751" s="50" t="str">
        <f>IFERROR(VLOOKUP(B1751,总表!A:B,2,0),"-")</f>
        <v>摆设类</v>
      </c>
      <c r="D1751" s="51" t="str">
        <f t="shared" si="109"/>
        <v>摆设类</v>
      </c>
      <c r="E1751" s="6" t="str">
        <f>IFERROR(VLOOKUP(B1751,总表!A:D,3,0),"-")</f>
        <v>文件堆</v>
      </c>
      <c r="F1751" s="6" t="str">
        <f t="shared" si="110"/>
        <v>文件堆</v>
      </c>
      <c r="H1751" s="6" t="str">
        <f>IF(IFERROR(VLOOKUP(B1751,总表!A:D,4,0),"露易")=0," ",IFERROR(VLOOKUP(B1751,总表!A:D,4,0),"-"))</f>
        <v> </v>
      </c>
      <c r="I1751" s="6" t="str">
        <f t="shared" si="111"/>
        <v> </v>
      </c>
    </row>
    <row r="1752" spans="1:9">
      <c r="A1752" s="6">
        <v>1751</v>
      </c>
      <c r="B1752" s="47" t="str">
        <f t="shared" si="108"/>
        <v>000006D7</v>
      </c>
      <c r="C1752" s="47" t="str">
        <f>IFERROR(VLOOKUP(B1752,总表!A:B,2,0),"-")</f>
        <v>-</v>
      </c>
      <c r="D1752" s="6" t="str">
        <f t="shared" si="109"/>
        <v>-</v>
      </c>
      <c r="E1752" s="6" t="str">
        <f>IFERROR(VLOOKUP(B1752,总表!A:D,3,0),"-")</f>
        <v>-</v>
      </c>
      <c r="F1752" s="6" t="str">
        <f t="shared" si="110"/>
        <v>-</v>
      </c>
      <c r="G1752" s="6" t="s">
        <v>9</v>
      </c>
      <c r="H1752" s="6" t="str">
        <f>IF(IFERROR(VLOOKUP(B1752,总表!A:D,4,0),"露易")=0," ",IFERROR(VLOOKUP(B1752,总表!A:D,4,0),"-"))</f>
        <v>-</v>
      </c>
      <c r="I1752" s="6" t="str">
        <f t="shared" si="111"/>
        <v>-</v>
      </c>
    </row>
    <row r="1753" spans="1:9">
      <c r="A1753" s="6">
        <v>1752</v>
      </c>
      <c r="B1753" s="47" t="str">
        <f t="shared" si="108"/>
        <v>000006D8</v>
      </c>
      <c r="C1753" s="47" t="str">
        <f>IFERROR(VLOOKUP(B1753,总表!A:B,2,0),"-")</f>
        <v>-</v>
      </c>
      <c r="D1753" s="6" t="str">
        <f t="shared" si="109"/>
        <v>-</v>
      </c>
      <c r="E1753" s="6" t="str">
        <f>IFERROR(VLOOKUP(B1753,总表!A:D,3,0),"-")</f>
        <v>-</v>
      </c>
      <c r="F1753" s="6" t="str">
        <f t="shared" si="110"/>
        <v>-</v>
      </c>
      <c r="G1753" s="6" t="s">
        <v>9</v>
      </c>
      <c r="H1753" s="6" t="str">
        <f>IF(IFERROR(VLOOKUP(B1753,总表!A:D,4,0),"露易")=0," ",IFERROR(VLOOKUP(B1753,总表!A:D,4,0),"-"))</f>
        <v>-</v>
      </c>
      <c r="I1753" s="6" t="str">
        <f t="shared" si="111"/>
        <v>-</v>
      </c>
    </row>
    <row r="1754" spans="1:9">
      <c r="A1754" s="6">
        <v>1753</v>
      </c>
      <c r="B1754" s="47" t="str">
        <f t="shared" si="108"/>
        <v>000006D9</v>
      </c>
      <c r="C1754" s="50" t="str">
        <f>IFERROR(VLOOKUP(B1754,总表!A:B,2,0),"-")</f>
        <v>摆设类</v>
      </c>
      <c r="D1754" s="51" t="str">
        <f t="shared" si="109"/>
        <v>摆设类</v>
      </c>
      <c r="E1754" s="6" t="str">
        <f>IFERROR(VLOOKUP(B1754,总表!A:D,3,0),"-")</f>
        <v>熏香台</v>
      </c>
      <c r="F1754" s="6" t="str">
        <f t="shared" si="110"/>
        <v>熏香台</v>
      </c>
      <c r="H1754" s="6" t="str">
        <f>IF(IFERROR(VLOOKUP(B1754,总表!A:D,4,0),"露易")=0," ",IFERROR(VLOOKUP(B1754,总表!A:D,4,0),"-"))</f>
        <v> </v>
      </c>
      <c r="I1754" s="6" t="str">
        <f t="shared" si="111"/>
        <v> </v>
      </c>
    </row>
    <row r="1755" spans="1:9">
      <c r="A1755" s="6">
        <v>1754</v>
      </c>
      <c r="B1755" s="47" t="str">
        <f t="shared" si="108"/>
        <v>000006DA</v>
      </c>
      <c r="C1755" s="47" t="str">
        <f>IFERROR(VLOOKUP(B1755,总表!A:B,2,0),"-")</f>
        <v>-</v>
      </c>
      <c r="D1755" s="6" t="str">
        <f t="shared" si="109"/>
        <v>-</v>
      </c>
      <c r="E1755" s="6" t="str">
        <f>IFERROR(VLOOKUP(B1755,总表!A:D,3,0),"-")</f>
        <v>-</v>
      </c>
      <c r="F1755" s="6" t="str">
        <f t="shared" si="110"/>
        <v>-</v>
      </c>
      <c r="G1755" s="6" t="s">
        <v>9</v>
      </c>
      <c r="H1755" s="6" t="str">
        <f>IF(IFERROR(VLOOKUP(B1755,总表!A:D,4,0),"露易")=0," ",IFERROR(VLOOKUP(B1755,总表!A:D,4,0),"-"))</f>
        <v>-</v>
      </c>
      <c r="I1755" s="6" t="str">
        <f t="shared" si="111"/>
        <v>-</v>
      </c>
    </row>
    <row r="1756" spans="1:9">
      <c r="A1756" s="6">
        <v>1755</v>
      </c>
      <c r="B1756" s="47" t="str">
        <f t="shared" si="108"/>
        <v>000006DB</v>
      </c>
      <c r="C1756" s="47" t="str">
        <f>IFERROR(VLOOKUP(B1756,总表!A:B,2,0),"-")</f>
        <v>-</v>
      </c>
      <c r="D1756" s="6" t="str">
        <f t="shared" si="109"/>
        <v>-</v>
      </c>
      <c r="E1756" s="6" t="str">
        <f>IFERROR(VLOOKUP(B1756,总表!A:D,3,0),"-")</f>
        <v>-</v>
      </c>
      <c r="F1756" s="6" t="str">
        <f t="shared" si="110"/>
        <v>-</v>
      </c>
      <c r="G1756" s="6" t="s">
        <v>9</v>
      </c>
      <c r="H1756" s="6" t="str">
        <f>IF(IFERROR(VLOOKUP(B1756,总表!A:D,4,0),"露易")=0," ",IFERROR(VLOOKUP(B1756,总表!A:D,4,0),"-"))</f>
        <v>-</v>
      </c>
      <c r="I1756" s="6" t="str">
        <f t="shared" si="111"/>
        <v>-</v>
      </c>
    </row>
    <row r="1757" spans="1:9">
      <c r="A1757" s="6">
        <v>1756</v>
      </c>
      <c r="B1757" s="47" t="str">
        <f t="shared" si="108"/>
        <v>000006DC</v>
      </c>
      <c r="C1757" s="47" t="str">
        <f>IFERROR(VLOOKUP(B1757,总表!A:B,2,0),"-")</f>
        <v>-</v>
      </c>
      <c r="D1757" s="6" t="str">
        <f t="shared" si="109"/>
        <v>-</v>
      </c>
      <c r="E1757" s="6" t="str">
        <f>IFERROR(VLOOKUP(B1757,总表!A:D,3,0),"-")</f>
        <v>-</v>
      </c>
      <c r="F1757" s="6" t="str">
        <f t="shared" si="110"/>
        <v>-</v>
      </c>
      <c r="G1757" s="6" t="s">
        <v>9</v>
      </c>
      <c r="H1757" s="6" t="str">
        <f>IF(IFERROR(VLOOKUP(B1757,总表!A:D,4,0),"露易")=0," ",IFERROR(VLOOKUP(B1757,总表!A:D,4,0),"-"))</f>
        <v>-</v>
      </c>
      <c r="I1757" s="6" t="str">
        <f t="shared" si="111"/>
        <v>-</v>
      </c>
    </row>
    <row r="1758" spans="1:9">
      <c r="A1758" s="6">
        <v>1757</v>
      </c>
      <c r="B1758" s="47" t="str">
        <f t="shared" si="108"/>
        <v>000006DD</v>
      </c>
      <c r="C1758" s="50" t="str">
        <f>IFERROR(VLOOKUP(B1758,总表!A:B,2,0),"-")</f>
        <v>摆设类</v>
      </c>
      <c r="D1758" s="51" t="str">
        <f t="shared" si="109"/>
        <v>摆设类</v>
      </c>
      <c r="E1758" s="6" t="str">
        <f>IFERROR(VLOOKUP(B1758,总表!A:D,3,0),"-")</f>
        <v>古典浴缸</v>
      </c>
      <c r="F1758" s="6" t="str">
        <f t="shared" si="110"/>
        <v>古典浴缸</v>
      </c>
      <c r="H1758" s="6" t="str">
        <f>IF(IFERROR(VLOOKUP(B1758,总表!A:D,4,0),"露易")=0," ",IFERROR(VLOOKUP(B1758,总表!A:D,4,0),"-"))</f>
        <v> </v>
      </c>
      <c r="I1758" s="6" t="str">
        <f t="shared" si="111"/>
        <v> </v>
      </c>
    </row>
    <row r="1759" spans="1:9">
      <c r="A1759" s="6">
        <v>1758</v>
      </c>
      <c r="B1759" s="47" t="str">
        <f t="shared" si="108"/>
        <v>000006DE</v>
      </c>
      <c r="C1759" s="47" t="str">
        <f>IFERROR(VLOOKUP(B1759,总表!A:B,2,0),"-")</f>
        <v>-</v>
      </c>
      <c r="D1759" s="6" t="str">
        <f t="shared" si="109"/>
        <v>-</v>
      </c>
      <c r="E1759" s="6" t="str">
        <f>IFERROR(VLOOKUP(B1759,总表!A:D,3,0),"-")</f>
        <v>-</v>
      </c>
      <c r="F1759" s="6" t="str">
        <f t="shared" si="110"/>
        <v>-</v>
      </c>
      <c r="G1759" s="6" t="s">
        <v>9</v>
      </c>
      <c r="H1759" s="6" t="str">
        <f>IF(IFERROR(VLOOKUP(B1759,总表!A:D,4,0),"露易")=0," ",IFERROR(VLOOKUP(B1759,总表!A:D,4,0),"-"))</f>
        <v>-</v>
      </c>
      <c r="I1759" s="6" t="str">
        <f t="shared" si="111"/>
        <v>-</v>
      </c>
    </row>
    <row r="1760" spans="1:9">
      <c r="A1760" s="6">
        <v>1759</v>
      </c>
      <c r="B1760" s="47" t="str">
        <f t="shared" si="108"/>
        <v>000006DF</v>
      </c>
      <c r="C1760" s="50" t="str">
        <f>IFERROR(VLOOKUP(B1760,总表!A:B,2,0),"-")</f>
        <v>摆设类</v>
      </c>
      <c r="D1760" s="51" t="str">
        <f t="shared" si="109"/>
        <v>摆设类</v>
      </c>
      <c r="E1760" s="51" t="str">
        <f>IFERROR(VLOOKUP(B1760,总表!A:D,3,0),"-")</f>
        <v>书堆</v>
      </c>
      <c r="F1760" s="51" t="str">
        <f t="shared" si="110"/>
        <v>书堆</v>
      </c>
      <c r="H1760" s="6" t="str">
        <f>IF(IFERROR(VLOOKUP(B1760,总表!A:D,4,0),"露易")=0," ",IFERROR(VLOOKUP(B1760,总表!A:D,4,0),"-"))</f>
        <v> </v>
      </c>
      <c r="I1760" s="6" t="str">
        <f t="shared" si="111"/>
        <v> </v>
      </c>
    </row>
    <row r="1761" spans="1:9">
      <c r="A1761" s="6">
        <v>1760</v>
      </c>
      <c r="B1761" s="47" t="str">
        <f t="shared" si="108"/>
        <v>000006E0</v>
      </c>
      <c r="C1761" s="47" t="str">
        <f>IFERROR(VLOOKUP(B1761,总表!A:B,2,0),"-")</f>
        <v>-</v>
      </c>
      <c r="D1761" s="6" t="str">
        <f t="shared" si="109"/>
        <v>-</v>
      </c>
      <c r="E1761" s="6" t="str">
        <f>IFERROR(VLOOKUP(B1761,总表!A:D,3,0),"-")</f>
        <v>-</v>
      </c>
      <c r="F1761" s="6" t="str">
        <f t="shared" si="110"/>
        <v>-</v>
      </c>
      <c r="G1761" s="6" t="s">
        <v>9</v>
      </c>
      <c r="H1761" s="6" t="str">
        <f>IF(IFERROR(VLOOKUP(B1761,总表!A:D,4,0),"露易")=0," ",IFERROR(VLOOKUP(B1761,总表!A:D,4,0),"-"))</f>
        <v>-</v>
      </c>
      <c r="I1761" s="6" t="str">
        <f t="shared" si="111"/>
        <v>-</v>
      </c>
    </row>
    <row r="1762" spans="1:9">
      <c r="A1762" s="6">
        <v>1761</v>
      </c>
      <c r="B1762" s="47" t="str">
        <f t="shared" si="108"/>
        <v>000006E1</v>
      </c>
      <c r="C1762" s="47" t="str">
        <f>IFERROR(VLOOKUP(B1762,总表!A:B,2,0),"-")</f>
        <v>-</v>
      </c>
      <c r="D1762" s="6" t="str">
        <f t="shared" si="109"/>
        <v>-</v>
      </c>
      <c r="E1762" s="6" t="str">
        <f>IFERROR(VLOOKUP(B1762,总表!A:D,3,0),"-")</f>
        <v>-</v>
      </c>
      <c r="F1762" s="6" t="str">
        <f t="shared" si="110"/>
        <v>-</v>
      </c>
      <c r="G1762" s="6" t="s">
        <v>9</v>
      </c>
      <c r="H1762" s="6" t="str">
        <f>IF(IFERROR(VLOOKUP(B1762,总表!A:D,4,0),"露易")=0," ",IFERROR(VLOOKUP(B1762,总表!A:D,4,0),"-"))</f>
        <v>-</v>
      </c>
      <c r="I1762" s="6" t="str">
        <f t="shared" si="111"/>
        <v>-</v>
      </c>
    </row>
    <row r="1763" spans="1:9">
      <c r="A1763" s="6">
        <v>1762</v>
      </c>
      <c r="B1763" s="47" t="str">
        <f t="shared" si="108"/>
        <v>000006E2</v>
      </c>
      <c r="C1763" s="47" t="str">
        <f>IFERROR(VLOOKUP(B1763,总表!A:B,2,0),"-")</f>
        <v>-</v>
      </c>
      <c r="D1763" s="6" t="str">
        <f t="shared" si="109"/>
        <v>-</v>
      </c>
      <c r="E1763" s="6" t="str">
        <f>IFERROR(VLOOKUP(B1763,总表!A:D,3,0),"-")</f>
        <v>-</v>
      </c>
      <c r="F1763" s="6" t="str">
        <f t="shared" si="110"/>
        <v>-</v>
      </c>
      <c r="G1763" s="6" t="s">
        <v>9</v>
      </c>
      <c r="H1763" s="6" t="str">
        <f>IF(IFERROR(VLOOKUP(B1763,总表!A:D,4,0),"露易")=0," ",IFERROR(VLOOKUP(B1763,总表!A:D,4,0),"-"))</f>
        <v>-</v>
      </c>
      <c r="I1763" s="6" t="str">
        <f t="shared" si="111"/>
        <v>-</v>
      </c>
    </row>
    <row r="1764" spans="1:9">
      <c r="A1764" s="6">
        <v>1763</v>
      </c>
      <c r="B1764" s="47" t="str">
        <f t="shared" si="108"/>
        <v>000006E3</v>
      </c>
      <c r="C1764" s="47" t="str">
        <f>IFERROR(VLOOKUP(B1764,总表!A:B,2,0),"-")</f>
        <v>-</v>
      </c>
      <c r="D1764" s="6" t="str">
        <f t="shared" si="109"/>
        <v>-</v>
      </c>
      <c r="E1764" s="6" t="str">
        <f>IFERROR(VLOOKUP(B1764,总表!A:D,3,0),"-")</f>
        <v>-</v>
      </c>
      <c r="F1764" s="6" t="str">
        <f t="shared" si="110"/>
        <v>-</v>
      </c>
      <c r="G1764" s="6" t="s">
        <v>9</v>
      </c>
      <c r="H1764" s="6" t="str">
        <f>IF(IFERROR(VLOOKUP(B1764,总表!A:D,4,0),"露易")=0," ",IFERROR(VLOOKUP(B1764,总表!A:D,4,0),"-"))</f>
        <v>-</v>
      </c>
      <c r="I1764" s="6" t="str">
        <f t="shared" si="111"/>
        <v>-</v>
      </c>
    </row>
    <row r="1765" spans="1:9">
      <c r="A1765" s="6">
        <v>1764</v>
      </c>
      <c r="B1765" s="47" t="str">
        <f t="shared" si="108"/>
        <v>000006E4</v>
      </c>
      <c r="C1765" s="47" t="str">
        <f>IFERROR(VLOOKUP(B1765,总表!A:B,2,0),"-")</f>
        <v>-</v>
      </c>
      <c r="D1765" s="6" t="str">
        <f t="shared" si="109"/>
        <v>-</v>
      </c>
      <c r="E1765" s="6" t="str">
        <f>IFERROR(VLOOKUP(B1765,总表!A:D,3,0),"-")</f>
        <v>-</v>
      </c>
      <c r="F1765" s="6" t="str">
        <f t="shared" si="110"/>
        <v>-</v>
      </c>
      <c r="G1765" s="6" t="s">
        <v>9</v>
      </c>
      <c r="H1765" s="6" t="str">
        <f>IF(IFERROR(VLOOKUP(B1765,总表!A:D,4,0),"露易")=0," ",IFERROR(VLOOKUP(B1765,总表!A:D,4,0),"-"))</f>
        <v>-</v>
      </c>
      <c r="I1765" s="6" t="str">
        <f t="shared" si="111"/>
        <v>-</v>
      </c>
    </row>
    <row r="1766" spans="1:9">
      <c r="A1766" s="6">
        <v>1765</v>
      </c>
      <c r="B1766" s="47" t="str">
        <f t="shared" si="108"/>
        <v>000006E5</v>
      </c>
      <c r="C1766" s="47" t="str">
        <f>IFERROR(VLOOKUP(B1766,总表!A:B,2,0),"-")</f>
        <v>-</v>
      </c>
      <c r="D1766" s="6" t="str">
        <f t="shared" si="109"/>
        <v>-</v>
      </c>
      <c r="E1766" s="6" t="str">
        <f>IFERROR(VLOOKUP(B1766,总表!A:D,3,0),"-")</f>
        <v>-</v>
      </c>
      <c r="F1766" s="6" t="str">
        <f t="shared" si="110"/>
        <v>-</v>
      </c>
      <c r="G1766" s="6" t="s">
        <v>9</v>
      </c>
      <c r="H1766" s="6" t="str">
        <f>IF(IFERROR(VLOOKUP(B1766,总表!A:D,4,0),"露易")=0," ",IFERROR(VLOOKUP(B1766,总表!A:D,4,0),"-"))</f>
        <v>-</v>
      </c>
      <c r="I1766" s="6" t="str">
        <f t="shared" si="111"/>
        <v>-</v>
      </c>
    </row>
    <row r="1767" spans="1:9">
      <c r="A1767" s="6">
        <v>1766</v>
      </c>
      <c r="B1767" s="47" t="str">
        <f t="shared" si="108"/>
        <v>000006E6</v>
      </c>
      <c r="C1767" s="47" t="str">
        <f>IFERROR(VLOOKUP(B1767,总表!A:B,2,0),"-")</f>
        <v>-</v>
      </c>
      <c r="D1767" s="6" t="str">
        <f t="shared" si="109"/>
        <v>-</v>
      </c>
      <c r="E1767" s="6" t="str">
        <f>IFERROR(VLOOKUP(B1767,总表!A:D,3,0),"-")</f>
        <v>-</v>
      </c>
      <c r="F1767" s="6" t="str">
        <f t="shared" si="110"/>
        <v>-</v>
      </c>
      <c r="G1767" s="6" t="s">
        <v>9</v>
      </c>
      <c r="H1767" s="6" t="str">
        <f>IF(IFERROR(VLOOKUP(B1767,总表!A:D,4,0),"露易")=0," ",IFERROR(VLOOKUP(B1767,总表!A:D,4,0),"-"))</f>
        <v>-</v>
      </c>
      <c r="I1767" s="6" t="str">
        <f t="shared" si="111"/>
        <v>-</v>
      </c>
    </row>
    <row r="1768" spans="1:9">
      <c r="A1768" s="6">
        <v>1767</v>
      </c>
      <c r="B1768" s="47" t="str">
        <f t="shared" si="108"/>
        <v>000006E7</v>
      </c>
      <c r="C1768" s="47" t="str">
        <f>IFERROR(VLOOKUP(B1768,总表!A:B,2,0),"-")</f>
        <v>-</v>
      </c>
      <c r="D1768" s="6" t="str">
        <f t="shared" si="109"/>
        <v>-</v>
      </c>
      <c r="E1768" s="6" t="str">
        <f>IFERROR(VLOOKUP(B1768,总表!A:D,3,0),"-")</f>
        <v>-</v>
      </c>
      <c r="F1768" s="6" t="str">
        <f t="shared" si="110"/>
        <v>-</v>
      </c>
      <c r="G1768" s="6" t="s">
        <v>9</v>
      </c>
      <c r="H1768" s="6" t="str">
        <f>IF(IFERROR(VLOOKUP(B1768,总表!A:D,4,0),"露易")=0," ",IFERROR(VLOOKUP(B1768,总表!A:D,4,0),"-"))</f>
        <v>-</v>
      </c>
      <c r="I1768" s="6" t="str">
        <f t="shared" si="111"/>
        <v>-</v>
      </c>
    </row>
    <row r="1769" spans="1:9">
      <c r="A1769" s="6">
        <v>1768</v>
      </c>
      <c r="B1769" s="47" t="str">
        <f t="shared" si="108"/>
        <v>000006E8</v>
      </c>
      <c r="C1769" s="47" t="str">
        <f>IFERROR(VLOOKUP(B1769,总表!A:B,2,0),"-")</f>
        <v>-</v>
      </c>
      <c r="D1769" s="6" t="str">
        <f t="shared" si="109"/>
        <v>-</v>
      </c>
      <c r="E1769" s="6" t="str">
        <f>IFERROR(VLOOKUP(B1769,总表!A:D,3,0),"-")</f>
        <v>-</v>
      </c>
      <c r="F1769" s="6" t="str">
        <f t="shared" si="110"/>
        <v>-</v>
      </c>
      <c r="G1769" s="6" t="s">
        <v>9</v>
      </c>
      <c r="H1769" s="6" t="str">
        <f>IF(IFERROR(VLOOKUP(B1769,总表!A:D,4,0),"露易")=0," ",IFERROR(VLOOKUP(B1769,总表!A:D,4,0),"-"))</f>
        <v>-</v>
      </c>
      <c r="I1769" s="6" t="str">
        <f t="shared" si="111"/>
        <v>-</v>
      </c>
    </row>
    <row r="1770" spans="1:9">
      <c r="A1770" s="6">
        <v>1769</v>
      </c>
      <c r="B1770" s="47" t="str">
        <f t="shared" si="108"/>
        <v>000006E9</v>
      </c>
      <c r="C1770" s="47" t="str">
        <f>IFERROR(VLOOKUP(B1770,总表!A:B,2,0),"-")</f>
        <v>-</v>
      </c>
      <c r="D1770" s="6" t="str">
        <f t="shared" si="109"/>
        <v>-</v>
      </c>
      <c r="E1770" s="6" t="str">
        <f>IFERROR(VLOOKUP(B1770,总表!A:D,3,0),"-")</f>
        <v>-</v>
      </c>
      <c r="F1770" s="6" t="str">
        <f t="shared" si="110"/>
        <v>-</v>
      </c>
      <c r="G1770" s="6" t="s">
        <v>9</v>
      </c>
      <c r="H1770" s="6" t="str">
        <f>IF(IFERROR(VLOOKUP(B1770,总表!A:D,4,0),"露易")=0," ",IFERROR(VLOOKUP(B1770,总表!A:D,4,0),"-"))</f>
        <v>-</v>
      </c>
      <c r="I1770" s="6" t="str">
        <f t="shared" si="111"/>
        <v>-</v>
      </c>
    </row>
    <row r="1771" spans="1:9">
      <c r="A1771" s="6">
        <v>1770</v>
      </c>
      <c r="B1771" s="47" t="str">
        <f t="shared" si="108"/>
        <v>000006EA</v>
      </c>
      <c r="C1771" s="47" t="str">
        <f>IFERROR(VLOOKUP(B1771,总表!A:B,2,0),"-")</f>
        <v>-</v>
      </c>
      <c r="D1771" s="6" t="str">
        <f t="shared" si="109"/>
        <v>-</v>
      </c>
      <c r="E1771" s="6" t="str">
        <f>IFERROR(VLOOKUP(B1771,总表!A:D,3,0),"-")</f>
        <v>-</v>
      </c>
      <c r="F1771" s="6" t="str">
        <f t="shared" si="110"/>
        <v>-</v>
      </c>
      <c r="G1771" s="6" t="s">
        <v>9</v>
      </c>
      <c r="H1771" s="6" t="str">
        <f>IF(IFERROR(VLOOKUP(B1771,总表!A:D,4,0),"露易")=0," ",IFERROR(VLOOKUP(B1771,总表!A:D,4,0),"-"))</f>
        <v>-</v>
      </c>
      <c r="I1771" s="6" t="str">
        <f t="shared" si="111"/>
        <v>-</v>
      </c>
    </row>
    <row r="1772" spans="1:9">
      <c r="A1772" s="6">
        <v>1771</v>
      </c>
      <c r="B1772" s="47" t="str">
        <f t="shared" si="108"/>
        <v>000006EB</v>
      </c>
      <c r="C1772" s="47" t="str">
        <f>IFERROR(VLOOKUP(B1772,总表!A:B,2,0),"-")</f>
        <v>-</v>
      </c>
      <c r="D1772" s="6" t="str">
        <f t="shared" si="109"/>
        <v>-</v>
      </c>
      <c r="E1772" s="6" t="str">
        <f>IFERROR(VLOOKUP(B1772,总表!A:D,3,0),"-")</f>
        <v>-</v>
      </c>
      <c r="F1772" s="6" t="str">
        <f t="shared" si="110"/>
        <v>-</v>
      </c>
      <c r="G1772" s="6" t="s">
        <v>9</v>
      </c>
      <c r="H1772" s="6" t="str">
        <f>IF(IFERROR(VLOOKUP(B1772,总表!A:D,4,0),"露易")=0," ",IFERROR(VLOOKUP(B1772,总表!A:D,4,0),"-"))</f>
        <v>-</v>
      </c>
      <c r="I1772" s="6" t="str">
        <f t="shared" si="111"/>
        <v>-</v>
      </c>
    </row>
    <row r="1773" spans="1:9">
      <c r="A1773" s="6">
        <v>1772</v>
      </c>
      <c r="B1773" s="47" t="str">
        <f t="shared" si="108"/>
        <v>000006EC</v>
      </c>
      <c r="C1773" s="47" t="str">
        <f>IFERROR(VLOOKUP(B1773,总表!A:B,2,0),"-")</f>
        <v>-</v>
      </c>
      <c r="D1773" s="6" t="str">
        <f t="shared" si="109"/>
        <v>-</v>
      </c>
      <c r="E1773" s="6" t="str">
        <f>IFERROR(VLOOKUP(B1773,总表!A:D,3,0),"-")</f>
        <v>-</v>
      </c>
      <c r="F1773" s="6" t="str">
        <f t="shared" si="110"/>
        <v>-</v>
      </c>
      <c r="G1773" s="6" t="s">
        <v>9</v>
      </c>
      <c r="H1773" s="6" t="str">
        <f>IF(IFERROR(VLOOKUP(B1773,总表!A:D,4,0),"露易")=0," ",IFERROR(VLOOKUP(B1773,总表!A:D,4,0),"-"))</f>
        <v>-</v>
      </c>
      <c r="I1773" s="6" t="str">
        <f t="shared" si="111"/>
        <v>-</v>
      </c>
    </row>
    <row r="1774" spans="1:9">
      <c r="A1774" s="6">
        <v>1773</v>
      </c>
      <c r="B1774" s="47" t="str">
        <f t="shared" si="108"/>
        <v>000006ED</v>
      </c>
      <c r="C1774" s="47" t="str">
        <f>IFERROR(VLOOKUP(B1774,总表!A:B,2,0),"-")</f>
        <v>-</v>
      </c>
      <c r="D1774" s="6" t="str">
        <f t="shared" si="109"/>
        <v>-</v>
      </c>
      <c r="E1774" s="6" t="str">
        <f>IFERROR(VLOOKUP(B1774,总表!A:D,3,0),"-")</f>
        <v>-</v>
      </c>
      <c r="F1774" s="6" t="str">
        <f t="shared" si="110"/>
        <v>-</v>
      </c>
      <c r="G1774" s="6" t="s">
        <v>9</v>
      </c>
      <c r="H1774" s="6" t="str">
        <f>IF(IFERROR(VLOOKUP(B1774,总表!A:D,4,0),"露易")=0," ",IFERROR(VLOOKUP(B1774,总表!A:D,4,0),"-"))</f>
        <v>-</v>
      </c>
      <c r="I1774" s="6" t="str">
        <f t="shared" si="111"/>
        <v>-</v>
      </c>
    </row>
    <row r="1775" spans="1:9">
      <c r="A1775" s="6">
        <v>1774</v>
      </c>
      <c r="B1775" s="47" t="str">
        <f t="shared" si="108"/>
        <v>000006EE</v>
      </c>
      <c r="C1775" s="47" t="str">
        <f>IFERROR(VLOOKUP(B1775,总表!A:B,2,0),"-")</f>
        <v>-</v>
      </c>
      <c r="D1775" s="6" t="str">
        <f t="shared" si="109"/>
        <v>-</v>
      </c>
      <c r="E1775" s="6" t="str">
        <f>IFERROR(VLOOKUP(B1775,总表!A:D,3,0),"-")</f>
        <v>-</v>
      </c>
      <c r="F1775" s="6" t="str">
        <f t="shared" si="110"/>
        <v>-</v>
      </c>
      <c r="G1775" s="6" t="s">
        <v>9</v>
      </c>
      <c r="H1775" s="6" t="str">
        <f>IF(IFERROR(VLOOKUP(B1775,总表!A:D,4,0),"露易")=0," ",IFERROR(VLOOKUP(B1775,总表!A:D,4,0),"-"))</f>
        <v>-</v>
      </c>
      <c r="I1775" s="6" t="str">
        <f t="shared" si="111"/>
        <v>-</v>
      </c>
    </row>
    <row r="1776" spans="1:9">
      <c r="A1776" s="6">
        <v>1775</v>
      </c>
      <c r="B1776" s="47" t="str">
        <f t="shared" si="108"/>
        <v>000006EF</v>
      </c>
      <c r="C1776" s="47" t="str">
        <f>IFERROR(VLOOKUP(B1776,总表!A:B,2,0),"-")</f>
        <v>-</v>
      </c>
      <c r="D1776" s="6" t="str">
        <f t="shared" si="109"/>
        <v>-</v>
      </c>
      <c r="E1776" s="6" t="str">
        <f>IFERROR(VLOOKUP(B1776,总表!A:D,3,0),"-")</f>
        <v>-</v>
      </c>
      <c r="F1776" s="6" t="str">
        <f t="shared" si="110"/>
        <v>-</v>
      </c>
      <c r="G1776" s="6" t="s">
        <v>9</v>
      </c>
      <c r="H1776" s="6" t="str">
        <f>IF(IFERROR(VLOOKUP(B1776,总表!A:D,4,0),"露易")=0," ",IFERROR(VLOOKUP(B1776,总表!A:D,4,0),"-"))</f>
        <v>-</v>
      </c>
      <c r="I1776" s="6" t="str">
        <f t="shared" si="111"/>
        <v>-</v>
      </c>
    </row>
    <row r="1777" spans="1:9">
      <c r="A1777" s="6">
        <v>1776</v>
      </c>
      <c r="B1777" s="47" t="str">
        <f t="shared" si="108"/>
        <v>000006F0</v>
      </c>
      <c r="C1777" s="47" t="str">
        <f>IFERROR(VLOOKUP(B1777,总表!A:B,2,0),"-")</f>
        <v>-</v>
      </c>
      <c r="D1777" s="6" t="str">
        <f t="shared" si="109"/>
        <v>-</v>
      </c>
      <c r="E1777" s="6" t="str">
        <f>IFERROR(VLOOKUP(B1777,总表!A:D,3,0),"-")</f>
        <v>-</v>
      </c>
      <c r="F1777" s="6" t="str">
        <f t="shared" si="110"/>
        <v>-</v>
      </c>
      <c r="G1777" s="6" t="s">
        <v>9</v>
      </c>
      <c r="H1777" s="6" t="str">
        <f>IF(IFERROR(VLOOKUP(B1777,总表!A:D,4,0),"露易")=0," ",IFERROR(VLOOKUP(B1777,总表!A:D,4,0),"-"))</f>
        <v>-</v>
      </c>
      <c r="I1777" s="6" t="str">
        <f t="shared" si="111"/>
        <v>-</v>
      </c>
    </row>
    <row r="1778" spans="1:9">
      <c r="A1778" s="6">
        <v>1777</v>
      </c>
      <c r="B1778" s="47" t="str">
        <f t="shared" si="108"/>
        <v>000006F1</v>
      </c>
      <c r="C1778" s="47" t="str">
        <f>IFERROR(VLOOKUP(B1778,总表!A:B,2,0),"-")</f>
        <v>-</v>
      </c>
      <c r="D1778" s="6" t="str">
        <f t="shared" si="109"/>
        <v>-</v>
      </c>
      <c r="E1778" s="6" t="str">
        <f>IFERROR(VLOOKUP(B1778,总表!A:D,3,0),"-")</f>
        <v>-</v>
      </c>
      <c r="F1778" s="6" t="str">
        <f t="shared" si="110"/>
        <v>-</v>
      </c>
      <c r="G1778" s="6" t="s">
        <v>9</v>
      </c>
      <c r="H1778" s="6" t="str">
        <f>IF(IFERROR(VLOOKUP(B1778,总表!A:D,4,0),"露易")=0," ",IFERROR(VLOOKUP(B1778,总表!A:D,4,0),"-"))</f>
        <v>-</v>
      </c>
      <c r="I1778" s="6" t="str">
        <f t="shared" si="111"/>
        <v>-</v>
      </c>
    </row>
    <row r="1779" spans="1:9">
      <c r="A1779" s="6">
        <v>1778</v>
      </c>
      <c r="B1779" s="47" t="str">
        <f t="shared" si="108"/>
        <v>000006F2</v>
      </c>
      <c r="C1779" s="50" t="str">
        <f>IFERROR(VLOOKUP(B1779,总表!A:B,2,0),"-")</f>
        <v>摆设类</v>
      </c>
      <c r="D1779" s="51" t="str">
        <f t="shared" si="109"/>
        <v>摆设类</v>
      </c>
      <c r="E1779" s="6" t="str">
        <f>IFERROR(VLOOKUP(B1779,总表!A:D,3,0),"-")</f>
        <v>晒衣竿</v>
      </c>
      <c r="F1779" s="6" t="str">
        <f t="shared" si="110"/>
        <v>晒衣竿</v>
      </c>
      <c r="H1779" s="6" t="str">
        <f>IF(IFERROR(VLOOKUP(B1779,总表!A:D,4,0),"露易")=0," ",IFERROR(VLOOKUP(B1779,总表!A:D,4,0),"-"))</f>
        <v> </v>
      </c>
      <c r="I1779" s="6" t="str">
        <f t="shared" si="111"/>
        <v> </v>
      </c>
    </row>
    <row r="1780" spans="1:9">
      <c r="A1780" s="6">
        <v>1779</v>
      </c>
      <c r="B1780" s="47" t="str">
        <f t="shared" si="108"/>
        <v>000006F3</v>
      </c>
      <c r="C1780" s="50" t="str">
        <f>IFERROR(VLOOKUP(B1780,总表!A:B,2,0),"-")</f>
        <v>摆设类</v>
      </c>
      <c r="D1780" s="51" t="str">
        <f t="shared" si="109"/>
        <v>摆设类</v>
      </c>
      <c r="E1780" s="6" t="str">
        <f>IFERROR(VLOOKUP(B1780,总表!A:D,3,0),"-")</f>
        <v>附桌巾桌子</v>
      </c>
      <c r="F1780" s="6" t="str">
        <f t="shared" si="110"/>
        <v>附桌巾桌子</v>
      </c>
      <c r="H1780" s="6" t="str">
        <f>IF(IFERROR(VLOOKUP(B1780,总表!A:D,4,0),"露易")=0," ",IFERROR(VLOOKUP(B1780,总表!A:D,4,0),"-"))</f>
        <v> </v>
      </c>
      <c r="I1780" s="6" t="str">
        <f t="shared" si="111"/>
        <v> </v>
      </c>
    </row>
    <row r="1781" spans="1:9">
      <c r="A1781" s="6">
        <v>1780</v>
      </c>
      <c r="B1781" s="47" t="str">
        <f t="shared" si="108"/>
        <v>000006F4</v>
      </c>
      <c r="C1781" s="47" t="str">
        <f>IFERROR(VLOOKUP(B1781,总表!A:B,2,0),"-")</f>
        <v>-</v>
      </c>
      <c r="D1781" s="6" t="str">
        <f t="shared" si="109"/>
        <v>-</v>
      </c>
      <c r="E1781" s="6" t="str">
        <f>IFERROR(VLOOKUP(B1781,总表!A:D,3,0),"-")</f>
        <v>-</v>
      </c>
      <c r="F1781" s="6" t="str">
        <f t="shared" si="110"/>
        <v>-</v>
      </c>
      <c r="G1781" s="6" t="s">
        <v>9</v>
      </c>
      <c r="H1781" s="6" t="str">
        <f>IF(IFERROR(VLOOKUP(B1781,总表!A:D,4,0),"露易")=0," ",IFERROR(VLOOKUP(B1781,总表!A:D,4,0),"-"))</f>
        <v>-</v>
      </c>
      <c r="I1781" s="6" t="str">
        <f t="shared" si="111"/>
        <v>-</v>
      </c>
    </row>
    <row r="1782" spans="1:9">
      <c r="A1782" s="6">
        <v>1781</v>
      </c>
      <c r="B1782" s="47" t="str">
        <f t="shared" si="108"/>
        <v>000006F5</v>
      </c>
      <c r="C1782" s="47" t="str">
        <f>IFERROR(VLOOKUP(B1782,总表!A:B,2,0),"-")</f>
        <v>-</v>
      </c>
      <c r="D1782" s="6" t="str">
        <f t="shared" si="109"/>
        <v>-</v>
      </c>
      <c r="E1782" s="6" t="str">
        <f>IFERROR(VLOOKUP(B1782,总表!A:D,3,0),"-")</f>
        <v>-</v>
      </c>
      <c r="F1782" s="6" t="str">
        <f t="shared" si="110"/>
        <v>-</v>
      </c>
      <c r="G1782" s="6" t="s">
        <v>9</v>
      </c>
      <c r="H1782" s="6" t="str">
        <f>IF(IFERROR(VLOOKUP(B1782,总表!A:D,4,0),"露易")=0," ",IFERROR(VLOOKUP(B1782,总表!A:D,4,0),"-"))</f>
        <v>-</v>
      </c>
      <c r="I1782" s="6" t="str">
        <f t="shared" si="111"/>
        <v>-</v>
      </c>
    </row>
    <row r="1783" spans="1:9">
      <c r="A1783" s="6">
        <v>1782</v>
      </c>
      <c r="B1783" s="47" t="str">
        <f t="shared" si="108"/>
        <v>000006F6</v>
      </c>
      <c r="C1783" s="47" t="str">
        <f>IFERROR(VLOOKUP(B1783,总表!A:B,2,0),"-")</f>
        <v>-</v>
      </c>
      <c r="D1783" s="6" t="str">
        <f t="shared" si="109"/>
        <v>-</v>
      </c>
      <c r="E1783" s="6" t="str">
        <f>IFERROR(VLOOKUP(B1783,总表!A:D,3,0),"-")</f>
        <v>-</v>
      </c>
      <c r="F1783" s="6" t="str">
        <f t="shared" si="110"/>
        <v>-</v>
      </c>
      <c r="G1783" s="6" t="s">
        <v>9</v>
      </c>
      <c r="H1783" s="6" t="str">
        <f>IF(IFERROR(VLOOKUP(B1783,总表!A:D,4,0),"露易")=0," ",IFERROR(VLOOKUP(B1783,总表!A:D,4,0),"-"))</f>
        <v>-</v>
      </c>
      <c r="I1783" s="6" t="str">
        <f t="shared" si="111"/>
        <v>-</v>
      </c>
    </row>
    <row r="1784" spans="1:9">
      <c r="A1784" s="6">
        <v>1783</v>
      </c>
      <c r="B1784" s="47" t="str">
        <f t="shared" si="108"/>
        <v>000006F7</v>
      </c>
      <c r="C1784" s="50" t="str">
        <f>IFERROR(VLOOKUP(B1784,总表!A:B,2,0),"-")</f>
        <v>摆设类</v>
      </c>
      <c r="D1784" s="51" t="str">
        <f t="shared" si="109"/>
        <v>摆设类</v>
      </c>
      <c r="E1784" s="51" t="str">
        <f>IFERROR(VLOOKUP(B1784,总表!A:D,3,0),"-")</f>
        <v>软木布告栏</v>
      </c>
      <c r="F1784" s="51" t="str">
        <f t="shared" si="110"/>
        <v>软木布告栏</v>
      </c>
      <c r="H1784" s="6" t="str">
        <f>IF(IFERROR(VLOOKUP(B1784,总表!A:D,4,0),"露易")=0," ",IFERROR(VLOOKUP(B1784,总表!A:D,4,0),"-"))</f>
        <v> </v>
      </c>
      <c r="I1784" s="6" t="str">
        <f t="shared" si="111"/>
        <v> </v>
      </c>
    </row>
    <row r="1785" spans="1:9">
      <c r="A1785" s="6">
        <v>1784</v>
      </c>
      <c r="B1785" s="47" t="str">
        <f t="shared" si="108"/>
        <v>000006F8</v>
      </c>
      <c r="C1785" s="47" t="str">
        <f>IFERROR(VLOOKUP(B1785,总表!A:B,2,0),"-")</f>
        <v>-</v>
      </c>
      <c r="D1785" s="6" t="str">
        <f t="shared" si="109"/>
        <v>-</v>
      </c>
      <c r="E1785" s="6" t="str">
        <f>IFERROR(VLOOKUP(B1785,总表!A:D,3,0),"-")</f>
        <v>-</v>
      </c>
      <c r="F1785" s="6" t="str">
        <f t="shared" si="110"/>
        <v>-</v>
      </c>
      <c r="G1785" s="6" t="s">
        <v>9</v>
      </c>
      <c r="H1785" s="6" t="str">
        <f>IF(IFERROR(VLOOKUP(B1785,总表!A:D,4,0),"露易")=0," ",IFERROR(VLOOKUP(B1785,总表!A:D,4,0),"-"))</f>
        <v>-</v>
      </c>
      <c r="I1785" s="6" t="str">
        <f t="shared" si="111"/>
        <v>-</v>
      </c>
    </row>
    <row r="1786" spans="1:9">
      <c r="A1786" s="6">
        <v>1785</v>
      </c>
      <c r="B1786" s="47" t="str">
        <f t="shared" si="108"/>
        <v>000006F9</v>
      </c>
      <c r="C1786" s="47" t="str">
        <f>IFERROR(VLOOKUP(B1786,总表!A:B,2,0),"-")</f>
        <v>-</v>
      </c>
      <c r="D1786" s="6" t="str">
        <f t="shared" si="109"/>
        <v>-</v>
      </c>
      <c r="E1786" s="6" t="str">
        <f>IFERROR(VLOOKUP(B1786,总表!A:D,3,0),"-")</f>
        <v>-</v>
      </c>
      <c r="F1786" s="6" t="str">
        <f t="shared" si="110"/>
        <v>-</v>
      </c>
      <c r="G1786" s="6" t="s">
        <v>9</v>
      </c>
      <c r="H1786" s="6" t="str">
        <f>IF(IFERROR(VLOOKUP(B1786,总表!A:D,4,0),"露易")=0," ",IFERROR(VLOOKUP(B1786,总表!A:D,4,0),"-"))</f>
        <v>-</v>
      </c>
      <c r="I1786" s="6" t="str">
        <f t="shared" si="111"/>
        <v>-</v>
      </c>
    </row>
    <row r="1787" spans="1:9">
      <c r="A1787" s="6">
        <v>1786</v>
      </c>
      <c r="B1787" s="47" t="str">
        <f t="shared" si="108"/>
        <v>000006FA</v>
      </c>
      <c r="C1787" s="47" t="str">
        <f>IFERROR(VLOOKUP(B1787,总表!A:B,2,0),"-")</f>
        <v>-</v>
      </c>
      <c r="D1787" s="6" t="str">
        <f t="shared" si="109"/>
        <v>-</v>
      </c>
      <c r="E1787" s="6" t="str">
        <f>IFERROR(VLOOKUP(B1787,总表!A:D,3,0),"-")</f>
        <v>-</v>
      </c>
      <c r="F1787" s="6" t="str">
        <f t="shared" si="110"/>
        <v>-</v>
      </c>
      <c r="G1787" s="6" t="s">
        <v>9</v>
      </c>
      <c r="H1787" s="6" t="str">
        <f>IF(IFERROR(VLOOKUP(B1787,总表!A:D,4,0),"露易")=0," ",IFERROR(VLOOKUP(B1787,总表!A:D,4,0),"-"))</f>
        <v>-</v>
      </c>
      <c r="I1787" s="6" t="str">
        <f t="shared" si="111"/>
        <v>-</v>
      </c>
    </row>
    <row r="1788" spans="1:9">
      <c r="A1788" s="6">
        <v>1787</v>
      </c>
      <c r="B1788" s="47" t="str">
        <f t="shared" si="108"/>
        <v>000006FB</v>
      </c>
      <c r="C1788" s="47" t="str">
        <f>IFERROR(VLOOKUP(B1788,总表!A:B,2,0),"-")</f>
        <v>-</v>
      </c>
      <c r="D1788" s="6" t="str">
        <f t="shared" si="109"/>
        <v>-</v>
      </c>
      <c r="E1788" s="6" t="str">
        <f>IFERROR(VLOOKUP(B1788,总表!A:D,3,0),"-")</f>
        <v>-</v>
      </c>
      <c r="F1788" s="6" t="str">
        <f t="shared" si="110"/>
        <v>-</v>
      </c>
      <c r="G1788" s="6" t="s">
        <v>9</v>
      </c>
      <c r="H1788" s="6" t="str">
        <f>IF(IFERROR(VLOOKUP(B1788,总表!A:D,4,0),"露易")=0," ",IFERROR(VLOOKUP(B1788,总表!A:D,4,0),"-"))</f>
        <v>-</v>
      </c>
      <c r="I1788" s="6" t="str">
        <f t="shared" si="111"/>
        <v>-</v>
      </c>
    </row>
    <row r="1789" spans="1:9">
      <c r="A1789" s="6">
        <v>1788</v>
      </c>
      <c r="B1789" s="47" t="str">
        <f t="shared" si="108"/>
        <v>000006FC</v>
      </c>
      <c r="C1789" s="47" t="str">
        <f>IFERROR(VLOOKUP(B1789,总表!A:B,2,0),"-")</f>
        <v>-</v>
      </c>
      <c r="D1789" s="6" t="str">
        <f t="shared" si="109"/>
        <v>-</v>
      </c>
      <c r="E1789" s="6" t="str">
        <f>IFERROR(VLOOKUP(B1789,总表!A:D,3,0),"-")</f>
        <v>-</v>
      </c>
      <c r="F1789" s="6" t="str">
        <f t="shared" si="110"/>
        <v>-</v>
      </c>
      <c r="G1789" s="6" t="s">
        <v>9</v>
      </c>
      <c r="H1789" s="6" t="str">
        <f>IF(IFERROR(VLOOKUP(B1789,总表!A:D,4,0),"露易")=0," ",IFERROR(VLOOKUP(B1789,总表!A:D,4,0),"-"))</f>
        <v>-</v>
      </c>
      <c r="I1789" s="6" t="str">
        <f t="shared" si="111"/>
        <v>-</v>
      </c>
    </row>
    <row r="1790" spans="1:9">
      <c r="A1790" s="6">
        <v>1789</v>
      </c>
      <c r="B1790" s="47" t="str">
        <f t="shared" si="108"/>
        <v>000006FD</v>
      </c>
      <c r="C1790" s="47" t="str">
        <f>IFERROR(VLOOKUP(B1790,总表!A:B,2,0),"-")</f>
        <v>-</v>
      </c>
      <c r="D1790" s="6" t="str">
        <f t="shared" si="109"/>
        <v>-</v>
      </c>
      <c r="E1790" s="6" t="str">
        <f>IFERROR(VLOOKUP(B1790,总表!A:D,3,0),"-")</f>
        <v>-</v>
      </c>
      <c r="F1790" s="6" t="str">
        <f t="shared" si="110"/>
        <v>-</v>
      </c>
      <c r="G1790" s="6" t="s">
        <v>9</v>
      </c>
      <c r="H1790" s="6" t="str">
        <f>IF(IFERROR(VLOOKUP(B1790,总表!A:D,4,0),"露易")=0," ",IFERROR(VLOOKUP(B1790,总表!A:D,4,0),"-"))</f>
        <v>-</v>
      </c>
      <c r="I1790" s="6" t="str">
        <f t="shared" si="111"/>
        <v>-</v>
      </c>
    </row>
    <row r="1791" spans="1:9">
      <c r="A1791" s="6">
        <v>1790</v>
      </c>
      <c r="B1791" s="47" t="str">
        <f t="shared" si="108"/>
        <v>000006FE</v>
      </c>
      <c r="C1791" s="47" t="str">
        <f>IFERROR(VLOOKUP(B1791,总表!A:B,2,0),"-")</f>
        <v>-</v>
      </c>
      <c r="D1791" s="6" t="str">
        <f t="shared" si="109"/>
        <v>-</v>
      </c>
      <c r="E1791" s="6" t="str">
        <f>IFERROR(VLOOKUP(B1791,总表!A:D,3,0),"-")</f>
        <v>-</v>
      </c>
      <c r="F1791" s="6" t="str">
        <f t="shared" si="110"/>
        <v>-</v>
      </c>
      <c r="G1791" s="6" t="s">
        <v>9</v>
      </c>
      <c r="H1791" s="6" t="str">
        <f>IF(IFERROR(VLOOKUP(B1791,总表!A:D,4,0),"露易")=0," ",IFERROR(VLOOKUP(B1791,总表!A:D,4,0),"-"))</f>
        <v>-</v>
      </c>
      <c r="I1791" s="6" t="str">
        <f t="shared" si="111"/>
        <v>-</v>
      </c>
    </row>
    <row r="1792" spans="1:9">
      <c r="A1792" s="6">
        <v>1791</v>
      </c>
      <c r="B1792" s="47" t="str">
        <f t="shared" si="108"/>
        <v>000006FF</v>
      </c>
      <c r="C1792" s="47" t="str">
        <f>IFERROR(VLOOKUP(B1792,总表!A:B,2,0),"-")</f>
        <v>-</v>
      </c>
      <c r="D1792" s="6" t="str">
        <f t="shared" si="109"/>
        <v>-</v>
      </c>
      <c r="E1792" s="6" t="str">
        <f>IFERROR(VLOOKUP(B1792,总表!A:D,3,0),"-")</f>
        <v>-</v>
      </c>
      <c r="F1792" s="6" t="str">
        <f t="shared" si="110"/>
        <v>-</v>
      </c>
      <c r="G1792" s="6" t="s">
        <v>9</v>
      </c>
      <c r="H1792" s="6" t="str">
        <f>IF(IFERROR(VLOOKUP(B1792,总表!A:D,4,0),"露易")=0," ",IFERROR(VLOOKUP(B1792,总表!A:D,4,0),"-"))</f>
        <v>-</v>
      </c>
      <c r="I1792" s="6" t="str">
        <f t="shared" si="111"/>
        <v>-</v>
      </c>
    </row>
    <row r="1793" spans="1:9">
      <c r="A1793" s="6">
        <v>1792</v>
      </c>
      <c r="B1793" s="47" t="str">
        <f t="shared" si="108"/>
        <v>00000700</v>
      </c>
      <c r="C1793" s="50" t="str">
        <f>IFERROR(VLOOKUP(B1793,总表!A:B,2,0),"-")</f>
        <v>摆设类</v>
      </c>
      <c r="D1793" s="51" t="str">
        <f t="shared" si="109"/>
        <v>摆设类</v>
      </c>
      <c r="E1793" s="6" t="str">
        <f>IFERROR(VLOOKUP(B1793,总表!A:D,3,0),"-")</f>
        <v>抱枕</v>
      </c>
      <c r="F1793" s="6" t="str">
        <f t="shared" si="110"/>
        <v>抱枕</v>
      </c>
      <c r="H1793" s="6" t="str">
        <f>IF(IFERROR(VLOOKUP(B1793,总表!A:D,4,0),"露易")=0," ",IFERROR(VLOOKUP(B1793,总表!A:D,4,0),"-"))</f>
        <v> </v>
      </c>
      <c r="I1793" s="6" t="str">
        <f t="shared" si="111"/>
        <v> </v>
      </c>
    </row>
    <row r="1794" spans="1:9">
      <c r="A1794" s="6">
        <v>1793</v>
      </c>
      <c r="B1794" s="47" t="str">
        <f t="shared" ref="B1794:B1857" si="112">DEC2HEX(ROW(A1793),8)</f>
        <v>00000701</v>
      </c>
      <c r="C1794" s="47" t="str">
        <f>IFERROR(VLOOKUP(B1794,总表!A:B,2,0),"-")</f>
        <v>-</v>
      </c>
      <c r="D1794" s="6" t="str">
        <f t="shared" ref="D1794:D1857" si="113">C1794</f>
        <v>-</v>
      </c>
      <c r="E1794" s="6" t="str">
        <f>IFERROR(VLOOKUP(B1794,总表!A:D,3,0),"-")</f>
        <v>-</v>
      </c>
      <c r="F1794" s="6" t="str">
        <f t="shared" ref="F1794:F1857" si="114">E1794</f>
        <v>-</v>
      </c>
      <c r="G1794" s="6" t="s">
        <v>9</v>
      </c>
      <c r="H1794" s="6" t="str">
        <f>IF(IFERROR(VLOOKUP(B1794,总表!A:D,4,0),"露易")=0," ",IFERROR(VLOOKUP(B1794,总表!A:D,4,0),"-"))</f>
        <v>-</v>
      </c>
      <c r="I1794" s="6" t="str">
        <f t="shared" ref="I1794:I1857" si="115">H1794</f>
        <v>-</v>
      </c>
    </row>
    <row r="1795" spans="1:9">
      <c r="A1795" s="6">
        <v>1794</v>
      </c>
      <c r="B1795" s="47" t="str">
        <f t="shared" si="112"/>
        <v>00000702</v>
      </c>
      <c r="C1795" s="47" t="str">
        <f>IFERROR(VLOOKUP(B1795,总表!A:B,2,0),"-")</f>
        <v>-</v>
      </c>
      <c r="D1795" s="6" t="str">
        <f t="shared" si="113"/>
        <v>-</v>
      </c>
      <c r="E1795" s="6" t="str">
        <f>IFERROR(VLOOKUP(B1795,总表!A:D,3,0),"-")</f>
        <v>-</v>
      </c>
      <c r="F1795" s="6" t="str">
        <f t="shared" si="114"/>
        <v>-</v>
      </c>
      <c r="G1795" s="6" t="s">
        <v>9</v>
      </c>
      <c r="H1795" s="6" t="str">
        <f>IF(IFERROR(VLOOKUP(B1795,总表!A:D,4,0),"露易")=0," ",IFERROR(VLOOKUP(B1795,总表!A:D,4,0),"-"))</f>
        <v>-</v>
      </c>
      <c r="I1795" s="6" t="str">
        <f t="shared" si="115"/>
        <v>-</v>
      </c>
    </row>
    <row r="1796" spans="1:9">
      <c r="A1796" s="6">
        <v>1795</v>
      </c>
      <c r="B1796" s="47" t="str">
        <f t="shared" si="112"/>
        <v>00000703</v>
      </c>
      <c r="C1796" s="47" t="str">
        <f>IFERROR(VLOOKUP(B1796,总表!A:B,2,0),"-")</f>
        <v>-</v>
      </c>
      <c r="D1796" s="6" t="str">
        <f t="shared" si="113"/>
        <v>-</v>
      </c>
      <c r="E1796" s="6" t="str">
        <f>IFERROR(VLOOKUP(B1796,总表!A:D,3,0),"-")</f>
        <v>-</v>
      </c>
      <c r="F1796" s="6" t="str">
        <f t="shared" si="114"/>
        <v>-</v>
      </c>
      <c r="G1796" s="6" t="s">
        <v>9</v>
      </c>
      <c r="H1796" s="6" t="str">
        <f>IF(IFERROR(VLOOKUP(B1796,总表!A:D,4,0),"露易")=0," ",IFERROR(VLOOKUP(B1796,总表!A:D,4,0),"-"))</f>
        <v>-</v>
      </c>
      <c r="I1796" s="6" t="str">
        <f t="shared" si="115"/>
        <v>-</v>
      </c>
    </row>
    <row r="1797" spans="1:9">
      <c r="A1797" s="6">
        <v>1796</v>
      </c>
      <c r="B1797" s="47" t="str">
        <f t="shared" si="112"/>
        <v>00000704</v>
      </c>
      <c r="C1797" s="47" t="str">
        <f>IFERROR(VLOOKUP(B1797,总表!A:B,2,0),"-")</f>
        <v>-</v>
      </c>
      <c r="D1797" s="6" t="str">
        <f t="shared" si="113"/>
        <v>-</v>
      </c>
      <c r="E1797" s="6" t="str">
        <f>IFERROR(VLOOKUP(B1797,总表!A:D,3,0),"-")</f>
        <v>-</v>
      </c>
      <c r="F1797" s="6" t="str">
        <f t="shared" si="114"/>
        <v>-</v>
      </c>
      <c r="H1797" s="6" t="str">
        <f>IF(IFERROR(VLOOKUP(B1797,总表!A:D,4,0),"露易")=0," ",IFERROR(VLOOKUP(B1797,总表!A:D,4,0),"-"))</f>
        <v>-</v>
      </c>
      <c r="I1797" s="6" t="str">
        <f t="shared" si="115"/>
        <v>-</v>
      </c>
    </row>
    <row r="1798" spans="1:9">
      <c r="A1798" s="6">
        <v>1797</v>
      </c>
      <c r="B1798" s="47" t="str">
        <f t="shared" si="112"/>
        <v>00000705</v>
      </c>
      <c r="C1798" s="50" t="str">
        <f>IFERROR(VLOOKUP(B1798,总表!A:B,2,0),"-")</f>
        <v>摆设类</v>
      </c>
      <c r="D1798" s="51" t="str">
        <f t="shared" si="113"/>
        <v>摆设类</v>
      </c>
      <c r="E1798" s="6" t="str">
        <f>IFERROR(VLOOKUP(B1798,总表!A:D,3,0),"-")</f>
        <v>木雕鸭</v>
      </c>
      <c r="F1798" s="6" t="str">
        <f t="shared" si="114"/>
        <v>木雕鸭</v>
      </c>
      <c r="H1798" s="6" t="str">
        <f>IF(IFERROR(VLOOKUP(B1798,总表!A:D,4,0),"露易")=0," ",IFERROR(VLOOKUP(B1798,总表!A:D,4,0),"-"))</f>
        <v> </v>
      </c>
      <c r="I1798" s="6" t="str">
        <f t="shared" si="115"/>
        <v> </v>
      </c>
    </row>
    <row r="1799" spans="1:9">
      <c r="A1799" s="6">
        <v>1798</v>
      </c>
      <c r="B1799" s="47" t="str">
        <f t="shared" si="112"/>
        <v>00000706</v>
      </c>
      <c r="C1799" s="50" t="str">
        <f>IFERROR(VLOOKUP(B1799,总表!A:B,2,0),"-")</f>
        <v>摆设类</v>
      </c>
      <c r="D1799" s="51" t="str">
        <f t="shared" si="113"/>
        <v>摆设类</v>
      </c>
      <c r="E1799" s="6" t="str">
        <f>IFERROR(VLOOKUP(B1799,总表!A:D,3,0),"-")</f>
        <v>餐具</v>
      </c>
      <c r="F1799" s="6" t="str">
        <f t="shared" si="114"/>
        <v>餐具</v>
      </c>
      <c r="H1799" s="6" t="str">
        <f>IF(IFERROR(VLOOKUP(B1799,总表!A:D,4,0),"露易")=0," ",IFERROR(VLOOKUP(B1799,总表!A:D,4,0),"-"))</f>
        <v> </v>
      </c>
      <c r="I1799" s="6" t="str">
        <f t="shared" si="115"/>
        <v> </v>
      </c>
    </row>
    <row r="1800" spans="1:9">
      <c r="A1800" s="6">
        <v>1799</v>
      </c>
      <c r="B1800" s="47" t="str">
        <f t="shared" si="112"/>
        <v>00000707</v>
      </c>
      <c r="C1800" s="50" t="str">
        <f>IFERROR(VLOOKUP(B1800,总表!A:B,2,0),"-")</f>
        <v>摆设类</v>
      </c>
      <c r="D1800" s="51" t="str">
        <f t="shared" si="113"/>
        <v>摆设类</v>
      </c>
      <c r="E1800" s="6" t="str">
        <f>IFERROR(VLOOKUP(B1800,总表!A:D,3,0),"-")</f>
        <v>狗屋</v>
      </c>
      <c r="F1800" s="6" t="str">
        <f t="shared" si="114"/>
        <v>狗屋</v>
      </c>
      <c r="G1800" s="6" t="s">
        <v>9</v>
      </c>
      <c r="H1800" s="6" t="str">
        <f>IF(IFERROR(VLOOKUP(B1800,总表!A:D,4,0),"露易")=0," ",IFERROR(VLOOKUP(B1800,总表!A:D,4,0),"-"))</f>
        <v> </v>
      </c>
      <c r="I1800" s="6" t="str">
        <f t="shared" si="115"/>
        <v> </v>
      </c>
    </row>
    <row r="1801" spans="1:9">
      <c r="A1801" s="6">
        <v>1800</v>
      </c>
      <c r="B1801" s="47" t="str">
        <f t="shared" si="112"/>
        <v>00000708</v>
      </c>
      <c r="C1801" s="47" t="str">
        <f>IFERROR(VLOOKUP(B1801,总表!A:B,2,0),"-")</f>
        <v>-</v>
      </c>
      <c r="D1801" s="6" t="str">
        <f t="shared" si="113"/>
        <v>-</v>
      </c>
      <c r="E1801" s="6" t="str">
        <f>IFERROR(VLOOKUP(B1801,总表!A:D,3,0),"-")</f>
        <v>-</v>
      </c>
      <c r="F1801" s="6" t="str">
        <f t="shared" si="114"/>
        <v>-</v>
      </c>
      <c r="G1801" s="6" t="s">
        <v>9</v>
      </c>
      <c r="H1801" s="6" t="str">
        <f>IF(IFERROR(VLOOKUP(B1801,总表!A:D,4,0),"露易")=0," ",IFERROR(VLOOKUP(B1801,总表!A:D,4,0),"-"))</f>
        <v>-</v>
      </c>
      <c r="I1801" s="6" t="str">
        <f t="shared" si="115"/>
        <v>-</v>
      </c>
    </row>
    <row r="1802" spans="1:9">
      <c r="A1802" s="6">
        <v>1801</v>
      </c>
      <c r="B1802" s="47" t="str">
        <f t="shared" si="112"/>
        <v>00000709</v>
      </c>
      <c r="C1802" s="47" t="str">
        <f>IFERROR(VLOOKUP(B1802,总表!A:B,2,0),"-")</f>
        <v>-</v>
      </c>
      <c r="D1802" s="6" t="str">
        <f t="shared" si="113"/>
        <v>-</v>
      </c>
      <c r="E1802" s="6" t="str">
        <f>IFERROR(VLOOKUP(B1802,总表!A:D,3,0),"-")</f>
        <v>-</v>
      </c>
      <c r="F1802" s="6" t="str">
        <f t="shared" si="114"/>
        <v>-</v>
      </c>
      <c r="G1802" s="6" t="s">
        <v>9</v>
      </c>
      <c r="H1802" s="6" t="str">
        <f>IF(IFERROR(VLOOKUP(B1802,总表!A:D,4,0),"露易")=0," ",IFERROR(VLOOKUP(B1802,总表!A:D,4,0),"-"))</f>
        <v>-</v>
      </c>
      <c r="I1802" s="6" t="str">
        <f t="shared" si="115"/>
        <v>-</v>
      </c>
    </row>
    <row r="1803" spans="1:9">
      <c r="A1803" s="6">
        <v>1802</v>
      </c>
      <c r="B1803" s="47" t="str">
        <f t="shared" si="112"/>
        <v>0000070A</v>
      </c>
      <c r="C1803" s="50" t="str">
        <f>IFERROR(VLOOKUP(B1803,总表!A:B,2,0),"-")</f>
        <v>摆设类</v>
      </c>
      <c r="D1803" s="51" t="str">
        <f t="shared" si="113"/>
        <v>摆设类</v>
      </c>
      <c r="E1803" s="6" t="str">
        <f>IFERROR(VLOOKUP(B1803,总表!A:D,3,0),"-")</f>
        <v>自动贩卖机</v>
      </c>
      <c r="F1803" s="6" t="str">
        <f t="shared" si="114"/>
        <v>自动贩卖机</v>
      </c>
      <c r="H1803" s="6" t="str">
        <f>IF(IFERROR(VLOOKUP(B1803,总表!A:D,4,0),"露易")=0," ",IFERROR(VLOOKUP(B1803,总表!A:D,4,0),"-"))</f>
        <v> </v>
      </c>
      <c r="I1803" s="6" t="str">
        <f t="shared" si="115"/>
        <v> </v>
      </c>
    </row>
    <row r="1804" spans="1:9">
      <c r="A1804" s="6">
        <v>1803</v>
      </c>
      <c r="B1804" s="47" t="str">
        <f t="shared" si="112"/>
        <v>0000070B</v>
      </c>
      <c r="C1804" s="50" t="str">
        <f>IFERROR(VLOOKUP(B1804,总表!A:B,2,0),"-")</f>
        <v>摆设类</v>
      </c>
      <c r="D1804" s="51" t="str">
        <f t="shared" si="113"/>
        <v>摆设类</v>
      </c>
      <c r="E1804" s="6" t="str">
        <f>IFERROR(VLOOKUP(B1804,总表!A:D,3,0),"-")</f>
        <v>爵士鼓组合</v>
      </c>
      <c r="F1804" s="6" t="str">
        <f t="shared" si="114"/>
        <v>爵士鼓组合</v>
      </c>
      <c r="H1804" s="6" t="str">
        <f>IF(IFERROR(VLOOKUP(B1804,总表!A:D,4,0),"露易")=0," ",IFERROR(VLOOKUP(B1804,总表!A:D,4,0),"-"))</f>
        <v> </v>
      </c>
      <c r="I1804" s="6" t="str">
        <f t="shared" si="115"/>
        <v> </v>
      </c>
    </row>
    <row r="1805" spans="1:9">
      <c r="A1805" s="6">
        <v>1804</v>
      </c>
      <c r="B1805" s="47" t="str">
        <f t="shared" si="112"/>
        <v>0000070C</v>
      </c>
      <c r="C1805" s="50" t="str">
        <f>IFERROR(VLOOKUP(B1805,总表!A:B,2,0),"-")</f>
        <v>摆设类</v>
      </c>
      <c r="D1805" s="51" t="str">
        <f t="shared" si="113"/>
        <v>摆设类</v>
      </c>
      <c r="E1805" s="51" t="str">
        <f>IFERROR(VLOOKUP(B1805,总表!A:D,3,0),"-")</f>
        <v>电贝司</v>
      </c>
      <c r="F1805" s="51" t="str">
        <f t="shared" si="114"/>
        <v>电贝司</v>
      </c>
      <c r="H1805" s="6" t="str">
        <f>IF(IFERROR(VLOOKUP(B1805,总表!A:D,4,0),"露易")=0," ",IFERROR(VLOOKUP(B1805,总表!A:D,4,0),"-"))</f>
        <v> </v>
      </c>
      <c r="I1805" s="6" t="str">
        <f t="shared" si="115"/>
        <v> </v>
      </c>
    </row>
    <row r="1806" spans="1:9">
      <c r="A1806" s="6">
        <v>1805</v>
      </c>
      <c r="B1806" s="47" t="str">
        <f t="shared" si="112"/>
        <v>0000070D</v>
      </c>
      <c r="C1806" s="47" t="str">
        <f>IFERROR(VLOOKUP(B1806,总表!A:B,2,0),"-")</f>
        <v>-</v>
      </c>
      <c r="D1806" s="6" t="str">
        <f t="shared" si="113"/>
        <v>-</v>
      </c>
      <c r="E1806" s="6" t="str">
        <f>IFERROR(VLOOKUP(B1806,总表!A:D,3,0),"-")</f>
        <v>-</v>
      </c>
      <c r="F1806" s="6" t="str">
        <f t="shared" si="114"/>
        <v>-</v>
      </c>
      <c r="G1806" s="6" t="s">
        <v>9</v>
      </c>
      <c r="H1806" s="6" t="str">
        <f>IF(IFERROR(VLOOKUP(B1806,总表!A:D,4,0),"露易")=0," ",IFERROR(VLOOKUP(B1806,总表!A:D,4,0),"-"))</f>
        <v>-</v>
      </c>
      <c r="I1806" s="6" t="str">
        <f t="shared" si="115"/>
        <v>-</v>
      </c>
    </row>
    <row r="1807" spans="1:9">
      <c r="A1807" s="6">
        <v>1806</v>
      </c>
      <c r="B1807" s="47" t="str">
        <f t="shared" si="112"/>
        <v>0000070E</v>
      </c>
      <c r="C1807" s="47" t="str">
        <f>IFERROR(VLOOKUP(B1807,总表!A:B,2,0),"-")</f>
        <v>-</v>
      </c>
      <c r="D1807" s="6" t="str">
        <f t="shared" si="113"/>
        <v>-</v>
      </c>
      <c r="E1807" s="6" t="str">
        <f>IFERROR(VLOOKUP(B1807,总表!A:D,3,0),"-")</f>
        <v>-</v>
      </c>
      <c r="F1807" s="6" t="str">
        <f t="shared" si="114"/>
        <v>-</v>
      </c>
      <c r="G1807" s="6" t="s">
        <v>9</v>
      </c>
      <c r="H1807" s="6" t="str">
        <f>IF(IFERROR(VLOOKUP(B1807,总表!A:D,4,0),"露易")=0," ",IFERROR(VLOOKUP(B1807,总表!A:D,4,0),"-"))</f>
        <v>-</v>
      </c>
      <c r="I1807" s="6" t="str">
        <f t="shared" si="115"/>
        <v>-</v>
      </c>
    </row>
    <row r="1808" spans="1:9">
      <c r="A1808" s="6">
        <v>1807</v>
      </c>
      <c r="B1808" s="47" t="str">
        <f t="shared" si="112"/>
        <v>0000070F</v>
      </c>
      <c r="C1808" s="47" t="str">
        <f>IFERROR(VLOOKUP(B1808,总表!A:B,2,0),"-")</f>
        <v>-</v>
      </c>
      <c r="D1808" s="6" t="str">
        <f t="shared" si="113"/>
        <v>-</v>
      </c>
      <c r="E1808" s="6" t="str">
        <f>IFERROR(VLOOKUP(B1808,总表!A:D,3,0),"-")</f>
        <v>-</v>
      </c>
      <c r="F1808" s="6" t="str">
        <f t="shared" si="114"/>
        <v>-</v>
      </c>
      <c r="G1808" s="6" t="s">
        <v>9</v>
      </c>
      <c r="H1808" s="6" t="str">
        <f>IF(IFERROR(VLOOKUP(B1808,总表!A:D,4,0),"露易")=0," ",IFERROR(VLOOKUP(B1808,总表!A:D,4,0),"-"))</f>
        <v>-</v>
      </c>
      <c r="I1808" s="6" t="str">
        <f t="shared" si="115"/>
        <v>-</v>
      </c>
    </row>
    <row r="1809" spans="1:9">
      <c r="A1809" s="6">
        <v>1808</v>
      </c>
      <c r="B1809" s="47" t="str">
        <f t="shared" si="112"/>
        <v>00000710</v>
      </c>
      <c r="C1809" s="47" t="str">
        <f>IFERROR(VLOOKUP(B1809,总表!A:B,2,0),"-")</f>
        <v>-</v>
      </c>
      <c r="D1809" s="6" t="str">
        <f t="shared" si="113"/>
        <v>-</v>
      </c>
      <c r="E1809" s="6" t="str">
        <f>IFERROR(VLOOKUP(B1809,总表!A:D,3,0),"-")</f>
        <v>-</v>
      </c>
      <c r="F1809" s="6" t="str">
        <f t="shared" si="114"/>
        <v>-</v>
      </c>
      <c r="G1809" s="6" t="s">
        <v>9</v>
      </c>
      <c r="H1809" s="6" t="str">
        <f>IF(IFERROR(VLOOKUP(B1809,总表!A:D,4,0),"露易")=0," ",IFERROR(VLOOKUP(B1809,总表!A:D,4,0),"-"))</f>
        <v>-</v>
      </c>
      <c r="I1809" s="6" t="str">
        <f t="shared" si="115"/>
        <v>-</v>
      </c>
    </row>
    <row r="1810" spans="1:9">
      <c r="A1810" s="6">
        <v>1809</v>
      </c>
      <c r="B1810" s="47" t="str">
        <f t="shared" si="112"/>
        <v>00000711</v>
      </c>
      <c r="C1810" s="47" t="str">
        <f>IFERROR(VLOOKUP(B1810,总表!A:B,2,0),"-")</f>
        <v>-</v>
      </c>
      <c r="D1810" s="6" t="str">
        <f t="shared" si="113"/>
        <v>-</v>
      </c>
      <c r="E1810" s="6" t="str">
        <f>IFERROR(VLOOKUP(B1810,总表!A:D,3,0),"-")</f>
        <v>-</v>
      </c>
      <c r="F1810" s="6" t="str">
        <f t="shared" si="114"/>
        <v>-</v>
      </c>
      <c r="G1810" s="6" t="s">
        <v>9</v>
      </c>
      <c r="H1810" s="6" t="str">
        <f>IF(IFERROR(VLOOKUP(B1810,总表!A:D,4,0),"露易")=0," ",IFERROR(VLOOKUP(B1810,总表!A:D,4,0),"-"))</f>
        <v>-</v>
      </c>
      <c r="I1810" s="6" t="str">
        <f t="shared" si="115"/>
        <v>-</v>
      </c>
    </row>
    <row r="1811" spans="1:9">
      <c r="A1811" s="6">
        <v>1810</v>
      </c>
      <c r="B1811" s="47" t="str">
        <f t="shared" si="112"/>
        <v>00000712</v>
      </c>
      <c r="C1811" s="47" t="str">
        <f>IFERROR(VLOOKUP(B1811,总表!A:B,2,0),"-")</f>
        <v>-</v>
      </c>
      <c r="D1811" s="6" t="str">
        <f t="shared" si="113"/>
        <v>-</v>
      </c>
      <c r="E1811" s="6" t="str">
        <f>IFERROR(VLOOKUP(B1811,总表!A:D,3,0),"-")</f>
        <v>-</v>
      </c>
      <c r="F1811" s="6" t="str">
        <f t="shared" si="114"/>
        <v>-</v>
      </c>
      <c r="G1811" s="6" t="s">
        <v>9</v>
      </c>
      <c r="H1811" s="6" t="str">
        <f>IF(IFERROR(VLOOKUP(B1811,总表!A:D,4,0),"露易")=0," ",IFERROR(VLOOKUP(B1811,总表!A:D,4,0),"-"))</f>
        <v>-</v>
      </c>
      <c r="I1811" s="6" t="str">
        <f t="shared" si="115"/>
        <v>-</v>
      </c>
    </row>
    <row r="1812" spans="1:9">
      <c r="A1812" s="6">
        <v>1811</v>
      </c>
      <c r="B1812" s="47" t="str">
        <f t="shared" si="112"/>
        <v>00000713</v>
      </c>
      <c r="C1812" s="47" t="str">
        <f>IFERROR(VLOOKUP(B1812,总表!A:B,2,0),"-")</f>
        <v>-</v>
      </c>
      <c r="D1812" s="6" t="str">
        <f t="shared" si="113"/>
        <v>-</v>
      </c>
      <c r="E1812" s="6" t="str">
        <f>IFERROR(VLOOKUP(B1812,总表!A:D,3,0),"-")</f>
        <v>-</v>
      </c>
      <c r="F1812" s="6" t="str">
        <f t="shared" si="114"/>
        <v>-</v>
      </c>
      <c r="G1812" s="6" t="s">
        <v>9</v>
      </c>
      <c r="H1812" s="6" t="str">
        <f>IF(IFERROR(VLOOKUP(B1812,总表!A:D,4,0),"露易")=0," ",IFERROR(VLOOKUP(B1812,总表!A:D,4,0),"-"))</f>
        <v>-</v>
      </c>
      <c r="I1812" s="6" t="str">
        <f t="shared" si="115"/>
        <v>-</v>
      </c>
    </row>
    <row r="1813" spans="1:9">
      <c r="A1813" s="6">
        <v>1812</v>
      </c>
      <c r="B1813" s="47" t="str">
        <f t="shared" si="112"/>
        <v>00000714</v>
      </c>
      <c r="C1813" s="47" t="str">
        <f>IFERROR(VLOOKUP(B1813,总表!A:B,2,0),"-")</f>
        <v>-</v>
      </c>
      <c r="D1813" s="6" t="str">
        <f t="shared" si="113"/>
        <v>-</v>
      </c>
      <c r="E1813" s="6" t="str">
        <f>IFERROR(VLOOKUP(B1813,总表!A:D,3,0),"-")</f>
        <v>-</v>
      </c>
      <c r="F1813" s="6" t="str">
        <f t="shared" si="114"/>
        <v>-</v>
      </c>
      <c r="G1813" s="6" t="s">
        <v>9</v>
      </c>
      <c r="H1813" s="6" t="str">
        <f>IF(IFERROR(VLOOKUP(B1813,总表!A:D,4,0),"露易")=0," ",IFERROR(VLOOKUP(B1813,总表!A:D,4,0),"-"))</f>
        <v>-</v>
      </c>
      <c r="I1813" s="6" t="str">
        <f t="shared" si="115"/>
        <v>-</v>
      </c>
    </row>
    <row r="1814" spans="1:9">
      <c r="A1814" s="6">
        <v>1813</v>
      </c>
      <c r="B1814" s="47" t="str">
        <f t="shared" si="112"/>
        <v>00000715</v>
      </c>
      <c r="C1814" s="47" t="str">
        <f>IFERROR(VLOOKUP(B1814,总表!A:B,2,0),"-")</f>
        <v>-</v>
      </c>
      <c r="D1814" s="6" t="str">
        <f t="shared" si="113"/>
        <v>-</v>
      </c>
      <c r="E1814" s="6" t="str">
        <f>IFERROR(VLOOKUP(B1814,总表!A:D,3,0),"-")</f>
        <v>-</v>
      </c>
      <c r="F1814" s="6" t="str">
        <f t="shared" si="114"/>
        <v>-</v>
      </c>
      <c r="G1814" s="6" t="s">
        <v>9</v>
      </c>
      <c r="H1814" s="6" t="str">
        <f>IF(IFERROR(VLOOKUP(B1814,总表!A:D,4,0),"露易")=0," ",IFERROR(VLOOKUP(B1814,总表!A:D,4,0),"-"))</f>
        <v>-</v>
      </c>
      <c r="I1814" s="6" t="str">
        <f t="shared" si="115"/>
        <v>-</v>
      </c>
    </row>
    <row r="1815" spans="1:9">
      <c r="A1815" s="6">
        <v>1814</v>
      </c>
      <c r="B1815" s="47" t="str">
        <f t="shared" si="112"/>
        <v>00000716</v>
      </c>
      <c r="C1815" s="47" t="str">
        <f>IFERROR(VLOOKUP(B1815,总表!A:B,2,0),"-")</f>
        <v>-</v>
      </c>
      <c r="D1815" s="6" t="str">
        <f t="shared" si="113"/>
        <v>-</v>
      </c>
      <c r="E1815" s="6" t="str">
        <f>IFERROR(VLOOKUP(B1815,总表!A:D,3,0),"-")</f>
        <v>-</v>
      </c>
      <c r="F1815" s="6" t="str">
        <f t="shared" si="114"/>
        <v>-</v>
      </c>
      <c r="G1815" s="6" t="s">
        <v>9</v>
      </c>
      <c r="H1815" s="6" t="str">
        <f>IF(IFERROR(VLOOKUP(B1815,总表!A:D,4,0),"露易")=0," ",IFERROR(VLOOKUP(B1815,总表!A:D,4,0),"-"))</f>
        <v>-</v>
      </c>
      <c r="I1815" s="6" t="str">
        <f t="shared" si="115"/>
        <v>-</v>
      </c>
    </row>
    <row r="1816" spans="1:9">
      <c r="A1816" s="6">
        <v>1815</v>
      </c>
      <c r="B1816" s="47" t="str">
        <f t="shared" si="112"/>
        <v>00000717</v>
      </c>
      <c r="C1816" s="47" t="str">
        <f>IFERROR(VLOOKUP(B1816,总表!A:B,2,0),"-")</f>
        <v>-</v>
      </c>
      <c r="D1816" s="6" t="str">
        <f t="shared" si="113"/>
        <v>-</v>
      </c>
      <c r="E1816" s="6" t="str">
        <f>IFERROR(VLOOKUP(B1816,总表!A:D,3,0),"-")</f>
        <v>-</v>
      </c>
      <c r="F1816" s="6" t="str">
        <f t="shared" si="114"/>
        <v>-</v>
      </c>
      <c r="G1816" s="6" t="s">
        <v>9</v>
      </c>
      <c r="H1816" s="6" t="str">
        <f>IF(IFERROR(VLOOKUP(B1816,总表!A:D,4,0),"露易")=0," ",IFERROR(VLOOKUP(B1816,总表!A:D,4,0),"-"))</f>
        <v>-</v>
      </c>
      <c r="I1816" s="6" t="str">
        <f t="shared" si="115"/>
        <v>-</v>
      </c>
    </row>
    <row r="1817" spans="1:9">
      <c r="A1817" s="6">
        <v>1816</v>
      </c>
      <c r="B1817" s="47" t="str">
        <f t="shared" si="112"/>
        <v>00000718</v>
      </c>
      <c r="C1817" s="50" t="str">
        <f>IFERROR(VLOOKUP(B1817,总表!A:B,2,0),"-")</f>
        <v>摆设类</v>
      </c>
      <c r="D1817" s="51" t="str">
        <f t="shared" si="113"/>
        <v>摆设类</v>
      </c>
      <c r="E1817" s="51" t="str">
        <f>IFERROR(VLOOKUP(B1817,总表!A:D,3,0),"-")</f>
        <v>试衣间</v>
      </c>
      <c r="F1817" s="51" t="str">
        <f t="shared" si="114"/>
        <v>试衣间</v>
      </c>
      <c r="H1817" s="6" t="str">
        <f>IF(IFERROR(VLOOKUP(B1817,总表!A:D,4,0),"露易")=0," ",IFERROR(VLOOKUP(B1817,总表!A:D,4,0),"-"))</f>
        <v> </v>
      </c>
      <c r="I1817" s="6" t="str">
        <f t="shared" si="115"/>
        <v> </v>
      </c>
    </row>
    <row r="1818" spans="1:9">
      <c r="A1818" s="6">
        <v>1817</v>
      </c>
      <c r="B1818" s="47" t="str">
        <f t="shared" si="112"/>
        <v>00000719</v>
      </c>
      <c r="C1818" s="47" t="str">
        <f>IFERROR(VLOOKUP(B1818,总表!A:B,2,0),"-")</f>
        <v>-</v>
      </c>
      <c r="D1818" s="6" t="str">
        <f t="shared" si="113"/>
        <v>-</v>
      </c>
      <c r="E1818" s="6" t="str">
        <f>IFERROR(VLOOKUP(B1818,总表!A:D,3,0),"-")</f>
        <v>-</v>
      </c>
      <c r="F1818" s="6" t="str">
        <f t="shared" si="114"/>
        <v>-</v>
      </c>
      <c r="G1818" s="6" t="s">
        <v>9</v>
      </c>
      <c r="H1818" s="6" t="str">
        <f>IF(IFERROR(VLOOKUP(B1818,总表!A:D,4,0),"露易")=0," ",IFERROR(VLOOKUP(B1818,总表!A:D,4,0),"-"))</f>
        <v>-</v>
      </c>
      <c r="I1818" s="6" t="str">
        <f t="shared" si="115"/>
        <v>-</v>
      </c>
    </row>
    <row r="1819" spans="1:9">
      <c r="A1819" s="6">
        <v>1818</v>
      </c>
      <c r="B1819" s="47" t="str">
        <f t="shared" si="112"/>
        <v>0000071A</v>
      </c>
      <c r="C1819" s="47" t="str">
        <f>IFERROR(VLOOKUP(B1819,总表!A:B,2,0),"-")</f>
        <v>-</v>
      </c>
      <c r="D1819" s="6" t="str">
        <f t="shared" si="113"/>
        <v>-</v>
      </c>
      <c r="E1819" s="6" t="str">
        <f>IFERROR(VLOOKUP(B1819,总表!A:D,3,0),"-")</f>
        <v>-</v>
      </c>
      <c r="F1819" s="6" t="str">
        <f t="shared" si="114"/>
        <v>-</v>
      </c>
      <c r="G1819" s="6" t="s">
        <v>9</v>
      </c>
      <c r="H1819" s="6" t="str">
        <f>IF(IFERROR(VLOOKUP(B1819,总表!A:D,4,0),"露易")=0," ",IFERROR(VLOOKUP(B1819,总表!A:D,4,0),"-"))</f>
        <v>-</v>
      </c>
      <c r="I1819" s="6" t="str">
        <f t="shared" si="115"/>
        <v>-</v>
      </c>
    </row>
    <row r="1820" spans="1:9">
      <c r="A1820" s="6">
        <v>1819</v>
      </c>
      <c r="B1820" s="47" t="str">
        <f t="shared" si="112"/>
        <v>0000071B</v>
      </c>
      <c r="C1820" s="47" t="str">
        <f>IFERROR(VLOOKUP(B1820,总表!A:B,2,0),"-")</f>
        <v>-</v>
      </c>
      <c r="D1820" s="6" t="str">
        <f t="shared" si="113"/>
        <v>-</v>
      </c>
      <c r="E1820" s="6" t="str">
        <f>IFERROR(VLOOKUP(B1820,总表!A:D,3,0),"-")</f>
        <v>-</v>
      </c>
      <c r="F1820" s="6" t="str">
        <f t="shared" si="114"/>
        <v>-</v>
      </c>
      <c r="G1820" s="6" t="s">
        <v>9</v>
      </c>
      <c r="H1820" s="6" t="str">
        <f>IF(IFERROR(VLOOKUP(B1820,总表!A:D,4,0),"露易")=0," ",IFERROR(VLOOKUP(B1820,总表!A:D,4,0),"-"))</f>
        <v>-</v>
      </c>
      <c r="I1820" s="6" t="str">
        <f t="shared" si="115"/>
        <v>-</v>
      </c>
    </row>
    <row r="1821" spans="1:9">
      <c r="A1821" s="6">
        <v>1820</v>
      </c>
      <c r="B1821" s="47" t="str">
        <f t="shared" si="112"/>
        <v>0000071C</v>
      </c>
      <c r="C1821" s="47" t="str">
        <f>IFERROR(VLOOKUP(B1821,总表!A:B,2,0),"-")</f>
        <v>-</v>
      </c>
      <c r="D1821" s="6" t="str">
        <f t="shared" si="113"/>
        <v>-</v>
      </c>
      <c r="E1821" s="6" t="str">
        <f>IFERROR(VLOOKUP(B1821,总表!A:D,3,0),"-")</f>
        <v>-</v>
      </c>
      <c r="F1821" s="6" t="str">
        <f t="shared" si="114"/>
        <v>-</v>
      </c>
      <c r="G1821" s="6" t="s">
        <v>9</v>
      </c>
      <c r="H1821" s="6" t="str">
        <f>IF(IFERROR(VLOOKUP(B1821,总表!A:D,4,0),"露易")=0," ",IFERROR(VLOOKUP(B1821,总表!A:D,4,0),"-"))</f>
        <v>-</v>
      </c>
      <c r="I1821" s="6" t="str">
        <f t="shared" si="115"/>
        <v>-</v>
      </c>
    </row>
    <row r="1822" spans="1:9">
      <c r="A1822" s="6">
        <v>1821</v>
      </c>
      <c r="B1822" s="47" t="str">
        <f t="shared" si="112"/>
        <v>0000071D</v>
      </c>
      <c r="C1822" s="47" t="str">
        <f>IFERROR(VLOOKUP(B1822,总表!A:B,2,0),"-")</f>
        <v>-</v>
      </c>
      <c r="D1822" s="6" t="str">
        <f t="shared" si="113"/>
        <v>-</v>
      </c>
      <c r="E1822" s="6" t="str">
        <f>IFERROR(VLOOKUP(B1822,总表!A:D,3,0),"-")</f>
        <v>-</v>
      </c>
      <c r="F1822" s="6" t="str">
        <f t="shared" si="114"/>
        <v>-</v>
      </c>
      <c r="G1822" s="6" t="s">
        <v>9</v>
      </c>
      <c r="H1822" s="6" t="str">
        <f>IF(IFERROR(VLOOKUP(B1822,总表!A:D,4,0),"露易")=0," ",IFERROR(VLOOKUP(B1822,总表!A:D,4,0),"-"))</f>
        <v>-</v>
      </c>
      <c r="I1822" s="6" t="str">
        <f t="shared" si="115"/>
        <v>-</v>
      </c>
    </row>
    <row r="1823" spans="1:9">
      <c r="A1823" s="6">
        <v>1822</v>
      </c>
      <c r="B1823" s="47" t="str">
        <f t="shared" si="112"/>
        <v>0000071E</v>
      </c>
      <c r="C1823" s="47" t="str">
        <f>IFERROR(VLOOKUP(B1823,总表!A:B,2,0),"-")</f>
        <v>-</v>
      </c>
      <c r="D1823" s="6" t="str">
        <f t="shared" si="113"/>
        <v>-</v>
      </c>
      <c r="E1823" s="6" t="str">
        <f>IFERROR(VLOOKUP(B1823,总表!A:D,3,0),"-")</f>
        <v>-</v>
      </c>
      <c r="F1823" s="6" t="str">
        <f t="shared" si="114"/>
        <v>-</v>
      </c>
      <c r="G1823" s="6" t="s">
        <v>9</v>
      </c>
      <c r="H1823" s="6" t="str">
        <f>IF(IFERROR(VLOOKUP(B1823,总表!A:D,4,0),"露易")=0," ",IFERROR(VLOOKUP(B1823,总表!A:D,4,0),"-"))</f>
        <v>-</v>
      </c>
      <c r="I1823" s="6" t="str">
        <f t="shared" si="115"/>
        <v>-</v>
      </c>
    </row>
    <row r="1824" spans="1:9">
      <c r="A1824" s="6">
        <v>1823</v>
      </c>
      <c r="B1824" s="47" t="str">
        <f t="shared" si="112"/>
        <v>0000071F</v>
      </c>
      <c r="C1824" s="50" t="str">
        <f>IFERROR(VLOOKUP(B1824,总表!A:B,2,0),"-")</f>
        <v>摆设类</v>
      </c>
      <c r="D1824" s="51" t="str">
        <f t="shared" si="113"/>
        <v>摆设类</v>
      </c>
      <c r="E1824" s="6" t="str">
        <f>IFERROR(VLOOKUP(B1824,总表!A:D,3,0),"-")</f>
        <v>垃圾袋</v>
      </c>
      <c r="F1824" s="6" t="str">
        <f t="shared" si="114"/>
        <v>垃圾袋</v>
      </c>
      <c r="H1824" s="6" t="str">
        <f>IF(IFERROR(VLOOKUP(B1824,总表!A:D,4,0),"露易")=0," ",IFERROR(VLOOKUP(B1824,总表!A:D,4,0),"-"))</f>
        <v> </v>
      </c>
      <c r="I1824" s="6" t="str">
        <f t="shared" si="115"/>
        <v> </v>
      </c>
    </row>
    <row r="1825" spans="1:9">
      <c r="A1825" s="6">
        <v>1824</v>
      </c>
      <c r="B1825" s="47" t="str">
        <f t="shared" si="112"/>
        <v>00000720</v>
      </c>
      <c r="C1825" s="47" t="str">
        <f>IFERROR(VLOOKUP(B1825,总表!A:B,2,0),"-")</f>
        <v>-</v>
      </c>
      <c r="D1825" s="6" t="str">
        <f t="shared" si="113"/>
        <v>-</v>
      </c>
      <c r="E1825" s="6" t="str">
        <f>IFERROR(VLOOKUP(B1825,总表!A:D,3,0),"-")</f>
        <v>-</v>
      </c>
      <c r="F1825" s="6" t="str">
        <f t="shared" si="114"/>
        <v>-</v>
      </c>
      <c r="G1825" s="6" t="s">
        <v>9</v>
      </c>
      <c r="H1825" s="6" t="str">
        <f>IF(IFERROR(VLOOKUP(B1825,总表!A:D,4,0),"露易")=0," ",IFERROR(VLOOKUP(B1825,总表!A:D,4,0),"-"))</f>
        <v>-</v>
      </c>
      <c r="I1825" s="6" t="str">
        <f t="shared" si="115"/>
        <v>-</v>
      </c>
    </row>
    <row r="1826" spans="1:9">
      <c r="A1826" s="6">
        <v>1825</v>
      </c>
      <c r="B1826" s="47" t="str">
        <f t="shared" si="112"/>
        <v>00000721</v>
      </c>
      <c r="C1826" s="47" t="str">
        <f>IFERROR(VLOOKUP(B1826,总表!A:B,2,0),"-")</f>
        <v>-</v>
      </c>
      <c r="D1826" s="6" t="str">
        <f t="shared" si="113"/>
        <v>-</v>
      </c>
      <c r="E1826" s="6" t="str">
        <f>IFERROR(VLOOKUP(B1826,总表!A:D,3,0),"-")</f>
        <v>-</v>
      </c>
      <c r="F1826" s="6" t="str">
        <f t="shared" si="114"/>
        <v>-</v>
      </c>
      <c r="G1826" s="6" t="s">
        <v>9</v>
      </c>
      <c r="H1826" s="6" t="str">
        <f>IF(IFERROR(VLOOKUP(B1826,总表!A:D,4,0),"露易")=0," ",IFERROR(VLOOKUP(B1826,总表!A:D,4,0),"-"))</f>
        <v>-</v>
      </c>
      <c r="I1826" s="6" t="str">
        <f t="shared" si="115"/>
        <v>-</v>
      </c>
    </row>
    <row r="1827" spans="1:9">
      <c r="A1827" s="6">
        <v>1826</v>
      </c>
      <c r="B1827" s="47" t="str">
        <f t="shared" si="112"/>
        <v>00000722</v>
      </c>
      <c r="C1827" s="47" t="str">
        <f>IFERROR(VLOOKUP(B1827,总表!A:B,2,0),"-")</f>
        <v>-</v>
      </c>
      <c r="D1827" s="6" t="str">
        <f t="shared" si="113"/>
        <v>-</v>
      </c>
      <c r="E1827" s="6" t="str">
        <f>IFERROR(VLOOKUP(B1827,总表!A:D,3,0),"-")</f>
        <v>-</v>
      </c>
      <c r="F1827" s="6" t="str">
        <f t="shared" si="114"/>
        <v>-</v>
      </c>
      <c r="G1827" s="6" t="s">
        <v>9</v>
      </c>
      <c r="H1827" s="6" t="str">
        <f>IF(IFERROR(VLOOKUP(B1827,总表!A:D,4,0),"露易")=0," ",IFERROR(VLOOKUP(B1827,总表!A:D,4,0),"-"))</f>
        <v>-</v>
      </c>
      <c r="I1827" s="6" t="str">
        <f t="shared" si="115"/>
        <v>-</v>
      </c>
    </row>
    <row r="1828" spans="1:9">
      <c r="A1828" s="6">
        <v>1827</v>
      </c>
      <c r="B1828" s="47" t="str">
        <f t="shared" si="112"/>
        <v>00000723</v>
      </c>
      <c r="C1828" s="47" t="str">
        <f>IFERROR(VLOOKUP(B1828,总表!A:B,2,0),"-")</f>
        <v>-</v>
      </c>
      <c r="D1828" s="6" t="str">
        <f t="shared" si="113"/>
        <v>-</v>
      </c>
      <c r="E1828" s="6" t="str">
        <f>IFERROR(VLOOKUP(B1828,总表!A:D,3,0),"-")</f>
        <v>-</v>
      </c>
      <c r="F1828" s="6" t="str">
        <f t="shared" si="114"/>
        <v>-</v>
      </c>
      <c r="G1828" s="6" t="s">
        <v>9</v>
      </c>
      <c r="H1828" s="6" t="str">
        <f>IF(IFERROR(VLOOKUP(B1828,总表!A:D,4,0),"露易")=0," ",IFERROR(VLOOKUP(B1828,总表!A:D,4,0),"-"))</f>
        <v>-</v>
      </c>
      <c r="I1828" s="6" t="str">
        <f t="shared" si="115"/>
        <v>-</v>
      </c>
    </row>
    <row r="1829" spans="1:9">
      <c r="A1829" s="6">
        <v>1828</v>
      </c>
      <c r="B1829" s="47" t="str">
        <f t="shared" si="112"/>
        <v>00000724</v>
      </c>
      <c r="C1829" s="47" t="str">
        <f>IFERROR(VLOOKUP(B1829,总表!A:B,2,0),"-")</f>
        <v>-</v>
      </c>
      <c r="D1829" s="6" t="str">
        <f t="shared" si="113"/>
        <v>-</v>
      </c>
      <c r="E1829" s="6" t="str">
        <f>IFERROR(VLOOKUP(B1829,总表!A:D,3,0),"-")</f>
        <v>-</v>
      </c>
      <c r="F1829" s="6" t="str">
        <f t="shared" si="114"/>
        <v>-</v>
      </c>
      <c r="G1829" s="6" t="s">
        <v>9</v>
      </c>
      <c r="H1829" s="6" t="str">
        <f>IF(IFERROR(VLOOKUP(B1829,总表!A:D,4,0),"露易")=0," ",IFERROR(VLOOKUP(B1829,总表!A:D,4,0),"-"))</f>
        <v>-</v>
      </c>
      <c r="I1829" s="6" t="str">
        <f t="shared" si="115"/>
        <v>-</v>
      </c>
    </row>
    <row r="1830" spans="1:9">
      <c r="A1830" s="6">
        <v>1829</v>
      </c>
      <c r="B1830" s="47" t="str">
        <f t="shared" si="112"/>
        <v>00000725</v>
      </c>
      <c r="C1830" s="50" t="str">
        <f>IFERROR(VLOOKUP(B1830,总表!A:B,2,0),"-")</f>
        <v>摆设类</v>
      </c>
      <c r="D1830" s="51" t="str">
        <f t="shared" si="113"/>
        <v>摆设类</v>
      </c>
      <c r="E1830" s="6" t="str">
        <f>IFERROR(VLOOKUP(B1830,总表!A:D,3,0),"-")</f>
        <v>黄金柏</v>
      </c>
      <c r="F1830" s="6" t="str">
        <f t="shared" si="114"/>
        <v>黄金柏</v>
      </c>
      <c r="H1830" s="6" t="str">
        <f>IF(IFERROR(VLOOKUP(B1830,总表!A:D,4,0),"露易")=0," ",IFERROR(VLOOKUP(B1830,总表!A:D,4,0),"-"))</f>
        <v> </v>
      </c>
      <c r="I1830" s="6" t="str">
        <f t="shared" si="115"/>
        <v> </v>
      </c>
    </row>
    <row r="1831" spans="1:9">
      <c r="A1831" s="6">
        <v>1830</v>
      </c>
      <c r="B1831" s="47" t="str">
        <f t="shared" si="112"/>
        <v>00000726</v>
      </c>
      <c r="C1831" s="47" t="str">
        <f>IFERROR(VLOOKUP(B1831,总表!A:B,2,0),"-")</f>
        <v>-</v>
      </c>
      <c r="D1831" s="6" t="str">
        <f t="shared" si="113"/>
        <v>-</v>
      </c>
      <c r="E1831" s="6" t="str">
        <f>IFERROR(VLOOKUP(B1831,总表!A:D,3,0),"-")</f>
        <v>-</v>
      </c>
      <c r="F1831" s="6" t="str">
        <f t="shared" si="114"/>
        <v>-</v>
      </c>
      <c r="G1831" s="6" t="s">
        <v>9</v>
      </c>
      <c r="H1831" s="6" t="str">
        <f>IF(IFERROR(VLOOKUP(B1831,总表!A:D,4,0),"露易")=0," ",IFERROR(VLOOKUP(B1831,总表!A:D,4,0),"-"))</f>
        <v>-</v>
      </c>
      <c r="I1831" s="6" t="str">
        <f t="shared" si="115"/>
        <v>-</v>
      </c>
    </row>
    <row r="1832" spans="1:9">
      <c r="A1832" s="6">
        <v>1831</v>
      </c>
      <c r="B1832" s="47" t="str">
        <f t="shared" si="112"/>
        <v>00000727</v>
      </c>
      <c r="C1832" s="47" t="str">
        <f>IFERROR(VLOOKUP(B1832,总表!A:B,2,0),"-")</f>
        <v>-</v>
      </c>
      <c r="D1832" s="6" t="str">
        <f t="shared" si="113"/>
        <v>-</v>
      </c>
      <c r="E1832" s="6" t="str">
        <f>IFERROR(VLOOKUP(B1832,总表!A:D,3,0),"-")</f>
        <v>-</v>
      </c>
      <c r="F1832" s="6" t="str">
        <f t="shared" si="114"/>
        <v>-</v>
      </c>
      <c r="G1832" s="6" t="s">
        <v>9</v>
      </c>
      <c r="H1832" s="6" t="str">
        <f>IF(IFERROR(VLOOKUP(B1832,总表!A:D,4,0),"露易")=0," ",IFERROR(VLOOKUP(B1832,总表!A:D,4,0),"-"))</f>
        <v>-</v>
      </c>
      <c r="I1832" s="6" t="str">
        <f t="shared" si="115"/>
        <v>-</v>
      </c>
    </row>
    <row r="1833" spans="1:9">
      <c r="A1833" s="6">
        <v>1832</v>
      </c>
      <c r="B1833" s="47" t="str">
        <f t="shared" si="112"/>
        <v>00000728</v>
      </c>
      <c r="C1833" s="47" t="str">
        <f>IFERROR(VLOOKUP(B1833,总表!A:B,2,0),"-")</f>
        <v>-</v>
      </c>
      <c r="D1833" s="6" t="str">
        <f t="shared" si="113"/>
        <v>-</v>
      </c>
      <c r="E1833" s="6" t="str">
        <f>IFERROR(VLOOKUP(B1833,总表!A:D,3,0),"-")</f>
        <v>-</v>
      </c>
      <c r="F1833" s="6" t="str">
        <f t="shared" si="114"/>
        <v>-</v>
      </c>
      <c r="G1833" s="6" t="s">
        <v>9</v>
      </c>
      <c r="H1833" s="6" t="str">
        <f>IF(IFERROR(VLOOKUP(B1833,总表!A:D,4,0),"露易")=0," ",IFERROR(VLOOKUP(B1833,总表!A:D,4,0),"-"))</f>
        <v>-</v>
      </c>
      <c r="I1833" s="6" t="str">
        <f t="shared" si="115"/>
        <v>-</v>
      </c>
    </row>
    <row r="1834" spans="1:9">
      <c r="A1834" s="6">
        <v>1833</v>
      </c>
      <c r="B1834" s="47" t="str">
        <f t="shared" si="112"/>
        <v>00000729</v>
      </c>
      <c r="C1834" s="47" t="str">
        <f>IFERROR(VLOOKUP(B1834,总表!A:B,2,0),"-")</f>
        <v>-</v>
      </c>
      <c r="D1834" s="6" t="str">
        <f t="shared" si="113"/>
        <v>-</v>
      </c>
      <c r="E1834" s="6" t="str">
        <f>IFERROR(VLOOKUP(B1834,总表!A:D,3,0),"-")</f>
        <v>-</v>
      </c>
      <c r="F1834" s="6" t="str">
        <f t="shared" si="114"/>
        <v>-</v>
      </c>
      <c r="G1834" s="6" t="s">
        <v>9</v>
      </c>
      <c r="H1834" s="6" t="str">
        <f>IF(IFERROR(VLOOKUP(B1834,总表!A:D,4,0),"露易")=0," ",IFERROR(VLOOKUP(B1834,总表!A:D,4,0),"-"))</f>
        <v>-</v>
      </c>
      <c r="I1834" s="6" t="str">
        <f t="shared" si="115"/>
        <v>-</v>
      </c>
    </row>
    <row r="1835" spans="1:9">
      <c r="A1835" s="6">
        <v>1834</v>
      </c>
      <c r="B1835" s="47" t="str">
        <f t="shared" si="112"/>
        <v>0000072A</v>
      </c>
      <c r="C1835" s="47" t="str">
        <f>IFERROR(VLOOKUP(B1835,总表!A:B,2,0),"-")</f>
        <v>-</v>
      </c>
      <c r="D1835" s="6" t="str">
        <f t="shared" si="113"/>
        <v>-</v>
      </c>
      <c r="E1835" s="6" t="str">
        <f>IFERROR(VLOOKUP(B1835,总表!A:D,3,0),"-")</f>
        <v>-</v>
      </c>
      <c r="F1835" s="6" t="str">
        <f t="shared" si="114"/>
        <v>-</v>
      </c>
      <c r="G1835" s="6" t="s">
        <v>9</v>
      </c>
      <c r="H1835" s="6" t="str">
        <f>IF(IFERROR(VLOOKUP(B1835,总表!A:D,4,0),"露易")=0," ",IFERROR(VLOOKUP(B1835,总表!A:D,4,0),"-"))</f>
        <v>-</v>
      </c>
      <c r="I1835" s="6" t="str">
        <f t="shared" si="115"/>
        <v>-</v>
      </c>
    </row>
    <row r="1836" spans="1:9">
      <c r="A1836" s="6">
        <v>1835</v>
      </c>
      <c r="B1836" s="47" t="str">
        <f t="shared" si="112"/>
        <v>0000072B</v>
      </c>
      <c r="C1836" s="47" t="str">
        <f>IFERROR(VLOOKUP(B1836,总表!A:B,2,0),"-")</f>
        <v>-</v>
      </c>
      <c r="D1836" s="6" t="str">
        <f t="shared" si="113"/>
        <v>-</v>
      </c>
      <c r="E1836" s="6" t="str">
        <f>IFERROR(VLOOKUP(B1836,总表!A:D,3,0),"-")</f>
        <v>-</v>
      </c>
      <c r="F1836" s="6" t="str">
        <f t="shared" si="114"/>
        <v>-</v>
      </c>
      <c r="G1836" s="6" t="s">
        <v>9</v>
      </c>
      <c r="H1836" s="6" t="str">
        <f>IF(IFERROR(VLOOKUP(B1836,总表!A:D,4,0),"露易")=0," ",IFERROR(VLOOKUP(B1836,总表!A:D,4,0),"-"))</f>
        <v>-</v>
      </c>
      <c r="I1836" s="6" t="str">
        <f t="shared" si="115"/>
        <v>-</v>
      </c>
    </row>
    <row r="1837" spans="1:9">
      <c r="A1837" s="6">
        <v>1836</v>
      </c>
      <c r="B1837" s="47" t="str">
        <f t="shared" si="112"/>
        <v>0000072C</v>
      </c>
      <c r="C1837" s="50" t="str">
        <f>IFERROR(VLOOKUP(B1837,总表!A:B,2,0),"-")</f>
        <v>摆设类</v>
      </c>
      <c r="D1837" s="51" t="str">
        <f t="shared" si="113"/>
        <v>摆设类</v>
      </c>
      <c r="E1837" s="6" t="str">
        <f>IFERROR(VLOOKUP(B1837,总表!A:D,3,0),"-")</f>
        <v>加湿器</v>
      </c>
      <c r="F1837" s="6" t="str">
        <f t="shared" si="114"/>
        <v>加湿器</v>
      </c>
      <c r="H1837" s="6" t="str">
        <f>IF(IFERROR(VLOOKUP(B1837,总表!A:D,4,0),"露易")=0," ",IFERROR(VLOOKUP(B1837,总表!A:D,4,0),"-"))</f>
        <v> </v>
      </c>
      <c r="I1837" s="6" t="str">
        <f t="shared" si="115"/>
        <v> </v>
      </c>
    </row>
    <row r="1838" spans="1:9">
      <c r="A1838" s="6">
        <v>1837</v>
      </c>
      <c r="B1838" s="47" t="str">
        <f t="shared" si="112"/>
        <v>0000072D</v>
      </c>
      <c r="C1838" s="47" t="str">
        <f>IFERROR(VLOOKUP(B1838,总表!A:B,2,0),"-")</f>
        <v>-</v>
      </c>
      <c r="D1838" s="6" t="str">
        <f t="shared" si="113"/>
        <v>-</v>
      </c>
      <c r="E1838" s="6" t="str">
        <f>IFERROR(VLOOKUP(B1838,总表!A:D,3,0),"-")</f>
        <v>-</v>
      </c>
      <c r="F1838" s="6" t="str">
        <f t="shared" si="114"/>
        <v>-</v>
      </c>
      <c r="G1838" s="6" t="s">
        <v>9</v>
      </c>
      <c r="H1838" s="6" t="str">
        <f>IF(IFERROR(VLOOKUP(B1838,总表!A:D,4,0),"露易")=0," ",IFERROR(VLOOKUP(B1838,总表!A:D,4,0),"-"))</f>
        <v>-</v>
      </c>
      <c r="I1838" s="6" t="str">
        <f t="shared" si="115"/>
        <v>-</v>
      </c>
    </row>
    <row r="1839" spans="1:9">
      <c r="A1839" s="6">
        <v>1838</v>
      </c>
      <c r="B1839" s="47" t="str">
        <f t="shared" si="112"/>
        <v>0000072E</v>
      </c>
      <c r="C1839" s="50" t="str">
        <f>IFERROR(VLOOKUP(B1839,总表!A:B,2,0),"-")</f>
        <v>摆设类</v>
      </c>
      <c r="D1839" s="51" t="str">
        <f t="shared" si="113"/>
        <v>摆设类</v>
      </c>
      <c r="E1839" s="51" t="str">
        <f>IFERROR(VLOOKUP(B1839,总表!A:D,3,0),"-")</f>
        <v>烫衣组合</v>
      </c>
      <c r="F1839" s="51" t="str">
        <f t="shared" si="114"/>
        <v>烫衣组合</v>
      </c>
      <c r="H1839" s="6" t="str">
        <f>IF(IFERROR(VLOOKUP(B1839,总表!A:D,4,0),"露易")=0," ",IFERROR(VLOOKUP(B1839,总表!A:D,4,0),"-"))</f>
        <v> </v>
      </c>
      <c r="I1839" s="6" t="str">
        <f t="shared" si="115"/>
        <v> </v>
      </c>
    </row>
    <row r="1840" spans="1:9">
      <c r="A1840" s="6">
        <v>1839</v>
      </c>
      <c r="B1840" s="47" t="str">
        <f t="shared" si="112"/>
        <v>0000072F</v>
      </c>
      <c r="C1840" s="47" t="str">
        <f>IFERROR(VLOOKUP(B1840,总表!A:B,2,0),"-")</f>
        <v>-</v>
      </c>
      <c r="D1840" s="6" t="str">
        <f t="shared" si="113"/>
        <v>-</v>
      </c>
      <c r="E1840" s="6" t="str">
        <f>IFERROR(VLOOKUP(B1840,总表!A:D,3,0),"-")</f>
        <v>-</v>
      </c>
      <c r="F1840" s="6" t="str">
        <f t="shared" si="114"/>
        <v>-</v>
      </c>
      <c r="G1840" s="6" t="s">
        <v>9</v>
      </c>
      <c r="H1840" s="6" t="str">
        <f>IF(IFERROR(VLOOKUP(B1840,总表!A:D,4,0),"露易")=0," ",IFERROR(VLOOKUP(B1840,总表!A:D,4,0),"-"))</f>
        <v>-</v>
      </c>
      <c r="I1840" s="6" t="str">
        <f t="shared" si="115"/>
        <v>-</v>
      </c>
    </row>
    <row r="1841" spans="1:9">
      <c r="A1841" s="6">
        <v>1840</v>
      </c>
      <c r="B1841" s="47" t="str">
        <f t="shared" si="112"/>
        <v>00000730</v>
      </c>
      <c r="C1841" s="50" t="str">
        <f>IFERROR(VLOOKUP(B1841,总表!A:B,2,0),"-")</f>
        <v>摆设类</v>
      </c>
      <c r="D1841" s="51" t="str">
        <f t="shared" si="113"/>
        <v>摆设类</v>
      </c>
      <c r="E1841" s="6" t="str">
        <f>IFERROR(VLOOKUP(B1841,总表!A:D,3,0),"-")</f>
        <v>按摩浴缸</v>
      </c>
      <c r="F1841" s="6" t="str">
        <f t="shared" si="114"/>
        <v>按摩浴缸</v>
      </c>
      <c r="H1841" s="6" t="str">
        <f>IF(IFERROR(VLOOKUP(B1841,总表!A:D,4,0),"露易")=0," ",IFERROR(VLOOKUP(B1841,总表!A:D,4,0),"-"))</f>
        <v> </v>
      </c>
      <c r="I1841" s="6" t="str">
        <f t="shared" si="115"/>
        <v> </v>
      </c>
    </row>
    <row r="1842" spans="1:9">
      <c r="A1842" s="6">
        <v>1841</v>
      </c>
      <c r="B1842" s="47" t="str">
        <f t="shared" si="112"/>
        <v>00000731</v>
      </c>
      <c r="C1842" s="47" t="str">
        <f>IFERROR(VLOOKUP(B1842,总表!A:B,2,0),"-")</f>
        <v>-</v>
      </c>
      <c r="D1842" s="6" t="str">
        <f t="shared" si="113"/>
        <v>-</v>
      </c>
      <c r="E1842" s="6" t="str">
        <f>IFERROR(VLOOKUP(B1842,总表!A:D,3,0),"-")</f>
        <v>-</v>
      </c>
      <c r="F1842" s="6" t="str">
        <f t="shared" si="114"/>
        <v>-</v>
      </c>
      <c r="G1842" s="6" t="s">
        <v>9</v>
      </c>
      <c r="H1842" s="6" t="str">
        <f>IF(IFERROR(VLOOKUP(B1842,总表!A:D,4,0),"露易")=0," ",IFERROR(VLOOKUP(B1842,总表!A:D,4,0),"-"))</f>
        <v>-</v>
      </c>
      <c r="I1842" s="6" t="str">
        <f t="shared" si="115"/>
        <v>-</v>
      </c>
    </row>
    <row r="1843" spans="1:9">
      <c r="A1843" s="6">
        <v>1842</v>
      </c>
      <c r="B1843" s="47" t="str">
        <f t="shared" si="112"/>
        <v>00000732</v>
      </c>
      <c r="C1843" s="47" t="str">
        <f>IFERROR(VLOOKUP(B1843,总表!A:B,2,0),"-")</f>
        <v>-</v>
      </c>
      <c r="D1843" s="6" t="str">
        <f t="shared" si="113"/>
        <v>-</v>
      </c>
      <c r="E1843" s="6" t="str">
        <f>IFERROR(VLOOKUP(B1843,总表!A:D,3,0),"-")</f>
        <v>-</v>
      </c>
      <c r="F1843" s="6" t="str">
        <f t="shared" si="114"/>
        <v>-</v>
      </c>
      <c r="G1843" s="6" t="s">
        <v>9</v>
      </c>
      <c r="H1843" s="6" t="str">
        <f>IF(IFERROR(VLOOKUP(B1843,总表!A:D,4,0),"露易")=0," ",IFERROR(VLOOKUP(B1843,总表!A:D,4,0),"-"))</f>
        <v>-</v>
      </c>
      <c r="I1843" s="6" t="str">
        <f t="shared" si="115"/>
        <v>-</v>
      </c>
    </row>
    <row r="1844" spans="1:9">
      <c r="A1844" s="6">
        <v>1843</v>
      </c>
      <c r="B1844" s="47" t="str">
        <f t="shared" si="112"/>
        <v>00000733</v>
      </c>
      <c r="C1844" s="47" t="str">
        <f>IFERROR(VLOOKUP(B1844,总表!A:B,2,0),"-")</f>
        <v>-</v>
      </c>
      <c r="D1844" s="6" t="str">
        <f t="shared" si="113"/>
        <v>-</v>
      </c>
      <c r="E1844" s="6" t="str">
        <f>IFERROR(VLOOKUP(B1844,总表!A:D,3,0),"-")</f>
        <v>-</v>
      </c>
      <c r="F1844" s="6" t="str">
        <f t="shared" si="114"/>
        <v>-</v>
      </c>
      <c r="G1844" s="6" t="s">
        <v>9</v>
      </c>
      <c r="H1844" s="6" t="str">
        <f>IF(IFERROR(VLOOKUP(B1844,总表!A:D,4,0),"露易")=0," ",IFERROR(VLOOKUP(B1844,总表!A:D,4,0),"-"))</f>
        <v>-</v>
      </c>
      <c r="I1844" s="6" t="str">
        <f t="shared" si="115"/>
        <v>-</v>
      </c>
    </row>
    <row r="1845" spans="1:9">
      <c r="A1845" s="6">
        <v>1844</v>
      </c>
      <c r="B1845" s="47" t="str">
        <f t="shared" si="112"/>
        <v>00000734</v>
      </c>
      <c r="C1845" s="47" t="str">
        <f>IFERROR(VLOOKUP(B1845,总表!A:B,2,0),"-")</f>
        <v>-</v>
      </c>
      <c r="D1845" s="6" t="str">
        <f t="shared" si="113"/>
        <v>-</v>
      </c>
      <c r="E1845" s="6" t="str">
        <f>IFERROR(VLOOKUP(B1845,总表!A:D,3,0),"-")</f>
        <v>-</v>
      </c>
      <c r="F1845" s="6" t="str">
        <f t="shared" si="114"/>
        <v>-</v>
      </c>
      <c r="G1845" s="6" t="s">
        <v>9</v>
      </c>
      <c r="H1845" s="6" t="str">
        <f>IF(IFERROR(VLOOKUP(B1845,总表!A:D,4,0),"露易")=0," ",IFERROR(VLOOKUP(B1845,总表!A:D,4,0),"-"))</f>
        <v>-</v>
      </c>
      <c r="I1845" s="6" t="str">
        <f t="shared" si="115"/>
        <v>-</v>
      </c>
    </row>
    <row r="1846" spans="1:9">
      <c r="A1846" s="6">
        <v>1845</v>
      </c>
      <c r="B1846" s="47" t="str">
        <f t="shared" si="112"/>
        <v>00000735</v>
      </c>
      <c r="C1846" s="50" t="str">
        <f>IFERROR(VLOOKUP(B1846,总表!A:B,2,0),"-")</f>
        <v>摆设类</v>
      </c>
      <c r="D1846" s="51" t="str">
        <f t="shared" si="113"/>
        <v>摆设类</v>
      </c>
      <c r="E1846" s="6" t="str">
        <f>IFERROR(VLOOKUP(B1846,总表!A:D,3,0),"-")</f>
        <v>开水壶</v>
      </c>
      <c r="F1846" s="6" t="str">
        <f t="shared" si="114"/>
        <v>开水壶</v>
      </c>
      <c r="H1846" s="6" t="str">
        <f>IF(IFERROR(VLOOKUP(B1846,总表!A:D,4,0),"露易")=0," ",IFERROR(VLOOKUP(B1846,总表!A:D,4,0),"-"))</f>
        <v> </v>
      </c>
      <c r="I1846" s="6" t="str">
        <f t="shared" si="115"/>
        <v> </v>
      </c>
    </row>
    <row r="1847" spans="1:9">
      <c r="A1847" s="6">
        <v>1846</v>
      </c>
      <c r="B1847" s="47" t="str">
        <f t="shared" si="112"/>
        <v>00000736</v>
      </c>
      <c r="C1847" s="47" t="str">
        <f>IFERROR(VLOOKUP(B1847,总表!A:B,2,0),"-")</f>
        <v>-</v>
      </c>
      <c r="D1847" s="6" t="str">
        <f t="shared" si="113"/>
        <v>-</v>
      </c>
      <c r="E1847" s="6" t="str">
        <f>IFERROR(VLOOKUP(B1847,总表!A:D,3,0),"-")</f>
        <v>-</v>
      </c>
      <c r="F1847" s="6" t="str">
        <f t="shared" si="114"/>
        <v>-</v>
      </c>
      <c r="G1847" s="6" t="s">
        <v>9</v>
      </c>
      <c r="H1847" s="6" t="str">
        <f>IF(IFERROR(VLOOKUP(B1847,总表!A:D,4,0),"露易")=0," ",IFERROR(VLOOKUP(B1847,总表!A:D,4,0),"-"))</f>
        <v>-</v>
      </c>
      <c r="I1847" s="6" t="str">
        <f t="shared" si="115"/>
        <v>-</v>
      </c>
    </row>
    <row r="1848" spans="1:9">
      <c r="A1848" s="6">
        <v>1847</v>
      </c>
      <c r="B1848" s="47" t="str">
        <f t="shared" si="112"/>
        <v>00000737</v>
      </c>
      <c r="C1848" s="47" t="str">
        <f>IFERROR(VLOOKUP(B1848,总表!A:B,2,0),"-")</f>
        <v>-</v>
      </c>
      <c r="D1848" s="6" t="str">
        <f t="shared" si="113"/>
        <v>-</v>
      </c>
      <c r="E1848" s="6" t="str">
        <f>IFERROR(VLOOKUP(B1848,总表!A:D,3,0),"-")</f>
        <v>-</v>
      </c>
      <c r="F1848" s="6" t="str">
        <f t="shared" si="114"/>
        <v>-</v>
      </c>
      <c r="G1848" s="6" t="s">
        <v>9</v>
      </c>
      <c r="H1848" s="6" t="str">
        <f>IF(IFERROR(VLOOKUP(B1848,总表!A:D,4,0),"露易")=0," ",IFERROR(VLOOKUP(B1848,总表!A:D,4,0),"-"))</f>
        <v>-</v>
      </c>
      <c r="I1848" s="6" t="str">
        <f t="shared" si="115"/>
        <v>-</v>
      </c>
    </row>
    <row r="1849" spans="1:9">
      <c r="A1849" s="6">
        <v>1848</v>
      </c>
      <c r="B1849" s="47" t="str">
        <f t="shared" si="112"/>
        <v>00000738</v>
      </c>
      <c r="C1849" s="47" t="str">
        <f>IFERROR(VLOOKUP(B1849,总表!A:B,2,0),"-")</f>
        <v>-</v>
      </c>
      <c r="D1849" s="6" t="str">
        <f t="shared" si="113"/>
        <v>-</v>
      </c>
      <c r="E1849" s="6" t="str">
        <f>IFERROR(VLOOKUP(B1849,总表!A:D,3,0),"-")</f>
        <v>-</v>
      </c>
      <c r="F1849" s="6" t="str">
        <f t="shared" si="114"/>
        <v>-</v>
      </c>
      <c r="G1849" s="6" t="s">
        <v>9</v>
      </c>
      <c r="H1849" s="6" t="str">
        <f>IF(IFERROR(VLOOKUP(B1849,总表!A:D,4,0),"露易")=0," ",IFERROR(VLOOKUP(B1849,总表!A:D,4,0),"-"))</f>
        <v>-</v>
      </c>
      <c r="I1849" s="6" t="str">
        <f t="shared" si="115"/>
        <v>-</v>
      </c>
    </row>
    <row r="1850" spans="1:9">
      <c r="A1850" s="6">
        <v>1849</v>
      </c>
      <c r="B1850" s="47" t="str">
        <f t="shared" si="112"/>
        <v>00000739</v>
      </c>
      <c r="C1850" s="50" t="str">
        <f>IFERROR(VLOOKUP(B1850,总表!A:B,2,0),"-")</f>
        <v>摆设类</v>
      </c>
      <c r="D1850" s="51" t="str">
        <f t="shared" si="113"/>
        <v>摆设类</v>
      </c>
      <c r="E1850" s="6" t="str">
        <f>IFERROR(VLOOKUP(B1850,总表!A:D,3,0),"-")</f>
        <v>被炉</v>
      </c>
      <c r="F1850" s="6" t="str">
        <f t="shared" si="114"/>
        <v>被炉</v>
      </c>
      <c r="H1850" s="6" t="str">
        <f>IF(IFERROR(VLOOKUP(B1850,总表!A:D,4,0),"露易")=0," ",IFERROR(VLOOKUP(B1850,总表!A:D,4,0),"-"))</f>
        <v> </v>
      </c>
      <c r="I1850" s="6" t="str">
        <f t="shared" si="115"/>
        <v> </v>
      </c>
    </row>
    <row r="1851" spans="1:9">
      <c r="A1851" s="6">
        <v>1850</v>
      </c>
      <c r="B1851" s="47" t="str">
        <f t="shared" si="112"/>
        <v>0000073A</v>
      </c>
      <c r="C1851" s="50" t="str">
        <f>IFERROR(VLOOKUP(B1851,总表!A:B,2,0),"-")</f>
        <v>摆设类</v>
      </c>
      <c r="D1851" s="51" t="str">
        <f t="shared" si="113"/>
        <v>摆设类</v>
      </c>
      <c r="E1851" s="6" t="str">
        <f>IFERROR(VLOOKUP(B1851,总表!A:D,3,0),"-")</f>
        <v>笔记本电脑</v>
      </c>
      <c r="F1851" s="6" t="str">
        <f t="shared" si="114"/>
        <v>笔记本电脑</v>
      </c>
      <c r="H1851" s="6" t="str">
        <f>IF(IFERROR(VLOOKUP(B1851,总表!A:D,4,0),"露易")=0," ",IFERROR(VLOOKUP(B1851,总表!A:D,4,0),"-"))</f>
        <v> </v>
      </c>
      <c r="I1851" s="6" t="str">
        <f t="shared" si="115"/>
        <v> </v>
      </c>
    </row>
    <row r="1852" spans="1:9">
      <c r="A1852" s="6">
        <v>1851</v>
      </c>
      <c r="B1852" s="47" t="str">
        <f t="shared" si="112"/>
        <v>0000073B</v>
      </c>
      <c r="C1852" s="50" t="str">
        <f>IFERROR(VLOOKUP(B1852,总表!A:B,2,0),"-")</f>
        <v>摆设类</v>
      </c>
      <c r="D1852" s="51" t="str">
        <f t="shared" si="113"/>
        <v>摆设类</v>
      </c>
      <c r="E1852" s="6" t="str">
        <f>IFERROR(VLOOKUP(B1852,总表!A:D,3,0),"-")</f>
        <v>熔岩灯</v>
      </c>
      <c r="F1852" s="6" t="str">
        <f t="shared" si="114"/>
        <v>熔岩灯</v>
      </c>
      <c r="H1852" s="6" t="str">
        <f>IF(IFERROR(VLOOKUP(B1852,总表!A:D,4,0),"露易")=0," ",IFERROR(VLOOKUP(B1852,总表!A:D,4,0),"-"))</f>
        <v> </v>
      </c>
      <c r="I1852" s="6" t="str">
        <f t="shared" si="115"/>
        <v> </v>
      </c>
    </row>
    <row r="1853" spans="1:9">
      <c r="A1853" s="6">
        <v>1852</v>
      </c>
      <c r="B1853" s="47" t="str">
        <f t="shared" si="112"/>
        <v>0000073C</v>
      </c>
      <c r="C1853" s="50" t="str">
        <f>IFERROR(VLOOKUP(B1853,总表!A:B,2,0),"-")</f>
        <v>摆设类</v>
      </c>
      <c r="D1853" s="51" t="str">
        <f t="shared" si="113"/>
        <v>摆设类</v>
      </c>
      <c r="E1853" s="6" t="str">
        <f>IFERROR(VLOOKUP(B1853,总表!A:D,3,0),"-")</f>
        <v>无扶手沙发</v>
      </c>
      <c r="F1853" s="6" t="str">
        <f t="shared" si="114"/>
        <v>无扶手沙发</v>
      </c>
      <c r="H1853" s="6" t="str">
        <f>IF(IFERROR(VLOOKUP(B1853,总表!A:D,4,0),"露易")=0," ",IFERROR(VLOOKUP(B1853,总表!A:D,4,0),"-"))</f>
        <v> </v>
      </c>
      <c r="I1853" s="6" t="str">
        <f t="shared" si="115"/>
        <v> </v>
      </c>
    </row>
    <row r="1854" spans="1:9">
      <c r="A1854" s="6">
        <v>1853</v>
      </c>
      <c r="B1854" s="47" t="str">
        <f t="shared" si="112"/>
        <v>0000073D</v>
      </c>
      <c r="C1854" s="50" t="str">
        <f>IFERROR(VLOOKUP(B1854,总表!A:B,2,0),"-")</f>
        <v>摆设类</v>
      </c>
      <c r="D1854" s="51" t="str">
        <f t="shared" si="113"/>
        <v>摆设类</v>
      </c>
      <c r="E1854" s="6" t="str">
        <f>IFERROR(VLOOKUP(B1854,总表!A:D,3,0),"-")</f>
        <v>无扶手转角沙发</v>
      </c>
      <c r="F1854" s="6" t="str">
        <f t="shared" si="114"/>
        <v>无扶手转角沙发</v>
      </c>
      <c r="H1854" s="6" t="str">
        <f>IF(IFERROR(VLOOKUP(B1854,总表!A:D,4,0),"露易")=0," ",IFERROR(VLOOKUP(B1854,总表!A:D,4,0),"-"))</f>
        <v> </v>
      </c>
      <c r="I1854" s="6" t="str">
        <f t="shared" si="115"/>
        <v> </v>
      </c>
    </row>
    <row r="1855" spans="1:9">
      <c r="A1855" s="6">
        <v>1854</v>
      </c>
      <c r="B1855" s="47" t="str">
        <f t="shared" si="112"/>
        <v>0000073E</v>
      </c>
      <c r="C1855" s="47" t="str">
        <f>IFERROR(VLOOKUP(B1855,总表!A:B,2,0),"-")</f>
        <v>-</v>
      </c>
      <c r="D1855" s="6" t="str">
        <f t="shared" si="113"/>
        <v>-</v>
      </c>
      <c r="E1855" s="6" t="str">
        <f>IFERROR(VLOOKUP(B1855,总表!A:D,3,0),"-")</f>
        <v>-</v>
      </c>
      <c r="F1855" s="6" t="str">
        <f t="shared" si="114"/>
        <v>-</v>
      </c>
      <c r="G1855" s="6" t="s">
        <v>9</v>
      </c>
      <c r="H1855" s="6" t="str">
        <f>IF(IFERROR(VLOOKUP(B1855,总表!A:D,4,0),"露易")=0," ",IFERROR(VLOOKUP(B1855,总表!A:D,4,0),"-"))</f>
        <v>-</v>
      </c>
      <c r="I1855" s="6" t="str">
        <f t="shared" si="115"/>
        <v>-</v>
      </c>
    </row>
    <row r="1856" spans="1:9">
      <c r="A1856" s="6">
        <v>1855</v>
      </c>
      <c r="B1856" s="47" t="str">
        <f t="shared" si="112"/>
        <v>0000073F</v>
      </c>
      <c r="C1856" s="47" t="str">
        <f>IFERROR(VLOOKUP(B1856,总表!A:B,2,0),"-")</f>
        <v>-</v>
      </c>
      <c r="D1856" s="6" t="str">
        <f t="shared" si="113"/>
        <v>-</v>
      </c>
      <c r="E1856" s="6" t="str">
        <f>IFERROR(VLOOKUP(B1856,总表!A:D,3,0),"-")</f>
        <v>-</v>
      </c>
      <c r="F1856" s="6" t="str">
        <f t="shared" si="114"/>
        <v>-</v>
      </c>
      <c r="G1856" s="6" t="s">
        <v>9</v>
      </c>
      <c r="H1856" s="6" t="str">
        <f>IF(IFERROR(VLOOKUP(B1856,总表!A:D,4,0),"露易")=0," ",IFERROR(VLOOKUP(B1856,总表!A:D,4,0),"-"))</f>
        <v>-</v>
      </c>
      <c r="I1856" s="6" t="str">
        <f t="shared" si="115"/>
        <v>-</v>
      </c>
    </row>
    <row r="1857" spans="1:9">
      <c r="A1857" s="6">
        <v>1856</v>
      </c>
      <c r="B1857" s="47" t="str">
        <f t="shared" si="112"/>
        <v>00000740</v>
      </c>
      <c r="C1857" s="47" t="str">
        <f>IFERROR(VLOOKUP(B1857,总表!A:B,2,0),"-")</f>
        <v>-</v>
      </c>
      <c r="D1857" s="6" t="str">
        <f t="shared" si="113"/>
        <v>-</v>
      </c>
      <c r="E1857" s="6" t="str">
        <f>IFERROR(VLOOKUP(B1857,总表!A:D,3,0),"-")</f>
        <v>-</v>
      </c>
      <c r="F1857" s="6" t="str">
        <f t="shared" si="114"/>
        <v>-</v>
      </c>
      <c r="G1857" s="6" t="s">
        <v>9</v>
      </c>
      <c r="H1857" s="6" t="str">
        <f>IF(IFERROR(VLOOKUP(B1857,总表!A:D,4,0),"露易")=0," ",IFERROR(VLOOKUP(B1857,总表!A:D,4,0),"-"))</f>
        <v>-</v>
      </c>
      <c r="I1857" s="6" t="str">
        <f t="shared" si="115"/>
        <v>-</v>
      </c>
    </row>
    <row r="1858" spans="1:9">
      <c r="A1858" s="6">
        <v>1857</v>
      </c>
      <c r="B1858" s="47" t="str">
        <f t="shared" ref="B1858:B1921" si="116">DEC2HEX(ROW(A1857),8)</f>
        <v>00000741</v>
      </c>
      <c r="C1858" s="47" t="str">
        <f>IFERROR(VLOOKUP(B1858,总表!A:B,2,0),"-")</f>
        <v>-</v>
      </c>
      <c r="D1858" s="6" t="str">
        <f t="shared" ref="D1858:D1921" si="117">C1858</f>
        <v>-</v>
      </c>
      <c r="E1858" s="6" t="str">
        <f>IFERROR(VLOOKUP(B1858,总表!A:D,3,0),"-")</f>
        <v>-</v>
      </c>
      <c r="F1858" s="6" t="str">
        <f t="shared" ref="F1858:F1921" si="118">E1858</f>
        <v>-</v>
      </c>
      <c r="G1858" s="6" t="s">
        <v>9</v>
      </c>
      <c r="H1858" s="6" t="str">
        <f>IF(IFERROR(VLOOKUP(B1858,总表!A:D,4,0),"露易")=0," ",IFERROR(VLOOKUP(B1858,总表!A:D,4,0),"-"))</f>
        <v>-</v>
      </c>
      <c r="I1858" s="6" t="str">
        <f t="shared" ref="I1858:I1921" si="119">H1858</f>
        <v>-</v>
      </c>
    </row>
    <row r="1859" spans="1:9">
      <c r="A1859" s="6">
        <v>1858</v>
      </c>
      <c r="B1859" s="47" t="str">
        <f t="shared" si="116"/>
        <v>00000742</v>
      </c>
      <c r="C1859" s="47" t="str">
        <f>IFERROR(VLOOKUP(B1859,总表!A:B,2,0),"-")</f>
        <v>-</v>
      </c>
      <c r="D1859" s="6" t="str">
        <f t="shared" si="117"/>
        <v>-</v>
      </c>
      <c r="E1859" s="6" t="str">
        <f>IFERROR(VLOOKUP(B1859,总表!A:D,3,0),"-")</f>
        <v>-</v>
      </c>
      <c r="F1859" s="6" t="str">
        <f t="shared" si="118"/>
        <v>-</v>
      </c>
      <c r="G1859" s="6" t="s">
        <v>9</v>
      </c>
      <c r="H1859" s="6" t="str">
        <f>IF(IFERROR(VLOOKUP(B1859,总表!A:D,4,0),"露易")=0," ",IFERROR(VLOOKUP(B1859,总表!A:D,4,0),"-"))</f>
        <v>-</v>
      </c>
      <c r="I1859" s="6" t="str">
        <f t="shared" si="119"/>
        <v>-</v>
      </c>
    </row>
    <row r="1860" spans="1:9">
      <c r="A1860" s="6">
        <v>1859</v>
      </c>
      <c r="B1860" s="47" t="str">
        <f t="shared" si="116"/>
        <v>00000743</v>
      </c>
      <c r="C1860" s="47" t="str">
        <f>IFERROR(VLOOKUP(B1860,总表!A:B,2,0),"-")</f>
        <v>-</v>
      </c>
      <c r="D1860" s="6" t="str">
        <f t="shared" si="117"/>
        <v>-</v>
      </c>
      <c r="E1860" s="6" t="str">
        <f>IFERROR(VLOOKUP(B1860,总表!A:D,3,0),"-")</f>
        <v>-</v>
      </c>
      <c r="F1860" s="6" t="str">
        <f t="shared" si="118"/>
        <v>-</v>
      </c>
      <c r="G1860" s="6" t="s">
        <v>9</v>
      </c>
      <c r="H1860" s="6" t="str">
        <f>IF(IFERROR(VLOOKUP(B1860,总表!A:D,4,0),"露易")=0," ",IFERROR(VLOOKUP(B1860,总表!A:D,4,0),"-"))</f>
        <v>-</v>
      </c>
      <c r="I1860" s="6" t="str">
        <f t="shared" si="119"/>
        <v>-</v>
      </c>
    </row>
    <row r="1861" spans="1:9">
      <c r="A1861" s="6">
        <v>1860</v>
      </c>
      <c r="B1861" s="47" t="str">
        <f t="shared" si="116"/>
        <v>00000744</v>
      </c>
      <c r="C1861" s="47" t="str">
        <f>IFERROR(VLOOKUP(B1861,总表!A:B,2,0),"-")</f>
        <v>-</v>
      </c>
      <c r="D1861" s="6" t="str">
        <f t="shared" si="117"/>
        <v>-</v>
      </c>
      <c r="E1861" s="6" t="str">
        <f>IFERROR(VLOOKUP(B1861,总表!A:D,3,0),"-")</f>
        <v>-</v>
      </c>
      <c r="F1861" s="6" t="str">
        <f t="shared" si="118"/>
        <v>-</v>
      </c>
      <c r="G1861" s="6" t="s">
        <v>9</v>
      </c>
      <c r="H1861" s="6" t="str">
        <f>IF(IFERROR(VLOOKUP(B1861,总表!A:D,4,0),"露易")=0," ",IFERROR(VLOOKUP(B1861,总表!A:D,4,0),"-"))</f>
        <v>-</v>
      </c>
      <c r="I1861" s="6" t="str">
        <f t="shared" si="119"/>
        <v>-</v>
      </c>
    </row>
    <row r="1862" spans="1:9">
      <c r="A1862" s="6">
        <v>1861</v>
      </c>
      <c r="B1862" s="47" t="str">
        <f t="shared" si="116"/>
        <v>00000745</v>
      </c>
      <c r="C1862" s="50" t="str">
        <f>IFERROR(VLOOKUP(B1862,总表!A:B,2,0),"-")</f>
        <v>摆设类</v>
      </c>
      <c r="D1862" s="51" t="str">
        <f t="shared" si="117"/>
        <v>摆设类</v>
      </c>
      <c r="E1862" s="51" t="str">
        <f>IFERROR(VLOOKUP(B1862,总表!A:D,3,0),"-")</f>
        <v>杂志堆</v>
      </c>
      <c r="F1862" s="51" t="str">
        <f t="shared" si="118"/>
        <v>杂志堆</v>
      </c>
      <c r="H1862" s="6" t="str">
        <f>IF(IFERROR(VLOOKUP(B1862,总表!A:D,4,0),"露易")=0," ",IFERROR(VLOOKUP(B1862,总表!A:D,4,0),"-"))</f>
        <v> </v>
      </c>
      <c r="I1862" s="6" t="str">
        <f t="shared" si="119"/>
        <v> </v>
      </c>
    </row>
    <row r="1863" spans="1:9">
      <c r="A1863" s="6">
        <v>1862</v>
      </c>
      <c r="B1863" s="47" t="str">
        <f t="shared" si="116"/>
        <v>00000746</v>
      </c>
      <c r="C1863" s="47" t="str">
        <f>IFERROR(VLOOKUP(B1863,总表!A:B,2,0),"-")</f>
        <v>-</v>
      </c>
      <c r="D1863" s="6" t="str">
        <f t="shared" si="117"/>
        <v>-</v>
      </c>
      <c r="E1863" s="6" t="str">
        <f>IFERROR(VLOOKUP(B1863,总表!A:D,3,0),"-")</f>
        <v>-</v>
      </c>
      <c r="F1863" s="6" t="str">
        <f t="shared" si="118"/>
        <v>-</v>
      </c>
      <c r="G1863" s="6" t="s">
        <v>9</v>
      </c>
      <c r="H1863" s="6" t="str">
        <f>IF(IFERROR(VLOOKUP(B1863,总表!A:D,4,0),"露易")=0," ",IFERROR(VLOOKUP(B1863,总表!A:D,4,0),"-"))</f>
        <v>-</v>
      </c>
      <c r="I1863" s="6" t="str">
        <f t="shared" si="119"/>
        <v>-</v>
      </c>
    </row>
    <row r="1864" spans="1:9">
      <c r="A1864" s="6">
        <v>1863</v>
      </c>
      <c r="B1864" s="47" t="str">
        <f t="shared" si="116"/>
        <v>00000747</v>
      </c>
      <c r="C1864" s="47" t="str">
        <f>IFERROR(VLOOKUP(B1864,总表!A:B,2,0),"-")</f>
        <v>-</v>
      </c>
      <c r="D1864" s="6" t="str">
        <f t="shared" si="117"/>
        <v>-</v>
      </c>
      <c r="E1864" s="6" t="str">
        <f>IFERROR(VLOOKUP(B1864,总表!A:D,3,0),"-")</f>
        <v>-</v>
      </c>
      <c r="F1864" s="6" t="str">
        <f t="shared" si="118"/>
        <v>-</v>
      </c>
      <c r="G1864" s="6" t="s">
        <v>9</v>
      </c>
      <c r="H1864" s="6" t="str">
        <f>IF(IFERROR(VLOOKUP(B1864,总表!A:D,4,0),"露易")=0," ",IFERROR(VLOOKUP(B1864,总表!A:D,4,0),"-"))</f>
        <v>-</v>
      </c>
      <c r="I1864" s="6" t="str">
        <f t="shared" si="119"/>
        <v>-</v>
      </c>
    </row>
    <row r="1865" spans="1:9">
      <c r="A1865" s="6">
        <v>1864</v>
      </c>
      <c r="B1865" s="47" t="str">
        <f t="shared" si="116"/>
        <v>00000748</v>
      </c>
      <c r="C1865" s="47" t="str">
        <f>IFERROR(VLOOKUP(B1865,总表!A:B,2,0),"-")</f>
        <v>-</v>
      </c>
      <c r="D1865" s="6" t="str">
        <f t="shared" si="117"/>
        <v>-</v>
      </c>
      <c r="E1865" s="6" t="str">
        <f>IFERROR(VLOOKUP(B1865,总表!A:D,3,0),"-")</f>
        <v>-</v>
      </c>
      <c r="F1865" s="6" t="str">
        <f t="shared" si="118"/>
        <v>-</v>
      </c>
      <c r="G1865" s="6" t="s">
        <v>9</v>
      </c>
      <c r="H1865" s="6" t="str">
        <f>IF(IFERROR(VLOOKUP(B1865,总表!A:D,4,0),"露易")=0," ",IFERROR(VLOOKUP(B1865,总表!A:D,4,0),"-"))</f>
        <v>-</v>
      </c>
      <c r="I1865" s="6" t="str">
        <f t="shared" si="119"/>
        <v>-</v>
      </c>
    </row>
    <row r="1866" spans="1:9">
      <c r="A1866" s="6">
        <v>1865</v>
      </c>
      <c r="B1866" s="47" t="str">
        <f t="shared" si="116"/>
        <v>00000749</v>
      </c>
      <c r="C1866" s="47" t="str">
        <f>IFERROR(VLOOKUP(B1866,总表!A:B,2,0),"-")</f>
        <v>-</v>
      </c>
      <c r="D1866" s="6" t="str">
        <f t="shared" si="117"/>
        <v>-</v>
      </c>
      <c r="E1866" s="6" t="str">
        <f>IFERROR(VLOOKUP(B1866,总表!A:D,3,0),"-")</f>
        <v>-</v>
      </c>
      <c r="F1866" s="6" t="str">
        <f t="shared" si="118"/>
        <v>-</v>
      </c>
      <c r="G1866" s="6" t="s">
        <v>9</v>
      </c>
      <c r="H1866" s="6" t="str">
        <f>IF(IFERROR(VLOOKUP(B1866,总表!A:D,4,0),"露易")=0," ",IFERROR(VLOOKUP(B1866,总表!A:D,4,0),"-"))</f>
        <v>-</v>
      </c>
      <c r="I1866" s="6" t="str">
        <f t="shared" si="119"/>
        <v>-</v>
      </c>
    </row>
    <row r="1867" spans="1:9">
      <c r="A1867" s="6">
        <v>1866</v>
      </c>
      <c r="B1867" s="47" t="str">
        <f t="shared" si="116"/>
        <v>0000074A</v>
      </c>
      <c r="C1867" s="50" t="str">
        <f>IFERROR(VLOOKUP(B1867,总表!A:B,2,0),"-")</f>
        <v>摆设类</v>
      </c>
      <c r="D1867" s="51" t="str">
        <f t="shared" si="117"/>
        <v>摆设类</v>
      </c>
      <c r="E1867" s="6" t="str">
        <f>IFERROR(VLOOKUP(B1867,总表!A:D,3,0),"-")</f>
        <v>菜单黑板</v>
      </c>
      <c r="F1867" s="6" t="str">
        <f t="shared" si="118"/>
        <v>菜单黑板</v>
      </c>
      <c r="H1867" s="6" t="str">
        <f>IF(IFERROR(VLOOKUP(B1867,总表!A:D,4,0),"露易")=0," ",IFERROR(VLOOKUP(B1867,总表!A:D,4,0),"-"))</f>
        <v> </v>
      </c>
      <c r="I1867" s="6" t="str">
        <f t="shared" si="119"/>
        <v> </v>
      </c>
    </row>
    <row r="1868" spans="1:9">
      <c r="A1868" s="6">
        <v>1867</v>
      </c>
      <c r="B1868" s="47" t="str">
        <f t="shared" si="116"/>
        <v>0000074B</v>
      </c>
      <c r="C1868" s="47" t="str">
        <f>IFERROR(VLOOKUP(B1868,总表!A:B,2,0),"-")</f>
        <v>-</v>
      </c>
      <c r="D1868" s="6" t="str">
        <f t="shared" si="117"/>
        <v>-</v>
      </c>
      <c r="E1868" s="6" t="str">
        <f>IFERROR(VLOOKUP(B1868,总表!A:D,3,0),"-")</f>
        <v>-</v>
      </c>
      <c r="F1868" s="6" t="str">
        <f t="shared" si="118"/>
        <v>-</v>
      </c>
      <c r="G1868" s="6" t="s">
        <v>9</v>
      </c>
      <c r="H1868" s="6" t="str">
        <f>IF(IFERROR(VLOOKUP(B1868,总表!A:D,4,0),"露易")=0," ",IFERROR(VLOOKUP(B1868,总表!A:D,4,0),"-"))</f>
        <v>-</v>
      </c>
      <c r="I1868" s="6" t="str">
        <f t="shared" si="119"/>
        <v>-</v>
      </c>
    </row>
    <row r="1869" spans="1:9">
      <c r="A1869" s="6">
        <v>1868</v>
      </c>
      <c r="B1869" s="47" t="str">
        <f t="shared" si="116"/>
        <v>0000074C</v>
      </c>
      <c r="C1869" s="50" t="str">
        <f>IFERROR(VLOOKUP(B1869,总表!A:B,2,0),"-")</f>
        <v>摆设类</v>
      </c>
      <c r="D1869" s="51" t="str">
        <f t="shared" si="117"/>
        <v>摆设类</v>
      </c>
      <c r="E1869" s="6" t="str">
        <f>IFERROR(VLOOKUP(B1869,总表!A:D,3,0),"-")</f>
        <v>桌镜</v>
      </c>
      <c r="F1869" s="6" t="str">
        <f t="shared" si="118"/>
        <v>桌镜</v>
      </c>
      <c r="H1869" s="6" t="str">
        <f>IF(IFERROR(VLOOKUP(B1869,总表!A:D,4,0),"露易")=0," ",IFERROR(VLOOKUP(B1869,总表!A:D,4,0),"-"))</f>
        <v> </v>
      </c>
      <c r="I1869" s="6" t="str">
        <f t="shared" si="119"/>
        <v> </v>
      </c>
    </row>
    <row r="1870" spans="1:9">
      <c r="A1870" s="6">
        <v>1869</v>
      </c>
      <c r="B1870" s="47" t="str">
        <f t="shared" si="116"/>
        <v>0000074D</v>
      </c>
      <c r="C1870" s="47" t="str">
        <f>IFERROR(VLOOKUP(B1870,总表!A:B,2,0),"-")</f>
        <v>-</v>
      </c>
      <c r="D1870" s="6" t="str">
        <f t="shared" si="117"/>
        <v>-</v>
      </c>
      <c r="E1870" s="6" t="str">
        <f>IFERROR(VLOOKUP(B1870,总表!A:D,3,0),"-")</f>
        <v>-</v>
      </c>
      <c r="F1870" s="6" t="str">
        <f t="shared" si="118"/>
        <v>-</v>
      </c>
      <c r="G1870" s="6" t="s">
        <v>9</v>
      </c>
      <c r="H1870" s="6" t="str">
        <f>IF(IFERROR(VLOOKUP(B1870,总表!A:D,4,0),"露易")=0," ",IFERROR(VLOOKUP(B1870,总表!A:D,4,0),"-"))</f>
        <v>-</v>
      </c>
      <c r="I1870" s="6" t="str">
        <f t="shared" si="119"/>
        <v>-</v>
      </c>
    </row>
    <row r="1871" spans="1:9">
      <c r="A1871" s="6">
        <v>1870</v>
      </c>
      <c r="B1871" s="47" t="str">
        <f t="shared" si="116"/>
        <v>0000074E</v>
      </c>
      <c r="C1871" s="50" t="str">
        <f>IFERROR(VLOOKUP(B1871,总表!A:B,2,0),"-")</f>
        <v>摆设类</v>
      </c>
      <c r="D1871" s="51" t="str">
        <f t="shared" si="117"/>
        <v>摆设类</v>
      </c>
      <c r="E1871" s="51" t="str">
        <f>IFERROR(VLOOKUP(B1871,总表!A:D,3,0),"-")</f>
        <v>马克杯</v>
      </c>
      <c r="F1871" s="51" t="str">
        <f t="shared" si="118"/>
        <v>马克杯</v>
      </c>
      <c r="H1871" s="6" t="str">
        <f>IF(IFERROR(VLOOKUP(B1871,总表!A:D,4,0),"露易")=0," ",IFERROR(VLOOKUP(B1871,总表!A:D,4,0),"-"))</f>
        <v> </v>
      </c>
      <c r="I1871" s="6" t="str">
        <f t="shared" si="119"/>
        <v> </v>
      </c>
    </row>
    <row r="1872" spans="1:9">
      <c r="A1872" s="6">
        <v>1871</v>
      </c>
      <c r="B1872" s="47" t="str">
        <f t="shared" si="116"/>
        <v>0000074F</v>
      </c>
      <c r="C1872" s="47" t="str">
        <f>IFERROR(VLOOKUP(B1872,总表!A:B,2,0),"-")</f>
        <v>-</v>
      </c>
      <c r="D1872" s="6" t="str">
        <f t="shared" si="117"/>
        <v>-</v>
      </c>
      <c r="E1872" s="6" t="str">
        <f>IFERROR(VLOOKUP(B1872,总表!A:D,3,0),"-")</f>
        <v>-</v>
      </c>
      <c r="F1872" s="6" t="str">
        <f t="shared" si="118"/>
        <v>-</v>
      </c>
      <c r="G1872" s="6" t="s">
        <v>9</v>
      </c>
      <c r="H1872" s="6" t="str">
        <f>IF(IFERROR(VLOOKUP(B1872,总表!A:D,4,0),"露易")=0," ",IFERROR(VLOOKUP(B1872,总表!A:D,4,0),"-"))</f>
        <v>-</v>
      </c>
      <c r="I1872" s="6" t="str">
        <f t="shared" si="119"/>
        <v>-</v>
      </c>
    </row>
    <row r="1873" spans="1:9">
      <c r="A1873" s="6">
        <v>1872</v>
      </c>
      <c r="B1873" s="47" t="str">
        <f t="shared" si="116"/>
        <v>00000750</v>
      </c>
      <c r="C1873" s="47" t="str">
        <f>IFERROR(VLOOKUP(B1873,总表!A:B,2,0),"-")</f>
        <v>-</v>
      </c>
      <c r="D1873" s="6" t="str">
        <f t="shared" si="117"/>
        <v>-</v>
      </c>
      <c r="E1873" s="6" t="str">
        <f>IFERROR(VLOOKUP(B1873,总表!A:D,3,0),"-")</f>
        <v>-</v>
      </c>
      <c r="F1873" s="6" t="str">
        <f t="shared" si="118"/>
        <v>-</v>
      </c>
      <c r="G1873" s="6" t="s">
        <v>9</v>
      </c>
      <c r="H1873" s="6" t="str">
        <f>IF(IFERROR(VLOOKUP(B1873,总表!A:D,4,0),"露易")=0," ",IFERROR(VLOOKUP(B1873,总表!A:D,4,0),"-"))</f>
        <v>-</v>
      </c>
      <c r="I1873" s="6" t="str">
        <f t="shared" si="119"/>
        <v>-</v>
      </c>
    </row>
    <row r="1874" spans="1:9">
      <c r="A1874" s="6">
        <v>1873</v>
      </c>
      <c r="B1874" s="47" t="str">
        <f t="shared" si="116"/>
        <v>00000751</v>
      </c>
      <c r="C1874" s="47" t="str">
        <f>IFERROR(VLOOKUP(B1874,总表!A:B,2,0),"-")</f>
        <v>-</v>
      </c>
      <c r="D1874" s="6" t="str">
        <f t="shared" si="117"/>
        <v>-</v>
      </c>
      <c r="E1874" s="6" t="str">
        <f>IFERROR(VLOOKUP(B1874,总表!A:D,3,0),"-")</f>
        <v>-</v>
      </c>
      <c r="F1874" s="6" t="str">
        <f t="shared" si="118"/>
        <v>-</v>
      </c>
      <c r="G1874" s="6" t="s">
        <v>9</v>
      </c>
      <c r="H1874" s="6" t="str">
        <f>IF(IFERROR(VLOOKUP(B1874,总表!A:D,4,0),"露易")=0," ",IFERROR(VLOOKUP(B1874,总表!A:D,4,0),"-"))</f>
        <v>-</v>
      </c>
      <c r="I1874" s="6" t="str">
        <f t="shared" si="119"/>
        <v>-</v>
      </c>
    </row>
    <row r="1875" spans="1:9">
      <c r="A1875" s="6">
        <v>1874</v>
      </c>
      <c r="B1875" s="47" t="str">
        <f t="shared" si="116"/>
        <v>00000752</v>
      </c>
      <c r="C1875" s="47" t="str">
        <f>IFERROR(VLOOKUP(B1875,总表!A:B,2,0),"-")</f>
        <v>-</v>
      </c>
      <c r="D1875" s="6" t="str">
        <f t="shared" si="117"/>
        <v>-</v>
      </c>
      <c r="E1875" s="6" t="str">
        <f>IFERROR(VLOOKUP(B1875,总表!A:D,3,0),"-")</f>
        <v>-</v>
      </c>
      <c r="F1875" s="6" t="str">
        <f t="shared" si="118"/>
        <v>-</v>
      </c>
      <c r="G1875" s="6" t="s">
        <v>9</v>
      </c>
      <c r="H1875" s="6" t="str">
        <f>IF(IFERROR(VLOOKUP(B1875,总表!A:D,4,0),"露易")=0," ",IFERROR(VLOOKUP(B1875,总表!A:D,4,0),"-"))</f>
        <v>-</v>
      </c>
      <c r="I1875" s="6" t="str">
        <f t="shared" si="119"/>
        <v>-</v>
      </c>
    </row>
    <row r="1876" spans="1:9">
      <c r="A1876" s="6">
        <v>1875</v>
      </c>
      <c r="B1876" s="47" t="str">
        <f t="shared" si="116"/>
        <v>00000753</v>
      </c>
      <c r="C1876" s="50" t="str">
        <f>IFERROR(VLOOKUP(B1876,总表!A:B,2,0),"-")</f>
        <v>摆设类</v>
      </c>
      <c r="D1876" s="51" t="str">
        <f t="shared" si="117"/>
        <v>摆设类</v>
      </c>
      <c r="E1876" s="6" t="str">
        <f>IFERROR(VLOOKUP(B1876,总表!A:D,3,0),"-")</f>
        <v>三角架钢琴</v>
      </c>
      <c r="F1876" s="6" t="str">
        <f t="shared" si="118"/>
        <v>三角架钢琴</v>
      </c>
      <c r="H1876" s="6" t="str">
        <f>IF(IFERROR(VLOOKUP(B1876,总表!A:D,4,0),"露易")=0," ",IFERROR(VLOOKUP(B1876,总表!A:D,4,0),"-"))</f>
        <v> </v>
      </c>
      <c r="I1876" s="6" t="str">
        <f t="shared" si="119"/>
        <v> </v>
      </c>
    </row>
    <row r="1877" spans="1:9">
      <c r="A1877" s="6">
        <v>1876</v>
      </c>
      <c r="B1877" s="47" t="str">
        <f t="shared" si="116"/>
        <v>00000754</v>
      </c>
      <c r="C1877" s="47" t="str">
        <f>IFERROR(VLOOKUP(B1877,总表!A:B,2,0),"-")</f>
        <v>-</v>
      </c>
      <c r="D1877" s="6" t="str">
        <f t="shared" si="117"/>
        <v>-</v>
      </c>
      <c r="E1877" s="6" t="str">
        <f>IFERROR(VLOOKUP(B1877,总表!A:D,3,0),"-")</f>
        <v>-</v>
      </c>
      <c r="F1877" s="6" t="str">
        <f t="shared" si="118"/>
        <v>-</v>
      </c>
      <c r="G1877" s="6" t="s">
        <v>9</v>
      </c>
      <c r="H1877" s="6" t="str">
        <f>IF(IFERROR(VLOOKUP(B1877,总表!A:D,4,0),"露易")=0," ",IFERROR(VLOOKUP(B1877,总表!A:D,4,0),"-"))</f>
        <v>-</v>
      </c>
      <c r="I1877" s="6" t="str">
        <f t="shared" si="119"/>
        <v>-</v>
      </c>
    </row>
    <row r="1878" spans="1:9">
      <c r="A1878" s="6">
        <v>1877</v>
      </c>
      <c r="B1878" s="47" t="str">
        <f t="shared" si="116"/>
        <v>00000755</v>
      </c>
      <c r="C1878" s="47" t="str">
        <f>IFERROR(VLOOKUP(B1878,总表!A:B,2,0),"-")</f>
        <v>-</v>
      </c>
      <c r="D1878" s="6" t="str">
        <f t="shared" si="117"/>
        <v>-</v>
      </c>
      <c r="E1878" s="6" t="str">
        <f>IFERROR(VLOOKUP(B1878,总表!A:D,3,0),"-")</f>
        <v>-</v>
      </c>
      <c r="F1878" s="6" t="str">
        <f t="shared" si="118"/>
        <v>-</v>
      </c>
      <c r="G1878" s="6" t="s">
        <v>9</v>
      </c>
      <c r="H1878" s="6" t="str">
        <f>IF(IFERROR(VLOOKUP(B1878,总表!A:D,4,0),"露易")=0," ",IFERROR(VLOOKUP(B1878,总表!A:D,4,0),"-"))</f>
        <v>-</v>
      </c>
      <c r="I1878" s="6" t="str">
        <f t="shared" si="119"/>
        <v>-</v>
      </c>
    </row>
    <row r="1879" spans="1:9">
      <c r="A1879" s="6">
        <v>1878</v>
      </c>
      <c r="B1879" s="47" t="str">
        <f t="shared" si="116"/>
        <v>00000756</v>
      </c>
      <c r="C1879" s="47" t="str">
        <f>IFERROR(VLOOKUP(B1879,总表!A:B,2,0),"-")</f>
        <v>-</v>
      </c>
      <c r="D1879" s="6" t="str">
        <f t="shared" si="117"/>
        <v>-</v>
      </c>
      <c r="E1879" s="6" t="str">
        <f>IFERROR(VLOOKUP(B1879,总表!A:D,3,0),"-")</f>
        <v>-</v>
      </c>
      <c r="F1879" s="6" t="str">
        <f t="shared" si="118"/>
        <v>-</v>
      </c>
      <c r="G1879" s="6" t="s">
        <v>9</v>
      </c>
      <c r="H1879" s="6" t="str">
        <f>IF(IFERROR(VLOOKUP(B1879,总表!A:D,4,0),"露易")=0," ",IFERROR(VLOOKUP(B1879,总表!A:D,4,0),"-"))</f>
        <v>-</v>
      </c>
      <c r="I1879" s="6" t="str">
        <f t="shared" si="119"/>
        <v>-</v>
      </c>
    </row>
    <row r="1880" spans="1:9">
      <c r="A1880" s="6">
        <v>1879</v>
      </c>
      <c r="B1880" s="47" t="str">
        <f t="shared" si="116"/>
        <v>00000757</v>
      </c>
      <c r="C1880" s="47" t="str">
        <f>IFERROR(VLOOKUP(B1880,总表!A:B,2,0),"-")</f>
        <v>-</v>
      </c>
      <c r="D1880" s="6" t="str">
        <f t="shared" si="117"/>
        <v>-</v>
      </c>
      <c r="E1880" s="6" t="str">
        <f>IFERROR(VLOOKUP(B1880,总表!A:D,3,0),"-")</f>
        <v>-</v>
      </c>
      <c r="F1880" s="6" t="str">
        <f t="shared" si="118"/>
        <v>-</v>
      </c>
      <c r="G1880" s="6" t="s">
        <v>9</v>
      </c>
      <c r="H1880" s="6" t="str">
        <f>IF(IFERROR(VLOOKUP(B1880,总表!A:D,4,0),"露易")=0," ",IFERROR(VLOOKUP(B1880,总表!A:D,4,0),"-"))</f>
        <v>-</v>
      </c>
      <c r="I1880" s="6" t="str">
        <f t="shared" si="119"/>
        <v>-</v>
      </c>
    </row>
    <row r="1881" spans="1:9">
      <c r="A1881" s="6">
        <v>1880</v>
      </c>
      <c r="B1881" s="47" t="str">
        <f t="shared" si="116"/>
        <v>00000758</v>
      </c>
      <c r="C1881" s="47" t="str">
        <f>IFERROR(VLOOKUP(B1881,总表!A:B,2,0),"-")</f>
        <v>-</v>
      </c>
      <c r="D1881" s="6" t="str">
        <f t="shared" si="117"/>
        <v>-</v>
      </c>
      <c r="E1881" s="6" t="str">
        <f>IFERROR(VLOOKUP(B1881,总表!A:D,3,0),"-")</f>
        <v>-</v>
      </c>
      <c r="F1881" s="6" t="str">
        <f t="shared" si="118"/>
        <v>-</v>
      </c>
      <c r="G1881" s="6" t="s">
        <v>9</v>
      </c>
      <c r="H1881" s="6" t="str">
        <f>IF(IFERROR(VLOOKUP(B1881,总表!A:D,4,0),"露易")=0," ",IFERROR(VLOOKUP(B1881,总表!A:D,4,0),"-"))</f>
        <v>-</v>
      </c>
      <c r="I1881" s="6" t="str">
        <f t="shared" si="119"/>
        <v>-</v>
      </c>
    </row>
    <row r="1882" spans="1:9">
      <c r="A1882" s="6">
        <v>1881</v>
      </c>
      <c r="B1882" s="47" t="str">
        <f t="shared" si="116"/>
        <v>00000759</v>
      </c>
      <c r="C1882" s="50" t="str">
        <f>IFERROR(VLOOKUP(B1882,总表!A:B,2,0),"-")</f>
        <v>摆设类</v>
      </c>
      <c r="D1882" s="51" t="str">
        <f t="shared" si="117"/>
        <v>摆设类</v>
      </c>
      <c r="E1882" s="51" t="str">
        <f>IFERROR(VLOOKUP(B1882,总表!A:D,3,0),"-")</f>
        <v>储油桶</v>
      </c>
      <c r="F1882" s="51" t="str">
        <f t="shared" si="118"/>
        <v>储油桶</v>
      </c>
      <c r="H1882" s="6" t="str">
        <f>IF(IFERROR(VLOOKUP(B1882,总表!A:D,4,0),"露易")=0," ",IFERROR(VLOOKUP(B1882,总表!A:D,4,0),"-"))</f>
        <v> </v>
      </c>
      <c r="I1882" s="6" t="str">
        <f t="shared" si="119"/>
        <v> </v>
      </c>
    </row>
    <row r="1883" spans="1:9">
      <c r="A1883" s="6">
        <v>1882</v>
      </c>
      <c r="B1883" s="47" t="str">
        <f t="shared" si="116"/>
        <v>0000075A</v>
      </c>
      <c r="C1883" s="47" t="str">
        <f>IFERROR(VLOOKUP(B1883,总表!A:B,2,0),"-")</f>
        <v>-</v>
      </c>
      <c r="D1883" s="6" t="str">
        <f t="shared" si="117"/>
        <v>-</v>
      </c>
      <c r="E1883" s="6" t="str">
        <f>IFERROR(VLOOKUP(B1883,总表!A:D,3,0),"-")</f>
        <v>-</v>
      </c>
      <c r="F1883" s="6" t="str">
        <f t="shared" si="118"/>
        <v>-</v>
      </c>
      <c r="G1883" s="6" t="s">
        <v>9</v>
      </c>
      <c r="H1883" s="6" t="str">
        <f>IF(IFERROR(VLOOKUP(B1883,总表!A:D,4,0),"露易")=0," ",IFERROR(VLOOKUP(B1883,总表!A:D,4,0),"-"))</f>
        <v>-</v>
      </c>
      <c r="I1883" s="6" t="str">
        <f t="shared" si="119"/>
        <v>-</v>
      </c>
    </row>
    <row r="1884" spans="1:9">
      <c r="A1884" s="6">
        <v>1883</v>
      </c>
      <c r="B1884" s="47" t="str">
        <f t="shared" si="116"/>
        <v>0000075B</v>
      </c>
      <c r="C1884" s="47" t="str">
        <f>IFERROR(VLOOKUP(B1884,总表!A:B,2,0),"-")</f>
        <v>-</v>
      </c>
      <c r="D1884" s="6" t="str">
        <f t="shared" si="117"/>
        <v>-</v>
      </c>
      <c r="E1884" s="6" t="str">
        <f>IFERROR(VLOOKUP(B1884,总表!A:D,3,0),"-")</f>
        <v>-</v>
      </c>
      <c r="F1884" s="6" t="str">
        <f t="shared" si="118"/>
        <v>-</v>
      </c>
      <c r="G1884" s="6" t="s">
        <v>9</v>
      </c>
      <c r="H1884" s="6" t="str">
        <f>IF(IFERROR(VLOOKUP(B1884,总表!A:D,4,0),"露易")=0," ",IFERROR(VLOOKUP(B1884,总表!A:D,4,0),"-"))</f>
        <v>-</v>
      </c>
      <c r="I1884" s="6" t="str">
        <f t="shared" si="119"/>
        <v>-</v>
      </c>
    </row>
    <row r="1885" spans="1:9">
      <c r="A1885" s="6">
        <v>1884</v>
      </c>
      <c r="B1885" s="47" t="str">
        <f t="shared" si="116"/>
        <v>0000075C</v>
      </c>
      <c r="C1885" s="47" t="str">
        <f>IFERROR(VLOOKUP(B1885,总表!A:B,2,0),"-")</f>
        <v>-</v>
      </c>
      <c r="D1885" s="6" t="str">
        <f t="shared" si="117"/>
        <v>-</v>
      </c>
      <c r="E1885" s="6" t="str">
        <f>IFERROR(VLOOKUP(B1885,总表!A:D,3,0),"-")</f>
        <v>-</v>
      </c>
      <c r="F1885" s="6" t="str">
        <f t="shared" si="118"/>
        <v>-</v>
      </c>
      <c r="G1885" s="6" t="s">
        <v>9</v>
      </c>
      <c r="H1885" s="6" t="str">
        <f>IF(IFERROR(VLOOKUP(B1885,总表!A:D,4,0),"露易")=0," ",IFERROR(VLOOKUP(B1885,总表!A:D,4,0),"-"))</f>
        <v>-</v>
      </c>
      <c r="I1885" s="6" t="str">
        <f t="shared" si="119"/>
        <v>-</v>
      </c>
    </row>
    <row r="1886" spans="1:9">
      <c r="A1886" s="6">
        <v>1885</v>
      </c>
      <c r="B1886" s="47" t="str">
        <f t="shared" si="116"/>
        <v>0000075D</v>
      </c>
      <c r="C1886" s="47" t="str">
        <f>IFERROR(VLOOKUP(B1886,总表!A:B,2,0),"-")</f>
        <v>-</v>
      </c>
      <c r="D1886" s="6" t="str">
        <f t="shared" si="117"/>
        <v>-</v>
      </c>
      <c r="E1886" s="6" t="str">
        <f>IFERROR(VLOOKUP(B1886,总表!A:D,3,0),"-")</f>
        <v>-</v>
      </c>
      <c r="F1886" s="6" t="str">
        <f t="shared" si="118"/>
        <v>-</v>
      </c>
      <c r="G1886" s="6" t="s">
        <v>9</v>
      </c>
      <c r="H1886" s="6" t="str">
        <f>IF(IFERROR(VLOOKUP(B1886,总表!A:D,4,0),"露易")=0," ",IFERROR(VLOOKUP(B1886,总表!A:D,4,0),"-"))</f>
        <v>-</v>
      </c>
      <c r="I1886" s="6" t="str">
        <f t="shared" si="119"/>
        <v>-</v>
      </c>
    </row>
    <row r="1887" spans="1:9">
      <c r="A1887" s="6">
        <v>1886</v>
      </c>
      <c r="B1887" s="47" t="str">
        <f t="shared" si="116"/>
        <v>0000075E</v>
      </c>
      <c r="C1887" s="47" t="str">
        <f>IFERROR(VLOOKUP(B1887,总表!A:B,2,0),"-")</f>
        <v>-</v>
      </c>
      <c r="D1887" s="6" t="str">
        <f t="shared" si="117"/>
        <v>-</v>
      </c>
      <c r="E1887" s="6" t="str">
        <f>IFERROR(VLOOKUP(B1887,总表!A:D,3,0),"-")</f>
        <v>-</v>
      </c>
      <c r="F1887" s="6" t="str">
        <f t="shared" si="118"/>
        <v>-</v>
      </c>
      <c r="G1887" s="6" t="s">
        <v>9</v>
      </c>
      <c r="H1887" s="6" t="str">
        <f>IF(IFERROR(VLOOKUP(B1887,总表!A:D,4,0),"露易")=0," ",IFERROR(VLOOKUP(B1887,总表!A:D,4,0),"-"))</f>
        <v>-</v>
      </c>
      <c r="I1887" s="6" t="str">
        <f t="shared" si="119"/>
        <v>-</v>
      </c>
    </row>
    <row r="1888" spans="1:9">
      <c r="A1888" s="6">
        <v>1887</v>
      </c>
      <c r="B1888" s="47" t="str">
        <f t="shared" si="116"/>
        <v>0000075F</v>
      </c>
      <c r="C1888" s="47" t="str">
        <f>IFERROR(VLOOKUP(B1888,总表!A:B,2,0),"-")</f>
        <v>-</v>
      </c>
      <c r="D1888" s="6" t="str">
        <f t="shared" si="117"/>
        <v>-</v>
      </c>
      <c r="E1888" s="6" t="str">
        <f>IFERROR(VLOOKUP(B1888,总表!A:D,3,0),"-")</f>
        <v>-</v>
      </c>
      <c r="F1888" s="6" t="str">
        <f t="shared" si="118"/>
        <v>-</v>
      </c>
      <c r="G1888" s="6" t="s">
        <v>9</v>
      </c>
      <c r="H1888" s="6" t="str">
        <f>IF(IFERROR(VLOOKUP(B1888,总表!A:D,4,0),"露易")=0," ",IFERROR(VLOOKUP(B1888,总表!A:D,4,0),"-"))</f>
        <v>-</v>
      </c>
      <c r="I1888" s="6" t="str">
        <f t="shared" si="119"/>
        <v>-</v>
      </c>
    </row>
    <row r="1889" spans="1:9">
      <c r="A1889" s="6">
        <v>1888</v>
      </c>
      <c r="B1889" s="47" t="str">
        <f t="shared" si="116"/>
        <v>00000760</v>
      </c>
      <c r="C1889" s="50" t="str">
        <f>IFERROR(VLOOKUP(B1889,总表!A:B,2,0),"-")</f>
        <v>摆设类</v>
      </c>
      <c r="D1889" s="51" t="str">
        <f t="shared" si="117"/>
        <v>摆设类</v>
      </c>
      <c r="E1889" s="51" t="str">
        <f>IFERROR(VLOOKUP(B1889,总表!A:D,3,0),"-")</f>
        <v>电饭锅</v>
      </c>
      <c r="F1889" s="51" t="str">
        <f t="shared" si="118"/>
        <v>电饭锅</v>
      </c>
      <c r="H1889" s="6" t="str">
        <f>IF(IFERROR(VLOOKUP(B1889,总表!A:D,4,0),"露易")=0," ",IFERROR(VLOOKUP(B1889,总表!A:D,4,0),"-"))</f>
        <v> </v>
      </c>
      <c r="I1889" s="6" t="str">
        <f t="shared" si="119"/>
        <v> </v>
      </c>
    </row>
    <row r="1890" spans="1:9">
      <c r="A1890" s="6">
        <v>1889</v>
      </c>
      <c r="B1890" s="47" t="str">
        <f t="shared" si="116"/>
        <v>00000761</v>
      </c>
      <c r="C1890" s="50" t="str">
        <f>IFERROR(VLOOKUP(B1890,总表!A:B,2,0),"-")</f>
        <v>摆设类</v>
      </c>
      <c r="D1890" s="51" t="str">
        <f t="shared" si="117"/>
        <v>摆设类</v>
      </c>
      <c r="E1890" s="6" t="str">
        <f>IFERROR(VLOOKUP(B1890,总表!A:D,3,0),"-")</f>
        <v>戒指</v>
      </c>
      <c r="F1890" s="6" t="str">
        <f t="shared" si="118"/>
        <v>戒指</v>
      </c>
      <c r="H1890" s="6" t="str">
        <f>IF(IFERROR(VLOOKUP(B1890,总表!A:D,4,0),"露易")=0," ",IFERROR(VLOOKUP(B1890,总表!A:D,4,0),"-"))</f>
        <v> </v>
      </c>
      <c r="I1890" s="6" t="str">
        <f t="shared" si="119"/>
        <v> </v>
      </c>
    </row>
    <row r="1891" spans="1:9">
      <c r="A1891" s="6">
        <v>1890</v>
      </c>
      <c r="B1891" s="47" t="str">
        <f t="shared" si="116"/>
        <v>00000762</v>
      </c>
      <c r="C1891" s="47" t="str">
        <f>IFERROR(VLOOKUP(B1891,总表!A:B,2,0),"-")</f>
        <v>-</v>
      </c>
      <c r="D1891" s="6" t="str">
        <f t="shared" si="117"/>
        <v>-</v>
      </c>
      <c r="E1891" s="6" t="str">
        <f>IFERROR(VLOOKUP(B1891,总表!A:D,3,0),"-")</f>
        <v>-</v>
      </c>
      <c r="F1891" s="6" t="str">
        <f t="shared" si="118"/>
        <v>-</v>
      </c>
      <c r="G1891" s="6" t="s">
        <v>9</v>
      </c>
      <c r="H1891" s="6" t="str">
        <f>IF(IFERROR(VLOOKUP(B1891,总表!A:D,4,0),"露易")=0," ",IFERROR(VLOOKUP(B1891,总表!A:D,4,0),"-"))</f>
        <v>-</v>
      </c>
      <c r="I1891" s="6" t="str">
        <f t="shared" si="119"/>
        <v>-</v>
      </c>
    </row>
    <row r="1892" spans="1:9">
      <c r="A1892" s="6">
        <v>1891</v>
      </c>
      <c r="B1892" s="47" t="str">
        <f t="shared" si="116"/>
        <v>00000763</v>
      </c>
      <c r="C1892" s="47" t="str">
        <f>IFERROR(VLOOKUP(B1892,总表!A:B,2,0),"-")</f>
        <v>-</v>
      </c>
      <c r="D1892" s="6" t="str">
        <f t="shared" si="117"/>
        <v>-</v>
      </c>
      <c r="E1892" s="6" t="str">
        <f>IFERROR(VLOOKUP(B1892,总表!A:D,3,0),"-")</f>
        <v>-</v>
      </c>
      <c r="F1892" s="6" t="str">
        <f t="shared" si="118"/>
        <v>-</v>
      </c>
      <c r="G1892" s="6" t="s">
        <v>9</v>
      </c>
      <c r="H1892" s="6" t="str">
        <f>IF(IFERROR(VLOOKUP(B1892,总表!A:D,4,0),"露易")=0," ",IFERROR(VLOOKUP(B1892,总表!A:D,4,0),"-"))</f>
        <v>-</v>
      </c>
      <c r="I1892" s="6" t="str">
        <f t="shared" si="119"/>
        <v>-</v>
      </c>
    </row>
    <row r="1893" spans="1:9">
      <c r="A1893" s="6">
        <v>1892</v>
      </c>
      <c r="B1893" s="47" t="str">
        <f t="shared" si="116"/>
        <v>00000764</v>
      </c>
      <c r="C1893" s="50" t="str">
        <f>IFERROR(VLOOKUP(B1893,总表!A:B,2,0),"-")</f>
        <v>摆设类</v>
      </c>
      <c r="D1893" s="51" t="str">
        <f t="shared" si="117"/>
        <v>摆设类</v>
      </c>
      <c r="E1893" s="6" t="str">
        <f>IFERROR(VLOOKUP(B1893,总表!A:D,3,0),"-")</f>
        <v>沙漏</v>
      </c>
      <c r="F1893" s="6" t="str">
        <f t="shared" si="118"/>
        <v>沙漏</v>
      </c>
      <c r="H1893" s="6" t="str">
        <f>IF(IFERROR(VLOOKUP(B1893,总表!A:D,4,0),"露易")=0," ",IFERROR(VLOOKUP(B1893,总表!A:D,4,0),"-"))</f>
        <v> </v>
      </c>
      <c r="I1893" s="6" t="str">
        <f t="shared" si="119"/>
        <v> </v>
      </c>
    </row>
    <row r="1894" spans="1:9">
      <c r="A1894" s="6">
        <v>1893</v>
      </c>
      <c r="B1894" s="47" t="str">
        <f t="shared" si="116"/>
        <v>00000765</v>
      </c>
      <c r="C1894" s="47" t="str">
        <f>IFERROR(VLOOKUP(B1894,总表!A:B,2,0),"-")</f>
        <v>-</v>
      </c>
      <c r="D1894" s="6" t="str">
        <f t="shared" si="117"/>
        <v>-</v>
      </c>
      <c r="E1894" s="6" t="str">
        <f>IFERROR(VLOOKUP(B1894,总表!A:D,3,0),"-")</f>
        <v>-</v>
      </c>
      <c r="F1894" s="6" t="str">
        <f t="shared" si="118"/>
        <v>-</v>
      </c>
      <c r="G1894" s="6" t="s">
        <v>9</v>
      </c>
      <c r="H1894" s="6" t="str">
        <f>IF(IFERROR(VLOOKUP(B1894,总表!A:D,4,0),"露易")=0," ",IFERROR(VLOOKUP(B1894,总表!A:D,4,0),"-"))</f>
        <v>-</v>
      </c>
      <c r="I1894" s="6" t="str">
        <f t="shared" si="119"/>
        <v>-</v>
      </c>
    </row>
    <row r="1895" spans="1:9">
      <c r="A1895" s="6">
        <v>1894</v>
      </c>
      <c r="B1895" s="47" t="str">
        <f t="shared" si="116"/>
        <v>00000766</v>
      </c>
      <c r="C1895" s="47" t="str">
        <f>IFERROR(VLOOKUP(B1895,总表!A:B,2,0),"-")</f>
        <v>-</v>
      </c>
      <c r="D1895" s="6" t="str">
        <f t="shared" si="117"/>
        <v>-</v>
      </c>
      <c r="E1895" s="6" t="str">
        <f>IFERROR(VLOOKUP(B1895,总表!A:D,3,0),"-")</f>
        <v>-</v>
      </c>
      <c r="F1895" s="6" t="str">
        <f t="shared" si="118"/>
        <v>-</v>
      </c>
      <c r="G1895" s="6" t="s">
        <v>9</v>
      </c>
      <c r="H1895" s="6" t="str">
        <f>IF(IFERROR(VLOOKUP(B1895,总表!A:D,4,0),"露易")=0," ",IFERROR(VLOOKUP(B1895,总表!A:D,4,0),"-"))</f>
        <v>-</v>
      </c>
      <c r="I1895" s="6" t="str">
        <f t="shared" si="119"/>
        <v>-</v>
      </c>
    </row>
    <row r="1896" spans="1:9">
      <c r="A1896" s="6">
        <v>1895</v>
      </c>
      <c r="B1896" s="47" t="str">
        <f t="shared" si="116"/>
        <v>00000767</v>
      </c>
      <c r="C1896" s="47" t="str">
        <f>IFERROR(VLOOKUP(B1896,总表!A:B,2,0),"-")</f>
        <v>-</v>
      </c>
      <c r="D1896" s="6" t="str">
        <f t="shared" si="117"/>
        <v>-</v>
      </c>
      <c r="E1896" s="6" t="str">
        <f>IFERROR(VLOOKUP(B1896,总表!A:D,3,0),"-")</f>
        <v>-</v>
      </c>
      <c r="F1896" s="6" t="str">
        <f t="shared" si="118"/>
        <v>-</v>
      </c>
      <c r="G1896" s="6" t="s">
        <v>9</v>
      </c>
      <c r="H1896" s="6" t="str">
        <f>IF(IFERROR(VLOOKUP(B1896,总表!A:D,4,0),"露易")=0," ",IFERROR(VLOOKUP(B1896,总表!A:D,4,0),"-"))</f>
        <v>-</v>
      </c>
      <c r="I1896" s="6" t="str">
        <f t="shared" si="119"/>
        <v>-</v>
      </c>
    </row>
    <row r="1897" spans="1:9">
      <c r="A1897" s="6">
        <v>1896</v>
      </c>
      <c r="B1897" s="47" t="str">
        <f t="shared" si="116"/>
        <v>00000768</v>
      </c>
      <c r="C1897" s="47" t="str">
        <f>IFERROR(VLOOKUP(B1897,总表!A:B,2,0),"-")</f>
        <v>-</v>
      </c>
      <c r="D1897" s="6" t="str">
        <f t="shared" si="117"/>
        <v>-</v>
      </c>
      <c r="E1897" s="6" t="str">
        <f>IFERROR(VLOOKUP(B1897,总表!A:D,3,0),"-")</f>
        <v>-</v>
      </c>
      <c r="F1897" s="6" t="str">
        <f t="shared" si="118"/>
        <v>-</v>
      </c>
      <c r="G1897" s="6" t="s">
        <v>9</v>
      </c>
      <c r="H1897" s="6" t="str">
        <f>IF(IFERROR(VLOOKUP(B1897,总表!A:D,4,0),"露易")=0," ",IFERROR(VLOOKUP(B1897,总表!A:D,4,0),"-"))</f>
        <v>-</v>
      </c>
      <c r="I1897" s="6" t="str">
        <f t="shared" si="119"/>
        <v>-</v>
      </c>
    </row>
    <row r="1898" spans="1:9">
      <c r="A1898" s="6">
        <v>1897</v>
      </c>
      <c r="B1898" s="47" t="str">
        <f t="shared" si="116"/>
        <v>00000769</v>
      </c>
      <c r="C1898" s="47" t="str">
        <f>IFERROR(VLOOKUP(B1898,总表!A:B,2,0),"-")</f>
        <v>-</v>
      </c>
      <c r="D1898" s="6" t="str">
        <f t="shared" si="117"/>
        <v>-</v>
      </c>
      <c r="E1898" s="6" t="str">
        <f>IFERROR(VLOOKUP(B1898,总表!A:D,3,0),"-")</f>
        <v>-</v>
      </c>
      <c r="F1898" s="6" t="str">
        <f t="shared" si="118"/>
        <v>-</v>
      </c>
      <c r="G1898" s="6" t="s">
        <v>9</v>
      </c>
      <c r="H1898" s="6" t="str">
        <f>IF(IFERROR(VLOOKUP(B1898,总表!A:D,4,0),"露易")=0," ",IFERROR(VLOOKUP(B1898,总表!A:D,4,0),"-"))</f>
        <v>-</v>
      </c>
      <c r="I1898" s="6" t="str">
        <f t="shared" si="119"/>
        <v>-</v>
      </c>
    </row>
    <row r="1899" spans="1:9">
      <c r="A1899" s="6">
        <v>1898</v>
      </c>
      <c r="B1899" s="47" t="str">
        <f t="shared" si="116"/>
        <v>0000076A</v>
      </c>
      <c r="C1899" s="47" t="str">
        <f>IFERROR(VLOOKUP(B1899,总表!A:B,2,0),"-")</f>
        <v>-</v>
      </c>
      <c r="D1899" s="6" t="str">
        <f t="shared" si="117"/>
        <v>-</v>
      </c>
      <c r="E1899" s="6" t="str">
        <f>IFERROR(VLOOKUP(B1899,总表!A:D,3,0),"-")</f>
        <v>-</v>
      </c>
      <c r="F1899" s="6" t="str">
        <f t="shared" si="118"/>
        <v>-</v>
      </c>
      <c r="G1899" s="6" t="s">
        <v>9</v>
      </c>
      <c r="H1899" s="6" t="str">
        <f>IF(IFERROR(VLOOKUP(B1899,总表!A:D,4,0),"露易")=0," ",IFERROR(VLOOKUP(B1899,总表!A:D,4,0),"-"))</f>
        <v>-</v>
      </c>
      <c r="I1899" s="6" t="str">
        <f t="shared" si="119"/>
        <v>-</v>
      </c>
    </row>
    <row r="1900" spans="1:9">
      <c r="A1900" s="6">
        <v>1899</v>
      </c>
      <c r="B1900" s="47" t="str">
        <f t="shared" si="116"/>
        <v>0000076B</v>
      </c>
      <c r="C1900" s="50" t="str">
        <f>IFERROR(VLOOKUP(B1900,总表!A:B,2,0),"-")</f>
        <v>摆设类</v>
      </c>
      <c r="D1900" s="51" t="str">
        <f t="shared" si="117"/>
        <v>摆设类</v>
      </c>
      <c r="E1900" s="51" t="str">
        <f>IFERROR(VLOOKUP(B1900,总表!A:D,3,0),"-")</f>
        <v>签名板</v>
      </c>
      <c r="F1900" s="51" t="str">
        <f t="shared" si="118"/>
        <v>签名板</v>
      </c>
      <c r="H1900" s="6" t="str">
        <f>IF(IFERROR(VLOOKUP(B1900,总表!A:D,4,0),"露易")=0," ",IFERROR(VLOOKUP(B1900,总表!A:D,4,0),"-"))</f>
        <v> </v>
      </c>
      <c r="I1900" s="6" t="str">
        <f t="shared" si="119"/>
        <v> </v>
      </c>
    </row>
    <row r="1901" spans="1:9">
      <c r="A1901" s="6">
        <v>1900</v>
      </c>
      <c r="B1901" s="47" t="str">
        <f t="shared" si="116"/>
        <v>0000076C</v>
      </c>
      <c r="C1901" s="47" t="str">
        <f>IFERROR(VLOOKUP(B1901,总表!A:B,2,0),"-")</f>
        <v>-</v>
      </c>
      <c r="D1901" s="6" t="str">
        <f t="shared" si="117"/>
        <v>-</v>
      </c>
      <c r="E1901" s="6" t="str">
        <f>IFERROR(VLOOKUP(B1901,总表!A:D,3,0),"-")</f>
        <v>-</v>
      </c>
      <c r="F1901" s="6" t="str">
        <f t="shared" si="118"/>
        <v>-</v>
      </c>
      <c r="G1901" s="6" t="s">
        <v>9</v>
      </c>
      <c r="H1901" s="6" t="str">
        <f>IF(IFERROR(VLOOKUP(B1901,总表!A:D,4,0),"露易")=0," ",IFERROR(VLOOKUP(B1901,总表!A:D,4,0),"-"))</f>
        <v>-</v>
      </c>
      <c r="I1901" s="6" t="str">
        <f t="shared" si="119"/>
        <v>-</v>
      </c>
    </row>
    <row r="1902" spans="1:9">
      <c r="A1902" s="6">
        <v>1901</v>
      </c>
      <c r="B1902" s="47" t="str">
        <f t="shared" si="116"/>
        <v>0000076D</v>
      </c>
      <c r="C1902" s="47" t="str">
        <f>IFERROR(VLOOKUP(B1902,总表!A:B,2,0),"-")</f>
        <v>-</v>
      </c>
      <c r="D1902" s="6" t="str">
        <f t="shared" si="117"/>
        <v>-</v>
      </c>
      <c r="E1902" s="6" t="str">
        <f>IFERROR(VLOOKUP(B1902,总表!A:D,3,0),"-")</f>
        <v>-</v>
      </c>
      <c r="F1902" s="6" t="str">
        <f t="shared" si="118"/>
        <v>-</v>
      </c>
      <c r="G1902" s="6" t="s">
        <v>9</v>
      </c>
      <c r="H1902" s="6" t="str">
        <f>IF(IFERROR(VLOOKUP(B1902,总表!A:D,4,0),"露易")=0," ",IFERROR(VLOOKUP(B1902,总表!A:D,4,0),"-"))</f>
        <v>-</v>
      </c>
      <c r="I1902" s="6" t="str">
        <f t="shared" si="119"/>
        <v>-</v>
      </c>
    </row>
    <row r="1903" spans="1:9">
      <c r="A1903" s="6">
        <v>1902</v>
      </c>
      <c r="B1903" s="47" t="str">
        <f t="shared" si="116"/>
        <v>0000076E</v>
      </c>
      <c r="C1903" s="47" t="str">
        <f>IFERROR(VLOOKUP(B1903,总表!A:B,2,0),"-")</f>
        <v>-</v>
      </c>
      <c r="D1903" s="6" t="str">
        <f t="shared" si="117"/>
        <v>-</v>
      </c>
      <c r="E1903" s="6" t="str">
        <f>IFERROR(VLOOKUP(B1903,总表!A:D,3,0),"-")</f>
        <v>-</v>
      </c>
      <c r="F1903" s="6" t="str">
        <f t="shared" si="118"/>
        <v>-</v>
      </c>
      <c r="G1903" s="6" t="s">
        <v>9</v>
      </c>
      <c r="H1903" s="6" t="str">
        <f>IF(IFERROR(VLOOKUP(B1903,总表!A:D,4,0),"露易")=0," ",IFERROR(VLOOKUP(B1903,总表!A:D,4,0),"-"))</f>
        <v>-</v>
      </c>
      <c r="I1903" s="6" t="str">
        <f t="shared" si="119"/>
        <v>-</v>
      </c>
    </row>
    <row r="1904" spans="1:9">
      <c r="A1904" s="6">
        <v>1903</v>
      </c>
      <c r="B1904" s="47" t="str">
        <f t="shared" si="116"/>
        <v>0000076F</v>
      </c>
      <c r="C1904" s="47" t="str">
        <f>IFERROR(VLOOKUP(B1904,总表!A:B,2,0),"-")</f>
        <v>-</v>
      </c>
      <c r="D1904" s="6" t="str">
        <f t="shared" si="117"/>
        <v>-</v>
      </c>
      <c r="E1904" s="6" t="str">
        <f>IFERROR(VLOOKUP(B1904,总表!A:D,3,0),"-")</f>
        <v>-</v>
      </c>
      <c r="F1904" s="6" t="str">
        <f t="shared" si="118"/>
        <v>-</v>
      </c>
      <c r="G1904" s="6" t="s">
        <v>9</v>
      </c>
      <c r="H1904" s="6" t="str">
        <f>IF(IFERROR(VLOOKUP(B1904,总表!A:D,4,0),"露易")=0," ",IFERROR(VLOOKUP(B1904,总表!A:D,4,0),"-"))</f>
        <v>-</v>
      </c>
      <c r="I1904" s="6" t="str">
        <f t="shared" si="119"/>
        <v>-</v>
      </c>
    </row>
    <row r="1905" spans="1:9">
      <c r="A1905" s="6">
        <v>1904</v>
      </c>
      <c r="B1905" s="47" t="str">
        <f t="shared" si="116"/>
        <v>00000770</v>
      </c>
      <c r="C1905" s="47" t="str">
        <f>IFERROR(VLOOKUP(B1905,总表!A:B,2,0),"-")</f>
        <v>-</v>
      </c>
      <c r="D1905" s="6" t="str">
        <f t="shared" si="117"/>
        <v>-</v>
      </c>
      <c r="E1905" s="6" t="str">
        <f>IFERROR(VLOOKUP(B1905,总表!A:D,3,0),"-")</f>
        <v>-</v>
      </c>
      <c r="F1905" s="6" t="str">
        <f t="shared" si="118"/>
        <v>-</v>
      </c>
      <c r="G1905" s="6" t="s">
        <v>9</v>
      </c>
      <c r="H1905" s="6" t="str">
        <f>IF(IFERROR(VLOOKUP(B1905,总表!A:D,4,0),"露易")=0," ",IFERROR(VLOOKUP(B1905,总表!A:D,4,0),"-"))</f>
        <v>-</v>
      </c>
      <c r="I1905" s="6" t="str">
        <f t="shared" si="119"/>
        <v>-</v>
      </c>
    </row>
    <row r="1906" spans="1:9">
      <c r="A1906" s="6">
        <v>1905</v>
      </c>
      <c r="B1906" s="47" t="str">
        <f t="shared" si="116"/>
        <v>00000771</v>
      </c>
      <c r="C1906" s="47" t="str">
        <f>IFERROR(VLOOKUP(B1906,总表!A:B,2,0),"-")</f>
        <v>-</v>
      </c>
      <c r="D1906" s="6" t="str">
        <f t="shared" si="117"/>
        <v>-</v>
      </c>
      <c r="E1906" s="6" t="str">
        <f>IFERROR(VLOOKUP(B1906,总表!A:D,3,0),"-")</f>
        <v>-</v>
      </c>
      <c r="F1906" s="6" t="str">
        <f t="shared" si="118"/>
        <v>-</v>
      </c>
      <c r="G1906" s="6" t="s">
        <v>9</v>
      </c>
      <c r="H1906" s="6" t="str">
        <f>IF(IFERROR(VLOOKUP(B1906,总表!A:D,4,0),"露易")=0," ",IFERROR(VLOOKUP(B1906,总表!A:D,4,0),"-"))</f>
        <v>-</v>
      </c>
      <c r="I1906" s="6" t="str">
        <f t="shared" si="119"/>
        <v>-</v>
      </c>
    </row>
    <row r="1907" spans="1:9">
      <c r="A1907" s="6">
        <v>1906</v>
      </c>
      <c r="B1907" s="47" t="str">
        <f t="shared" si="116"/>
        <v>00000772</v>
      </c>
      <c r="C1907" s="47" t="str">
        <f>IFERROR(VLOOKUP(B1907,总表!A:B,2,0),"-")</f>
        <v>-</v>
      </c>
      <c r="D1907" s="6" t="str">
        <f t="shared" si="117"/>
        <v>-</v>
      </c>
      <c r="E1907" s="6" t="str">
        <f>IFERROR(VLOOKUP(B1907,总表!A:D,3,0),"-")</f>
        <v>-</v>
      </c>
      <c r="F1907" s="6" t="str">
        <f t="shared" si="118"/>
        <v>-</v>
      </c>
      <c r="G1907" s="6" t="s">
        <v>9</v>
      </c>
      <c r="H1907" s="6" t="str">
        <f>IF(IFERROR(VLOOKUP(B1907,总表!A:D,4,0),"露易")=0," ",IFERROR(VLOOKUP(B1907,总表!A:D,4,0),"-"))</f>
        <v>-</v>
      </c>
      <c r="I1907" s="6" t="str">
        <f t="shared" si="119"/>
        <v>-</v>
      </c>
    </row>
    <row r="1908" spans="1:9">
      <c r="A1908" s="6">
        <v>1907</v>
      </c>
      <c r="B1908" s="47" t="str">
        <f t="shared" si="116"/>
        <v>00000773</v>
      </c>
      <c r="C1908" s="47" t="str">
        <f>IFERROR(VLOOKUP(B1908,总表!A:B,2,0),"-")</f>
        <v>-</v>
      </c>
      <c r="D1908" s="6" t="str">
        <f t="shared" si="117"/>
        <v>-</v>
      </c>
      <c r="E1908" s="6" t="str">
        <f>IFERROR(VLOOKUP(B1908,总表!A:D,3,0),"-")</f>
        <v>-</v>
      </c>
      <c r="F1908" s="6" t="str">
        <f t="shared" si="118"/>
        <v>-</v>
      </c>
      <c r="G1908" s="6" t="s">
        <v>9</v>
      </c>
      <c r="H1908" s="6" t="str">
        <f>IF(IFERROR(VLOOKUP(B1908,总表!A:D,4,0),"露易")=0," ",IFERROR(VLOOKUP(B1908,总表!A:D,4,0),"-"))</f>
        <v>-</v>
      </c>
      <c r="I1908" s="6" t="str">
        <f t="shared" si="119"/>
        <v>-</v>
      </c>
    </row>
    <row r="1909" spans="1:9">
      <c r="A1909" s="6">
        <v>1908</v>
      </c>
      <c r="B1909" s="47" t="str">
        <f t="shared" si="116"/>
        <v>00000774</v>
      </c>
      <c r="C1909" s="47" t="str">
        <f>IFERROR(VLOOKUP(B1909,总表!A:B,2,0),"-")</f>
        <v>-</v>
      </c>
      <c r="D1909" s="6" t="str">
        <f t="shared" si="117"/>
        <v>-</v>
      </c>
      <c r="E1909" s="6" t="str">
        <f>IFERROR(VLOOKUP(B1909,总表!A:D,3,0),"-")</f>
        <v>-</v>
      </c>
      <c r="F1909" s="6" t="str">
        <f t="shared" si="118"/>
        <v>-</v>
      </c>
      <c r="G1909" s="6" t="s">
        <v>9</v>
      </c>
      <c r="H1909" s="6" t="str">
        <f>IF(IFERROR(VLOOKUP(B1909,总表!A:D,4,0),"露易")=0," ",IFERROR(VLOOKUP(B1909,总表!A:D,4,0),"-"))</f>
        <v>-</v>
      </c>
      <c r="I1909" s="6" t="str">
        <f t="shared" si="119"/>
        <v>-</v>
      </c>
    </row>
    <row r="1910" spans="1:9">
      <c r="A1910" s="6">
        <v>1909</v>
      </c>
      <c r="B1910" s="47" t="str">
        <f t="shared" si="116"/>
        <v>00000775</v>
      </c>
      <c r="C1910" s="47" t="str">
        <f>IFERROR(VLOOKUP(B1910,总表!A:B,2,0),"-")</f>
        <v>-</v>
      </c>
      <c r="D1910" s="6" t="str">
        <f t="shared" si="117"/>
        <v>-</v>
      </c>
      <c r="E1910" s="6" t="str">
        <f>IFERROR(VLOOKUP(B1910,总表!A:D,3,0),"-")</f>
        <v>-</v>
      </c>
      <c r="F1910" s="6" t="str">
        <f t="shared" si="118"/>
        <v>-</v>
      </c>
      <c r="G1910" s="6" t="s">
        <v>9</v>
      </c>
      <c r="H1910" s="6" t="str">
        <f>IF(IFERROR(VLOOKUP(B1910,总表!A:D,4,0),"露易")=0," ",IFERROR(VLOOKUP(B1910,总表!A:D,4,0),"-"))</f>
        <v>-</v>
      </c>
      <c r="I1910" s="6" t="str">
        <f t="shared" si="119"/>
        <v>-</v>
      </c>
    </row>
    <row r="1911" spans="1:9">
      <c r="A1911" s="6">
        <v>1910</v>
      </c>
      <c r="B1911" s="47" t="str">
        <f t="shared" si="116"/>
        <v>00000776</v>
      </c>
      <c r="C1911" s="47" t="str">
        <f>IFERROR(VLOOKUP(B1911,总表!A:B,2,0),"-")</f>
        <v>-</v>
      </c>
      <c r="D1911" s="6" t="str">
        <f t="shared" si="117"/>
        <v>-</v>
      </c>
      <c r="E1911" s="6" t="str">
        <f>IFERROR(VLOOKUP(B1911,总表!A:D,3,0),"-")</f>
        <v>-</v>
      </c>
      <c r="F1911" s="6" t="str">
        <f t="shared" si="118"/>
        <v>-</v>
      </c>
      <c r="G1911" s="6" t="s">
        <v>9</v>
      </c>
      <c r="H1911" s="6" t="str">
        <f>IF(IFERROR(VLOOKUP(B1911,总表!A:D,4,0),"露易")=0," ",IFERROR(VLOOKUP(B1911,总表!A:D,4,0),"-"))</f>
        <v>-</v>
      </c>
      <c r="I1911" s="6" t="str">
        <f t="shared" si="119"/>
        <v>-</v>
      </c>
    </row>
    <row r="1912" spans="1:9">
      <c r="A1912" s="6">
        <v>1911</v>
      </c>
      <c r="B1912" s="47" t="str">
        <f t="shared" si="116"/>
        <v>00000777</v>
      </c>
      <c r="C1912" s="47" t="str">
        <f>IFERROR(VLOOKUP(B1912,总表!A:B,2,0),"-")</f>
        <v>-</v>
      </c>
      <c r="D1912" s="6" t="str">
        <f t="shared" si="117"/>
        <v>-</v>
      </c>
      <c r="E1912" s="6" t="str">
        <f>IFERROR(VLOOKUP(B1912,总表!A:D,3,0),"-")</f>
        <v>-</v>
      </c>
      <c r="F1912" s="6" t="str">
        <f t="shared" si="118"/>
        <v>-</v>
      </c>
      <c r="G1912" s="6" t="s">
        <v>9</v>
      </c>
      <c r="H1912" s="6" t="str">
        <f>IF(IFERROR(VLOOKUP(B1912,总表!A:D,4,0),"露易")=0," ",IFERROR(VLOOKUP(B1912,总表!A:D,4,0),"-"))</f>
        <v>-</v>
      </c>
      <c r="I1912" s="6" t="str">
        <f t="shared" si="119"/>
        <v>-</v>
      </c>
    </row>
    <row r="1913" spans="1:9">
      <c r="A1913" s="6">
        <v>1912</v>
      </c>
      <c r="B1913" s="47" t="str">
        <f t="shared" si="116"/>
        <v>00000778</v>
      </c>
      <c r="C1913" s="47" t="str">
        <f>IFERROR(VLOOKUP(B1913,总表!A:B,2,0),"-")</f>
        <v>-</v>
      </c>
      <c r="D1913" s="6" t="str">
        <f t="shared" si="117"/>
        <v>-</v>
      </c>
      <c r="E1913" s="6" t="str">
        <f>IFERROR(VLOOKUP(B1913,总表!A:D,3,0),"-")</f>
        <v>-</v>
      </c>
      <c r="F1913" s="6" t="str">
        <f t="shared" si="118"/>
        <v>-</v>
      </c>
      <c r="G1913" s="6" t="s">
        <v>9</v>
      </c>
      <c r="H1913" s="6" t="str">
        <f>IF(IFERROR(VLOOKUP(B1913,总表!A:D,4,0),"露易")=0," ",IFERROR(VLOOKUP(B1913,总表!A:D,4,0),"-"))</f>
        <v>-</v>
      </c>
      <c r="I1913" s="6" t="str">
        <f t="shared" si="119"/>
        <v>-</v>
      </c>
    </row>
    <row r="1914" spans="1:9">
      <c r="A1914" s="6">
        <v>1913</v>
      </c>
      <c r="B1914" s="47" t="str">
        <f t="shared" si="116"/>
        <v>00000779</v>
      </c>
      <c r="C1914" s="50" t="str">
        <f>IFERROR(VLOOKUP(B1914,总表!A:B,2,0),"-")</f>
        <v>摆设类</v>
      </c>
      <c r="D1914" s="51" t="str">
        <f t="shared" si="117"/>
        <v>摆设类</v>
      </c>
      <c r="E1914" s="6" t="str">
        <f>IFERROR(VLOOKUP(B1914,总表!A:D,3,0),"-")</f>
        <v>木制椅</v>
      </c>
      <c r="F1914" s="6" t="str">
        <f t="shared" si="118"/>
        <v>木制椅</v>
      </c>
      <c r="H1914" s="6" t="str">
        <f>IF(IFERROR(VLOOKUP(B1914,总表!A:D,4,0),"露易")=0," ",IFERROR(VLOOKUP(B1914,总表!A:D,4,0),"-"))</f>
        <v> </v>
      </c>
      <c r="I1914" s="6" t="str">
        <f t="shared" si="119"/>
        <v> </v>
      </c>
    </row>
    <row r="1915" spans="1:9">
      <c r="A1915" s="6">
        <v>1914</v>
      </c>
      <c r="B1915" s="47" t="str">
        <f t="shared" si="116"/>
        <v>0000077A</v>
      </c>
      <c r="C1915" s="47" t="str">
        <f>IFERROR(VLOOKUP(B1915,总表!A:B,2,0),"-")</f>
        <v>-</v>
      </c>
      <c r="D1915" s="6" t="str">
        <f t="shared" si="117"/>
        <v>-</v>
      </c>
      <c r="E1915" s="6" t="str">
        <f>IFERROR(VLOOKUP(B1915,总表!A:D,3,0),"-")</f>
        <v>-</v>
      </c>
      <c r="F1915" s="6" t="str">
        <f t="shared" si="118"/>
        <v>-</v>
      </c>
      <c r="G1915" s="6" t="s">
        <v>9</v>
      </c>
      <c r="H1915" s="6" t="str">
        <f>IF(IFERROR(VLOOKUP(B1915,总表!A:D,4,0),"露易")=0," ",IFERROR(VLOOKUP(B1915,总表!A:D,4,0),"-"))</f>
        <v>-</v>
      </c>
      <c r="I1915" s="6" t="str">
        <f t="shared" si="119"/>
        <v>-</v>
      </c>
    </row>
    <row r="1916" spans="1:9">
      <c r="A1916" s="6">
        <v>1915</v>
      </c>
      <c r="B1916" s="47" t="str">
        <f t="shared" si="116"/>
        <v>0000077B</v>
      </c>
      <c r="C1916" s="47" t="str">
        <f>IFERROR(VLOOKUP(B1916,总表!A:B,2,0),"-")</f>
        <v>-</v>
      </c>
      <c r="D1916" s="6" t="str">
        <f t="shared" si="117"/>
        <v>-</v>
      </c>
      <c r="E1916" s="6" t="str">
        <f>IFERROR(VLOOKUP(B1916,总表!A:D,3,0),"-")</f>
        <v>-</v>
      </c>
      <c r="F1916" s="6" t="str">
        <f t="shared" si="118"/>
        <v>-</v>
      </c>
      <c r="G1916" s="6" t="s">
        <v>9</v>
      </c>
      <c r="H1916" s="6" t="str">
        <f>IF(IFERROR(VLOOKUP(B1916,总表!A:D,4,0),"露易")=0," ",IFERROR(VLOOKUP(B1916,总表!A:D,4,0),"-"))</f>
        <v>-</v>
      </c>
      <c r="I1916" s="6" t="str">
        <f t="shared" si="119"/>
        <v>-</v>
      </c>
    </row>
    <row r="1917" spans="1:9">
      <c r="A1917" s="6">
        <v>1916</v>
      </c>
      <c r="B1917" s="47" t="str">
        <f t="shared" si="116"/>
        <v>0000077C</v>
      </c>
      <c r="C1917" s="47" t="str">
        <f>IFERROR(VLOOKUP(B1917,总表!A:B,2,0),"-")</f>
        <v>-</v>
      </c>
      <c r="D1917" s="6" t="str">
        <f t="shared" si="117"/>
        <v>-</v>
      </c>
      <c r="E1917" s="6" t="str">
        <f>IFERROR(VLOOKUP(B1917,总表!A:D,3,0),"-")</f>
        <v>-</v>
      </c>
      <c r="F1917" s="6" t="str">
        <f t="shared" si="118"/>
        <v>-</v>
      </c>
      <c r="G1917" s="6" t="s">
        <v>9</v>
      </c>
      <c r="H1917" s="6" t="str">
        <f>IF(IFERROR(VLOOKUP(B1917,总表!A:D,4,0),"露易")=0," ",IFERROR(VLOOKUP(B1917,总表!A:D,4,0),"-"))</f>
        <v>-</v>
      </c>
      <c r="I1917" s="6" t="str">
        <f t="shared" si="119"/>
        <v>-</v>
      </c>
    </row>
    <row r="1918" spans="1:9">
      <c r="A1918" s="6">
        <v>1917</v>
      </c>
      <c r="B1918" s="47" t="str">
        <f t="shared" si="116"/>
        <v>0000077D</v>
      </c>
      <c r="C1918" s="47" t="str">
        <f>IFERROR(VLOOKUP(B1918,总表!A:B,2,0),"-")</f>
        <v>-</v>
      </c>
      <c r="D1918" s="6" t="str">
        <f t="shared" si="117"/>
        <v>-</v>
      </c>
      <c r="E1918" s="6" t="str">
        <f>IFERROR(VLOOKUP(B1918,总表!A:D,3,0),"-")</f>
        <v>-</v>
      </c>
      <c r="F1918" s="6" t="str">
        <f t="shared" si="118"/>
        <v>-</v>
      </c>
      <c r="G1918" s="6" t="s">
        <v>9</v>
      </c>
      <c r="H1918" s="6" t="str">
        <f>IF(IFERROR(VLOOKUP(B1918,总表!A:D,4,0),"露易")=0," ",IFERROR(VLOOKUP(B1918,总表!A:D,4,0),"-"))</f>
        <v>-</v>
      </c>
      <c r="I1918" s="6" t="str">
        <f t="shared" si="119"/>
        <v>-</v>
      </c>
    </row>
    <row r="1919" spans="1:9">
      <c r="A1919" s="6">
        <v>1918</v>
      </c>
      <c r="B1919" s="47" t="str">
        <f t="shared" si="116"/>
        <v>0000077E</v>
      </c>
      <c r="C1919" s="47" t="str">
        <f>IFERROR(VLOOKUP(B1919,总表!A:B,2,0),"-")</f>
        <v>-</v>
      </c>
      <c r="D1919" s="6" t="str">
        <f t="shared" si="117"/>
        <v>-</v>
      </c>
      <c r="E1919" s="6" t="str">
        <f>IFERROR(VLOOKUP(B1919,总表!A:D,3,0),"-")</f>
        <v>-</v>
      </c>
      <c r="F1919" s="6" t="str">
        <f t="shared" si="118"/>
        <v>-</v>
      </c>
      <c r="G1919" s="6" t="s">
        <v>9</v>
      </c>
      <c r="H1919" s="6" t="str">
        <f>IF(IFERROR(VLOOKUP(B1919,总表!A:D,4,0),"露易")=0," ",IFERROR(VLOOKUP(B1919,总表!A:D,4,0),"-"))</f>
        <v>-</v>
      </c>
      <c r="I1919" s="6" t="str">
        <f t="shared" si="119"/>
        <v>-</v>
      </c>
    </row>
    <row r="1920" spans="1:9">
      <c r="A1920" s="6">
        <v>1919</v>
      </c>
      <c r="B1920" s="47" t="str">
        <f t="shared" si="116"/>
        <v>0000077F</v>
      </c>
      <c r="C1920" s="47" t="str">
        <f>IFERROR(VLOOKUP(B1920,总表!A:B,2,0),"-")</f>
        <v>-</v>
      </c>
      <c r="D1920" s="6" t="str">
        <f t="shared" si="117"/>
        <v>-</v>
      </c>
      <c r="E1920" s="6" t="str">
        <f>IFERROR(VLOOKUP(B1920,总表!A:D,3,0),"-")</f>
        <v>-</v>
      </c>
      <c r="F1920" s="6" t="str">
        <f t="shared" si="118"/>
        <v>-</v>
      </c>
      <c r="G1920" s="6" t="s">
        <v>9</v>
      </c>
      <c r="H1920" s="6" t="str">
        <f>IF(IFERROR(VLOOKUP(B1920,总表!A:D,4,0),"露易")=0," ",IFERROR(VLOOKUP(B1920,总表!A:D,4,0),"-"))</f>
        <v>-</v>
      </c>
      <c r="I1920" s="6" t="str">
        <f t="shared" si="119"/>
        <v>-</v>
      </c>
    </row>
    <row r="1921" spans="1:9">
      <c r="A1921" s="6">
        <v>1920</v>
      </c>
      <c r="B1921" s="47" t="str">
        <f t="shared" si="116"/>
        <v>00000780</v>
      </c>
      <c r="C1921" s="47" t="str">
        <f>IFERROR(VLOOKUP(B1921,总表!A:B,2,0),"-")</f>
        <v>-</v>
      </c>
      <c r="D1921" s="6" t="str">
        <f t="shared" si="117"/>
        <v>-</v>
      </c>
      <c r="E1921" s="6" t="str">
        <f>IFERROR(VLOOKUP(B1921,总表!A:D,3,0),"-")</f>
        <v>-</v>
      </c>
      <c r="F1921" s="6" t="str">
        <f t="shared" si="118"/>
        <v>-</v>
      </c>
      <c r="G1921" s="6" t="s">
        <v>9</v>
      </c>
      <c r="H1921" s="6" t="str">
        <f>IF(IFERROR(VLOOKUP(B1921,总表!A:D,4,0),"露易")=0," ",IFERROR(VLOOKUP(B1921,总表!A:D,4,0),"-"))</f>
        <v>-</v>
      </c>
      <c r="I1921" s="6" t="str">
        <f t="shared" si="119"/>
        <v>-</v>
      </c>
    </row>
    <row r="1922" spans="1:9">
      <c r="A1922" s="6">
        <v>1921</v>
      </c>
      <c r="B1922" s="47" t="str">
        <f t="shared" ref="B1922:B1985" si="120">DEC2HEX(ROW(A1921),8)</f>
        <v>00000781</v>
      </c>
      <c r="C1922" s="47" t="str">
        <f>IFERROR(VLOOKUP(B1922,总表!A:B,2,0),"-")</f>
        <v>-</v>
      </c>
      <c r="D1922" s="6" t="str">
        <f t="shared" ref="D1922:D1985" si="121">C1922</f>
        <v>-</v>
      </c>
      <c r="E1922" s="6" t="str">
        <f>IFERROR(VLOOKUP(B1922,总表!A:D,3,0),"-")</f>
        <v>-</v>
      </c>
      <c r="F1922" s="6" t="str">
        <f t="shared" ref="F1922:F1985" si="122">E1922</f>
        <v>-</v>
      </c>
      <c r="G1922" s="6" t="s">
        <v>9</v>
      </c>
      <c r="H1922" s="6" t="str">
        <f>IF(IFERROR(VLOOKUP(B1922,总表!A:D,4,0),"露易")=0," ",IFERROR(VLOOKUP(B1922,总表!A:D,4,0),"-"))</f>
        <v>-</v>
      </c>
      <c r="I1922" s="6" t="str">
        <f t="shared" ref="I1922:I1985" si="123">H1922</f>
        <v>-</v>
      </c>
    </row>
    <row r="1923" spans="1:9">
      <c r="A1923" s="6">
        <v>1922</v>
      </c>
      <c r="B1923" s="47" t="str">
        <f t="shared" si="120"/>
        <v>00000782</v>
      </c>
      <c r="C1923" s="47" t="str">
        <f>IFERROR(VLOOKUP(B1923,总表!A:B,2,0),"-")</f>
        <v>-</v>
      </c>
      <c r="D1923" s="6" t="str">
        <f t="shared" si="121"/>
        <v>-</v>
      </c>
      <c r="E1923" s="6" t="str">
        <f>IFERROR(VLOOKUP(B1923,总表!A:D,3,0),"-")</f>
        <v>-</v>
      </c>
      <c r="F1923" s="6" t="str">
        <f t="shared" si="122"/>
        <v>-</v>
      </c>
      <c r="G1923" s="6" t="s">
        <v>9</v>
      </c>
      <c r="H1923" s="6" t="str">
        <f>IF(IFERROR(VLOOKUP(B1923,总表!A:D,4,0),"露易")=0," ",IFERROR(VLOOKUP(B1923,总表!A:D,4,0),"-"))</f>
        <v>-</v>
      </c>
      <c r="I1923" s="6" t="str">
        <f t="shared" si="123"/>
        <v>-</v>
      </c>
    </row>
    <row r="1924" spans="1:9">
      <c r="A1924" s="6">
        <v>1923</v>
      </c>
      <c r="B1924" s="47" t="str">
        <f t="shared" si="120"/>
        <v>00000783</v>
      </c>
      <c r="C1924" s="47" t="str">
        <f>IFERROR(VLOOKUP(B1924,总表!A:B,2,0),"-")</f>
        <v>-</v>
      </c>
      <c r="D1924" s="6" t="str">
        <f t="shared" si="121"/>
        <v>-</v>
      </c>
      <c r="E1924" s="6" t="str">
        <f>IFERROR(VLOOKUP(B1924,总表!A:D,3,0),"-")</f>
        <v>-</v>
      </c>
      <c r="F1924" s="6" t="str">
        <f t="shared" si="122"/>
        <v>-</v>
      </c>
      <c r="G1924" s="6" t="s">
        <v>9</v>
      </c>
      <c r="H1924" s="6" t="str">
        <f>IF(IFERROR(VLOOKUP(B1924,总表!A:D,4,0),"露易")=0," ",IFERROR(VLOOKUP(B1924,总表!A:D,4,0),"-"))</f>
        <v>-</v>
      </c>
      <c r="I1924" s="6" t="str">
        <f t="shared" si="123"/>
        <v>-</v>
      </c>
    </row>
    <row r="1925" spans="1:9">
      <c r="A1925" s="6">
        <v>1924</v>
      </c>
      <c r="B1925" s="47" t="str">
        <f t="shared" si="120"/>
        <v>00000784</v>
      </c>
      <c r="C1925" s="47" t="str">
        <f>IFERROR(VLOOKUP(B1925,总表!A:B,2,0),"-")</f>
        <v>-</v>
      </c>
      <c r="D1925" s="6" t="str">
        <f t="shared" si="121"/>
        <v>-</v>
      </c>
      <c r="E1925" s="6" t="str">
        <f>IFERROR(VLOOKUP(B1925,总表!A:D,3,0),"-")</f>
        <v>-</v>
      </c>
      <c r="F1925" s="6" t="str">
        <f t="shared" si="122"/>
        <v>-</v>
      </c>
      <c r="G1925" s="6" t="s">
        <v>9</v>
      </c>
      <c r="H1925" s="6" t="str">
        <f>IF(IFERROR(VLOOKUP(B1925,总表!A:D,4,0),"露易")=0," ",IFERROR(VLOOKUP(B1925,总表!A:D,4,0),"-"))</f>
        <v>-</v>
      </c>
      <c r="I1925" s="6" t="str">
        <f t="shared" si="123"/>
        <v>-</v>
      </c>
    </row>
    <row r="1926" spans="1:9">
      <c r="A1926" s="6">
        <v>1925</v>
      </c>
      <c r="B1926" s="47" t="str">
        <f t="shared" si="120"/>
        <v>00000785</v>
      </c>
      <c r="C1926" s="47" t="str">
        <f>IFERROR(VLOOKUP(B1926,总表!A:B,2,0),"-")</f>
        <v>-</v>
      </c>
      <c r="D1926" s="6" t="str">
        <f t="shared" si="121"/>
        <v>-</v>
      </c>
      <c r="E1926" s="6" t="str">
        <f>IFERROR(VLOOKUP(B1926,总表!A:D,3,0),"-")</f>
        <v>-</v>
      </c>
      <c r="F1926" s="6" t="str">
        <f t="shared" si="122"/>
        <v>-</v>
      </c>
      <c r="G1926" s="6" t="s">
        <v>9</v>
      </c>
      <c r="H1926" s="6" t="str">
        <f>IF(IFERROR(VLOOKUP(B1926,总表!A:D,4,0),"露易")=0," ",IFERROR(VLOOKUP(B1926,总表!A:D,4,0),"-"))</f>
        <v>-</v>
      </c>
      <c r="I1926" s="6" t="str">
        <f t="shared" si="123"/>
        <v>-</v>
      </c>
    </row>
    <row r="1927" spans="1:9">
      <c r="A1927" s="6">
        <v>1926</v>
      </c>
      <c r="B1927" s="47" t="str">
        <f t="shared" si="120"/>
        <v>00000786</v>
      </c>
      <c r="C1927" s="47" t="str">
        <f>IFERROR(VLOOKUP(B1927,总表!A:B,2,0),"-")</f>
        <v>-</v>
      </c>
      <c r="D1927" s="6" t="str">
        <f t="shared" si="121"/>
        <v>-</v>
      </c>
      <c r="E1927" s="6" t="str">
        <f>IFERROR(VLOOKUP(B1927,总表!A:D,3,0),"-")</f>
        <v>-</v>
      </c>
      <c r="F1927" s="6" t="str">
        <f t="shared" si="122"/>
        <v>-</v>
      </c>
      <c r="G1927" s="6" t="s">
        <v>9</v>
      </c>
      <c r="H1927" s="6" t="str">
        <f>IF(IFERROR(VLOOKUP(B1927,总表!A:D,4,0),"露易")=0," ",IFERROR(VLOOKUP(B1927,总表!A:D,4,0),"-"))</f>
        <v>-</v>
      </c>
      <c r="I1927" s="6" t="str">
        <f t="shared" si="123"/>
        <v>-</v>
      </c>
    </row>
    <row r="1928" spans="1:9">
      <c r="A1928" s="6">
        <v>1927</v>
      </c>
      <c r="B1928" s="47" t="str">
        <f t="shared" si="120"/>
        <v>00000787</v>
      </c>
      <c r="C1928" s="47" t="str">
        <f>IFERROR(VLOOKUP(B1928,总表!A:B,2,0),"-")</f>
        <v>-</v>
      </c>
      <c r="D1928" s="6" t="str">
        <f t="shared" si="121"/>
        <v>-</v>
      </c>
      <c r="E1928" s="6" t="str">
        <f>IFERROR(VLOOKUP(B1928,总表!A:D,3,0),"-")</f>
        <v>-</v>
      </c>
      <c r="F1928" s="6" t="str">
        <f t="shared" si="122"/>
        <v>-</v>
      </c>
      <c r="G1928" s="6" t="s">
        <v>9</v>
      </c>
      <c r="H1928" s="6" t="str">
        <f>IF(IFERROR(VLOOKUP(B1928,总表!A:D,4,0),"露易")=0," ",IFERROR(VLOOKUP(B1928,总表!A:D,4,0),"-"))</f>
        <v>-</v>
      </c>
      <c r="I1928" s="6" t="str">
        <f t="shared" si="123"/>
        <v>-</v>
      </c>
    </row>
    <row r="1929" spans="1:9">
      <c r="A1929" s="6">
        <v>1928</v>
      </c>
      <c r="B1929" s="47" t="str">
        <f t="shared" si="120"/>
        <v>00000788</v>
      </c>
      <c r="C1929" s="47" t="str">
        <f>IFERROR(VLOOKUP(B1929,总表!A:B,2,0),"-")</f>
        <v>-</v>
      </c>
      <c r="D1929" s="6" t="str">
        <f t="shared" si="121"/>
        <v>-</v>
      </c>
      <c r="E1929" s="6" t="str">
        <f>IFERROR(VLOOKUP(B1929,总表!A:D,3,0),"-")</f>
        <v>-</v>
      </c>
      <c r="F1929" s="6" t="str">
        <f t="shared" si="122"/>
        <v>-</v>
      </c>
      <c r="G1929" s="6" t="s">
        <v>9</v>
      </c>
      <c r="H1929" s="6" t="str">
        <f>IF(IFERROR(VLOOKUP(B1929,总表!A:D,4,0),"露易")=0," ",IFERROR(VLOOKUP(B1929,总表!A:D,4,0),"-"))</f>
        <v>-</v>
      </c>
      <c r="I1929" s="6" t="str">
        <f t="shared" si="123"/>
        <v>-</v>
      </c>
    </row>
    <row r="1930" spans="1:9">
      <c r="A1930" s="6">
        <v>1929</v>
      </c>
      <c r="B1930" s="47" t="str">
        <f t="shared" si="120"/>
        <v>00000789</v>
      </c>
      <c r="C1930" s="50" t="str">
        <f>IFERROR(VLOOKUP(B1930,总表!A:B,2,0),"-")</f>
        <v>摆设类</v>
      </c>
      <c r="D1930" s="51" t="str">
        <f t="shared" si="121"/>
        <v>摆设类</v>
      </c>
      <c r="E1930" s="51" t="str">
        <f>IFERROR(VLOOKUP(B1930,总表!A:D,3,0),"-")</f>
        <v>马桶</v>
      </c>
      <c r="F1930" s="51" t="str">
        <f t="shared" si="122"/>
        <v>马桶</v>
      </c>
      <c r="H1930" s="6" t="str">
        <f>IF(IFERROR(VLOOKUP(B1930,总表!A:D,4,0),"露易")=0," ",IFERROR(VLOOKUP(B1930,总表!A:D,4,0),"-"))</f>
        <v> </v>
      </c>
      <c r="I1930" s="6" t="str">
        <f t="shared" si="123"/>
        <v> </v>
      </c>
    </row>
    <row r="1931" spans="1:9">
      <c r="A1931" s="6">
        <v>1930</v>
      </c>
      <c r="B1931" s="47" t="str">
        <f t="shared" si="120"/>
        <v>0000078A</v>
      </c>
      <c r="C1931" s="47" t="str">
        <f>IFERROR(VLOOKUP(B1931,总表!A:B,2,0),"-")</f>
        <v>-</v>
      </c>
      <c r="D1931" s="6" t="str">
        <f t="shared" si="121"/>
        <v>-</v>
      </c>
      <c r="E1931" s="6" t="str">
        <f>IFERROR(VLOOKUP(B1931,总表!A:D,3,0),"-")</f>
        <v>-</v>
      </c>
      <c r="F1931" s="6" t="str">
        <f t="shared" si="122"/>
        <v>-</v>
      </c>
      <c r="G1931" s="6" t="s">
        <v>9</v>
      </c>
      <c r="H1931" s="6" t="str">
        <f>IF(IFERROR(VLOOKUP(B1931,总表!A:D,4,0),"露易")=0," ",IFERROR(VLOOKUP(B1931,总表!A:D,4,0),"-"))</f>
        <v>-</v>
      </c>
      <c r="I1931" s="6" t="str">
        <f t="shared" si="123"/>
        <v>-</v>
      </c>
    </row>
    <row r="1932" spans="1:9">
      <c r="A1932" s="6">
        <v>1931</v>
      </c>
      <c r="B1932" s="47" t="str">
        <f t="shared" si="120"/>
        <v>0000078B</v>
      </c>
      <c r="C1932" s="47" t="str">
        <f>IFERROR(VLOOKUP(B1932,总表!A:B,2,0),"-")</f>
        <v>-</v>
      </c>
      <c r="D1932" s="6" t="str">
        <f t="shared" si="121"/>
        <v>-</v>
      </c>
      <c r="E1932" s="6" t="str">
        <f>IFERROR(VLOOKUP(B1932,总表!A:D,3,0),"-")</f>
        <v>-</v>
      </c>
      <c r="F1932" s="6" t="str">
        <f t="shared" si="122"/>
        <v>-</v>
      </c>
      <c r="G1932" s="6" t="s">
        <v>9</v>
      </c>
      <c r="H1932" s="6" t="str">
        <f>IF(IFERROR(VLOOKUP(B1932,总表!A:D,4,0),"露易")=0," ",IFERROR(VLOOKUP(B1932,总表!A:D,4,0),"-"))</f>
        <v>-</v>
      </c>
      <c r="I1932" s="6" t="str">
        <f t="shared" si="123"/>
        <v>-</v>
      </c>
    </row>
    <row r="1933" spans="1:9">
      <c r="A1933" s="6">
        <v>1932</v>
      </c>
      <c r="B1933" s="47" t="str">
        <f t="shared" si="120"/>
        <v>0000078C</v>
      </c>
      <c r="C1933" s="47" t="str">
        <f>IFERROR(VLOOKUP(B1933,总表!A:B,2,0),"-")</f>
        <v>-</v>
      </c>
      <c r="D1933" s="6" t="str">
        <f t="shared" si="121"/>
        <v>-</v>
      </c>
      <c r="E1933" s="6" t="str">
        <f>IFERROR(VLOOKUP(B1933,总表!A:D,3,0),"-")</f>
        <v>-</v>
      </c>
      <c r="F1933" s="6" t="str">
        <f t="shared" si="122"/>
        <v>-</v>
      </c>
      <c r="G1933" s="6" t="s">
        <v>9</v>
      </c>
      <c r="H1933" s="6" t="str">
        <f>IF(IFERROR(VLOOKUP(B1933,总表!A:D,4,0),"露易")=0," ",IFERROR(VLOOKUP(B1933,总表!A:D,4,0),"-"))</f>
        <v>-</v>
      </c>
      <c r="I1933" s="6" t="str">
        <f t="shared" si="123"/>
        <v>-</v>
      </c>
    </row>
    <row r="1934" spans="1:9">
      <c r="A1934" s="6">
        <v>1933</v>
      </c>
      <c r="B1934" s="47" t="str">
        <f t="shared" si="120"/>
        <v>0000078D</v>
      </c>
      <c r="C1934" s="47" t="str">
        <f>IFERROR(VLOOKUP(B1934,总表!A:B,2,0),"-")</f>
        <v>-</v>
      </c>
      <c r="D1934" s="6" t="str">
        <f t="shared" si="121"/>
        <v>-</v>
      </c>
      <c r="E1934" s="6" t="str">
        <f>IFERROR(VLOOKUP(B1934,总表!A:D,3,0),"-")</f>
        <v>-</v>
      </c>
      <c r="F1934" s="6" t="str">
        <f t="shared" si="122"/>
        <v>-</v>
      </c>
      <c r="G1934" s="6" t="s">
        <v>9</v>
      </c>
      <c r="H1934" s="6" t="str">
        <f>IF(IFERROR(VLOOKUP(B1934,总表!A:D,4,0),"露易")=0," ",IFERROR(VLOOKUP(B1934,总表!A:D,4,0),"-"))</f>
        <v>-</v>
      </c>
      <c r="I1934" s="6" t="str">
        <f t="shared" si="123"/>
        <v>-</v>
      </c>
    </row>
    <row r="1935" spans="1:9">
      <c r="A1935" s="6">
        <v>1934</v>
      </c>
      <c r="B1935" s="47" t="str">
        <f t="shared" si="120"/>
        <v>0000078E</v>
      </c>
      <c r="C1935" s="47" t="str">
        <f>IFERROR(VLOOKUP(B1935,总表!A:B,2,0),"-")</f>
        <v>-</v>
      </c>
      <c r="D1935" s="6" t="str">
        <f t="shared" si="121"/>
        <v>-</v>
      </c>
      <c r="E1935" s="6" t="str">
        <f>IFERROR(VLOOKUP(B1935,总表!A:D,3,0),"-")</f>
        <v>-</v>
      </c>
      <c r="F1935" s="6" t="str">
        <f t="shared" si="122"/>
        <v>-</v>
      </c>
      <c r="G1935" s="6" t="s">
        <v>9</v>
      </c>
      <c r="H1935" s="6" t="str">
        <f>IF(IFERROR(VLOOKUP(B1935,总表!A:D,4,0),"露易")=0," ",IFERROR(VLOOKUP(B1935,总表!A:D,4,0),"-"))</f>
        <v>-</v>
      </c>
      <c r="I1935" s="6" t="str">
        <f t="shared" si="123"/>
        <v>-</v>
      </c>
    </row>
    <row r="1936" spans="1:9">
      <c r="A1936" s="6">
        <v>1935</v>
      </c>
      <c r="B1936" s="47" t="str">
        <f t="shared" si="120"/>
        <v>0000078F</v>
      </c>
      <c r="C1936" s="47" t="str">
        <f>IFERROR(VLOOKUP(B1936,总表!A:B,2,0),"-")</f>
        <v>-</v>
      </c>
      <c r="D1936" s="6" t="str">
        <f t="shared" si="121"/>
        <v>-</v>
      </c>
      <c r="E1936" s="6" t="str">
        <f>IFERROR(VLOOKUP(B1936,总表!A:D,3,0),"-")</f>
        <v>-</v>
      </c>
      <c r="F1936" s="6" t="str">
        <f t="shared" si="122"/>
        <v>-</v>
      </c>
      <c r="G1936" s="6" t="s">
        <v>9</v>
      </c>
      <c r="H1936" s="6" t="str">
        <f>IF(IFERROR(VLOOKUP(B1936,总表!A:D,4,0),"露易")=0," ",IFERROR(VLOOKUP(B1936,总表!A:D,4,0),"-"))</f>
        <v>-</v>
      </c>
      <c r="I1936" s="6" t="str">
        <f t="shared" si="123"/>
        <v>-</v>
      </c>
    </row>
    <row r="1937" spans="1:9">
      <c r="A1937" s="6">
        <v>1936</v>
      </c>
      <c r="B1937" s="47" t="str">
        <f t="shared" si="120"/>
        <v>00000790</v>
      </c>
      <c r="C1937" s="47" t="str">
        <f>IFERROR(VLOOKUP(B1937,总表!A:B,2,0),"-")</f>
        <v>-</v>
      </c>
      <c r="D1937" s="6" t="str">
        <f t="shared" si="121"/>
        <v>-</v>
      </c>
      <c r="E1937" s="6" t="str">
        <f>IFERROR(VLOOKUP(B1937,总表!A:D,3,0),"-")</f>
        <v>-</v>
      </c>
      <c r="F1937" s="6" t="str">
        <f t="shared" si="122"/>
        <v>-</v>
      </c>
      <c r="G1937" s="6" t="s">
        <v>9</v>
      </c>
      <c r="H1937" s="6" t="str">
        <f>IF(IFERROR(VLOOKUP(B1937,总表!A:D,4,0),"露易")=0," ",IFERROR(VLOOKUP(B1937,总表!A:D,4,0),"-"))</f>
        <v>-</v>
      </c>
      <c r="I1937" s="6" t="str">
        <f t="shared" si="123"/>
        <v>-</v>
      </c>
    </row>
    <row r="1938" spans="1:9">
      <c r="A1938" s="6">
        <v>1937</v>
      </c>
      <c r="B1938" s="47" t="str">
        <f t="shared" si="120"/>
        <v>00000791</v>
      </c>
      <c r="C1938" s="47" t="str">
        <f>IFERROR(VLOOKUP(B1938,总表!A:B,2,0),"-")</f>
        <v>-</v>
      </c>
      <c r="D1938" s="6" t="str">
        <f t="shared" si="121"/>
        <v>-</v>
      </c>
      <c r="E1938" s="6" t="str">
        <f>IFERROR(VLOOKUP(B1938,总表!A:D,3,0),"-")</f>
        <v>-</v>
      </c>
      <c r="F1938" s="6" t="str">
        <f t="shared" si="122"/>
        <v>-</v>
      </c>
      <c r="G1938" s="6" t="s">
        <v>9</v>
      </c>
      <c r="H1938" s="6" t="str">
        <f>IF(IFERROR(VLOOKUP(B1938,总表!A:D,4,0),"露易")=0," ",IFERROR(VLOOKUP(B1938,总表!A:D,4,0),"-"))</f>
        <v>-</v>
      </c>
      <c r="I1938" s="6" t="str">
        <f t="shared" si="123"/>
        <v>-</v>
      </c>
    </row>
    <row r="1939" spans="1:9">
      <c r="A1939" s="6">
        <v>1938</v>
      </c>
      <c r="B1939" s="47" t="str">
        <f t="shared" si="120"/>
        <v>00000792</v>
      </c>
      <c r="C1939" s="47" t="str">
        <f>IFERROR(VLOOKUP(B1939,总表!A:B,2,0),"-")</f>
        <v>-</v>
      </c>
      <c r="D1939" s="6" t="str">
        <f t="shared" si="121"/>
        <v>-</v>
      </c>
      <c r="E1939" s="6" t="str">
        <f>IFERROR(VLOOKUP(B1939,总表!A:D,3,0),"-")</f>
        <v>-</v>
      </c>
      <c r="F1939" s="6" t="str">
        <f t="shared" si="122"/>
        <v>-</v>
      </c>
      <c r="G1939" s="6" t="s">
        <v>9</v>
      </c>
      <c r="H1939" s="6" t="str">
        <f>IF(IFERROR(VLOOKUP(B1939,总表!A:D,4,0),"露易")=0," ",IFERROR(VLOOKUP(B1939,总表!A:D,4,0),"-"))</f>
        <v>-</v>
      </c>
      <c r="I1939" s="6" t="str">
        <f t="shared" si="123"/>
        <v>-</v>
      </c>
    </row>
    <row r="1940" spans="1:9">
      <c r="A1940" s="6">
        <v>1939</v>
      </c>
      <c r="B1940" s="47" t="str">
        <f t="shared" si="120"/>
        <v>00000793</v>
      </c>
      <c r="C1940" s="47" t="str">
        <f>IFERROR(VLOOKUP(B1940,总表!A:B,2,0),"-")</f>
        <v>-</v>
      </c>
      <c r="D1940" s="6" t="str">
        <f t="shared" si="121"/>
        <v>-</v>
      </c>
      <c r="E1940" s="6" t="str">
        <f>IFERROR(VLOOKUP(B1940,总表!A:D,3,0),"-")</f>
        <v>-</v>
      </c>
      <c r="F1940" s="6" t="str">
        <f t="shared" si="122"/>
        <v>-</v>
      </c>
      <c r="G1940" s="6" t="s">
        <v>9</v>
      </c>
      <c r="H1940" s="6" t="str">
        <f>IF(IFERROR(VLOOKUP(B1940,总表!A:D,4,0),"露易")=0," ",IFERROR(VLOOKUP(B1940,总表!A:D,4,0),"-"))</f>
        <v>-</v>
      </c>
      <c r="I1940" s="6" t="str">
        <f t="shared" si="123"/>
        <v>-</v>
      </c>
    </row>
    <row r="1941" spans="1:9">
      <c r="A1941" s="6">
        <v>1940</v>
      </c>
      <c r="B1941" s="47" t="str">
        <f t="shared" si="120"/>
        <v>00000794</v>
      </c>
      <c r="C1941" s="47" t="str">
        <f>IFERROR(VLOOKUP(B1941,总表!A:B,2,0),"-")</f>
        <v>-</v>
      </c>
      <c r="D1941" s="6" t="str">
        <f t="shared" si="121"/>
        <v>-</v>
      </c>
      <c r="E1941" s="6" t="str">
        <f>IFERROR(VLOOKUP(B1941,总表!A:D,3,0),"-")</f>
        <v>-</v>
      </c>
      <c r="F1941" s="6" t="str">
        <f t="shared" si="122"/>
        <v>-</v>
      </c>
      <c r="G1941" s="6" t="s">
        <v>9</v>
      </c>
      <c r="H1941" s="6" t="str">
        <f>IF(IFERROR(VLOOKUP(B1941,总表!A:D,4,0),"露易")=0," ",IFERROR(VLOOKUP(B1941,总表!A:D,4,0),"-"))</f>
        <v>-</v>
      </c>
      <c r="I1941" s="6" t="str">
        <f t="shared" si="123"/>
        <v>-</v>
      </c>
    </row>
    <row r="1942" spans="1:9">
      <c r="A1942" s="6">
        <v>1941</v>
      </c>
      <c r="B1942" s="47" t="str">
        <f t="shared" si="120"/>
        <v>00000795</v>
      </c>
      <c r="C1942" s="47" t="str">
        <f>IFERROR(VLOOKUP(B1942,总表!A:B,2,0),"-")</f>
        <v>-</v>
      </c>
      <c r="D1942" s="6" t="str">
        <f t="shared" si="121"/>
        <v>-</v>
      </c>
      <c r="E1942" s="6" t="str">
        <f>IFERROR(VLOOKUP(B1942,总表!A:D,3,0),"-")</f>
        <v>-</v>
      </c>
      <c r="F1942" s="6" t="str">
        <f t="shared" si="122"/>
        <v>-</v>
      </c>
      <c r="G1942" s="6" t="s">
        <v>9</v>
      </c>
      <c r="H1942" s="6" t="str">
        <f>IF(IFERROR(VLOOKUP(B1942,总表!A:D,4,0),"露易")=0," ",IFERROR(VLOOKUP(B1942,总表!A:D,4,0),"-"))</f>
        <v>-</v>
      </c>
      <c r="I1942" s="6" t="str">
        <f t="shared" si="123"/>
        <v>-</v>
      </c>
    </row>
    <row r="1943" spans="1:9">
      <c r="A1943" s="6">
        <v>1942</v>
      </c>
      <c r="B1943" s="47" t="str">
        <f t="shared" si="120"/>
        <v>00000796</v>
      </c>
      <c r="C1943" s="47" t="str">
        <f>IFERROR(VLOOKUP(B1943,总表!A:B,2,0),"-")</f>
        <v>-</v>
      </c>
      <c r="D1943" s="6" t="str">
        <f t="shared" si="121"/>
        <v>-</v>
      </c>
      <c r="E1943" s="6" t="str">
        <f>IFERROR(VLOOKUP(B1943,总表!A:D,3,0),"-")</f>
        <v>-</v>
      </c>
      <c r="F1943" s="6" t="str">
        <f t="shared" si="122"/>
        <v>-</v>
      </c>
      <c r="G1943" s="6" t="s">
        <v>9</v>
      </c>
      <c r="H1943" s="6" t="str">
        <f>IF(IFERROR(VLOOKUP(B1943,总表!A:D,4,0),"露易")=0," ",IFERROR(VLOOKUP(B1943,总表!A:D,4,0),"-"))</f>
        <v>-</v>
      </c>
      <c r="I1943" s="6" t="str">
        <f t="shared" si="123"/>
        <v>-</v>
      </c>
    </row>
    <row r="1944" spans="1:9">
      <c r="A1944" s="6">
        <v>1943</v>
      </c>
      <c r="B1944" s="47" t="str">
        <f t="shared" si="120"/>
        <v>00000797</v>
      </c>
      <c r="C1944" s="47" t="str">
        <f>IFERROR(VLOOKUP(B1944,总表!A:B,2,0),"-")</f>
        <v>-</v>
      </c>
      <c r="D1944" s="6" t="str">
        <f t="shared" si="121"/>
        <v>-</v>
      </c>
      <c r="E1944" s="6" t="str">
        <f>IFERROR(VLOOKUP(B1944,总表!A:D,3,0),"-")</f>
        <v>-</v>
      </c>
      <c r="F1944" s="6" t="str">
        <f t="shared" si="122"/>
        <v>-</v>
      </c>
      <c r="G1944" s="6" t="s">
        <v>9</v>
      </c>
      <c r="H1944" s="6" t="str">
        <f>IF(IFERROR(VLOOKUP(B1944,总表!A:D,4,0),"露易")=0," ",IFERROR(VLOOKUP(B1944,总表!A:D,4,0),"-"))</f>
        <v>-</v>
      </c>
      <c r="I1944" s="6" t="str">
        <f t="shared" si="123"/>
        <v>-</v>
      </c>
    </row>
    <row r="1945" spans="1:9">
      <c r="A1945" s="6">
        <v>1944</v>
      </c>
      <c r="B1945" s="47" t="str">
        <f t="shared" si="120"/>
        <v>00000798</v>
      </c>
      <c r="C1945" s="47" t="str">
        <f>IFERROR(VLOOKUP(B1945,总表!A:B,2,0),"-")</f>
        <v>-</v>
      </c>
      <c r="D1945" s="6" t="str">
        <f t="shared" si="121"/>
        <v>-</v>
      </c>
      <c r="E1945" s="6" t="str">
        <f>IFERROR(VLOOKUP(B1945,总表!A:D,3,0),"-")</f>
        <v>-</v>
      </c>
      <c r="F1945" s="6" t="str">
        <f t="shared" si="122"/>
        <v>-</v>
      </c>
      <c r="G1945" s="6" t="s">
        <v>9</v>
      </c>
      <c r="H1945" s="6" t="str">
        <f>IF(IFERROR(VLOOKUP(B1945,总表!A:D,4,0),"露易")=0," ",IFERROR(VLOOKUP(B1945,总表!A:D,4,0),"-"))</f>
        <v>-</v>
      </c>
      <c r="I1945" s="6" t="str">
        <f t="shared" si="123"/>
        <v>-</v>
      </c>
    </row>
    <row r="1946" spans="1:9">
      <c r="A1946" s="6">
        <v>1945</v>
      </c>
      <c r="B1946" s="47" t="str">
        <f t="shared" si="120"/>
        <v>00000799</v>
      </c>
      <c r="C1946" s="47" t="str">
        <f>IFERROR(VLOOKUP(B1946,总表!A:B,2,0),"-")</f>
        <v>-</v>
      </c>
      <c r="D1946" s="6" t="str">
        <f t="shared" si="121"/>
        <v>-</v>
      </c>
      <c r="E1946" s="6" t="str">
        <f>IFERROR(VLOOKUP(B1946,总表!A:D,3,0),"-")</f>
        <v>-</v>
      </c>
      <c r="F1946" s="6" t="str">
        <f t="shared" si="122"/>
        <v>-</v>
      </c>
      <c r="G1946" s="6" t="s">
        <v>9</v>
      </c>
      <c r="H1946" s="6" t="str">
        <f>IF(IFERROR(VLOOKUP(B1946,总表!A:D,4,0),"露易")=0," ",IFERROR(VLOOKUP(B1946,总表!A:D,4,0),"-"))</f>
        <v>-</v>
      </c>
      <c r="I1946" s="6" t="str">
        <f t="shared" si="123"/>
        <v>-</v>
      </c>
    </row>
    <row r="1947" spans="1:9">
      <c r="A1947" s="6">
        <v>1946</v>
      </c>
      <c r="B1947" s="47" t="str">
        <f t="shared" si="120"/>
        <v>0000079A</v>
      </c>
      <c r="C1947" s="47" t="str">
        <f>IFERROR(VLOOKUP(B1947,总表!A:B,2,0),"-")</f>
        <v>-</v>
      </c>
      <c r="D1947" s="6" t="str">
        <f t="shared" si="121"/>
        <v>-</v>
      </c>
      <c r="E1947" s="6" t="str">
        <f>IFERROR(VLOOKUP(B1947,总表!A:D,3,0),"-")</f>
        <v>-</v>
      </c>
      <c r="F1947" s="6" t="str">
        <f t="shared" si="122"/>
        <v>-</v>
      </c>
      <c r="G1947" s="6" t="s">
        <v>9</v>
      </c>
      <c r="H1947" s="6" t="str">
        <f>IF(IFERROR(VLOOKUP(B1947,总表!A:D,4,0),"露易")=0," ",IFERROR(VLOOKUP(B1947,总表!A:D,4,0),"-"))</f>
        <v>-</v>
      </c>
      <c r="I1947" s="6" t="str">
        <f t="shared" si="123"/>
        <v>-</v>
      </c>
    </row>
    <row r="1948" spans="1:9">
      <c r="A1948" s="6">
        <v>1947</v>
      </c>
      <c r="B1948" s="47" t="str">
        <f t="shared" si="120"/>
        <v>0000079B</v>
      </c>
      <c r="C1948" s="47" t="str">
        <f>IFERROR(VLOOKUP(B1948,总表!A:B,2,0),"-")</f>
        <v>-</v>
      </c>
      <c r="D1948" s="6" t="str">
        <f t="shared" si="121"/>
        <v>-</v>
      </c>
      <c r="E1948" s="6" t="str">
        <f>IFERROR(VLOOKUP(B1948,总表!A:D,3,0),"-")</f>
        <v>-</v>
      </c>
      <c r="F1948" s="6" t="str">
        <f t="shared" si="122"/>
        <v>-</v>
      </c>
      <c r="G1948" s="6" t="s">
        <v>9</v>
      </c>
      <c r="H1948" s="6" t="str">
        <f>IF(IFERROR(VLOOKUP(B1948,总表!A:D,4,0),"露易")=0," ",IFERROR(VLOOKUP(B1948,总表!A:D,4,0),"-"))</f>
        <v>-</v>
      </c>
      <c r="I1948" s="6" t="str">
        <f t="shared" si="123"/>
        <v>-</v>
      </c>
    </row>
    <row r="1949" spans="1:9">
      <c r="A1949" s="6">
        <v>1948</v>
      </c>
      <c r="B1949" s="47" t="str">
        <f t="shared" si="120"/>
        <v>0000079C</v>
      </c>
      <c r="C1949" s="47" t="str">
        <f>IFERROR(VLOOKUP(B1949,总表!A:B,2,0),"-")</f>
        <v>-</v>
      </c>
      <c r="D1949" s="6" t="str">
        <f t="shared" si="121"/>
        <v>-</v>
      </c>
      <c r="E1949" s="6" t="str">
        <f>IFERROR(VLOOKUP(B1949,总表!A:D,3,0),"-")</f>
        <v>-</v>
      </c>
      <c r="F1949" s="6" t="str">
        <f t="shared" si="122"/>
        <v>-</v>
      </c>
      <c r="G1949" s="6" t="s">
        <v>9</v>
      </c>
      <c r="H1949" s="6" t="str">
        <f>IF(IFERROR(VLOOKUP(B1949,总表!A:D,4,0),"露易")=0," ",IFERROR(VLOOKUP(B1949,总表!A:D,4,0),"-"))</f>
        <v>-</v>
      </c>
      <c r="I1949" s="6" t="str">
        <f t="shared" si="123"/>
        <v>-</v>
      </c>
    </row>
    <row r="1950" spans="1:9">
      <c r="A1950" s="6">
        <v>1949</v>
      </c>
      <c r="B1950" s="47" t="str">
        <f t="shared" si="120"/>
        <v>0000079D</v>
      </c>
      <c r="C1950" s="47" t="str">
        <f>IFERROR(VLOOKUP(B1950,总表!A:B,2,0),"-")</f>
        <v>-</v>
      </c>
      <c r="D1950" s="6" t="str">
        <f t="shared" si="121"/>
        <v>-</v>
      </c>
      <c r="E1950" s="6" t="str">
        <f>IFERROR(VLOOKUP(B1950,总表!A:D,3,0),"-")</f>
        <v>-</v>
      </c>
      <c r="F1950" s="6" t="str">
        <f t="shared" si="122"/>
        <v>-</v>
      </c>
      <c r="G1950" s="6" t="s">
        <v>9</v>
      </c>
      <c r="H1950" s="6" t="str">
        <f>IF(IFERROR(VLOOKUP(B1950,总表!A:D,4,0),"露易")=0," ",IFERROR(VLOOKUP(B1950,总表!A:D,4,0),"-"))</f>
        <v>-</v>
      </c>
      <c r="I1950" s="6" t="str">
        <f t="shared" si="123"/>
        <v>-</v>
      </c>
    </row>
    <row r="1951" spans="1:9">
      <c r="A1951" s="6">
        <v>1950</v>
      </c>
      <c r="B1951" s="47" t="str">
        <f t="shared" si="120"/>
        <v>0000079E</v>
      </c>
      <c r="C1951" s="47" t="str">
        <f>IFERROR(VLOOKUP(B1951,总表!A:B,2,0),"-")</f>
        <v>-</v>
      </c>
      <c r="D1951" s="6" t="str">
        <f t="shared" si="121"/>
        <v>-</v>
      </c>
      <c r="E1951" s="6" t="str">
        <f>IFERROR(VLOOKUP(B1951,总表!A:D,3,0),"-")</f>
        <v>-</v>
      </c>
      <c r="F1951" s="6" t="str">
        <f t="shared" si="122"/>
        <v>-</v>
      </c>
      <c r="G1951" s="6" t="s">
        <v>9</v>
      </c>
      <c r="H1951" s="6" t="str">
        <f>IF(IFERROR(VLOOKUP(B1951,总表!A:D,4,0),"露易")=0," ",IFERROR(VLOOKUP(B1951,总表!A:D,4,0),"-"))</f>
        <v>-</v>
      </c>
      <c r="I1951" s="6" t="str">
        <f t="shared" si="123"/>
        <v>-</v>
      </c>
    </row>
    <row r="1952" spans="1:9">
      <c r="A1952" s="6">
        <v>1951</v>
      </c>
      <c r="B1952" s="47" t="str">
        <f t="shared" si="120"/>
        <v>0000079F</v>
      </c>
      <c r="C1952" s="47" t="str">
        <f>IFERROR(VLOOKUP(B1952,总表!A:B,2,0),"-")</f>
        <v>-</v>
      </c>
      <c r="D1952" s="6" t="str">
        <f t="shared" si="121"/>
        <v>-</v>
      </c>
      <c r="E1952" s="6" t="str">
        <f>IFERROR(VLOOKUP(B1952,总表!A:D,3,0),"-")</f>
        <v>-</v>
      </c>
      <c r="F1952" s="6" t="str">
        <f t="shared" si="122"/>
        <v>-</v>
      </c>
      <c r="G1952" s="6" t="s">
        <v>9</v>
      </c>
      <c r="H1952" s="6" t="str">
        <f>IF(IFERROR(VLOOKUP(B1952,总表!A:D,4,0),"露易")=0," ",IFERROR(VLOOKUP(B1952,总表!A:D,4,0),"-"))</f>
        <v>-</v>
      </c>
      <c r="I1952" s="6" t="str">
        <f t="shared" si="123"/>
        <v>-</v>
      </c>
    </row>
    <row r="1953" spans="1:9">
      <c r="A1953" s="6">
        <v>1952</v>
      </c>
      <c r="B1953" s="47" t="str">
        <f t="shared" si="120"/>
        <v>000007A0</v>
      </c>
      <c r="C1953" s="47" t="str">
        <f>IFERROR(VLOOKUP(B1953,总表!A:B,2,0),"-")</f>
        <v>-</v>
      </c>
      <c r="D1953" s="6" t="str">
        <f t="shared" si="121"/>
        <v>-</v>
      </c>
      <c r="E1953" s="6" t="str">
        <f>IFERROR(VLOOKUP(B1953,总表!A:D,3,0),"-")</f>
        <v>-</v>
      </c>
      <c r="F1953" s="6" t="str">
        <f t="shared" si="122"/>
        <v>-</v>
      </c>
      <c r="G1953" s="6" t="s">
        <v>9</v>
      </c>
      <c r="H1953" s="6" t="str">
        <f>IF(IFERROR(VLOOKUP(B1953,总表!A:D,4,0),"露易")=0," ",IFERROR(VLOOKUP(B1953,总表!A:D,4,0),"-"))</f>
        <v>-</v>
      </c>
      <c r="I1953" s="6" t="str">
        <f t="shared" si="123"/>
        <v>-</v>
      </c>
    </row>
    <row r="1954" spans="1:9">
      <c r="A1954" s="6">
        <v>1953</v>
      </c>
      <c r="B1954" s="47" t="str">
        <f t="shared" si="120"/>
        <v>000007A1</v>
      </c>
      <c r="C1954" s="47" t="str">
        <f>IFERROR(VLOOKUP(B1954,总表!A:B,2,0),"-")</f>
        <v>-</v>
      </c>
      <c r="D1954" s="6" t="str">
        <f t="shared" si="121"/>
        <v>-</v>
      </c>
      <c r="E1954" s="6" t="str">
        <f>IFERROR(VLOOKUP(B1954,总表!A:D,3,0),"-")</f>
        <v>-</v>
      </c>
      <c r="F1954" s="6" t="str">
        <f t="shared" si="122"/>
        <v>-</v>
      </c>
      <c r="G1954" s="6" t="s">
        <v>9</v>
      </c>
      <c r="H1954" s="6" t="str">
        <f>IF(IFERROR(VLOOKUP(B1954,总表!A:D,4,0),"露易")=0," ",IFERROR(VLOOKUP(B1954,总表!A:D,4,0),"-"))</f>
        <v>-</v>
      </c>
      <c r="I1954" s="6" t="str">
        <f t="shared" si="123"/>
        <v>-</v>
      </c>
    </row>
    <row r="1955" spans="1:9">
      <c r="A1955" s="6">
        <v>1954</v>
      </c>
      <c r="B1955" s="47" t="str">
        <f t="shared" si="120"/>
        <v>000007A2</v>
      </c>
      <c r="C1955" s="47" t="str">
        <f>IFERROR(VLOOKUP(B1955,总表!A:B,2,0),"-")</f>
        <v>-</v>
      </c>
      <c r="D1955" s="6" t="str">
        <f t="shared" si="121"/>
        <v>-</v>
      </c>
      <c r="E1955" s="6" t="str">
        <f>IFERROR(VLOOKUP(B1955,总表!A:D,3,0),"-")</f>
        <v>-</v>
      </c>
      <c r="F1955" s="6" t="str">
        <f t="shared" si="122"/>
        <v>-</v>
      </c>
      <c r="G1955" s="6" t="s">
        <v>9</v>
      </c>
      <c r="H1955" s="6" t="str">
        <f>IF(IFERROR(VLOOKUP(B1955,总表!A:D,4,0),"露易")=0," ",IFERROR(VLOOKUP(B1955,总表!A:D,4,0),"-"))</f>
        <v>-</v>
      </c>
      <c r="I1955" s="6" t="str">
        <f t="shared" si="123"/>
        <v>-</v>
      </c>
    </row>
    <row r="1956" spans="1:9">
      <c r="A1956" s="6">
        <v>1955</v>
      </c>
      <c r="B1956" s="47" t="str">
        <f t="shared" si="120"/>
        <v>000007A3</v>
      </c>
      <c r="C1956" s="47" t="str">
        <f>IFERROR(VLOOKUP(B1956,总表!A:B,2,0),"-")</f>
        <v>-</v>
      </c>
      <c r="D1956" s="6" t="str">
        <f t="shared" si="121"/>
        <v>-</v>
      </c>
      <c r="E1956" s="6" t="str">
        <f>IFERROR(VLOOKUP(B1956,总表!A:D,3,0),"-")</f>
        <v>-</v>
      </c>
      <c r="F1956" s="6" t="str">
        <f t="shared" si="122"/>
        <v>-</v>
      </c>
      <c r="G1956" s="6" t="s">
        <v>9</v>
      </c>
      <c r="H1956" s="6" t="str">
        <f>IF(IFERROR(VLOOKUP(B1956,总表!A:D,4,0),"露易")=0," ",IFERROR(VLOOKUP(B1956,总表!A:D,4,0),"-"))</f>
        <v>-</v>
      </c>
      <c r="I1956" s="6" t="str">
        <f t="shared" si="123"/>
        <v>-</v>
      </c>
    </row>
    <row r="1957" spans="1:9">
      <c r="A1957" s="6">
        <v>1956</v>
      </c>
      <c r="B1957" s="47" t="str">
        <f t="shared" si="120"/>
        <v>000007A4</v>
      </c>
      <c r="C1957" s="47" t="str">
        <f>IFERROR(VLOOKUP(B1957,总表!A:B,2,0),"-")</f>
        <v>-</v>
      </c>
      <c r="D1957" s="6" t="str">
        <f t="shared" si="121"/>
        <v>-</v>
      </c>
      <c r="E1957" s="6" t="str">
        <f>IFERROR(VLOOKUP(B1957,总表!A:D,3,0),"-")</f>
        <v>-</v>
      </c>
      <c r="F1957" s="6" t="str">
        <f t="shared" si="122"/>
        <v>-</v>
      </c>
      <c r="G1957" s="6" t="s">
        <v>9</v>
      </c>
      <c r="H1957" s="6" t="str">
        <f>IF(IFERROR(VLOOKUP(B1957,总表!A:D,4,0),"露易")=0," ",IFERROR(VLOOKUP(B1957,总表!A:D,4,0),"-"))</f>
        <v>-</v>
      </c>
      <c r="I1957" s="6" t="str">
        <f t="shared" si="123"/>
        <v>-</v>
      </c>
    </row>
    <row r="1958" spans="1:9">
      <c r="A1958" s="6">
        <v>1957</v>
      </c>
      <c r="B1958" s="47" t="str">
        <f t="shared" si="120"/>
        <v>000007A5</v>
      </c>
      <c r="C1958" s="47" t="str">
        <f>IFERROR(VLOOKUP(B1958,总表!A:B,2,0),"-")</f>
        <v>-</v>
      </c>
      <c r="D1958" s="6" t="str">
        <f t="shared" si="121"/>
        <v>-</v>
      </c>
      <c r="E1958" s="6" t="str">
        <f>IFERROR(VLOOKUP(B1958,总表!A:D,3,0),"-")</f>
        <v>-</v>
      </c>
      <c r="F1958" s="6" t="str">
        <f t="shared" si="122"/>
        <v>-</v>
      </c>
      <c r="G1958" s="6" t="s">
        <v>9</v>
      </c>
      <c r="H1958" s="6" t="str">
        <f>IF(IFERROR(VLOOKUP(B1958,总表!A:D,4,0),"露易")=0," ",IFERROR(VLOOKUP(B1958,总表!A:D,4,0),"-"))</f>
        <v>-</v>
      </c>
      <c r="I1958" s="6" t="str">
        <f t="shared" si="123"/>
        <v>-</v>
      </c>
    </row>
    <row r="1959" spans="1:9">
      <c r="A1959" s="6">
        <v>1958</v>
      </c>
      <c r="B1959" s="47" t="str">
        <f t="shared" si="120"/>
        <v>000007A6</v>
      </c>
      <c r="C1959" s="47" t="str">
        <f>IFERROR(VLOOKUP(B1959,总表!A:B,2,0),"-")</f>
        <v>-</v>
      </c>
      <c r="D1959" s="6" t="str">
        <f t="shared" si="121"/>
        <v>-</v>
      </c>
      <c r="E1959" s="6" t="str">
        <f>IFERROR(VLOOKUP(B1959,总表!A:D,3,0),"-")</f>
        <v>-</v>
      </c>
      <c r="F1959" s="6" t="str">
        <f t="shared" si="122"/>
        <v>-</v>
      </c>
      <c r="G1959" s="6" t="s">
        <v>9</v>
      </c>
      <c r="H1959" s="6" t="str">
        <f>IF(IFERROR(VLOOKUP(B1959,总表!A:D,4,0),"露易")=0," ",IFERROR(VLOOKUP(B1959,总表!A:D,4,0),"-"))</f>
        <v>-</v>
      </c>
      <c r="I1959" s="6" t="str">
        <f t="shared" si="123"/>
        <v>-</v>
      </c>
    </row>
    <row r="1960" spans="1:9">
      <c r="A1960" s="6">
        <v>1959</v>
      </c>
      <c r="B1960" s="47" t="str">
        <f t="shared" si="120"/>
        <v>000007A7</v>
      </c>
      <c r="C1960" s="47" t="str">
        <f>IFERROR(VLOOKUP(B1960,总表!A:B,2,0),"-")</f>
        <v>-</v>
      </c>
      <c r="D1960" s="6" t="str">
        <f t="shared" si="121"/>
        <v>-</v>
      </c>
      <c r="E1960" s="6" t="str">
        <f>IFERROR(VLOOKUP(B1960,总表!A:D,3,0),"-")</f>
        <v>-</v>
      </c>
      <c r="F1960" s="6" t="str">
        <f t="shared" si="122"/>
        <v>-</v>
      </c>
      <c r="G1960" s="6" t="s">
        <v>9</v>
      </c>
      <c r="H1960" s="6" t="str">
        <f>IF(IFERROR(VLOOKUP(B1960,总表!A:D,4,0),"露易")=0," ",IFERROR(VLOOKUP(B1960,总表!A:D,4,0),"-"))</f>
        <v>-</v>
      </c>
      <c r="I1960" s="6" t="str">
        <f t="shared" si="123"/>
        <v>-</v>
      </c>
    </row>
    <row r="1961" spans="1:9">
      <c r="A1961" s="6">
        <v>1960</v>
      </c>
      <c r="B1961" s="47" t="str">
        <f t="shared" si="120"/>
        <v>000007A8</v>
      </c>
      <c r="C1961" s="47" t="str">
        <f>IFERROR(VLOOKUP(B1961,总表!A:B,2,0),"-")</f>
        <v>-</v>
      </c>
      <c r="D1961" s="6" t="str">
        <f t="shared" si="121"/>
        <v>-</v>
      </c>
      <c r="E1961" s="6" t="str">
        <f>IFERROR(VLOOKUP(B1961,总表!A:D,3,0),"-")</f>
        <v>-</v>
      </c>
      <c r="F1961" s="6" t="str">
        <f t="shared" si="122"/>
        <v>-</v>
      </c>
      <c r="G1961" s="6" t="s">
        <v>9</v>
      </c>
      <c r="H1961" s="6" t="str">
        <f>IF(IFERROR(VLOOKUP(B1961,总表!A:D,4,0),"露易")=0," ",IFERROR(VLOOKUP(B1961,总表!A:D,4,0),"-"))</f>
        <v>-</v>
      </c>
      <c r="I1961" s="6" t="str">
        <f t="shared" si="123"/>
        <v>-</v>
      </c>
    </row>
    <row r="1962" spans="1:9">
      <c r="A1962" s="6">
        <v>1961</v>
      </c>
      <c r="B1962" s="47" t="str">
        <f t="shared" si="120"/>
        <v>000007A9</v>
      </c>
      <c r="C1962" s="47" t="str">
        <f>IFERROR(VLOOKUP(B1962,总表!A:B,2,0),"-")</f>
        <v>-</v>
      </c>
      <c r="D1962" s="6" t="str">
        <f t="shared" si="121"/>
        <v>-</v>
      </c>
      <c r="E1962" s="6" t="str">
        <f>IFERROR(VLOOKUP(B1962,总表!A:D,3,0),"-")</f>
        <v>-</v>
      </c>
      <c r="F1962" s="6" t="str">
        <f t="shared" si="122"/>
        <v>-</v>
      </c>
      <c r="G1962" s="6" t="s">
        <v>9</v>
      </c>
      <c r="H1962" s="6" t="str">
        <f>IF(IFERROR(VLOOKUP(B1962,总表!A:D,4,0),"露易")=0," ",IFERROR(VLOOKUP(B1962,总表!A:D,4,0),"-"))</f>
        <v>-</v>
      </c>
      <c r="I1962" s="6" t="str">
        <f t="shared" si="123"/>
        <v>-</v>
      </c>
    </row>
    <row r="1963" spans="1:9">
      <c r="A1963" s="6">
        <v>1962</v>
      </c>
      <c r="B1963" s="47" t="str">
        <f t="shared" si="120"/>
        <v>000007AA</v>
      </c>
      <c r="C1963" s="47" t="str">
        <f>IFERROR(VLOOKUP(B1963,总表!A:B,2,0),"-")</f>
        <v>-</v>
      </c>
      <c r="D1963" s="6" t="str">
        <f t="shared" si="121"/>
        <v>-</v>
      </c>
      <c r="E1963" s="6" t="str">
        <f>IFERROR(VLOOKUP(B1963,总表!A:D,3,0),"-")</f>
        <v>-</v>
      </c>
      <c r="F1963" s="6" t="str">
        <f t="shared" si="122"/>
        <v>-</v>
      </c>
      <c r="G1963" s="6" t="s">
        <v>9</v>
      </c>
      <c r="H1963" s="6" t="str">
        <f>IF(IFERROR(VLOOKUP(B1963,总表!A:D,4,0),"露易")=0," ",IFERROR(VLOOKUP(B1963,总表!A:D,4,0),"-"))</f>
        <v>-</v>
      </c>
      <c r="I1963" s="6" t="str">
        <f t="shared" si="123"/>
        <v>-</v>
      </c>
    </row>
    <row r="1964" spans="1:9">
      <c r="A1964" s="6">
        <v>1963</v>
      </c>
      <c r="B1964" s="47" t="str">
        <f t="shared" si="120"/>
        <v>000007AB</v>
      </c>
      <c r="C1964" s="47" t="str">
        <f>IFERROR(VLOOKUP(B1964,总表!A:B,2,0),"-")</f>
        <v>-</v>
      </c>
      <c r="D1964" s="6" t="str">
        <f t="shared" si="121"/>
        <v>-</v>
      </c>
      <c r="E1964" s="6" t="str">
        <f>IFERROR(VLOOKUP(B1964,总表!A:D,3,0),"-")</f>
        <v>-</v>
      </c>
      <c r="F1964" s="6" t="str">
        <f t="shared" si="122"/>
        <v>-</v>
      </c>
      <c r="G1964" s="6" t="s">
        <v>9</v>
      </c>
      <c r="H1964" s="6" t="str">
        <f>IF(IFERROR(VLOOKUP(B1964,总表!A:D,4,0),"露易")=0," ",IFERROR(VLOOKUP(B1964,总表!A:D,4,0),"-"))</f>
        <v>-</v>
      </c>
      <c r="I1964" s="6" t="str">
        <f t="shared" si="123"/>
        <v>-</v>
      </c>
    </row>
    <row r="1965" spans="1:9">
      <c r="A1965" s="6">
        <v>1964</v>
      </c>
      <c r="B1965" s="47" t="str">
        <f t="shared" si="120"/>
        <v>000007AC</v>
      </c>
      <c r="C1965" s="47" t="str">
        <f>IFERROR(VLOOKUP(B1965,总表!A:B,2,0),"-")</f>
        <v>-</v>
      </c>
      <c r="D1965" s="6" t="str">
        <f t="shared" si="121"/>
        <v>-</v>
      </c>
      <c r="E1965" s="6" t="str">
        <f>IFERROR(VLOOKUP(B1965,总表!A:D,3,0),"-")</f>
        <v>-</v>
      </c>
      <c r="F1965" s="6" t="str">
        <f t="shared" si="122"/>
        <v>-</v>
      </c>
      <c r="G1965" s="6" t="s">
        <v>9</v>
      </c>
      <c r="H1965" s="6" t="str">
        <f>IF(IFERROR(VLOOKUP(B1965,总表!A:D,4,0),"露易")=0," ",IFERROR(VLOOKUP(B1965,总表!A:D,4,0),"-"))</f>
        <v>-</v>
      </c>
      <c r="I1965" s="6" t="str">
        <f t="shared" si="123"/>
        <v>-</v>
      </c>
    </row>
    <row r="1966" spans="1:9">
      <c r="A1966" s="6">
        <v>1965</v>
      </c>
      <c r="B1966" s="47" t="str">
        <f t="shared" si="120"/>
        <v>000007AD</v>
      </c>
      <c r="C1966" s="47" t="str">
        <f>IFERROR(VLOOKUP(B1966,总表!A:B,2,0),"-")</f>
        <v>-</v>
      </c>
      <c r="D1966" s="6" t="str">
        <f t="shared" si="121"/>
        <v>-</v>
      </c>
      <c r="E1966" s="6" t="str">
        <f>IFERROR(VLOOKUP(B1966,总表!A:D,3,0),"-")</f>
        <v>-</v>
      </c>
      <c r="F1966" s="6" t="str">
        <f t="shared" si="122"/>
        <v>-</v>
      </c>
      <c r="G1966" s="6" t="s">
        <v>9</v>
      </c>
      <c r="H1966" s="6" t="str">
        <f>IF(IFERROR(VLOOKUP(B1966,总表!A:D,4,0),"露易")=0," ",IFERROR(VLOOKUP(B1966,总表!A:D,4,0),"-"))</f>
        <v>-</v>
      </c>
      <c r="I1966" s="6" t="str">
        <f t="shared" si="123"/>
        <v>-</v>
      </c>
    </row>
    <row r="1967" spans="1:9">
      <c r="A1967" s="6">
        <v>1966</v>
      </c>
      <c r="B1967" s="47" t="str">
        <f t="shared" si="120"/>
        <v>000007AE</v>
      </c>
      <c r="C1967" s="47" t="str">
        <f>IFERROR(VLOOKUP(B1967,总表!A:B,2,0),"-")</f>
        <v>-</v>
      </c>
      <c r="D1967" s="6" t="str">
        <f t="shared" si="121"/>
        <v>-</v>
      </c>
      <c r="E1967" s="6" t="str">
        <f>IFERROR(VLOOKUP(B1967,总表!A:D,3,0),"-")</f>
        <v>-</v>
      </c>
      <c r="F1967" s="6" t="str">
        <f t="shared" si="122"/>
        <v>-</v>
      </c>
      <c r="G1967" s="6" t="s">
        <v>9</v>
      </c>
      <c r="H1967" s="6" t="str">
        <f>IF(IFERROR(VLOOKUP(B1967,总表!A:D,4,0),"露易")=0," ",IFERROR(VLOOKUP(B1967,总表!A:D,4,0),"-"))</f>
        <v>-</v>
      </c>
      <c r="I1967" s="6" t="str">
        <f t="shared" si="123"/>
        <v>-</v>
      </c>
    </row>
    <row r="1968" spans="1:9">
      <c r="A1968" s="6">
        <v>1967</v>
      </c>
      <c r="B1968" s="47" t="str">
        <f t="shared" si="120"/>
        <v>000007AF</v>
      </c>
      <c r="C1968" s="47" t="str">
        <f>IFERROR(VLOOKUP(B1968,总表!A:B,2,0),"-")</f>
        <v>-</v>
      </c>
      <c r="D1968" s="6" t="str">
        <f t="shared" si="121"/>
        <v>-</v>
      </c>
      <c r="E1968" s="6" t="str">
        <f>IFERROR(VLOOKUP(B1968,总表!A:D,3,0),"-")</f>
        <v>-</v>
      </c>
      <c r="F1968" s="6" t="str">
        <f t="shared" si="122"/>
        <v>-</v>
      </c>
      <c r="G1968" s="6" t="s">
        <v>9</v>
      </c>
      <c r="H1968" s="6" t="str">
        <f>IF(IFERROR(VLOOKUP(B1968,总表!A:D,4,0),"露易")=0," ",IFERROR(VLOOKUP(B1968,总表!A:D,4,0),"-"))</f>
        <v>-</v>
      </c>
      <c r="I1968" s="6" t="str">
        <f t="shared" si="123"/>
        <v>-</v>
      </c>
    </row>
    <row r="1969" spans="1:9">
      <c r="A1969" s="6">
        <v>1968</v>
      </c>
      <c r="B1969" s="47" t="str">
        <f t="shared" si="120"/>
        <v>000007B0</v>
      </c>
      <c r="C1969" s="47" t="str">
        <f>IFERROR(VLOOKUP(B1969,总表!A:B,2,0),"-")</f>
        <v>-</v>
      </c>
      <c r="D1969" s="6" t="str">
        <f t="shared" si="121"/>
        <v>-</v>
      </c>
      <c r="E1969" s="6" t="str">
        <f>IFERROR(VLOOKUP(B1969,总表!A:D,3,0),"-")</f>
        <v>-</v>
      </c>
      <c r="F1969" s="6" t="str">
        <f t="shared" si="122"/>
        <v>-</v>
      </c>
      <c r="G1969" s="6" t="s">
        <v>9</v>
      </c>
      <c r="H1969" s="6" t="str">
        <f>IF(IFERROR(VLOOKUP(B1969,总表!A:D,4,0),"露易")=0," ",IFERROR(VLOOKUP(B1969,总表!A:D,4,0),"-"))</f>
        <v>-</v>
      </c>
      <c r="I1969" s="6" t="str">
        <f t="shared" si="123"/>
        <v>-</v>
      </c>
    </row>
    <row r="1970" spans="1:9">
      <c r="A1970" s="6">
        <v>1969</v>
      </c>
      <c r="B1970" s="47" t="str">
        <f t="shared" si="120"/>
        <v>000007B1</v>
      </c>
      <c r="C1970" s="47" t="str">
        <f>IFERROR(VLOOKUP(B1970,总表!A:B,2,0),"-")</f>
        <v>-</v>
      </c>
      <c r="D1970" s="6" t="str">
        <f t="shared" si="121"/>
        <v>-</v>
      </c>
      <c r="E1970" s="6" t="str">
        <f>IFERROR(VLOOKUP(B1970,总表!A:D,3,0),"-")</f>
        <v>-</v>
      </c>
      <c r="F1970" s="6" t="str">
        <f t="shared" si="122"/>
        <v>-</v>
      </c>
      <c r="G1970" s="6" t="s">
        <v>9</v>
      </c>
      <c r="H1970" s="6" t="str">
        <f>IF(IFERROR(VLOOKUP(B1970,总表!A:D,4,0),"露易")=0," ",IFERROR(VLOOKUP(B1970,总表!A:D,4,0),"-"))</f>
        <v>-</v>
      </c>
      <c r="I1970" s="6" t="str">
        <f t="shared" si="123"/>
        <v>-</v>
      </c>
    </row>
    <row r="1971" spans="1:9">
      <c r="A1971" s="6">
        <v>1970</v>
      </c>
      <c r="B1971" s="47" t="str">
        <f t="shared" si="120"/>
        <v>000007B2</v>
      </c>
      <c r="C1971" s="47" t="str">
        <f>IFERROR(VLOOKUP(B1971,总表!A:B,2,0),"-")</f>
        <v>-</v>
      </c>
      <c r="D1971" s="6" t="str">
        <f t="shared" si="121"/>
        <v>-</v>
      </c>
      <c r="E1971" s="6" t="str">
        <f>IFERROR(VLOOKUP(B1971,总表!A:D,3,0),"-")</f>
        <v>-</v>
      </c>
      <c r="F1971" s="6" t="str">
        <f t="shared" si="122"/>
        <v>-</v>
      </c>
      <c r="G1971" s="6" t="s">
        <v>9</v>
      </c>
      <c r="H1971" s="6" t="str">
        <f>IF(IFERROR(VLOOKUP(B1971,总表!A:D,4,0),"露易")=0," ",IFERROR(VLOOKUP(B1971,总表!A:D,4,0),"-"))</f>
        <v>-</v>
      </c>
      <c r="I1971" s="6" t="str">
        <f t="shared" si="123"/>
        <v>-</v>
      </c>
    </row>
    <row r="1972" spans="1:9">
      <c r="A1972" s="6">
        <v>1971</v>
      </c>
      <c r="B1972" s="47" t="str">
        <f t="shared" si="120"/>
        <v>000007B3</v>
      </c>
      <c r="C1972" s="47" t="str">
        <f>IFERROR(VLOOKUP(B1972,总表!A:B,2,0),"-")</f>
        <v>-</v>
      </c>
      <c r="D1972" s="6" t="str">
        <f t="shared" si="121"/>
        <v>-</v>
      </c>
      <c r="E1972" s="6" t="str">
        <f>IFERROR(VLOOKUP(B1972,总表!A:D,3,0),"-")</f>
        <v>-</v>
      </c>
      <c r="F1972" s="6" t="str">
        <f t="shared" si="122"/>
        <v>-</v>
      </c>
      <c r="G1972" s="6" t="s">
        <v>9</v>
      </c>
      <c r="H1972" s="6" t="str">
        <f>IF(IFERROR(VLOOKUP(B1972,总表!A:D,4,0),"露易")=0," ",IFERROR(VLOOKUP(B1972,总表!A:D,4,0),"-"))</f>
        <v>-</v>
      </c>
      <c r="I1972" s="6" t="str">
        <f t="shared" si="123"/>
        <v>-</v>
      </c>
    </row>
    <row r="1973" spans="1:9">
      <c r="A1973" s="6">
        <v>1972</v>
      </c>
      <c r="B1973" s="47" t="str">
        <f t="shared" si="120"/>
        <v>000007B4</v>
      </c>
      <c r="C1973" s="47" t="str">
        <f>IFERROR(VLOOKUP(B1973,总表!A:B,2,0),"-")</f>
        <v>-</v>
      </c>
      <c r="D1973" s="6" t="str">
        <f t="shared" si="121"/>
        <v>-</v>
      </c>
      <c r="E1973" s="6" t="str">
        <f>IFERROR(VLOOKUP(B1973,总表!A:D,3,0),"-")</f>
        <v>-</v>
      </c>
      <c r="F1973" s="6" t="str">
        <f t="shared" si="122"/>
        <v>-</v>
      </c>
      <c r="G1973" s="6" t="s">
        <v>9</v>
      </c>
      <c r="H1973" s="6" t="str">
        <f>IF(IFERROR(VLOOKUP(B1973,总表!A:D,4,0),"露易")=0," ",IFERROR(VLOOKUP(B1973,总表!A:D,4,0),"-"))</f>
        <v>-</v>
      </c>
      <c r="I1973" s="6" t="str">
        <f t="shared" si="123"/>
        <v>-</v>
      </c>
    </row>
    <row r="1974" spans="1:9">
      <c r="A1974" s="6">
        <v>1973</v>
      </c>
      <c r="B1974" s="47" t="str">
        <f t="shared" si="120"/>
        <v>000007B5</v>
      </c>
      <c r="C1974" s="47" t="str">
        <f>IFERROR(VLOOKUP(B1974,总表!A:B,2,0),"-")</f>
        <v>-</v>
      </c>
      <c r="D1974" s="6" t="str">
        <f t="shared" si="121"/>
        <v>-</v>
      </c>
      <c r="E1974" s="6" t="str">
        <f>IFERROR(VLOOKUP(B1974,总表!A:D,3,0),"-")</f>
        <v>-</v>
      </c>
      <c r="F1974" s="6" t="str">
        <f t="shared" si="122"/>
        <v>-</v>
      </c>
      <c r="G1974" s="6" t="s">
        <v>9</v>
      </c>
      <c r="H1974" s="6" t="str">
        <f>IF(IFERROR(VLOOKUP(B1974,总表!A:D,4,0),"露易")=0," ",IFERROR(VLOOKUP(B1974,总表!A:D,4,0),"-"))</f>
        <v>-</v>
      </c>
      <c r="I1974" s="6" t="str">
        <f t="shared" si="123"/>
        <v>-</v>
      </c>
    </row>
    <row r="1975" spans="1:9">
      <c r="A1975" s="6">
        <v>1974</v>
      </c>
      <c r="B1975" s="47" t="str">
        <f t="shared" si="120"/>
        <v>000007B6</v>
      </c>
      <c r="C1975" s="47" t="str">
        <f>IFERROR(VLOOKUP(B1975,总表!A:B,2,0),"-")</f>
        <v>-</v>
      </c>
      <c r="D1975" s="6" t="str">
        <f t="shared" si="121"/>
        <v>-</v>
      </c>
      <c r="E1975" s="6" t="str">
        <f>IFERROR(VLOOKUP(B1975,总表!A:D,3,0),"-")</f>
        <v>-</v>
      </c>
      <c r="F1975" s="6" t="str">
        <f t="shared" si="122"/>
        <v>-</v>
      </c>
      <c r="G1975" s="6" t="s">
        <v>9</v>
      </c>
      <c r="H1975" s="6" t="str">
        <f>IF(IFERROR(VLOOKUP(B1975,总表!A:D,4,0),"露易")=0," ",IFERROR(VLOOKUP(B1975,总表!A:D,4,0),"-"))</f>
        <v>-</v>
      </c>
      <c r="I1975" s="6" t="str">
        <f t="shared" si="123"/>
        <v>-</v>
      </c>
    </row>
    <row r="1976" spans="1:9">
      <c r="A1976" s="6">
        <v>1975</v>
      </c>
      <c r="B1976" s="47" t="str">
        <f t="shared" si="120"/>
        <v>000007B7</v>
      </c>
      <c r="C1976" s="47" t="str">
        <f>IFERROR(VLOOKUP(B1976,总表!A:B,2,0),"-")</f>
        <v>-</v>
      </c>
      <c r="D1976" s="6" t="str">
        <f t="shared" si="121"/>
        <v>-</v>
      </c>
      <c r="E1976" s="6" t="str">
        <f>IFERROR(VLOOKUP(B1976,总表!A:D,3,0),"-")</f>
        <v>-</v>
      </c>
      <c r="F1976" s="6" t="str">
        <f t="shared" si="122"/>
        <v>-</v>
      </c>
      <c r="G1976" s="6" t="s">
        <v>9</v>
      </c>
      <c r="H1976" s="6" t="str">
        <f>IF(IFERROR(VLOOKUP(B1976,总表!A:D,4,0),"露易")=0," ",IFERROR(VLOOKUP(B1976,总表!A:D,4,0),"-"))</f>
        <v>-</v>
      </c>
      <c r="I1976" s="6" t="str">
        <f t="shared" si="123"/>
        <v>-</v>
      </c>
    </row>
    <row r="1977" spans="1:9">
      <c r="A1977" s="6">
        <v>1976</v>
      </c>
      <c r="B1977" s="47" t="str">
        <f t="shared" si="120"/>
        <v>000007B8</v>
      </c>
      <c r="C1977" s="47" t="str">
        <f>IFERROR(VLOOKUP(B1977,总表!A:B,2,0),"-")</f>
        <v>-</v>
      </c>
      <c r="D1977" s="6" t="str">
        <f t="shared" si="121"/>
        <v>-</v>
      </c>
      <c r="E1977" s="6" t="str">
        <f>IFERROR(VLOOKUP(B1977,总表!A:D,3,0),"-")</f>
        <v>-</v>
      </c>
      <c r="F1977" s="6" t="str">
        <f t="shared" si="122"/>
        <v>-</v>
      </c>
      <c r="G1977" s="6" t="s">
        <v>9</v>
      </c>
      <c r="H1977" s="6" t="str">
        <f>IF(IFERROR(VLOOKUP(B1977,总表!A:D,4,0),"露易")=0," ",IFERROR(VLOOKUP(B1977,总表!A:D,4,0),"-"))</f>
        <v>-</v>
      </c>
      <c r="I1977" s="6" t="str">
        <f t="shared" si="123"/>
        <v>-</v>
      </c>
    </row>
    <row r="1978" spans="1:9">
      <c r="A1978" s="6">
        <v>1977</v>
      </c>
      <c r="B1978" s="47" t="str">
        <f t="shared" si="120"/>
        <v>000007B9</v>
      </c>
      <c r="C1978" s="47" t="str">
        <f>IFERROR(VLOOKUP(B1978,总表!A:B,2,0),"-")</f>
        <v>-</v>
      </c>
      <c r="D1978" s="6" t="str">
        <f t="shared" si="121"/>
        <v>-</v>
      </c>
      <c r="E1978" s="6" t="str">
        <f>IFERROR(VLOOKUP(B1978,总表!A:D,3,0),"-")</f>
        <v>-</v>
      </c>
      <c r="F1978" s="6" t="str">
        <f t="shared" si="122"/>
        <v>-</v>
      </c>
      <c r="G1978" s="6" t="s">
        <v>9</v>
      </c>
      <c r="H1978" s="6" t="str">
        <f>IF(IFERROR(VLOOKUP(B1978,总表!A:D,4,0),"露易")=0," ",IFERROR(VLOOKUP(B1978,总表!A:D,4,0),"-"))</f>
        <v>-</v>
      </c>
      <c r="I1978" s="6" t="str">
        <f t="shared" si="123"/>
        <v>-</v>
      </c>
    </row>
    <row r="1979" spans="1:9">
      <c r="A1979" s="6">
        <v>1978</v>
      </c>
      <c r="B1979" s="47" t="str">
        <f t="shared" si="120"/>
        <v>000007BA</v>
      </c>
      <c r="C1979" s="47" t="str">
        <f>IFERROR(VLOOKUP(B1979,总表!A:B,2,0),"-")</f>
        <v>-</v>
      </c>
      <c r="D1979" s="6" t="str">
        <f t="shared" si="121"/>
        <v>-</v>
      </c>
      <c r="E1979" s="6" t="str">
        <f>IFERROR(VLOOKUP(B1979,总表!A:D,3,0),"-")</f>
        <v>-</v>
      </c>
      <c r="F1979" s="6" t="str">
        <f t="shared" si="122"/>
        <v>-</v>
      </c>
      <c r="G1979" s="6" t="s">
        <v>9</v>
      </c>
      <c r="H1979" s="6" t="str">
        <f>IF(IFERROR(VLOOKUP(B1979,总表!A:D,4,0),"露易")=0," ",IFERROR(VLOOKUP(B1979,总表!A:D,4,0),"-"))</f>
        <v>-</v>
      </c>
      <c r="I1979" s="6" t="str">
        <f t="shared" si="123"/>
        <v>-</v>
      </c>
    </row>
    <row r="1980" spans="1:9">
      <c r="A1980" s="6">
        <v>1979</v>
      </c>
      <c r="B1980" s="47" t="str">
        <f t="shared" si="120"/>
        <v>000007BB</v>
      </c>
      <c r="C1980" s="47" t="str">
        <f>IFERROR(VLOOKUP(B1980,总表!A:B,2,0),"-")</f>
        <v>-</v>
      </c>
      <c r="D1980" s="6" t="str">
        <f t="shared" si="121"/>
        <v>-</v>
      </c>
      <c r="E1980" s="6" t="str">
        <f>IFERROR(VLOOKUP(B1980,总表!A:D,3,0),"-")</f>
        <v>-</v>
      </c>
      <c r="F1980" s="6" t="str">
        <f t="shared" si="122"/>
        <v>-</v>
      </c>
      <c r="G1980" s="6" t="s">
        <v>9</v>
      </c>
      <c r="H1980" s="6" t="str">
        <f>IF(IFERROR(VLOOKUP(B1980,总表!A:D,4,0),"露易")=0," ",IFERROR(VLOOKUP(B1980,总表!A:D,4,0),"-"))</f>
        <v>-</v>
      </c>
      <c r="I1980" s="6" t="str">
        <f t="shared" si="123"/>
        <v>-</v>
      </c>
    </row>
    <row r="1981" spans="1:9">
      <c r="A1981" s="6">
        <v>1980</v>
      </c>
      <c r="B1981" s="47" t="str">
        <f t="shared" si="120"/>
        <v>000007BC</v>
      </c>
      <c r="C1981" s="47" t="str">
        <f>IFERROR(VLOOKUP(B1981,总表!A:B,2,0),"-")</f>
        <v>-</v>
      </c>
      <c r="D1981" s="6" t="str">
        <f t="shared" si="121"/>
        <v>-</v>
      </c>
      <c r="E1981" s="6" t="str">
        <f>IFERROR(VLOOKUP(B1981,总表!A:D,3,0),"-")</f>
        <v>-</v>
      </c>
      <c r="F1981" s="6" t="str">
        <f t="shared" si="122"/>
        <v>-</v>
      </c>
      <c r="G1981" s="6" t="s">
        <v>9</v>
      </c>
      <c r="H1981" s="6" t="str">
        <f>IF(IFERROR(VLOOKUP(B1981,总表!A:D,4,0),"露易")=0," ",IFERROR(VLOOKUP(B1981,总表!A:D,4,0),"-"))</f>
        <v>-</v>
      </c>
      <c r="I1981" s="6" t="str">
        <f t="shared" si="123"/>
        <v>-</v>
      </c>
    </row>
    <row r="1982" spans="1:9">
      <c r="A1982" s="6">
        <v>1981</v>
      </c>
      <c r="B1982" s="47" t="str">
        <f t="shared" si="120"/>
        <v>000007BD</v>
      </c>
      <c r="C1982" s="47" t="str">
        <f>IFERROR(VLOOKUP(B1982,总表!A:B,2,0),"-")</f>
        <v>-</v>
      </c>
      <c r="D1982" s="6" t="str">
        <f t="shared" si="121"/>
        <v>-</v>
      </c>
      <c r="E1982" s="6" t="str">
        <f>IFERROR(VLOOKUP(B1982,总表!A:D,3,0),"-")</f>
        <v>-</v>
      </c>
      <c r="F1982" s="6" t="str">
        <f t="shared" si="122"/>
        <v>-</v>
      </c>
      <c r="G1982" s="6" t="s">
        <v>9</v>
      </c>
      <c r="H1982" s="6" t="str">
        <f>IF(IFERROR(VLOOKUP(B1982,总表!A:D,4,0),"露易")=0," ",IFERROR(VLOOKUP(B1982,总表!A:D,4,0),"-"))</f>
        <v>-</v>
      </c>
      <c r="I1982" s="6" t="str">
        <f t="shared" si="123"/>
        <v>-</v>
      </c>
    </row>
    <row r="1983" spans="1:9">
      <c r="A1983" s="6">
        <v>1982</v>
      </c>
      <c r="B1983" s="47" t="str">
        <f t="shared" si="120"/>
        <v>000007BE</v>
      </c>
      <c r="C1983" s="47" t="str">
        <f>IFERROR(VLOOKUP(B1983,总表!A:B,2,0),"-")</f>
        <v>-</v>
      </c>
      <c r="D1983" s="6" t="str">
        <f t="shared" si="121"/>
        <v>-</v>
      </c>
      <c r="E1983" s="6" t="str">
        <f>IFERROR(VLOOKUP(B1983,总表!A:D,3,0),"-")</f>
        <v>-</v>
      </c>
      <c r="F1983" s="6" t="str">
        <f t="shared" si="122"/>
        <v>-</v>
      </c>
      <c r="G1983" s="6" t="s">
        <v>9</v>
      </c>
      <c r="H1983" s="6" t="str">
        <f>IF(IFERROR(VLOOKUP(B1983,总表!A:D,4,0),"露易")=0," ",IFERROR(VLOOKUP(B1983,总表!A:D,4,0),"-"))</f>
        <v>-</v>
      </c>
      <c r="I1983" s="6" t="str">
        <f t="shared" si="123"/>
        <v>-</v>
      </c>
    </row>
    <row r="1984" spans="1:9">
      <c r="A1984" s="6">
        <v>1983</v>
      </c>
      <c r="B1984" s="47" t="str">
        <f t="shared" si="120"/>
        <v>000007BF</v>
      </c>
      <c r="C1984" s="47" t="str">
        <f>IFERROR(VLOOKUP(B1984,总表!A:B,2,0),"-")</f>
        <v>-</v>
      </c>
      <c r="D1984" s="6" t="str">
        <f t="shared" si="121"/>
        <v>-</v>
      </c>
      <c r="E1984" s="6" t="str">
        <f>IFERROR(VLOOKUP(B1984,总表!A:D,3,0),"-")</f>
        <v>-</v>
      </c>
      <c r="F1984" s="6" t="str">
        <f t="shared" si="122"/>
        <v>-</v>
      </c>
      <c r="G1984" s="6" t="s">
        <v>9</v>
      </c>
      <c r="H1984" s="6" t="str">
        <f>IF(IFERROR(VLOOKUP(B1984,总表!A:D,4,0),"露易")=0," ",IFERROR(VLOOKUP(B1984,总表!A:D,4,0),"-"))</f>
        <v>-</v>
      </c>
      <c r="I1984" s="6" t="str">
        <f t="shared" si="123"/>
        <v>-</v>
      </c>
    </row>
    <row r="1985" spans="1:9">
      <c r="A1985" s="6">
        <v>1984</v>
      </c>
      <c r="B1985" s="47" t="str">
        <f t="shared" si="120"/>
        <v>000007C0</v>
      </c>
      <c r="C1985" s="47" t="str">
        <f>IFERROR(VLOOKUP(B1985,总表!A:B,2,0),"-")</f>
        <v>-</v>
      </c>
      <c r="D1985" s="6" t="str">
        <f t="shared" si="121"/>
        <v>-</v>
      </c>
      <c r="E1985" s="6" t="str">
        <f>IFERROR(VLOOKUP(B1985,总表!A:D,3,0),"-")</f>
        <v>-</v>
      </c>
      <c r="F1985" s="6" t="str">
        <f t="shared" si="122"/>
        <v>-</v>
      </c>
      <c r="G1985" s="6" t="s">
        <v>9</v>
      </c>
      <c r="H1985" s="6" t="str">
        <f>IF(IFERROR(VLOOKUP(B1985,总表!A:D,4,0),"露易")=0," ",IFERROR(VLOOKUP(B1985,总表!A:D,4,0),"-"))</f>
        <v>-</v>
      </c>
      <c r="I1985" s="6" t="str">
        <f t="shared" si="123"/>
        <v>-</v>
      </c>
    </row>
    <row r="1986" spans="1:9">
      <c r="A1986" s="6">
        <v>1985</v>
      </c>
      <c r="B1986" s="47" t="str">
        <f t="shared" ref="B1986:B2049" si="124">DEC2HEX(ROW(A1985),8)</f>
        <v>000007C1</v>
      </c>
      <c r="C1986" s="47" t="str">
        <f>IFERROR(VLOOKUP(B1986,总表!A:B,2,0),"-")</f>
        <v>-</v>
      </c>
      <c r="D1986" s="6" t="str">
        <f t="shared" ref="D1986:D2049" si="125">C1986</f>
        <v>-</v>
      </c>
      <c r="E1986" s="6" t="str">
        <f>IFERROR(VLOOKUP(B1986,总表!A:D,3,0),"-")</f>
        <v>-</v>
      </c>
      <c r="F1986" s="6" t="str">
        <f t="shared" ref="F1986:F2049" si="126">E1986</f>
        <v>-</v>
      </c>
      <c r="G1986" s="6" t="s">
        <v>9</v>
      </c>
      <c r="H1986" s="6" t="str">
        <f>IF(IFERROR(VLOOKUP(B1986,总表!A:D,4,0),"露易")=0," ",IFERROR(VLOOKUP(B1986,总表!A:D,4,0),"-"))</f>
        <v>-</v>
      </c>
      <c r="I1986" s="6" t="str">
        <f t="shared" ref="I1986:I2049" si="127">H1986</f>
        <v>-</v>
      </c>
    </row>
    <row r="1987" spans="1:9">
      <c r="A1987" s="6">
        <v>1986</v>
      </c>
      <c r="B1987" s="47" t="str">
        <f t="shared" si="124"/>
        <v>000007C2</v>
      </c>
      <c r="C1987" s="47" t="str">
        <f>IFERROR(VLOOKUP(B1987,总表!A:B,2,0),"-")</f>
        <v>-</v>
      </c>
      <c r="D1987" s="6" t="str">
        <f t="shared" si="125"/>
        <v>-</v>
      </c>
      <c r="E1987" s="6" t="str">
        <f>IFERROR(VLOOKUP(B1987,总表!A:D,3,0),"-")</f>
        <v>-</v>
      </c>
      <c r="F1987" s="6" t="str">
        <f t="shared" si="126"/>
        <v>-</v>
      </c>
      <c r="G1987" s="6" t="s">
        <v>9</v>
      </c>
      <c r="H1987" s="6" t="str">
        <f>IF(IFERROR(VLOOKUP(B1987,总表!A:D,4,0),"露易")=0," ",IFERROR(VLOOKUP(B1987,总表!A:D,4,0),"-"))</f>
        <v>-</v>
      </c>
      <c r="I1987" s="6" t="str">
        <f t="shared" si="127"/>
        <v>-</v>
      </c>
    </row>
    <row r="1988" spans="1:9">
      <c r="A1988" s="6">
        <v>1987</v>
      </c>
      <c r="B1988" s="47" t="str">
        <f t="shared" si="124"/>
        <v>000007C3</v>
      </c>
      <c r="C1988" s="47" t="str">
        <f>IFERROR(VLOOKUP(B1988,总表!A:B,2,0),"-")</f>
        <v>-</v>
      </c>
      <c r="D1988" s="6" t="str">
        <f t="shared" si="125"/>
        <v>-</v>
      </c>
      <c r="E1988" s="6" t="str">
        <f>IFERROR(VLOOKUP(B1988,总表!A:D,3,0),"-")</f>
        <v>-</v>
      </c>
      <c r="F1988" s="6" t="str">
        <f t="shared" si="126"/>
        <v>-</v>
      </c>
      <c r="G1988" s="6" t="s">
        <v>9</v>
      </c>
      <c r="H1988" s="6" t="str">
        <f>IF(IFERROR(VLOOKUP(B1988,总表!A:D,4,0),"露易")=0," ",IFERROR(VLOOKUP(B1988,总表!A:D,4,0),"-"))</f>
        <v>-</v>
      </c>
      <c r="I1988" s="6" t="str">
        <f t="shared" si="127"/>
        <v>-</v>
      </c>
    </row>
    <row r="1989" spans="1:9">
      <c r="A1989" s="6">
        <v>1988</v>
      </c>
      <c r="B1989" s="47" t="str">
        <f t="shared" si="124"/>
        <v>000007C4</v>
      </c>
      <c r="C1989" s="47" t="str">
        <f>IFERROR(VLOOKUP(B1989,总表!A:B,2,0),"-")</f>
        <v>-</v>
      </c>
      <c r="D1989" s="6" t="str">
        <f t="shared" si="125"/>
        <v>-</v>
      </c>
      <c r="E1989" s="6" t="str">
        <f>IFERROR(VLOOKUP(B1989,总表!A:D,3,0),"-")</f>
        <v>-</v>
      </c>
      <c r="F1989" s="6" t="str">
        <f t="shared" si="126"/>
        <v>-</v>
      </c>
      <c r="G1989" s="6" t="s">
        <v>9</v>
      </c>
      <c r="H1989" s="6" t="str">
        <f>IF(IFERROR(VLOOKUP(B1989,总表!A:D,4,0),"露易")=0," ",IFERROR(VLOOKUP(B1989,总表!A:D,4,0),"-"))</f>
        <v>-</v>
      </c>
      <c r="I1989" s="6" t="str">
        <f t="shared" si="127"/>
        <v>-</v>
      </c>
    </row>
    <row r="1990" spans="1:9">
      <c r="A1990" s="6">
        <v>1989</v>
      </c>
      <c r="B1990" s="47" t="str">
        <f t="shared" si="124"/>
        <v>000007C5</v>
      </c>
      <c r="C1990" s="47" t="str">
        <f>IFERROR(VLOOKUP(B1990,总表!A:B,2,0),"-")</f>
        <v>-</v>
      </c>
      <c r="D1990" s="6" t="str">
        <f t="shared" si="125"/>
        <v>-</v>
      </c>
      <c r="E1990" s="6" t="str">
        <f>IFERROR(VLOOKUP(B1990,总表!A:D,3,0),"-")</f>
        <v>-</v>
      </c>
      <c r="F1990" s="6" t="str">
        <f t="shared" si="126"/>
        <v>-</v>
      </c>
      <c r="G1990" s="6" t="s">
        <v>9</v>
      </c>
      <c r="H1990" s="6" t="str">
        <f>IF(IFERROR(VLOOKUP(B1990,总表!A:D,4,0),"露易")=0," ",IFERROR(VLOOKUP(B1990,总表!A:D,4,0),"-"))</f>
        <v>-</v>
      </c>
      <c r="I1990" s="6" t="str">
        <f t="shared" si="127"/>
        <v>-</v>
      </c>
    </row>
    <row r="1991" spans="1:9">
      <c r="A1991" s="6">
        <v>1990</v>
      </c>
      <c r="B1991" s="47" t="str">
        <f t="shared" si="124"/>
        <v>000007C6</v>
      </c>
      <c r="C1991" s="47" t="str">
        <f>IFERROR(VLOOKUP(B1991,总表!A:B,2,0),"-")</f>
        <v>-</v>
      </c>
      <c r="D1991" s="6" t="str">
        <f t="shared" si="125"/>
        <v>-</v>
      </c>
      <c r="E1991" s="6" t="str">
        <f>IFERROR(VLOOKUP(B1991,总表!A:D,3,0),"-")</f>
        <v>-</v>
      </c>
      <c r="F1991" s="6" t="str">
        <f t="shared" si="126"/>
        <v>-</v>
      </c>
      <c r="G1991" s="6" t="s">
        <v>9</v>
      </c>
      <c r="H1991" s="6" t="str">
        <f>IF(IFERROR(VLOOKUP(B1991,总表!A:D,4,0),"露易")=0," ",IFERROR(VLOOKUP(B1991,总表!A:D,4,0),"-"))</f>
        <v>-</v>
      </c>
      <c r="I1991" s="6" t="str">
        <f t="shared" si="127"/>
        <v>-</v>
      </c>
    </row>
    <row r="1992" spans="1:9">
      <c r="A1992" s="6">
        <v>1991</v>
      </c>
      <c r="B1992" s="47" t="str">
        <f t="shared" si="124"/>
        <v>000007C7</v>
      </c>
      <c r="C1992" s="47" t="str">
        <f>IFERROR(VLOOKUP(B1992,总表!A:B,2,0),"-")</f>
        <v>-</v>
      </c>
      <c r="D1992" s="6" t="str">
        <f t="shared" si="125"/>
        <v>-</v>
      </c>
      <c r="E1992" s="6" t="str">
        <f>IFERROR(VLOOKUP(B1992,总表!A:D,3,0),"-")</f>
        <v>-</v>
      </c>
      <c r="F1992" s="6" t="str">
        <f t="shared" si="126"/>
        <v>-</v>
      </c>
      <c r="G1992" s="6" t="s">
        <v>9</v>
      </c>
      <c r="H1992" s="6" t="str">
        <f>IF(IFERROR(VLOOKUP(B1992,总表!A:D,4,0),"露易")=0," ",IFERROR(VLOOKUP(B1992,总表!A:D,4,0),"-"))</f>
        <v>-</v>
      </c>
      <c r="I1992" s="6" t="str">
        <f t="shared" si="127"/>
        <v>-</v>
      </c>
    </row>
    <row r="1993" spans="1:9">
      <c r="A1993" s="6">
        <v>1992</v>
      </c>
      <c r="B1993" s="47" t="str">
        <f t="shared" si="124"/>
        <v>000007C8</v>
      </c>
      <c r="C1993" s="47" t="str">
        <f>IFERROR(VLOOKUP(B1993,总表!A:B,2,0),"-")</f>
        <v>-</v>
      </c>
      <c r="D1993" s="6" t="str">
        <f t="shared" si="125"/>
        <v>-</v>
      </c>
      <c r="E1993" s="6" t="str">
        <f>IFERROR(VLOOKUP(B1993,总表!A:D,3,0),"-")</f>
        <v>-</v>
      </c>
      <c r="F1993" s="6" t="str">
        <f t="shared" si="126"/>
        <v>-</v>
      </c>
      <c r="G1993" s="6" t="s">
        <v>9</v>
      </c>
      <c r="H1993" s="6" t="str">
        <f>IF(IFERROR(VLOOKUP(B1993,总表!A:D,4,0),"露易")=0," ",IFERROR(VLOOKUP(B1993,总表!A:D,4,0),"-"))</f>
        <v>-</v>
      </c>
      <c r="I1993" s="6" t="str">
        <f t="shared" si="127"/>
        <v>-</v>
      </c>
    </row>
    <row r="1994" spans="1:9">
      <c r="A1994" s="6">
        <v>1993</v>
      </c>
      <c r="B1994" s="47" t="str">
        <f t="shared" si="124"/>
        <v>000007C9</v>
      </c>
      <c r="C1994" s="47" t="str">
        <f>IFERROR(VLOOKUP(B1994,总表!A:B,2,0),"-")</f>
        <v>-</v>
      </c>
      <c r="D1994" s="6" t="str">
        <f t="shared" si="125"/>
        <v>-</v>
      </c>
      <c r="E1994" s="6" t="str">
        <f>IFERROR(VLOOKUP(B1994,总表!A:D,3,0),"-")</f>
        <v>-</v>
      </c>
      <c r="F1994" s="6" t="str">
        <f t="shared" si="126"/>
        <v>-</v>
      </c>
      <c r="G1994" s="6" t="s">
        <v>9</v>
      </c>
      <c r="H1994" s="6" t="str">
        <f>IF(IFERROR(VLOOKUP(B1994,总表!A:D,4,0),"露易")=0," ",IFERROR(VLOOKUP(B1994,总表!A:D,4,0),"-"))</f>
        <v>-</v>
      </c>
      <c r="I1994" s="6" t="str">
        <f t="shared" si="127"/>
        <v>-</v>
      </c>
    </row>
    <row r="1995" spans="1:9">
      <c r="A1995" s="6">
        <v>1994</v>
      </c>
      <c r="B1995" s="47" t="str">
        <f t="shared" si="124"/>
        <v>000007CA</v>
      </c>
      <c r="C1995" s="47" t="str">
        <f>IFERROR(VLOOKUP(B1995,总表!A:B,2,0),"-")</f>
        <v>-</v>
      </c>
      <c r="D1995" s="6" t="str">
        <f t="shared" si="125"/>
        <v>-</v>
      </c>
      <c r="E1995" s="6" t="str">
        <f>IFERROR(VLOOKUP(B1995,总表!A:D,3,0),"-")</f>
        <v>-</v>
      </c>
      <c r="F1995" s="6" t="str">
        <f t="shared" si="126"/>
        <v>-</v>
      </c>
      <c r="G1995" s="6" t="s">
        <v>9</v>
      </c>
      <c r="H1995" s="6" t="str">
        <f>IF(IFERROR(VLOOKUP(B1995,总表!A:D,4,0),"露易")=0," ",IFERROR(VLOOKUP(B1995,总表!A:D,4,0),"-"))</f>
        <v>-</v>
      </c>
      <c r="I1995" s="6" t="str">
        <f t="shared" si="127"/>
        <v>-</v>
      </c>
    </row>
    <row r="1996" spans="1:9">
      <c r="A1996" s="6">
        <v>1995</v>
      </c>
      <c r="B1996" s="47" t="str">
        <f t="shared" si="124"/>
        <v>000007CB</v>
      </c>
      <c r="C1996" s="47" t="str">
        <f>IFERROR(VLOOKUP(B1996,总表!A:B,2,0),"-")</f>
        <v>-</v>
      </c>
      <c r="D1996" s="6" t="str">
        <f t="shared" si="125"/>
        <v>-</v>
      </c>
      <c r="E1996" s="6" t="str">
        <f>IFERROR(VLOOKUP(B1996,总表!A:D,3,0),"-")</f>
        <v>-</v>
      </c>
      <c r="F1996" s="6" t="str">
        <f t="shared" si="126"/>
        <v>-</v>
      </c>
      <c r="G1996" s="6" t="s">
        <v>9</v>
      </c>
      <c r="H1996" s="6" t="str">
        <f>IF(IFERROR(VLOOKUP(B1996,总表!A:D,4,0),"露易")=0," ",IFERROR(VLOOKUP(B1996,总表!A:D,4,0),"-"))</f>
        <v>-</v>
      </c>
      <c r="I1996" s="6" t="str">
        <f t="shared" si="127"/>
        <v>-</v>
      </c>
    </row>
    <row r="1997" spans="1:9">
      <c r="A1997" s="6">
        <v>1996</v>
      </c>
      <c r="B1997" s="47" t="str">
        <f t="shared" si="124"/>
        <v>000007CC</v>
      </c>
      <c r="C1997" s="47" t="str">
        <f>IFERROR(VLOOKUP(B1997,总表!A:B,2,0),"-")</f>
        <v>-</v>
      </c>
      <c r="D1997" s="6" t="str">
        <f t="shared" si="125"/>
        <v>-</v>
      </c>
      <c r="E1997" s="6" t="str">
        <f>IFERROR(VLOOKUP(B1997,总表!A:D,3,0),"-")</f>
        <v>-</v>
      </c>
      <c r="F1997" s="6" t="str">
        <f t="shared" si="126"/>
        <v>-</v>
      </c>
      <c r="G1997" s="6" t="s">
        <v>9</v>
      </c>
      <c r="H1997" s="6" t="str">
        <f>IF(IFERROR(VLOOKUP(B1997,总表!A:D,4,0),"露易")=0," ",IFERROR(VLOOKUP(B1997,总表!A:D,4,0),"-"))</f>
        <v>-</v>
      </c>
      <c r="I1997" s="6" t="str">
        <f t="shared" si="127"/>
        <v>-</v>
      </c>
    </row>
    <row r="1998" spans="1:9">
      <c r="A1998" s="6">
        <v>1997</v>
      </c>
      <c r="B1998" s="47" t="str">
        <f t="shared" si="124"/>
        <v>000007CD</v>
      </c>
      <c r="C1998" s="47" t="str">
        <f>IFERROR(VLOOKUP(B1998,总表!A:B,2,0),"-")</f>
        <v>-</v>
      </c>
      <c r="D1998" s="6" t="str">
        <f t="shared" si="125"/>
        <v>-</v>
      </c>
      <c r="E1998" s="6" t="str">
        <f>IFERROR(VLOOKUP(B1998,总表!A:D,3,0),"-")</f>
        <v>-</v>
      </c>
      <c r="F1998" s="6" t="str">
        <f t="shared" si="126"/>
        <v>-</v>
      </c>
      <c r="G1998" s="6" t="s">
        <v>9</v>
      </c>
      <c r="H1998" s="6" t="str">
        <f>IF(IFERROR(VLOOKUP(B1998,总表!A:D,4,0),"露易")=0," ",IFERROR(VLOOKUP(B1998,总表!A:D,4,0),"-"))</f>
        <v>-</v>
      </c>
      <c r="I1998" s="6" t="str">
        <f t="shared" si="127"/>
        <v>-</v>
      </c>
    </row>
    <row r="1999" spans="1:9">
      <c r="A1999" s="6">
        <v>1998</v>
      </c>
      <c r="B1999" s="47" t="str">
        <f t="shared" si="124"/>
        <v>000007CE</v>
      </c>
      <c r="C1999" s="47" t="str">
        <f>IFERROR(VLOOKUP(B1999,总表!A:B,2,0),"-")</f>
        <v>-</v>
      </c>
      <c r="D1999" s="6" t="str">
        <f t="shared" si="125"/>
        <v>-</v>
      </c>
      <c r="E1999" s="6" t="str">
        <f>IFERROR(VLOOKUP(B1999,总表!A:D,3,0),"-")</f>
        <v>-</v>
      </c>
      <c r="F1999" s="6" t="str">
        <f t="shared" si="126"/>
        <v>-</v>
      </c>
      <c r="G1999" s="6" t="s">
        <v>9</v>
      </c>
      <c r="H1999" s="6" t="str">
        <f>IF(IFERROR(VLOOKUP(B1999,总表!A:D,4,0),"露易")=0," ",IFERROR(VLOOKUP(B1999,总表!A:D,4,0),"-"))</f>
        <v>-</v>
      </c>
      <c r="I1999" s="6" t="str">
        <f t="shared" si="127"/>
        <v>-</v>
      </c>
    </row>
    <row r="2000" spans="1:9">
      <c r="A2000" s="6">
        <v>1999</v>
      </c>
      <c r="B2000" s="47" t="str">
        <f t="shared" si="124"/>
        <v>000007CF</v>
      </c>
      <c r="C2000" s="47" t="str">
        <f>IFERROR(VLOOKUP(B2000,总表!A:B,2,0),"-")</f>
        <v>-</v>
      </c>
      <c r="D2000" s="6" t="str">
        <f t="shared" si="125"/>
        <v>-</v>
      </c>
      <c r="E2000" s="6" t="str">
        <f>IFERROR(VLOOKUP(B2000,总表!A:D,3,0),"-")</f>
        <v>-</v>
      </c>
      <c r="F2000" s="6" t="str">
        <f t="shared" si="126"/>
        <v>-</v>
      </c>
      <c r="G2000" s="6" t="s">
        <v>9</v>
      </c>
      <c r="H2000" s="6" t="str">
        <f>IF(IFERROR(VLOOKUP(B2000,总表!A:D,4,0),"露易")=0," ",IFERROR(VLOOKUP(B2000,总表!A:D,4,0),"-"))</f>
        <v>-</v>
      </c>
      <c r="I2000" s="6" t="str">
        <f t="shared" si="127"/>
        <v>-</v>
      </c>
    </row>
    <row r="2001" spans="1:9">
      <c r="A2001" s="6">
        <v>2000</v>
      </c>
      <c r="B2001" s="47" t="str">
        <f t="shared" si="124"/>
        <v>000007D0</v>
      </c>
      <c r="C2001" s="47" t="str">
        <f>IFERROR(VLOOKUP(B2001,总表!A:B,2,0),"-")</f>
        <v>-</v>
      </c>
      <c r="D2001" s="6" t="str">
        <f t="shared" si="125"/>
        <v>-</v>
      </c>
      <c r="E2001" s="6" t="str">
        <f>IFERROR(VLOOKUP(B2001,总表!A:D,3,0),"-")</f>
        <v>-</v>
      </c>
      <c r="F2001" s="6" t="str">
        <f t="shared" si="126"/>
        <v>-</v>
      </c>
      <c r="G2001" s="6" t="s">
        <v>9</v>
      </c>
      <c r="H2001" s="6" t="str">
        <f>IF(IFERROR(VLOOKUP(B2001,总表!A:D,4,0),"露易")=0," ",IFERROR(VLOOKUP(B2001,总表!A:D,4,0),"-"))</f>
        <v>-</v>
      </c>
      <c r="I2001" s="6" t="str">
        <f t="shared" si="127"/>
        <v>-</v>
      </c>
    </row>
    <row r="2002" spans="1:9">
      <c r="A2002" s="6">
        <v>2001</v>
      </c>
      <c r="B2002" s="47" t="str">
        <f t="shared" si="124"/>
        <v>000007D1</v>
      </c>
      <c r="C2002" s="47" t="str">
        <f>IFERROR(VLOOKUP(B2002,总表!A:B,2,0),"-")</f>
        <v>-</v>
      </c>
      <c r="D2002" s="6" t="str">
        <f t="shared" si="125"/>
        <v>-</v>
      </c>
      <c r="E2002" s="6" t="str">
        <f>IFERROR(VLOOKUP(B2002,总表!A:D,3,0),"-")</f>
        <v>-</v>
      </c>
      <c r="F2002" s="6" t="str">
        <f t="shared" si="126"/>
        <v>-</v>
      </c>
      <c r="G2002" s="6" t="s">
        <v>9</v>
      </c>
      <c r="H2002" s="6" t="str">
        <f>IF(IFERROR(VLOOKUP(B2002,总表!A:D,4,0),"露易")=0," ",IFERROR(VLOOKUP(B2002,总表!A:D,4,0),"-"))</f>
        <v>-</v>
      </c>
      <c r="I2002" s="6" t="str">
        <f t="shared" si="127"/>
        <v>-</v>
      </c>
    </row>
    <row r="2003" spans="1:9">
      <c r="A2003" s="6">
        <v>2002</v>
      </c>
      <c r="B2003" s="47" t="str">
        <f t="shared" si="124"/>
        <v>000007D2</v>
      </c>
      <c r="C2003" s="47" t="str">
        <f>IFERROR(VLOOKUP(B2003,总表!A:B,2,0),"-")</f>
        <v>-</v>
      </c>
      <c r="D2003" s="6" t="str">
        <f t="shared" si="125"/>
        <v>-</v>
      </c>
      <c r="E2003" s="6" t="str">
        <f>IFERROR(VLOOKUP(B2003,总表!A:D,3,0),"-")</f>
        <v>-</v>
      </c>
      <c r="F2003" s="6" t="str">
        <f t="shared" si="126"/>
        <v>-</v>
      </c>
      <c r="G2003" s="6" t="s">
        <v>9</v>
      </c>
      <c r="H2003" s="6" t="str">
        <f>IF(IFERROR(VLOOKUP(B2003,总表!A:D,4,0),"露易")=0," ",IFERROR(VLOOKUP(B2003,总表!A:D,4,0),"-"))</f>
        <v>-</v>
      </c>
      <c r="I2003" s="6" t="str">
        <f t="shared" si="127"/>
        <v>-</v>
      </c>
    </row>
    <row r="2004" spans="1:9">
      <c r="A2004" s="6">
        <v>2003</v>
      </c>
      <c r="B2004" s="47" t="str">
        <f t="shared" si="124"/>
        <v>000007D3</v>
      </c>
      <c r="C2004" s="47" t="str">
        <f>IFERROR(VLOOKUP(B2004,总表!A:B,2,0),"-")</f>
        <v>-</v>
      </c>
      <c r="D2004" s="6" t="str">
        <f t="shared" si="125"/>
        <v>-</v>
      </c>
      <c r="E2004" s="6" t="str">
        <f>IFERROR(VLOOKUP(B2004,总表!A:D,3,0),"-")</f>
        <v>-</v>
      </c>
      <c r="F2004" s="6" t="str">
        <f t="shared" si="126"/>
        <v>-</v>
      </c>
      <c r="G2004" s="6" t="s">
        <v>9</v>
      </c>
      <c r="H2004" s="6" t="str">
        <f>IF(IFERROR(VLOOKUP(B2004,总表!A:D,4,0),"露易")=0," ",IFERROR(VLOOKUP(B2004,总表!A:D,4,0),"-"))</f>
        <v>-</v>
      </c>
      <c r="I2004" s="6" t="str">
        <f t="shared" si="127"/>
        <v>-</v>
      </c>
    </row>
    <row r="2005" spans="1:9">
      <c r="A2005" s="6">
        <v>2004</v>
      </c>
      <c r="B2005" s="47" t="str">
        <f t="shared" si="124"/>
        <v>000007D4</v>
      </c>
      <c r="C2005" s="47" t="str">
        <f>IFERROR(VLOOKUP(B2005,总表!A:B,2,0),"-")</f>
        <v>-</v>
      </c>
      <c r="D2005" s="6" t="str">
        <f t="shared" si="125"/>
        <v>-</v>
      </c>
      <c r="E2005" s="6" t="str">
        <f>IFERROR(VLOOKUP(B2005,总表!A:D,3,0),"-")</f>
        <v>-</v>
      </c>
      <c r="F2005" s="6" t="str">
        <f t="shared" si="126"/>
        <v>-</v>
      </c>
      <c r="G2005" s="6" t="s">
        <v>9</v>
      </c>
      <c r="H2005" s="6" t="str">
        <f>IF(IFERROR(VLOOKUP(B2005,总表!A:D,4,0),"露易")=0," ",IFERROR(VLOOKUP(B2005,总表!A:D,4,0),"-"))</f>
        <v>-</v>
      </c>
      <c r="I2005" s="6" t="str">
        <f t="shared" si="127"/>
        <v>-</v>
      </c>
    </row>
    <row r="2006" spans="1:9">
      <c r="A2006" s="6">
        <v>2005</v>
      </c>
      <c r="B2006" s="47" t="str">
        <f t="shared" si="124"/>
        <v>000007D5</v>
      </c>
      <c r="C2006" s="47" t="str">
        <f>IFERROR(VLOOKUP(B2006,总表!A:B,2,0),"-")</f>
        <v>-</v>
      </c>
      <c r="D2006" s="6" t="str">
        <f t="shared" si="125"/>
        <v>-</v>
      </c>
      <c r="E2006" s="6" t="str">
        <f>IFERROR(VLOOKUP(B2006,总表!A:D,3,0),"-")</f>
        <v>-</v>
      </c>
      <c r="F2006" s="6" t="str">
        <f t="shared" si="126"/>
        <v>-</v>
      </c>
      <c r="G2006" s="6" t="s">
        <v>9</v>
      </c>
      <c r="H2006" s="6" t="str">
        <f>IF(IFERROR(VLOOKUP(B2006,总表!A:D,4,0),"露易")=0," ",IFERROR(VLOOKUP(B2006,总表!A:D,4,0),"-"))</f>
        <v>-</v>
      </c>
      <c r="I2006" s="6" t="str">
        <f t="shared" si="127"/>
        <v>-</v>
      </c>
    </row>
    <row r="2007" spans="1:9">
      <c r="A2007" s="6">
        <v>2006</v>
      </c>
      <c r="B2007" s="47" t="str">
        <f t="shared" si="124"/>
        <v>000007D6</v>
      </c>
      <c r="C2007" s="47" t="str">
        <f>IFERROR(VLOOKUP(B2007,总表!A:B,2,0),"-")</f>
        <v>-</v>
      </c>
      <c r="D2007" s="6" t="str">
        <f t="shared" si="125"/>
        <v>-</v>
      </c>
      <c r="E2007" s="6" t="str">
        <f>IFERROR(VLOOKUP(B2007,总表!A:D,3,0),"-")</f>
        <v>-</v>
      </c>
      <c r="F2007" s="6" t="str">
        <f t="shared" si="126"/>
        <v>-</v>
      </c>
      <c r="G2007" s="6" t="s">
        <v>9</v>
      </c>
      <c r="H2007" s="6" t="str">
        <f>IF(IFERROR(VLOOKUP(B2007,总表!A:D,4,0),"露易")=0," ",IFERROR(VLOOKUP(B2007,总表!A:D,4,0),"-"))</f>
        <v>-</v>
      </c>
      <c r="I2007" s="6" t="str">
        <f t="shared" si="127"/>
        <v>-</v>
      </c>
    </row>
    <row r="2008" spans="1:9">
      <c r="A2008" s="6">
        <v>2007</v>
      </c>
      <c r="B2008" s="47" t="str">
        <f t="shared" si="124"/>
        <v>000007D7</v>
      </c>
      <c r="C2008" s="47" t="str">
        <f>IFERROR(VLOOKUP(B2008,总表!A:B,2,0),"-")</f>
        <v>-</v>
      </c>
      <c r="D2008" s="6" t="str">
        <f t="shared" si="125"/>
        <v>-</v>
      </c>
      <c r="E2008" s="6" t="str">
        <f>IFERROR(VLOOKUP(B2008,总表!A:D,3,0),"-")</f>
        <v>-</v>
      </c>
      <c r="F2008" s="6" t="str">
        <f t="shared" si="126"/>
        <v>-</v>
      </c>
      <c r="G2008" s="6" t="s">
        <v>9</v>
      </c>
      <c r="H2008" s="6" t="str">
        <f>IF(IFERROR(VLOOKUP(B2008,总表!A:D,4,0),"露易")=0," ",IFERROR(VLOOKUP(B2008,总表!A:D,4,0),"-"))</f>
        <v>-</v>
      </c>
      <c r="I2008" s="6" t="str">
        <f t="shared" si="127"/>
        <v>-</v>
      </c>
    </row>
    <row r="2009" spans="1:9">
      <c r="A2009" s="6">
        <v>2008</v>
      </c>
      <c r="B2009" s="47" t="str">
        <f t="shared" si="124"/>
        <v>000007D8</v>
      </c>
      <c r="C2009" s="47" t="str">
        <f>IFERROR(VLOOKUP(B2009,总表!A:B,2,0),"-")</f>
        <v>-</v>
      </c>
      <c r="D2009" s="6" t="str">
        <f t="shared" si="125"/>
        <v>-</v>
      </c>
      <c r="E2009" s="6" t="str">
        <f>IFERROR(VLOOKUP(B2009,总表!A:D,3,0),"-")</f>
        <v>-</v>
      </c>
      <c r="F2009" s="6" t="str">
        <f t="shared" si="126"/>
        <v>-</v>
      </c>
      <c r="G2009" s="6" t="s">
        <v>9</v>
      </c>
      <c r="H2009" s="6" t="str">
        <f>IF(IFERROR(VLOOKUP(B2009,总表!A:D,4,0),"露易")=0," ",IFERROR(VLOOKUP(B2009,总表!A:D,4,0),"-"))</f>
        <v>-</v>
      </c>
      <c r="I2009" s="6" t="str">
        <f t="shared" si="127"/>
        <v>-</v>
      </c>
    </row>
    <row r="2010" spans="1:9">
      <c r="A2010" s="6">
        <v>2009</v>
      </c>
      <c r="B2010" s="47" t="str">
        <f t="shared" si="124"/>
        <v>000007D9</v>
      </c>
      <c r="C2010" s="47" t="str">
        <f>IFERROR(VLOOKUP(B2010,总表!A:B,2,0),"-")</f>
        <v>-</v>
      </c>
      <c r="D2010" s="6" t="str">
        <f t="shared" si="125"/>
        <v>-</v>
      </c>
      <c r="E2010" s="6" t="str">
        <f>IFERROR(VLOOKUP(B2010,总表!A:D,3,0),"-")</f>
        <v>-</v>
      </c>
      <c r="F2010" s="6" t="str">
        <f t="shared" si="126"/>
        <v>-</v>
      </c>
      <c r="G2010" s="6" t="s">
        <v>9</v>
      </c>
      <c r="H2010" s="6" t="str">
        <f>IF(IFERROR(VLOOKUP(B2010,总表!A:D,4,0),"露易")=0," ",IFERROR(VLOOKUP(B2010,总表!A:D,4,0),"-"))</f>
        <v>-</v>
      </c>
      <c r="I2010" s="6" t="str">
        <f t="shared" si="127"/>
        <v>-</v>
      </c>
    </row>
    <row r="2011" spans="1:9">
      <c r="A2011" s="6">
        <v>2010</v>
      </c>
      <c r="B2011" s="47" t="str">
        <f t="shared" si="124"/>
        <v>000007DA</v>
      </c>
      <c r="C2011" s="50" t="str">
        <f>IFERROR(VLOOKUP(B2011,总表!A:B,2,0),"-")</f>
        <v>摆设类</v>
      </c>
      <c r="D2011" s="51" t="str">
        <f t="shared" si="125"/>
        <v>摆设类</v>
      </c>
      <c r="E2011" s="6" t="str">
        <f>IFERROR(VLOOKUP(B2011,总表!A:D,3,0),"-")</f>
        <v>球</v>
      </c>
      <c r="F2011" s="6" t="str">
        <f t="shared" si="126"/>
        <v>球</v>
      </c>
      <c r="H2011" s="6" t="str">
        <f>IF(IFERROR(VLOOKUP(B2011,总表!A:D,4,0),"露易")=0," ",IFERROR(VLOOKUP(B2011,总表!A:D,4,0),"-"))</f>
        <v> </v>
      </c>
      <c r="I2011" s="6" t="str">
        <f t="shared" si="127"/>
        <v> </v>
      </c>
    </row>
    <row r="2012" spans="1:9">
      <c r="A2012" s="6">
        <v>2011</v>
      </c>
      <c r="B2012" s="47" t="str">
        <f t="shared" si="124"/>
        <v>000007DB</v>
      </c>
      <c r="C2012" s="47" t="str">
        <f>IFERROR(VLOOKUP(B2012,总表!A:B,2,0),"-")</f>
        <v>-</v>
      </c>
      <c r="D2012" s="6" t="str">
        <f t="shared" si="125"/>
        <v>-</v>
      </c>
      <c r="E2012" s="6" t="str">
        <f>IFERROR(VLOOKUP(B2012,总表!A:D,3,0),"-")</f>
        <v>-</v>
      </c>
      <c r="F2012" s="6" t="str">
        <f t="shared" si="126"/>
        <v>-</v>
      </c>
      <c r="G2012" s="6" t="s">
        <v>9</v>
      </c>
      <c r="H2012" s="6" t="str">
        <f>IF(IFERROR(VLOOKUP(B2012,总表!A:D,4,0),"露易")=0," ",IFERROR(VLOOKUP(B2012,总表!A:D,4,0),"-"))</f>
        <v>-</v>
      </c>
      <c r="I2012" s="6" t="str">
        <f t="shared" si="127"/>
        <v>-</v>
      </c>
    </row>
    <row r="2013" spans="1:9">
      <c r="A2013" s="6">
        <v>2012</v>
      </c>
      <c r="B2013" s="47" t="str">
        <f t="shared" si="124"/>
        <v>000007DC</v>
      </c>
      <c r="C2013" s="50" t="str">
        <f>IFERROR(VLOOKUP(B2013,总表!A:B,2,0),"-")</f>
        <v>摆设类</v>
      </c>
      <c r="D2013" s="51" t="str">
        <f t="shared" si="125"/>
        <v>摆设类</v>
      </c>
      <c r="E2013" s="6" t="str">
        <f>IFERROR(VLOOKUP(B2013,总表!A:D,3,0),"-")</f>
        <v>黑板</v>
      </c>
      <c r="F2013" s="6" t="str">
        <f t="shared" si="126"/>
        <v>黑板</v>
      </c>
      <c r="H2013" s="6" t="str">
        <f>IF(IFERROR(VLOOKUP(B2013,总表!A:D,4,0),"露易")=0," ",IFERROR(VLOOKUP(B2013,总表!A:D,4,0),"-"))</f>
        <v> </v>
      </c>
      <c r="I2013" s="6" t="str">
        <f t="shared" si="127"/>
        <v> </v>
      </c>
    </row>
    <row r="2014" spans="1:9">
      <c r="A2014" s="6">
        <v>2013</v>
      </c>
      <c r="B2014" s="47" t="str">
        <f t="shared" si="124"/>
        <v>000007DD</v>
      </c>
      <c r="C2014" s="50" t="str">
        <f>IFERROR(VLOOKUP(B2014,总表!A:B,2,0),"-")</f>
        <v>摆设类</v>
      </c>
      <c r="D2014" s="51" t="str">
        <f t="shared" si="125"/>
        <v>摆设类</v>
      </c>
      <c r="E2014" s="51" t="str">
        <f>IFERROR(VLOOKUP(B2014,总表!A:D,3,0),"-")</f>
        <v>讲堂椅子</v>
      </c>
      <c r="F2014" s="51" t="str">
        <f t="shared" si="126"/>
        <v>讲堂椅子</v>
      </c>
      <c r="H2014" s="6" t="str">
        <f>IF(IFERROR(VLOOKUP(B2014,总表!A:D,4,0),"露易")=0," ",IFERROR(VLOOKUP(B2014,总表!A:D,4,0),"-"))</f>
        <v> </v>
      </c>
      <c r="I2014" s="6" t="str">
        <f t="shared" si="127"/>
        <v> </v>
      </c>
    </row>
    <row r="2015" spans="1:9">
      <c r="A2015" s="6">
        <v>2014</v>
      </c>
      <c r="B2015" s="47" t="str">
        <f t="shared" si="124"/>
        <v>000007DE</v>
      </c>
      <c r="C2015" s="50" t="str">
        <f>IFERROR(VLOOKUP(B2015,总表!A:B,2,0),"-")</f>
        <v>摆设类</v>
      </c>
      <c r="D2015" s="51" t="str">
        <f t="shared" si="125"/>
        <v>摆设类</v>
      </c>
      <c r="E2015" s="51" t="str">
        <f>IFERROR(VLOOKUP(B2015,总表!A:D,3,0),"-")</f>
        <v>讲堂桌子</v>
      </c>
      <c r="F2015" s="51" t="str">
        <f t="shared" si="126"/>
        <v>讲堂桌子</v>
      </c>
      <c r="H2015" s="6" t="str">
        <f>IF(IFERROR(VLOOKUP(B2015,总表!A:D,4,0),"露易")=0," ",IFERROR(VLOOKUP(B2015,总表!A:D,4,0),"-"))</f>
        <v> </v>
      </c>
      <c r="I2015" s="6" t="str">
        <f t="shared" si="127"/>
        <v> </v>
      </c>
    </row>
    <row r="2016" spans="1:9">
      <c r="A2016" s="6">
        <v>2015</v>
      </c>
      <c r="B2016" s="47" t="str">
        <f t="shared" si="124"/>
        <v>000007DF</v>
      </c>
      <c r="C2016" s="47" t="str">
        <f>IFERROR(VLOOKUP(B2016,总表!A:B,2,0),"-")</f>
        <v>-</v>
      </c>
      <c r="D2016" s="6" t="str">
        <f t="shared" si="125"/>
        <v>-</v>
      </c>
      <c r="E2016" s="6" t="str">
        <f>IFERROR(VLOOKUP(B2016,总表!A:D,3,0),"-")</f>
        <v>-</v>
      </c>
      <c r="F2016" s="6" t="str">
        <f t="shared" si="126"/>
        <v>-</v>
      </c>
      <c r="G2016" s="6" t="s">
        <v>9</v>
      </c>
      <c r="H2016" s="6" t="str">
        <f>IF(IFERROR(VLOOKUP(B2016,总表!A:D,4,0),"露易")=0," ",IFERROR(VLOOKUP(B2016,总表!A:D,4,0),"-"))</f>
        <v>-</v>
      </c>
      <c r="I2016" s="6" t="str">
        <f t="shared" si="127"/>
        <v>-</v>
      </c>
    </row>
    <row r="2017" spans="1:9">
      <c r="A2017" s="6">
        <v>2016</v>
      </c>
      <c r="B2017" s="47" t="str">
        <f t="shared" si="124"/>
        <v>000007E0</v>
      </c>
      <c r="C2017" s="47" t="str">
        <f>IFERROR(VLOOKUP(B2017,总表!A:B,2,0),"-")</f>
        <v>-</v>
      </c>
      <c r="D2017" s="6" t="str">
        <f t="shared" si="125"/>
        <v>-</v>
      </c>
      <c r="E2017" s="6" t="str">
        <f>IFERROR(VLOOKUP(B2017,总表!A:D,3,0),"-")</f>
        <v>-</v>
      </c>
      <c r="F2017" s="6" t="str">
        <f t="shared" si="126"/>
        <v>-</v>
      </c>
      <c r="G2017" s="6" t="s">
        <v>9</v>
      </c>
      <c r="H2017" s="6" t="str">
        <f>IF(IFERROR(VLOOKUP(B2017,总表!A:D,4,0),"露易")=0," ",IFERROR(VLOOKUP(B2017,总表!A:D,4,0),"-"))</f>
        <v>-</v>
      </c>
      <c r="I2017" s="6" t="str">
        <f t="shared" si="127"/>
        <v>-</v>
      </c>
    </row>
    <row r="2018" spans="1:9">
      <c r="A2018" s="6">
        <v>2017</v>
      </c>
      <c r="B2018" s="47" t="str">
        <f t="shared" si="124"/>
        <v>000007E1</v>
      </c>
      <c r="C2018" s="47" t="str">
        <f>IFERROR(VLOOKUP(B2018,总表!A:B,2,0),"-")</f>
        <v>-</v>
      </c>
      <c r="D2018" s="6" t="str">
        <f t="shared" si="125"/>
        <v>-</v>
      </c>
      <c r="E2018" s="6" t="str">
        <f>IFERROR(VLOOKUP(B2018,总表!A:D,3,0),"-")</f>
        <v>-</v>
      </c>
      <c r="F2018" s="6" t="str">
        <f t="shared" si="126"/>
        <v>-</v>
      </c>
      <c r="G2018" s="6" t="s">
        <v>9</v>
      </c>
      <c r="H2018" s="6" t="str">
        <f>IF(IFERROR(VLOOKUP(B2018,总表!A:D,4,0),"露易")=0," ",IFERROR(VLOOKUP(B2018,总表!A:D,4,0),"-"))</f>
        <v>-</v>
      </c>
      <c r="I2018" s="6" t="str">
        <f t="shared" si="127"/>
        <v>-</v>
      </c>
    </row>
    <row r="2019" spans="1:9">
      <c r="A2019" s="6">
        <v>2018</v>
      </c>
      <c r="B2019" s="47" t="str">
        <f t="shared" si="124"/>
        <v>000007E2</v>
      </c>
      <c r="C2019" s="47" t="str">
        <f>IFERROR(VLOOKUP(B2019,总表!A:B,2,0),"-")</f>
        <v>-</v>
      </c>
      <c r="D2019" s="6" t="str">
        <f t="shared" si="125"/>
        <v>-</v>
      </c>
      <c r="E2019" s="6" t="str">
        <f>IFERROR(VLOOKUP(B2019,总表!A:D,3,0),"-")</f>
        <v>-</v>
      </c>
      <c r="F2019" s="6" t="str">
        <f t="shared" si="126"/>
        <v>-</v>
      </c>
      <c r="G2019" s="6" t="s">
        <v>9</v>
      </c>
      <c r="H2019" s="6" t="str">
        <f>IF(IFERROR(VLOOKUP(B2019,总表!A:D,4,0),"露易")=0," ",IFERROR(VLOOKUP(B2019,总表!A:D,4,0),"-"))</f>
        <v>-</v>
      </c>
      <c r="I2019" s="6" t="str">
        <f t="shared" si="127"/>
        <v>-</v>
      </c>
    </row>
    <row r="2020" spans="1:9">
      <c r="A2020" s="6">
        <v>2019</v>
      </c>
      <c r="B2020" s="47" t="str">
        <f t="shared" si="124"/>
        <v>000007E3</v>
      </c>
      <c r="C2020" s="47" t="str">
        <f>IFERROR(VLOOKUP(B2020,总表!A:B,2,0),"-")</f>
        <v>-</v>
      </c>
      <c r="D2020" s="6" t="str">
        <f t="shared" si="125"/>
        <v>-</v>
      </c>
      <c r="E2020" s="6" t="str">
        <f>IFERROR(VLOOKUP(B2020,总表!A:D,3,0),"-")</f>
        <v>-</v>
      </c>
      <c r="F2020" s="6" t="str">
        <f t="shared" si="126"/>
        <v>-</v>
      </c>
      <c r="G2020" s="6" t="s">
        <v>9</v>
      </c>
      <c r="H2020" s="6" t="str">
        <f>IF(IFERROR(VLOOKUP(B2020,总表!A:D,4,0),"露易")=0," ",IFERROR(VLOOKUP(B2020,总表!A:D,4,0),"-"))</f>
        <v>-</v>
      </c>
      <c r="I2020" s="6" t="str">
        <f t="shared" si="127"/>
        <v>-</v>
      </c>
    </row>
    <row r="2021" spans="1:9">
      <c r="A2021" s="6">
        <v>2020</v>
      </c>
      <c r="B2021" s="47" t="str">
        <f t="shared" si="124"/>
        <v>000007E4</v>
      </c>
      <c r="C2021" s="50" t="str">
        <f>IFERROR(VLOOKUP(B2021,总表!A:B,2,0),"-")</f>
        <v>摆设类</v>
      </c>
      <c r="D2021" s="51" t="str">
        <f t="shared" si="125"/>
        <v>摆设类</v>
      </c>
      <c r="E2021" s="51" t="str">
        <f>IFERROR(VLOOKUP(B2021,总表!A:D,3,0),"-")</f>
        <v>导演椅</v>
      </c>
      <c r="F2021" s="51" t="str">
        <f t="shared" si="126"/>
        <v>导演椅</v>
      </c>
      <c r="H2021" s="6" t="str">
        <f>IF(IFERROR(VLOOKUP(B2021,总表!A:D,4,0),"露易")=0," ",IFERROR(VLOOKUP(B2021,总表!A:D,4,0),"-"))</f>
        <v> </v>
      </c>
      <c r="I2021" s="6" t="str">
        <f t="shared" si="127"/>
        <v> </v>
      </c>
    </row>
    <row r="2022" spans="1:9">
      <c r="A2022" s="6">
        <v>2021</v>
      </c>
      <c r="B2022" s="47" t="str">
        <f t="shared" si="124"/>
        <v>000007E5</v>
      </c>
      <c r="C2022" s="47" t="str">
        <f>IFERROR(VLOOKUP(B2022,总表!A:B,2,0),"-")</f>
        <v>-</v>
      </c>
      <c r="D2022" s="6" t="str">
        <f t="shared" si="125"/>
        <v>-</v>
      </c>
      <c r="E2022" s="6" t="str">
        <f>IFERROR(VLOOKUP(B2022,总表!A:D,3,0),"-")</f>
        <v>-</v>
      </c>
      <c r="F2022" s="6" t="str">
        <f t="shared" si="126"/>
        <v>-</v>
      </c>
      <c r="G2022" s="6" t="s">
        <v>9</v>
      </c>
      <c r="H2022" s="6" t="str">
        <f>IF(IFERROR(VLOOKUP(B2022,总表!A:D,4,0),"露易")=0," ",IFERROR(VLOOKUP(B2022,总表!A:D,4,0),"-"))</f>
        <v>-</v>
      </c>
      <c r="I2022" s="6" t="str">
        <f t="shared" si="127"/>
        <v>-</v>
      </c>
    </row>
    <row r="2023" spans="1:9">
      <c r="A2023" s="6">
        <v>2022</v>
      </c>
      <c r="B2023" s="47" t="str">
        <f t="shared" si="124"/>
        <v>000007E6</v>
      </c>
      <c r="C2023" s="47" t="str">
        <f>IFERROR(VLOOKUP(B2023,总表!A:B,2,0),"-")</f>
        <v>-</v>
      </c>
      <c r="D2023" s="6" t="str">
        <f t="shared" si="125"/>
        <v>-</v>
      </c>
      <c r="E2023" s="6" t="str">
        <f>IFERROR(VLOOKUP(B2023,总表!A:D,3,0),"-")</f>
        <v>-</v>
      </c>
      <c r="F2023" s="6" t="str">
        <f t="shared" si="126"/>
        <v>-</v>
      </c>
      <c r="G2023" s="6" t="s">
        <v>9</v>
      </c>
      <c r="H2023" s="6" t="str">
        <f>IF(IFERROR(VLOOKUP(B2023,总表!A:D,4,0),"露易")=0," ",IFERROR(VLOOKUP(B2023,总表!A:D,4,0),"-"))</f>
        <v>-</v>
      </c>
      <c r="I2023" s="6" t="str">
        <f t="shared" si="127"/>
        <v>-</v>
      </c>
    </row>
    <row r="2024" spans="1:9">
      <c r="A2024" s="6">
        <v>2023</v>
      </c>
      <c r="B2024" s="47" t="str">
        <f t="shared" si="124"/>
        <v>000007E7</v>
      </c>
      <c r="C2024" s="47" t="str">
        <f>IFERROR(VLOOKUP(B2024,总表!A:B,2,0),"-")</f>
        <v>-</v>
      </c>
      <c r="D2024" s="6" t="str">
        <f t="shared" si="125"/>
        <v>-</v>
      </c>
      <c r="E2024" s="6" t="str">
        <f>IFERROR(VLOOKUP(B2024,总表!A:D,3,0),"-")</f>
        <v>-</v>
      </c>
      <c r="F2024" s="6" t="str">
        <f t="shared" si="126"/>
        <v>-</v>
      </c>
      <c r="G2024" s="6" t="s">
        <v>9</v>
      </c>
      <c r="H2024" s="6" t="str">
        <f>IF(IFERROR(VLOOKUP(B2024,总表!A:D,4,0),"露易")=0," ",IFERROR(VLOOKUP(B2024,总表!A:D,4,0),"-"))</f>
        <v>-</v>
      </c>
      <c r="I2024" s="6" t="str">
        <f t="shared" si="127"/>
        <v>-</v>
      </c>
    </row>
    <row r="2025" spans="1:9">
      <c r="A2025" s="6">
        <v>2024</v>
      </c>
      <c r="B2025" s="47" t="str">
        <f t="shared" si="124"/>
        <v>000007E8</v>
      </c>
      <c r="C2025" s="47" t="str">
        <f>IFERROR(VLOOKUP(B2025,总表!A:B,2,0),"-")</f>
        <v>-</v>
      </c>
      <c r="D2025" s="6" t="str">
        <f t="shared" si="125"/>
        <v>-</v>
      </c>
      <c r="E2025" s="6" t="str">
        <f>IFERROR(VLOOKUP(B2025,总表!A:D,3,0),"-")</f>
        <v>-</v>
      </c>
      <c r="F2025" s="6" t="str">
        <f t="shared" si="126"/>
        <v>-</v>
      </c>
      <c r="G2025" s="6" t="s">
        <v>9</v>
      </c>
      <c r="H2025" s="6" t="str">
        <f>IF(IFERROR(VLOOKUP(B2025,总表!A:D,4,0),"露易")=0," ",IFERROR(VLOOKUP(B2025,总表!A:D,4,0),"-"))</f>
        <v>-</v>
      </c>
      <c r="I2025" s="6" t="str">
        <f t="shared" si="127"/>
        <v>-</v>
      </c>
    </row>
    <row r="2026" spans="1:9">
      <c r="A2026" s="6">
        <v>2025</v>
      </c>
      <c r="B2026" s="47" t="str">
        <f t="shared" si="124"/>
        <v>000007E9</v>
      </c>
      <c r="C2026" s="47" t="str">
        <f>IFERROR(VLOOKUP(B2026,总表!A:B,2,0),"-")</f>
        <v>-</v>
      </c>
      <c r="D2026" s="6" t="str">
        <f t="shared" si="125"/>
        <v>-</v>
      </c>
      <c r="E2026" s="6" t="str">
        <f>IFERROR(VLOOKUP(B2026,总表!A:D,3,0),"-")</f>
        <v>-</v>
      </c>
      <c r="F2026" s="6" t="str">
        <f t="shared" si="126"/>
        <v>-</v>
      </c>
      <c r="G2026" s="6" t="s">
        <v>9</v>
      </c>
      <c r="H2026" s="6" t="str">
        <f>IF(IFERROR(VLOOKUP(B2026,总表!A:D,4,0),"露易")=0," ",IFERROR(VLOOKUP(B2026,总表!A:D,4,0),"-"))</f>
        <v>-</v>
      </c>
      <c r="I2026" s="6" t="str">
        <f t="shared" si="127"/>
        <v>-</v>
      </c>
    </row>
    <row r="2027" spans="1:9">
      <c r="A2027" s="6">
        <v>2026</v>
      </c>
      <c r="B2027" s="47" t="str">
        <f t="shared" si="124"/>
        <v>000007EA</v>
      </c>
      <c r="C2027" s="47" t="str">
        <f>IFERROR(VLOOKUP(B2027,总表!A:B,2,0),"-")</f>
        <v>-</v>
      </c>
      <c r="D2027" s="6" t="str">
        <f t="shared" si="125"/>
        <v>-</v>
      </c>
      <c r="E2027" s="6" t="str">
        <f>IFERROR(VLOOKUP(B2027,总表!A:D,3,0),"-")</f>
        <v>-</v>
      </c>
      <c r="F2027" s="6" t="str">
        <f t="shared" si="126"/>
        <v>-</v>
      </c>
      <c r="G2027" s="6" t="s">
        <v>9</v>
      </c>
      <c r="H2027" s="6" t="str">
        <f>IF(IFERROR(VLOOKUP(B2027,总表!A:D,4,0),"露易")=0," ",IFERROR(VLOOKUP(B2027,总表!A:D,4,0),"-"))</f>
        <v>-</v>
      </c>
      <c r="I2027" s="6" t="str">
        <f t="shared" si="127"/>
        <v>-</v>
      </c>
    </row>
    <row r="2028" spans="1:9">
      <c r="A2028" s="6">
        <v>2027</v>
      </c>
      <c r="B2028" s="47" t="str">
        <f t="shared" si="124"/>
        <v>000007EB</v>
      </c>
      <c r="C2028" s="47" t="str">
        <f>IFERROR(VLOOKUP(B2028,总表!A:B,2,0),"-")</f>
        <v>-</v>
      </c>
      <c r="D2028" s="6" t="str">
        <f t="shared" si="125"/>
        <v>-</v>
      </c>
      <c r="E2028" s="6" t="str">
        <f>IFERROR(VLOOKUP(B2028,总表!A:D,3,0),"-")</f>
        <v>-</v>
      </c>
      <c r="F2028" s="6" t="str">
        <f t="shared" si="126"/>
        <v>-</v>
      </c>
      <c r="G2028" s="6" t="s">
        <v>9</v>
      </c>
      <c r="H2028" s="6" t="str">
        <f>IF(IFERROR(VLOOKUP(B2028,总表!A:D,4,0),"露易")=0," ",IFERROR(VLOOKUP(B2028,总表!A:D,4,0),"-"))</f>
        <v>-</v>
      </c>
      <c r="I2028" s="6" t="str">
        <f t="shared" si="127"/>
        <v>-</v>
      </c>
    </row>
    <row r="2029" spans="1:9">
      <c r="A2029" s="6">
        <v>2028</v>
      </c>
      <c r="B2029" s="47" t="str">
        <f t="shared" si="124"/>
        <v>000007EC</v>
      </c>
      <c r="C2029" s="47" t="str">
        <f>IFERROR(VLOOKUP(B2029,总表!A:B,2,0),"-")</f>
        <v>-</v>
      </c>
      <c r="D2029" s="6" t="str">
        <f t="shared" si="125"/>
        <v>-</v>
      </c>
      <c r="E2029" s="6" t="str">
        <f>IFERROR(VLOOKUP(B2029,总表!A:D,3,0),"-")</f>
        <v>-</v>
      </c>
      <c r="F2029" s="6" t="str">
        <f t="shared" si="126"/>
        <v>-</v>
      </c>
      <c r="G2029" s="6" t="s">
        <v>9</v>
      </c>
      <c r="H2029" s="6" t="str">
        <f>IF(IFERROR(VLOOKUP(B2029,总表!A:D,4,0),"露易")=0," ",IFERROR(VLOOKUP(B2029,总表!A:D,4,0),"-"))</f>
        <v>-</v>
      </c>
      <c r="I2029" s="6" t="str">
        <f t="shared" si="127"/>
        <v>-</v>
      </c>
    </row>
    <row r="2030" spans="1:9">
      <c r="A2030" s="6">
        <v>2029</v>
      </c>
      <c r="B2030" s="47" t="str">
        <f t="shared" si="124"/>
        <v>000007ED</v>
      </c>
      <c r="C2030" s="47" t="str">
        <f>IFERROR(VLOOKUP(B2030,总表!A:B,2,0),"-")</f>
        <v>-</v>
      </c>
      <c r="D2030" s="6" t="str">
        <f t="shared" si="125"/>
        <v>-</v>
      </c>
      <c r="E2030" s="6" t="str">
        <f>IFERROR(VLOOKUP(B2030,总表!A:D,3,0),"-")</f>
        <v>-</v>
      </c>
      <c r="F2030" s="6" t="str">
        <f t="shared" si="126"/>
        <v>-</v>
      </c>
      <c r="G2030" s="6" t="s">
        <v>9</v>
      </c>
      <c r="H2030" s="6" t="str">
        <f>IF(IFERROR(VLOOKUP(B2030,总表!A:D,4,0),"露易")=0," ",IFERROR(VLOOKUP(B2030,总表!A:D,4,0),"-"))</f>
        <v>-</v>
      </c>
      <c r="I2030" s="6" t="str">
        <f t="shared" si="127"/>
        <v>-</v>
      </c>
    </row>
    <row r="2031" spans="1:9">
      <c r="A2031" s="6">
        <v>2030</v>
      </c>
      <c r="B2031" s="47" t="str">
        <f t="shared" si="124"/>
        <v>000007EE</v>
      </c>
      <c r="C2031" s="47" t="str">
        <f>IFERROR(VLOOKUP(B2031,总表!A:B,2,0),"-")</f>
        <v>-</v>
      </c>
      <c r="D2031" s="6" t="str">
        <f t="shared" si="125"/>
        <v>-</v>
      </c>
      <c r="E2031" s="6" t="str">
        <f>IFERROR(VLOOKUP(B2031,总表!A:D,3,0),"-")</f>
        <v>-</v>
      </c>
      <c r="F2031" s="6" t="str">
        <f t="shared" si="126"/>
        <v>-</v>
      </c>
      <c r="G2031" s="6" t="s">
        <v>9</v>
      </c>
      <c r="H2031" s="6" t="str">
        <f>IF(IFERROR(VLOOKUP(B2031,总表!A:D,4,0),"露易")=0," ",IFERROR(VLOOKUP(B2031,总表!A:D,4,0),"-"))</f>
        <v>-</v>
      </c>
      <c r="I2031" s="6" t="str">
        <f t="shared" si="127"/>
        <v>-</v>
      </c>
    </row>
    <row r="2032" spans="1:9">
      <c r="A2032" s="6">
        <v>2031</v>
      </c>
      <c r="B2032" s="47" t="str">
        <f t="shared" si="124"/>
        <v>000007EF</v>
      </c>
      <c r="C2032" s="47" t="str">
        <f>IFERROR(VLOOKUP(B2032,总表!A:B,2,0),"-")</f>
        <v>-</v>
      </c>
      <c r="D2032" s="6" t="str">
        <f t="shared" si="125"/>
        <v>-</v>
      </c>
      <c r="E2032" s="6" t="str">
        <f>IFERROR(VLOOKUP(B2032,总表!A:D,3,0),"-")</f>
        <v>-</v>
      </c>
      <c r="F2032" s="6" t="str">
        <f t="shared" si="126"/>
        <v>-</v>
      </c>
      <c r="G2032" s="6" t="s">
        <v>9</v>
      </c>
      <c r="H2032" s="6" t="str">
        <f>IF(IFERROR(VLOOKUP(B2032,总表!A:D,4,0),"露易")=0," ",IFERROR(VLOOKUP(B2032,总表!A:D,4,0),"-"))</f>
        <v>-</v>
      </c>
      <c r="I2032" s="6" t="str">
        <f t="shared" si="127"/>
        <v>-</v>
      </c>
    </row>
    <row r="2033" spans="1:9">
      <c r="A2033" s="6">
        <v>2032</v>
      </c>
      <c r="B2033" s="47" t="str">
        <f t="shared" si="124"/>
        <v>000007F0</v>
      </c>
      <c r="C2033" s="47" t="str">
        <f>IFERROR(VLOOKUP(B2033,总表!A:B,2,0),"-")</f>
        <v>-</v>
      </c>
      <c r="D2033" s="6" t="str">
        <f t="shared" si="125"/>
        <v>-</v>
      </c>
      <c r="E2033" s="6" t="str">
        <f>IFERROR(VLOOKUP(B2033,总表!A:D,3,0),"-")</f>
        <v>-</v>
      </c>
      <c r="F2033" s="6" t="str">
        <f t="shared" si="126"/>
        <v>-</v>
      </c>
      <c r="G2033" s="6" t="s">
        <v>9</v>
      </c>
      <c r="H2033" s="6" t="str">
        <f>IF(IFERROR(VLOOKUP(B2033,总表!A:D,4,0),"露易")=0," ",IFERROR(VLOOKUP(B2033,总表!A:D,4,0),"-"))</f>
        <v>-</v>
      </c>
      <c r="I2033" s="6" t="str">
        <f t="shared" si="127"/>
        <v>-</v>
      </c>
    </row>
    <row r="2034" spans="1:9">
      <c r="A2034" s="6">
        <v>2033</v>
      </c>
      <c r="B2034" s="47" t="str">
        <f t="shared" si="124"/>
        <v>000007F1</v>
      </c>
      <c r="C2034" s="47" t="str">
        <f>IFERROR(VLOOKUP(B2034,总表!A:B,2,0),"-")</f>
        <v>-</v>
      </c>
      <c r="D2034" s="6" t="str">
        <f t="shared" si="125"/>
        <v>-</v>
      </c>
      <c r="E2034" s="6" t="str">
        <f>IFERROR(VLOOKUP(B2034,总表!A:D,3,0),"-")</f>
        <v>-</v>
      </c>
      <c r="F2034" s="6" t="str">
        <f t="shared" si="126"/>
        <v>-</v>
      </c>
      <c r="G2034" s="6" t="s">
        <v>9</v>
      </c>
      <c r="H2034" s="6" t="str">
        <f>IF(IFERROR(VLOOKUP(B2034,总表!A:D,4,0),"露易")=0," ",IFERROR(VLOOKUP(B2034,总表!A:D,4,0),"-"))</f>
        <v>-</v>
      </c>
      <c r="I2034" s="6" t="str">
        <f t="shared" si="127"/>
        <v>-</v>
      </c>
    </row>
    <row r="2035" spans="1:9">
      <c r="A2035" s="6">
        <v>2034</v>
      </c>
      <c r="B2035" s="47" t="str">
        <f t="shared" si="124"/>
        <v>000007F2</v>
      </c>
      <c r="C2035" s="47" t="str">
        <f>IFERROR(VLOOKUP(B2035,总表!A:B,2,0),"-")</f>
        <v>-</v>
      </c>
      <c r="D2035" s="6" t="str">
        <f t="shared" si="125"/>
        <v>-</v>
      </c>
      <c r="E2035" s="6" t="str">
        <f>IFERROR(VLOOKUP(B2035,总表!A:D,3,0),"-")</f>
        <v>-</v>
      </c>
      <c r="F2035" s="6" t="str">
        <f t="shared" si="126"/>
        <v>-</v>
      </c>
      <c r="G2035" s="6" t="s">
        <v>9</v>
      </c>
      <c r="H2035" s="6" t="str">
        <f>IF(IFERROR(VLOOKUP(B2035,总表!A:D,4,0),"露易")=0," ",IFERROR(VLOOKUP(B2035,总表!A:D,4,0),"-"))</f>
        <v>-</v>
      </c>
      <c r="I2035" s="6" t="str">
        <f t="shared" si="127"/>
        <v>-</v>
      </c>
    </row>
    <row r="2036" spans="1:9">
      <c r="A2036" s="6">
        <v>2035</v>
      </c>
      <c r="B2036" s="47" t="str">
        <f t="shared" si="124"/>
        <v>000007F3</v>
      </c>
      <c r="C2036" s="47" t="str">
        <f>IFERROR(VLOOKUP(B2036,总表!A:B,2,0),"-")</f>
        <v>-</v>
      </c>
      <c r="D2036" s="6" t="str">
        <f t="shared" si="125"/>
        <v>-</v>
      </c>
      <c r="E2036" s="6" t="str">
        <f>IFERROR(VLOOKUP(B2036,总表!A:D,3,0),"-")</f>
        <v>-</v>
      </c>
      <c r="F2036" s="6" t="str">
        <f t="shared" si="126"/>
        <v>-</v>
      </c>
      <c r="G2036" s="6" t="s">
        <v>9</v>
      </c>
      <c r="H2036" s="6" t="str">
        <f>IF(IFERROR(VLOOKUP(B2036,总表!A:D,4,0),"露易")=0," ",IFERROR(VLOOKUP(B2036,总表!A:D,4,0),"-"))</f>
        <v>-</v>
      </c>
      <c r="I2036" s="6" t="str">
        <f t="shared" si="127"/>
        <v>-</v>
      </c>
    </row>
    <row r="2037" spans="1:9">
      <c r="A2037" s="6">
        <v>2036</v>
      </c>
      <c r="B2037" s="47" t="str">
        <f t="shared" si="124"/>
        <v>000007F4</v>
      </c>
      <c r="C2037" s="47" t="str">
        <f>IFERROR(VLOOKUP(B2037,总表!A:B,2,0),"-")</f>
        <v>-</v>
      </c>
      <c r="D2037" s="6" t="str">
        <f t="shared" si="125"/>
        <v>-</v>
      </c>
      <c r="E2037" s="6" t="str">
        <f>IFERROR(VLOOKUP(B2037,总表!A:D,3,0),"-")</f>
        <v>-</v>
      </c>
      <c r="F2037" s="6" t="str">
        <f t="shared" si="126"/>
        <v>-</v>
      </c>
      <c r="G2037" s="6" t="s">
        <v>9</v>
      </c>
      <c r="H2037" s="6" t="str">
        <f>IF(IFERROR(VLOOKUP(B2037,总表!A:D,4,0),"露易")=0," ",IFERROR(VLOOKUP(B2037,总表!A:D,4,0),"-"))</f>
        <v>-</v>
      </c>
      <c r="I2037" s="6" t="str">
        <f t="shared" si="127"/>
        <v>-</v>
      </c>
    </row>
    <row r="2038" spans="1:9">
      <c r="A2038" s="6">
        <v>2037</v>
      </c>
      <c r="B2038" s="47" t="str">
        <f t="shared" si="124"/>
        <v>000007F5</v>
      </c>
      <c r="C2038" s="47" t="str">
        <f>IFERROR(VLOOKUP(B2038,总表!A:B,2,0),"-")</f>
        <v>-</v>
      </c>
      <c r="D2038" s="6" t="str">
        <f t="shared" si="125"/>
        <v>-</v>
      </c>
      <c r="E2038" s="6" t="str">
        <f>IFERROR(VLOOKUP(B2038,总表!A:D,3,0),"-")</f>
        <v>-</v>
      </c>
      <c r="F2038" s="6" t="str">
        <f t="shared" si="126"/>
        <v>-</v>
      </c>
      <c r="G2038" s="6" t="s">
        <v>9</v>
      </c>
      <c r="H2038" s="6" t="str">
        <f>IF(IFERROR(VLOOKUP(B2038,总表!A:D,4,0),"露易")=0," ",IFERROR(VLOOKUP(B2038,总表!A:D,4,0),"-"))</f>
        <v>-</v>
      </c>
      <c r="I2038" s="6" t="str">
        <f t="shared" si="127"/>
        <v>-</v>
      </c>
    </row>
    <row r="2039" spans="1:9">
      <c r="A2039" s="6">
        <v>2038</v>
      </c>
      <c r="B2039" s="47" t="str">
        <f t="shared" si="124"/>
        <v>000007F6</v>
      </c>
      <c r="C2039" s="47" t="str">
        <f>IFERROR(VLOOKUP(B2039,总表!A:B,2,0),"-")</f>
        <v>-</v>
      </c>
      <c r="D2039" s="6" t="str">
        <f t="shared" si="125"/>
        <v>-</v>
      </c>
      <c r="E2039" s="6" t="str">
        <f>IFERROR(VLOOKUP(B2039,总表!A:D,3,0),"-")</f>
        <v>-</v>
      </c>
      <c r="F2039" s="6" t="str">
        <f t="shared" si="126"/>
        <v>-</v>
      </c>
      <c r="G2039" s="6" t="s">
        <v>9</v>
      </c>
      <c r="H2039" s="6" t="str">
        <f>IF(IFERROR(VLOOKUP(B2039,总表!A:D,4,0),"露易")=0," ",IFERROR(VLOOKUP(B2039,总表!A:D,4,0),"-"))</f>
        <v>-</v>
      </c>
      <c r="I2039" s="6" t="str">
        <f t="shared" si="127"/>
        <v>-</v>
      </c>
    </row>
    <row r="2040" spans="1:9">
      <c r="A2040" s="6">
        <v>2039</v>
      </c>
      <c r="B2040" s="47" t="str">
        <f t="shared" si="124"/>
        <v>000007F7</v>
      </c>
      <c r="C2040" s="47" t="str">
        <f>IFERROR(VLOOKUP(B2040,总表!A:B,2,0),"-")</f>
        <v>-</v>
      </c>
      <c r="D2040" s="6" t="str">
        <f t="shared" si="125"/>
        <v>-</v>
      </c>
      <c r="E2040" s="6" t="str">
        <f>IFERROR(VLOOKUP(B2040,总表!A:D,3,0),"-")</f>
        <v>-</v>
      </c>
      <c r="F2040" s="6" t="str">
        <f t="shared" si="126"/>
        <v>-</v>
      </c>
      <c r="G2040" s="6" t="s">
        <v>9</v>
      </c>
      <c r="H2040" s="6" t="str">
        <f>IF(IFERROR(VLOOKUP(B2040,总表!A:D,4,0),"露易")=0," ",IFERROR(VLOOKUP(B2040,总表!A:D,4,0),"-"))</f>
        <v>-</v>
      </c>
      <c r="I2040" s="6" t="str">
        <f t="shared" si="127"/>
        <v>-</v>
      </c>
    </row>
    <row r="2041" spans="1:9">
      <c r="A2041" s="6">
        <v>2040</v>
      </c>
      <c r="B2041" s="47" t="str">
        <f t="shared" si="124"/>
        <v>000007F8</v>
      </c>
      <c r="C2041" s="47" t="str">
        <f>IFERROR(VLOOKUP(B2041,总表!A:B,2,0),"-")</f>
        <v>-</v>
      </c>
      <c r="D2041" s="6" t="str">
        <f t="shared" si="125"/>
        <v>-</v>
      </c>
      <c r="E2041" s="6" t="str">
        <f>IFERROR(VLOOKUP(B2041,总表!A:D,3,0),"-")</f>
        <v>-</v>
      </c>
      <c r="F2041" s="6" t="str">
        <f t="shared" si="126"/>
        <v>-</v>
      </c>
      <c r="G2041" s="6" t="s">
        <v>9</v>
      </c>
      <c r="H2041" s="6" t="str">
        <f>IF(IFERROR(VLOOKUP(B2041,总表!A:D,4,0),"露易")=0," ",IFERROR(VLOOKUP(B2041,总表!A:D,4,0),"-"))</f>
        <v>-</v>
      </c>
      <c r="I2041" s="6" t="str">
        <f t="shared" si="127"/>
        <v>-</v>
      </c>
    </row>
    <row r="2042" spans="1:9">
      <c r="A2042" s="6">
        <v>2041</v>
      </c>
      <c r="B2042" s="47" t="str">
        <f t="shared" si="124"/>
        <v>000007F9</v>
      </c>
      <c r="C2042" s="47" t="str">
        <f>IFERROR(VLOOKUP(B2042,总表!A:B,2,0),"-")</f>
        <v>-</v>
      </c>
      <c r="D2042" s="6" t="str">
        <f t="shared" si="125"/>
        <v>-</v>
      </c>
      <c r="E2042" s="6" t="str">
        <f>IFERROR(VLOOKUP(B2042,总表!A:D,3,0),"-")</f>
        <v>-</v>
      </c>
      <c r="F2042" s="6" t="str">
        <f t="shared" si="126"/>
        <v>-</v>
      </c>
      <c r="G2042" s="6" t="s">
        <v>9</v>
      </c>
      <c r="H2042" s="6" t="str">
        <f>IF(IFERROR(VLOOKUP(B2042,总表!A:D,4,0),"露易")=0," ",IFERROR(VLOOKUP(B2042,总表!A:D,4,0),"-"))</f>
        <v>-</v>
      </c>
      <c r="I2042" s="6" t="str">
        <f t="shared" si="127"/>
        <v>-</v>
      </c>
    </row>
    <row r="2043" spans="1:9">
      <c r="A2043" s="6">
        <v>2042</v>
      </c>
      <c r="B2043" s="47" t="str">
        <f t="shared" si="124"/>
        <v>000007FA</v>
      </c>
      <c r="C2043" s="47" t="str">
        <f>IFERROR(VLOOKUP(B2043,总表!A:B,2,0),"-")</f>
        <v>-</v>
      </c>
      <c r="D2043" s="6" t="str">
        <f t="shared" si="125"/>
        <v>-</v>
      </c>
      <c r="E2043" s="6" t="str">
        <f>IFERROR(VLOOKUP(B2043,总表!A:D,3,0),"-")</f>
        <v>-</v>
      </c>
      <c r="F2043" s="6" t="str">
        <f t="shared" si="126"/>
        <v>-</v>
      </c>
      <c r="G2043" s="6" t="s">
        <v>9</v>
      </c>
      <c r="H2043" s="6" t="str">
        <f>IF(IFERROR(VLOOKUP(B2043,总表!A:D,4,0),"露易")=0," ",IFERROR(VLOOKUP(B2043,总表!A:D,4,0),"-"))</f>
        <v>-</v>
      </c>
      <c r="I2043" s="6" t="str">
        <f t="shared" si="127"/>
        <v>-</v>
      </c>
    </row>
    <row r="2044" spans="1:9">
      <c r="A2044" s="6">
        <v>2043</v>
      </c>
      <c r="B2044" s="47" t="str">
        <f t="shared" si="124"/>
        <v>000007FB</v>
      </c>
      <c r="C2044" s="47" t="str">
        <f>IFERROR(VLOOKUP(B2044,总表!A:B,2,0),"-")</f>
        <v>-</v>
      </c>
      <c r="D2044" s="6" t="str">
        <f t="shared" si="125"/>
        <v>-</v>
      </c>
      <c r="E2044" s="6" t="str">
        <f>IFERROR(VLOOKUP(B2044,总表!A:D,3,0),"-")</f>
        <v>-</v>
      </c>
      <c r="F2044" s="6" t="str">
        <f t="shared" si="126"/>
        <v>-</v>
      </c>
      <c r="G2044" s="6" t="s">
        <v>9</v>
      </c>
      <c r="H2044" s="6" t="str">
        <f>IF(IFERROR(VLOOKUP(B2044,总表!A:D,4,0),"露易")=0," ",IFERROR(VLOOKUP(B2044,总表!A:D,4,0),"-"))</f>
        <v>-</v>
      </c>
      <c r="I2044" s="6" t="str">
        <f t="shared" si="127"/>
        <v>-</v>
      </c>
    </row>
    <row r="2045" spans="1:9">
      <c r="A2045" s="6">
        <v>2044</v>
      </c>
      <c r="B2045" s="47" t="str">
        <f t="shared" si="124"/>
        <v>000007FC</v>
      </c>
      <c r="C2045" s="47" t="str">
        <f>IFERROR(VLOOKUP(B2045,总表!A:B,2,0),"-")</f>
        <v>-</v>
      </c>
      <c r="D2045" s="6" t="str">
        <f t="shared" si="125"/>
        <v>-</v>
      </c>
      <c r="E2045" s="6" t="str">
        <f>IFERROR(VLOOKUP(B2045,总表!A:D,3,0),"-")</f>
        <v>-</v>
      </c>
      <c r="F2045" s="6" t="str">
        <f t="shared" si="126"/>
        <v>-</v>
      </c>
      <c r="G2045" s="6" t="s">
        <v>9</v>
      </c>
      <c r="H2045" s="6" t="str">
        <f>IF(IFERROR(VLOOKUP(B2045,总表!A:D,4,0),"露易")=0," ",IFERROR(VLOOKUP(B2045,总表!A:D,4,0),"-"))</f>
        <v>-</v>
      </c>
      <c r="I2045" s="6" t="str">
        <f t="shared" si="127"/>
        <v>-</v>
      </c>
    </row>
    <row r="2046" spans="1:9">
      <c r="A2046" s="6">
        <v>2045</v>
      </c>
      <c r="B2046" s="47" t="str">
        <f t="shared" si="124"/>
        <v>000007FD</v>
      </c>
      <c r="C2046" s="47" t="str">
        <f>IFERROR(VLOOKUP(B2046,总表!A:B,2,0),"-")</f>
        <v>-</v>
      </c>
      <c r="D2046" s="6" t="str">
        <f t="shared" si="125"/>
        <v>-</v>
      </c>
      <c r="E2046" s="6" t="str">
        <f>IFERROR(VLOOKUP(B2046,总表!A:D,3,0),"-")</f>
        <v>-</v>
      </c>
      <c r="F2046" s="6" t="str">
        <f t="shared" si="126"/>
        <v>-</v>
      </c>
      <c r="G2046" s="6" t="s">
        <v>9</v>
      </c>
      <c r="H2046" s="6" t="str">
        <f>IF(IFERROR(VLOOKUP(B2046,总表!A:D,4,0),"露易")=0," ",IFERROR(VLOOKUP(B2046,总表!A:D,4,0),"-"))</f>
        <v>-</v>
      </c>
      <c r="I2046" s="6" t="str">
        <f t="shared" si="127"/>
        <v>-</v>
      </c>
    </row>
    <row r="2047" spans="1:9">
      <c r="A2047" s="6">
        <v>2046</v>
      </c>
      <c r="B2047" s="47" t="str">
        <f t="shared" si="124"/>
        <v>000007FE</v>
      </c>
      <c r="C2047" s="47" t="str">
        <f>IFERROR(VLOOKUP(B2047,总表!A:B,2,0),"-")</f>
        <v>-</v>
      </c>
      <c r="D2047" s="6" t="str">
        <f t="shared" si="125"/>
        <v>-</v>
      </c>
      <c r="E2047" s="6" t="str">
        <f>IFERROR(VLOOKUP(B2047,总表!A:D,3,0),"-")</f>
        <v>-</v>
      </c>
      <c r="F2047" s="6" t="str">
        <f t="shared" si="126"/>
        <v>-</v>
      </c>
      <c r="G2047" s="6" t="s">
        <v>9</v>
      </c>
      <c r="H2047" s="6" t="str">
        <f>IF(IFERROR(VLOOKUP(B2047,总表!A:D,4,0),"露易")=0," ",IFERROR(VLOOKUP(B2047,总表!A:D,4,0),"-"))</f>
        <v>-</v>
      </c>
      <c r="I2047" s="6" t="str">
        <f t="shared" si="127"/>
        <v>-</v>
      </c>
    </row>
    <row r="2048" spans="1:9">
      <c r="A2048" s="6">
        <v>2047</v>
      </c>
      <c r="B2048" s="47" t="str">
        <f t="shared" si="124"/>
        <v>000007FF</v>
      </c>
      <c r="C2048" s="47" t="str">
        <f>IFERROR(VLOOKUP(B2048,总表!A:B,2,0),"-")</f>
        <v>-</v>
      </c>
      <c r="D2048" s="6" t="str">
        <f t="shared" si="125"/>
        <v>-</v>
      </c>
      <c r="E2048" s="6" t="str">
        <f>IFERROR(VLOOKUP(B2048,总表!A:D,3,0),"-")</f>
        <v>-</v>
      </c>
      <c r="F2048" s="6" t="str">
        <f t="shared" si="126"/>
        <v>-</v>
      </c>
      <c r="G2048" s="6" t="s">
        <v>9</v>
      </c>
      <c r="H2048" s="6" t="str">
        <f>IF(IFERROR(VLOOKUP(B2048,总表!A:D,4,0),"露易")=0," ",IFERROR(VLOOKUP(B2048,总表!A:D,4,0),"-"))</f>
        <v>-</v>
      </c>
      <c r="I2048" s="6" t="str">
        <f t="shared" si="127"/>
        <v>-</v>
      </c>
    </row>
    <row r="2049" spans="1:9">
      <c r="A2049" s="6">
        <v>2048</v>
      </c>
      <c r="B2049" s="47" t="str">
        <f t="shared" si="124"/>
        <v>00000800</v>
      </c>
      <c r="C2049" s="47" t="str">
        <f>IFERROR(VLOOKUP(B2049,总表!A:B,2,0),"-")</f>
        <v>-</v>
      </c>
      <c r="D2049" s="6" t="str">
        <f t="shared" si="125"/>
        <v>-</v>
      </c>
      <c r="E2049" s="6" t="str">
        <f>IFERROR(VLOOKUP(B2049,总表!A:D,3,0),"-")</f>
        <v>-</v>
      </c>
      <c r="F2049" s="6" t="str">
        <f t="shared" si="126"/>
        <v>-</v>
      </c>
      <c r="G2049" s="6" t="s">
        <v>9</v>
      </c>
      <c r="H2049" s="6" t="str">
        <f>IF(IFERROR(VLOOKUP(B2049,总表!A:D,4,0),"露易")=0," ",IFERROR(VLOOKUP(B2049,总表!A:D,4,0),"-"))</f>
        <v>-</v>
      </c>
      <c r="I2049" s="6" t="str">
        <f t="shared" si="127"/>
        <v>-</v>
      </c>
    </row>
    <row r="2050" spans="1:9">
      <c r="A2050" s="6">
        <v>2049</v>
      </c>
      <c r="B2050" s="47" t="str">
        <f t="shared" ref="B2050:B2113" si="128">DEC2HEX(ROW(A2049),8)</f>
        <v>00000801</v>
      </c>
      <c r="C2050" s="47" t="str">
        <f>IFERROR(VLOOKUP(B2050,总表!A:B,2,0),"-")</f>
        <v>-</v>
      </c>
      <c r="D2050" s="6" t="str">
        <f t="shared" ref="D2050:D2113" si="129">C2050</f>
        <v>-</v>
      </c>
      <c r="E2050" s="6" t="str">
        <f>IFERROR(VLOOKUP(B2050,总表!A:D,3,0),"-")</f>
        <v>-</v>
      </c>
      <c r="F2050" s="6" t="str">
        <f t="shared" ref="F2050:F2113" si="130">E2050</f>
        <v>-</v>
      </c>
      <c r="G2050" s="6" t="s">
        <v>9</v>
      </c>
      <c r="H2050" s="6" t="str">
        <f>IF(IFERROR(VLOOKUP(B2050,总表!A:D,4,0),"露易")=0," ",IFERROR(VLOOKUP(B2050,总表!A:D,4,0),"-"))</f>
        <v>-</v>
      </c>
      <c r="I2050" s="6" t="str">
        <f t="shared" ref="I2050:I2113" si="131">H2050</f>
        <v>-</v>
      </c>
    </row>
    <row r="2051" spans="1:9">
      <c r="A2051" s="6">
        <v>2050</v>
      </c>
      <c r="B2051" s="47" t="str">
        <f t="shared" si="128"/>
        <v>00000802</v>
      </c>
      <c r="C2051" s="47" t="str">
        <f>IFERROR(VLOOKUP(B2051,总表!A:B,2,0),"-")</f>
        <v>-</v>
      </c>
      <c r="D2051" s="6" t="str">
        <f t="shared" si="129"/>
        <v>-</v>
      </c>
      <c r="E2051" s="6" t="str">
        <f>IFERROR(VLOOKUP(B2051,总表!A:D,3,0),"-")</f>
        <v>-</v>
      </c>
      <c r="F2051" s="6" t="str">
        <f t="shared" si="130"/>
        <v>-</v>
      </c>
      <c r="G2051" s="6" t="s">
        <v>9</v>
      </c>
      <c r="H2051" s="6" t="str">
        <f>IF(IFERROR(VLOOKUP(B2051,总表!A:D,4,0),"露易")=0," ",IFERROR(VLOOKUP(B2051,总表!A:D,4,0),"-"))</f>
        <v>-</v>
      </c>
      <c r="I2051" s="6" t="str">
        <f t="shared" si="131"/>
        <v>-</v>
      </c>
    </row>
    <row r="2052" spans="1:9">
      <c r="A2052" s="6">
        <v>2051</v>
      </c>
      <c r="B2052" s="47" t="str">
        <f t="shared" si="128"/>
        <v>00000803</v>
      </c>
      <c r="C2052" s="47" t="str">
        <f>IFERROR(VLOOKUP(B2052,总表!A:B,2,0),"-")</f>
        <v>-</v>
      </c>
      <c r="D2052" s="6" t="str">
        <f t="shared" si="129"/>
        <v>-</v>
      </c>
      <c r="E2052" s="6" t="str">
        <f>IFERROR(VLOOKUP(B2052,总表!A:D,3,0),"-")</f>
        <v>-</v>
      </c>
      <c r="F2052" s="6" t="str">
        <f t="shared" si="130"/>
        <v>-</v>
      </c>
      <c r="G2052" s="6" t="s">
        <v>9</v>
      </c>
      <c r="H2052" s="6" t="str">
        <f>IF(IFERROR(VLOOKUP(B2052,总表!A:D,4,0),"露易")=0," ",IFERROR(VLOOKUP(B2052,总表!A:D,4,0),"-"))</f>
        <v>-</v>
      </c>
      <c r="I2052" s="6" t="str">
        <f t="shared" si="131"/>
        <v>-</v>
      </c>
    </row>
    <row r="2053" spans="1:9">
      <c r="A2053" s="6">
        <v>2052</v>
      </c>
      <c r="B2053" s="47" t="str">
        <f t="shared" si="128"/>
        <v>00000804</v>
      </c>
      <c r="C2053" s="47" t="str">
        <f>IFERROR(VLOOKUP(B2053,总表!A:B,2,0),"-")</f>
        <v>-</v>
      </c>
      <c r="D2053" s="6" t="str">
        <f t="shared" si="129"/>
        <v>-</v>
      </c>
      <c r="E2053" s="6" t="str">
        <f>IFERROR(VLOOKUP(B2053,总表!A:D,3,0),"-")</f>
        <v>-</v>
      </c>
      <c r="F2053" s="6" t="str">
        <f t="shared" si="130"/>
        <v>-</v>
      </c>
      <c r="G2053" s="6" t="s">
        <v>9</v>
      </c>
      <c r="H2053" s="6" t="str">
        <f>IF(IFERROR(VLOOKUP(B2053,总表!A:D,4,0),"露易")=0," ",IFERROR(VLOOKUP(B2053,总表!A:D,4,0),"-"))</f>
        <v>-</v>
      </c>
      <c r="I2053" s="6" t="str">
        <f t="shared" si="131"/>
        <v>-</v>
      </c>
    </row>
    <row r="2054" spans="1:9">
      <c r="A2054" s="6">
        <v>2053</v>
      </c>
      <c r="B2054" s="47" t="str">
        <f t="shared" si="128"/>
        <v>00000805</v>
      </c>
      <c r="C2054" s="47" t="str">
        <f>IFERROR(VLOOKUP(B2054,总表!A:B,2,0),"-")</f>
        <v>-</v>
      </c>
      <c r="D2054" s="6" t="str">
        <f t="shared" si="129"/>
        <v>-</v>
      </c>
      <c r="E2054" s="6" t="str">
        <f>IFERROR(VLOOKUP(B2054,总表!A:D,3,0),"-")</f>
        <v>-</v>
      </c>
      <c r="F2054" s="6" t="str">
        <f t="shared" si="130"/>
        <v>-</v>
      </c>
      <c r="G2054" s="6" t="s">
        <v>9</v>
      </c>
      <c r="H2054" s="6" t="str">
        <f>IF(IFERROR(VLOOKUP(B2054,总表!A:D,4,0),"露易")=0," ",IFERROR(VLOOKUP(B2054,总表!A:D,4,0),"-"))</f>
        <v>-</v>
      </c>
      <c r="I2054" s="6" t="str">
        <f t="shared" si="131"/>
        <v>-</v>
      </c>
    </row>
    <row r="2055" spans="1:9">
      <c r="A2055" s="6">
        <v>2054</v>
      </c>
      <c r="B2055" s="47" t="str">
        <f t="shared" si="128"/>
        <v>00000806</v>
      </c>
      <c r="C2055" s="47" t="str">
        <f>IFERROR(VLOOKUP(B2055,总表!A:B,2,0),"-")</f>
        <v>-</v>
      </c>
      <c r="D2055" s="6" t="str">
        <f t="shared" si="129"/>
        <v>-</v>
      </c>
      <c r="E2055" s="6" t="str">
        <f>IFERROR(VLOOKUP(B2055,总表!A:D,3,0),"-")</f>
        <v>-</v>
      </c>
      <c r="F2055" s="6" t="str">
        <f t="shared" si="130"/>
        <v>-</v>
      </c>
      <c r="G2055" s="6" t="s">
        <v>9</v>
      </c>
      <c r="H2055" s="6" t="str">
        <f>IF(IFERROR(VLOOKUP(B2055,总表!A:D,4,0),"露易")=0," ",IFERROR(VLOOKUP(B2055,总表!A:D,4,0),"-"))</f>
        <v>-</v>
      </c>
      <c r="I2055" s="6" t="str">
        <f t="shared" si="131"/>
        <v>-</v>
      </c>
    </row>
    <row r="2056" spans="1:9">
      <c r="A2056" s="6">
        <v>2055</v>
      </c>
      <c r="B2056" s="47" t="str">
        <f t="shared" si="128"/>
        <v>00000807</v>
      </c>
      <c r="C2056" s="47" t="str">
        <f>IFERROR(VLOOKUP(B2056,总表!A:B,2,0),"-")</f>
        <v>-</v>
      </c>
      <c r="D2056" s="6" t="str">
        <f t="shared" si="129"/>
        <v>-</v>
      </c>
      <c r="E2056" s="6" t="str">
        <f>IFERROR(VLOOKUP(B2056,总表!A:D,3,0),"-")</f>
        <v>-</v>
      </c>
      <c r="F2056" s="6" t="str">
        <f t="shared" si="130"/>
        <v>-</v>
      </c>
      <c r="G2056" s="6" t="s">
        <v>9</v>
      </c>
      <c r="H2056" s="6" t="str">
        <f>IF(IFERROR(VLOOKUP(B2056,总表!A:D,4,0),"露易")=0," ",IFERROR(VLOOKUP(B2056,总表!A:D,4,0),"-"))</f>
        <v>-</v>
      </c>
      <c r="I2056" s="6" t="str">
        <f t="shared" si="131"/>
        <v>-</v>
      </c>
    </row>
    <row r="2057" spans="1:9">
      <c r="A2057" s="6">
        <v>2056</v>
      </c>
      <c r="B2057" s="47" t="str">
        <f t="shared" si="128"/>
        <v>00000808</v>
      </c>
      <c r="C2057" s="47" t="str">
        <f>IFERROR(VLOOKUP(B2057,总表!A:B,2,0),"-")</f>
        <v>-</v>
      </c>
      <c r="D2057" s="6" t="str">
        <f t="shared" si="129"/>
        <v>-</v>
      </c>
      <c r="E2057" s="6" t="str">
        <f>IFERROR(VLOOKUP(B2057,总表!A:D,3,0),"-")</f>
        <v>-</v>
      </c>
      <c r="F2057" s="6" t="str">
        <f t="shared" si="130"/>
        <v>-</v>
      </c>
      <c r="G2057" s="6" t="s">
        <v>9</v>
      </c>
      <c r="H2057" s="6" t="str">
        <f>IF(IFERROR(VLOOKUP(B2057,总表!A:D,4,0),"露易")=0," ",IFERROR(VLOOKUP(B2057,总表!A:D,4,0),"-"))</f>
        <v>-</v>
      </c>
      <c r="I2057" s="6" t="str">
        <f t="shared" si="131"/>
        <v>-</v>
      </c>
    </row>
    <row r="2058" spans="1:9">
      <c r="A2058" s="6">
        <v>2057</v>
      </c>
      <c r="B2058" s="47" t="str">
        <f t="shared" si="128"/>
        <v>00000809</v>
      </c>
      <c r="C2058" s="47" t="str">
        <f>IFERROR(VLOOKUP(B2058,总表!A:B,2,0),"-")</f>
        <v>-</v>
      </c>
      <c r="D2058" s="6" t="str">
        <f t="shared" si="129"/>
        <v>-</v>
      </c>
      <c r="E2058" s="6" t="str">
        <f>IFERROR(VLOOKUP(B2058,总表!A:D,3,0),"-")</f>
        <v>-</v>
      </c>
      <c r="F2058" s="6" t="str">
        <f t="shared" si="130"/>
        <v>-</v>
      </c>
      <c r="G2058" s="6" t="s">
        <v>9</v>
      </c>
      <c r="H2058" s="6" t="str">
        <f>IF(IFERROR(VLOOKUP(B2058,总表!A:D,4,0),"露易")=0," ",IFERROR(VLOOKUP(B2058,总表!A:D,4,0),"-"))</f>
        <v>-</v>
      </c>
      <c r="I2058" s="6" t="str">
        <f t="shared" si="131"/>
        <v>-</v>
      </c>
    </row>
    <row r="2059" spans="1:9">
      <c r="A2059" s="6">
        <v>2058</v>
      </c>
      <c r="B2059" s="47" t="str">
        <f t="shared" si="128"/>
        <v>0000080A</v>
      </c>
      <c r="C2059" s="47" t="str">
        <f>IFERROR(VLOOKUP(B2059,总表!A:B,2,0),"-")</f>
        <v>-</v>
      </c>
      <c r="D2059" s="6" t="str">
        <f t="shared" si="129"/>
        <v>-</v>
      </c>
      <c r="E2059" s="6" t="str">
        <f>IFERROR(VLOOKUP(B2059,总表!A:D,3,0),"-")</f>
        <v>-</v>
      </c>
      <c r="F2059" s="6" t="str">
        <f t="shared" si="130"/>
        <v>-</v>
      </c>
      <c r="G2059" s="6" t="s">
        <v>9</v>
      </c>
      <c r="H2059" s="6" t="str">
        <f>IF(IFERROR(VLOOKUP(B2059,总表!A:D,4,0),"露易")=0," ",IFERROR(VLOOKUP(B2059,总表!A:D,4,0),"-"))</f>
        <v>-</v>
      </c>
      <c r="I2059" s="6" t="str">
        <f t="shared" si="131"/>
        <v>-</v>
      </c>
    </row>
    <row r="2060" spans="1:9">
      <c r="A2060" s="6">
        <v>2059</v>
      </c>
      <c r="B2060" s="47" t="str">
        <f t="shared" si="128"/>
        <v>0000080B</v>
      </c>
      <c r="C2060" s="47" t="str">
        <f>IFERROR(VLOOKUP(B2060,总表!A:B,2,0),"-")</f>
        <v>-</v>
      </c>
      <c r="D2060" s="6" t="str">
        <f t="shared" si="129"/>
        <v>-</v>
      </c>
      <c r="E2060" s="6" t="str">
        <f>IFERROR(VLOOKUP(B2060,总表!A:D,3,0),"-")</f>
        <v>-</v>
      </c>
      <c r="F2060" s="6" t="str">
        <f t="shared" si="130"/>
        <v>-</v>
      </c>
      <c r="G2060" s="6" t="s">
        <v>9</v>
      </c>
      <c r="H2060" s="6" t="str">
        <f>IF(IFERROR(VLOOKUP(B2060,总表!A:D,4,0),"露易")=0," ",IFERROR(VLOOKUP(B2060,总表!A:D,4,0),"-"))</f>
        <v>-</v>
      </c>
      <c r="I2060" s="6" t="str">
        <f t="shared" si="131"/>
        <v>-</v>
      </c>
    </row>
    <row r="2061" spans="1:9">
      <c r="A2061" s="6">
        <v>2060</v>
      </c>
      <c r="B2061" s="47" t="str">
        <f t="shared" si="128"/>
        <v>0000080C</v>
      </c>
      <c r="C2061" s="47" t="str">
        <f>IFERROR(VLOOKUP(B2061,总表!A:B,2,0),"-")</f>
        <v>-</v>
      </c>
      <c r="D2061" s="6" t="str">
        <f t="shared" si="129"/>
        <v>-</v>
      </c>
      <c r="E2061" s="6" t="str">
        <f>IFERROR(VLOOKUP(B2061,总表!A:D,3,0),"-")</f>
        <v>-</v>
      </c>
      <c r="F2061" s="6" t="str">
        <f t="shared" si="130"/>
        <v>-</v>
      </c>
      <c r="G2061" s="6" t="s">
        <v>9</v>
      </c>
      <c r="H2061" s="6" t="str">
        <f>IF(IFERROR(VLOOKUP(B2061,总表!A:D,4,0),"露易")=0," ",IFERROR(VLOOKUP(B2061,总表!A:D,4,0),"-"))</f>
        <v>-</v>
      </c>
      <c r="I2061" s="6" t="str">
        <f t="shared" si="131"/>
        <v>-</v>
      </c>
    </row>
    <row r="2062" spans="1:9">
      <c r="A2062" s="6">
        <v>2061</v>
      </c>
      <c r="B2062" s="47" t="str">
        <f t="shared" si="128"/>
        <v>0000080D</v>
      </c>
      <c r="C2062" s="47" t="str">
        <f>IFERROR(VLOOKUP(B2062,总表!A:B,2,0),"-")</f>
        <v>-</v>
      </c>
      <c r="D2062" s="6" t="str">
        <f t="shared" si="129"/>
        <v>-</v>
      </c>
      <c r="E2062" s="6" t="str">
        <f>IFERROR(VLOOKUP(B2062,总表!A:D,3,0),"-")</f>
        <v>-</v>
      </c>
      <c r="F2062" s="6" t="str">
        <f t="shared" si="130"/>
        <v>-</v>
      </c>
      <c r="G2062" s="6" t="s">
        <v>9</v>
      </c>
      <c r="H2062" s="6" t="str">
        <f>IF(IFERROR(VLOOKUP(B2062,总表!A:D,4,0),"露易")=0," ",IFERROR(VLOOKUP(B2062,总表!A:D,4,0),"-"))</f>
        <v>-</v>
      </c>
      <c r="I2062" s="6" t="str">
        <f t="shared" si="131"/>
        <v>-</v>
      </c>
    </row>
    <row r="2063" spans="1:9">
      <c r="A2063" s="6">
        <v>2062</v>
      </c>
      <c r="B2063" s="47" t="str">
        <f t="shared" si="128"/>
        <v>0000080E</v>
      </c>
      <c r="C2063" s="47" t="str">
        <f>IFERROR(VLOOKUP(B2063,总表!A:B,2,0),"-")</f>
        <v>-</v>
      </c>
      <c r="D2063" s="6" t="str">
        <f t="shared" si="129"/>
        <v>-</v>
      </c>
      <c r="E2063" s="6" t="str">
        <f>IFERROR(VLOOKUP(B2063,总表!A:D,3,0),"-")</f>
        <v>-</v>
      </c>
      <c r="F2063" s="6" t="str">
        <f t="shared" si="130"/>
        <v>-</v>
      </c>
      <c r="G2063" s="6" t="s">
        <v>9</v>
      </c>
      <c r="H2063" s="6" t="str">
        <f>IF(IFERROR(VLOOKUP(B2063,总表!A:D,4,0),"露易")=0," ",IFERROR(VLOOKUP(B2063,总表!A:D,4,0),"-"))</f>
        <v>-</v>
      </c>
      <c r="I2063" s="6" t="str">
        <f t="shared" si="131"/>
        <v>-</v>
      </c>
    </row>
    <row r="2064" spans="1:9">
      <c r="A2064" s="6">
        <v>2063</v>
      </c>
      <c r="B2064" s="47" t="str">
        <f t="shared" si="128"/>
        <v>0000080F</v>
      </c>
      <c r="C2064" s="47" t="str">
        <f>IFERROR(VLOOKUP(B2064,总表!A:B,2,0),"-")</f>
        <v>-</v>
      </c>
      <c r="D2064" s="6" t="str">
        <f t="shared" si="129"/>
        <v>-</v>
      </c>
      <c r="E2064" s="6" t="str">
        <f>IFERROR(VLOOKUP(B2064,总表!A:D,3,0),"-")</f>
        <v>-</v>
      </c>
      <c r="F2064" s="6" t="str">
        <f t="shared" si="130"/>
        <v>-</v>
      </c>
      <c r="G2064" s="6" t="s">
        <v>9</v>
      </c>
      <c r="H2064" s="6" t="str">
        <f>IF(IFERROR(VLOOKUP(B2064,总表!A:D,4,0),"露易")=0," ",IFERROR(VLOOKUP(B2064,总表!A:D,4,0),"-"))</f>
        <v>-</v>
      </c>
      <c r="I2064" s="6" t="str">
        <f t="shared" si="131"/>
        <v>-</v>
      </c>
    </row>
    <row r="2065" spans="1:9">
      <c r="A2065" s="6">
        <v>2064</v>
      </c>
      <c r="B2065" s="47" t="str">
        <f t="shared" si="128"/>
        <v>00000810</v>
      </c>
      <c r="C2065" s="47" t="str">
        <f>IFERROR(VLOOKUP(B2065,总表!A:B,2,0),"-")</f>
        <v>-</v>
      </c>
      <c r="D2065" s="6" t="str">
        <f t="shared" si="129"/>
        <v>-</v>
      </c>
      <c r="E2065" s="6" t="str">
        <f>IFERROR(VLOOKUP(B2065,总表!A:D,3,0),"-")</f>
        <v>-</v>
      </c>
      <c r="F2065" s="6" t="str">
        <f t="shared" si="130"/>
        <v>-</v>
      </c>
      <c r="G2065" s="6" t="s">
        <v>9</v>
      </c>
      <c r="H2065" s="6" t="str">
        <f>IF(IFERROR(VLOOKUP(B2065,总表!A:D,4,0),"露易")=0," ",IFERROR(VLOOKUP(B2065,总表!A:D,4,0),"-"))</f>
        <v>-</v>
      </c>
      <c r="I2065" s="6" t="str">
        <f t="shared" si="131"/>
        <v>-</v>
      </c>
    </row>
    <row r="2066" spans="1:9">
      <c r="A2066" s="6">
        <v>2065</v>
      </c>
      <c r="B2066" s="47" t="str">
        <f t="shared" si="128"/>
        <v>00000811</v>
      </c>
      <c r="C2066" s="47" t="str">
        <f>IFERROR(VLOOKUP(B2066,总表!A:B,2,0),"-")</f>
        <v>-</v>
      </c>
      <c r="D2066" s="6" t="str">
        <f t="shared" si="129"/>
        <v>-</v>
      </c>
      <c r="E2066" s="6" t="str">
        <f>IFERROR(VLOOKUP(B2066,总表!A:D,3,0),"-")</f>
        <v>-</v>
      </c>
      <c r="F2066" s="6" t="str">
        <f t="shared" si="130"/>
        <v>-</v>
      </c>
      <c r="G2066" s="6" t="s">
        <v>9</v>
      </c>
      <c r="H2066" s="6" t="str">
        <f>IF(IFERROR(VLOOKUP(B2066,总表!A:D,4,0),"露易")=0," ",IFERROR(VLOOKUP(B2066,总表!A:D,4,0),"-"))</f>
        <v>-</v>
      </c>
      <c r="I2066" s="6" t="str">
        <f t="shared" si="131"/>
        <v>-</v>
      </c>
    </row>
    <row r="2067" spans="1:9">
      <c r="A2067" s="6">
        <v>2066</v>
      </c>
      <c r="B2067" s="47" t="str">
        <f t="shared" si="128"/>
        <v>00000812</v>
      </c>
      <c r="C2067" s="47" t="str">
        <f>IFERROR(VLOOKUP(B2067,总表!A:B,2,0),"-")</f>
        <v>-</v>
      </c>
      <c r="D2067" s="6" t="str">
        <f t="shared" si="129"/>
        <v>-</v>
      </c>
      <c r="E2067" s="6" t="str">
        <f>IFERROR(VLOOKUP(B2067,总表!A:D,3,0),"-")</f>
        <v>-</v>
      </c>
      <c r="F2067" s="6" t="str">
        <f t="shared" si="130"/>
        <v>-</v>
      </c>
      <c r="G2067" s="6" t="s">
        <v>9</v>
      </c>
      <c r="H2067" s="6" t="str">
        <f>IF(IFERROR(VLOOKUP(B2067,总表!A:D,4,0),"露易")=0," ",IFERROR(VLOOKUP(B2067,总表!A:D,4,0),"-"))</f>
        <v>-</v>
      </c>
      <c r="I2067" s="6" t="str">
        <f t="shared" si="131"/>
        <v>-</v>
      </c>
    </row>
    <row r="2068" spans="1:9">
      <c r="A2068" s="6">
        <v>2067</v>
      </c>
      <c r="B2068" s="47" t="str">
        <f t="shared" si="128"/>
        <v>00000813</v>
      </c>
      <c r="C2068" s="47" t="str">
        <f>IFERROR(VLOOKUP(B2068,总表!A:B,2,0),"-")</f>
        <v>-</v>
      </c>
      <c r="D2068" s="6" t="str">
        <f t="shared" si="129"/>
        <v>-</v>
      </c>
      <c r="E2068" s="6" t="str">
        <f>IFERROR(VLOOKUP(B2068,总表!A:D,3,0),"-")</f>
        <v>-</v>
      </c>
      <c r="F2068" s="6" t="str">
        <f t="shared" si="130"/>
        <v>-</v>
      </c>
      <c r="G2068" s="6" t="s">
        <v>9</v>
      </c>
      <c r="H2068" s="6" t="str">
        <f>IF(IFERROR(VLOOKUP(B2068,总表!A:D,4,0),"露易")=0," ",IFERROR(VLOOKUP(B2068,总表!A:D,4,0),"-"))</f>
        <v>-</v>
      </c>
      <c r="I2068" s="6" t="str">
        <f t="shared" si="131"/>
        <v>-</v>
      </c>
    </row>
    <row r="2069" spans="1:9">
      <c r="A2069" s="6">
        <v>2068</v>
      </c>
      <c r="B2069" s="47" t="str">
        <f t="shared" si="128"/>
        <v>00000814</v>
      </c>
      <c r="C2069" s="47" t="str">
        <f>IFERROR(VLOOKUP(B2069,总表!A:B,2,0),"-")</f>
        <v>-</v>
      </c>
      <c r="D2069" s="6" t="str">
        <f t="shared" si="129"/>
        <v>-</v>
      </c>
      <c r="E2069" s="6" t="str">
        <f>IFERROR(VLOOKUP(B2069,总表!A:D,3,0),"-")</f>
        <v>-</v>
      </c>
      <c r="F2069" s="6" t="str">
        <f t="shared" si="130"/>
        <v>-</v>
      </c>
      <c r="G2069" s="6" t="s">
        <v>9</v>
      </c>
      <c r="H2069" s="6" t="str">
        <f>IF(IFERROR(VLOOKUP(B2069,总表!A:D,4,0),"露易")=0," ",IFERROR(VLOOKUP(B2069,总表!A:D,4,0),"-"))</f>
        <v>-</v>
      </c>
      <c r="I2069" s="6" t="str">
        <f t="shared" si="131"/>
        <v>-</v>
      </c>
    </row>
    <row r="2070" spans="1:9">
      <c r="A2070" s="6">
        <v>2069</v>
      </c>
      <c r="B2070" s="47" t="str">
        <f t="shared" si="128"/>
        <v>00000815</v>
      </c>
      <c r="C2070" s="47" t="str">
        <f>IFERROR(VLOOKUP(B2070,总表!A:B,2,0),"-")</f>
        <v>-</v>
      </c>
      <c r="D2070" s="6" t="str">
        <f t="shared" si="129"/>
        <v>-</v>
      </c>
      <c r="E2070" s="6" t="str">
        <f>IFERROR(VLOOKUP(B2070,总表!A:D,3,0),"-")</f>
        <v>-</v>
      </c>
      <c r="F2070" s="6" t="str">
        <f t="shared" si="130"/>
        <v>-</v>
      </c>
      <c r="G2070" s="6" t="s">
        <v>9</v>
      </c>
      <c r="H2070" s="6" t="str">
        <f>IF(IFERROR(VLOOKUP(B2070,总表!A:D,4,0),"露易")=0," ",IFERROR(VLOOKUP(B2070,总表!A:D,4,0),"-"))</f>
        <v>-</v>
      </c>
      <c r="I2070" s="6" t="str">
        <f t="shared" si="131"/>
        <v>-</v>
      </c>
    </row>
    <row r="2071" spans="1:9">
      <c r="A2071" s="6">
        <v>2070</v>
      </c>
      <c r="B2071" s="47" t="str">
        <f t="shared" si="128"/>
        <v>00000816</v>
      </c>
      <c r="C2071" s="47" t="str">
        <f>IFERROR(VLOOKUP(B2071,总表!A:B,2,0),"-")</f>
        <v>-</v>
      </c>
      <c r="D2071" s="6" t="str">
        <f t="shared" si="129"/>
        <v>-</v>
      </c>
      <c r="E2071" s="6" t="str">
        <f>IFERROR(VLOOKUP(B2071,总表!A:D,3,0),"-")</f>
        <v>-</v>
      </c>
      <c r="F2071" s="6" t="str">
        <f t="shared" si="130"/>
        <v>-</v>
      </c>
      <c r="G2071" s="6" t="s">
        <v>9</v>
      </c>
      <c r="H2071" s="6" t="str">
        <f>IF(IFERROR(VLOOKUP(B2071,总表!A:D,4,0),"露易")=0," ",IFERROR(VLOOKUP(B2071,总表!A:D,4,0),"-"))</f>
        <v>-</v>
      </c>
      <c r="I2071" s="6" t="str">
        <f t="shared" si="131"/>
        <v>-</v>
      </c>
    </row>
    <row r="2072" spans="1:9">
      <c r="A2072" s="6">
        <v>2071</v>
      </c>
      <c r="B2072" s="47" t="str">
        <f t="shared" si="128"/>
        <v>00000817</v>
      </c>
      <c r="C2072" s="47" t="str">
        <f>IFERROR(VLOOKUP(B2072,总表!A:B,2,0),"-")</f>
        <v>-</v>
      </c>
      <c r="D2072" s="6" t="str">
        <f t="shared" si="129"/>
        <v>-</v>
      </c>
      <c r="E2072" s="6" t="str">
        <f>IFERROR(VLOOKUP(B2072,总表!A:D,3,0),"-")</f>
        <v>-</v>
      </c>
      <c r="F2072" s="6" t="str">
        <f t="shared" si="130"/>
        <v>-</v>
      </c>
      <c r="G2072" s="6" t="s">
        <v>9</v>
      </c>
      <c r="H2072" s="6" t="str">
        <f>IF(IFERROR(VLOOKUP(B2072,总表!A:D,4,0),"露易")=0," ",IFERROR(VLOOKUP(B2072,总表!A:D,4,0),"-"))</f>
        <v>-</v>
      </c>
      <c r="I2072" s="6" t="str">
        <f t="shared" si="131"/>
        <v>-</v>
      </c>
    </row>
    <row r="2073" spans="1:9">
      <c r="A2073" s="6">
        <v>2072</v>
      </c>
      <c r="B2073" s="47" t="str">
        <f t="shared" si="128"/>
        <v>00000818</v>
      </c>
      <c r="C2073" s="47" t="str">
        <f>IFERROR(VLOOKUP(B2073,总表!A:B,2,0),"-")</f>
        <v>-</v>
      </c>
      <c r="D2073" s="6" t="str">
        <f t="shared" si="129"/>
        <v>-</v>
      </c>
      <c r="E2073" s="6" t="str">
        <f>IFERROR(VLOOKUP(B2073,总表!A:D,3,0),"-")</f>
        <v>-</v>
      </c>
      <c r="F2073" s="6" t="str">
        <f t="shared" si="130"/>
        <v>-</v>
      </c>
      <c r="G2073" s="6" t="s">
        <v>9</v>
      </c>
      <c r="H2073" s="6" t="str">
        <f>IF(IFERROR(VLOOKUP(B2073,总表!A:D,4,0),"露易")=0," ",IFERROR(VLOOKUP(B2073,总表!A:D,4,0),"-"))</f>
        <v>-</v>
      </c>
      <c r="I2073" s="6" t="str">
        <f t="shared" si="131"/>
        <v>-</v>
      </c>
    </row>
    <row r="2074" spans="1:9">
      <c r="A2074" s="6">
        <v>2073</v>
      </c>
      <c r="B2074" s="47" t="str">
        <f t="shared" si="128"/>
        <v>00000819</v>
      </c>
      <c r="C2074" s="47" t="str">
        <f>IFERROR(VLOOKUP(B2074,总表!A:B,2,0),"-")</f>
        <v>-</v>
      </c>
      <c r="D2074" s="6" t="str">
        <f t="shared" si="129"/>
        <v>-</v>
      </c>
      <c r="E2074" s="6" t="str">
        <f>IFERROR(VLOOKUP(B2074,总表!A:D,3,0),"-")</f>
        <v>-</v>
      </c>
      <c r="F2074" s="6" t="str">
        <f t="shared" si="130"/>
        <v>-</v>
      </c>
      <c r="G2074" s="6" t="s">
        <v>9</v>
      </c>
      <c r="H2074" s="6" t="str">
        <f>IF(IFERROR(VLOOKUP(B2074,总表!A:D,4,0),"露易")=0," ",IFERROR(VLOOKUP(B2074,总表!A:D,4,0),"-"))</f>
        <v>-</v>
      </c>
      <c r="I2074" s="6" t="str">
        <f t="shared" si="131"/>
        <v>-</v>
      </c>
    </row>
    <row r="2075" spans="1:9">
      <c r="A2075" s="6">
        <v>2074</v>
      </c>
      <c r="B2075" s="47" t="str">
        <f t="shared" si="128"/>
        <v>0000081A</v>
      </c>
      <c r="C2075" s="47" t="str">
        <f>IFERROR(VLOOKUP(B2075,总表!A:B,2,0),"-")</f>
        <v>-</v>
      </c>
      <c r="D2075" s="6" t="str">
        <f t="shared" si="129"/>
        <v>-</v>
      </c>
      <c r="E2075" s="6" t="str">
        <f>IFERROR(VLOOKUP(B2075,总表!A:D,3,0),"-")</f>
        <v>-</v>
      </c>
      <c r="F2075" s="6" t="str">
        <f t="shared" si="130"/>
        <v>-</v>
      </c>
      <c r="G2075" s="6" t="s">
        <v>9</v>
      </c>
      <c r="H2075" s="6" t="str">
        <f>IF(IFERROR(VLOOKUP(B2075,总表!A:D,4,0),"露易")=0," ",IFERROR(VLOOKUP(B2075,总表!A:D,4,0),"-"))</f>
        <v>-</v>
      </c>
      <c r="I2075" s="6" t="str">
        <f t="shared" si="131"/>
        <v>-</v>
      </c>
    </row>
    <row r="2076" spans="1:9">
      <c r="A2076" s="6">
        <v>2075</v>
      </c>
      <c r="B2076" s="47" t="str">
        <f t="shared" si="128"/>
        <v>0000081B</v>
      </c>
      <c r="C2076" s="47" t="str">
        <f>IFERROR(VLOOKUP(B2076,总表!A:B,2,0),"-")</f>
        <v>-</v>
      </c>
      <c r="D2076" s="6" t="str">
        <f t="shared" si="129"/>
        <v>-</v>
      </c>
      <c r="E2076" s="6" t="str">
        <f>IFERROR(VLOOKUP(B2076,总表!A:D,3,0),"-")</f>
        <v>-</v>
      </c>
      <c r="F2076" s="6" t="str">
        <f t="shared" si="130"/>
        <v>-</v>
      </c>
      <c r="G2076" s="6" t="s">
        <v>9</v>
      </c>
      <c r="H2076" s="6" t="str">
        <f>IF(IFERROR(VLOOKUP(B2076,总表!A:D,4,0),"露易")=0," ",IFERROR(VLOOKUP(B2076,总表!A:D,4,0),"-"))</f>
        <v>-</v>
      </c>
      <c r="I2076" s="6" t="str">
        <f t="shared" si="131"/>
        <v>-</v>
      </c>
    </row>
    <row r="2077" spans="1:9">
      <c r="A2077" s="6">
        <v>2076</v>
      </c>
      <c r="B2077" s="47" t="str">
        <f t="shared" si="128"/>
        <v>0000081C</v>
      </c>
      <c r="C2077" s="47" t="str">
        <f>IFERROR(VLOOKUP(B2077,总表!A:B,2,0),"-")</f>
        <v>-</v>
      </c>
      <c r="D2077" s="6" t="str">
        <f t="shared" si="129"/>
        <v>-</v>
      </c>
      <c r="E2077" s="6" t="str">
        <f>IFERROR(VLOOKUP(B2077,总表!A:D,3,0),"-")</f>
        <v>-</v>
      </c>
      <c r="F2077" s="6" t="str">
        <f t="shared" si="130"/>
        <v>-</v>
      </c>
      <c r="G2077" s="6" t="s">
        <v>9</v>
      </c>
      <c r="H2077" s="6" t="str">
        <f>IF(IFERROR(VLOOKUP(B2077,总表!A:D,4,0),"露易")=0," ",IFERROR(VLOOKUP(B2077,总表!A:D,4,0),"-"))</f>
        <v>-</v>
      </c>
      <c r="I2077" s="6" t="str">
        <f t="shared" si="131"/>
        <v>-</v>
      </c>
    </row>
    <row r="2078" spans="1:9">
      <c r="A2078" s="6">
        <v>2077</v>
      </c>
      <c r="B2078" s="47" t="str">
        <f t="shared" si="128"/>
        <v>0000081D</v>
      </c>
      <c r="C2078" s="47" t="str">
        <f>IFERROR(VLOOKUP(B2078,总表!A:B,2,0),"-")</f>
        <v>-</v>
      </c>
      <c r="D2078" s="6" t="str">
        <f t="shared" si="129"/>
        <v>-</v>
      </c>
      <c r="E2078" s="6" t="str">
        <f>IFERROR(VLOOKUP(B2078,总表!A:D,3,0),"-")</f>
        <v>-</v>
      </c>
      <c r="F2078" s="6" t="str">
        <f t="shared" si="130"/>
        <v>-</v>
      </c>
      <c r="G2078" s="6" t="s">
        <v>9</v>
      </c>
      <c r="H2078" s="6" t="str">
        <f>IF(IFERROR(VLOOKUP(B2078,总表!A:D,4,0),"露易")=0," ",IFERROR(VLOOKUP(B2078,总表!A:D,4,0),"-"))</f>
        <v>-</v>
      </c>
      <c r="I2078" s="6" t="str">
        <f t="shared" si="131"/>
        <v>-</v>
      </c>
    </row>
    <row r="2079" spans="1:9">
      <c r="A2079" s="6">
        <v>2078</v>
      </c>
      <c r="B2079" s="47" t="str">
        <f t="shared" si="128"/>
        <v>0000081E</v>
      </c>
      <c r="C2079" s="47" t="str">
        <f>IFERROR(VLOOKUP(B2079,总表!A:B,2,0),"-")</f>
        <v>-</v>
      </c>
      <c r="D2079" s="6" t="str">
        <f t="shared" si="129"/>
        <v>-</v>
      </c>
      <c r="E2079" s="6" t="str">
        <f>IFERROR(VLOOKUP(B2079,总表!A:D,3,0),"-")</f>
        <v>-</v>
      </c>
      <c r="F2079" s="6" t="str">
        <f t="shared" si="130"/>
        <v>-</v>
      </c>
      <c r="G2079" s="6" t="s">
        <v>9</v>
      </c>
      <c r="H2079" s="6" t="str">
        <f>IF(IFERROR(VLOOKUP(B2079,总表!A:D,4,0),"露易")=0," ",IFERROR(VLOOKUP(B2079,总表!A:D,4,0),"-"))</f>
        <v>-</v>
      </c>
      <c r="I2079" s="6" t="str">
        <f t="shared" si="131"/>
        <v>-</v>
      </c>
    </row>
    <row r="2080" spans="1:9">
      <c r="A2080" s="6">
        <v>2079</v>
      </c>
      <c r="B2080" s="47" t="str">
        <f t="shared" si="128"/>
        <v>0000081F</v>
      </c>
      <c r="C2080" s="47" t="str">
        <f>IFERROR(VLOOKUP(B2080,总表!A:B,2,0),"-")</f>
        <v>-</v>
      </c>
      <c r="D2080" s="6" t="str">
        <f t="shared" si="129"/>
        <v>-</v>
      </c>
      <c r="E2080" s="6" t="str">
        <f>IFERROR(VLOOKUP(B2080,总表!A:D,3,0),"-")</f>
        <v>-</v>
      </c>
      <c r="F2080" s="6" t="str">
        <f t="shared" si="130"/>
        <v>-</v>
      </c>
      <c r="G2080" s="6" t="s">
        <v>9</v>
      </c>
      <c r="H2080" s="6" t="str">
        <f>IF(IFERROR(VLOOKUP(B2080,总表!A:D,4,0),"露易")=0," ",IFERROR(VLOOKUP(B2080,总表!A:D,4,0),"-"))</f>
        <v>-</v>
      </c>
      <c r="I2080" s="6" t="str">
        <f t="shared" si="131"/>
        <v>-</v>
      </c>
    </row>
    <row r="2081" spans="1:9">
      <c r="A2081" s="6">
        <v>2080</v>
      </c>
      <c r="B2081" s="47" t="str">
        <f t="shared" si="128"/>
        <v>00000820</v>
      </c>
      <c r="C2081" s="47" t="str">
        <f>IFERROR(VLOOKUP(B2081,总表!A:B,2,0),"-")</f>
        <v>-</v>
      </c>
      <c r="D2081" s="6" t="str">
        <f t="shared" si="129"/>
        <v>-</v>
      </c>
      <c r="E2081" s="6" t="str">
        <f>IFERROR(VLOOKUP(B2081,总表!A:D,3,0),"-")</f>
        <v>-</v>
      </c>
      <c r="F2081" s="6" t="str">
        <f t="shared" si="130"/>
        <v>-</v>
      </c>
      <c r="G2081" s="6" t="s">
        <v>9</v>
      </c>
      <c r="H2081" s="6" t="str">
        <f>IF(IFERROR(VLOOKUP(B2081,总表!A:D,4,0),"露易")=0," ",IFERROR(VLOOKUP(B2081,总表!A:D,4,0),"-"))</f>
        <v>-</v>
      </c>
      <c r="I2081" s="6" t="str">
        <f t="shared" si="131"/>
        <v>-</v>
      </c>
    </row>
    <row r="2082" spans="1:9">
      <c r="A2082" s="6">
        <v>2081</v>
      </c>
      <c r="B2082" s="47" t="str">
        <f t="shared" si="128"/>
        <v>00000821</v>
      </c>
      <c r="C2082" s="47" t="str">
        <f>IFERROR(VLOOKUP(B2082,总表!A:B,2,0),"-")</f>
        <v>-</v>
      </c>
      <c r="D2082" s="6" t="str">
        <f t="shared" si="129"/>
        <v>-</v>
      </c>
      <c r="E2082" s="6" t="str">
        <f>IFERROR(VLOOKUP(B2082,总表!A:D,3,0),"-")</f>
        <v>-</v>
      </c>
      <c r="F2082" s="6" t="str">
        <f t="shared" si="130"/>
        <v>-</v>
      </c>
      <c r="G2082" s="6" t="s">
        <v>9</v>
      </c>
      <c r="H2082" s="6" t="str">
        <f>IF(IFERROR(VLOOKUP(B2082,总表!A:D,4,0),"露易")=0," ",IFERROR(VLOOKUP(B2082,总表!A:D,4,0),"-"))</f>
        <v>-</v>
      </c>
      <c r="I2082" s="6" t="str">
        <f t="shared" si="131"/>
        <v>-</v>
      </c>
    </row>
    <row r="2083" spans="1:9">
      <c r="A2083" s="6">
        <v>2082</v>
      </c>
      <c r="B2083" s="47" t="str">
        <f t="shared" si="128"/>
        <v>00000822</v>
      </c>
      <c r="C2083" s="47" t="str">
        <f>IFERROR(VLOOKUP(B2083,总表!A:B,2,0),"-")</f>
        <v>-</v>
      </c>
      <c r="D2083" s="6" t="str">
        <f t="shared" si="129"/>
        <v>-</v>
      </c>
      <c r="E2083" s="6" t="str">
        <f>IFERROR(VLOOKUP(B2083,总表!A:D,3,0),"-")</f>
        <v>-</v>
      </c>
      <c r="F2083" s="6" t="str">
        <f t="shared" si="130"/>
        <v>-</v>
      </c>
      <c r="G2083" s="6" t="s">
        <v>9</v>
      </c>
      <c r="H2083" s="6" t="str">
        <f>IF(IFERROR(VLOOKUP(B2083,总表!A:D,4,0),"露易")=0," ",IFERROR(VLOOKUP(B2083,总表!A:D,4,0),"-"))</f>
        <v>-</v>
      </c>
      <c r="I2083" s="6" t="str">
        <f t="shared" si="131"/>
        <v>-</v>
      </c>
    </row>
    <row r="2084" spans="1:9">
      <c r="A2084" s="6">
        <v>2083</v>
      </c>
      <c r="B2084" s="47" t="str">
        <f t="shared" si="128"/>
        <v>00000823</v>
      </c>
      <c r="C2084" s="47" t="str">
        <f>IFERROR(VLOOKUP(B2084,总表!A:B,2,0),"-")</f>
        <v>-</v>
      </c>
      <c r="D2084" s="6" t="str">
        <f t="shared" si="129"/>
        <v>-</v>
      </c>
      <c r="E2084" s="6" t="str">
        <f>IFERROR(VLOOKUP(B2084,总表!A:D,3,0),"-")</f>
        <v>-</v>
      </c>
      <c r="F2084" s="6" t="str">
        <f t="shared" si="130"/>
        <v>-</v>
      </c>
      <c r="G2084" s="6" t="s">
        <v>9</v>
      </c>
      <c r="H2084" s="6" t="str">
        <f>IF(IFERROR(VLOOKUP(B2084,总表!A:D,4,0),"露易")=0," ",IFERROR(VLOOKUP(B2084,总表!A:D,4,0),"-"))</f>
        <v>-</v>
      </c>
      <c r="I2084" s="6" t="str">
        <f t="shared" si="131"/>
        <v>-</v>
      </c>
    </row>
    <row r="2085" spans="1:9">
      <c r="A2085" s="6">
        <v>2084</v>
      </c>
      <c r="B2085" s="47" t="str">
        <f t="shared" si="128"/>
        <v>00000824</v>
      </c>
      <c r="C2085" s="47" t="str">
        <f>IFERROR(VLOOKUP(B2085,总表!A:B,2,0),"-")</f>
        <v>-</v>
      </c>
      <c r="D2085" s="6" t="str">
        <f t="shared" si="129"/>
        <v>-</v>
      </c>
      <c r="E2085" s="6" t="str">
        <f>IFERROR(VLOOKUP(B2085,总表!A:D,3,0),"-")</f>
        <v>-</v>
      </c>
      <c r="F2085" s="6" t="str">
        <f t="shared" si="130"/>
        <v>-</v>
      </c>
      <c r="G2085" s="6" t="s">
        <v>9</v>
      </c>
      <c r="H2085" s="6" t="str">
        <f>IF(IFERROR(VLOOKUP(B2085,总表!A:D,4,0),"露易")=0," ",IFERROR(VLOOKUP(B2085,总表!A:D,4,0),"-"))</f>
        <v>-</v>
      </c>
      <c r="I2085" s="6" t="str">
        <f t="shared" si="131"/>
        <v>-</v>
      </c>
    </row>
    <row r="2086" spans="1:9">
      <c r="A2086" s="6">
        <v>2085</v>
      </c>
      <c r="B2086" s="47" t="str">
        <f t="shared" si="128"/>
        <v>00000825</v>
      </c>
      <c r="C2086" s="47" t="str">
        <f>IFERROR(VLOOKUP(B2086,总表!A:B,2,0),"-")</f>
        <v>-</v>
      </c>
      <c r="D2086" s="6" t="str">
        <f t="shared" si="129"/>
        <v>-</v>
      </c>
      <c r="E2086" s="6" t="str">
        <f>IFERROR(VLOOKUP(B2086,总表!A:D,3,0),"-")</f>
        <v>-</v>
      </c>
      <c r="F2086" s="6" t="str">
        <f t="shared" si="130"/>
        <v>-</v>
      </c>
      <c r="G2086" s="6" t="s">
        <v>9</v>
      </c>
      <c r="H2086" s="6" t="str">
        <f>IF(IFERROR(VLOOKUP(B2086,总表!A:D,4,0),"露易")=0," ",IFERROR(VLOOKUP(B2086,总表!A:D,4,0),"-"))</f>
        <v>-</v>
      </c>
      <c r="I2086" s="6" t="str">
        <f t="shared" si="131"/>
        <v>-</v>
      </c>
    </row>
    <row r="2087" spans="1:9">
      <c r="A2087" s="6">
        <v>2086</v>
      </c>
      <c r="B2087" s="47" t="str">
        <f t="shared" si="128"/>
        <v>00000826</v>
      </c>
      <c r="C2087" s="47" t="str">
        <f>IFERROR(VLOOKUP(B2087,总表!A:B,2,0),"-")</f>
        <v>-</v>
      </c>
      <c r="D2087" s="6" t="str">
        <f t="shared" si="129"/>
        <v>-</v>
      </c>
      <c r="E2087" s="6" t="str">
        <f>IFERROR(VLOOKUP(B2087,总表!A:D,3,0),"-")</f>
        <v>-</v>
      </c>
      <c r="F2087" s="6" t="str">
        <f t="shared" si="130"/>
        <v>-</v>
      </c>
      <c r="G2087" s="6" t="s">
        <v>9</v>
      </c>
      <c r="H2087" s="6" t="str">
        <f>IF(IFERROR(VLOOKUP(B2087,总表!A:D,4,0),"露易")=0," ",IFERROR(VLOOKUP(B2087,总表!A:D,4,0),"-"))</f>
        <v>-</v>
      </c>
      <c r="I2087" s="6" t="str">
        <f t="shared" si="131"/>
        <v>-</v>
      </c>
    </row>
    <row r="2088" spans="1:9">
      <c r="A2088" s="6">
        <v>2087</v>
      </c>
      <c r="B2088" s="47" t="str">
        <f t="shared" si="128"/>
        <v>00000827</v>
      </c>
      <c r="C2088" s="47" t="str">
        <f>IFERROR(VLOOKUP(B2088,总表!A:B,2,0),"-")</f>
        <v>-</v>
      </c>
      <c r="D2088" s="6" t="str">
        <f t="shared" si="129"/>
        <v>-</v>
      </c>
      <c r="E2088" s="6" t="str">
        <f>IFERROR(VLOOKUP(B2088,总表!A:D,3,0),"-")</f>
        <v>-</v>
      </c>
      <c r="F2088" s="6" t="str">
        <f t="shared" si="130"/>
        <v>-</v>
      </c>
      <c r="G2088" s="6" t="s">
        <v>9</v>
      </c>
      <c r="H2088" s="6" t="str">
        <f>IF(IFERROR(VLOOKUP(B2088,总表!A:D,4,0),"露易")=0," ",IFERROR(VLOOKUP(B2088,总表!A:D,4,0),"-"))</f>
        <v>-</v>
      </c>
      <c r="I2088" s="6" t="str">
        <f t="shared" si="131"/>
        <v>-</v>
      </c>
    </row>
    <row r="2089" spans="1:9">
      <c r="A2089" s="6">
        <v>2088</v>
      </c>
      <c r="B2089" s="47" t="str">
        <f t="shared" si="128"/>
        <v>00000828</v>
      </c>
      <c r="C2089" s="47" t="str">
        <f>IFERROR(VLOOKUP(B2089,总表!A:B,2,0),"-")</f>
        <v>-</v>
      </c>
      <c r="D2089" s="6" t="str">
        <f t="shared" si="129"/>
        <v>-</v>
      </c>
      <c r="E2089" s="6" t="str">
        <f>IFERROR(VLOOKUP(B2089,总表!A:D,3,0),"-")</f>
        <v>-</v>
      </c>
      <c r="F2089" s="6" t="str">
        <f t="shared" si="130"/>
        <v>-</v>
      </c>
      <c r="G2089" s="6" t="s">
        <v>9</v>
      </c>
      <c r="H2089" s="6" t="str">
        <f>IF(IFERROR(VLOOKUP(B2089,总表!A:D,4,0),"露易")=0," ",IFERROR(VLOOKUP(B2089,总表!A:D,4,0),"-"))</f>
        <v>-</v>
      </c>
      <c r="I2089" s="6" t="str">
        <f t="shared" si="131"/>
        <v>-</v>
      </c>
    </row>
    <row r="2090" spans="1:9">
      <c r="A2090" s="6">
        <v>2089</v>
      </c>
      <c r="B2090" s="47" t="str">
        <f t="shared" si="128"/>
        <v>00000829</v>
      </c>
      <c r="C2090" s="47" t="str">
        <f>IFERROR(VLOOKUP(B2090,总表!A:B,2,0),"-")</f>
        <v>-</v>
      </c>
      <c r="D2090" s="6" t="str">
        <f t="shared" si="129"/>
        <v>-</v>
      </c>
      <c r="E2090" s="6" t="str">
        <f>IFERROR(VLOOKUP(B2090,总表!A:D,3,0),"-")</f>
        <v>-</v>
      </c>
      <c r="F2090" s="6" t="str">
        <f t="shared" si="130"/>
        <v>-</v>
      </c>
      <c r="G2090" s="6" t="s">
        <v>9</v>
      </c>
      <c r="H2090" s="6" t="str">
        <f>IF(IFERROR(VLOOKUP(B2090,总表!A:D,4,0),"露易")=0," ",IFERROR(VLOOKUP(B2090,总表!A:D,4,0),"-"))</f>
        <v>-</v>
      </c>
      <c r="I2090" s="6" t="str">
        <f t="shared" si="131"/>
        <v>-</v>
      </c>
    </row>
    <row r="2091" spans="1:9">
      <c r="A2091" s="6">
        <v>2090</v>
      </c>
      <c r="B2091" s="47" t="str">
        <f t="shared" si="128"/>
        <v>0000082A</v>
      </c>
      <c r="C2091" s="47" t="str">
        <f>IFERROR(VLOOKUP(B2091,总表!A:B,2,0),"-")</f>
        <v>-</v>
      </c>
      <c r="D2091" s="6" t="str">
        <f t="shared" si="129"/>
        <v>-</v>
      </c>
      <c r="E2091" s="6" t="str">
        <f>IFERROR(VLOOKUP(B2091,总表!A:D,3,0),"-")</f>
        <v>-</v>
      </c>
      <c r="F2091" s="6" t="str">
        <f t="shared" si="130"/>
        <v>-</v>
      </c>
      <c r="G2091" s="6" t="s">
        <v>9</v>
      </c>
      <c r="H2091" s="6" t="str">
        <f>IF(IFERROR(VLOOKUP(B2091,总表!A:D,4,0),"露易")=0," ",IFERROR(VLOOKUP(B2091,总表!A:D,4,0),"-"))</f>
        <v>-</v>
      </c>
      <c r="I2091" s="6" t="str">
        <f t="shared" si="131"/>
        <v>-</v>
      </c>
    </row>
    <row r="2092" spans="1:9">
      <c r="A2092" s="6">
        <v>2091</v>
      </c>
      <c r="B2092" s="47" t="str">
        <f t="shared" si="128"/>
        <v>0000082B</v>
      </c>
      <c r="C2092" s="47" t="str">
        <f>IFERROR(VLOOKUP(B2092,总表!A:B,2,0),"-")</f>
        <v>-</v>
      </c>
      <c r="D2092" s="6" t="str">
        <f t="shared" si="129"/>
        <v>-</v>
      </c>
      <c r="E2092" s="6" t="str">
        <f>IFERROR(VLOOKUP(B2092,总表!A:D,3,0),"-")</f>
        <v>-</v>
      </c>
      <c r="F2092" s="6" t="str">
        <f t="shared" si="130"/>
        <v>-</v>
      </c>
      <c r="G2092" s="6" t="s">
        <v>9</v>
      </c>
      <c r="H2092" s="6" t="str">
        <f>IF(IFERROR(VLOOKUP(B2092,总表!A:D,4,0),"露易")=0," ",IFERROR(VLOOKUP(B2092,总表!A:D,4,0),"-"))</f>
        <v>-</v>
      </c>
      <c r="I2092" s="6" t="str">
        <f t="shared" si="131"/>
        <v>-</v>
      </c>
    </row>
    <row r="2093" spans="1:9">
      <c r="A2093" s="6">
        <v>2092</v>
      </c>
      <c r="B2093" s="47" t="str">
        <f t="shared" si="128"/>
        <v>0000082C</v>
      </c>
      <c r="C2093" s="47" t="str">
        <f>IFERROR(VLOOKUP(B2093,总表!A:B,2,0),"-")</f>
        <v>-</v>
      </c>
      <c r="D2093" s="6" t="str">
        <f t="shared" si="129"/>
        <v>-</v>
      </c>
      <c r="E2093" s="6" t="str">
        <f>IFERROR(VLOOKUP(B2093,总表!A:D,3,0),"-")</f>
        <v>-</v>
      </c>
      <c r="F2093" s="6" t="str">
        <f t="shared" si="130"/>
        <v>-</v>
      </c>
      <c r="G2093" s="6" t="s">
        <v>9</v>
      </c>
      <c r="H2093" s="6" t="str">
        <f>IF(IFERROR(VLOOKUP(B2093,总表!A:D,4,0),"露易")=0," ",IFERROR(VLOOKUP(B2093,总表!A:D,4,0),"-"))</f>
        <v>-</v>
      </c>
      <c r="I2093" s="6" t="str">
        <f t="shared" si="131"/>
        <v>-</v>
      </c>
    </row>
    <row r="2094" spans="1:9">
      <c r="A2094" s="6">
        <v>2093</v>
      </c>
      <c r="B2094" s="47" t="str">
        <f t="shared" si="128"/>
        <v>0000082D</v>
      </c>
      <c r="C2094" s="47" t="str">
        <f>IFERROR(VLOOKUP(B2094,总表!A:B,2,0),"-")</f>
        <v>-</v>
      </c>
      <c r="D2094" s="6" t="str">
        <f t="shared" si="129"/>
        <v>-</v>
      </c>
      <c r="E2094" s="6" t="str">
        <f>IFERROR(VLOOKUP(B2094,总表!A:D,3,0),"-")</f>
        <v>-</v>
      </c>
      <c r="F2094" s="6" t="str">
        <f t="shared" si="130"/>
        <v>-</v>
      </c>
      <c r="G2094" s="6" t="s">
        <v>9</v>
      </c>
      <c r="H2094" s="6" t="str">
        <f>IF(IFERROR(VLOOKUP(B2094,总表!A:D,4,0),"露易")=0," ",IFERROR(VLOOKUP(B2094,总表!A:D,4,0),"-"))</f>
        <v>-</v>
      </c>
      <c r="I2094" s="6" t="str">
        <f t="shared" si="131"/>
        <v>-</v>
      </c>
    </row>
    <row r="2095" spans="1:9">
      <c r="A2095" s="6">
        <v>2094</v>
      </c>
      <c r="B2095" s="47" t="str">
        <f t="shared" si="128"/>
        <v>0000082E</v>
      </c>
      <c r="C2095" s="47" t="str">
        <f>IFERROR(VLOOKUP(B2095,总表!A:B,2,0),"-")</f>
        <v>-</v>
      </c>
      <c r="D2095" s="6" t="str">
        <f t="shared" si="129"/>
        <v>-</v>
      </c>
      <c r="E2095" s="6" t="str">
        <f>IFERROR(VLOOKUP(B2095,总表!A:D,3,0),"-")</f>
        <v>-</v>
      </c>
      <c r="F2095" s="6" t="str">
        <f t="shared" si="130"/>
        <v>-</v>
      </c>
      <c r="G2095" s="6" t="s">
        <v>9</v>
      </c>
      <c r="H2095" s="6" t="str">
        <f>IF(IFERROR(VLOOKUP(B2095,总表!A:D,4,0),"露易")=0," ",IFERROR(VLOOKUP(B2095,总表!A:D,4,0),"-"))</f>
        <v>-</v>
      </c>
      <c r="I2095" s="6" t="str">
        <f t="shared" si="131"/>
        <v>-</v>
      </c>
    </row>
    <row r="2096" spans="1:9">
      <c r="A2096" s="6">
        <v>2095</v>
      </c>
      <c r="B2096" s="47" t="str">
        <f t="shared" si="128"/>
        <v>0000082F</v>
      </c>
      <c r="C2096" s="47" t="str">
        <f>IFERROR(VLOOKUP(B2096,总表!A:B,2,0),"-")</f>
        <v>-</v>
      </c>
      <c r="D2096" s="6" t="str">
        <f t="shared" si="129"/>
        <v>-</v>
      </c>
      <c r="E2096" s="6" t="str">
        <f>IFERROR(VLOOKUP(B2096,总表!A:D,3,0),"-")</f>
        <v>-</v>
      </c>
      <c r="F2096" s="6" t="str">
        <f t="shared" si="130"/>
        <v>-</v>
      </c>
      <c r="G2096" s="6" t="s">
        <v>9</v>
      </c>
      <c r="H2096" s="6" t="str">
        <f>IF(IFERROR(VLOOKUP(B2096,总表!A:D,4,0),"露易")=0," ",IFERROR(VLOOKUP(B2096,总表!A:D,4,0),"-"))</f>
        <v>-</v>
      </c>
      <c r="I2096" s="6" t="str">
        <f t="shared" si="131"/>
        <v>-</v>
      </c>
    </row>
    <row r="2097" spans="1:9">
      <c r="A2097" s="6">
        <v>2096</v>
      </c>
      <c r="B2097" s="47" t="str">
        <f t="shared" si="128"/>
        <v>00000830</v>
      </c>
      <c r="C2097" s="47" t="str">
        <f>IFERROR(VLOOKUP(B2097,总表!A:B,2,0),"-")</f>
        <v>-</v>
      </c>
      <c r="D2097" s="6" t="str">
        <f t="shared" si="129"/>
        <v>-</v>
      </c>
      <c r="E2097" s="6" t="str">
        <f>IFERROR(VLOOKUP(B2097,总表!A:D,3,0),"-")</f>
        <v>-</v>
      </c>
      <c r="F2097" s="6" t="str">
        <f t="shared" si="130"/>
        <v>-</v>
      </c>
      <c r="G2097" s="6" t="s">
        <v>9</v>
      </c>
      <c r="H2097" s="6" t="str">
        <f>IF(IFERROR(VLOOKUP(B2097,总表!A:D,4,0),"露易")=0," ",IFERROR(VLOOKUP(B2097,总表!A:D,4,0),"-"))</f>
        <v>-</v>
      </c>
      <c r="I2097" s="6" t="str">
        <f t="shared" si="131"/>
        <v>-</v>
      </c>
    </row>
    <row r="2098" spans="1:9">
      <c r="A2098" s="6">
        <v>2097</v>
      </c>
      <c r="B2098" s="47" t="str">
        <f t="shared" si="128"/>
        <v>00000831</v>
      </c>
      <c r="C2098" s="47" t="str">
        <f>IFERROR(VLOOKUP(B2098,总表!A:B,2,0),"-")</f>
        <v>-</v>
      </c>
      <c r="D2098" s="6" t="str">
        <f t="shared" si="129"/>
        <v>-</v>
      </c>
      <c r="E2098" s="6" t="str">
        <f>IFERROR(VLOOKUP(B2098,总表!A:D,3,0),"-")</f>
        <v>-</v>
      </c>
      <c r="F2098" s="6" t="str">
        <f t="shared" si="130"/>
        <v>-</v>
      </c>
      <c r="G2098" s="6" t="s">
        <v>9</v>
      </c>
      <c r="H2098" s="6" t="str">
        <f>IF(IFERROR(VLOOKUP(B2098,总表!A:D,4,0),"露易")=0," ",IFERROR(VLOOKUP(B2098,总表!A:D,4,0),"-"))</f>
        <v>-</v>
      </c>
      <c r="I2098" s="6" t="str">
        <f t="shared" si="131"/>
        <v>-</v>
      </c>
    </row>
    <row r="2099" spans="1:9">
      <c r="A2099" s="6">
        <v>2098</v>
      </c>
      <c r="B2099" s="47" t="str">
        <f t="shared" si="128"/>
        <v>00000832</v>
      </c>
      <c r="C2099" s="47" t="str">
        <f>IFERROR(VLOOKUP(B2099,总表!A:B,2,0),"-")</f>
        <v>-</v>
      </c>
      <c r="D2099" s="6" t="str">
        <f t="shared" si="129"/>
        <v>-</v>
      </c>
      <c r="E2099" s="6" t="str">
        <f>IFERROR(VLOOKUP(B2099,总表!A:D,3,0),"-")</f>
        <v>-</v>
      </c>
      <c r="F2099" s="6" t="str">
        <f t="shared" si="130"/>
        <v>-</v>
      </c>
      <c r="G2099" s="6" t="s">
        <v>9</v>
      </c>
      <c r="H2099" s="6" t="str">
        <f>IF(IFERROR(VLOOKUP(B2099,总表!A:D,4,0),"露易")=0," ",IFERROR(VLOOKUP(B2099,总表!A:D,4,0),"-"))</f>
        <v>-</v>
      </c>
      <c r="I2099" s="6" t="str">
        <f t="shared" si="131"/>
        <v>-</v>
      </c>
    </row>
    <row r="2100" spans="1:9">
      <c r="A2100" s="6">
        <v>2099</v>
      </c>
      <c r="B2100" s="47" t="str">
        <f t="shared" si="128"/>
        <v>00000833</v>
      </c>
      <c r="C2100" s="47" t="str">
        <f>IFERROR(VLOOKUP(B2100,总表!A:B,2,0),"-")</f>
        <v>工具类</v>
      </c>
      <c r="D2100" s="6" t="str">
        <f t="shared" si="129"/>
        <v>工具类</v>
      </c>
      <c r="E2100" s="51" t="str">
        <f>IFERROR(VLOOKUP(B2100,总表!A:D,3,0),"-")</f>
        <v>铲子</v>
      </c>
      <c r="F2100" s="51" t="str">
        <f t="shared" si="130"/>
        <v>铲子</v>
      </c>
      <c r="H2100" s="6" t="str">
        <f>IF(IFERROR(VLOOKUP(B2100,总表!A:D,4,0),"露易")=0," ",IFERROR(VLOOKUP(B2100,总表!A:D,4,0),"-"))</f>
        <v> </v>
      </c>
      <c r="I2100" s="6" t="str">
        <f t="shared" si="131"/>
        <v> </v>
      </c>
    </row>
    <row r="2101" spans="1:9">
      <c r="A2101" s="6">
        <v>2100</v>
      </c>
      <c r="B2101" s="47" t="str">
        <f t="shared" si="128"/>
        <v>00000834</v>
      </c>
      <c r="C2101" s="47" t="str">
        <f>IFERROR(VLOOKUP(B2101,总表!A:B,2,0),"-")</f>
        <v>工具类</v>
      </c>
      <c r="D2101" s="6" t="str">
        <f t="shared" si="129"/>
        <v>工具类</v>
      </c>
      <c r="E2101" s="6" t="str">
        <f>IFERROR(VLOOKUP(B2101,总表!A:D,3,0),"-")</f>
        <v>斧头</v>
      </c>
      <c r="F2101" s="6" t="str">
        <f t="shared" si="130"/>
        <v>斧头</v>
      </c>
      <c r="H2101" s="6" t="str">
        <f>IF(IFERROR(VLOOKUP(B2101,总表!A:D,4,0),"露易")=0," ",IFERROR(VLOOKUP(B2101,总表!A:D,4,0),"-"))</f>
        <v> </v>
      </c>
      <c r="I2101" s="6" t="str">
        <f t="shared" si="131"/>
        <v> </v>
      </c>
    </row>
    <row r="2102" spans="1:9">
      <c r="A2102" s="6">
        <v>2101</v>
      </c>
      <c r="B2102" s="47" t="str">
        <f t="shared" si="128"/>
        <v>00000835</v>
      </c>
      <c r="C2102" s="47" t="str">
        <f>IFERROR(VLOOKUP(B2102,总表!A:B,2,0),"-")</f>
        <v>-</v>
      </c>
      <c r="D2102" s="6" t="str">
        <f t="shared" si="129"/>
        <v>-</v>
      </c>
      <c r="E2102" s="6" t="str">
        <f>IFERROR(VLOOKUP(B2102,总表!A:D,3,0),"-")</f>
        <v>-</v>
      </c>
      <c r="F2102" s="6" t="str">
        <f t="shared" si="130"/>
        <v>-</v>
      </c>
      <c r="G2102" s="6" t="s">
        <v>9</v>
      </c>
      <c r="H2102" s="6" t="str">
        <f>IF(IFERROR(VLOOKUP(B2102,总表!A:D,4,0),"露易")=0," ",IFERROR(VLOOKUP(B2102,总表!A:D,4,0),"-"))</f>
        <v>-</v>
      </c>
      <c r="I2102" s="6" t="str">
        <f t="shared" si="131"/>
        <v>-</v>
      </c>
    </row>
    <row r="2103" spans="1:9">
      <c r="A2103" s="6">
        <v>2102</v>
      </c>
      <c r="B2103" s="47" t="str">
        <f t="shared" si="128"/>
        <v>00000836</v>
      </c>
      <c r="C2103" s="47" t="str">
        <f>IFERROR(VLOOKUP(B2103,总表!A:B,2,0),"-")</f>
        <v>-</v>
      </c>
      <c r="D2103" s="6" t="str">
        <f t="shared" si="129"/>
        <v>-</v>
      </c>
      <c r="E2103" s="6" t="str">
        <f>IFERROR(VLOOKUP(B2103,总表!A:D,3,0),"-")</f>
        <v>-</v>
      </c>
      <c r="F2103" s="6" t="str">
        <f t="shared" si="130"/>
        <v>-</v>
      </c>
      <c r="G2103" s="6" t="s">
        <v>9</v>
      </c>
      <c r="H2103" s="6" t="str">
        <f>IF(IFERROR(VLOOKUP(B2103,总表!A:D,4,0),"露易")=0," ",IFERROR(VLOOKUP(B2103,总表!A:D,4,0),"-"))</f>
        <v>-</v>
      </c>
      <c r="I2103" s="6" t="str">
        <f t="shared" si="131"/>
        <v>-</v>
      </c>
    </row>
    <row r="2104" spans="1:9">
      <c r="A2104" s="6">
        <v>2103</v>
      </c>
      <c r="B2104" s="47" t="str">
        <f t="shared" si="128"/>
        <v>00000837</v>
      </c>
      <c r="C2104" s="47" t="str">
        <f>IFERROR(VLOOKUP(B2104,总表!A:B,2,0),"-")</f>
        <v>-</v>
      </c>
      <c r="D2104" s="6" t="str">
        <f t="shared" si="129"/>
        <v>-</v>
      </c>
      <c r="E2104" s="6" t="str">
        <f>IFERROR(VLOOKUP(B2104,总表!A:D,3,0),"-")</f>
        <v>-</v>
      </c>
      <c r="F2104" s="6" t="str">
        <f t="shared" si="130"/>
        <v>-</v>
      </c>
      <c r="G2104" s="6" t="s">
        <v>9</v>
      </c>
      <c r="H2104" s="6" t="str">
        <f>IF(IFERROR(VLOOKUP(B2104,总表!A:D,4,0),"露易")=0," ",IFERROR(VLOOKUP(B2104,总表!A:D,4,0),"-"))</f>
        <v>-</v>
      </c>
      <c r="I2104" s="6" t="str">
        <f t="shared" si="131"/>
        <v>-</v>
      </c>
    </row>
    <row r="2105" spans="1:9">
      <c r="A2105" s="6">
        <v>2104</v>
      </c>
      <c r="B2105" s="47" t="str">
        <f t="shared" si="128"/>
        <v>00000838</v>
      </c>
      <c r="C2105" s="47" t="str">
        <f>IFERROR(VLOOKUP(B2105,总表!A:B,2,0),"-")</f>
        <v>-</v>
      </c>
      <c r="D2105" s="6" t="str">
        <f t="shared" si="129"/>
        <v>-</v>
      </c>
      <c r="E2105" s="6" t="str">
        <f>IFERROR(VLOOKUP(B2105,总表!A:D,3,0),"-")</f>
        <v>-</v>
      </c>
      <c r="F2105" s="6" t="str">
        <f t="shared" si="130"/>
        <v>-</v>
      </c>
      <c r="G2105" s="6" t="s">
        <v>9</v>
      </c>
      <c r="H2105" s="6" t="str">
        <f>IF(IFERROR(VLOOKUP(B2105,总表!A:D,4,0),"露易")=0," ",IFERROR(VLOOKUP(B2105,总表!A:D,4,0),"-"))</f>
        <v>-</v>
      </c>
      <c r="I2105" s="6" t="str">
        <f t="shared" si="131"/>
        <v>-</v>
      </c>
    </row>
    <row r="2106" spans="1:9">
      <c r="A2106" s="6">
        <v>2105</v>
      </c>
      <c r="B2106" s="47" t="str">
        <f t="shared" si="128"/>
        <v>00000839</v>
      </c>
      <c r="C2106" s="47" t="str">
        <f>IFERROR(VLOOKUP(B2106,总表!A:B,2,0),"-")</f>
        <v>金钱类</v>
      </c>
      <c r="D2106" s="6" t="str">
        <f t="shared" si="129"/>
        <v>金钱类</v>
      </c>
      <c r="E2106" s="6" t="str">
        <f>IFERROR(VLOOKUP(B2106,总表!A:D,3,0),"-")</f>
        <v>100铃钱</v>
      </c>
      <c r="F2106" s="6" t="str">
        <f t="shared" si="130"/>
        <v>100铃钱</v>
      </c>
      <c r="G2106" s="6" t="s">
        <v>9</v>
      </c>
      <c r="H2106" s="6" t="str">
        <f>IF(IFERROR(VLOOKUP(B2106,总表!A:D,4,0),"露易")=0," ",IFERROR(VLOOKUP(B2106,总表!A:D,4,0),"-"))</f>
        <v>金币</v>
      </c>
      <c r="I2106" s="6" t="str">
        <f t="shared" si="131"/>
        <v>金币</v>
      </c>
    </row>
    <row r="2107" spans="1:9">
      <c r="A2107" s="6">
        <v>2106</v>
      </c>
      <c r="B2107" s="47" t="str">
        <f t="shared" si="128"/>
        <v>0000083A</v>
      </c>
      <c r="C2107" s="47" t="str">
        <f>IFERROR(VLOOKUP(B2107,总表!A:B,2,0),"-")</f>
        <v>金钱类</v>
      </c>
      <c r="D2107" s="6" t="str">
        <f t="shared" si="129"/>
        <v>金钱类</v>
      </c>
      <c r="E2107" s="6" t="str">
        <f>IFERROR(VLOOKUP(B2107,总表!A:D,3,0),"-")</f>
        <v>200铃钱</v>
      </c>
      <c r="F2107" s="6" t="str">
        <f t="shared" si="130"/>
        <v>200铃钱</v>
      </c>
      <c r="G2107" s="6" t="s">
        <v>9</v>
      </c>
      <c r="H2107" s="6" t="str">
        <f>IF(IFERROR(VLOOKUP(B2107,总表!A:D,4,0),"露易")=0," ",IFERROR(VLOOKUP(B2107,总表!A:D,4,0),"-"))</f>
        <v>x2</v>
      </c>
      <c r="I2107" s="6" t="str">
        <f t="shared" si="131"/>
        <v>x2</v>
      </c>
    </row>
    <row r="2108" spans="1:9">
      <c r="A2108" s="6">
        <v>2107</v>
      </c>
      <c r="B2108" s="47" t="str">
        <f t="shared" si="128"/>
        <v>0000083B</v>
      </c>
      <c r="C2108" s="47" t="str">
        <f>IFERROR(VLOOKUP(B2108,总表!A:B,2,0),"-")</f>
        <v>金钱类</v>
      </c>
      <c r="D2108" s="6" t="str">
        <f t="shared" si="129"/>
        <v>金钱类</v>
      </c>
      <c r="E2108" s="6" t="str">
        <f>IFERROR(VLOOKUP(B2108,总表!A:D,3,0),"-")</f>
        <v>300铃钱</v>
      </c>
      <c r="F2108" s="6" t="str">
        <f t="shared" si="130"/>
        <v>300铃钱</v>
      </c>
      <c r="G2108" s="6" t="s">
        <v>9</v>
      </c>
      <c r="H2108" s="6" t="str">
        <f>IF(IFERROR(VLOOKUP(B2108,总表!A:D,4,0),"露易")=0," ",IFERROR(VLOOKUP(B2108,总表!A:D,4,0),"-"))</f>
        <v>x3</v>
      </c>
      <c r="I2108" s="6" t="str">
        <f t="shared" si="131"/>
        <v>x3</v>
      </c>
    </row>
    <row r="2109" spans="1:9">
      <c r="A2109" s="6">
        <v>2108</v>
      </c>
      <c r="B2109" s="47" t="str">
        <f t="shared" si="128"/>
        <v>0000083C</v>
      </c>
      <c r="C2109" s="47" t="str">
        <f>IFERROR(VLOOKUP(B2109,总表!A:B,2,0),"-")</f>
        <v>金钱类</v>
      </c>
      <c r="D2109" s="6" t="str">
        <f t="shared" si="129"/>
        <v>金钱类</v>
      </c>
      <c r="E2109" s="6" t="str">
        <f>IFERROR(VLOOKUP(B2109,总表!A:D,3,0),"-")</f>
        <v>400铃钱</v>
      </c>
      <c r="F2109" s="6" t="str">
        <f t="shared" si="130"/>
        <v>400铃钱</v>
      </c>
      <c r="G2109" s="6" t="s">
        <v>9</v>
      </c>
      <c r="H2109" s="6" t="str">
        <f>IF(IFERROR(VLOOKUP(B2109,总表!A:D,4,0),"露易")=0," ",IFERROR(VLOOKUP(B2109,总表!A:D,4,0),"-"))</f>
        <v>x4</v>
      </c>
      <c r="I2109" s="6" t="str">
        <f t="shared" si="131"/>
        <v>x4</v>
      </c>
    </row>
    <row r="2110" spans="1:9">
      <c r="A2110" s="6">
        <v>2109</v>
      </c>
      <c r="B2110" s="47" t="str">
        <f t="shared" si="128"/>
        <v>0000083D</v>
      </c>
      <c r="C2110" s="47" t="str">
        <f>IFERROR(VLOOKUP(B2110,总表!A:B,2,0),"-")</f>
        <v>金钱类</v>
      </c>
      <c r="D2110" s="6" t="str">
        <f t="shared" si="129"/>
        <v>金钱类</v>
      </c>
      <c r="E2110" s="6" t="str">
        <f>IFERROR(VLOOKUP(B2110,总表!A:D,3,0),"-")</f>
        <v>500铃钱</v>
      </c>
      <c r="F2110" s="6" t="str">
        <f t="shared" si="130"/>
        <v>500铃钱</v>
      </c>
      <c r="G2110" s="6" t="s">
        <v>9</v>
      </c>
      <c r="H2110" s="6" t="str">
        <f>IF(IFERROR(VLOOKUP(B2110,总表!A:D,4,0),"露易")=0," ",IFERROR(VLOOKUP(B2110,总表!A:D,4,0),"-"))</f>
        <v>x5</v>
      </c>
      <c r="I2110" s="6" t="str">
        <f t="shared" si="131"/>
        <v>x5</v>
      </c>
    </row>
    <row r="2111" spans="1:9">
      <c r="A2111" s="6">
        <v>2110</v>
      </c>
      <c r="B2111" s="47" t="str">
        <f t="shared" si="128"/>
        <v>0000083E</v>
      </c>
      <c r="C2111" s="47" t="str">
        <f>IFERROR(VLOOKUP(B2111,总表!A:B,2,0),"-")</f>
        <v>金钱类</v>
      </c>
      <c r="D2111" s="6" t="str">
        <f t="shared" si="129"/>
        <v>金钱类</v>
      </c>
      <c r="E2111" s="6" t="str">
        <f>IFERROR(VLOOKUP(B2111,总表!A:D,3,0),"-")</f>
        <v>600铃钱</v>
      </c>
      <c r="F2111" s="6" t="str">
        <f t="shared" si="130"/>
        <v>600铃钱</v>
      </c>
      <c r="G2111" s="6" t="s">
        <v>9</v>
      </c>
      <c r="H2111" s="6" t="str">
        <f>IF(IFERROR(VLOOKUP(B2111,总表!A:D,4,0),"露易")=0," ",IFERROR(VLOOKUP(B2111,总表!A:D,4,0),"-"))</f>
        <v>x6</v>
      </c>
      <c r="I2111" s="6" t="str">
        <f t="shared" si="131"/>
        <v>x6</v>
      </c>
    </row>
    <row r="2112" spans="1:9">
      <c r="A2112" s="6">
        <v>2111</v>
      </c>
      <c r="B2112" s="47" t="str">
        <f t="shared" si="128"/>
        <v>0000083F</v>
      </c>
      <c r="C2112" s="47" t="str">
        <f>IFERROR(VLOOKUP(B2112,总表!A:B,2,0),"-")</f>
        <v>金钱类</v>
      </c>
      <c r="D2112" s="6" t="str">
        <f t="shared" si="129"/>
        <v>金钱类</v>
      </c>
      <c r="E2112" s="6" t="str">
        <f>IFERROR(VLOOKUP(B2112,总表!A:D,3,0),"-")</f>
        <v>700铃钱</v>
      </c>
      <c r="F2112" s="6" t="str">
        <f t="shared" si="130"/>
        <v>700铃钱</v>
      </c>
      <c r="G2112" s="6" t="s">
        <v>9</v>
      </c>
      <c r="H2112" s="6" t="str">
        <f>IF(IFERROR(VLOOKUP(B2112,总表!A:D,4,0),"露易")=0," ",IFERROR(VLOOKUP(B2112,总表!A:D,4,0),"-"))</f>
        <v>x7</v>
      </c>
      <c r="I2112" s="6" t="str">
        <f t="shared" si="131"/>
        <v>x7</v>
      </c>
    </row>
    <row r="2113" spans="1:9">
      <c r="A2113" s="6">
        <v>2112</v>
      </c>
      <c r="B2113" s="47" t="str">
        <f t="shared" si="128"/>
        <v>00000840</v>
      </c>
      <c r="C2113" s="47" t="str">
        <f>IFERROR(VLOOKUP(B2113,总表!A:B,2,0),"-")</f>
        <v>金钱类</v>
      </c>
      <c r="D2113" s="6" t="str">
        <f t="shared" si="129"/>
        <v>金钱类</v>
      </c>
      <c r="E2113" s="6" t="str">
        <f>IFERROR(VLOOKUP(B2113,总表!A:D,3,0),"-")</f>
        <v>800铃钱</v>
      </c>
      <c r="F2113" s="6" t="str">
        <f t="shared" si="130"/>
        <v>800铃钱</v>
      </c>
      <c r="G2113" s="6" t="s">
        <v>9</v>
      </c>
      <c r="H2113" s="6" t="str">
        <f>IF(IFERROR(VLOOKUP(B2113,总表!A:D,4,0),"露易")=0," ",IFERROR(VLOOKUP(B2113,总表!A:D,4,0),"-"))</f>
        <v>x8</v>
      </c>
      <c r="I2113" s="6" t="str">
        <f t="shared" si="131"/>
        <v>x8</v>
      </c>
    </row>
    <row r="2114" spans="1:9">
      <c r="A2114" s="6">
        <v>2113</v>
      </c>
      <c r="B2114" s="47" t="str">
        <f t="shared" ref="B2114:B2177" si="132">DEC2HEX(ROW(A2113),8)</f>
        <v>00000841</v>
      </c>
      <c r="C2114" s="47" t="str">
        <f>IFERROR(VLOOKUP(B2114,总表!A:B,2,0),"-")</f>
        <v>金钱类</v>
      </c>
      <c r="D2114" s="6" t="str">
        <f t="shared" ref="D2114:D2177" si="133">C2114</f>
        <v>金钱类</v>
      </c>
      <c r="E2114" s="6" t="str">
        <f>IFERROR(VLOOKUP(B2114,总表!A:D,3,0),"-")</f>
        <v>900铃钱</v>
      </c>
      <c r="F2114" s="6" t="str">
        <f t="shared" ref="F2114:F2177" si="134">E2114</f>
        <v>900铃钱</v>
      </c>
      <c r="G2114" s="6" t="s">
        <v>9</v>
      </c>
      <c r="H2114" s="6" t="str">
        <f>IF(IFERROR(VLOOKUP(B2114,总表!A:D,4,0),"露易")=0," ",IFERROR(VLOOKUP(B2114,总表!A:D,4,0),"-"))</f>
        <v>x9</v>
      </c>
      <c r="I2114" s="6" t="str">
        <f t="shared" ref="I2114:I2177" si="135">H2114</f>
        <v>x9</v>
      </c>
    </row>
    <row r="2115" spans="1:9">
      <c r="A2115" s="6">
        <v>2114</v>
      </c>
      <c r="B2115" s="47" t="str">
        <f t="shared" si="132"/>
        <v>00000842</v>
      </c>
      <c r="C2115" s="47" t="str">
        <f>IFERROR(VLOOKUP(B2115,总表!A:B,2,0),"-")</f>
        <v>金钱类</v>
      </c>
      <c r="D2115" s="6" t="str">
        <f t="shared" si="133"/>
        <v>金钱类</v>
      </c>
      <c r="E2115" s="6" t="str">
        <f>IFERROR(VLOOKUP(B2115,总表!A:D,3,0),"-")</f>
        <v>1000铃钱</v>
      </c>
      <c r="F2115" s="6" t="str">
        <f t="shared" si="134"/>
        <v>1000铃钱</v>
      </c>
      <c r="G2115" s="6" t="s">
        <v>9</v>
      </c>
      <c r="H2115" s="51" t="str">
        <f>IF(IFERROR(VLOOKUP(B2115,总表!A:D,4,0),"露易")=0," ",IFERROR(VLOOKUP(B2115,总表!A:D,4,0),"-"))</f>
        <v>钱袋</v>
      </c>
      <c r="I2115" s="51" t="str">
        <f t="shared" si="135"/>
        <v>钱袋</v>
      </c>
    </row>
    <row r="2116" spans="1:9">
      <c r="A2116" s="6">
        <v>2115</v>
      </c>
      <c r="B2116" s="47" t="str">
        <f t="shared" si="132"/>
        <v>00000843</v>
      </c>
      <c r="C2116" s="47" t="str">
        <f>IFERROR(VLOOKUP(B2116,总表!A:B,2,0),"-")</f>
        <v>金钱类</v>
      </c>
      <c r="D2116" s="6" t="str">
        <f t="shared" si="133"/>
        <v>金钱类</v>
      </c>
      <c r="E2116" s="6" t="str">
        <f>IFERROR(VLOOKUP(B2116,总表!A:D,3,0),"-")</f>
        <v>2000铃钱</v>
      </c>
      <c r="F2116" s="6" t="str">
        <f t="shared" si="134"/>
        <v>2000铃钱</v>
      </c>
      <c r="G2116" s="6" t="s">
        <v>9</v>
      </c>
      <c r="H2116" s="51" t="str">
        <f>IF(IFERROR(VLOOKUP(B2116,总表!A:D,4,0),"露易")=0," ",IFERROR(VLOOKUP(B2116,总表!A:D,4,0),"-"))</f>
        <v>钱袋x2</v>
      </c>
      <c r="I2116" s="51" t="str">
        <f t="shared" si="135"/>
        <v>钱袋x2</v>
      </c>
    </row>
    <row r="2117" spans="1:9">
      <c r="A2117" s="6">
        <v>2116</v>
      </c>
      <c r="B2117" s="47" t="str">
        <f t="shared" si="132"/>
        <v>00000844</v>
      </c>
      <c r="C2117" s="47" t="str">
        <f>IFERROR(VLOOKUP(B2117,总表!A:B,2,0),"-")</f>
        <v>金钱类</v>
      </c>
      <c r="D2117" s="6" t="str">
        <f t="shared" si="133"/>
        <v>金钱类</v>
      </c>
      <c r="E2117" s="6" t="str">
        <f>IFERROR(VLOOKUP(B2117,总表!A:D,3,0),"-")</f>
        <v>3000铃钱</v>
      </c>
      <c r="F2117" s="6" t="str">
        <f t="shared" si="134"/>
        <v>3000铃钱</v>
      </c>
      <c r="G2117" s="6" t="s">
        <v>9</v>
      </c>
      <c r="H2117" s="51" t="str">
        <f>IF(IFERROR(VLOOKUP(B2117,总表!A:D,4,0),"露易")=0," ",IFERROR(VLOOKUP(B2117,总表!A:D,4,0),"-"))</f>
        <v>钱袋x3</v>
      </c>
      <c r="I2117" s="51" t="str">
        <f t="shared" si="135"/>
        <v>钱袋x3</v>
      </c>
    </row>
    <row r="2118" spans="1:9">
      <c r="A2118" s="6">
        <v>2117</v>
      </c>
      <c r="B2118" s="47" t="str">
        <f t="shared" si="132"/>
        <v>00000845</v>
      </c>
      <c r="C2118" s="47" t="str">
        <f>IFERROR(VLOOKUP(B2118,总表!A:B,2,0),"-")</f>
        <v>金钱类</v>
      </c>
      <c r="D2118" s="6" t="str">
        <f t="shared" si="133"/>
        <v>金钱类</v>
      </c>
      <c r="E2118" s="6" t="str">
        <f>IFERROR(VLOOKUP(B2118,总表!A:D,3,0),"-")</f>
        <v>4000铃钱</v>
      </c>
      <c r="F2118" s="6" t="str">
        <f t="shared" si="134"/>
        <v>4000铃钱</v>
      </c>
      <c r="G2118" s="6" t="s">
        <v>9</v>
      </c>
      <c r="H2118" s="51" t="str">
        <f>IF(IFERROR(VLOOKUP(B2118,总表!A:D,4,0),"露易")=0," ",IFERROR(VLOOKUP(B2118,总表!A:D,4,0),"-"))</f>
        <v>钱袋x4</v>
      </c>
      <c r="I2118" s="51" t="str">
        <f t="shared" si="135"/>
        <v>钱袋x4</v>
      </c>
    </row>
    <row r="2119" spans="1:9">
      <c r="A2119" s="6">
        <v>2118</v>
      </c>
      <c r="B2119" s="47" t="str">
        <f t="shared" si="132"/>
        <v>00000846</v>
      </c>
      <c r="C2119" s="47" t="str">
        <f>IFERROR(VLOOKUP(B2119,总表!A:B,2,0),"-")</f>
        <v>金钱类</v>
      </c>
      <c r="D2119" s="6" t="str">
        <f t="shared" si="133"/>
        <v>金钱类</v>
      </c>
      <c r="E2119" s="6" t="str">
        <f>IFERROR(VLOOKUP(B2119,总表!A:D,3,0),"-")</f>
        <v>5000铃钱</v>
      </c>
      <c r="F2119" s="6" t="str">
        <f t="shared" si="134"/>
        <v>5000铃钱</v>
      </c>
      <c r="G2119" s="6" t="s">
        <v>9</v>
      </c>
      <c r="H2119" s="51" t="str">
        <f>IF(IFERROR(VLOOKUP(B2119,总表!A:D,4,0),"露易")=0," ",IFERROR(VLOOKUP(B2119,总表!A:D,4,0),"-"))</f>
        <v>钱袋x5</v>
      </c>
      <c r="I2119" s="51" t="str">
        <f t="shared" si="135"/>
        <v>钱袋x5</v>
      </c>
    </row>
    <row r="2120" spans="1:9">
      <c r="A2120" s="6">
        <v>2119</v>
      </c>
      <c r="B2120" s="47" t="str">
        <f t="shared" si="132"/>
        <v>00000847</v>
      </c>
      <c r="C2120" s="47" t="str">
        <f>IFERROR(VLOOKUP(B2120,总表!A:B,2,0),"-")</f>
        <v>金钱类</v>
      </c>
      <c r="D2120" s="6" t="str">
        <f t="shared" si="133"/>
        <v>金钱类</v>
      </c>
      <c r="E2120" s="6" t="str">
        <f>IFERROR(VLOOKUP(B2120,总表!A:D,3,0),"-")</f>
        <v>6000铃钱</v>
      </c>
      <c r="F2120" s="6" t="str">
        <f t="shared" si="134"/>
        <v>6000铃钱</v>
      </c>
      <c r="G2120" s="6" t="s">
        <v>9</v>
      </c>
      <c r="H2120" s="51" t="str">
        <f>IF(IFERROR(VLOOKUP(B2120,总表!A:D,4,0),"露易")=0," ",IFERROR(VLOOKUP(B2120,总表!A:D,4,0),"-"))</f>
        <v>钱袋x6</v>
      </c>
      <c r="I2120" s="51" t="str">
        <f t="shared" si="135"/>
        <v>钱袋x6</v>
      </c>
    </row>
    <row r="2121" spans="1:9">
      <c r="A2121" s="6">
        <v>2120</v>
      </c>
      <c r="B2121" s="47" t="str">
        <f t="shared" si="132"/>
        <v>00000848</v>
      </c>
      <c r="C2121" s="47" t="str">
        <f>IFERROR(VLOOKUP(B2121,总表!A:B,2,0),"-")</f>
        <v>金钱类</v>
      </c>
      <c r="D2121" s="6" t="str">
        <f t="shared" si="133"/>
        <v>金钱类</v>
      </c>
      <c r="E2121" s="6" t="str">
        <f>IFERROR(VLOOKUP(B2121,总表!A:D,3,0),"-")</f>
        <v>7000铃钱</v>
      </c>
      <c r="F2121" s="6" t="str">
        <f t="shared" si="134"/>
        <v>7000铃钱</v>
      </c>
      <c r="G2121" s="6" t="s">
        <v>9</v>
      </c>
      <c r="H2121" s="51" t="str">
        <f>IF(IFERROR(VLOOKUP(B2121,总表!A:D,4,0),"露易")=0," ",IFERROR(VLOOKUP(B2121,总表!A:D,4,0),"-"))</f>
        <v>钱袋x7</v>
      </c>
      <c r="I2121" s="51" t="str">
        <f t="shared" si="135"/>
        <v>钱袋x7</v>
      </c>
    </row>
    <row r="2122" spans="1:9">
      <c r="A2122" s="6">
        <v>2121</v>
      </c>
      <c r="B2122" s="47" t="str">
        <f t="shared" si="132"/>
        <v>00000849</v>
      </c>
      <c r="C2122" s="47" t="str">
        <f>IFERROR(VLOOKUP(B2122,总表!A:B,2,0),"-")</f>
        <v>金钱类</v>
      </c>
      <c r="D2122" s="6" t="str">
        <f t="shared" si="133"/>
        <v>金钱类</v>
      </c>
      <c r="E2122" s="6" t="str">
        <f>IFERROR(VLOOKUP(B2122,总表!A:D,3,0),"-")</f>
        <v>8000铃钱</v>
      </c>
      <c r="F2122" s="6" t="str">
        <f t="shared" si="134"/>
        <v>8000铃钱</v>
      </c>
      <c r="G2122" s="6" t="s">
        <v>9</v>
      </c>
      <c r="H2122" s="51" t="str">
        <f>IF(IFERROR(VLOOKUP(B2122,总表!A:D,4,0),"露易")=0," ",IFERROR(VLOOKUP(B2122,总表!A:D,4,0),"-"))</f>
        <v>钱袋x8</v>
      </c>
      <c r="I2122" s="51" t="str">
        <f t="shared" si="135"/>
        <v>钱袋x8</v>
      </c>
    </row>
    <row r="2123" spans="1:9">
      <c r="A2123" s="6">
        <v>2122</v>
      </c>
      <c r="B2123" s="47" t="str">
        <f t="shared" si="132"/>
        <v>0000084A</v>
      </c>
      <c r="C2123" s="47" t="str">
        <f>IFERROR(VLOOKUP(B2123,总表!A:B,2,0),"-")</f>
        <v>金钱类</v>
      </c>
      <c r="D2123" s="6" t="str">
        <f t="shared" si="133"/>
        <v>金钱类</v>
      </c>
      <c r="E2123" s="6" t="str">
        <f>IFERROR(VLOOKUP(B2123,总表!A:D,3,0),"-")</f>
        <v>9000铃钱</v>
      </c>
      <c r="F2123" s="6" t="str">
        <f t="shared" si="134"/>
        <v>9000铃钱</v>
      </c>
      <c r="G2123" s="6" t="s">
        <v>9</v>
      </c>
      <c r="H2123" s="51" t="str">
        <f>IF(IFERROR(VLOOKUP(B2123,总表!A:D,4,0),"露易")=0," ",IFERROR(VLOOKUP(B2123,总表!A:D,4,0),"-"))</f>
        <v>钱袋x9</v>
      </c>
      <c r="I2123" s="51" t="str">
        <f t="shared" si="135"/>
        <v>钱袋x9</v>
      </c>
    </row>
    <row r="2124" spans="1:9">
      <c r="A2124" s="6">
        <v>2123</v>
      </c>
      <c r="B2124" s="47" t="str">
        <f t="shared" si="132"/>
        <v>0000084B</v>
      </c>
      <c r="C2124" s="47" t="str">
        <f>IFERROR(VLOOKUP(B2124,总表!A:B,2,0),"-")</f>
        <v>金钱类</v>
      </c>
      <c r="D2124" s="6" t="str">
        <f t="shared" si="133"/>
        <v>金钱类</v>
      </c>
      <c r="E2124" s="6" t="str">
        <f>IFERROR(VLOOKUP(B2124,总表!A:D,3,0),"-")</f>
        <v>10000铃钱</v>
      </c>
      <c r="F2124" s="6" t="str">
        <f t="shared" si="134"/>
        <v>10000铃钱</v>
      </c>
      <c r="G2124" s="6" t="s">
        <v>9</v>
      </c>
      <c r="H2124" s="51" t="str">
        <f>IF(IFERROR(VLOOKUP(B2124,总表!A:D,4,0),"露易")=0," ",IFERROR(VLOOKUP(B2124,总表!A:D,4,0),"-"))</f>
        <v>钱袋x10</v>
      </c>
      <c r="I2124" s="51" t="str">
        <f t="shared" si="135"/>
        <v>钱袋x10</v>
      </c>
    </row>
    <row r="2125" spans="1:9">
      <c r="A2125" s="6">
        <v>2124</v>
      </c>
      <c r="B2125" s="47" t="str">
        <f t="shared" si="132"/>
        <v>0000084C</v>
      </c>
      <c r="C2125" s="47" t="str">
        <f>IFERROR(VLOOKUP(B2125,总表!A:B,2,0),"-")</f>
        <v>金钱类</v>
      </c>
      <c r="D2125" s="6" t="str">
        <f t="shared" si="133"/>
        <v>金钱类</v>
      </c>
      <c r="E2125" s="6" t="str">
        <f>IFERROR(VLOOKUP(B2125,总表!A:D,3,0),"-")</f>
        <v>11000铃钱</v>
      </c>
      <c r="F2125" s="6" t="str">
        <f t="shared" si="134"/>
        <v>11000铃钱</v>
      </c>
      <c r="G2125" s="6" t="s">
        <v>9</v>
      </c>
      <c r="H2125" s="51" t="str">
        <f>IF(IFERROR(VLOOKUP(B2125,总表!A:D,4,0),"露易")=0," ",IFERROR(VLOOKUP(B2125,总表!A:D,4,0),"-"))</f>
        <v>钱袋x11</v>
      </c>
      <c r="I2125" s="51" t="str">
        <f t="shared" si="135"/>
        <v>钱袋x11</v>
      </c>
    </row>
    <row r="2126" spans="1:9">
      <c r="A2126" s="6">
        <v>2125</v>
      </c>
      <c r="B2126" s="47" t="str">
        <f t="shared" si="132"/>
        <v>0000084D</v>
      </c>
      <c r="C2126" s="47" t="str">
        <f>IFERROR(VLOOKUP(B2126,总表!A:B,2,0),"-")</f>
        <v>金钱类</v>
      </c>
      <c r="D2126" s="6" t="str">
        <f t="shared" si="133"/>
        <v>金钱类</v>
      </c>
      <c r="E2126" s="6" t="str">
        <f>IFERROR(VLOOKUP(B2126,总表!A:D,3,0),"-")</f>
        <v>12000铃钱</v>
      </c>
      <c r="F2126" s="6" t="str">
        <f t="shared" si="134"/>
        <v>12000铃钱</v>
      </c>
      <c r="G2126" s="6" t="s">
        <v>9</v>
      </c>
      <c r="H2126" s="51" t="str">
        <f>IF(IFERROR(VLOOKUP(B2126,总表!A:D,4,0),"露易")=0," ",IFERROR(VLOOKUP(B2126,总表!A:D,4,0),"-"))</f>
        <v>钱袋x12</v>
      </c>
      <c r="I2126" s="51" t="str">
        <f t="shared" si="135"/>
        <v>钱袋x12</v>
      </c>
    </row>
    <row r="2127" spans="1:9">
      <c r="A2127" s="6">
        <v>2126</v>
      </c>
      <c r="B2127" s="47" t="str">
        <f t="shared" si="132"/>
        <v>0000084E</v>
      </c>
      <c r="C2127" s="47" t="str">
        <f>IFERROR(VLOOKUP(B2127,总表!A:B,2,0),"-")</f>
        <v>金钱类</v>
      </c>
      <c r="D2127" s="6" t="str">
        <f t="shared" si="133"/>
        <v>金钱类</v>
      </c>
      <c r="E2127" s="6" t="str">
        <f>IFERROR(VLOOKUP(B2127,总表!A:D,3,0),"-")</f>
        <v>13000铃钱</v>
      </c>
      <c r="F2127" s="6" t="str">
        <f t="shared" si="134"/>
        <v>13000铃钱</v>
      </c>
      <c r="G2127" s="6" t="s">
        <v>9</v>
      </c>
      <c r="H2127" s="51" t="str">
        <f>IF(IFERROR(VLOOKUP(B2127,总表!A:D,4,0),"露易")=0," ",IFERROR(VLOOKUP(B2127,总表!A:D,4,0),"-"))</f>
        <v>钱袋x13</v>
      </c>
      <c r="I2127" s="51" t="str">
        <f t="shared" si="135"/>
        <v>钱袋x13</v>
      </c>
    </row>
    <row r="2128" spans="1:9">
      <c r="A2128" s="6">
        <v>2127</v>
      </c>
      <c r="B2128" s="47" t="str">
        <f t="shared" si="132"/>
        <v>0000084F</v>
      </c>
      <c r="C2128" s="47" t="str">
        <f>IFERROR(VLOOKUP(B2128,总表!A:B,2,0),"-")</f>
        <v>金钱类</v>
      </c>
      <c r="D2128" s="6" t="str">
        <f t="shared" si="133"/>
        <v>金钱类</v>
      </c>
      <c r="E2128" s="6" t="str">
        <f>IFERROR(VLOOKUP(B2128,总表!A:D,3,0),"-")</f>
        <v>14000铃钱</v>
      </c>
      <c r="F2128" s="6" t="str">
        <f t="shared" si="134"/>
        <v>14000铃钱</v>
      </c>
      <c r="G2128" s="6" t="s">
        <v>9</v>
      </c>
      <c r="H2128" s="51" t="str">
        <f>IF(IFERROR(VLOOKUP(B2128,总表!A:D,4,0),"露易")=0," ",IFERROR(VLOOKUP(B2128,总表!A:D,4,0),"-"))</f>
        <v>钱袋x14</v>
      </c>
      <c r="I2128" s="51" t="str">
        <f t="shared" si="135"/>
        <v>钱袋x14</v>
      </c>
    </row>
    <row r="2129" spans="1:9">
      <c r="A2129" s="6">
        <v>2128</v>
      </c>
      <c r="B2129" s="47" t="str">
        <f t="shared" si="132"/>
        <v>00000850</v>
      </c>
      <c r="C2129" s="47" t="str">
        <f>IFERROR(VLOOKUP(B2129,总表!A:B,2,0),"-")</f>
        <v>金钱类</v>
      </c>
      <c r="D2129" s="6" t="str">
        <f t="shared" si="133"/>
        <v>金钱类</v>
      </c>
      <c r="E2129" s="6" t="str">
        <f>IFERROR(VLOOKUP(B2129,总表!A:D,3,0),"-")</f>
        <v>15000铃钱</v>
      </c>
      <c r="F2129" s="6" t="str">
        <f t="shared" si="134"/>
        <v>15000铃钱</v>
      </c>
      <c r="G2129" s="6" t="s">
        <v>9</v>
      </c>
      <c r="H2129" s="51" t="str">
        <f>IF(IFERROR(VLOOKUP(B2129,总表!A:D,4,0),"露易")=0," ",IFERROR(VLOOKUP(B2129,总表!A:D,4,0),"-"))</f>
        <v>钱袋x15</v>
      </c>
      <c r="I2129" s="51" t="str">
        <f t="shared" si="135"/>
        <v>钱袋x15</v>
      </c>
    </row>
    <row r="2130" spans="1:9">
      <c r="A2130" s="6">
        <v>2129</v>
      </c>
      <c r="B2130" s="47" t="str">
        <f t="shared" si="132"/>
        <v>00000851</v>
      </c>
      <c r="C2130" s="47" t="str">
        <f>IFERROR(VLOOKUP(B2130,总表!A:B,2,0),"-")</f>
        <v>金钱类</v>
      </c>
      <c r="D2130" s="6" t="str">
        <f t="shared" si="133"/>
        <v>金钱类</v>
      </c>
      <c r="E2130" s="6" t="str">
        <f>IFERROR(VLOOKUP(B2130,总表!A:D,3,0),"-")</f>
        <v>16000铃钱</v>
      </c>
      <c r="F2130" s="6" t="str">
        <f t="shared" si="134"/>
        <v>16000铃钱</v>
      </c>
      <c r="G2130" s="6" t="s">
        <v>9</v>
      </c>
      <c r="H2130" s="51" t="str">
        <f>IF(IFERROR(VLOOKUP(B2130,总表!A:D,4,0),"露易")=0," ",IFERROR(VLOOKUP(B2130,总表!A:D,4,0),"-"))</f>
        <v>钱袋x16</v>
      </c>
      <c r="I2130" s="51" t="str">
        <f t="shared" si="135"/>
        <v>钱袋x16</v>
      </c>
    </row>
    <row r="2131" spans="1:9">
      <c r="A2131" s="6">
        <v>2130</v>
      </c>
      <c r="B2131" s="47" t="str">
        <f t="shared" si="132"/>
        <v>00000852</v>
      </c>
      <c r="C2131" s="47" t="str">
        <f>IFERROR(VLOOKUP(B2131,总表!A:B,2,0),"-")</f>
        <v>金钱类</v>
      </c>
      <c r="D2131" s="6" t="str">
        <f t="shared" si="133"/>
        <v>金钱类</v>
      </c>
      <c r="E2131" s="6" t="str">
        <f>IFERROR(VLOOKUP(B2131,总表!A:D,3,0),"-")</f>
        <v>17000铃钱</v>
      </c>
      <c r="F2131" s="6" t="str">
        <f t="shared" si="134"/>
        <v>17000铃钱</v>
      </c>
      <c r="G2131" s="6" t="s">
        <v>9</v>
      </c>
      <c r="H2131" s="51" t="str">
        <f>IF(IFERROR(VLOOKUP(B2131,总表!A:D,4,0),"露易")=0," ",IFERROR(VLOOKUP(B2131,总表!A:D,4,0),"-"))</f>
        <v>钱袋x17</v>
      </c>
      <c r="I2131" s="51" t="str">
        <f t="shared" si="135"/>
        <v>钱袋x17</v>
      </c>
    </row>
    <row r="2132" spans="1:9">
      <c r="A2132" s="6">
        <v>2131</v>
      </c>
      <c r="B2132" s="47" t="str">
        <f t="shared" si="132"/>
        <v>00000853</v>
      </c>
      <c r="C2132" s="47" t="str">
        <f>IFERROR(VLOOKUP(B2132,总表!A:B,2,0),"-")</f>
        <v>金钱类</v>
      </c>
      <c r="D2132" s="6" t="str">
        <f t="shared" si="133"/>
        <v>金钱类</v>
      </c>
      <c r="E2132" s="6" t="str">
        <f>IFERROR(VLOOKUP(B2132,总表!A:D,3,0),"-")</f>
        <v>18000铃钱</v>
      </c>
      <c r="F2132" s="6" t="str">
        <f t="shared" si="134"/>
        <v>18000铃钱</v>
      </c>
      <c r="G2132" s="6" t="s">
        <v>9</v>
      </c>
      <c r="H2132" s="51" t="str">
        <f>IF(IFERROR(VLOOKUP(B2132,总表!A:D,4,0),"露易")=0," ",IFERROR(VLOOKUP(B2132,总表!A:D,4,0),"-"))</f>
        <v>钱袋x18</v>
      </c>
      <c r="I2132" s="51" t="str">
        <f t="shared" si="135"/>
        <v>钱袋x18</v>
      </c>
    </row>
    <row r="2133" spans="1:9">
      <c r="A2133" s="6">
        <v>2132</v>
      </c>
      <c r="B2133" s="47" t="str">
        <f t="shared" si="132"/>
        <v>00000854</v>
      </c>
      <c r="C2133" s="47" t="str">
        <f>IFERROR(VLOOKUP(B2133,总表!A:B,2,0),"-")</f>
        <v>金钱类</v>
      </c>
      <c r="D2133" s="6" t="str">
        <f t="shared" si="133"/>
        <v>金钱类</v>
      </c>
      <c r="E2133" s="6" t="str">
        <f>IFERROR(VLOOKUP(B2133,总表!A:D,3,0),"-")</f>
        <v>19000铃钱</v>
      </c>
      <c r="F2133" s="6" t="str">
        <f t="shared" si="134"/>
        <v>19000铃钱</v>
      </c>
      <c r="G2133" s="6" t="s">
        <v>9</v>
      </c>
      <c r="H2133" s="51" t="str">
        <f>IF(IFERROR(VLOOKUP(B2133,总表!A:D,4,0),"露易")=0," ",IFERROR(VLOOKUP(B2133,总表!A:D,4,0),"-"))</f>
        <v>钱袋x19</v>
      </c>
      <c r="I2133" s="51" t="str">
        <f t="shared" si="135"/>
        <v>钱袋x19</v>
      </c>
    </row>
    <row r="2134" spans="1:9">
      <c r="A2134" s="6">
        <v>2133</v>
      </c>
      <c r="B2134" s="47" t="str">
        <f t="shared" si="132"/>
        <v>00000855</v>
      </c>
      <c r="C2134" s="47" t="str">
        <f>IFERROR(VLOOKUP(B2134,总表!A:B,2,0),"-")</f>
        <v>金钱类</v>
      </c>
      <c r="D2134" s="6" t="str">
        <f t="shared" si="133"/>
        <v>金钱类</v>
      </c>
      <c r="E2134" s="6" t="str">
        <f>IFERROR(VLOOKUP(B2134,总表!A:D,3,0),"-")</f>
        <v>20000铃钱</v>
      </c>
      <c r="F2134" s="6" t="str">
        <f t="shared" si="134"/>
        <v>20000铃钱</v>
      </c>
      <c r="G2134" s="6" t="s">
        <v>9</v>
      </c>
      <c r="H2134" s="51" t="str">
        <f>IF(IFERROR(VLOOKUP(B2134,总表!A:D,4,0),"露易")=0," ",IFERROR(VLOOKUP(B2134,总表!A:D,4,0),"-"))</f>
        <v>钱袋x20</v>
      </c>
      <c r="I2134" s="51" t="str">
        <f t="shared" si="135"/>
        <v>钱袋x20</v>
      </c>
    </row>
    <row r="2135" spans="1:9">
      <c r="A2135" s="6">
        <v>2134</v>
      </c>
      <c r="B2135" s="47" t="str">
        <f t="shared" si="132"/>
        <v>00000856</v>
      </c>
      <c r="C2135" s="47" t="str">
        <f>IFERROR(VLOOKUP(B2135,总表!A:B,2,0),"-")</f>
        <v>金钱类</v>
      </c>
      <c r="D2135" s="6" t="str">
        <f t="shared" si="133"/>
        <v>金钱类</v>
      </c>
      <c r="E2135" s="6" t="str">
        <f>IFERROR(VLOOKUP(B2135,总表!A:D,3,0),"-")</f>
        <v>21000铃钱</v>
      </c>
      <c r="F2135" s="6" t="str">
        <f t="shared" si="134"/>
        <v>21000铃钱</v>
      </c>
      <c r="G2135" s="6" t="s">
        <v>9</v>
      </c>
      <c r="H2135" s="51" t="str">
        <f>IF(IFERROR(VLOOKUP(B2135,总表!A:D,4,0),"露易")=0," ",IFERROR(VLOOKUP(B2135,总表!A:D,4,0),"-"))</f>
        <v>钱袋x21</v>
      </c>
      <c r="I2135" s="51" t="str">
        <f t="shared" si="135"/>
        <v>钱袋x21</v>
      </c>
    </row>
    <row r="2136" spans="1:9">
      <c r="A2136" s="6">
        <v>2135</v>
      </c>
      <c r="B2136" s="47" t="str">
        <f t="shared" si="132"/>
        <v>00000857</v>
      </c>
      <c r="C2136" s="47" t="str">
        <f>IFERROR(VLOOKUP(B2136,总表!A:B,2,0),"-")</f>
        <v>金钱类</v>
      </c>
      <c r="D2136" s="6" t="str">
        <f t="shared" si="133"/>
        <v>金钱类</v>
      </c>
      <c r="E2136" s="6" t="str">
        <f>IFERROR(VLOOKUP(B2136,总表!A:D,3,0),"-")</f>
        <v>22000铃钱</v>
      </c>
      <c r="F2136" s="6" t="str">
        <f t="shared" si="134"/>
        <v>22000铃钱</v>
      </c>
      <c r="G2136" s="6" t="s">
        <v>9</v>
      </c>
      <c r="H2136" s="51" t="str">
        <f>IF(IFERROR(VLOOKUP(B2136,总表!A:D,4,0),"露易")=0," ",IFERROR(VLOOKUP(B2136,总表!A:D,4,0),"-"))</f>
        <v>钱袋x22</v>
      </c>
      <c r="I2136" s="51" t="str">
        <f t="shared" si="135"/>
        <v>钱袋x22</v>
      </c>
    </row>
    <row r="2137" spans="1:9">
      <c r="A2137" s="6">
        <v>2136</v>
      </c>
      <c r="B2137" s="47" t="str">
        <f t="shared" si="132"/>
        <v>00000858</v>
      </c>
      <c r="C2137" s="47" t="str">
        <f>IFERROR(VLOOKUP(B2137,总表!A:B,2,0),"-")</f>
        <v>金钱类</v>
      </c>
      <c r="D2137" s="6" t="str">
        <f t="shared" si="133"/>
        <v>金钱类</v>
      </c>
      <c r="E2137" s="6" t="str">
        <f>IFERROR(VLOOKUP(B2137,总表!A:D,3,0),"-")</f>
        <v>23000铃钱</v>
      </c>
      <c r="F2137" s="6" t="str">
        <f t="shared" si="134"/>
        <v>23000铃钱</v>
      </c>
      <c r="G2137" s="6" t="s">
        <v>9</v>
      </c>
      <c r="H2137" s="51" t="str">
        <f>IF(IFERROR(VLOOKUP(B2137,总表!A:D,4,0),"露易")=0," ",IFERROR(VLOOKUP(B2137,总表!A:D,4,0),"-"))</f>
        <v>钱袋x23</v>
      </c>
      <c r="I2137" s="51" t="str">
        <f t="shared" si="135"/>
        <v>钱袋x23</v>
      </c>
    </row>
    <row r="2138" spans="1:9">
      <c r="A2138" s="6">
        <v>2137</v>
      </c>
      <c r="B2138" s="47" t="str">
        <f t="shared" si="132"/>
        <v>00000859</v>
      </c>
      <c r="C2138" s="47" t="str">
        <f>IFERROR(VLOOKUP(B2138,总表!A:B,2,0),"-")</f>
        <v>金钱类</v>
      </c>
      <c r="D2138" s="6" t="str">
        <f t="shared" si="133"/>
        <v>金钱类</v>
      </c>
      <c r="E2138" s="6" t="str">
        <f>IFERROR(VLOOKUP(B2138,总表!A:D,3,0),"-")</f>
        <v>24000铃钱</v>
      </c>
      <c r="F2138" s="6" t="str">
        <f t="shared" si="134"/>
        <v>24000铃钱</v>
      </c>
      <c r="G2138" s="6" t="s">
        <v>9</v>
      </c>
      <c r="H2138" s="51" t="str">
        <f>IF(IFERROR(VLOOKUP(B2138,总表!A:D,4,0),"露易")=0," ",IFERROR(VLOOKUP(B2138,总表!A:D,4,0),"-"))</f>
        <v>钱袋x24</v>
      </c>
      <c r="I2138" s="51" t="str">
        <f t="shared" si="135"/>
        <v>钱袋x24</v>
      </c>
    </row>
    <row r="2139" spans="1:9">
      <c r="A2139" s="6">
        <v>2138</v>
      </c>
      <c r="B2139" s="47" t="str">
        <f t="shared" si="132"/>
        <v>0000085A</v>
      </c>
      <c r="C2139" s="47" t="str">
        <f>IFERROR(VLOOKUP(B2139,总表!A:B,2,0),"-")</f>
        <v>金钱类</v>
      </c>
      <c r="D2139" s="6" t="str">
        <f t="shared" si="133"/>
        <v>金钱类</v>
      </c>
      <c r="E2139" s="6" t="str">
        <f>IFERROR(VLOOKUP(B2139,总表!A:D,3,0),"-")</f>
        <v>25000铃钱</v>
      </c>
      <c r="F2139" s="6" t="str">
        <f t="shared" si="134"/>
        <v>25000铃钱</v>
      </c>
      <c r="G2139" s="6" t="s">
        <v>9</v>
      </c>
      <c r="H2139" s="51" t="str">
        <f>IF(IFERROR(VLOOKUP(B2139,总表!A:D,4,0),"露易")=0," ",IFERROR(VLOOKUP(B2139,总表!A:D,4,0),"-"))</f>
        <v>钱袋x25</v>
      </c>
      <c r="I2139" s="51" t="str">
        <f t="shared" si="135"/>
        <v>钱袋x25</v>
      </c>
    </row>
    <row r="2140" spans="1:9">
      <c r="A2140" s="6">
        <v>2139</v>
      </c>
      <c r="B2140" s="47" t="str">
        <f t="shared" si="132"/>
        <v>0000085B</v>
      </c>
      <c r="C2140" s="47" t="str">
        <f>IFERROR(VLOOKUP(B2140,总表!A:B,2,0),"-")</f>
        <v>金钱类</v>
      </c>
      <c r="D2140" s="6" t="str">
        <f t="shared" si="133"/>
        <v>金钱类</v>
      </c>
      <c r="E2140" s="6" t="str">
        <f>IFERROR(VLOOKUP(B2140,总表!A:D,3,0),"-")</f>
        <v>26000铃钱</v>
      </c>
      <c r="F2140" s="6" t="str">
        <f t="shared" si="134"/>
        <v>26000铃钱</v>
      </c>
      <c r="G2140" s="6" t="s">
        <v>9</v>
      </c>
      <c r="H2140" s="51" t="str">
        <f>IF(IFERROR(VLOOKUP(B2140,总表!A:D,4,0),"露易")=0," ",IFERROR(VLOOKUP(B2140,总表!A:D,4,0),"-"))</f>
        <v>钱袋x26</v>
      </c>
      <c r="I2140" s="51" t="str">
        <f t="shared" si="135"/>
        <v>钱袋x26</v>
      </c>
    </row>
    <row r="2141" spans="1:9">
      <c r="A2141" s="6">
        <v>2140</v>
      </c>
      <c r="B2141" s="47" t="str">
        <f t="shared" si="132"/>
        <v>0000085C</v>
      </c>
      <c r="C2141" s="47" t="str">
        <f>IFERROR(VLOOKUP(B2141,总表!A:B,2,0),"-")</f>
        <v>金钱类</v>
      </c>
      <c r="D2141" s="6" t="str">
        <f t="shared" si="133"/>
        <v>金钱类</v>
      </c>
      <c r="E2141" s="6" t="str">
        <f>IFERROR(VLOOKUP(B2141,总表!A:D,3,0),"-")</f>
        <v>27000铃钱</v>
      </c>
      <c r="F2141" s="6" t="str">
        <f t="shared" si="134"/>
        <v>27000铃钱</v>
      </c>
      <c r="G2141" s="6" t="s">
        <v>9</v>
      </c>
      <c r="H2141" s="51" t="str">
        <f>IF(IFERROR(VLOOKUP(B2141,总表!A:D,4,0),"露易")=0," ",IFERROR(VLOOKUP(B2141,总表!A:D,4,0),"-"))</f>
        <v>钱袋x27</v>
      </c>
      <c r="I2141" s="51" t="str">
        <f t="shared" si="135"/>
        <v>钱袋x27</v>
      </c>
    </row>
    <row r="2142" spans="1:9">
      <c r="A2142" s="6">
        <v>2141</v>
      </c>
      <c r="B2142" s="47" t="str">
        <f t="shared" si="132"/>
        <v>0000085D</v>
      </c>
      <c r="C2142" s="47" t="str">
        <f>IFERROR(VLOOKUP(B2142,总表!A:B,2,0),"-")</f>
        <v>金钱类</v>
      </c>
      <c r="D2142" s="6" t="str">
        <f t="shared" si="133"/>
        <v>金钱类</v>
      </c>
      <c r="E2142" s="6" t="str">
        <f>IFERROR(VLOOKUP(B2142,总表!A:D,3,0),"-")</f>
        <v>28000铃钱</v>
      </c>
      <c r="F2142" s="6" t="str">
        <f t="shared" si="134"/>
        <v>28000铃钱</v>
      </c>
      <c r="G2142" s="6" t="s">
        <v>9</v>
      </c>
      <c r="H2142" s="51" t="str">
        <f>IF(IFERROR(VLOOKUP(B2142,总表!A:D,4,0),"露易")=0," ",IFERROR(VLOOKUP(B2142,总表!A:D,4,0),"-"))</f>
        <v>钱袋x28</v>
      </c>
      <c r="I2142" s="51" t="str">
        <f t="shared" si="135"/>
        <v>钱袋x28</v>
      </c>
    </row>
    <row r="2143" spans="1:9">
      <c r="A2143" s="6">
        <v>2142</v>
      </c>
      <c r="B2143" s="47" t="str">
        <f t="shared" si="132"/>
        <v>0000085E</v>
      </c>
      <c r="C2143" s="47" t="str">
        <f>IFERROR(VLOOKUP(B2143,总表!A:B,2,0),"-")</f>
        <v>金钱类</v>
      </c>
      <c r="D2143" s="6" t="str">
        <f t="shared" si="133"/>
        <v>金钱类</v>
      </c>
      <c r="E2143" s="6" t="str">
        <f>IFERROR(VLOOKUP(B2143,总表!A:D,3,0),"-")</f>
        <v>29000铃钱</v>
      </c>
      <c r="F2143" s="6" t="str">
        <f t="shared" si="134"/>
        <v>29000铃钱</v>
      </c>
      <c r="G2143" s="6" t="s">
        <v>9</v>
      </c>
      <c r="H2143" s="51" t="str">
        <f>IF(IFERROR(VLOOKUP(B2143,总表!A:D,4,0),"露易")=0," ",IFERROR(VLOOKUP(B2143,总表!A:D,4,0),"-"))</f>
        <v>钱袋x29</v>
      </c>
      <c r="I2143" s="51" t="str">
        <f t="shared" si="135"/>
        <v>钱袋x29</v>
      </c>
    </row>
    <row r="2144" spans="1:9">
      <c r="A2144" s="6">
        <v>2143</v>
      </c>
      <c r="B2144" s="47" t="str">
        <f t="shared" si="132"/>
        <v>0000085F</v>
      </c>
      <c r="C2144" s="47" t="str">
        <f>IFERROR(VLOOKUP(B2144,总表!A:B,2,0),"-")</f>
        <v>金钱类</v>
      </c>
      <c r="D2144" s="6" t="str">
        <f t="shared" si="133"/>
        <v>金钱类</v>
      </c>
      <c r="E2144" s="6" t="str">
        <f>IFERROR(VLOOKUP(B2144,总表!A:D,3,0),"-")</f>
        <v>30000铃钱</v>
      </c>
      <c r="F2144" s="6" t="str">
        <f t="shared" si="134"/>
        <v>30000铃钱</v>
      </c>
      <c r="G2144" s="6" t="s">
        <v>9</v>
      </c>
      <c r="H2144" s="51" t="str">
        <f>IF(IFERROR(VLOOKUP(B2144,总表!A:D,4,0),"露易")=0," ",IFERROR(VLOOKUP(B2144,总表!A:D,4,0),"-"))</f>
        <v>钱袋x30</v>
      </c>
      <c r="I2144" s="51" t="str">
        <f t="shared" si="135"/>
        <v>钱袋x30</v>
      </c>
    </row>
    <row r="2145" spans="1:9">
      <c r="A2145" s="6">
        <v>2144</v>
      </c>
      <c r="B2145" s="47" t="str">
        <f t="shared" si="132"/>
        <v>00000860</v>
      </c>
      <c r="C2145" s="47" t="str">
        <f>IFERROR(VLOOKUP(B2145,总表!A:B,2,0),"-")</f>
        <v>金钱类</v>
      </c>
      <c r="D2145" s="6" t="str">
        <f t="shared" si="133"/>
        <v>金钱类</v>
      </c>
      <c r="E2145" s="6" t="str">
        <f>IFERROR(VLOOKUP(B2145,总表!A:D,3,0),"-")</f>
        <v>31000铃钱</v>
      </c>
      <c r="F2145" s="6" t="str">
        <f t="shared" si="134"/>
        <v>31000铃钱</v>
      </c>
      <c r="G2145" s="6" t="s">
        <v>9</v>
      </c>
      <c r="H2145" s="51" t="str">
        <f>IF(IFERROR(VLOOKUP(B2145,总表!A:D,4,0),"露易")=0," ",IFERROR(VLOOKUP(B2145,总表!A:D,4,0),"-"))</f>
        <v>钱袋x31</v>
      </c>
      <c r="I2145" s="51" t="str">
        <f t="shared" si="135"/>
        <v>钱袋x31</v>
      </c>
    </row>
    <row r="2146" spans="1:9">
      <c r="A2146" s="6">
        <v>2145</v>
      </c>
      <c r="B2146" s="47" t="str">
        <f t="shared" si="132"/>
        <v>00000861</v>
      </c>
      <c r="C2146" s="47" t="str">
        <f>IFERROR(VLOOKUP(B2146,总表!A:B,2,0),"-")</f>
        <v>金钱类</v>
      </c>
      <c r="D2146" s="6" t="str">
        <f t="shared" si="133"/>
        <v>金钱类</v>
      </c>
      <c r="E2146" s="6" t="str">
        <f>IFERROR(VLOOKUP(B2146,总表!A:D,3,0),"-")</f>
        <v>32000铃钱</v>
      </c>
      <c r="F2146" s="6" t="str">
        <f t="shared" si="134"/>
        <v>32000铃钱</v>
      </c>
      <c r="G2146" s="6" t="s">
        <v>9</v>
      </c>
      <c r="H2146" s="51" t="str">
        <f>IF(IFERROR(VLOOKUP(B2146,总表!A:D,4,0),"露易")=0," ",IFERROR(VLOOKUP(B2146,总表!A:D,4,0),"-"))</f>
        <v>钱袋x32</v>
      </c>
      <c r="I2146" s="51" t="str">
        <f t="shared" si="135"/>
        <v>钱袋x32</v>
      </c>
    </row>
    <row r="2147" spans="1:9">
      <c r="A2147" s="6">
        <v>2146</v>
      </c>
      <c r="B2147" s="47" t="str">
        <f t="shared" si="132"/>
        <v>00000862</v>
      </c>
      <c r="C2147" s="47" t="str">
        <f>IFERROR(VLOOKUP(B2147,总表!A:B,2,0),"-")</f>
        <v>金钱类</v>
      </c>
      <c r="D2147" s="6" t="str">
        <f t="shared" si="133"/>
        <v>金钱类</v>
      </c>
      <c r="E2147" s="6" t="str">
        <f>IFERROR(VLOOKUP(B2147,总表!A:D,3,0),"-")</f>
        <v>33000铃钱</v>
      </c>
      <c r="F2147" s="6" t="str">
        <f t="shared" si="134"/>
        <v>33000铃钱</v>
      </c>
      <c r="G2147" s="6" t="s">
        <v>9</v>
      </c>
      <c r="H2147" s="51" t="str">
        <f>IF(IFERROR(VLOOKUP(B2147,总表!A:D,4,0),"露易")=0," ",IFERROR(VLOOKUP(B2147,总表!A:D,4,0),"-"))</f>
        <v>钱袋x33</v>
      </c>
      <c r="I2147" s="51" t="str">
        <f t="shared" si="135"/>
        <v>钱袋x33</v>
      </c>
    </row>
    <row r="2148" spans="1:9">
      <c r="A2148" s="6">
        <v>2147</v>
      </c>
      <c r="B2148" s="47" t="str">
        <f t="shared" si="132"/>
        <v>00000863</v>
      </c>
      <c r="C2148" s="47" t="str">
        <f>IFERROR(VLOOKUP(B2148,总表!A:B,2,0),"-")</f>
        <v>金钱类</v>
      </c>
      <c r="D2148" s="6" t="str">
        <f t="shared" si="133"/>
        <v>金钱类</v>
      </c>
      <c r="E2148" s="6" t="str">
        <f>IFERROR(VLOOKUP(B2148,总表!A:D,3,0),"-")</f>
        <v>34000铃钱</v>
      </c>
      <c r="F2148" s="6" t="str">
        <f t="shared" si="134"/>
        <v>34000铃钱</v>
      </c>
      <c r="G2148" s="6" t="s">
        <v>9</v>
      </c>
      <c r="H2148" s="51" t="str">
        <f>IF(IFERROR(VLOOKUP(B2148,总表!A:D,4,0),"露易")=0," ",IFERROR(VLOOKUP(B2148,总表!A:D,4,0),"-"))</f>
        <v>钱袋x34</v>
      </c>
      <c r="I2148" s="51" t="str">
        <f t="shared" si="135"/>
        <v>钱袋x34</v>
      </c>
    </row>
    <row r="2149" spans="1:9">
      <c r="A2149" s="6">
        <v>2148</v>
      </c>
      <c r="B2149" s="47" t="str">
        <f t="shared" si="132"/>
        <v>00000864</v>
      </c>
      <c r="C2149" s="47" t="str">
        <f>IFERROR(VLOOKUP(B2149,总表!A:B,2,0),"-")</f>
        <v>金钱类</v>
      </c>
      <c r="D2149" s="6" t="str">
        <f t="shared" si="133"/>
        <v>金钱类</v>
      </c>
      <c r="E2149" s="6" t="str">
        <f>IFERROR(VLOOKUP(B2149,总表!A:D,3,0),"-")</f>
        <v>35000铃钱</v>
      </c>
      <c r="F2149" s="6" t="str">
        <f t="shared" si="134"/>
        <v>35000铃钱</v>
      </c>
      <c r="G2149" s="6" t="s">
        <v>9</v>
      </c>
      <c r="H2149" s="51" t="str">
        <f>IF(IFERROR(VLOOKUP(B2149,总表!A:D,4,0),"露易")=0," ",IFERROR(VLOOKUP(B2149,总表!A:D,4,0),"-"))</f>
        <v>钱袋x35</v>
      </c>
      <c r="I2149" s="51" t="str">
        <f t="shared" si="135"/>
        <v>钱袋x35</v>
      </c>
    </row>
    <row r="2150" spans="1:9">
      <c r="A2150" s="6">
        <v>2149</v>
      </c>
      <c r="B2150" s="47" t="str">
        <f t="shared" si="132"/>
        <v>00000865</v>
      </c>
      <c r="C2150" s="47" t="str">
        <f>IFERROR(VLOOKUP(B2150,总表!A:B,2,0),"-")</f>
        <v>金钱类</v>
      </c>
      <c r="D2150" s="6" t="str">
        <f t="shared" si="133"/>
        <v>金钱类</v>
      </c>
      <c r="E2150" s="6" t="str">
        <f>IFERROR(VLOOKUP(B2150,总表!A:D,3,0),"-")</f>
        <v>36000铃钱</v>
      </c>
      <c r="F2150" s="6" t="str">
        <f t="shared" si="134"/>
        <v>36000铃钱</v>
      </c>
      <c r="G2150" s="6" t="s">
        <v>9</v>
      </c>
      <c r="H2150" s="51" t="str">
        <f>IF(IFERROR(VLOOKUP(B2150,总表!A:D,4,0),"露易")=0," ",IFERROR(VLOOKUP(B2150,总表!A:D,4,0),"-"))</f>
        <v>钱袋x36</v>
      </c>
      <c r="I2150" s="51" t="str">
        <f t="shared" si="135"/>
        <v>钱袋x36</v>
      </c>
    </row>
    <row r="2151" spans="1:9">
      <c r="A2151" s="6">
        <v>2150</v>
      </c>
      <c r="B2151" s="47" t="str">
        <f t="shared" si="132"/>
        <v>00000866</v>
      </c>
      <c r="C2151" s="47" t="str">
        <f>IFERROR(VLOOKUP(B2151,总表!A:B,2,0),"-")</f>
        <v>金钱类</v>
      </c>
      <c r="D2151" s="6" t="str">
        <f t="shared" si="133"/>
        <v>金钱类</v>
      </c>
      <c r="E2151" s="6" t="str">
        <f>IFERROR(VLOOKUP(B2151,总表!A:D,3,0),"-")</f>
        <v>37000铃钱</v>
      </c>
      <c r="F2151" s="6" t="str">
        <f t="shared" si="134"/>
        <v>37000铃钱</v>
      </c>
      <c r="G2151" s="6" t="s">
        <v>9</v>
      </c>
      <c r="H2151" s="51" t="str">
        <f>IF(IFERROR(VLOOKUP(B2151,总表!A:D,4,0),"露易")=0," ",IFERROR(VLOOKUP(B2151,总表!A:D,4,0),"-"))</f>
        <v>钱袋x37</v>
      </c>
      <c r="I2151" s="51" t="str">
        <f t="shared" si="135"/>
        <v>钱袋x37</v>
      </c>
    </row>
    <row r="2152" spans="1:9">
      <c r="A2152" s="6">
        <v>2151</v>
      </c>
      <c r="B2152" s="47" t="str">
        <f t="shared" si="132"/>
        <v>00000867</v>
      </c>
      <c r="C2152" s="47" t="str">
        <f>IFERROR(VLOOKUP(B2152,总表!A:B,2,0),"-")</f>
        <v>金钱类</v>
      </c>
      <c r="D2152" s="6" t="str">
        <f t="shared" si="133"/>
        <v>金钱类</v>
      </c>
      <c r="E2152" s="6" t="str">
        <f>IFERROR(VLOOKUP(B2152,总表!A:D,3,0),"-")</f>
        <v>38000铃钱</v>
      </c>
      <c r="F2152" s="6" t="str">
        <f t="shared" si="134"/>
        <v>38000铃钱</v>
      </c>
      <c r="G2152" s="6" t="s">
        <v>9</v>
      </c>
      <c r="H2152" s="51" t="str">
        <f>IF(IFERROR(VLOOKUP(B2152,总表!A:D,4,0),"露易")=0," ",IFERROR(VLOOKUP(B2152,总表!A:D,4,0),"-"))</f>
        <v>钱袋x38</v>
      </c>
      <c r="I2152" s="51" t="str">
        <f t="shared" si="135"/>
        <v>钱袋x38</v>
      </c>
    </row>
    <row r="2153" spans="1:9">
      <c r="A2153" s="6">
        <v>2152</v>
      </c>
      <c r="B2153" s="47" t="str">
        <f t="shared" si="132"/>
        <v>00000868</v>
      </c>
      <c r="C2153" s="47" t="str">
        <f>IFERROR(VLOOKUP(B2153,总表!A:B,2,0),"-")</f>
        <v>金钱类</v>
      </c>
      <c r="D2153" s="6" t="str">
        <f t="shared" si="133"/>
        <v>金钱类</v>
      </c>
      <c r="E2153" s="6" t="str">
        <f>IFERROR(VLOOKUP(B2153,总表!A:D,3,0),"-")</f>
        <v>39000铃钱</v>
      </c>
      <c r="F2153" s="6" t="str">
        <f t="shared" si="134"/>
        <v>39000铃钱</v>
      </c>
      <c r="G2153" s="6" t="s">
        <v>9</v>
      </c>
      <c r="H2153" s="51" t="str">
        <f>IF(IFERROR(VLOOKUP(B2153,总表!A:D,4,0),"露易")=0," ",IFERROR(VLOOKUP(B2153,总表!A:D,4,0),"-"))</f>
        <v>钱袋x39</v>
      </c>
      <c r="I2153" s="51" t="str">
        <f t="shared" si="135"/>
        <v>钱袋x39</v>
      </c>
    </row>
    <row r="2154" spans="1:9">
      <c r="A2154" s="6">
        <v>2153</v>
      </c>
      <c r="B2154" s="47" t="str">
        <f t="shared" si="132"/>
        <v>00000869</v>
      </c>
      <c r="C2154" s="47" t="str">
        <f>IFERROR(VLOOKUP(B2154,总表!A:B,2,0),"-")</f>
        <v>金钱类</v>
      </c>
      <c r="D2154" s="6" t="str">
        <f t="shared" si="133"/>
        <v>金钱类</v>
      </c>
      <c r="E2154" s="6" t="str">
        <f>IFERROR(VLOOKUP(B2154,总表!A:D,3,0),"-")</f>
        <v>40000铃钱</v>
      </c>
      <c r="F2154" s="6" t="str">
        <f t="shared" si="134"/>
        <v>40000铃钱</v>
      </c>
      <c r="G2154" s="6" t="s">
        <v>9</v>
      </c>
      <c r="H2154" s="51" t="str">
        <f>IF(IFERROR(VLOOKUP(B2154,总表!A:D,4,0),"露易")=0," ",IFERROR(VLOOKUP(B2154,总表!A:D,4,0),"-"))</f>
        <v>钱袋x40</v>
      </c>
      <c r="I2154" s="51" t="str">
        <f t="shared" si="135"/>
        <v>钱袋x40</v>
      </c>
    </row>
    <row r="2155" spans="1:9">
      <c r="A2155" s="6">
        <v>2154</v>
      </c>
      <c r="B2155" s="47" t="str">
        <f t="shared" si="132"/>
        <v>0000086A</v>
      </c>
      <c r="C2155" s="47" t="str">
        <f>IFERROR(VLOOKUP(B2155,总表!A:B,2,0),"-")</f>
        <v>金钱类</v>
      </c>
      <c r="D2155" s="6" t="str">
        <f t="shared" si="133"/>
        <v>金钱类</v>
      </c>
      <c r="E2155" s="6" t="str">
        <f>IFERROR(VLOOKUP(B2155,总表!A:D,3,0),"-")</f>
        <v>41000铃钱</v>
      </c>
      <c r="F2155" s="6" t="str">
        <f t="shared" si="134"/>
        <v>41000铃钱</v>
      </c>
      <c r="G2155" s="6" t="s">
        <v>9</v>
      </c>
      <c r="H2155" s="51" t="str">
        <f>IF(IFERROR(VLOOKUP(B2155,总表!A:D,4,0),"露易")=0," ",IFERROR(VLOOKUP(B2155,总表!A:D,4,0),"-"))</f>
        <v>钱袋x41</v>
      </c>
      <c r="I2155" s="51" t="str">
        <f t="shared" si="135"/>
        <v>钱袋x41</v>
      </c>
    </row>
    <row r="2156" spans="1:9">
      <c r="A2156" s="6">
        <v>2155</v>
      </c>
      <c r="B2156" s="47" t="str">
        <f t="shared" si="132"/>
        <v>0000086B</v>
      </c>
      <c r="C2156" s="47" t="str">
        <f>IFERROR(VLOOKUP(B2156,总表!A:B,2,0),"-")</f>
        <v>金钱类</v>
      </c>
      <c r="D2156" s="6" t="str">
        <f t="shared" si="133"/>
        <v>金钱类</v>
      </c>
      <c r="E2156" s="6" t="str">
        <f>IFERROR(VLOOKUP(B2156,总表!A:D,3,0),"-")</f>
        <v>42000铃钱</v>
      </c>
      <c r="F2156" s="6" t="str">
        <f t="shared" si="134"/>
        <v>42000铃钱</v>
      </c>
      <c r="G2156" s="6" t="s">
        <v>9</v>
      </c>
      <c r="H2156" s="51" t="str">
        <f>IF(IFERROR(VLOOKUP(B2156,总表!A:D,4,0),"露易")=0," ",IFERROR(VLOOKUP(B2156,总表!A:D,4,0),"-"))</f>
        <v>钱袋x42</v>
      </c>
      <c r="I2156" s="51" t="str">
        <f t="shared" si="135"/>
        <v>钱袋x42</v>
      </c>
    </row>
    <row r="2157" spans="1:9">
      <c r="A2157" s="6">
        <v>2156</v>
      </c>
      <c r="B2157" s="47" t="str">
        <f t="shared" si="132"/>
        <v>0000086C</v>
      </c>
      <c r="C2157" s="47" t="str">
        <f>IFERROR(VLOOKUP(B2157,总表!A:B,2,0),"-")</f>
        <v>金钱类</v>
      </c>
      <c r="D2157" s="6" t="str">
        <f t="shared" si="133"/>
        <v>金钱类</v>
      </c>
      <c r="E2157" s="6" t="str">
        <f>IFERROR(VLOOKUP(B2157,总表!A:D,3,0),"-")</f>
        <v>43000铃钱</v>
      </c>
      <c r="F2157" s="6" t="str">
        <f t="shared" si="134"/>
        <v>43000铃钱</v>
      </c>
      <c r="G2157" s="6" t="s">
        <v>9</v>
      </c>
      <c r="H2157" s="51" t="str">
        <f>IF(IFERROR(VLOOKUP(B2157,总表!A:D,4,0),"露易")=0," ",IFERROR(VLOOKUP(B2157,总表!A:D,4,0),"-"))</f>
        <v>钱袋x43</v>
      </c>
      <c r="I2157" s="51" t="str">
        <f t="shared" si="135"/>
        <v>钱袋x43</v>
      </c>
    </row>
    <row r="2158" spans="1:9">
      <c r="A2158" s="6">
        <v>2157</v>
      </c>
      <c r="B2158" s="47" t="str">
        <f t="shared" si="132"/>
        <v>0000086D</v>
      </c>
      <c r="C2158" s="47" t="str">
        <f>IFERROR(VLOOKUP(B2158,总表!A:B,2,0),"-")</f>
        <v>金钱类</v>
      </c>
      <c r="D2158" s="6" t="str">
        <f t="shared" si="133"/>
        <v>金钱类</v>
      </c>
      <c r="E2158" s="6" t="str">
        <f>IFERROR(VLOOKUP(B2158,总表!A:D,3,0),"-")</f>
        <v>44000铃钱</v>
      </c>
      <c r="F2158" s="6" t="str">
        <f t="shared" si="134"/>
        <v>44000铃钱</v>
      </c>
      <c r="G2158" s="6" t="s">
        <v>9</v>
      </c>
      <c r="H2158" s="51" t="str">
        <f>IF(IFERROR(VLOOKUP(B2158,总表!A:D,4,0),"露易")=0," ",IFERROR(VLOOKUP(B2158,总表!A:D,4,0),"-"))</f>
        <v>钱袋x44</v>
      </c>
      <c r="I2158" s="51" t="str">
        <f t="shared" si="135"/>
        <v>钱袋x44</v>
      </c>
    </row>
    <row r="2159" spans="1:9">
      <c r="A2159" s="6">
        <v>2158</v>
      </c>
      <c r="B2159" s="47" t="str">
        <f t="shared" si="132"/>
        <v>0000086E</v>
      </c>
      <c r="C2159" s="47" t="str">
        <f>IFERROR(VLOOKUP(B2159,总表!A:B,2,0),"-")</f>
        <v>金钱类</v>
      </c>
      <c r="D2159" s="6" t="str">
        <f t="shared" si="133"/>
        <v>金钱类</v>
      </c>
      <c r="E2159" s="6" t="str">
        <f>IFERROR(VLOOKUP(B2159,总表!A:D,3,0),"-")</f>
        <v>45000铃钱</v>
      </c>
      <c r="F2159" s="6" t="str">
        <f t="shared" si="134"/>
        <v>45000铃钱</v>
      </c>
      <c r="G2159" s="6" t="s">
        <v>9</v>
      </c>
      <c r="H2159" s="51" t="str">
        <f>IF(IFERROR(VLOOKUP(B2159,总表!A:D,4,0),"露易")=0," ",IFERROR(VLOOKUP(B2159,总表!A:D,4,0),"-"))</f>
        <v>钱袋x45</v>
      </c>
      <c r="I2159" s="51" t="str">
        <f t="shared" si="135"/>
        <v>钱袋x45</v>
      </c>
    </row>
    <row r="2160" spans="1:9">
      <c r="A2160" s="6">
        <v>2159</v>
      </c>
      <c r="B2160" s="47" t="str">
        <f t="shared" si="132"/>
        <v>0000086F</v>
      </c>
      <c r="C2160" s="47" t="str">
        <f>IFERROR(VLOOKUP(B2160,总表!A:B,2,0),"-")</f>
        <v>金钱类</v>
      </c>
      <c r="D2160" s="6" t="str">
        <f t="shared" si="133"/>
        <v>金钱类</v>
      </c>
      <c r="E2160" s="6" t="str">
        <f>IFERROR(VLOOKUP(B2160,总表!A:D,3,0),"-")</f>
        <v>46000铃钱</v>
      </c>
      <c r="F2160" s="6" t="str">
        <f t="shared" si="134"/>
        <v>46000铃钱</v>
      </c>
      <c r="G2160" s="6" t="s">
        <v>9</v>
      </c>
      <c r="H2160" s="51" t="str">
        <f>IF(IFERROR(VLOOKUP(B2160,总表!A:D,4,0),"露易")=0," ",IFERROR(VLOOKUP(B2160,总表!A:D,4,0),"-"))</f>
        <v>钱袋x46</v>
      </c>
      <c r="I2160" s="51" t="str">
        <f t="shared" si="135"/>
        <v>钱袋x46</v>
      </c>
    </row>
    <row r="2161" spans="1:9">
      <c r="A2161" s="6">
        <v>2160</v>
      </c>
      <c r="B2161" s="47" t="str">
        <f t="shared" si="132"/>
        <v>00000870</v>
      </c>
      <c r="C2161" s="47" t="str">
        <f>IFERROR(VLOOKUP(B2161,总表!A:B,2,0),"-")</f>
        <v>金钱类</v>
      </c>
      <c r="D2161" s="6" t="str">
        <f t="shared" si="133"/>
        <v>金钱类</v>
      </c>
      <c r="E2161" s="6" t="str">
        <f>IFERROR(VLOOKUP(B2161,总表!A:D,3,0),"-")</f>
        <v>47000铃钱</v>
      </c>
      <c r="F2161" s="6" t="str">
        <f t="shared" si="134"/>
        <v>47000铃钱</v>
      </c>
      <c r="G2161" s="6" t="s">
        <v>9</v>
      </c>
      <c r="H2161" s="51" t="str">
        <f>IF(IFERROR(VLOOKUP(B2161,总表!A:D,4,0),"露易")=0," ",IFERROR(VLOOKUP(B2161,总表!A:D,4,0),"-"))</f>
        <v>钱袋x47</v>
      </c>
      <c r="I2161" s="51" t="str">
        <f t="shared" si="135"/>
        <v>钱袋x47</v>
      </c>
    </row>
    <row r="2162" spans="1:9">
      <c r="A2162" s="6">
        <v>2161</v>
      </c>
      <c r="B2162" s="47" t="str">
        <f t="shared" si="132"/>
        <v>00000871</v>
      </c>
      <c r="C2162" s="47" t="str">
        <f>IFERROR(VLOOKUP(B2162,总表!A:B,2,0),"-")</f>
        <v>金钱类</v>
      </c>
      <c r="D2162" s="6" t="str">
        <f t="shared" si="133"/>
        <v>金钱类</v>
      </c>
      <c r="E2162" s="6" t="str">
        <f>IFERROR(VLOOKUP(B2162,总表!A:D,3,0),"-")</f>
        <v>48000铃钱</v>
      </c>
      <c r="F2162" s="6" t="str">
        <f t="shared" si="134"/>
        <v>48000铃钱</v>
      </c>
      <c r="G2162" s="6" t="s">
        <v>9</v>
      </c>
      <c r="H2162" s="51" t="str">
        <f>IF(IFERROR(VLOOKUP(B2162,总表!A:D,4,0),"露易")=0," ",IFERROR(VLOOKUP(B2162,总表!A:D,4,0),"-"))</f>
        <v>钱袋x48</v>
      </c>
      <c r="I2162" s="51" t="str">
        <f t="shared" si="135"/>
        <v>钱袋x48</v>
      </c>
    </row>
    <row r="2163" spans="1:9">
      <c r="A2163" s="6">
        <v>2162</v>
      </c>
      <c r="B2163" s="47" t="str">
        <f t="shared" si="132"/>
        <v>00000872</v>
      </c>
      <c r="C2163" s="47" t="str">
        <f>IFERROR(VLOOKUP(B2163,总表!A:B,2,0),"-")</f>
        <v>金钱类</v>
      </c>
      <c r="D2163" s="6" t="str">
        <f t="shared" si="133"/>
        <v>金钱类</v>
      </c>
      <c r="E2163" s="6" t="str">
        <f>IFERROR(VLOOKUP(B2163,总表!A:D,3,0),"-")</f>
        <v>49000铃钱</v>
      </c>
      <c r="F2163" s="6" t="str">
        <f t="shared" si="134"/>
        <v>49000铃钱</v>
      </c>
      <c r="G2163" s="6" t="s">
        <v>9</v>
      </c>
      <c r="H2163" s="51" t="str">
        <f>IF(IFERROR(VLOOKUP(B2163,总表!A:D,4,0),"露易")=0," ",IFERROR(VLOOKUP(B2163,总表!A:D,4,0),"-"))</f>
        <v>钱袋x49</v>
      </c>
      <c r="I2163" s="51" t="str">
        <f t="shared" si="135"/>
        <v>钱袋x49</v>
      </c>
    </row>
    <row r="2164" spans="1:9">
      <c r="A2164" s="6">
        <v>2163</v>
      </c>
      <c r="B2164" s="47" t="str">
        <f t="shared" si="132"/>
        <v>00000873</v>
      </c>
      <c r="C2164" s="47" t="str">
        <f>IFERROR(VLOOKUP(B2164,总表!A:B,2,0),"-")</f>
        <v>金钱类</v>
      </c>
      <c r="D2164" s="6" t="str">
        <f t="shared" si="133"/>
        <v>金钱类</v>
      </c>
      <c r="E2164" s="6" t="str">
        <f>IFERROR(VLOOKUP(B2164,总表!A:D,3,0),"-")</f>
        <v>50000铃钱</v>
      </c>
      <c r="F2164" s="6" t="str">
        <f t="shared" si="134"/>
        <v>50000铃钱</v>
      </c>
      <c r="G2164" s="6" t="s">
        <v>9</v>
      </c>
      <c r="H2164" s="51" t="str">
        <f>IF(IFERROR(VLOOKUP(B2164,总表!A:D,4,0),"露易")=0," ",IFERROR(VLOOKUP(B2164,总表!A:D,4,0),"-"))</f>
        <v>钱袋x50</v>
      </c>
      <c r="I2164" s="51" t="str">
        <f t="shared" si="135"/>
        <v>钱袋x50</v>
      </c>
    </row>
    <row r="2165" spans="1:9">
      <c r="A2165" s="6">
        <v>2164</v>
      </c>
      <c r="B2165" s="47" t="str">
        <f t="shared" si="132"/>
        <v>00000874</v>
      </c>
      <c r="C2165" s="47" t="str">
        <f>IFERROR(VLOOKUP(B2165,总表!A:B,2,0),"-")</f>
        <v>金钱类</v>
      </c>
      <c r="D2165" s="6" t="str">
        <f t="shared" si="133"/>
        <v>金钱类</v>
      </c>
      <c r="E2165" s="6" t="str">
        <f>IFERROR(VLOOKUP(B2165,总表!A:D,3,0),"-")</f>
        <v>51000铃钱</v>
      </c>
      <c r="F2165" s="6" t="str">
        <f t="shared" si="134"/>
        <v>51000铃钱</v>
      </c>
      <c r="G2165" s="6" t="s">
        <v>9</v>
      </c>
      <c r="H2165" s="51" t="str">
        <f>IF(IFERROR(VLOOKUP(B2165,总表!A:D,4,0),"露易")=0," ",IFERROR(VLOOKUP(B2165,总表!A:D,4,0),"-"))</f>
        <v>钱袋x51</v>
      </c>
      <c r="I2165" s="51" t="str">
        <f t="shared" si="135"/>
        <v>钱袋x51</v>
      </c>
    </row>
    <row r="2166" spans="1:9">
      <c r="A2166" s="6">
        <v>2165</v>
      </c>
      <c r="B2166" s="47" t="str">
        <f t="shared" si="132"/>
        <v>00000875</v>
      </c>
      <c r="C2166" s="47" t="str">
        <f>IFERROR(VLOOKUP(B2166,总表!A:B,2,0),"-")</f>
        <v>金钱类</v>
      </c>
      <c r="D2166" s="6" t="str">
        <f t="shared" si="133"/>
        <v>金钱类</v>
      </c>
      <c r="E2166" s="6" t="str">
        <f>IFERROR(VLOOKUP(B2166,总表!A:D,3,0),"-")</f>
        <v>52000铃钱</v>
      </c>
      <c r="F2166" s="6" t="str">
        <f t="shared" si="134"/>
        <v>52000铃钱</v>
      </c>
      <c r="G2166" s="6" t="s">
        <v>9</v>
      </c>
      <c r="H2166" s="51" t="str">
        <f>IF(IFERROR(VLOOKUP(B2166,总表!A:D,4,0),"露易")=0," ",IFERROR(VLOOKUP(B2166,总表!A:D,4,0),"-"))</f>
        <v>钱袋x52</v>
      </c>
      <c r="I2166" s="51" t="str">
        <f t="shared" si="135"/>
        <v>钱袋x52</v>
      </c>
    </row>
    <row r="2167" spans="1:9">
      <c r="A2167" s="6">
        <v>2166</v>
      </c>
      <c r="B2167" s="47" t="str">
        <f t="shared" si="132"/>
        <v>00000876</v>
      </c>
      <c r="C2167" s="47" t="str">
        <f>IFERROR(VLOOKUP(B2167,总表!A:B,2,0),"-")</f>
        <v>金钱类</v>
      </c>
      <c r="D2167" s="6" t="str">
        <f t="shared" si="133"/>
        <v>金钱类</v>
      </c>
      <c r="E2167" s="6" t="str">
        <f>IFERROR(VLOOKUP(B2167,总表!A:D,3,0),"-")</f>
        <v>53000铃钱</v>
      </c>
      <c r="F2167" s="6" t="str">
        <f t="shared" si="134"/>
        <v>53000铃钱</v>
      </c>
      <c r="G2167" s="6" t="s">
        <v>9</v>
      </c>
      <c r="H2167" s="51" t="str">
        <f>IF(IFERROR(VLOOKUP(B2167,总表!A:D,4,0),"露易")=0," ",IFERROR(VLOOKUP(B2167,总表!A:D,4,0),"-"))</f>
        <v>钱袋x53</v>
      </c>
      <c r="I2167" s="51" t="str">
        <f t="shared" si="135"/>
        <v>钱袋x53</v>
      </c>
    </row>
    <row r="2168" spans="1:9">
      <c r="A2168" s="6">
        <v>2167</v>
      </c>
      <c r="B2168" s="47" t="str">
        <f t="shared" si="132"/>
        <v>00000877</v>
      </c>
      <c r="C2168" s="47" t="str">
        <f>IFERROR(VLOOKUP(B2168,总表!A:B,2,0),"-")</f>
        <v>金钱类</v>
      </c>
      <c r="D2168" s="6" t="str">
        <f t="shared" si="133"/>
        <v>金钱类</v>
      </c>
      <c r="E2168" s="6" t="str">
        <f>IFERROR(VLOOKUP(B2168,总表!A:D,3,0),"-")</f>
        <v>54000铃钱</v>
      </c>
      <c r="F2168" s="6" t="str">
        <f t="shared" si="134"/>
        <v>54000铃钱</v>
      </c>
      <c r="G2168" s="6" t="s">
        <v>9</v>
      </c>
      <c r="H2168" s="51" t="str">
        <f>IF(IFERROR(VLOOKUP(B2168,总表!A:D,4,0),"露易")=0," ",IFERROR(VLOOKUP(B2168,总表!A:D,4,0),"-"))</f>
        <v>钱袋x54</v>
      </c>
      <c r="I2168" s="51" t="str">
        <f t="shared" si="135"/>
        <v>钱袋x54</v>
      </c>
    </row>
    <row r="2169" spans="1:9">
      <c r="A2169" s="6">
        <v>2168</v>
      </c>
      <c r="B2169" s="47" t="str">
        <f t="shared" si="132"/>
        <v>00000878</v>
      </c>
      <c r="C2169" s="47" t="str">
        <f>IFERROR(VLOOKUP(B2169,总表!A:B,2,0),"-")</f>
        <v>金钱类</v>
      </c>
      <c r="D2169" s="6" t="str">
        <f t="shared" si="133"/>
        <v>金钱类</v>
      </c>
      <c r="E2169" s="6" t="str">
        <f>IFERROR(VLOOKUP(B2169,总表!A:D,3,0),"-")</f>
        <v>55000铃钱</v>
      </c>
      <c r="F2169" s="6" t="str">
        <f t="shared" si="134"/>
        <v>55000铃钱</v>
      </c>
      <c r="G2169" s="6" t="s">
        <v>9</v>
      </c>
      <c r="H2169" s="51" t="str">
        <f>IF(IFERROR(VLOOKUP(B2169,总表!A:D,4,0),"露易")=0," ",IFERROR(VLOOKUP(B2169,总表!A:D,4,0),"-"))</f>
        <v>钱袋x55</v>
      </c>
      <c r="I2169" s="51" t="str">
        <f t="shared" si="135"/>
        <v>钱袋x55</v>
      </c>
    </row>
    <row r="2170" spans="1:9">
      <c r="A2170" s="6">
        <v>2169</v>
      </c>
      <c r="B2170" s="47" t="str">
        <f t="shared" si="132"/>
        <v>00000879</v>
      </c>
      <c r="C2170" s="47" t="str">
        <f>IFERROR(VLOOKUP(B2170,总表!A:B,2,0),"-")</f>
        <v>金钱类</v>
      </c>
      <c r="D2170" s="6" t="str">
        <f t="shared" si="133"/>
        <v>金钱类</v>
      </c>
      <c r="E2170" s="6" t="str">
        <f>IFERROR(VLOOKUP(B2170,总表!A:D,3,0),"-")</f>
        <v>56000铃钱</v>
      </c>
      <c r="F2170" s="6" t="str">
        <f t="shared" si="134"/>
        <v>56000铃钱</v>
      </c>
      <c r="G2170" s="6" t="s">
        <v>9</v>
      </c>
      <c r="H2170" s="51" t="str">
        <f>IF(IFERROR(VLOOKUP(B2170,总表!A:D,4,0),"露易")=0," ",IFERROR(VLOOKUP(B2170,总表!A:D,4,0),"-"))</f>
        <v>钱袋x56</v>
      </c>
      <c r="I2170" s="51" t="str">
        <f t="shared" si="135"/>
        <v>钱袋x56</v>
      </c>
    </row>
    <row r="2171" spans="1:9">
      <c r="A2171" s="6">
        <v>2170</v>
      </c>
      <c r="B2171" s="47" t="str">
        <f t="shared" si="132"/>
        <v>0000087A</v>
      </c>
      <c r="C2171" s="47" t="str">
        <f>IFERROR(VLOOKUP(B2171,总表!A:B,2,0),"-")</f>
        <v>金钱类</v>
      </c>
      <c r="D2171" s="6" t="str">
        <f t="shared" si="133"/>
        <v>金钱类</v>
      </c>
      <c r="E2171" s="6" t="str">
        <f>IFERROR(VLOOKUP(B2171,总表!A:D,3,0),"-")</f>
        <v>57000铃钱</v>
      </c>
      <c r="F2171" s="6" t="str">
        <f t="shared" si="134"/>
        <v>57000铃钱</v>
      </c>
      <c r="G2171" s="6" t="s">
        <v>9</v>
      </c>
      <c r="H2171" s="51" t="str">
        <f>IF(IFERROR(VLOOKUP(B2171,总表!A:D,4,0),"露易")=0," ",IFERROR(VLOOKUP(B2171,总表!A:D,4,0),"-"))</f>
        <v>钱袋x57</v>
      </c>
      <c r="I2171" s="51" t="str">
        <f t="shared" si="135"/>
        <v>钱袋x57</v>
      </c>
    </row>
    <row r="2172" spans="1:9">
      <c r="A2172" s="6">
        <v>2171</v>
      </c>
      <c r="B2172" s="47" t="str">
        <f t="shared" si="132"/>
        <v>0000087B</v>
      </c>
      <c r="C2172" s="47" t="str">
        <f>IFERROR(VLOOKUP(B2172,总表!A:B,2,0),"-")</f>
        <v>金钱类</v>
      </c>
      <c r="D2172" s="6" t="str">
        <f t="shared" si="133"/>
        <v>金钱类</v>
      </c>
      <c r="E2172" s="6" t="str">
        <f>IFERROR(VLOOKUP(B2172,总表!A:D,3,0),"-")</f>
        <v>58000铃钱</v>
      </c>
      <c r="F2172" s="6" t="str">
        <f t="shared" si="134"/>
        <v>58000铃钱</v>
      </c>
      <c r="G2172" s="6" t="s">
        <v>9</v>
      </c>
      <c r="H2172" s="51" t="str">
        <f>IF(IFERROR(VLOOKUP(B2172,总表!A:D,4,0),"露易")=0," ",IFERROR(VLOOKUP(B2172,总表!A:D,4,0),"-"))</f>
        <v>钱袋x58</v>
      </c>
      <c r="I2172" s="51" t="str">
        <f t="shared" si="135"/>
        <v>钱袋x58</v>
      </c>
    </row>
    <row r="2173" spans="1:9">
      <c r="A2173" s="6">
        <v>2172</v>
      </c>
      <c r="B2173" s="47" t="str">
        <f t="shared" si="132"/>
        <v>0000087C</v>
      </c>
      <c r="C2173" s="47" t="str">
        <f>IFERROR(VLOOKUP(B2173,总表!A:B,2,0),"-")</f>
        <v>金钱类</v>
      </c>
      <c r="D2173" s="6" t="str">
        <f t="shared" si="133"/>
        <v>金钱类</v>
      </c>
      <c r="E2173" s="6" t="str">
        <f>IFERROR(VLOOKUP(B2173,总表!A:D,3,0),"-")</f>
        <v>59000铃钱</v>
      </c>
      <c r="F2173" s="6" t="str">
        <f t="shared" si="134"/>
        <v>59000铃钱</v>
      </c>
      <c r="G2173" s="6" t="s">
        <v>9</v>
      </c>
      <c r="H2173" s="51" t="str">
        <f>IF(IFERROR(VLOOKUP(B2173,总表!A:D,4,0),"露易")=0," ",IFERROR(VLOOKUP(B2173,总表!A:D,4,0),"-"))</f>
        <v>钱袋x59</v>
      </c>
      <c r="I2173" s="51" t="str">
        <f t="shared" si="135"/>
        <v>钱袋x59</v>
      </c>
    </row>
    <row r="2174" spans="1:9">
      <c r="A2174" s="6">
        <v>2173</v>
      </c>
      <c r="B2174" s="47" t="str">
        <f t="shared" si="132"/>
        <v>0000087D</v>
      </c>
      <c r="C2174" s="47" t="str">
        <f>IFERROR(VLOOKUP(B2174,总表!A:B,2,0),"-")</f>
        <v>金钱类</v>
      </c>
      <c r="D2174" s="6" t="str">
        <f t="shared" si="133"/>
        <v>金钱类</v>
      </c>
      <c r="E2174" s="6" t="str">
        <f>IFERROR(VLOOKUP(B2174,总表!A:D,3,0),"-")</f>
        <v>60000铃钱</v>
      </c>
      <c r="F2174" s="6" t="str">
        <f t="shared" si="134"/>
        <v>60000铃钱</v>
      </c>
      <c r="G2174" s="6" t="s">
        <v>9</v>
      </c>
      <c r="H2174" s="51" t="str">
        <f>IF(IFERROR(VLOOKUP(B2174,总表!A:D,4,0),"露易")=0," ",IFERROR(VLOOKUP(B2174,总表!A:D,4,0),"-"))</f>
        <v>钱袋x60</v>
      </c>
      <c r="I2174" s="51" t="str">
        <f t="shared" si="135"/>
        <v>钱袋x60</v>
      </c>
    </row>
    <row r="2175" spans="1:9">
      <c r="A2175" s="6">
        <v>2174</v>
      </c>
      <c r="B2175" s="47" t="str">
        <f t="shared" si="132"/>
        <v>0000087E</v>
      </c>
      <c r="C2175" s="47" t="str">
        <f>IFERROR(VLOOKUP(B2175,总表!A:B,2,0),"-")</f>
        <v>金钱类</v>
      </c>
      <c r="D2175" s="6" t="str">
        <f t="shared" si="133"/>
        <v>金钱类</v>
      </c>
      <c r="E2175" s="6" t="str">
        <f>IFERROR(VLOOKUP(B2175,总表!A:D,3,0),"-")</f>
        <v>61000铃钱</v>
      </c>
      <c r="F2175" s="6" t="str">
        <f t="shared" si="134"/>
        <v>61000铃钱</v>
      </c>
      <c r="G2175" s="6" t="s">
        <v>9</v>
      </c>
      <c r="H2175" s="51" t="str">
        <f>IF(IFERROR(VLOOKUP(B2175,总表!A:D,4,0),"露易")=0," ",IFERROR(VLOOKUP(B2175,总表!A:D,4,0),"-"))</f>
        <v>钱袋x61</v>
      </c>
      <c r="I2175" s="51" t="str">
        <f t="shared" si="135"/>
        <v>钱袋x61</v>
      </c>
    </row>
    <row r="2176" spans="1:9">
      <c r="A2176" s="6">
        <v>2175</v>
      </c>
      <c r="B2176" s="47" t="str">
        <f t="shared" si="132"/>
        <v>0000087F</v>
      </c>
      <c r="C2176" s="47" t="str">
        <f>IFERROR(VLOOKUP(B2176,总表!A:B,2,0),"-")</f>
        <v>金钱类</v>
      </c>
      <c r="D2176" s="6" t="str">
        <f t="shared" si="133"/>
        <v>金钱类</v>
      </c>
      <c r="E2176" s="6" t="str">
        <f>IFERROR(VLOOKUP(B2176,总表!A:D,3,0),"-")</f>
        <v>62000铃钱</v>
      </c>
      <c r="F2176" s="6" t="str">
        <f t="shared" si="134"/>
        <v>62000铃钱</v>
      </c>
      <c r="G2176" s="6" t="s">
        <v>9</v>
      </c>
      <c r="H2176" s="51" t="str">
        <f>IF(IFERROR(VLOOKUP(B2176,总表!A:D,4,0),"露易")=0," ",IFERROR(VLOOKUP(B2176,总表!A:D,4,0),"-"))</f>
        <v>钱袋x62</v>
      </c>
      <c r="I2176" s="51" t="str">
        <f t="shared" si="135"/>
        <v>钱袋x62</v>
      </c>
    </row>
    <row r="2177" spans="1:9">
      <c r="A2177" s="6">
        <v>2176</v>
      </c>
      <c r="B2177" s="47" t="str">
        <f t="shared" si="132"/>
        <v>00000880</v>
      </c>
      <c r="C2177" s="47" t="str">
        <f>IFERROR(VLOOKUP(B2177,总表!A:B,2,0),"-")</f>
        <v>金钱类</v>
      </c>
      <c r="D2177" s="6" t="str">
        <f t="shared" si="133"/>
        <v>金钱类</v>
      </c>
      <c r="E2177" s="6" t="str">
        <f>IFERROR(VLOOKUP(B2177,总表!A:D,3,0),"-")</f>
        <v>63000铃钱</v>
      </c>
      <c r="F2177" s="6" t="str">
        <f t="shared" si="134"/>
        <v>63000铃钱</v>
      </c>
      <c r="G2177" s="6" t="s">
        <v>9</v>
      </c>
      <c r="H2177" s="51" t="str">
        <f>IF(IFERROR(VLOOKUP(B2177,总表!A:D,4,0),"露易")=0," ",IFERROR(VLOOKUP(B2177,总表!A:D,4,0),"-"))</f>
        <v>钱袋x63</v>
      </c>
      <c r="I2177" s="51" t="str">
        <f t="shared" si="135"/>
        <v>钱袋x63</v>
      </c>
    </row>
    <row r="2178" spans="1:9">
      <c r="A2178" s="6">
        <v>2177</v>
      </c>
      <c r="B2178" s="47" t="str">
        <f t="shared" ref="B2178:B2241" si="136">DEC2HEX(ROW(A2177),8)</f>
        <v>00000881</v>
      </c>
      <c r="C2178" s="47" t="str">
        <f>IFERROR(VLOOKUP(B2178,总表!A:B,2,0),"-")</f>
        <v>金钱类</v>
      </c>
      <c r="D2178" s="6" t="str">
        <f t="shared" ref="D2178:D2241" si="137">C2178</f>
        <v>金钱类</v>
      </c>
      <c r="E2178" s="6" t="str">
        <f>IFERROR(VLOOKUP(B2178,总表!A:D,3,0),"-")</f>
        <v>64000铃钱</v>
      </c>
      <c r="F2178" s="6" t="str">
        <f t="shared" ref="F2178:F2241" si="138">E2178</f>
        <v>64000铃钱</v>
      </c>
      <c r="G2178" s="6" t="s">
        <v>9</v>
      </c>
      <c r="H2178" s="51" t="str">
        <f>IF(IFERROR(VLOOKUP(B2178,总表!A:D,4,0),"露易")=0," ",IFERROR(VLOOKUP(B2178,总表!A:D,4,0),"-"))</f>
        <v>钱袋x64</v>
      </c>
      <c r="I2178" s="51" t="str">
        <f t="shared" ref="I2178:I2241" si="139">H2178</f>
        <v>钱袋x64</v>
      </c>
    </row>
    <row r="2179" spans="1:9">
      <c r="A2179" s="6">
        <v>2178</v>
      </c>
      <c r="B2179" s="47" t="str">
        <f t="shared" si="136"/>
        <v>00000882</v>
      </c>
      <c r="C2179" s="47" t="str">
        <f>IFERROR(VLOOKUP(B2179,总表!A:B,2,0),"-")</f>
        <v>金钱类</v>
      </c>
      <c r="D2179" s="6" t="str">
        <f t="shared" si="137"/>
        <v>金钱类</v>
      </c>
      <c r="E2179" s="6" t="str">
        <f>IFERROR(VLOOKUP(B2179,总表!A:D,3,0),"-")</f>
        <v>65000铃钱</v>
      </c>
      <c r="F2179" s="6" t="str">
        <f t="shared" si="138"/>
        <v>65000铃钱</v>
      </c>
      <c r="G2179" s="6" t="s">
        <v>9</v>
      </c>
      <c r="H2179" s="51" t="str">
        <f>IF(IFERROR(VLOOKUP(B2179,总表!A:D,4,0),"露易")=0," ",IFERROR(VLOOKUP(B2179,总表!A:D,4,0),"-"))</f>
        <v>钱袋x65</v>
      </c>
      <c r="I2179" s="51" t="str">
        <f t="shared" si="139"/>
        <v>钱袋x65</v>
      </c>
    </row>
    <row r="2180" spans="1:9">
      <c r="A2180" s="6">
        <v>2179</v>
      </c>
      <c r="B2180" s="47" t="str">
        <f t="shared" si="136"/>
        <v>00000883</v>
      </c>
      <c r="C2180" s="47" t="str">
        <f>IFERROR(VLOOKUP(B2180,总表!A:B,2,0),"-")</f>
        <v>金钱类</v>
      </c>
      <c r="D2180" s="6" t="str">
        <f t="shared" si="137"/>
        <v>金钱类</v>
      </c>
      <c r="E2180" s="6" t="str">
        <f>IFERROR(VLOOKUP(B2180,总表!A:D,3,0),"-")</f>
        <v>66000铃钱</v>
      </c>
      <c r="F2180" s="6" t="str">
        <f t="shared" si="138"/>
        <v>66000铃钱</v>
      </c>
      <c r="G2180" s="6" t="s">
        <v>9</v>
      </c>
      <c r="H2180" s="51" t="str">
        <f>IF(IFERROR(VLOOKUP(B2180,总表!A:D,4,0),"露易")=0," ",IFERROR(VLOOKUP(B2180,总表!A:D,4,0),"-"))</f>
        <v>钱袋x66</v>
      </c>
      <c r="I2180" s="51" t="str">
        <f t="shared" si="139"/>
        <v>钱袋x66</v>
      </c>
    </row>
    <row r="2181" spans="1:9">
      <c r="A2181" s="6">
        <v>2180</v>
      </c>
      <c r="B2181" s="47" t="str">
        <f t="shared" si="136"/>
        <v>00000884</v>
      </c>
      <c r="C2181" s="47" t="str">
        <f>IFERROR(VLOOKUP(B2181,总表!A:B,2,0),"-")</f>
        <v>金钱类</v>
      </c>
      <c r="D2181" s="6" t="str">
        <f t="shared" si="137"/>
        <v>金钱类</v>
      </c>
      <c r="E2181" s="6" t="str">
        <f>IFERROR(VLOOKUP(B2181,总表!A:D,3,0),"-")</f>
        <v>67000铃钱</v>
      </c>
      <c r="F2181" s="6" t="str">
        <f t="shared" si="138"/>
        <v>67000铃钱</v>
      </c>
      <c r="G2181" s="6" t="s">
        <v>9</v>
      </c>
      <c r="H2181" s="51" t="str">
        <f>IF(IFERROR(VLOOKUP(B2181,总表!A:D,4,0),"露易")=0," ",IFERROR(VLOOKUP(B2181,总表!A:D,4,0),"-"))</f>
        <v>钱袋x67</v>
      </c>
      <c r="I2181" s="51" t="str">
        <f t="shared" si="139"/>
        <v>钱袋x67</v>
      </c>
    </row>
    <row r="2182" spans="1:9">
      <c r="A2182" s="6">
        <v>2181</v>
      </c>
      <c r="B2182" s="47" t="str">
        <f t="shared" si="136"/>
        <v>00000885</v>
      </c>
      <c r="C2182" s="47" t="str">
        <f>IFERROR(VLOOKUP(B2182,总表!A:B,2,0),"-")</f>
        <v>金钱类</v>
      </c>
      <c r="D2182" s="6" t="str">
        <f t="shared" si="137"/>
        <v>金钱类</v>
      </c>
      <c r="E2182" s="6" t="str">
        <f>IFERROR(VLOOKUP(B2182,总表!A:D,3,0),"-")</f>
        <v>68000铃钱</v>
      </c>
      <c r="F2182" s="6" t="str">
        <f t="shared" si="138"/>
        <v>68000铃钱</v>
      </c>
      <c r="G2182" s="6" t="s">
        <v>9</v>
      </c>
      <c r="H2182" s="51" t="str">
        <f>IF(IFERROR(VLOOKUP(B2182,总表!A:D,4,0),"露易")=0," ",IFERROR(VLOOKUP(B2182,总表!A:D,4,0),"-"))</f>
        <v>钱袋x68</v>
      </c>
      <c r="I2182" s="51" t="str">
        <f t="shared" si="139"/>
        <v>钱袋x68</v>
      </c>
    </row>
    <row r="2183" spans="1:9">
      <c r="A2183" s="6">
        <v>2182</v>
      </c>
      <c r="B2183" s="47" t="str">
        <f t="shared" si="136"/>
        <v>00000886</v>
      </c>
      <c r="C2183" s="47" t="str">
        <f>IFERROR(VLOOKUP(B2183,总表!A:B,2,0),"-")</f>
        <v>金钱类</v>
      </c>
      <c r="D2183" s="6" t="str">
        <f t="shared" si="137"/>
        <v>金钱类</v>
      </c>
      <c r="E2183" s="6" t="str">
        <f>IFERROR(VLOOKUP(B2183,总表!A:D,3,0),"-")</f>
        <v>69000铃钱</v>
      </c>
      <c r="F2183" s="6" t="str">
        <f t="shared" si="138"/>
        <v>69000铃钱</v>
      </c>
      <c r="G2183" s="6" t="s">
        <v>9</v>
      </c>
      <c r="H2183" s="51" t="str">
        <f>IF(IFERROR(VLOOKUP(B2183,总表!A:D,4,0),"露易")=0," ",IFERROR(VLOOKUP(B2183,总表!A:D,4,0),"-"))</f>
        <v>钱袋x69</v>
      </c>
      <c r="I2183" s="51" t="str">
        <f t="shared" si="139"/>
        <v>钱袋x69</v>
      </c>
    </row>
    <row r="2184" spans="1:9">
      <c r="A2184" s="6">
        <v>2183</v>
      </c>
      <c r="B2184" s="47" t="str">
        <f t="shared" si="136"/>
        <v>00000887</v>
      </c>
      <c r="C2184" s="47" t="str">
        <f>IFERROR(VLOOKUP(B2184,总表!A:B,2,0),"-")</f>
        <v>金钱类</v>
      </c>
      <c r="D2184" s="6" t="str">
        <f t="shared" si="137"/>
        <v>金钱类</v>
      </c>
      <c r="E2184" s="6" t="str">
        <f>IFERROR(VLOOKUP(B2184,总表!A:D,3,0),"-")</f>
        <v>70000铃钱</v>
      </c>
      <c r="F2184" s="6" t="str">
        <f t="shared" si="138"/>
        <v>70000铃钱</v>
      </c>
      <c r="G2184" s="6" t="s">
        <v>9</v>
      </c>
      <c r="H2184" s="51" t="str">
        <f>IF(IFERROR(VLOOKUP(B2184,总表!A:D,4,0),"露易")=0," ",IFERROR(VLOOKUP(B2184,总表!A:D,4,0),"-"))</f>
        <v>钱袋x70</v>
      </c>
      <c r="I2184" s="51" t="str">
        <f t="shared" si="139"/>
        <v>钱袋x70</v>
      </c>
    </row>
    <row r="2185" spans="1:9">
      <c r="A2185" s="6">
        <v>2184</v>
      </c>
      <c r="B2185" s="47" t="str">
        <f t="shared" si="136"/>
        <v>00000888</v>
      </c>
      <c r="C2185" s="47" t="str">
        <f>IFERROR(VLOOKUP(B2185,总表!A:B,2,0),"-")</f>
        <v>金钱类</v>
      </c>
      <c r="D2185" s="6" t="str">
        <f t="shared" si="137"/>
        <v>金钱类</v>
      </c>
      <c r="E2185" s="6" t="str">
        <f>IFERROR(VLOOKUP(B2185,总表!A:D,3,0),"-")</f>
        <v>71000铃钱</v>
      </c>
      <c r="F2185" s="6" t="str">
        <f t="shared" si="138"/>
        <v>71000铃钱</v>
      </c>
      <c r="G2185" s="6" t="s">
        <v>9</v>
      </c>
      <c r="H2185" s="51" t="str">
        <f>IF(IFERROR(VLOOKUP(B2185,总表!A:D,4,0),"露易")=0," ",IFERROR(VLOOKUP(B2185,总表!A:D,4,0),"-"))</f>
        <v>钱袋x71</v>
      </c>
      <c r="I2185" s="51" t="str">
        <f t="shared" si="139"/>
        <v>钱袋x71</v>
      </c>
    </row>
    <row r="2186" spans="1:9">
      <c r="A2186" s="6">
        <v>2185</v>
      </c>
      <c r="B2186" s="47" t="str">
        <f t="shared" si="136"/>
        <v>00000889</v>
      </c>
      <c r="C2186" s="47" t="str">
        <f>IFERROR(VLOOKUP(B2186,总表!A:B,2,0),"-")</f>
        <v>金钱类</v>
      </c>
      <c r="D2186" s="6" t="str">
        <f t="shared" si="137"/>
        <v>金钱类</v>
      </c>
      <c r="E2186" s="6" t="str">
        <f>IFERROR(VLOOKUP(B2186,总表!A:D,3,0),"-")</f>
        <v>72000铃钱</v>
      </c>
      <c r="F2186" s="6" t="str">
        <f t="shared" si="138"/>
        <v>72000铃钱</v>
      </c>
      <c r="G2186" s="6" t="s">
        <v>9</v>
      </c>
      <c r="H2186" s="51" t="str">
        <f>IF(IFERROR(VLOOKUP(B2186,总表!A:D,4,0),"露易")=0," ",IFERROR(VLOOKUP(B2186,总表!A:D,4,0),"-"))</f>
        <v>钱袋x72</v>
      </c>
      <c r="I2186" s="51" t="str">
        <f t="shared" si="139"/>
        <v>钱袋x72</v>
      </c>
    </row>
    <row r="2187" spans="1:9">
      <c r="A2187" s="6">
        <v>2186</v>
      </c>
      <c r="B2187" s="47" t="str">
        <f t="shared" si="136"/>
        <v>0000088A</v>
      </c>
      <c r="C2187" s="47" t="str">
        <f>IFERROR(VLOOKUP(B2187,总表!A:B,2,0),"-")</f>
        <v>金钱类</v>
      </c>
      <c r="D2187" s="6" t="str">
        <f t="shared" si="137"/>
        <v>金钱类</v>
      </c>
      <c r="E2187" s="6" t="str">
        <f>IFERROR(VLOOKUP(B2187,总表!A:D,3,0),"-")</f>
        <v>73000铃钱</v>
      </c>
      <c r="F2187" s="6" t="str">
        <f t="shared" si="138"/>
        <v>73000铃钱</v>
      </c>
      <c r="G2187" s="6" t="s">
        <v>9</v>
      </c>
      <c r="H2187" s="51" t="str">
        <f>IF(IFERROR(VLOOKUP(B2187,总表!A:D,4,0),"露易")=0," ",IFERROR(VLOOKUP(B2187,总表!A:D,4,0),"-"))</f>
        <v>钱袋x73</v>
      </c>
      <c r="I2187" s="51" t="str">
        <f t="shared" si="139"/>
        <v>钱袋x73</v>
      </c>
    </row>
    <row r="2188" spans="1:9">
      <c r="A2188" s="6">
        <v>2187</v>
      </c>
      <c r="B2188" s="47" t="str">
        <f t="shared" si="136"/>
        <v>0000088B</v>
      </c>
      <c r="C2188" s="47" t="str">
        <f>IFERROR(VLOOKUP(B2188,总表!A:B,2,0),"-")</f>
        <v>金钱类</v>
      </c>
      <c r="D2188" s="6" t="str">
        <f t="shared" si="137"/>
        <v>金钱类</v>
      </c>
      <c r="E2188" s="6" t="str">
        <f>IFERROR(VLOOKUP(B2188,总表!A:D,3,0),"-")</f>
        <v>74000铃钱</v>
      </c>
      <c r="F2188" s="6" t="str">
        <f t="shared" si="138"/>
        <v>74000铃钱</v>
      </c>
      <c r="G2188" s="6" t="s">
        <v>9</v>
      </c>
      <c r="H2188" s="51" t="str">
        <f>IF(IFERROR(VLOOKUP(B2188,总表!A:D,4,0),"露易")=0," ",IFERROR(VLOOKUP(B2188,总表!A:D,4,0),"-"))</f>
        <v>钱袋x74</v>
      </c>
      <c r="I2188" s="51" t="str">
        <f t="shared" si="139"/>
        <v>钱袋x74</v>
      </c>
    </row>
    <row r="2189" spans="1:9">
      <c r="A2189" s="6">
        <v>2188</v>
      </c>
      <c r="B2189" s="47" t="str">
        <f t="shared" si="136"/>
        <v>0000088C</v>
      </c>
      <c r="C2189" s="47" t="str">
        <f>IFERROR(VLOOKUP(B2189,总表!A:B,2,0),"-")</f>
        <v>金钱类</v>
      </c>
      <c r="D2189" s="6" t="str">
        <f t="shared" si="137"/>
        <v>金钱类</v>
      </c>
      <c r="E2189" s="6" t="str">
        <f>IFERROR(VLOOKUP(B2189,总表!A:D,3,0),"-")</f>
        <v>75000铃钱</v>
      </c>
      <c r="F2189" s="6" t="str">
        <f t="shared" si="138"/>
        <v>75000铃钱</v>
      </c>
      <c r="G2189" s="6" t="s">
        <v>9</v>
      </c>
      <c r="H2189" s="51" t="str">
        <f>IF(IFERROR(VLOOKUP(B2189,总表!A:D,4,0),"露易")=0," ",IFERROR(VLOOKUP(B2189,总表!A:D,4,0),"-"))</f>
        <v>钱袋x75</v>
      </c>
      <c r="I2189" s="51" t="str">
        <f t="shared" si="139"/>
        <v>钱袋x75</v>
      </c>
    </row>
    <row r="2190" spans="1:9">
      <c r="A2190" s="6">
        <v>2189</v>
      </c>
      <c r="B2190" s="47" t="str">
        <f t="shared" si="136"/>
        <v>0000088D</v>
      </c>
      <c r="C2190" s="47" t="str">
        <f>IFERROR(VLOOKUP(B2190,总表!A:B,2,0),"-")</f>
        <v>金钱类</v>
      </c>
      <c r="D2190" s="6" t="str">
        <f t="shared" si="137"/>
        <v>金钱类</v>
      </c>
      <c r="E2190" s="6" t="str">
        <f>IFERROR(VLOOKUP(B2190,总表!A:D,3,0),"-")</f>
        <v>76000铃钱</v>
      </c>
      <c r="F2190" s="6" t="str">
        <f t="shared" si="138"/>
        <v>76000铃钱</v>
      </c>
      <c r="G2190" s="6" t="s">
        <v>9</v>
      </c>
      <c r="H2190" s="51" t="str">
        <f>IF(IFERROR(VLOOKUP(B2190,总表!A:D,4,0),"露易")=0," ",IFERROR(VLOOKUP(B2190,总表!A:D,4,0),"-"))</f>
        <v>钱袋x76</v>
      </c>
      <c r="I2190" s="51" t="str">
        <f t="shared" si="139"/>
        <v>钱袋x76</v>
      </c>
    </row>
    <row r="2191" spans="1:9">
      <c r="A2191" s="6">
        <v>2190</v>
      </c>
      <c r="B2191" s="47" t="str">
        <f t="shared" si="136"/>
        <v>0000088E</v>
      </c>
      <c r="C2191" s="47" t="str">
        <f>IFERROR(VLOOKUP(B2191,总表!A:B,2,0),"-")</f>
        <v>金钱类</v>
      </c>
      <c r="D2191" s="6" t="str">
        <f t="shared" si="137"/>
        <v>金钱类</v>
      </c>
      <c r="E2191" s="6" t="str">
        <f>IFERROR(VLOOKUP(B2191,总表!A:D,3,0),"-")</f>
        <v>77000铃钱</v>
      </c>
      <c r="F2191" s="6" t="str">
        <f t="shared" si="138"/>
        <v>77000铃钱</v>
      </c>
      <c r="G2191" s="6" t="s">
        <v>9</v>
      </c>
      <c r="H2191" s="51" t="str">
        <f>IF(IFERROR(VLOOKUP(B2191,总表!A:D,4,0),"露易")=0," ",IFERROR(VLOOKUP(B2191,总表!A:D,4,0),"-"))</f>
        <v>钱袋x77</v>
      </c>
      <c r="I2191" s="51" t="str">
        <f t="shared" si="139"/>
        <v>钱袋x77</v>
      </c>
    </row>
    <row r="2192" spans="1:9">
      <c r="A2192" s="6">
        <v>2191</v>
      </c>
      <c r="B2192" s="47" t="str">
        <f t="shared" si="136"/>
        <v>0000088F</v>
      </c>
      <c r="C2192" s="47" t="str">
        <f>IFERROR(VLOOKUP(B2192,总表!A:B,2,0),"-")</f>
        <v>金钱类</v>
      </c>
      <c r="D2192" s="6" t="str">
        <f t="shared" si="137"/>
        <v>金钱类</v>
      </c>
      <c r="E2192" s="6" t="str">
        <f>IFERROR(VLOOKUP(B2192,总表!A:D,3,0),"-")</f>
        <v>78000铃钱</v>
      </c>
      <c r="F2192" s="6" t="str">
        <f t="shared" si="138"/>
        <v>78000铃钱</v>
      </c>
      <c r="G2192" s="6" t="s">
        <v>9</v>
      </c>
      <c r="H2192" s="51" t="str">
        <f>IF(IFERROR(VLOOKUP(B2192,总表!A:D,4,0),"露易")=0," ",IFERROR(VLOOKUP(B2192,总表!A:D,4,0),"-"))</f>
        <v>钱袋x78</v>
      </c>
      <c r="I2192" s="51" t="str">
        <f t="shared" si="139"/>
        <v>钱袋x78</v>
      </c>
    </row>
    <row r="2193" spans="1:9">
      <c r="A2193" s="6">
        <v>2192</v>
      </c>
      <c r="B2193" s="47" t="str">
        <f t="shared" si="136"/>
        <v>00000890</v>
      </c>
      <c r="C2193" s="47" t="str">
        <f>IFERROR(VLOOKUP(B2193,总表!A:B,2,0),"-")</f>
        <v>金钱类</v>
      </c>
      <c r="D2193" s="6" t="str">
        <f t="shared" si="137"/>
        <v>金钱类</v>
      </c>
      <c r="E2193" s="6" t="str">
        <f>IFERROR(VLOOKUP(B2193,总表!A:D,3,0),"-")</f>
        <v>79000铃钱</v>
      </c>
      <c r="F2193" s="6" t="str">
        <f t="shared" si="138"/>
        <v>79000铃钱</v>
      </c>
      <c r="G2193" s="6" t="s">
        <v>9</v>
      </c>
      <c r="H2193" s="51" t="str">
        <f>IF(IFERROR(VLOOKUP(B2193,总表!A:D,4,0),"露易")=0," ",IFERROR(VLOOKUP(B2193,总表!A:D,4,0),"-"))</f>
        <v>钱袋x79</v>
      </c>
      <c r="I2193" s="51" t="str">
        <f t="shared" si="139"/>
        <v>钱袋x79</v>
      </c>
    </row>
    <row r="2194" spans="1:9">
      <c r="A2194" s="6">
        <v>2193</v>
      </c>
      <c r="B2194" s="47" t="str">
        <f t="shared" si="136"/>
        <v>00000891</v>
      </c>
      <c r="C2194" s="47" t="str">
        <f>IFERROR(VLOOKUP(B2194,总表!A:B,2,0),"-")</f>
        <v>金钱类</v>
      </c>
      <c r="D2194" s="6" t="str">
        <f t="shared" si="137"/>
        <v>金钱类</v>
      </c>
      <c r="E2194" s="6" t="str">
        <f>IFERROR(VLOOKUP(B2194,总表!A:D,3,0),"-")</f>
        <v>80000铃钱</v>
      </c>
      <c r="F2194" s="6" t="str">
        <f t="shared" si="138"/>
        <v>80000铃钱</v>
      </c>
      <c r="G2194" s="6" t="s">
        <v>9</v>
      </c>
      <c r="H2194" s="51" t="str">
        <f>IF(IFERROR(VLOOKUP(B2194,总表!A:D,4,0),"露易")=0," ",IFERROR(VLOOKUP(B2194,总表!A:D,4,0),"-"))</f>
        <v>钱袋x80</v>
      </c>
      <c r="I2194" s="51" t="str">
        <f t="shared" si="139"/>
        <v>钱袋x80</v>
      </c>
    </row>
    <row r="2195" spans="1:9">
      <c r="A2195" s="6">
        <v>2194</v>
      </c>
      <c r="B2195" s="47" t="str">
        <f t="shared" si="136"/>
        <v>00000892</v>
      </c>
      <c r="C2195" s="47" t="str">
        <f>IFERROR(VLOOKUP(B2195,总表!A:B,2,0),"-")</f>
        <v>金钱类</v>
      </c>
      <c r="D2195" s="6" t="str">
        <f t="shared" si="137"/>
        <v>金钱类</v>
      </c>
      <c r="E2195" s="6" t="str">
        <f>IFERROR(VLOOKUP(B2195,总表!A:D,3,0),"-")</f>
        <v>81000铃钱</v>
      </c>
      <c r="F2195" s="6" t="str">
        <f t="shared" si="138"/>
        <v>81000铃钱</v>
      </c>
      <c r="G2195" s="6" t="s">
        <v>9</v>
      </c>
      <c r="H2195" s="51" t="str">
        <f>IF(IFERROR(VLOOKUP(B2195,总表!A:D,4,0),"露易")=0," ",IFERROR(VLOOKUP(B2195,总表!A:D,4,0),"-"))</f>
        <v>钱袋x81</v>
      </c>
      <c r="I2195" s="51" t="str">
        <f t="shared" si="139"/>
        <v>钱袋x81</v>
      </c>
    </row>
    <row r="2196" spans="1:9">
      <c r="A2196" s="6">
        <v>2195</v>
      </c>
      <c r="B2196" s="47" t="str">
        <f t="shared" si="136"/>
        <v>00000893</v>
      </c>
      <c r="C2196" s="47" t="str">
        <f>IFERROR(VLOOKUP(B2196,总表!A:B,2,0),"-")</f>
        <v>金钱类</v>
      </c>
      <c r="D2196" s="6" t="str">
        <f t="shared" si="137"/>
        <v>金钱类</v>
      </c>
      <c r="E2196" s="6" t="str">
        <f>IFERROR(VLOOKUP(B2196,总表!A:D,3,0),"-")</f>
        <v>82000铃钱</v>
      </c>
      <c r="F2196" s="6" t="str">
        <f t="shared" si="138"/>
        <v>82000铃钱</v>
      </c>
      <c r="G2196" s="6" t="s">
        <v>9</v>
      </c>
      <c r="H2196" s="51" t="str">
        <f>IF(IFERROR(VLOOKUP(B2196,总表!A:D,4,0),"露易")=0," ",IFERROR(VLOOKUP(B2196,总表!A:D,4,0),"-"))</f>
        <v>钱袋x82</v>
      </c>
      <c r="I2196" s="51" t="str">
        <f t="shared" si="139"/>
        <v>钱袋x82</v>
      </c>
    </row>
    <row r="2197" spans="1:9">
      <c r="A2197" s="6">
        <v>2196</v>
      </c>
      <c r="B2197" s="47" t="str">
        <f t="shared" si="136"/>
        <v>00000894</v>
      </c>
      <c r="C2197" s="47" t="str">
        <f>IFERROR(VLOOKUP(B2197,总表!A:B,2,0),"-")</f>
        <v>金钱类</v>
      </c>
      <c r="D2197" s="6" t="str">
        <f t="shared" si="137"/>
        <v>金钱类</v>
      </c>
      <c r="E2197" s="6" t="str">
        <f>IFERROR(VLOOKUP(B2197,总表!A:D,3,0),"-")</f>
        <v>83000铃钱</v>
      </c>
      <c r="F2197" s="6" t="str">
        <f t="shared" si="138"/>
        <v>83000铃钱</v>
      </c>
      <c r="G2197" s="6" t="s">
        <v>9</v>
      </c>
      <c r="H2197" s="51" t="str">
        <f>IF(IFERROR(VLOOKUP(B2197,总表!A:D,4,0),"露易")=0," ",IFERROR(VLOOKUP(B2197,总表!A:D,4,0),"-"))</f>
        <v>钱袋x83</v>
      </c>
      <c r="I2197" s="51" t="str">
        <f t="shared" si="139"/>
        <v>钱袋x83</v>
      </c>
    </row>
    <row r="2198" spans="1:9">
      <c r="A2198" s="6">
        <v>2197</v>
      </c>
      <c r="B2198" s="47" t="str">
        <f t="shared" si="136"/>
        <v>00000895</v>
      </c>
      <c r="C2198" s="47" t="str">
        <f>IFERROR(VLOOKUP(B2198,总表!A:B,2,0),"-")</f>
        <v>金钱类</v>
      </c>
      <c r="D2198" s="6" t="str">
        <f t="shared" si="137"/>
        <v>金钱类</v>
      </c>
      <c r="E2198" s="6" t="str">
        <f>IFERROR(VLOOKUP(B2198,总表!A:D,3,0),"-")</f>
        <v>84000铃钱</v>
      </c>
      <c r="F2198" s="6" t="str">
        <f t="shared" si="138"/>
        <v>84000铃钱</v>
      </c>
      <c r="G2198" s="6" t="s">
        <v>9</v>
      </c>
      <c r="H2198" s="51" t="str">
        <f>IF(IFERROR(VLOOKUP(B2198,总表!A:D,4,0),"露易")=0," ",IFERROR(VLOOKUP(B2198,总表!A:D,4,0),"-"))</f>
        <v>钱袋x84</v>
      </c>
      <c r="I2198" s="51" t="str">
        <f t="shared" si="139"/>
        <v>钱袋x84</v>
      </c>
    </row>
    <row r="2199" spans="1:9">
      <c r="A2199" s="6">
        <v>2198</v>
      </c>
      <c r="B2199" s="47" t="str">
        <f t="shared" si="136"/>
        <v>00000896</v>
      </c>
      <c r="C2199" s="47" t="str">
        <f>IFERROR(VLOOKUP(B2199,总表!A:B,2,0),"-")</f>
        <v>金钱类</v>
      </c>
      <c r="D2199" s="6" t="str">
        <f t="shared" si="137"/>
        <v>金钱类</v>
      </c>
      <c r="E2199" s="6" t="str">
        <f>IFERROR(VLOOKUP(B2199,总表!A:D,3,0),"-")</f>
        <v>85000铃钱</v>
      </c>
      <c r="F2199" s="6" t="str">
        <f t="shared" si="138"/>
        <v>85000铃钱</v>
      </c>
      <c r="G2199" s="6" t="s">
        <v>9</v>
      </c>
      <c r="H2199" s="51" t="str">
        <f>IF(IFERROR(VLOOKUP(B2199,总表!A:D,4,0),"露易")=0," ",IFERROR(VLOOKUP(B2199,总表!A:D,4,0),"-"))</f>
        <v>钱袋x85</v>
      </c>
      <c r="I2199" s="51" t="str">
        <f t="shared" si="139"/>
        <v>钱袋x85</v>
      </c>
    </row>
    <row r="2200" spans="1:9">
      <c r="A2200" s="6">
        <v>2199</v>
      </c>
      <c r="B2200" s="47" t="str">
        <f t="shared" si="136"/>
        <v>00000897</v>
      </c>
      <c r="C2200" s="47" t="str">
        <f>IFERROR(VLOOKUP(B2200,总表!A:B,2,0),"-")</f>
        <v>金钱类</v>
      </c>
      <c r="D2200" s="6" t="str">
        <f t="shared" si="137"/>
        <v>金钱类</v>
      </c>
      <c r="E2200" s="6" t="str">
        <f>IFERROR(VLOOKUP(B2200,总表!A:D,3,0),"-")</f>
        <v>86000铃钱</v>
      </c>
      <c r="F2200" s="6" t="str">
        <f t="shared" si="138"/>
        <v>86000铃钱</v>
      </c>
      <c r="G2200" s="6" t="s">
        <v>9</v>
      </c>
      <c r="H2200" s="51" t="str">
        <f>IF(IFERROR(VLOOKUP(B2200,总表!A:D,4,0),"露易")=0," ",IFERROR(VLOOKUP(B2200,总表!A:D,4,0),"-"))</f>
        <v>钱袋x86</v>
      </c>
      <c r="I2200" s="51" t="str">
        <f t="shared" si="139"/>
        <v>钱袋x86</v>
      </c>
    </row>
    <row r="2201" spans="1:9">
      <c r="A2201" s="6">
        <v>2200</v>
      </c>
      <c r="B2201" s="47" t="str">
        <f t="shared" si="136"/>
        <v>00000898</v>
      </c>
      <c r="C2201" s="47" t="str">
        <f>IFERROR(VLOOKUP(B2201,总表!A:B,2,0),"-")</f>
        <v>金钱类</v>
      </c>
      <c r="D2201" s="6" t="str">
        <f t="shared" si="137"/>
        <v>金钱类</v>
      </c>
      <c r="E2201" s="6" t="str">
        <f>IFERROR(VLOOKUP(B2201,总表!A:D,3,0),"-")</f>
        <v>87000铃钱</v>
      </c>
      <c r="F2201" s="6" t="str">
        <f t="shared" si="138"/>
        <v>87000铃钱</v>
      </c>
      <c r="G2201" s="6" t="s">
        <v>9</v>
      </c>
      <c r="H2201" s="51" t="str">
        <f>IF(IFERROR(VLOOKUP(B2201,总表!A:D,4,0),"露易")=0," ",IFERROR(VLOOKUP(B2201,总表!A:D,4,0),"-"))</f>
        <v>钱袋x87</v>
      </c>
      <c r="I2201" s="51" t="str">
        <f t="shared" si="139"/>
        <v>钱袋x87</v>
      </c>
    </row>
    <row r="2202" spans="1:9">
      <c r="A2202" s="6">
        <v>2201</v>
      </c>
      <c r="B2202" s="47" t="str">
        <f t="shared" si="136"/>
        <v>00000899</v>
      </c>
      <c r="C2202" s="47" t="str">
        <f>IFERROR(VLOOKUP(B2202,总表!A:B,2,0),"-")</f>
        <v>金钱类</v>
      </c>
      <c r="D2202" s="6" t="str">
        <f t="shared" si="137"/>
        <v>金钱类</v>
      </c>
      <c r="E2202" s="6" t="str">
        <f>IFERROR(VLOOKUP(B2202,总表!A:D,3,0),"-")</f>
        <v>88000铃钱</v>
      </c>
      <c r="F2202" s="6" t="str">
        <f t="shared" si="138"/>
        <v>88000铃钱</v>
      </c>
      <c r="G2202" s="6" t="s">
        <v>9</v>
      </c>
      <c r="H2202" s="51" t="str">
        <f>IF(IFERROR(VLOOKUP(B2202,总表!A:D,4,0),"露易")=0," ",IFERROR(VLOOKUP(B2202,总表!A:D,4,0),"-"))</f>
        <v>钱袋x88</v>
      </c>
      <c r="I2202" s="51" t="str">
        <f t="shared" si="139"/>
        <v>钱袋x88</v>
      </c>
    </row>
    <row r="2203" spans="1:9">
      <c r="A2203" s="6">
        <v>2202</v>
      </c>
      <c r="B2203" s="47" t="str">
        <f t="shared" si="136"/>
        <v>0000089A</v>
      </c>
      <c r="C2203" s="47" t="str">
        <f>IFERROR(VLOOKUP(B2203,总表!A:B,2,0),"-")</f>
        <v>金钱类</v>
      </c>
      <c r="D2203" s="6" t="str">
        <f t="shared" si="137"/>
        <v>金钱类</v>
      </c>
      <c r="E2203" s="6" t="str">
        <f>IFERROR(VLOOKUP(B2203,总表!A:D,3,0),"-")</f>
        <v>89000铃钱</v>
      </c>
      <c r="F2203" s="6" t="str">
        <f t="shared" si="138"/>
        <v>89000铃钱</v>
      </c>
      <c r="G2203" s="6" t="s">
        <v>9</v>
      </c>
      <c r="H2203" s="51" t="str">
        <f>IF(IFERROR(VLOOKUP(B2203,总表!A:D,4,0),"露易")=0," ",IFERROR(VLOOKUP(B2203,总表!A:D,4,0),"-"))</f>
        <v>钱袋x89</v>
      </c>
      <c r="I2203" s="51" t="str">
        <f t="shared" si="139"/>
        <v>钱袋x89</v>
      </c>
    </row>
    <row r="2204" spans="1:9">
      <c r="A2204" s="6">
        <v>2203</v>
      </c>
      <c r="B2204" s="47" t="str">
        <f t="shared" si="136"/>
        <v>0000089B</v>
      </c>
      <c r="C2204" s="47" t="str">
        <f>IFERROR(VLOOKUP(B2204,总表!A:B,2,0),"-")</f>
        <v>金钱类</v>
      </c>
      <c r="D2204" s="6" t="str">
        <f t="shared" si="137"/>
        <v>金钱类</v>
      </c>
      <c r="E2204" s="6" t="str">
        <f>IFERROR(VLOOKUP(B2204,总表!A:D,3,0),"-")</f>
        <v>90000铃钱</v>
      </c>
      <c r="F2204" s="6" t="str">
        <f t="shared" si="138"/>
        <v>90000铃钱</v>
      </c>
      <c r="G2204" s="6" t="s">
        <v>9</v>
      </c>
      <c r="H2204" s="51" t="str">
        <f>IF(IFERROR(VLOOKUP(B2204,总表!A:D,4,0),"露易")=0," ",IFERROR(VLOOKUP(B2204,总表!A:D,4,0),"-"))</f>
        <v>钱袋x90</v>
      </c>
      <c r="I2204" s="51" t="str">
        <f t="shared" si="139"/>
        <v>钱袋x90</v>
      </c>
    </row>
    <row r="2205" spans="1:9">
      <c r="A2205" s="6">
        <v>2204</v>
      </c>
      <c r="B2205" s="47" t="str">
        <f t="shared" si="136"/>
        <v>0000089C</v>
      </c>
      <c r="C2205" s="47" t="str">
        <f>IFERROR(VLOOKUP(B2205,总表!A:B,2,0),"-")</f>
        <v>金钱类</v>
      </c>
      <c r="D2205" s="6" t="str">
        <f t="shared" si="137"/>
        <v>金钱类</v>
      </c>
      <c r="E2205" s="6" t="str">
        <f>IFERROR(VLOOKUP(B2205,总表!A:D,3,0),"-")</f>
        <v>91000铃钱</v>
      </c>
      <c r="F2205" s="6" t="str">
        <f t="shared" si="138"/>
        <v>91000铃钱</v>
      </c>
      <c r="G2205" s="6" t="s">
        <v>9</v>
      </c>
      <c r="H2205" s="51" t="str">
        <f>IF(IFERROR(VLOOKUP(B2205,总表!A:D,4,0),"露易")=0," ",IFERROR(VLOOKUP(B2205,总表!A:D,4,0),"-"))</f>
        <v>钱袋x91</v>
      </c>
      <c r="I2205" s="51" t="str">
        <f t="shared" si="139"/>
        <v>钱袋x91</v>
      </c>
    </row>
    <row r="2206" spans="1:9">
      <c r="A2206" s="6">
        <v>2205</v>
      </c>
      <c r="B2206" s="47" t="str">
        <f t="shared" si="136"/>
        <v>0000089D</v>
      </c>
      <c r="C2206" s="47" t="str">
        <f>IFERROR(VLOOKUP(B2206,总表!A:B,2,0),"-")</f>
        <v>金钱类</v>
      </c>
      <c r="D2206" s="6" t="str">
        <f t="shared" si="137"/>
        <v>金钱类</v>
      </c>
      <c r="E2206" s="6" t="str">
        <f>IFERROR(VLOOKUP(B2206,总表!A:D,3,0),"-")</f>
        <v>92000铃钱</v>
      </c>
      <c r="F2206" s="6" t="str">
        <f t="shared" si="138"/>
        <v>92000铃钱</v>
      </c>
      <c r="G2206" s="6" t="s">
        <v>9</v>
      </c>
      <c r="H2206" s="51" t="str">
        <f>IF(IFERROR(VLOOKUP(B2206,总表!A:D,4,0),"露易")=0," ",IFERROR(VLOOKUP(B2206,总表!A:D,4,0),"-"))</f>
        <v>钱袋x92</v>
      </c>
      <c r="I2206" s="51" t="str">
        <f t="shared" si="139"/>
        <v>钱袋x92</v>
      </c>
    </row>
    <row r="2207" spans="1:9">
      <c r="A2207" s="6">
        <v>2206</v>
      </c>
      <c r="B2207" s="47" t="str">
        <f t="shared" si="136"/>
        <v>0000089E</v>
      </c>
      <c r="C2207" s="47" t="str">
        <f>IFERROR(VLOOKUP(B2207,总表!A:B,2,0),"-")</f>
        <v>金钱类</v>
      </c>
      <c r="D2207" s="6" t="str">
        <f t="shared" si="137"/>
        <v>金钱类</v>
      </c>
      <c r="E2207" s="6" t="str">
        <f>IFERROR(VLOOKUP(B2207,总表!A:D,3,0),"-")</f>
        <v>93000铃钱</v>
      </c>
      <c r="F2207" s="6" t="str">
        <f t="shared" si="138"/>
        <v>93000铃钱</v>
      </c>
      <c r="G2207" s="6" t="s">
        <v>9</v>
      </c>
      <c r="H2207" s="51" t="str">
        <f>IF(IFERROR(VLOOKUP(B2207,总表!A:D,4,0),"露易")=0," ",IFERROR(VLOOKUP(B2207,总表!A:D,4,0),"-"))</f>
        <v>钱袋x93</v>
      </c>
      <c r="I2207" s="51" t="str">
        <f t="shared" si="139"/>
        <v>钱袋x93</v>
      </c>
    </row>
    <row r="2208" spans="1:9">
      <c r="A2208" s="6">
        <v>2207</v>
      </c>
      <c r="B2208" s="47" t="str">
        <f t="shared" si="136"/>
        <v>0000089F</v>
      </c>
      <c r="C2208" s="47" t="str">
        <f>IFERROR(VLOOKUP(B2208,总表!A:B,2,0),"-")</f>
        <v>金钱类</v>
      </c>
      <c r="D2208" s="6" t="str">
        <f t="shared" si="137"/>
        <v>金钱类</v>
      </c>
      <c r="E2208" s="6" t="str">
        <f>IFERROR(VLOOKUP(B2208,总表!A:D,3,0),"-")</f>
        <v>94000铃钱</v>
      </c>
      <c r="F2208" s="6" t="str">
        <f t="shared" si="138"/>
        <v>94000铃钱</v>
      </c>
      <c r="G2208" s="6" t="s">
        <v>9</v>
      </c>
      <c r="H2208" s="51" t="str">
        <f>IF(IFERROR(VLOOKUP(B2208,总表!A:D,4,0),"露易")=0," ",IFERROR(VLOOKUP(B2208,总表!A:D,4,0),"-"))</f>
        <v>钱袋x94</v>
      </c>
      <c r="I2208" s="51" t="str">
        <f t="shared" si="139"/>
        <v>钱袋x94</v>
      </c>
    </row>
    <row r="2209" spans="1:9">
      <c r="A2209" s="6">
        <v>2208</v>
      </c>
      <c r="B2209" s="47" t="str">
        <f t="shared" si="136"/>
        <v>000008A0</v>
      </c>
      <c r="C2209" s="47" t="str">
        <f>IFERROR(VLOOKUP(B2209,总表!A:B,2,0),"-")</f>
        <v>金钱类</v>
      </c>
      <c r="D2209" s="6" t="str">
        <f t="shared" si="137"/>
        <v>金钱类</v>
      </c>
      <c r="E2209" s="6" t="str">
        <f>IFERROR(VLOOKUP(B2209,总表!A:D,3,0),"-")</f>
        <v>95000铃钱</v>
      </c>
      <c r="F2209" s="6" t="str">
        <f t="shared" si="138"/>
        <v>95000铃钱</v>
      </c>
      <c r="G2209" s="6" t="s">
        <v>9</v>
      </c>
      <c r="H2209" s="51" t="str">
        <f>IF(IFERROR(VLOOKUP(B2209,总表!A:D,4,0),"露易")=0," ",IFERROR(VLOOKUP(B2209,总表!A:D,4,0),"-"))</f>
        <v>钱袋x95</v>
      </c>
      <c r="I2209" s="51" t="str">
        <f t="shared" si="139"/>
        <v>钱袋x95</v>
      </c>
    </row>
    <row r="2210" spans="1:9">
      <c r="A2210" s="6">
        <v>2209</v>
      </c>
      <c r="B2210" s="47" t="str">
        <f t="shared" si="136"/>
        <v>000008A1</v>
      </c>
      <c r="C2210" s="47" t="str">
        <f>IFERROR(VLOOKUP(B2210,总表!A:B,2,0),"-")</f>
        <v>金钱类</v>
      </c>
      <c r="D2210" s="6" t="str">
        <f t="shared" si="137"/>
        <v>金钱类</v>
      </c>
      <c r="E2210" s="6" t="str">
        <f>IFERROR(VLOOKUP(B2210,总表!A:D,3,0),"-")</f>
        <v>96000铃钱</v>
      </c>
      <c r="F2210" s="6" t="str">
        <f t="shared" si="138"/>
        <v>96000铃钱</v>
      </c>
      <c r="G2210" s="6" t="s">
        <v>9</v>
      </c>
      <c r="H2210" s="51" t="str">
        <f>IF(IFERROR(VLOOKUP(B2210,总表!A:D,4,0),"露易")=0," ",IFERROR(VLOOKUP(B2210,总表!A:D,4,0),"-"))</f>
        <v>钱袋x96</v>
      </c>
      <c r="I2210" s="51" t="str">
        <f t="shared" si="139"/>
        <v>钱袋x96</v>
      </c>
    </row>
    <row r="2211" spans="1:9">
      <c r="A2211" s="6">
        <v>2210</v>
      </c>
      <c r="B2211" s="47" t="str">
        <f t="shared" si="136"/>
        <v>000008A2</v>
      </c>
      <c r="C2211" s="47" t="str">
        <f>IFERROR(VLOOKUP(B2211,总表!A:B,2,0),"-")</f>
        <v>金钱类</v>
      </c>
      <c r="D2211" s="6" t="str">
        <f t="shared" si="137"/>
        <v>金钱类</v>
      </c>
      <c r="E2211" s="6" t="str">
        <f>IFERROR(VLOOKUP(B2211,总表!A:D,3,0),"-")</f>
        <v>97000铃钱</v>
      </c>
      <c r="F2211" s="6" t="str">
        <f t="shared" si="138"/>
        <v>97000铃钱</v>
      </c>
      <c r="G2211" s="6" t="s">
        <v>9</v>
      </c>
      <c r="H2211" s="51" t="str">
        <f>IF(IFERROR(VLOOKUP(B2211,总表!A:D,4,0),"露易")=0," ",IFERROR(VLOOKUP(B2211,总表!A:D,4,0),"-"))</f>
        <v>钱袋x97</v>
      </c>
      <c r="I2211" s="51" t="str">
        <f t="shared" si="139"/>
        <v>钱袋x97</v>
      </c>
    </row>
    <row r="2212" spans="1:9">
      <c r="A2212" s="6">
        <v>2211</v>
      </c>
      <c r="B2212" s="47" t="str">
        <f t="shared" si="136"/>
        <v>000008A3</v>
      </c>
      <c r="C2212" s="47" t="str">
        <f>IFERROR(VLOOKUP(B2212,总表!A:B,2,0),"-")</f>
        <v>金钱类</v>
      </c>
      <c r="D2212" s="6" t="str">
        <f t="shared" si="137"/>
        <v>金钱类</v>
      </c>
      <c r="E2212" s="6" t="str">
        <f>IFERROR(VLOOKUP(B2212,总表!A:D,3,0),"-")</f>
        <v>98000铃钱</v>
      </c>
      <c r="F2212" s="6" t="str">
        <f t="shared" si="138"/>
        <v>98000铃钱</v>
      </c>
      <c r="G2212" s="6" t="s">
        <v>9</v>
      </c>
      <c r="H2212" s="51" t="str">
        <f>IF(IFERROR(VLOOKUP(B2212,总表!A:D,4,0),"露易")=0," ",IFERROR(VLOOKUP(B2212,总表!A:D,4,0),"-"))</f>
        <v>钱袋x98</v>
      </c>
      <c r="I2212" s="51" t="str">
        <f t="shared" si="139"/>
        <v>钱袋x98</v>
      </c>
    </row>
    <row r="2213" spans="1:9">
      <c r="A2213" s="6">
        <v>2212</v>
      </c>
      <c r="B2213" s="47" t="str">
        <f t="shared" si="136"/>
        <v>000008A4</v>
      </c>
      <c r="C2213" s="47" t="str">
        <f>IFERROR(VLOOKUP(B2213,总表!A:B,2,0),"-")</f>
        <v>金钱类</v>
      </c>
      <c r="D2213" s="6" t="str">
        <f t="shared" si="137"/>
        <v>金钱类</v>
      </c>
      <c r="E2213" s="6" t="str">
        <f>IFERROR(VLOOKUP(B2213,总表!A:D,3,0),"-")</f>
        <v>99000铃钱</v>
      </c>
      <c r="F2213" s="6" t="str">
        <f t="shared" si="138"/>
        <v>99000铃钱</v>
      </c>
      <c r="G2213" s="6" t="s">
        <v>9</v>
      </c>
      <c r="H2213" s="51" t="str">
        <f>IF(IFERROR(VLOOKUP(B2213,总表!A:D,4,0),"露易")=0," ",IFERROR(VLOOKUP(B2213,总表!A:D,4,0),"-"))</f>
        <v>钱袋x99</v>
      </c>
      <c r="I2213" s="51" t="str">
        <f t="shared" si="139"/>
        <v>钱袋x99</v>
      </c>
    </row>
    <row r="2214" spans="1:9">
      <c r="A2214" s="6">
        <v>2213</v>
      </c>
      <c r="B2214" s="47" t="str">
        <f t="shared" si="136"/>
        <v>000008A5</v>
      </c>
      <c r="C2214" s="47" t="str">
        <f>IFERROR(VLOOKUP(B2214,总表!A:B,2,0),"-")</f>
        <v>种植类</v>
      </c>
      <c r="D2214" s="6" t="str">
        <f t="shared" si="137"/>
        <v>种植类</v>
      </c>
      <c r="E2214" s="6" t="str">
        <f>IFERROR(VLOOKUP(B2214,总表!A:D,3,0),"-")</f>
        <v>苹果</v>
      </c>
      <c r="F2214" s="6" t="str">
        <f t="shared" si="138"/>
        <v>苹果</v>
      </c>
      <c r="G2214" s="6">
        <v>500</v>
      </c>
      <c r="H2214" s="6" t="str">
        <f>IF(IFERROR(VLOOKUP(B2214,总表!A:D,4,0),"露易")=0," ",IFERROR(VLOOKUP(B2214,总表!A:D,4,0),"-"))</f>
        <v> </v>
      </c>
      <c r="I2214" s="6" t="str">
        <f t="shared" si="139"/>
        <v> </v>
      </c>
    </row>
    <row r="2215" spans="1:9">
      <c r="A2215" s="6">
        <v>2214</v>
      </c>
      <c r="B2215" s="47" t="str">
        <f t="shared" si="136"/>
        <v>000008A6</v>
      </c>
      <c r="C2215" s="47" t="str">
        <f>IFERROR(VLOOKUP(B2215,总表!A:B,2,0),"-")</f>
        <v>种植类</v>
      </c>
      <c r="D2215" s="6" t="str">
        <f t="shared" si="137"/>
        <v>种植类</v>
      </c>
      <c r="E2215" s="6" t="str">
        <f>IFERROR(VLOOKUP(B2215,总表!A:D,3,0),"-")</f>
        <v>橘子</v>
      </c>
      <c r="F2215" s="6" t="str">
        <f t="shared" si="138"/>
        <v>橘子</v>
      </c>
      <c r="G2215" s="6">
        <v>500</v>
      </c>
      <c r="H2215" s="6" t="str">
        <f>IF(IFERROR(VLOOKUP(B2215,总表!A:D,4,0),"露易")=0," ",IFERROR(VLOOKUP(B2215,总表!A:D,4,0),"-"))</f>
        <v> </v>
      </c>
      <c r="I2215" s="6" t="str">
        <f t="shared" si="139"/>
        <v> </v>
      </c>
    </row>
    <row r="2216" spans="1:9">
      <c r="A2216" s="6">
        <v>2215</v>
      </c>
      <c r="B2216" s="47" t="str">
        <f t="shared" si="136"/>
        <v>000008A7</v>
      </c>
      <c r="C2216" s="50" t="str">
        <f>IFERROR(VLOOKUP(B2216,总表!A:B,2,0),"-")</f>
        <v>鱼类</v>
      </c>
      <c r="D2216" s="51" t="str">
        <f t="shared" si="137"/>
        <v>鱼类</v>
      </c>
      <c r="E2216" s="51" t="str">
        <f>IFERROR(VLOOKUP(B2216,总表!A:D,3,0),"-")</f>
        <v>红目鲫</v>
      </c>
      <c r="F2216" s="51" t="str">
        <f t="shared" si="138"/>
        <v>红目鲫</v>
      </c>
      <c r="G2216" s="6">
        <v>900</v>
      </c>
      <c r="H2216" s="6" t="str">
        <f>IF(IFERROR(VLOOKUP(B2216,总表!A:D,4,0),"露易")=0," ",IFERROR(VLOOKUP(B2216,总表!A:D,4,0),"-"))</f>
        <v> </v>
      </c>
      <c r="I2216" s="6" t="str">
        <f t="shared" si="139"/>
        <v> </v>
      </c>
    </row>
    <row r="2217" spans="1:9">
      <c r="A2217" s="6">
        <v>2216</v>
      </c>
      <c r="B2217" s="47" t="str">
        <f t="shared" si="136"/>
        <v>000008A8</v>
      </c>
      <c r="C2217" s="50" t="str">
        <f>IFERROR(VLOOKUP(B2217,总表!A:B,2,0),"-")</f>
        <v>鱼类</v>
      </c>
      <c r="D2217" s="51" t="str">
        <f t="shared" si="137"/>
        <v>鱼类</v>
      </c>
      <c r="E2217" s="6" t="str">
        <f>IFERROR(VLOOKUP(B2217,总表!A:D,3,0),"-")</f>
        <v>溪哥</v>
      </c>
      <c r="F2217" s="6" t="str">
        <f t="shared" si="138"/>
        <v>溪哥</v>
      </c>
      <c r="G2217" s="6">
        <v>200</v>
      </c>
      <c r="H2217" s="6" t="str">
        <f>IF(IFERROR(VLOOKUP(B2217,总表!A:D,4,0),"露易")=0," ",IFERROR(VLOOKUP(B2217,总表!A:D,4,0),"-"))</f>
        <v> </v>
      </c>
      <c r="I2217" s="6" t="str">
        <f t="shared" si="139"/>
        <v> </v>
      </c>
    </row>
    <row r="2218" spans="1:9">
      <c r="A2218" s="6">
        <v>2217</v>
      </c>
      <c r="B2218" s="47" t="str">
        <f t="shared" si="136"/>
        <v>000008A9</v>
      </c>
      <c r="C2218" s="50" t="str">
        <f>IFERROR(VLOOKUP(B2218,总表!A:B,2,0),"-")</f>
        <v>鱼类</v>
      </c>
      <c r="D2218" s="51" t="str">
        <f t="shared" si="137"/>
        <v>鱼类</v>
      </c>
      <c r="E2218" s="6" t="str">
        <f>IFERROR(VLOOKUP(B2218,总表!A:D,3,0),"-")</f>
        <v>雅罗鱼</v>
      </c>
      <c r="F2218" s="6" t="str">
        <f t="shared" si="138"/>
        <v>雅罗鱼</v>
      </c>
      <c r="G2218" s="6">
        <v>240</v>
      </c>
      <c r="H2218" s="6" t="str">
        <f>IF(IFERROR(VLOOKUP(B2218,总表!A:D,4,0),"露易")=0," ",IFERROR(VLOOKUP(B2218,总表!A:D,4,0),"-"))</f>
        <v> </v>
      </c>
      <c r="I2218" s="6" t="str">
        <f t="shared" si="139"/>
        <v> </v>
      </c>
    </row>
    <row r="2219" spans="1:9">
      <c r="A2219" s="6">
        <v>2218</v>
      </c>
      <c r="B2219" s="47" t="str">
        <f t="shared" si="136"/>
        <v>000008AA</v>
      </c>
      <c r="C2219" s="47" t="str">
        <f>IFERROR(VLOOKUP(B2219,总表!A:B,2,0),"-")</f>
        <v>-</v>
      </c>
      <c r="D2219" s="6" t="str">
        <f t="shared" si="137"/>
        <v>-</v>
      </c>
      <c r="E2219" s="6" t="str">
        <f>IFERROR(VLOOKUP(B2219,总表!A:D,3,0),"-")</f>
        <v>-</v>
      </c>
      <c r="F2219" s="6" t="str">
        <f t="shared" si="138"/>
        <v>-</v>
      </c>
      <c r="G2219" s="6" t="s">
        <v>9</v>
      </c>
      <c r="H2219" s="6" t="str">
        <f>IF(IFERROR(VLOOKUP(B2219,总表!A:D,4,0),"露易")=0," ",IFERROR(VLOOKUP(B2219,总表!A:D,4,0),"-"))</f>
        <v>-</v>
      </c>
      <c r="I2219" s="6" t="str">
        <f t="shared" si="139"/>
        <v>-</v>
      </c>
    </row>
    <row r="2220" spans="1:9">
      <c r="A2220" s="6">
        <v>2219</v>
      </c>
      <c r="B2220" s="47" t="str">
        <f t="shared" si="136"/>
        <v>000008AB</v>
      </c>
      <c r="C2220" s="50" t="str">
        <f>IFERROR(VLOOKUP(B2220,总表!A:B,2,0),"-")</f>
        <v>鱼类</v>
      </c>
      <c r="D2220" s="51" t="str">
        <f t="shared" si="137"/>
        <v>鱼类</v>
      </c>
      <c r="E2220" s="51" t="str">
        <f>IFERROR(VLOOKUP(B2220,总表!A:D,3,0),"-")</f>
        <v>鲤鱼</v>
      </c>
      <c r="F2220" s="51" t="str">
        <f t="shared" si="138"/>
        <v>鲤鱼</v>
      </c>
      <c r="G2220" s="6">
        <v>300</v>
      </c>
      <c r="H2220" s="6" t="str">
        <f>IF(IFERROR(VLOOKUP(B2220,总表!A:D,4,0),"露易")=0," ",IFERROR(VLOOKUP(B2220,总表!A:D,4,0),"-"))</f>
        <v> </v>
      </c>
      <c r="I2220" s="6" t="str">
        <f t="shared" si="139"/>
        <v> </v>
      </c>
    </row>
    <row r="2221" spans="1:9">
      <c r="A2221" s="6">
        <v>2220</v>
      </c>
      <c r="B2221" s="47" t="str">
        <f t="shared" si="136"/>
        <v>000008AC</v>
      </c>
      <c r="C2221" s="50" t="str">
        <f>IFERROR(VLOOKUP(B2221,总表!A:B,2,0),"-")</f>
        <v>鱼类</v>
      </c>
      <c r="D2221" s="51" t="str">
        <f t="shared" si="137"/>
        <v>鱼类</v>
      </c>
      <c r="E2221" s="51" t="str">
        <f>IFERROR(VLOOKUP(B2221,总表!A:D,3,0),"-")</f>
        <v>锦鲤</v>
      </c>
      <c r="F2221" s="51" t="str">
        <f t="shared" si="138"/>
        <v>锦鲤</v>
      </c>
      <c r="G2221" s="6">
        <v>4000</v>
      </c>
      <c r="H2221" s="6" t="str">
        <f>IF(IFERROR(VLOOKUP(B2221,总表!A:D,4,0),"露易")=0," ",IFERROR(VLOOKUP(B2221,总表!A:D,4,0),"-"))</f>
        <v> </v>
      </c>
      <c r="I2221" s="6" t="str">
        <f t="shared" si="139"/>
        <v> </v>
      </c>
    </row>
    <row r="2222" spans="1:9">
      <c r="A2222" s="6">
        <v>2221</v>
      </c>
      <c r="B2222" s="47" t="str">
        <f t="shared" si="136"/>
        <v>000008AD</v>
      </c>
      <c r="C2222" s="50" t="str">
        <f>IFERROR(VLOOKUP(B2222,总表!A:B,2,0),"-")</f>
        <v>鱼类</v>
      </c>
      <c r="D2222" s="51" t="str">
        <f t="shared" si="137"/>
        <v>鱼类</v>
      </c>
      <c r="E2222" s="51" t="str">
        <f>IFERROR(VLOOKUP(B2222,总表!A:D,3,0),"-")</f>
        <v>龙睛金鱼</v>
      </c>
      <c r="F2222" s="51" t="str">
        <f t="shared" si="138"/>
        <v>龙睛金鱼</v>
      </c>
      <c r="G2222" s="6">
        <v>1300</v>
      </c>
      <c r="H2222" s="6" t="str">
        <f>IF(IFERROR(VLOOKUP(B2222,总表!A:D,4,0),"露易")=0," ",IFERROR(VLOOKUP(B2222,总表!A:D,4,0),"-"))</f>
        <v> </v>
      </c>
      <c r="I2222" s="6" t="str">
        <f t="shared" si="139"/>
        <v> </v>
      </c>
    </row>
    <row r="2223" spans="1:9">
      <c r="A2223" s="6">
        <v>2222</v>
      </c>
      <c r="B2223" s="47" t="str">
        <f t="shared" si="136"/>
        <v>000008AE</v>
      </c>
      <c r="C2223" s="50" t="str">
        <f>IFERROR(VLOOKUP(B2223,总表!A:B,2,0),"-")</f>
        <v>鱼类</v>
      </c>
      <c r="D2223" s="51" t="str">
        <f t="shared" si="137"/>
        <v>鱼类</v>
      </c>
      <c r="E2223" s="6" t="str">
        <f>IFERROR(VLOOKUP(B2223,总表!A:D,3,0),"-")</f>
        <v>稻田鱼</v>
      </c>
      <c r="F2223" s="6" t="str">
        <f t="shared" si="138"/>
        <v>稻田鱼</v>
      </c>
      <c r="G2223" s="6">
        <v>300</v>
      </c>
      <c r="H2223" s="6" t="str">
        <f>IF(IFERROR(VLOOKUP(B2223,总表!A:D,4,0),"露易")=0," ",IFERROR(VLOOKUP(B2223,总表!A:D,4,0),"-"))</f>
        <v> </v>
      </c>
      <c r="I2223" s="6" t="str">
        <f t="shared" si="139"/>
        <v> </v>
      </c>
    </row>
    <row r="2224" spans="1:9">
      <c r="A2224" s="6">
        <v>2223</v>
      </c>
      <c r="B2224" s="47" t="str">
        <f t="shared" si="136"/>
        <v>000008AF</v>
      </c>
      <c r="C2224" s="50" t="str">
        <f>IFERROR(VLOOKUP(B2224,总表!A:B,2,0),"-")</f>
        <v>鱼类</v>
      </c>
      <c r="D2224" s="51" t="str">
        <f t="shared" si="137"/>
        <v>鱼类</v>
      </c>
      <c r="E2224" s="6" t="str">
        <f>IFERROR(VLOOKUP(B2224,总表!A:D,3,0),"-")</f>
        <v>淡水龙虾</v>
      </c>
      <c r="F2224" s="6" t="str">
        <f t="shared" si="138"/>
        <v>淡水龙虾</v>
      </c>
      <c r="G2224" s="6">
        <v>200</v>
      </c>
      <c r="H2224" s="6" t="str">
        <f>IF(IFERROR(VLOOKUP(B2224,总表!A:D,4,0),"露易")=0," ",IFERROR(VLOOKUP(B2224,总表!A:D,4,0),"-"))</f>
        <v> </v>
      </c>
      <c r="I2224" s="6" t="str">
        <f t="shared" si="139"/>
        <v> </v>
      </c>
    </row>
    <row r="2225" spans="1:9">
      <c r="A2225" s="6">
        <v>2224</v>
      </c>
      <c r="B2225" s="47" t="str">
        <f t="shared" si="136"/>
        <v>000008B0</v>
      </c>
      <c r="C2225" s="50" t="str">
        <f>IFERROR(VLOOKUP(B2225,总表!A:B,2,0),"-")</f>
        <v>鱼类</v>
      </c>
      <c r="D2225" s="51" t="str">
        <f t="shared" si="137"/>
        <v>鱼类</v>
      </c>
      <c r="E2225" s="51" t="str">
        <f>IFERROR(VLOOKUP(B2225,总表!A:D,3,0),"-")</f>
        <v>鳖</v>
      </c>
      <c r="F2225" s="51" t="str">
        <f t="shared" si="138"/>
        <v>鳖</v>
      </c>
      <c r="G2225" s="6">
        <v>3750</v>
      </c>
      <c r="H2225" s="6" t="str">
        <f>IF(IFERROR(VLOOKUP(B2225,总表!A:D,4,0),"露易")=0," ",IFERROR(VLOOKUP(B2225,总表!A:D,4,0),"-"))</f>
        <v> </v>
      </c>
      <c r="I2225" s="6" t="str">
        <f t="shared" si="139"/>
        <v> </v>
      </c>
    </row>
    <row r="2226" spans="1:9">
      <c r="A2226" s="6">
        <v>2225</v>
      </c>
      <c r="B2226" s="47" t="str">
        <f t="shared" si="136"/>
        <v>000008B1</v>
      </c>
      <c r="C2226" s="50" t="str">
        <f>IFERROR(VLOOKUP(B2226,总表!A:B,2,0),"-")</f>
        <v>鱼类</v>
      </c>
      <c r="D2226" s="51" t="str">
        <f t="shared" si="137"/>
        <v>鱼类</v>
      </c>
      <c r="E2226" s="6" t="str">
        <f>IFERROR(VLOOKUP(B2226,总表!A:D,3,0),"-")</f>
        <v>蝌蚪</v>
      </c>
      <c r="F2226" s="6" t="str">
        <f t="shared" si="138"/>
        <v>蝌蚪</v>
      </c>
      <c r="G2226" s="6">
        <v>100</v>
      </c>
      <c r="H2226" s="6" t="str">
        <f>IF(IFERROR(VLOOKUP(B2226,总表!A:D,4,0),"露易")=0," ",IFERROR(VLOOKUP(B2226,总表!A:D,4,0),"-"))</f>
        <v> </v>
      </c>
      <c r="I2226" s="6" t="str">
        <f t="shared" si="139"/>
        <v> </v>
      </c>
    </row>
    <row r="2227" spans="1:9">
      <c r="A2227" s="6">
        <v>2226</v>
      </c>
      <c r="B2227" s="47" t="str">
        <f t="shared" si="136"/>
        <v>000008B2</v>
      </c>
      <c r="C2227" s="50" t="str">
        <f>IFERROR(VLOOKUP(B2227,总表!A:B,2,0),"-")</f>
        <v>鱼类</v>
      </c>
      <c r="D2227" s="51" t="str">
        <f t="shared" si="137"/>
        <v>鱼类</v>
      </c>
      <c r="E2227" s="6" t="str">
        <f>IFERROR(VLOOKUP(B2227,总表!A:D,3,0),"-")</f>
        <v>青蛙</v>
      </c>
      <c r="F2227" s="6" t="str">
        <f t="shared" si="138"/>
        <v>青蛙</v>
      </c>
      <c r="G2227" s="6">
        <v>120</v>
      </c>
      <c r="H2227" s="6" t="str">
        <f>IF(IFERROR(VLOOKUP(B2227,总表!A:D,4,0),"露易")=0," ",IFERROR(VLOOKUP(B2227,总表!A:D,4,0),"-"))</f>
        <v> </v>
      </c>
      <c r="I2227" s="6" t="str">
        <f t="shared" si="139"/>
        <v> </v>
      </c>
    </row>
    <row r="2228" spans="1:9">
      <c r="A2228" s="6">
        <v>2227</v>
      </c>
      <c r="B2228" s="47" t="str">
        <f t="shared" si="136"/>
        <v>000008B3</v>
      </c>
      <c r="C2228" s="50" t="str">
        <f>IFERROR(VLOOKUP(B2228,总表!A:B,2,0),"-")</f>
        <v>鱼类</v>
      </c>
      <c r="D2228" s="51" t="str">
        <f t="shared" si="137"/>
        <v>鱼类</v>
      </c>
      <c r="E2228" s="6" t="str">
        <f>IFERROR(VLOOKUP(B2228,总表!A:D,3,0),"-")</f>
        <v>塘鳢鱼</v>
      </c>
      <c r="F2228" s="6" t="str">
        <f t="shared" si="138"/>
        <v>塘鳢鱼</v>
      </c>
      <c r="G2228" s="6">
        <v>400</v>
      </c>
      <c r="H2228" s="6" t="str">
        <f>IF(IFERROR(VLOOKUP(B2228,总表!A:D,4,0),"露易")=0," ",IFERROR(VLOOKUP(B2228,总表!A:D,4,0),"-"))</f>
        <v> </v>
      </c>
      <c r="I2228" s="6" t="str">
        <f t="shared" si="139"/>
        <v> </v>
      </c>
    </row>
    <row r="2229" spans="1:9">
      <c r="A2229" s="6">
        <v>2228</v>
      </c>
      <c r="B2229" s="47" t="str">
        <f t="shared" si="136"/>
        <v>000008B4</v>
      </c>
      <c r="C2229" s="50" t="str">
        <f>IFERROR(VLOOKUP(B2229,总表!A:B,2,0),"-")</f>
        <v>鱼类</v>
      </c>
      <c r="D2229" s="51" t="str">
        <f t="shared" si="137"/>
        <v>鱼类</v>
      </c>
      <c r="E2229" s="6" t="str">
        <f>IFERROR(VLOOKUP(B2229,总表!A:D,3,0),"-")</f>
        <v>泥鳅</v>
      </c>
      <c r="F2229" s="6" t="str">
        <f t="shared" si="138"/>
        <v>泥鳅</v>
      </c>
      <c r="G2229" s="6">
        <v>400</v>
      </c>
      <c r="H2229" s="6" t="str">
        <f>IF(IFERROR(VLOOKUP(B2229,总表!A:D,4,0),"露易")=0," ",IFERROR(VLOOKUP(B2229,总表!A:D,4,0),"-"))</f>
        <v> </v>
      </c>
      <c r="I2229" s="6" t="str">
        <f t="shared" si="139"/>
        <v> </v>
      </c>
    </row>
    <row r="2230" spans="1:9">
      <c r="A2230" s="6">
        <v>2229</v>
      </c>
      <c r="B2230" s="47" t="str">
        <f t="shared" si="136"/>
        <v>000008B5</v>
      </c>
      <c r="C2230" s="50" t="str">
        <f>IFERROR(VLOOKUP(B2230,总表!A:B,2,0),"-")</f>
        <v>鱼类</v>
      </c>
      <c r="D2230" s="51" t="str">
        <f t="shared" si="137"/>
        <v>鱼类</v>
      </c>
      <c r="E2230" s="51" t="str">
        <f>IFERROR(VLOOKUP(B2230,总表!A:D,3,0),"-")</f>
        <v>鲶鱼</v>
      </c>
      <c r="F2230" s="51" t="str">
        <f t="shared" si="138"/>
        <v>鲶鱼</v>
      </c>
      <c r="G2230" s="6">
        <v>800</v>
      </c>
      <c r="H2230" s="6" t="str">
        <f>IF(IFERROR(VLOOKUP(B2230,总表!A:D,4,0),"露易")=0," ",IFERROR(VLOOKUP(B2230,总表!A:D,4,0),"-"))</f>
        <v> </v>
      </c>
      <c r="I2230" s="6" t="str">
        <f t="shared" si="139"/>
        <v> </v>
      </c>
    </row>
    <row r="2231" spans="1:9">
      <c r="A2231" s="6">
        <v>2230</v>
      </c>
      <c r="B2231" s="47" t="str">
        <f t="shared" si="136"/>
        <v>000008B6</v>
      </c>
      <c r="C2231" s="47" t="str">
        <f>IFERROR(VLOOKUP(B2231,总表!A:B,2,0),"-")</f>
        <v>-</v>
      </c>
      <c r="D2231" s="6" t="str">
        <f t="shared" si="137"/>
        <v>-</v>
      </c>
      <c r="E2231" s="6" t="str">
        <f>IFERROR(VLOOKUP(B2231,总表!A:D,3,0),"-")</f>
        <v>-</v>
      </c>
      <c r="F2231" s="6" t="str">
        <f t="shared" si="138"/>
        <v>-</v>
      </c>
      <c r="G2231" s="6" t="s">
        <v>9</v>
      </c>
      <c r="H2231" s="6" t="str">
        <f>IF(IFERROR(VLOOKUP(B2231,总表!A:D,4,0),"露易")=0," ",IFERROR(VLOOKUP(B2231,总表!A:D,4,0),"-"))</f>
        <v>-</v>
      </c>
      <c r="I2231" s="6" t="str">
        <f t="shared" si="139"/>
        <v>-</v>
      </c>
    </row>
    <row r="2232" spans="1:9">
      <c r="A2232" s="6">
        <v>2231</v>
      </c>
      <c r="B2232" s="47" t="str">
        <f t="shared" si="136"/>
        <v>000008B7</v>
      </c>
      <c r="C2232" s="50" t="str">
        <f>IFERROR(VLOOKUP(B2232,总表!A:B,2,0),"-")</f>
        <v>鱼类</v>
      </c>
      <c r="D2232" s="51" t="str">
        <f t="shared" si="137"/>
        <v>鱼类</v>
      </c>
      <c r="E2232" s="6" t="str">
        <f>IFERROR(VLOOKUP(B2232,总表!A:D,3,0),"-")</f>
        <v>黑鱼</v>
      </c>
      <c r="F2232" s="6" t="str">
        <f t="shared" si="138"/>
        <v>黑鱼</v>
      </c>
      <c r="G2232" s="6">
        <v>5500</v>
      </c>
      <c r="H2232" s="6" t="str">
        <f>IF(IFERROR(VLOOKUP(B2232,总表!A:D,4,0),"露易")=0," ",IFERROR(VLOOKUP(B2232,总表!A:D,4,0),"-"))</f>
        <v> </v>
      </c>
      <c r="I2232" s="6" t="str">
        <f t="shared" si="139"/>
        <v> </v>
      </c>
    </row>
    <row r="2233" spans="1:9">
      <c r="A2233" s="6">
        <v>2232</v>
      </c>
      <c r="B2233" s="47" t="str">
        <f t="shared" si="136"/>
        <v>000008B8</v>
      </c>
      <c r="C2233" s="50" t="str">
        <f>IFERROR(VLOOKUP(B2233,总表!A:B,2,0),"-")</f>
        <v>鱼类</v>
      </c>
      <c r="D2233" s="51" t="str">
        <f t="shared" si="137"/>
        <v>鱼类</v>
      </c>
      <c r="E2233" s="51" t="str">
        <f>IFERROR(VLOOKUP(B2233,总表!A:D,3,0),"-")</f>
        <v>蓝腮太阳鱼</v>
      </c>
      <c r="F2233" s="51" t="str">
        <f t="shared" si="138"/>
        <v>蓝腮太阳鱼</v>
      </c>
      <c r="G2233" s="6">
        <v>180</v>
      </c>
      <c r="H2233" s="6" t="str">
        <f>IF(IFERROR(VLOOKUP(B2233,总表!A:D,4,0),"露易")=0," ",IFERROR(VLOOKUP(B2233,总表!A:D,4,0),"-"))</f>
        <v> </v>
      </c>
      <c r="I2233" s="6" t="str">
        <f t="shared" si="139"/>
        <v> </v>
      </c>
    </row>
    <row r="2234" spans="1:9">
      <c r="A2234" s="6">
        <v>2233</v>
      </c>
      <c r="B2234" s="47" t="str">
        <f t="shared" si="136"/>
        <v>000008B9</v>
      </c>
      <c r="C2234" s="50" t="str">
        <f>IFERROR(VLOOKUP(B2234,总表!A:B,2,0),"-")</f>
        <v>鱼类</v>
      </c>
      <c r="D2234" s="51" t="str">
        <f t="shared" si="137"/>
        <v>鱼类</v>
      </c>
      <c r="E2234" s="6" t="str">
        <f>IFERROR(VLOOKUP(B2234,总表!A:D,3,0),"-")</f>
        <v>黄鲈鱼</v>
      </c>
      <c r="F2234" s="6" t="str">
        <f t="shared" si="138"/>
        <v>黄鲈鱼</v>
      </c>
      <c r="G2234" s="6">
        <v>300</v>
      </c>
      <c r="H2234" s="6" t="str">
        <f>IF(IFERROR(VLOOKUP(B2234,总表!A:D,4,0),"露易")=0," ",IFERROR(VLOOKUP(B2234,总表!A:D,4,0),"-"))</f>
        <v> </v>
      </c>
      <c r="I2234" s="6" t="str">
        <f t="shared" si="139"/>
        <v> </v>
      </c>
    </row>
    <row r="2235" spans="1:9">
      <c r="A2235" s="6">
        <v>2234</v>
      </c>
      <c r="B2235" s="47" t="str">
        <f t="shared" si="136"/>
        <v>000008BA</v>
      </c>
      <c r="C2235" s="50" t="str">
        <f>IFERROR(VLOOKUP(B2235,总表!A:B,2,0),"-")</f>
        <v>鱼类</v>
      </c>
      <c r="D2235" s="51" t="str">
        <f t="shared" si="137"/>
        <v>鱼类</v>
      </c>
      <c r="E2235" s="6" t="str">
        <f>IFERROR(VLOOKUP(B2235,总表!A:D,3,0),"-")</f>
        <v>黑鲈鱼</v>
      </c>
      <c r="F2235" s="6" t="str">
        <f t="shared" si="138"/>
        <v>黑鲈鱼</v>
      </c>
      <c r="G2235" s="6">
        <v>400</v>
      </c>
      <c r="H2235" s="6" t="str">
        <f>IF(IFERROR(VLOOKUP(B2235,总表!A:D,4,0),"露易")=0," ",IFERROR(VLOOKUP(B2235,总表!A:D,4,0),"-"))</f>
        <v> </v>
      </c>
      <c r="I2235" s="6" t="str">
        <f t="shared" si="139"/>
        <v> </v>
      </c>
    </row>
    <row r="2236" spans="1:9">
      <c r="A2236" s="6">
        <v>2235</v>
      </c>
      <c r="B2236" s="47" t="str">
        <f t="shared" si="136"/>
        <v>000008BB</v>
      </c>
      <c r="C2236" s="50" t="str">
        <f>IFERROR(VLOOKUP(B2236,总表!A:B,2,0),"-")</f>
        <v>鱼类</v>
      </c>
      <c r="D2236" s="51" t="str">
        <f t="shared" si="137"/>
        <v>鱼类</v>
      </c>
      <c r="E2236" s="6" t="str">
        <f>IFERROR(VLOOKUP(B2236,总表!A:D,3,0),"-")</f>
        <v>白斑狗鱼</v>
      </c>
      <c r="F2236" s="6" t="str">
        <f t="shared" si="138"/>
        <v>白斑狗鱼</v>
      </c>
      <c r="G2236" s="6">
        <v>1800</v>
      </c>
      <c r="H2236" s="6" t="str">
        <f>IF(IFERROR(VLOOKUP(B2236,总表!A:D,4,0),"露易")=0," ",IFERROR(VLOOKUP(B2236,总表!A:D,4,0),"-"))</f>
        <v> </v>
      </c>
      <c r="I2236" s="6" t="str">
        <f t="shared" si="139"/>
        <v> </v>
      </c>
    </row>
    <row r="2237" spans="1:9">
      <c r="A2237" s="6">
        <v>2236</v>
      </c>
      <c r="B2237" s="47" t="str">
        <f t="shared" si="136"/>
        <v>000008BC</v>
      </c>
      <c r="C2237" s="50" t="str">
        <f>IFERROR(VLOOKUP(B2237,总表!A:B,2,0),"-")</f>
        <v>鱼类</v>
      </c>
      <c r="D2237" s="51" t="str">
        <f t="shared" si="137"/>
        <v>鱼类</v>
      </c>
      <c r="E2237" s="6" t="str">
        <f>IFERROR(VLOOKUP(B2237,总表!A:D,3,0),"-")</f>
        <v>西太公鱼</v>
      </c>
      <c r="F2237" s="6" t="str">
        <f t="shared" si="138"/>
        <v>西太公鱼</v>
      </c>
      <c r="G2237" s="6">
        <v>400</v>
      </c>
      <c r="H2237" s="6" t="str">
        <f>IF(IFERROR(VLOOKUP(B2237,总表!A:D,4,0),"露易")=0," ",IFERROR(VLOOKUP(B2237,总表!A:D,4,0),"-"))</f>
        <v> </v>
      </c>
      <c r="I2237" s="6" t="str">
        <f t="shared" si="139"/>
        <v> </v>
      </c>
    </row>
    <row r="2238" spans="1:9">
      <c r="A2238" s="6">
        <v>2237</v>
      </c>
      <c r="B2238" s="47" t="str">
        <f t="shared" si="136"/>
        <v>000008BD</v>
      </c>
      <c r="C2238" s="50" t="str">
        <f>IFERROR(VLOOKUP(B2238,总表!A:B,2,0),"-")</f>
        <v>鱼类</v>
      </c>
      <c r="D2238" s="51" t="str">
        <f t="shared" si="137"/>
        <v>鱼类</v>
      </c>
      <c r="E2238" s="6" t="str">
        <f>IFERROR(VLOOKUP(B2238,总表!A:D,3,0),"-")</f>
        <v>香鱼</v>
      </c>
      <c r="F2238" s="6" t="str">
        <f t="shared" si="138"/>
        <v>香鱼</v>
      </c>
      <c r="G2238" s="6">
        <v>900</v>
      </c>
      <c r="H2238" s="6" t="str">
        <f>IF(IFERROR(VLOOKUP(B2238,总表!A:D,4,0),"露易")=0," ",IFERROR(VLOOKUP(B2238,总表!A:D,4,0),"-"))</f>
        <v> </v>
      </c>
      <c r="I2238" s="6" t="str">
        <f t="shared" si="139"/>
        <v> </v>
      </c>
    </row>
    <row r="2239" spans="1:9">
      <c r="A2239" s="6">
        <v>2238</v>
      </c>
      <c r="B2239" s="47" t="str">
        <f t="shared" si="136"/>
        <v>000008BE</v>
      </c>
      <c r="C2239" s="50" t="str">
        <f>IFERROR(VLOOKUP(B2239,总表!A:B,2,0),"-")</f>
        <v>鱼类</v>
      </c>
      <c r="D2239" s="51" t="str">
        <f t="shared" si="137"/>
        <v>鱼类</v>
      </c>
      <c r="E2239" s="51" t="str">
        <f>IFERROR(VLOOKUP(B2239,总表!A:D,3,0),"-")</f>
        <v>樱花钩吻鲑</v>
      </c>
      <c r="F2239" s="51" t="str">
        <f t="shared" si="138"/>
        <v>樱花钩吻鲑</v>
      </c>
      <c r="G2239" s="6">
        <v>1000</v>
      </c>
      <c r="H2239" s="6" t="str">
        <f>IF(IFERROR(VLOOKUP(B2239,总表!A:D,4,0),"露易")=0," ",IFERROR(VLOOKUP(B2239,总表!A:D,4,0),"-"))</f>
        <v> </v>
      </c>
      <c r="I2239" s="6" t="str">
        <f t="shared" si="139"/>
        <v> </v>
      </c>
    </row>
    <row r="2240" spans="1:9">
      <c r="A2240" s="6">
        <v>2239</v>
      </c>
      <c r="B2240" s="47" t="str">
        <f t="shared" si="136"/>
        <v>000008BF</v>
      </c>
      <c r="C2240" s="50" t="str">
        <f>IFERROR(VLOOKUP(B2240,总表!A:B,2,0),"-")</f>
        <v>鱼类</v>
      </c>
      <c r="D2240" s="51" t="str">
        <f t="shared" si="137"/>
        <v>鱼类</v>
      </c>
      <c r="E2240" s="6" t="str">
        <f>IFERROR(VLOOKUP(B2240,总表!A:D,3,0),"-")</f>
        <v>花羔红点鲑</v>
      </c>
      <c r="F2240" s="6" t="str">
        <f t="shared" si="138"/>
        <v>花羔红点鲑</v>
      </c>
      <c r="G2240" s="6">
        <v>3800</v>
      </c>
      <c r="H2240" s="6" t="str">
        <f>IF(IFERROR(VLOOKUP(B2240,总表!A:D,4,0),"露易")=0," ",IFERROR(VLOOKUP(B2240,总表!A:D,4,0),"-"))</f>
        <v> </v>
      </c>
      <c r="I2240" s="6" t="str">
        <f t="shared" si="139"/>
        <v> </v>
      </c>
    </row>
    <row r="2241" spans="1:9">
      <c r="A2241" s="6">
        <v>2240</v>
      </c>
      <c r="B2241" s="47" t="str">
        <f t="shared" si="136"/>
        <v>000008C0</v>
      </c>
      <c r="C2241" s="47" t="str">
        <f>IFERROR(VLOOKUP(B2241,总表!A:B,2,0),"-")</f>
        <v>-</v>
      </c>
      <c r="D2241" s="6" t="str">
        <f t="shared" si="137"/>
        <v>-</v>
      </c>
      <c r="E2241" s="6" t="str">
        <f>IFERROR(VLOOKUP(B2241,总表!A:D,3,0),"-")</f>
        <v>-</v>
      </c>
      <c r="F2241" s="6" t="str">
        <f t="shared" si="138"/>
        <v>-</v>
      </c>
      <c r="G2241" s="6" t="s">
        <v>9</v>
      </c>
      <c r="H2241" s="6" t="str">
        <f>IF(IFERROR(VLOOKUP(B2241,总表!A:D,4,0),"露易")=0," ",IFERROR(VLOOKUP(B2241,总表!A:D,4,0),"-"))</f>
        <v>-</v>
      </c>
      <c r="I2241" s="6" t="str">
        <f t="shared" si="139"/>
        <v>-</v>
      </c>
    </row>
    <row r="2242" spans="1:9">
      <c r="A2242" s="6">
        <v>2241</v>
      </c>
      <c r="B2242" s="47" t="str">
        <f t="shared" ref="B2242:B2305" si="140">DEC2HEX(ROW(A2241),8)</f>
        <v>000008C1</v>
      </c>
      <c r="C2242" s="50" t="str">
        <f>IFERROR(VLOOKUP(B2242,总表!A:B,2,0),"-")</f>
        <v>鱼类</v>
      </c>
      <c r="D2242" s="51" t="str">
        <f t="shared" ref="D2242:D2305" si="141">C2242</f>
        <v>鱼类</v>
      </c>
      <c r="E2242" s="51" t="str">
        <f>IFERROR(VLOOKUP(B2242,总表!A:D,3,0),"-")</f>
        <v>远东哲罗鱼</v>
      </c>
      <c r="F2242" s="51" t="str">
        <f t="shared" ref="F2242:F2305" si="142">E2242</f>
        <v>远东哲罗鱼</v>
      </c>
      <c r="G2242" s="6">
        <v>15000</v>
      </c>
      <c r="H2242" s="6" t="str">
        <f>IF(IFERROR(VLOOKUP(B2242,总表!A:D,4,0),"露易")=0," ",IFERROR(VLOOKUP(B2242,总表!A:D,4,0),"-"))</f>
        <v> </v>
      </c>
      <c r="I2242" s="6" t="str">
        <f t="shared" ref="I2242:I2305" si="143">H2242</f>
        <v> </v>
      </c>
    </row>
    <row r="2243" spans="1:9">
      <c r="A2243" s="6">
        <v>2242</v>
      </c>
      <c r="B2243" s="47" t="str">
        <f t="shared" si="140"/>
        <v>000008C2</v>
      </c>
      <c r="C2243" s="50" t="str">
        <f>IFERROR(VLOOKUP(B2243,总表!A:B,2,0),"-")</f>
        <v>鱼类</v>
      </c>
      <c r="D2243" s="51" t="str">
        <f t="shared" si="141"/>
        <v>鱼类</v>
      </c>
      <c r="E2243" s="51" t="str">
        <f>IFERROR(VLOOKUP(B2243,总表!A:D,3,0),"-")</f>
        <v>鲑鱼</v>
      </c>
      <c r="F2243" s="51" t="str">
        <f t="shared" si="142"/>
        <v>鲑鱼</v>
      </c>
      <c r="G2243" s="6">
        <v>700</v>
      </c>
      <c r="H2243" s="6" t="str">
        <f>IF(IFERROR(VLOOKUP(B2243,总表!A:D,4,0),"露易")=0," ",IFERROR(VLOOKUP(B2243,总表!A:D,4,0),"-"))</f>
        <v> </v>
      </c>
      <c r="I2243" s="6" t="str">
        <f t="shared" si="143"/>
        <v> </v>
      </c>
    </row>
    <row r="2244" spans="1:9">
      <c r="A2244" s="6">
        <v>2243</v>
      </c>
      <c r="B2244" s="47" t="str">
        <f t="shared" si="140"/>
        <v>000008C3</v>
      </c>
      <c r="C2244" s="50" t="str">
        <f>IFERROR(VLOOKUP(B2244,总表!A:B,2,0),"-")</f>
        <v>鱼类</v>
      </c>
      <c r="D2244" s="51" t="str">
        <f t="shared" si="141"/>
        <v>鱼类</v>
      </c>
      <c r="E2244" s="6" t="str">
        <f>IFERROR(VLOOKUP(B2244,总表!A:D,3,0),"-")</f>
        <v>帝王鲑</v>
      </c>
      <c r="F2244" s="6" t="str">
        <f t="shared" si="142"/>
        <v>帝王鲑</v>
      </c>
      <c r="G2244" s="6">
        <v>1800</v>
      </c>
      <c r="H2244" s="6" t="str">
        <f>IF(IFERROR(VLOOKUP(B2244,总表!A:D,4,0),"露易")=0," ",IFERROR(VLOOKUP(B2244,总表!A:D,4,0),"-"))</f>
        <v> </v>
      </c>
      <c r="I2244" s="6" t="str">
        <f t="shared" si="143"/>
        <v> </v>
      </c>
    </row>
    <row r="2245" spans="1:9">
      <c r="A2245" s="6">
        <v>2244</v>
      </c>
      <c r="B2245" s="47" t="str">
        <f t="shared" si="140"/>
        <v>000008C4</v>
      </c>
      <c r="C2245" s="50" t="str">
        <f>IFERROR(VLOOKUP(B2245,总表!A:B,2,0),"-")</f>
        <v>鱼类</v>
      </c>
      <c r="D2245" s="51" t="str">
        <f t="shared" si="141"/>
        <v>鱼类</v>
      </c>
      <c r="E2245" s="6" t="str">
        <f>IFERROR(VLOOKUP(B2245,总表!A:D,3,0),"-")</f>
        <v>中华绒螯蟹</v>
      </c>
      <c r="F2245" s="6" t="str">
        <f t="shared" si="142"/>
        <v>中华绒螯蟹</v>
      </c>
      <c r="G2245" s="6">
        <v>2000</v>
      </c>
      <c r="H2245" s="6" t="str">
        <f>IF(IFERROR(VLOOKUP(B2245,总表!A:D,4,0),"露易")=0," ",IFERROR(VLOOKUP(B2245,总表!A:D,4,0),"-"))</f>
        <v> </v>
      </c>
      <c r="I2245" s="6" t="str">
        <f t="shared" si="143"/>
        <v> </v>
      </c>
    </row>
    <row r="2246" spans="1:9">
      <c r="A2246" s="6">
        <v>2245</v>
      </c>
      <c r="B2246" s="47" t="str">
        <f t="shared" si="140"/>
        <v>000008C5</v>
      </c>
      <c r="C2246" s="50" t="str">
        <f>IFERROR(VLOOKUP(B2246,总表!A:B,2,0),"-")</f>
        <v>鱼类</v>
      </c>
      <c r="D2246" s="51" t="str">
        <f t="shared" si="141"/>
        <v>鱼类</v>
      </c>
      <c r="E2246" s="6" t="str">
        <f>IFERROR(VLOOKUP(B2246,总表!A:D,3,0),"-")</f>
        <v>孔雀鱼</v>
      </c>
      <c r="F2246" s="6" t="str">
        <f t="shared" si="142"/>
        <v>孔雀鱼</v>
      </c>
      <c r="G2246" s="6">
        <v>1300</v>
      </c>
      <c r="H2246" s="6" t="str">
        <f>IF(IFERROR(VLOOKUP(B2246,总表!A:D,4,0),"露易")=0," ",IFERROR(VLOOKUP(B2246,总表!A:D,4,0),"-"))</f>
        <v> </v>
      </c>
      <c r="I2246" s="6" t="str">
        <f t="shared" si="143"/>
        <v> </v>
      </c>
    </row>
    <row r="2247" spans="1:9">
      <c r="A2247" s="6">
        <v>2246</v>
      </c>
      <c r="B2247" s="47" t="str">
        <f t="shared" si="140"/>
        <v>000008C6</v>
      </c>
      <c r="C2247" s="50" t="str">
        <f>IFERROR(VLOOKUP(B2247,总表!A:B,2,0),"-")</f>
        <v>鱼类</v>
      </c>
      <c r="D2247" s="51" t="str">
        <f t="shared" si="141"/>
        <v>鱼类</v>
      </c>
      <c r="E2247" s="6" t="str">
        <f>IFERROR(VLOOKUP(B2247,总表!A:D,3,0),"-")</f>
        <v>温泉医生鱼</v>
      </c>
      <c r="F2247" s="6" t="str">
        <f t="shared" si="142"/>
        <v>温泉医生鱼</v>
      </c>
      <c r="G2247" s="6">
        <v>1500</v>
      </c>
      <c r="H2247" s="6" t="str">
        <f>IF(IFERROR(VLOOKUP(B2247,总表!A:D,4,0),"露易")=0," ",IFERROR(VLOOKUP(B2247,总表!A:D,4,0),"-"))</f>
        <v> </v>
      </c>
      <c r="I2247" s="6" t="str">
        <f t="shared" si="143"/>
        <v> </v>
      </c>
    </row>
    <row r="2248" spans="1:9">
      <c r="A2248" s="6">
        <v>2247</v>
      </c>
      <c r="B2248" s="47" t="str">
        <f t="shared" si="140"/>
        <v>000008C7</v>
      </c>
      <c r="C2248" s="50" t="str">
        <f>IFERROR(VLOOKUP(B2248,总表!A:B,2,0),"-")</f>
        <v>鱼类</v>
      </c>
      <c r="D2248" s="51" t="str">
        <f t="shared" si="141"/>
        <v>鱼类</v>
      </c>
      <c r="E2248" s="6" t="str">
        <f>IFERROR(VLOOKUP(B2248,总表!A:D,3,0),"-")</f>
        <v>神仙鱼</v>
      </c>
      <c r="F2248" s="6" t="str">
        <f t="shared" si="142"/>
        <v>神仙鱼</v>
      </c>
      <c r="G2248" s="6">
        <v>3000</v>
      </c>
      <c r="H2248" s="6" t="str">
        <f>IF(IFERROR(VLOOKUP(B2248,总表!A:D,4,0),"露易")=0," ",IFERROR(VLOOKUP(B2248,总表!A:D,4,0),"-"))</f>
        <v> </v>
      </c>
      <c r="I2248" s="6" t="str">
        <f t="shared" si="143"/>
        <v> </v>
      </c>
    </row>
    <row r="2249" spans="1:9">
      <c r="A2249" s="6">
        <v>2248</v>
      </c>
      <c r="B2249" s="47" t="str">
        <f t="shared" si="140"/>
        <v>000008C8</v>
      </c>
      <c r="C2249" s="50" t="str">
        <f>IFERROR(VLOOKUP(B2249,总表!A:B,2,0),"-")</f>
        <v>鱼类</v>
      </c>
      <c r="D2249" s="51" t="str">
        <f t="shared" si="141"/>
        <v>鱼类</v>
      </c>
      <c r="E2249" s="6" t="str">
        <f>IFERROR(VLOOKUP(B2249,总表!A:D,3,0),"-")</f>
        <v>霓虹灯鱼</v>
      </c>
      <c r="F2249" s="6" t="str">
        <f t="shared" si="142"/>
        <v>霓虹灯鱼</v>
      </c>
      <c r="G2249" s="6">
        <v>500</v>
      </c>
      <c r="H2249" s="6" t="str">
        <f>IF(IFERROR(VLOOKUP(B2249,总表!A:D,4,0),"露易")=0," ",IFERROR(VLOOKUP(B2249,总表!A:D,4,0),"-"))</f>
        <v> </v>
      </c>
      <c r="I2249" s="6" t="str">
        <f t="shared" si="143"/>
        <v> </v>
      </c>
    </row>
    <row r="2250" spans="1:9">
      <c r="A2250" s="6">
        <v>2249</v>
      </c>
      <c r="B2250" s="47" t="str">
        <f t="shared" si="140"/>
        <v>000008C9</v>
      </c>
      <c r="C2250" s="50" t="str">
        <f>IFERROR(VLOOKUP(B2250,总表!A:B,2,0),"-")</f>
        <v>鱼类</v>
      </c>
      <c r="D2250" s="51" t="str">
        <f t="shared" si="141"/>
        <v>鱼类</v>
      </c>
      <c r="E2250" s="6" t="str">
        <f>IFERROR(VLOOKUP(B2250,总表!A:D,3,0),"-")</f>
        <v>食人鱼</v>
      </c>
      <c r="F2250" s="6" t="str">
        <f t="shared" si="142"/>
        <v>食人鱼</v>
      </c>
      <c r="G2250" s="6">
        <v>2500</v>
      </c>
      <c r="H2250" s="6" t="str">
        <f>IF(IFERROR(VLOOKUP(B2250,总表!A:D,4,0),"露易")=0," ",IFERROR(VLOOKUP(B2250,总表!A:D,4,0),"-"))</f>
        <v> </v>
      </c>
      <c r="I2250" s="6" t="str">
        <f t="shared" si="143"/>
        <v> </v>
      </c>
    </row>
    <row r="2251" spans="1:9">
      <c r="A2251" s="6">
        <v>2250</v>
      </c>
      <c r="B2251" s="47" t="str">
        <f t="shared" si="140"/>
        <v>000008CA</v>
      </c>
      <c r="C2251" s="50" t="str">
        <f>IFERROR(VLOOKUP(B2251,总表!A:B,2,0),"-")</f>
        <v>鱼类</v>
      </c>
      <c r="D2251" s="51" t="str">
        <f t="shared" si="141"/>
        <v>鱼类</v>
      </c>
      <c r="E2251" s="6" t="str">
        <f>IFERROR(VLOOKUP(B2251,总表!A:D,3,0),"-")</f>
        <v>骨舌鱼</v>
      </c>
      <c r="F2251" s="6" t="str">
        <f t="shared" si="142"/>
        <v>骨舌鱼</v>
      </c>
      <c r="G2251" s="6">
        <v>10000</v>
      </c>
      <c r="H2251" s="6" t="str">
        <f>IF(IFERROR(VLOOKUP(B2251,总表!A:D,4,0),"露易")=0," ",IFERROR(VLOOKUP(B2251,总表!A:D,4,0),"-"))</f>
        <v> </v>
      </c>
      <c r="I2251" s="6" t="str">
        <f t="shared" si="143"/>
        <v> </v>
      </c>
    </row>
    <row r="2252" spans="1:9">
      <c r="A2252" s="6">
        <v>2251</v>
      </c>
      <c r="B2252" s="47" t="str">
        <f t="shared" si="140"/>
        <v>000008CB</v>
      </c>
      <c r="C2252" s="50" t="str">
        <f>IFERROR(VLOOKUP(B2252,总表!A:B,2,0),"-")</f>
        <v>鱼类</v>
      </c>
      <c r="D2252" s="51" t="str">
        <f t="shared" si="141"/>
        <v>鱼类</v>
      </c>
      <c r="E2252" s="6" t="str">
        <f>IFERROR(VLOOKUP(B2252,总表!A:D,3,0),"-")</f>
        <v>黄金河虎</v>
      </c>
      <c r="F2252" s="6" t="str">
        <f t="shared" si="142"/>
        <v>黄金河虎</v>
      </c>
      <c r="G2252" s="6">
        <v>15000</v>
      </c>
      <c r="H2252" s="6" t="str">
        <f>IF(IFERROR(VLOOKUP(B2252,总表!A:D,4,0),"露易")=0," ",IFERROR(VLOOKUP(B2252,总表!A:D,4,0),"-"))</f>
        <v> </v>
      </c>
      <c r="I2252" s="6" t="str">
        <f t="shared" si="143"/>
        <v> </v>
      </c>
    </row>
    <row r="2253" spans="1:9">
      <c r="A2253" s="6">
        <v>2252</v>
      </c>
      <c r="B2253" s="47" t="str">
        <f t="shared" si="140"/>
        <v>000008CC</v>
      </c>
      <c r="C2253" s="50" t="str">
        <f>IFERROR(VLOOKUP(B2253,总表!A:B,2,0),"-")</f>
        <v>鱼类</v>
      </c>
      <c r="D2253" s="51" t="str">
        <f t="shared" si="141"/>
        <v>鱼类</v>
      </c>
      <c r="E2253" s="6" t="str">
        <f>IFERROR(VLOOKUP(B2253,总表!A:D,3,0),"-")</f>
        <v>雀鳝</v>
      </c>
      <c r="F2253" s="6" t="str">
        <f t="shared" si="142"/>
        <v>雀鳝</v>
      </c>
      <c r="G2253" s="6">
        <v>6000</v>
      </c>
      <c r="H2253" s="6" t="str">
        <f>IF(IFERROR(VLOOKUP(B2253,总表!A:D,4,0),"露易")=0," ",IFERROR(VLOOKUP(B2253,总表!A:D,4,0),"-"))</f>
        <v> </v>
      </c>
      <c r="I2253" s="6" t="str">
        <f t="shared" si="143"/>
        <v> </v>
      </c>
    </row>
    <row r="2254" spans="1:9">
      <c r="A2254" s="6">
        <v>2253</v>
      </c>
      <c r="B2254" s="47" t="str">
        <f t="shared" si="140"/>
        <v>000008CD</v>
      </c>
      <c r="C2254" s="50" t="str">
        <f>IFERROR(VLOOKUP(B2254,总表!A:B,2,0),"-")</f>
        <v>鱼类</v>
      </c>
      <c r="D2254" s="51" t="str">
        <f t="shared" si="141"/>
        <v>鱼类</v>
      </c>
      <c r="E2254" s="6" t="str">
        <f>IFERROR(VLOOKUP(B2254,总表!A:D,3,0),"-")</f>
        <v>巨骨舌鱼</v>
      </c>
      <c r="F2254" s="6" t="str">
        <f t="shared" si="142"/>
        <v>巨骨舌鱼</v>
      </c>
      <c r="G2254" s="6">
        <v>10000</v>
      </c>
      <c r="H2254" s="6" t="str">
        <f>IF(IFERROR(VLOOKUP(B2254,总表!A:D,4,0),"露易")=0," ",IFERROR(VLOOKUP(B2254,总表!A:D,4,0),"-"))</f>
        <v> </v>
      </c>
      <c r="I2254" s="6" t="str">
        <f t="shared" si="143"/>
        <v> </v>
      </c>
    </row>
    <row r="2255" spans="1:9">
      <c r="A2255" s="6">
        <v>2254</v>
      </c>
      <c r="B2255" s="47" t="str">
        <f t="shared" si="140"/>
        <v>000008CE</v>
      </c>
      <c r="C2255" s="50" t="str">
        <f>IFERROR(VLOOKUP(B2255,总表!A:B,2,0),"-")</f>
        <v>鱼类</v>
      </c>
      <c r="D2255" s="51" t="str">
        <f t="shared" si="141"/>
        <v>鱼类</v>
      </c>
      <c r="E2255" s="6" t="str">
        <f>IFERROR(VLOOKUP(B2255,总表!A:D,3,0),"-")</f>
        <v>恩氏多鳍鱼</v>
      </c>
      <c r="F2255" s="6" t="str">
        <f t="shared" si="142"/>
        <v>恩氏多鳍鱼</v>
      </c>
      <c r="G2255" s="6">
        <v>4000</v>
      </c>
      <c r="H2255" s="6" t="str">
        <f>IF(IFERROR(VLOOKUP(B2255,总表!A:D,4,0),"露易")=0," ",IFERROR(VLOOKUP(B2255,总表!A:D,4,0),"-"))</f>
        <v> </v>
      </c>
      <c r="I2255" s="6" t="str">
        <f t="shared" si="143"/>
        <v> </v>
      </c>
    </row>
    <row r="2256" spans="1:9">
      <c r="A2256" s="6">
        <v>2255</v>
      </c>
      <c r="B2256" s="47" t="str">
        <f t="shared" si="140"/>
        <v>000008CF</v>
      </c>
      <c r="C2256" s="50" t="str">
        <f>IFERROR(VLOOKUP(B2256,总表!A:B,2,0),"-")</f>
        <v>鱼类</v>
      </c>
      <c r="D2256" s="51" t="str">
        <f t="shared" si="141"/>
        <v>鱼类</v>
      </c>
      <c r="E2256" s="6" t="str">
        <f>IFERROR(VLOOKUP(B2256,总表!A:D,3,0),"-")</f>
        <v>海蝴蝶</v>
      </c>
      <c r="F2256" s="6" t="str">
        <f t="shared" si="142"/>
        <v>海蝴蝶</v>
      </c>
      <c r="G2256" s="6">
        <v>1000</v>
      </c>
      <c r="H2256" s="6" t="str">
        <f>IF(IFERROR(VLOOKUP(B2256,总表!A:D,4,0),"露易")=0," ",IFERROR(VLOOKUP(B2256,总表!A:D,4,0),"-"))</f>
        <v> </v>
      </c>
      <c r="I2256" s="6" t="str">
        <f t="shared" si="143"/>
        <v> </v>
      </c>
    </row>
    <row r="2257" spans="1:9">
      <c r="A2257" s="6">
        <v>2256</v>
      </c>
      <c r="B2257" s="47" t="str">
        <f t="shared" si="140"/>
        <v>000008D0</v>
      </c>
      <c r="C2257" s="50" t="str">
        <f>IFERROR(VLOOKUP(B2257,总表!A:B,2,0),"-")</f>
        <v>鱼类</v>
      </c>
      <c r="D2257" s="51" t="str">
        <f t="shared" si="141"/>
        <v>鱼类</v>
      </c>
      <c r="E2257" s="6" t="str">
        <f>IFERROR(VLOOKUP(B2257,总表!A:D,3,0),"-")</f>
        <v>海马</v>
      </c>
      <c r="F2257" s="6" t="str">
        <f t="shared" si="142"/>
        <v>海马</v>
      </c>
      <c r="G2257" s="6">
        <v>1100</v>
      </c>
      <c r="H2257" s="6" t="str">
        <f>IF(IFERROR(VLOOKUP(B2257,总表!A:D,4,0),"露易")=0," ",IFERROR(VLOOKUP(B2257,总表!A:D,4,0),"-"))</f>
        <v> </v>
      </c>
      <c r="I2257" s="6" t="str">
        <f t="shared" si="143"/>
        <v> </v>
      </c>
    </row>
    <row r="2258" spans="1:9">
      <c r="A2258" s="6">
        <v>2257</v>
      </c>
      <c r="B2258" s="47" t="str">
        <f t="shared" si="140"/>
        <v>000008D1</v>
      </c>
      <c r="C2258" s="50" t="str">
        <f>IFERROR(VLOOKUP(B2258,总表!A:B,2,0),"-")</f>
        <v>鱼类</v>
      </c>
      <c r="D2258" s="51" t="str">
        <f t="shared" si="141"/>
        <v>鱼类</v>
      </c>
      <c r="E2258" s="6" t="str">
        <f>IFERROR(VLOOKUP(B2258,总表!A:D,3,0),"-")</f>
        <v>小丑鱼</v>
      </c>
      <c r="F2258" s="6" t="str">
        <f t="shared" si="142"/>
        <v>小丑鱼</v>
      </c>
      <c r="G2258" s="6">
        <v>650</v>
      </c>
      <c r="H2258" s="6" t="str">
        <f>IF(IFERROR(VLOOKUP(B2258,总表!A:D,4,0),"露易")=0," ",IFERROR(VLOOKUP(B2258,总表!A:D,4,0),"-"))</f>
        <v> </v>
      </c>
      <c r="I2258" s="6" t="str">
        <f t="shared" si="143"/>
        <v> </v>
      </c>
    </row>
    <row r="2259" spans="1:9">
      <c r="A2259" s="6">
        <v>2258</v>
      </c>
      <c r="B2259" s="47" t="str">
        <f t="shared" si="140"/>
        <v>000008D2</v>
      </c>
      <c r="C2259" s="50" t="str">
        <f>IFERROR(VLOOKUP(B2259,总表!A:B,2,0),"-")</f>
        <v>鱼类</v>
      </c>
      <c r="D2259" s="51" t="str">
        <f t="shared" si="141"/>
        <v>鱼类</v>
      </c>
      <c r="E2259" s="51" t="str">
        <f>IFERROR(VLOOKUP(B2259,总表!A:D,3,0),"-")</f>
        <v>拟刺尾鲷</v>
      </c>
      <c r="F2259" s="51" t="str">
        <f t="shared" si="142"/>
        <v>拟刺尾鲷</v>
      </c>
      <c r="G2259" s="6">
        <v>1000</v>
      </c>
      <c r="H2259" s="6" t="str">
        <f>IF(IFERROR(VLOOKUP(B2259,总表!A:D,4,0),"露易")=0," ",IFERROR(VLOOKUP(B2259,总表!A:D,4,0),"-"))</f>
        <v> </v>
      </c>
      <c r="I2259" s="6" t="str">
        <f t="shared" si="143"/>
        <v> </v>
      </c>
    </row>
    <row r="2260" spans="1:9">
      <c r="A2260" s="6">
        <v>2259</v>
      </c>
      <c r="B2260" s="47" t="str">
        <f t="shared" si="140"/>
        <v>000008D3</v>
      </c>
      <c r="C2260" s="50" t="str">
        <f>IFERROR(VLOOKUP(B2260,总表!A:B,2,0),"-")</f>
        <v>鱼类</v>
      </c>
      <c r="D2260" s="51" t="str">
        <f t="shared" si="141"/>
        <v>鱼类</v>
      </c>
      <c r="E2260" s="6" t="str">
        <f>IFERROR(VLOOKUP(B2260,总表!A:D,3,0),"-")</f>
        <v>耳带蝴蝶鱼</v>
      </c>
      <c r="F2260" s="6" t="str">
        <f t="shared" si="142"/>
        <v>耳带蝴蝶鱼</v>
      </c>
      <c r="G2260" s="6">
        <v>1000</v>
      </c>
      <c r="H2260" s="6" t="str">
        <f>IF(IFERROR(VLOOKUP(B2260,总表!A:D,4,0),"露易")=0," ",IFERROR(VLOOKUP(B2260,总表!A:D,4,0),"-"))</f>
        <v> </v>
      </c>
      <c r="I2260" s="6" t="str">
        <f t="shared" si="143"/>
        <v> </v>
      </c>
    </row>
    <row r="2261" spans="1:9">
      <c r="A2261" s="6">
        <v>2260</v>
      </c>
      <c r="B2261" s="47" t="str">
        <f t="shared" si="140"/>
        <v>000008D4</v>
      </c>
      <c r="C2261" s="50" t="str">
        <f>IFERROR(VLOOKUP(B2261,总表!A:B,2,0),"-")</f>
        <v>鱼类</v>
      </c>
      <c r="D2261" s="51" t="str">
        <f t="shared" si="141"/>
        <v>鱼类</v>
      </c>
      <c r="E2261" s="51" t="str">
        <f>IFERROR(VLOOKUP(B2261,总表!A:D,3,0),"-")</f>
        <v>苏眉鱼</v>
      </c>
      <c r="F2261" s="51" t="str">
        <f t="shared" si="142"/>
        <v>苏眉鱼</v>
      </c>
      <c r="G2261" s="6">
        <v>10000</v>
      </c>
      <c r="H2261" s="6" t="str">
        <f>IF(IFERROR(VLOOKUP(B2261,总表!A:D,4,0),"露易")=0," ",IFERROR(VLOOKUP(B2261,总表!A:D,4,0),"-"))</f>
        <v> </v>
      </c>
      <c r="I2261" s="6" t="str">
        <f t="shared" si="143"/>
        <v> </v>
      </c>
    </row>
    <row r="2262" spans="1:9">
      <c r="A2262" s="6">
        <v>2261</v>
      </c>
      <c r="B2262" s="47" t="str">
        <f t="shared" si="140"/>
        <v>000008D5</v>
      </c>
      <c r="C2262" s="50" t="str">
        <f>IFERROR(VLOOKUP(B2262,总表!A:B,2,0),"-")</f>
        <v>鱼类</v>
      </c>
      <c r="D2262" s="51" t="str">
        <f t="shared" si="141"/>
        <v>鱼类</v>
      </c>
      <c r="E2262" s="51" t="str">
        <f>IFERROR(VLOOKUP(B2262,总表!A:D,3,0),"-")</f>
        <v>狮子鱼</v>
      </c>
      <c r="F2262" s="51" t="str">
        <f t="shared" si="142"/>
        <v>狮子鱼</v>
      </c>
      <c r="G2262" s="6">
        <v>500</v>
      </c>
      <c r="H2262" s="6" t="str">
        <f>IF(IFERROR(VLOOKUP(B2262,总表!A:D,4,0),"露易")=0," ",IFERROR(VLOOKUP(B2262,总表!A:D,4,0),"-"))</f>
        <v> </v>
      </c>
      <c r="I2262" s="6" t="str">
        <f t="shared" si="143"/>
        <v> </v>
      </c>
    </row>
    <row r="2263" spans="1:9">
      <c r="A2263" s="6">
        <v>2262</v>
      </c>
      <c r="B2263" s="47" t="str">
        <f t="shared" si="140"/>
        <v>000008D6</v>
      </c>
      <c r="C2263" s="50" t="str">
        <f>IFERROR(VLOOKUP(B2263,总表!A:B,2,0),"-")</f>
        <v>鱼类</v>
      </c>
      <c r="D2263" s="51" t="str">
        <f t="shared" si="141"/>
        <v>鱼类</v>
      </c>
      <c r="E2263" s="6" t="str">
        <f>IFERROR(VLOOKUP(B2263,总表!A:D,3,0),"-")</f>
        <v>河豚</v>
      </c>
      <c r="F2263" s="6" t="str">
        <f t="shared" si="142"/>
        <v>河豚</v>
      </c>
      <c r="G2263" s="6">
        <v>5000</v>
      </c>
      <c r="H2263" s="6" t="str">
        <f>IF(IFERROR(VLOOKUP(B2263,总表!A:D,4,0),"露易")=0," ",IFERROR(VLOOKUP(B2263,总表!A:D,4,0),"-"))</f>
        <v> </v>
      </c>
      <c r="I2263" s="6" t="str">
        <f t="shared" si="143"/>
        <v> </v>
      </c>
    </row>
    <row r="2264" spans="1:9">
      <c r="A2264" s="6">
        <v>2263</v>
      </c>
      <c r="B2264" s="47" t="str">
        <f t="shared" si="140"/>
        <v>000008D7</v>
      </c>
      <c r="C2264" s="50" t="str">
        <f>IFERROR(VLOOKUP(B2264,总表!A:B,2,0),"-")</f>
        <v>鱼类</v>
      </c>
      <c r="D2264" s="51" t="str">
        <f t="shared" si="141"/>
        <v>鱼类</v>
      </c>
      <c r="E2264" s="6" t="str">
        <f>IFERROR(VLOOKUP(B2264,总表!A:D,3,0),"-")</f>
        <v>刺豚</v>
      </c>
      <c r="F2264" s="6" t="str">
        <f t="shared" si="142"/>
        <v>刺豚</v>
      </c>
      <c r="G2264" s="6">
        <v>250</v>
      </c>
      <c r="H2264" s="6" t="str">
        <f>IF(IFERROR(VLOOKUP(B2264,总表!A:D,4,0),"露易")=0," ",IFERROR(VLOOKUP(B2264,总表!A:D,4,0),"-"))</f>
        <v> </v>
      </c>
      <c r="I2264" s="6" t="str">
        <f t="shared" si="143"/>
        <v> </v>
      </c>
    </row>
    <row r="2265" spans="1:9">
      <c r="A2265" s="6">
        <v>2264</v>
      </c>
      <c r="B2265" s="47" t="str">
        <f t="shared" si="140"/>
        <v>000008D8</v>
      </c>
      <c r="C2265" s="50" t="str">
        <f>IFERROR(VLOOKUP(B2265,总表!A:B,2,0),"-")</f>
        <v>鱼类</v>
      </c>
      <c r="D2265" s="51" t="str">
        <f t="shared" si="141"/>
        <v>鱼类</v>
      </c>
      <c r="E2265" s="6" t="str">
        <f>IFERROR(VLOOKUP(B2265,总表!A:D,3,0),"-")</f>
        <v>竹荚鱼</v>
      </c>
      <c r="F2265" s="6" t="str">
        <f t="shared" si="142"/>
        <v>竹荚鱼</v>
      </c>
      <c r="G2265" s="6">
        <v>150</v>
      </c>
      <c r="H2265" s="6" t="str">
        <f>IF(IFERROR(VLOOKUP(B2265,总表!A:D,4,0),"露易")=0," ",IFERROR(VLOOKUP(B2265,总表!A:D,4,0),"-"))</f>
        <v> </v>
      </c>
      <c r="I2265" s="6" t="str">
        <f t="shared" si="143"/>
        <v> </v>
      </c>
    </row>
    <row r="2266" spans="1:9">
      <c r="A2266" s="6">
        <v>2265</v>
      </c>
      <c r="B2266" s="47" t="str">
        <f t="shared" si="140"/>
        <v>000008D9</v>
      </c>
      <c r="C2266" s="50" t="str">
        <f>IFERROR(VLOOKUP(B2266,总表!A:B,2,0),"-")</f>
        <v>鱼类</v>
      </c>
      <c r="D2266" s="51" t="str">
        <f t="shared" si="141"/>
        <v>鱼类</v>
      </c>
      <c r="E2266" s="6" t="str">
        <f>IFERROR(VLOOKUP(B2266,总表!A:D,3,0),"-")</f>
        <v>条石鲷</v>
      </c>
      <c r="F2266" s="6" t="str">
        <f t="shared" si="142"/>
        <v>条石鲷</v>
      </c>
      <c r="G2266" s="6">
        <v>5000</v>
      </c>
      <c r="H2266" s="6" t="str">
        <f>IF(IFERROR(VLOOKUP(B2266,总表!A:D,4,0),"露易")=0," ",IFERROR(VLOOKUP(B2266,总表!A:D,4,0),"-"))</f>
        <v> </v>
      </c>
      <c r="I2266" s="6" t="str">
        <f t="shared" si="143"/>
        <v> </v>
      </c>
    </row>
    <row r="2267" spans="1:9">
      <c r="A2267" s="6">
        <v>2266</v>
      </c>
      <c r="B2267" s="47" t="str">
        <f t="shared" si="140"/>
        <v>000008DA</v>
      </c>
      <c r="C2267" s="50" t="str">
        <f>IFERROR(VLOOKUP(B2267,总表!A:B,2,0),"-")</f>
        <v>鱼类</v>
      </c>
      <c r="D2267" s="51" t="str">
        <f t="shared" si="141"/>
        <v>鱼类</v>
      </c>
      <c r="E2267" s="51" t="str">
        <f>IFERROR(VLOOKUP(B2267,总表!A:D,3,0),"-")</f>
        <v>鲈鱼</v>
      </c>
      <c r="F2267" s="51" t="str">
        <f t="shared" si="142"/>
        <v>鲈鱼</v>
      </c>
      <c r="G2267" s="6">
        <v>400</v>
      </c>
      <c r="H2267" s="6" t="str">
        <f>IF(IFERROR(VLOOKUP(B2267,总表!A:D,4,0),"露易")=0," ",IFERROR(VLOOKUP(B2267,总表!A:D,4,0),"-"))</f>
        <v> </v>
      </c>
      <c r="I2267" s="6" t="str">
        <f t="shared" si="143"/>
        <v> </v>
      </c>
    </row>
    <row r="2268" spans="1:9">
      <c r="A2268" s="6">
        <v>2267</v>
      </c>
      <c r="B2268" s="47" t="str">
        <f t="shared" si="140"/>
        <v>000008DB</v>
      </c>
      <c r="C2268" s="50" t="str">
        <f>IFERROR(VLOOKUP(B2268,总表!A:B,2,0),"-")</f>
        <v>鱼类</v>
      </c>
      <c r="D2268" s="51" t="str">
        <f t="shared" si="141"/>
        <v>鱼类</v>
      </c>
      <c r="E2268" s="51" t="str">
        <f>IFERROR(VLOOKUP(B2268,总表!A:D,3,0),"-")</f>
        <v>鲷鱼</v>
      </c>
      <c r="F2268" s="51" t="str">
        <f t="shared" si="142"/>
        <v>鲷鱼</v>
      </c>
      <c r="G2268" s="6">
        <v>3000</v>
      </c>
      <c r="H2268" s="6" t="str">
        <f>IF(IFERROR(VLOOKUP(B2268,总表!A:D,4,0),"露易")=0," ",IFERROR(VLOOKUP(B2268,总表!A:D,4,0),"-"))</f>
        <v> </v>
      </c>
      <c r="I2268" s="6" t="str">
        <f t="shared" si="143"/>
        <v> </v>
      </c>
    </row>
    <row r="2269" spans="1:9">
      <c r="A2269" s="6">
        <v>2268</v>
      </c>
      <c r="B2269" s="47" t="str">
        <f t="shared" si="140"/>
        <v>000008DC</v>
      </c>
      <c r="C2269" s="50" t="str">
        <f>IFERROR(VLOOKUP(B2269,总表!A:B,2,0),"-")</f>
        <v>鱼类</v>
      </c>
      <c r="D2269" s="51" t="str">
        <f t="shared" si="141"/>
        <v>鱼类</v>
      </c>
      <c r="E2269" s="51" t="str">
        <f>IFERROR(VLOOKUP(B2269,总表!A:D,3,0),"-")</f>
        <v>鲽鱼</v>
      </c>
      <c r="F2269" s="51" t="str">
        <f t="shared" si="142"/>
        <v>鲽鱼</v>
      </c>
      <c r="G2269" s="6">
        <v>300</v>
      </c>
      <c r="H2269" s="6" t="str">
        <f>IF(IFERROR(VLOOKUP(B2269,总表!A:D,4,0),"露易")=0," ",IFERROR(VLOOKUP(B2269,总表!A:D,4,0),"-"))</f>
        <v> </v>
      </c>
      <c r="I2269" s="6" t="str">
        <f t="shared" si="143"/>
        <v> </v>
      </c>
    </row>
    <row r="2270" spans="1:9">
      <c r="A2270" s="6">
        <v>2269</v>
      </c>
      <c r="B2270" s="47" t="str">
        <f t="shared" si="140"/>
        <v>000008DD</v>
      </c>
      <c r="C2270" s="50" t="str">
        <f>IFERROR(VLOOKUP(B2270,总表!A:B,2,0),"-")</f>
        <v>鱼类</v>
      </c>
      <c r="D2270" s="51" t="str">
        <f t="shared" si="141"/>
        <v>鱼类</v>
      </c>
      <c r="E2270" s="6" t="str">
        <f>IFERROR(VLOOKUP(B2270,总表!A:D,3,0),"-")</f>
        <v>比目鱼</v>
      </c>
      <c r="F2270" s="6" t="str">
        <f t="shared" si="142"/>
        <v>比目鱼</v>
      </c>
      <c r="G2270" s="6">
        <v>800</v>
      </c>
      <c r="H2270" s="6" t="str">
        <f>IF(IFERROR(VLOOKUP(B2270,总表!A:D,4,0),"露易")=0," ",IFERROR(VLOOKUP(B2270,总表!A:D,4,0),"-"))</f>
        <v> </v>
      </c>
      <c r="I2270" s="6" t="str">
        <f t="shared" si="143"/>
        <v> </v>
      </c>
    </row>
    <row r="2271" spans="1:9">
      <c r="A2271" s="6">
        <v>2270</v>
      </c>
      <c r="B2271" s="47" t="str">
        <f t="shared" si="140"/>
        <v>000008DE</v>
      </c>
      <c r="C2271" s="50" t="str">
        <f>IFERROR(VLOOKUP(B2271,总表!A:B,2,0),"-")</f>
        <v>鱼类</v>
      </c>
      <c r="D2271" s="51" t="str">
        <f t="shared" si="141"/>
        <v>鱼类</v>
      </c>
      <c r="E2271" s="51" t="str">
        <f>IFERROR(VLOOKUP(B2271,总表!A:D,3,0),"-")</f>
        <v>鱿鱼</v>
      </c>
      <c r="F2271" s="51" t="str">
        <f t="shared" si="142"/>
        <v>鱿鱼</v>
      </c>
      <c r="G2271" s="6">
        <v>500</v>
      </c>
      <c r="H2271" s="6" t="str">
        <f>IF(IFERROR(VLOOKUP(B2271,总表!A:D,4,0),"露易")=0," ",IFERROR(VLOOKUP(B2271,总表!A:D,4,0),"-"))</f>
        <v> </v>
      </c>
      <c r="I2271" s="6" t="str">
        <f t="shared" si="143"/>
        <v> </v>
      </c>
    </row>
    <row r="2272" spans="1:9">
      <c r="A2272" s="6">
        <v>2271</v>
      </c>
      <c r="B2272" s="47" t="str">
        <f t="shared" si="140"/>
        <v>000008DF</v>
      </c>
      <c r="C2272" s="50" t="str">
        <f>IFERROR(VLOOKUP(B2272,总表!A:B,2,0),"-")</f>
        <v>鱼类</v>
      </c>
      <c r="D2272" s="51" t="str">
        <f t="shared" si="141"/>
        <v>鱼类</v>
      </c>
      <c r="E2272" s="6" t="str">
        <f>IFERROR(VLOOKUP(B2272,总表!A:D,3,0),"-")</f>
        <v>裸胸鳝</v>
      </c>
      <c r="F2272" s="6" t="str">
        <f t="shared" si="142"/>
        <v>裸胸鳝</v>
      </c>
      <c r="G2272" s="6">
        <v>2000</v>
      </c>
      <c r="H2272" s="6" t="str">
        <f>IF(IFERROR(VLOOKUP(B2272,总表!A:D,4,0),"露易")=0," ",IFERROR(VLOOKUP(B2272,总表!A:D,4,0),"-"))</f>
        <v> </v>
      </c>
      <c r="I2272" s="6" t="str">
        <f t="shared" si="143"/>
        <v> </v>
      </c>
    </row>
    <row r="2273" spans="1:9">
      <c r="A2273" s="6">
        <v>2272</v>
      </c>
      <c r="B2273" s="47" t="str">
        <f t="shared" si="140"/>
        <v>000008E0</v>
      </c>
      <c r="C2273" s="50" t="str">
        <f>IFERROR(VLOOKUP(B2273,总表!A:B,2,0),"-")</f>
        <v>鱼类</v>
      </c>
      <c r="D2273" s="51" t="str">
        <f t="shared" si="141"/>
        <v>鱼类</v>
      </c>
      <c r="E2273" s="6" t="str">
        <f>IFERROR(VLOOKUP(B2273,总表!A:D,3,0),"-")</f>
        <v>五彩鳗</v>
      </c>
      <c r="F2273" s="6" t="str">
        <f t="shared" si="142"/>
        <v>五彩鳗</v>
      </c>
      <c r="G2273" s="6">
        <v>600</v>
      </c>
      <c r="H2273" s="6" t="str">
        <f>IF(IFERROR(VLOOKUP(B2273,总表!A:D,4,0),"露易")=0," ",IFERROR(VLOOKUP(B2273,总表!A:D,4,0),"-"))</f>
        <v> </v>
      </c>
      <c r="I2273" s="6" t="str">
        <f t="shared" si="143"/>
        <v> </v>
      </c>
    </row>
    <row r="2274" spans="1:9">
      <c r="A2274" s="6">
        <v>2273</v>
      </c>
      <c r="B2274" s="47" t="str">
        <f t="shared" si="140"/>
        <v>000008E1</v>
      </c>
      <c r="C2274" s="50" t="str">
        <f>IFERROR(VLOOKUP(B2274,总表!A:B,2,0),"-")</f>
        <v>鱼类</v>
      </c>
      <c r="D2274" s="51" t="str">
        <f t="shared" si="141"/>
        <v>鱼类</v>
      </c>
      <c r="E2274" s="6" t="str">
        <f>IFERROR(VLOOKUP(B2274,总表!A:D,3,0),"-")</f>
        <v>灯笼鱼</v>
      </c>
      <c r="F2274" s="6" t="str">
        <f t="shared" si="142"/>
        <v>灯笼鱼</v>
      </c>
      <c r="G2274" s="6">
        <v>2500</v>
      </c>
      <c r="H2274" s="6" t="str">
        <f>IF(IFERROR(VLOOKUP(B2274,总表!A:D,4,0),"露易")=0," ",IFERROR(VLOOKUP(B2274,总表!A:D,4,0),"-"))</f>
        <v> </v>
      </c>
      <c r="I2274" s="6" t="str">
        <f t="shared" si="143"/>
        <v> </v>
      </c>
    </row>
    <row r="2275" spans="1:9">
      <c r="A2275" s="6">
        <v>2274</v>
      </c>
      <c r="B2275" s="47" t="str">
        <f t="shared" si="140"/>
        <v>000008E2</v>
      </c>
      <c r="C2275" s="50" t="str">
        <f>IFERROR(VLOOKUP(B2275,总表!A:B,2,0),"-")</f>
        <v>鱼类</v>
      </c>
      <c r="D2275" s="51" t="str">
        <f t="shared" si="141"/>
        <v>鱼类</v>
      </c>
      <c r="E2275" s="51" t="str">
        <f>IFERROR(VLOOKUP(B2275,总表!A:D,3,0),"-")</f>
        <v>鲔鱼</v>
      </c>
      <c r="F2275" s="51" t="str">
        <f t="shared" si="142"/>
        <v>鲔鱼</v>
      </c>
      <c r="G2275" s="6">
        <v>7000</v>
      </c>
      <c r="H2275" s="6" t="str">
        <f>IF(IFERROR(VLOOKUP(B2275,总表!A:D,4,0),"露易")=0," ",IFERROR(VLOOKUP(B2275,总表!A:D,4,0),"-"))</f>
        <v> </v>
      </c>
      <c r="I2275" s="6" t="str">
        <f t="shared" si="143"/>
        <v> </v>
      </c>
    </row>
    <row r="2276" spans="1:9">
      <c r="A2276" s="6">
        <v>2275</v>
      </c>
      <c r="B2276" s="47" t="str">
        <f t="shared" si="140"/>
        <v>000008E3</v>
      </c>
      <c r="C2276" s="50" t="str">
        <f>IFERROR(VLOOKUP(B2276,总表!A:B,2,0),"-")</f>
        <v>鱼类</v>
      </c>
      <c r="D2276" s="51" t="str">
        <f t="shared" si="141"/>
        <v>鱼类</v>
      </c>
      <c r="E2276" s="6" t="str">
        <f>IFERROR(VLOOKUP(B2276,总表!A:D,3,0),"-")</f>
        <v>旗鱼</v>
      </c>
      <c r="F2276" s="6" t="str">
        <f t="shared" si="142"/>
        <v>旗鱼</v>
      </c>
      <c r="G2276" s="6">
        <v>10000</v>
      </c>
      <c r="H2276" s="6" t="str">
        <f>IF(IFERROR(VLOOKUP(B2276,总表!A:D,4,0),"露易")=0," ",IFERROR(VLOOKUP(B2276,总表!A:D,4,0),"-"))</f>
        <v> </v>
      </c>
      <c r="I2276" s="6" t="str">
        <f t="shared" si="143"/>
        <v> </v>
      </c>
    </row>
    <row r="2277" spans="1:9">
      <c r="A2277" s="6">
        <v>2276</v>
      </c>
      <c r="B2277" s="47" t="str">
        <f t="shared" si="140"/>
        <v>000008E4</v>
      </c>
      <c r="C2277" s="50" t="str">
        <f>IFERROR(VLOOKUP(B2277,总表!A:B,2,0),"-")</f>
        <v>鱼类</v>
      </c>
      <c r="D2277" s="51" t="str">
        <f t="shared" si="141"/>
        <v>鱼类</v>
      </c>
      <c r="E2277" s="6" t="str">
        <f>IFERROR(VLOOKUP(B2277,总表!A:D,3,0),"-")</f>
        <v>白面弄鱼</v>
      </c>
      <c r="F2277" s="6" t="str">
        <f t="shared" si="142"/>
        <v>白面弄鱼</v>
      </c>
      <c r="G2277" s="6">
        <v>4500</v>
      </c>
      <c r="H2277" s="6" t="str">
        <f>IF(IFERROR(VLOOKUP(B2277,总表!A:D,4,0),"露易")=0," ",IFERROR(VLOOKUP(B2277,总表!A:D,4,0),"-"))</f>
        <v> </v>
      </c>
      <c r="I2277" s="6" t="str">
        <f t="shared" si="143"/>
        <v> </v>
      </c>
    </row>
    <row r="2278" spans="1:9">
      <c r="A2278" s="6">
        <v>2277</v>
      </c>
      <c r="B2278" s="47" t="str">
        <f t="shared" si="140"/>
        <v>000008E5</v>
      </c>
      <c r="C2278" s="50" t="str">
        <f>IFERROR(VLOOKUP(B2278,总表!A:B,2,0),"-")</f>
        <v>鱼类</v>
      </c>
      <c r="D2278" s="51" t="str">
        <f t="shared" si="141"/>
        <v>鱼类</v>
      </c>
      <c r="E2278" s="51" t="str">
        <f>IFERROR(VLOOKUP(B2278,总表!A:D,3,0),"-")</f>
        <v>鳐鱼</v>
      </c>
      <c r="F2278" s="51" t="str">
        <f t="shared" si="142"/>
        <v>鳐鱼</v>
      </c>
      <c r="G2278" s="6">
        <v>3000</v>
      </c>
      <c r="H2278" s="6" t="str">
        <f>IF(IFERROR(VLOOKUP(B2278,总表!A:D,4,0),"露易")=0," ",IFERROR(VLOOKUP(B2278,总表!A:D,4,0),"-"))</f>
        <v> </v>
      </c>
      <c r="I2278" s="6" t="str">
        <f t="shared" si="143"/>
        <v> </v>
      </c>
    </row>
    <row r="2279" spans="1:9">
      <c r="A2279" s="6">
        <v>2278</v>
      </c>
      <c r="B2279" s="47" t="str">
        <f t="shared" si="140"/>
        <v>000008E6</v>
      </c>
      <c r="C2279" s="50" t="str">
        <f>IFERROR(VLOOKUP(B2279,总表!A:B,2,0),"-")</f>
        <v>鱼类</v>
      </c>
      <c r="D2279" s="51" t="str">
        <f t="shared" si="141"/>
        <v>鱼类</v>
      </c>
      <c r="E2279" s="6" t="str">
        <f>IFERROR(VLOOKUP(B2279,总表!A:D,3,0),"-")</f>
        <v>翻车鱼</v>
      </c>
      <c r="F2279" s="6" t="str">
        <f t="shared" si="142"/>
        <v>翻车鱼</v>
      </c>
      <c r="G2279" s="6">
        <v>4000</v>
      </c>
      <c r="H2279" s="6" t="str">
        <f>IF(IFERROR(VLOOKUP(B2279,总表!A:D,4,0),"露易")=0," ",IFERROR(VLOOKUP(B2279,总表!A:D,4,0),"-"))</f>
        <v> </v>
      </c>
      <c r="I2279" s="6" t="str">
        <f t="shared" si="143"/>
        <v> </v>
      </c>
    </row>
    <row r="2280" spans="1:9">
      <c r="A2280" s="6">
        <v>2279</v>
      </c>
      <c r="B2280" s="47" t="str">
        <f t="shared" si="140"/>
        <v>000008E7</v>
      </c>
      <c r="C2280" s="50" t="str">
        <f>IFERROR(VLOOKUP(B2280,总表!A:B,2,0),"-")</f>
        <v>鱼类</v>
      </c>
      <c r="D2280" s="51" t="str">
        <f t="shared" si="141"/>
        <v>鱼类</v>
      </c>
      <c r="E2280" s="6" t="str">
        <f>IFERROR(VLOOKUP(B2280,总表!A:D,3,0),"-")</f>
        <v>双髻鲨</v>
      </c>
      <c r="F2280" s="6" t="str">
        <f t="shared" si="142"/>
        <v>双髻鲨</v>
      </c>
      <c r="G2280" s="6">
        <v>8000</v>
      </c>
      <c r="H2280" s="6" t="str">
        <f>IF(IFERROR(VLOOKUP(B2280,总表!A:D,4,0),"露易")=0," ",IFERROR(VLOOKUP(B2280,总表!A:D,4,0),"-"))</f>
        <v> </v>
      </c>
      <c r="I2280" s="6" t="str">
        <f t="shared" si="143"/>
        <v> </v>
      </c>
    </row>
    <row r="2281" spans="1:9">
      <c r="A2281" s="6">
        <v>2280</v>
      </c>
      <c r="B2281" s="47" t="str">
        <f t="shared" si="140"/>
        <v>000008E8</v>
      </c>
      <c r="C2281" s="50" t="str">
        <f>IFERROR(VLOOKUP(B2281,总表!A:B,2,0),"-")</f>
        <v>鱼类</v>
      </c>
      <c r="D2281" s="51" t="str">
        <f t="shared" si="141"/>
        <v>鱼类</v>
      </c>
      <c r="E2281" s="51" t="str">
        <f>IFERROR(VLOOKUP(B2281,总表!A:D,3,0),"-")</f>
        <v>鲨鱼</v>
      </c>
      <c r="F2281" s="51" t="str">
        <f t="shared" si="142"/>
        <v>鲨鱼</v>
      </c>
      <c r="G2281" s="6">
        <v>15000</v>
      </c>
      <c r="H2281" s="6" t="str">
        <f>IF(IFERROR(VLOOKUP(B2281,总表!A:D,4,0),"露易")=0," ",IFERROR(VLOOKUP(B2281,总表!A:D,4,0),"-"))</f>
        <v> </v>
      </c>
      <c r="I2281" s="6" t="str">
        <f t="shared" si="143"/>
        <v> </v>
      </c>
    </row>
    <row r="2282" spans="1:9">
      <c r="A2282" s="6">
        <v>2281</v>
      </c>
      <c r="B2282" s="47" t="str">
        <f t="shared" si="140"/>
        <v>000008E9</v>
      </c>
      <c r="C2282" s="50" t="str">
        <f>IFERROR(VLOOKUP(B2282,总表!A:B,2,0),"-")</f>
        <v>鱼类</v>
      </c>
      <c r="D2282" s="51" t="str">
        <f t="shared" si="141"/>
        <v>鱼类</v>
      </c>
      <c r="E2282" s="51" t="str">
        <f>IFERROR(VLOOKUP(B2282,总表!A:D,3,0),"-")</f>
        <v>锯鲨</v>
      </c>
      <c r="F2282" s="51" t="str">
        <f t="shared" si="142"/>
        <v>锯鲨</v>
      </c>
      <c r="G2282" s="6">
        <v>12000</v>
      </c>
      <c r="H2282" s="6" t="str">
        <f>IF(IFERROR(VLOOKUP(B2282,总表!A:D,4,0),"露易")=0," ",IFERROR(VLOOKUP(B2282,总表!A:D,4,0),"-"))</f>
        <v> </v>
      </c>
      <c r="I2282" s="6" t="str">
        <f t="shared" si="143"/>
        <v> </v>
      </c>
    </row>
    <row r="2283" spans="1:9">
      <c r="A2283" s="6">
        <v>2282</v>
      </c>
      <c r="B2283" s="47" t="str">
        <f t="shared" si="140"/>
        <v>000008EA</v>
      </c>
      <c r="C2283" s="50" t="str">
        <f>IFERROR(VLOOKUP(B2283,总表!A:B,2,0),"-")</f>
        <v>鱼类</v>
      </c>
      <c r="D2283" s="51" t="str">
        <f t="shared" si="141"/>
        <v>鱼类</v>
      </c>
      <c r="E2283" s="51" t="str">
        <f>IFERROR(VLOOKUP(B2283,总表!A:D,3,0),"-")</f>
        <v>鲸鲨</v>
      </c>
      <c r="F2283" s="51" t="str">
        <f t="shared" si="142"/>
        <v>鲸鲨</v>
      </c>
      <c r="G2283" s="6">
        <v>13000</v>
      </c>
      <c r="H2283" s="6" t="str">
        <f>IF(IFERROR(VLOOKUP(B2283,总表!A:D,4,0),"露易")=0," ",IFERROR(VLOOKUP(B2283,总表!A:D,4,0),"-"))</f>
        <v> </v>
      </c>
      <c r="I2283" s="6" t="str">
        <f t="shared" si="143"/>
        <v> </v>
      </c>
    </row>
    <row r="2284" spans="1:9">
      <c r="A2284" s="6">
        <v>2283</v>
      </c>
      <c r="B2284" s="47" t="str">
        <f t="shared" si="140"/>
        <v>000008EB</v>
      </c>
      <c r="C2284" s="50" t="str">
        <f>IFERROR(VLOOKUP(B2284,总表!A:B,2,0),"-")</f>
        <v>鱼类</v>
      </c>
      <c r="D2284" s="51" t="str">
        <f t="shared" si="141"/>
        <v>鱼类</v>
      </c>
      <c r="E2284" s="6" t="str">
        <f>IFERROR(VLOOKUP(B2284,总表!A:D,3,0),"-")</f>
        <v>皇带鱼</v>
      </c>
      <c r="F2284" s="6" t="str">
        <f t="shared" si="142"/>
        <v>皇带鱼</v>
      </c>
      <c r="G2284" s="6">
        <v>9000</v>
      </c>
      <c r="H2284" s="6" t="str">
        <f>IF(IFERROR(VLOOKUP(B2284,总表!A:D,4,0),"露易")=0," ",IFERROR(VLOOKUP(B2284,总表!A:D,4,0),"-"))</f>
        <v> </v>
      </c>
      <c r="I2284" s="6" t="str">
        <f t="shared" si="143"/>
        <v> </v>
      </c>
    </row>
    <row r="2285" spans="1:9">
      <c r="A2285" s="6">
        <v>2284</v>
      </c>
      <c r="B2285" s="47" t="str">
        <f t="shared" si="140"/>
        <v>000008EC</v>
      </c>
      <c r="C2285" s="50" t="str">
        <f>IFERROR(VLOOKUP(B2285,总表!A:B,2,0),"-")</f>
        <v>鱼类</v>
      </c>
      <c r="D2285" s="51" t="str">
        <f t="shared" si="141"/>
        <v>鱼类</v>
      </c>
      <c r="E2285" s="6" t="str">
        <f>IFERROR(VLOOKUP(B2285,总表!A:D,3,0),"-")</f>
        <v>矛尾鱼</v>
      </c>
      <c r="F2285" s="6" t="str">
        <f t="shared" si="142"/>
        <v>矛尾鱼</v>
      </c>
      <c r="G2285" s="6">
        <v>15000</v>
      </c>
      <c r="H2285" s="6" t="str">
        <f>IF(IFERROR(VLOOKUP(B2285,总表!A:D,4,0),"露易")=0," ",IFERROR(VLOOKUP(B2285,总表!A:D,4,0),"-"))</f>
        <v> </v>
      </c>
      <c r="I2285" s="6" t="str">
        <f t="shared" si="143"/>
        <v> </v>
      </c>
    </row>
    <row r="2286" spans="1:9">
      <c r="A2286" s="6">
        <v>2285</v>
      </c>
      <c r="B2286" s="47" t="str">
        <f t="shared" si="140"/>
        <v>000008ED</v>
      </c>
      <c r="C2286" s="47" t="str">
        <f>IFERROR(VLOOKUP(B2286,总表!A:B,2,0),"-")</f>
        <v>种植类</v>
      </c>
      <c r="D2286" s="6" t="str">
        <f t="shared" si="141"/>
        <v>种植类</v>
      </c>
      <c r="E2286" s="6" t="str">
        <f>IFERROR(VLOOKUP(B2286,总表!A:D,3,0),"-")</f>
        <v>梨子</v>
      </c>
      <c r="F2286" s="6" t="str">
        <f t="shared" si="142"/>
        <v>梨子</v>
      </c>
      <c r="G2286" s="6">
        <v>500</v>
      </c>
      <c r="H2286" s="6" t="str">
        <f>IF(IFERROR(VLOOKUP(B2286,总表!A:D,4,0),"露易")=0," ",IFERROR(VLOOKUP(B2286,总表!A:D,4,0),"-"))</f>
        <v> </v>
      </c>
      <c r="I2286" s="6" t="str">
        <f t="shared" si="143"/>
        <v> </v>
      </c>
    </row>
    <row r="2287" spans="1:9">
      <c r="A2287" s="6">
        <v>2286</v>
      </c>
      <c r="B2287" s="47" t="str">
        <f t="shared" si="140"/>
        <v>000008EE</v>
      </c>
      <c r="C2287" s="47" t="str">
        <f>IFERROR(VLOOKUP(B2287,总表!A:B,2,0),"-")</f>
        <v>种植类</v>
      </c>
      <c r="D2287" s="6" t="str">
        <f t="shared" si="141"/>
        <v>种植类</v>
      </c>
      <c r="E2287" s="6" t="str">
        <f>IFERROR(VLOOKUP(B2287,总表!A:D,3,0),"-")</f>
        <v>桃子</v>
      </c>
      <c r="F2287" s="6" t="str">
        <f t="shared" si="142"/>
        <v>桃子</v>
      </c>
      <c r="G2287" s="6">
        <v>100</v>
      </c>
      <c r="H2287" s="6" t="str">
        <f>IF(IFERROR(VLOOKUP(B2287,总表!A:D,4,0),"露易")=0," ",IFERROR(VLOOKUP(B2287,总表!A:D,4,0),"-"))</f>
        <v> </v>
      </c>
      <c r="I2287" s="6" t="str">
        <f t="shared" si="143"/>
        <v> </v>
      </c>
    </row>
    <row r="2288" spans="1:9">
      <c r="A2288" s="6">
        <v>2287</v>
      </c>
      <c r="B2288" s="47" t="str">
        <f t="shared" si="140"/>
        <v>000008EF</v>
      </c>
      <c r="C2288" s="47" t="str">
        <f>IFERROR(VLOOKUP(B2288,总表!A:B,2,0),"-")</f>
        <v>种植类</v>
      </c>
      <c r="D2288" s="6" t="str">
        <f t="shared" si="141"/>
        <v>种植类</v>
      </c>
      <c r="E2288" s="51" t="str">
        <f>IFERROR(VLOOKUP(B2288,总表!A:D,3,0),"-")</f>
        <v>樱桃</v>
      </c>
      <c r="F2288" s="51" t="str">
        <f t="shared" si="142"/>
        <v>樱桃</v>
      </c>
      <c r="G2288" s="6">
        <v>500</v>
      </c>
      <c r="H2288" s="6" t="str">
        <f>IF(IFERROR(VLOOKUP(B2288,总表!A:D,4,0),"露易")=0," ",IFERROR(VLOOKUP(B2288,总表!A:D,4,0),"-"))</f>
        <v> </v>
      </c>
      <c r="I2288" s="6" t="str">
        <f t="shared" si="143"/>
        <v> </v>
      </c>
    </row>
    <row r="2289" spans="1:9">
      <c r="A2289" s="6">
        <v>2288</v>
      </c>
      <c r="B2289" s="47" t="str">
        <f t="shared" si="140"/>
        <v>000008F0</v>
      </c>
      <c r="C2289" s="47" t="str">
        <f>IFERROR(VLOOKUP(B2289,总表!A:B,2,0),"-")</f>
        <v>种植类</v>
      </c>
      <c r="D2289" s="6" t="str">
        <f t="shared" si="141"/>
        <v>种植类</v>
      </c>
      <c r="E2289" s="6" t="str">
        <f>IFERROR(VLOOKUP(B2289,总表!A:D,3,0),"-")</f>
        <v>椰子</v>
      </c>
      <c r="F2289" s="6" t="str">
        <f t="shared" si="142"/>
        <v>椰子</v>
      </c>
      <c r="G2289" s="6">
        <v>250</v>
      </c>
      <c r="H2289" s="6" t="str">
        <f>IF(IFERROR(VLOOKUP(B2289,总表!A:D,4,0),"露易")=0," ",IFERROR(VLOOKUP(B2289,总表!A:D,4,0),"-"))</f>
        <v> </v>
      </c>
      <c r="I2289" s="6" t="str">
        <f t="shared" si="143"/>
        <v> </v>
      </c>
    </row>
    <row r="2290" spans="1:9">
      <c r="A2290" s="6">
        <v>2289</v>
      </c>
      <c r="B2290" s="47" t="str">
        <f t="shared" si="140"/>
        <v>000008F1</v>
      </c>
      <c r="C2290" s="47" t="str">
        <f>IFERROR(VLOOKUP(B2290,总表!A:B,2,0),"-")</f>
        <v>-</v>
      </c>
      <c r="D2290" s="6" t="str">
        <f t="shared" si="141"/>
        <v>-</v>
      </c>
      <c r="E2290" s="6" t="str">
        <f>IFERROR(VLOOKUP(B2290,总表!A:D,3,0),"-")</f>
        <v>-</v>
      </c>
      <c r="F2290" s="6" t="str">
        <f t="shared" si="142"/>
        <v>-</v>
      </c>
      <c r="G2290" s="6" t="s">
        <v>9</v>
      </c>
      <c r="H2290" s="6" t="str">
        <f>IF(IFERROR(VLOOKUP(B2290,总表!A:D,4,0),"露易")=0," ",IFERROR(VLOOKUP(B2290,总表!A:D,4,0),"-"))</f>
        <v>-</v>
      </c>
      <c r="I2290" s="6" t="str">
        <f t="shared" si="143"/>
        <v>-</v>
      </c>
    </row>
    <row r="2291" spans="1:9">
      <c r="A2291" s="6">
        <v>2290</v>
      </c>
      <c r="B2291" s="47" t="str">
        <f t="shared" si="140"/>
        <v>000008F2</v>
      </c>
      <c r="C2291" s="47" t="str">
        <f>IFERROR(VLOOKUP(B2291,总表!A:B,2,0),"-")</f>
        <v>-</v>
      </c>
      <c r="D2291" s="6" t="str">
        <f t="shared" si="141"/>
        <v>-</v>
      </c>
      <c r="E2291" s="6" t="str">
        <f>IFERROR(VLOOKUP(B2291,总表!A:D,3,0),"-")</f>
        <v>-</v>
      </c>
      <c r="F2291" s="6" t="str">
        <f t="shared" si="142"/>
        <v>-</v>
      </c>
      <c r="G2291" s="6" t="s">
        <v>9</v>
      </c>
      <c r="H2291" s="6" t="str">
        <f>IF(IFERROR(VLOOKUP(B2291,总表!A:D,4,0),"露易")=0," ",IFERROR(VLOOKUP(B2291,总表!A:D,4,0),"-"))</f>
        <v>-</v>
      </c>
      <c r="I2291" s="6" t="str">
        <f t="shared" si="143"/>
        <v>-</v>
      </c>
    </row>
    <row r="2292" spans="1:9">
      <c r="A2292" s="6">
        <v>2291</v>
      </c>
      <c r="B2292" s="47" t="str">
        <f t="shared" si="140"/>
        <v>000008F3</v>
      </c>
      <c r="C2292" s="47" t="str">
        <f>IFERROR(VLOOKUP(B2292,总表!A:B,2,0),"-")</f>
        <v>-</v>
      </c>
      <c r="D2292" s="6" t="str">
        <f t="shared" si="141"/>
        <v>-</v>
      </c>
      <c r="E2292" s="6" t="str">
        <f>IFERROR(VLOOKUP(B2292,总表!A:D,3,0),"-")</f>
        <v>-</v>
      </c>
      <c r="F2292" s="6" t="str">
        <f t="shared" si="142"/>
        <v>-</v>
      </c>
      <c r="G2292" s="6" t="s">
        <v>9</v>
      </c>
      <c r="H2292" s="6" t="str">
        <f>IF(IFERROR(VLOOKUP(B2292,总表!A:D,4,0),"露易")=0," ",IFERROR(VLOOKUP(B2292,总表!A:D,4,0),"-"))</f>
        <v>-</v>
      </c>
      <c r="I2292" s="6" t="str">
        <f t="shared" si="143"/>
        <v>-</v>
      </c>
    </row>
    <row r="2293" spans="1:9">
      <c r="A2293" s="6">
        <v>2292</v>
      </c>
      <c r="B2293" s="47" t="str">
        <f t="shared" si="140"/>
        <v>000008F4</v>
      </c>
      <c r="C2293" s="47" t="str">
        <f>IFERROR(VLOOKUP(B2293,总表!A:B,2,0),"-")</f>
        <v>-</v>
      </c>
      <c r="D2293" s="6" t="str">
        <f t="shared" si="141"/>
        <v>-</v>
      </c>
      <c r="E2293" s="6" t="str">
        <f>IFERROR(VLOOKUP(B2293,总表!A:D,3,0),"-")</f>
        <v>-</v>
      </c>
      <c r="F2293" s="6" t="str">
        <f t="shared" si="142"/>
        <v>-</v>
      </c>
      <c r="G2293" s="6" t="s">
        <v>9</v>
      </c>
      <c r="H2293" s="6" t="str">
        <f>IF(IFERROR(VLOOKUP(B2293,总表!A:D,4,0),"露易")=0," ",IFERROR(VLOOKUP(B2293,总表!A:D,4,0),"-"))</f>
        <v>-</v>
      </c>
      <c r="I2293" s="6" t="str">
        <f t="shared" si="143"/>
        <v>-</v>
      </c>
    </row>
    <row r="2294" spans="1:9">
      <c r="A2294" s="6">
        <v>2293</v>
      </c>
      <c r="B2294" s="47" t="str">
        <f t="shared" si="140"/>
        <v>000008F5</v>
      </c>
      <c r="C2294" s="47" t="str">
        <f>IFERROR(VLOOKUP(B2294,总表!A:B,2,0),"-")</f>
        <v>-</v>
      </c>
      <c r="D2294" s="6" t="str">
        <f t="shared" si="141"/>
        <v>-</v>
      </c>
      <c r="E2294" s="6" t="str">
        <f>IFERROR(VLOOKUP(B2294,总表!A:D,3,0),"-")</f>
        <v>-</v>
      </c>
      <c r="F2294" s="6" t="str">
        <f t="shared" si="142"/>
        <v>-</v>
      </c>
      <c r="G2294" s="6" t="s">
        <v>9</v>
      </c>
      <c r="H2294" s="6" t="str">
        <f>IF(IFERROR(VLOOKUP(B2294,总表!A:D,4,0),"露易")=0," ",IFERROR(VLOOKUP(B2294,总表!A:D,4,0),"-"))</f>
        <v>-</v>
      </c>
      <c r="I2294" s="6" t="str">
        <f t="shared" si="143"/>
        <v>-</v>
      </c>
    </row>
    <row r="2295" spans="1:9">
      <c r="A2295" s="6">
        <v>2294</v>
      </c>
      <c r="B2295" s="47" t="str">
        <f t="shared" si="140"/>
        <v>000008F6</v>
      </c>
      <c r="C2295" s="47" t="str">
        <f>IFERROR(VLOOKUP(B2295,总表!A:B,2,0),"-")</f>
        <v>-</v>
      </c>
      <c r="D2295" s="6" t="str">
        <f t="shared" si="141"/>
        <v>-</v>
      </c>
      <c r="E2295" s="6" t="str">
        <f>IFERROR(VLOOKUP(B2295,总表!A:D,3,0),"-")</f>
        <v>-</v>
      </c>
      <c r="F2295" s="6" t="str">
        <f t="shared" si="142"/>
        <v>-</v>
      </c>
      <c r="G2295" s="6" t="s">
        <v>9</v>
      </c>
      <c r="H2295" s="6" t="str">
        <f>IF(IFERROR(VLOOKUP(B2295,总表!A:D,4,0),"露易")=0," ",IFERROR(VLOOKUP(B2295,总表!A:D,4,0),"-"))</f>
        <v>-</v>
      </c>
      <c r="I2295" s="6" t="str">
        <f t="shared" si="143"/>
        <v>-</v>
      </c>
    </row>
    <row r="2296" spans="1:9">
      <c r="A2296" s="6">
        <v>2295</v>
      </c>
      <c r="B2296" s="47" t="str">
        <f t="shared" si="140"/>
        <v>000008F7</v>
      </c>
      <c r="C2296" s="47" t="str">
        <f>IFERROR(VLOOKUP(B2296,总表!A:B,2,0),"-")</f>
        <v>种植类</v>
      </c>
      <c r="D2296" s="6" t="str">
        <f t="shared" si="141"/>
        <v>种植类</v>
      </c>
      <c r="E2296" s="6" t="str">
        <f>IFERROR(VLOOKUP(B2296,总表!A:D,3,0),"-")</f>
        <v>竹笋</v>
      </c>
      <c r="F2296" s="6" t="str">
        <f t="shared" si="142"/>
        <v>竹笋</v>
      </c>
      <c r="G2296" s="6">
        <v>250</v>
      </c>
      <c r="H2296" s="6" t="str">
        <f>IF(IFERROR(VLOOKUP(B2296,总表!A:D,4,0),"露易")=0," ",IFERROR(VLOOKUP(B2296,总表!A:D,4,0),"-"))</f>
        <v> </v>
      </c>
      <c r="I2296" s="6" t="str">
        <f t="shared" si="143"/>
        <v> </v>
      </c>
    </row>
    <row r="2297" spans="1:9">
      <c r="A2297" s="6">
        <v>2296</v>
      </c>
      <c r="B2297" s="47" t="str">
        <f t="shared" si="140"/>
        <v>000008F8</v>
      </c>
      <c r="C2297" s="47" t="str">
        <f>IFERROR(VLOOKUP(B2297,总表!A:B,2,0),"-")</f>
        <v>-</v>
      </c>
      <c r="D2297" s="6" t="str">
        <f t="shared" si="141"/>
        <v>-</v>
      </c>
      <c r="E2297" s="6" t="str">
        <f>IFERROR(VLOOKUP(B2297,总表!A:D,3,0),"-")</f>
        <v>-</v>
      </c>
      <c r="F2297" s="6" t="str">
        <f t="shared" si="142"/>
        <v>-</v>
      </c>
      <c r="G2297" s="6" t="s">
        <v>9</v>
      </c>
      <c r="H2297" s="6" t="str">
        <f>IF(IFERROR(VLOOKUP(B2297,总表!A:D,4,0),"露易")=0," ",IFERROR(VLOOKUP(B2297,总表!A:D,4,0),"-"))</f>
        <v>-</v>
      </c>
      <c r="I2297" s="6" t="str">
        <f t="shared" si="143"/>
        <v>-</v>
      </c>
    </row>
    <row r="2298" spans="1:9">
      <c r="A2298" s="6">
        <v>2297</v>
      </c>
      <c r="B2298" s="47" t="str">
        <f t="shared" si="140"/>
        <v>000008F9</v>
      </c>
      <c r="C2298" s="47" t="str">
        <f>IFERROR(VLOOKUP(B2298,总表!A:B,2,0),"-")</f>
        <v>-</v>
      </c>
      <c r="D2298" s="6" t="str">
        <f t="shared" si="141"/>
        <v>-</v>
      </c>
      <c r="E2298" s="6" t="str">
        <f>IFERROR(VLOOKUP(B2298,总表!A:D,3,0),"-")</f>
        <v>-</v>
      </c>
      <c r="F2298" s="6" t="str">
        <f t="shared" si="142"/>
        <v>-</v>
      </c>
      <c r="G2298" s="6" t="s">
        <v>9</v>
      </c>
      <c r="H2298" s="6" t="str">
        <f>IF(IFERROR(VLOOKUP(B2298,总表!A:D,4,0),"露易")=0," ",IFERROR(VLOOKUP(B2298,总表!A:D,4,0),"-"))</f>
        <v>-</v>
      </c>
      <c r="I2298" s="6" t="str">
        <f t="shared" si="143"/>
        <v>-</v>
      </c>
    </row>
    <row r="2299" spans="1:9">
      <c r="A2299" s="6">
        <v>2298</v>
      </c>
      <c r="B2299" s="47" t="str">
        <f t="shared" si="140"/>
        <v>000008FA</v>
      </c>
      <c r="C2299" s="50" t="str">
        <f>IFERROR(VLOOKUP(B2299,总表!A:B,2,0),"-")</f>
        <v>脸部装饰</v>
      </c>
      <c r="D2299" s="51" t="str">
        <f t="shared" si="141"/>
        <v>脸部装饰</v>
      </c>
      <c r="E2299" s="6" t="str">
        <f>IFERROR(VLOOKUP(B2299,总表!A:D,3,0),"-")</f>
        <v>奶嘴</v>
      </c>
      <c r="F2299" s="6" t="str">
        <f t="shared" si="142"/>
        <v>奶嘴</v>
      </c>
      <c r="G2299" s="6">
        <v>140</v>
      </c>
      <c r="H2299" s="6" t="str">
        <f>IF(IFERROR(VLOOKUP(B2299,总表!A:D,4,0),"露易")=0," ",IFERROR(VLOOKUP(B2299,总表!A:D,4,0),"-"))</f>
        <v>嫩紫色</v>
      </c>
      <c r="I2299" s="6" t="str">
        <f t="shared" si="143"/>
        <v>嫩紫色</v>
      </c>
    </row>
    <row r="2300" spans="1:9">
      <c r="A2300" s="6">
        <v>2299</v>
      </c>
      <c r="B2300" s="47" t="str">
        <f t="shared" si="140"/>
        <v>000008FB</v>
      </c>
      <c r="C2300" s="47" t="str">
        <f>IFERROR(VLOOKUP(B2300,总表!A:B,2,0),"-")</f>
        <v>-</v>
      </c>
      <c r="D2300" s="6" t="str">
        <f t="shared" si="141"/>
        <v>-</v>
      </c>
      <c r="E2300" s="6" t="str">
        <f>IFERROR(VLOOKUP(B2300,总表!A:D,3,0),"-")</f>
        <v>-</v>
      </c>
      <c r="F2300" s="6" t="str">
        <f t="shared" si="142"/>
        <v>-</v>
      </c>
      <c r="G2300" s="6" t="s">
        <v>9</v>
      </c>
      <c r="H2300" s="6" t="str">
        <f>IF(IFERROR(VLOOKUP(B2300,总表!A:D,4,0),"露易")=0," ",IFERROR(VLOOKUP(B2300,总表!A:D,4,0),"-"))</f>
        <v>-</v>
      </c>
      <c r="I2300" s="6" t="str">
        <f t="shared" si="143"/>
        <v>-</v>
      </c>
    </row>
    <row r="2301" spans="1:9">
      <c r="A2301" s="6">
        <v>2300</v>
      </c>
      <c r="B2301" s="47" t="str">
        <f t="shared" si="140"/>
        <v>000008FC</v>
      </c>
      <c r="C2301" s="47" t="str">
        <f>IFERROR(VLOOKUP(B2301,总表!A:B,2,0),"-")</f>
        <v>-</v>
      </c>
      <c r="D2301" s="6" t="str">
        <f t="shared" si="141"/>
        <v>-</v>
      </c>
      <c r="E2301" s="6" t="str">
        <f>IFERROR(VLOOKUP(B2301,总表!A:D,3,0),"-")</f>
        <v>-</v>
      </c>
      <c r="F2301" s="6" t="str">
        <f t="shared" si="142"/>
        <v>-</v>
      </c>
      <c r="G2301" s="6" t="s">
        <v>9</v>
      </c>
      <c r="H2301" s="6" t="str">
        <f>IF(IFERROR(VLOOKUP(B2301,总表!A:D,4,0),"露易")=0," ",IFERROR(VLOOKUP(B2301,总表!A:D,4,0),"-"))</f>
        <v>-</v>
      </c>
      <c r="I2301" s="6" t="str">
        <f t="shared" si="143"/>
        <v>-</v>
      </c>
    </row>
    <row r="2302" spans="1:9">
      <c r="A2302" s="6">
        <v>2301</v>
      </c>
      <c r="B2302" s="47" t="str">
        <f t="shared" si="140"/>
        <v>000008FD</v>
      </c>
      <c r="C2302" s="47" t="str">
        <f>IFERROR(VLOOKUP(B2302,总表!A:B,2,0),"-")</f>
        <v>-</v>
      </c>
      <c r="D2302" s="6" t="str">
        <f t="shared" si="141"/>
        <v>-</v>
      </c>
      <c r="E2302" s="6" t="str">
        <f>IFERROR(VLOOKUP(B2302,总表!A:D,3,0),"-")</f>
        <v>-</v>
      </c>
      <c r="F2302" s="6" t="str">
        <f t="shared" si="142"/>
        <v>-</v>
      </c>
      <c r="G2302" s="6" t="s">
        <v>9</v>
      </c>
      <c r="H2302" s="6" t="str">
        <f>IF(IFERROR(VLOOKUP(B2302,总表!A:D,4,0),"露易")=0," ",IFERROR(VLOOKUP(B2302,总表!A:D,4,0),"-"))</f>
        <v>-</v>
      </c>
      <c r="I2302" s="6" t="str">
        <f t="shared" si="143"/>
        <v>-</v>
      </c>
    </row>
    <row r="2303" spans="1:9">
      <c r="A2303" s="6">
        <v>2302</v>
      </c>
      <c r="B2303" s="47" t="str">
        <f t="shared" si="140"/>
        <v>000008FE</v>
      </c>
      <c r="C2303" s="47" t="str">
        <f>IFERROR(VLOOKUP(B2303,总表!A:B,2,0),"-")</f>
        <v>-</v>
      </c>
      <c r="D2303" s="6" t="str">
        <f t="shared" si="141"/>
        <v>-</v>
      </c>
      <c r="E2303" s="6" t="str">
        <f>IFERROR(VLOOKUP(B2303,总表!A:D,3,0),"-")</f>
        <v>-</v>
      </c>
      <c r="F2303" s="6" t="str">
        <f t="shared" si="142"/>
        <v>-</v>
      </c>
      <c r="G2303" s="6" t="s">
        <v>9</v>
      </c>
      <c r="H2303" s="6" t="str">
        <f>IF(IFERROR(VLOOKUP(B2303,总表!A:D,4,0),"露易")=0," ",IFERROR(VLOOKUP(B2303,总表!A:D,4,0),"-"))</f>
        <v>-</v>
      </c>
      <c r="I2303" s="6" t="str">
        <f t="shared" si="143"/>
        <v>-</v>
      </c>
    </row>
    <row r="2304" spans="1:9">
      <c r="A2304" s="6">
        <v>2303</v>
      </c>
      <c r="B2304" s="47" t="str">
        <f t="shared" si="140"/>
        <v>000008FF</v>
      </c>
      <c r="C2304" s="47" t="str">
        <f>IFERROR(VLOOKUP(B2304,总表!A:B,2,0),"-")</f>
        <v>-</v>
      </c>
      <c r="D2304" s="6" t="str">
        <f t="shared" si="141"/>
        <v>-</v>
      </c>
      <c r="E2304" s="6" t="str">
        <f>IFERROR(VLOOKUP(B2304,总表!A:D,3,0),"-")</f>
        <v>-</v>
      </c>
      <c r="F2304" s="6" t="str">
        <f t="shared" si="142"/>
        <v>-</v>
      </c>
      <c r="G2304" s="6" t="s">
        <v>9</v>
      </c>
      <c r="H2304" s="6" t="str">
        <f>IF(IFERROR(VLOOKUP(B2304,总表!A:D,4,0),"露易")=0," ",IFERROR(VLOOKUP(B2304,总表!A:D,4,0),"-"))</f>
        <v>-</v>
      </c>
      <c r="I2304" s="6" t="str">
        <f t="shared" si="143"/>
        <v>-</v>
      </c>
    </row>
    <row r="2305" spans="1:9">
      <c r="A2305" s="6">
        <v>2304</v>
      </c>
      <c r="B2305" s="47" t="str">
        <f t="shared" si="140"/>
        <v>00000900</v>
      </c>
      <c r="C2305" s="47" t="str">
        <f>IFERROR(VLOOKUP(B2305,总表!A:B,2,0),"-")</f>
        <v>种植类</v>
      </c>
      <c r="D2305" s="6" t="str">
        <f t="shared" si="141"/>
        <v>种植类</v>
      </c>
      <c r="E2305" s="51" t="str">
        <f>IFERROR(VLOOKUP(B2305,总表!A:D,3,0),"-")</f>
        <v>红色波斯菊</v>
      </c>
      <c r="F2305" s="51" t="str">
        <f t="shared" si="142"/>
        <v>红色波斯菊</v>
      </c>
      <c r="G2305" s="6">
        <v>40</v>
      </c>
      <c r="H2305" s="6" t="str">
        <f>IF(IFERROR(VLOOKUP(B2305,总表!A:D,4,0),"露易")=0," ",IFERROR(VLOOKUP(B2305,总表!A:D,4,0),"-"))</f>
        <v> </v>
      </c>
      <c r="I2305" s="6" t="str">
        <f t="shared" si="143"/>
        <v> </v>
      </c>
    </row>
    <row r="2306" spans="1:9">
      <c r="A2306" s="6">
        <v>2305</v>
      </c>
      <c r="B2306" s="47" t="str">
        <f t="shared" ref="B2306:B2369" si="144">DEC2HEX(ROW(A2305),8)</f>
        <v>00000901</v>
      </c>
      <c r="C2306" s="47" t="str">
        <f>IFERROR(VLOOKUP(B2306,总表!A:B,2,0),"-")</f>
        <v>种植类</v>
      </c>
      <c r="D2306" s="6" t="str">
        <f t="shared" ref="D2306:D2369" si="145">C2306</f>
        <v>种植类</v>
      </c>
      <c r="E2306" s="6" t="str">
        <f>IFERROR(VLOOKUP(B2306,总表!A:D,3,0),"-")</f>
        <v>白色波斯菊</v>
      </c>
      <c r="F2306" s="6" t="str">
        <f t="shared" ref="F2306:F2369" si="146">E2306</f>
        <v>白色波斯菊</v>
      </c>
      <c r="G2306" s="6">
        <v>40</v>
      </c>
      <c r="H2306" s="6" t="str">
        <f>IF(IFERROR(VLOOKUP(B2306,总表!A:D,4,0),"露易")=0," ",IFERROR(VLOOKUP(B2306,总表!A:D,4,0),"-"))</f>
        <v> </v>
      </c>
      <c r="I2306" s="6" t="str">
        <f t="shared" ref="I2306:I2369" si="147">H2306</f>
        <v> </v>
      </c>
    </row>
    <row r="2307" spans="1:9">
      <c r="A2307" s="6">
        <v>2306</v>
      </c>
      <c r="B2307" s="47" t="str">
        <f t="shared" si="144"/>
        <v>00000902</v>
      </c>
      <c r="C2307" s="47" t="str">
        <f>IFERROR(VLOOKUP(B2307,总表!A:B,2,0),"-")</f>
        <v>-</v>
      </c>
      <c r="D2307" s="6" t="str">
        <f t="shared" si="145"/>
        <v>-</v>
      </c>
      <c r="E2307" s="6" t="str">
        <f>IFERROR(VLOOKUP(B2307,总表!A:D,3,0),"-")</f>
        <v>-</v>
      </c>
      <c r="F2307" s="6" t="str">
        <f t="shared" si="146"/>
        <v>-</v>
      </c>
      <c r="G2307" s="6" t="s">
        <v>9</v>
      </c>
      <c r="H2307" s="6" t="str">
        <f>IF(IFERROR(VLOOKUP(B2307,总表!A:D,4,0),"露易")=0," ",IFERROR(VLOOKUP(B2307,总表!A:D,4,0),"-"))</f>
        <v>-</v>
      </c>
      <c r="I2307" s="6" t="str">
        <f t="shared" si="147"/>
        <v>-</v>
      </c>
    </row>
    <row r="2308" spans="1:9">
      <c r="A2308" s="6">
        <v>2307</v>
      </c>
      <c r="B2308" s="47" t="str">
        <f t="shared" si="144"/>
        <v>00000903</v>
      </c>
      <c r="C2308" s="47" t="str">
        <f>IFERROR(VLOOKUP(B2308,总表!A:B,2,0),"-")</f>
        <v>-</v>
      </c>
      <c r="D2308" s="6" t="str">
        <f t="shared" si="145"/>
        <v>-</v>
      </c>
      <c r="E2308" s="6" t="str">
        <f>IFERROR(VLOOKUP(B2308,总表!A:D,3,0),"-")</f>
        <v>-</v>
      </c>
      <c r="F2308" s="6" t="str">
        <f t="shared" si="146"/>
        <v>-</v>
      </c>
      <c r="G2308" s="6" t="s">
        <v>9</v>
      </c>
      <c r="H2308" s="6" t="str">
        <f>IF(IFERROR(VLOOKUP(B2308,总表!A:D,4,0),"露易")=0," ",IFERROR(VLOOKUP(B2308,总表!A:D,4,0),"-"))</f>
        <v>-</v>
      </c>
      <c r="I2308" s="6" t="str">
        <f t="shared" si="147"/>
        <v>-</v>
      </c>
    </row>
    <row r="2309" spans="1:9">
      <c r="A2309" s="6">
        <v>2308</v>
      </c>
      <c r="B2309" s="47" t="str">
        <f t="shared" si="144"/>
        <v>00000904</v>
      </c>
      <c r="C2309" s="47" t="str">
        <f>IFERROR(VLOOKUP(B2309,总表!A:B,2,0),"-")</f>
        <v>-</v>
      </c>
      <c r="D2309" s="6" t="str">
        <f t="shared" si="145"/>
        <v>-</v>
      </c>
      <c r="E2309" s="6" t="str">
        <f>IFERROR(VLOOKUP(B2309,总表!A:D,3,0),"-")</f>
        <v>-</v>
      </c>
      <c r="F2309" s="6" t="str">
        <f t="shared" si="146"/>
        <v>-</v>
      </c>
      <c r="G2309" s="6" t="s">
        <v>9</v>
      </c>
      <c r="H2309" s="6" t="str">
        <f>IF(IFERROR(VLOOKUP(B2309,总表!A:D,4,0),"露易")=0," ",IFERROR(VLOOKUP(B2309,总表!A:D,4,0),"-"))</f>
        <v>-</v>
      </c>
      <c r="I2309" s="6" t="str">
        <f t="shared" si="147"/>
        <v>-</v>
      </c>
    </row>
    <row r="2310" spans="1:9">
      <c r="A2310" s="6">
        <v>2309</v>
      </c>
      <c r="B2310" s="47" t="str">
        <f t="shared" si="144"/>
        <v>00000905</v>
      </c>
      <c r="C2310" s="47" t="str">
        <f>IFERROR(VLOOKUP(B2310,总表!A:B,2,0),"-")</f>
        <v>-</v>
      </c>
      <c r="D2310" s="6" t="str">
        <f t="shared" si="145"/>
        <v>-</v>
      </c>
      <c r="E2310" s="6" t="str">
        <f>IFERROR(VLOOKUP(B2310,总表!A:D,3,0),"-")</f>
        <v>-</v>
      </c>
      <c r="F2310" s="6" t="str">
        <f t="shared" si="146"/>
        <v>-</v>
      </c>
      <c r="G2310" s="6" t="s">
        <v>9</v>
      </c>
      <c r="H2310" s="6" t="str">
        <f>IF(IFERROR(VLOOKUP(B2310,总表!A:D,4,0),"露易")=0," ",IFERROR(VLOOKUP(B2310,总表!A:D,4,0),"-"))</f>
        <v>-</v>
      </c>
      <c r="I2310" s="6" t="str">
        <f t="shared" si="147"/>
        <v>-</v>
      </c>
    </row>
    <row r="2311" spans="1:9">
      <c r="A2311" s="6">
        <v>2310</v>
      </c>
      <c r="B2311" s="47" t="str">
        <f t="shared" si="144"/>
        <v>00000906</v>
      </c>
      <c r="C2311" s="47" t="str">
        <f>IFERROR(VLOOKUP(B2311,总表!A:B,2,0),"-")</f>
        <v>-</v>
      </c>
      <c r="D2311" s="6" t="str">
        <f t="shared" si="145"/>
        <v>-</v>
      </c>
      <c r="E2311" s="6" t="str">
        <f>IFERROR(VLOOKUP(B2311,总表!A:D,3,0),"-")</f>
        <v>-</v>
      </c>
      <c r="F2311" s="6" t="str">
        <f t="shared" si="146"/>
        <v>-</v>
      </c>
      <c r="G2311" s="6" t="s">
        <v>9</v>
      </c>
      <c r="H2311" s="6" t="str">
        <f>IF(IFERROR(VLOOKUP(B2311,总表!A:D,4,0),"露易")=0," ",IFERROR(VLOOKUP(B2311,总表!A:D,4,0),"-"))</f>
        <v>-</v>
      </c>
      <c r="I2311" s="6" t="str">
        <f t="shared" si="147"/>
        <v>-</v>
      </c>
    </row>
    <row r="2312" spans="1:9">
      <c r="A2312" s="6">
        <v>2311</v>
      </c>
      <c r="B2312" s="47" t="str">
        <f t="shared" si="144"/>
        <v>00000907</v>
      </c>
      <c r="C2312" s="47" t="str">
        <f>IFERROR(VLOOKUP(B2312,总表!A:B,2,0),"-")</f>
        <v>-</v>
      </c>
      <c r="D2312" s="6" t="str">
        <f t="shared" si="145"/>
        <v>-</v>
      </c>
      <c r="E2312" s="6" t="str">
        <f>IFERROR(VLOOKUP(B2312,总表!A:D,3,0),"-")</f>
        <v>-</v>
      </c>
      <c r="F2312" s="6" t="str">
        <f t="shared" si="146"/>
        <v>-</v>
      </c>
      <c r="G2312" s="6" t="s">
        <v>9</v>
      </c>
      <c r="H2312" s="6" t="str">
        <f>IF(IFERROR(VLOOKUP(B2312,总表!A:D,4,0),"露易")=0," ",IFERROR(VLOOKUP(B2312,总表!A:D,4,0),"-"))</f>
        <v>-</v>
      </c>
      <c r="I2312" s="6" t="str">
        <f t="shared" si="147"/>
        <v>-</v>
      </c>
    </row>
    <row r="2313" spans="1:9">
      <c r="A2313" s="6">
        <v>2312</v>
      </c>
      <c r="B2313" s="47" t="str">
        <f t="shared" si="144"/>
        <v>00000908</v>
      </c>
      <c r="C2313" s="47" t="str">
        <f>IFERROR(VLOOKUP(B2313,总表!A:B,2,0),"-")</f>
        <v>-</v>
      </c>
      <c r="D2313" s="6" t="str">
        <f t="shared" si="145"/>
        <v>-</v>
      </c>
      <c r="E2313" s="6" t="str">
        <f>IFERROR(VLOOKUP(B2313,总表!A:D,3,0),"-")</f>
        <v>-</v>
      </c>
      <c r="F2313" s="6" t="str">
        <f t="shared" si="146"/>
        <v>-</v>
      </c>
      <c r="G2313" s="6" t="s">
        <v>9</v>
      </c>
      <c r="H2313" s="6" t="str">
        <f>IF(IFERROR(VLOOKUP(B2313,总表!A:D,4,0),"露易")=0," ",IFERROR(VLOOKUP(B2313,总表!A:D,4,0),"-"))</f>
        <v>-</v>
      </c>
      <c r="I2313" s="6" t="str">
        <f t="shared" si="147"/>
        <v>-</v>
      </c>
    </row>
    <row r="2314" spans="1:9">
      <c r="A2314" s="6">
        <v>2313</v>
      </c>
      <c r="B2314" s="47" t="str">
        <f t="shared" si="144"/>
        <v>00000909</v>
      </c>
      <c r="C2314" s="47" t="str">
        <f>IFERROR(VLOOKUP(B2314,总表!A:B,2,0),"-")</f>
        <v>-</v>
      </c>
      <c r="D2314" s="6" t="str">
        <f t="shared" si="145"/>
        <v>-</v>
      </c>
      <c r="E2314" s="6" t="str">
        <f>IFERROR(VLOOKUP(B2314,总表!A:D,3,0),"-")</f>
        <v>-</v>
      </c>
      <c r="F2314" s="6" t="str">
        <f t="shared" si="146"/>
        <v>-</v>
      </c>
      <c r="G2314" s="6" t="s">
        <v>9</v>
      </c>
      <c r="H2314" s="6" t="str">
        <f>IF(IFERROR(VLOOKUP(B2314,总表!A:D,4,0),"露易")=0," ",IFERROR(VLOOKUP(B2314,总表!A:D,4,0),"-"))</f>
        <v>-</v>
      </c>
      <c r="I2314" s="6" t="str">
        <f t="shared" si="147"/>
        <v>-</v>
      </c>
    </row>
    <row r="2315" spans="1:9">
      <c r="A2315" s="6">
        <v>2314</v>
      </c>
      <c r="B2315" s="47" t="str">
        <f t="shared" si="144"/>
        <v>0000090A</v>
      </c>
      <c r="C2315" s="47" t="str">
        <f>IFERROR(VLOOKUP(B2315,总表!A:B,2,0),"-")</f>
        <v>-</v>
      </c>
      <c r="D2315" s="6" t="str">
        <f t="shared" si="145"/>
        <v>-</v>
      </c>
      <c r="E2315" s="6" t="str">
        <f>IFERROR(VLOOKUP(B2315,总表!A:D,3,0),"-")</f>
        <v>-</v>
      </c>
      <c r="F2315" s="6" t="str">
        <f t="shared" si="146"/>
        <v>-</v>
      </c>
      <c r="G2315" s="6" t="s">
        <v>9</v>
      </c>
      <c r="H2315" s="6" t="str">
        <f>IF(IFERROR(VLOOKUP(B2315,总表!A:D,4,0),"露易")=0," ",IFERROR(VLOOKUP(B2315,总表!A:D,4,0),"-"))</f>
        <v>-</v>
      </c>
      <c r="I2315" s="6" t="str">
        <f t="shared" si="147"/>
        <v>-</v>
      </c>
    </row>
    <row r="2316" spans="1:9">
      <c r="A2316" s="6">
        <v>2315</v>
      </c>
      <c r="B2316" s="47" t="str">
        <f t="shared" si="144"/>
        <v>0000090B</v>
      </c>
      <c r="C2316" s="47" t="str">
        <f>IFERROR(VLOOKUP(B2316,总表!A:B,2,0),"-")</f>
        <v>-</v>
      </c>
      <c r="D2316" s="6" t="str">
        <f t="shared" si="145"/>
        <v>-</v>
      </c>
      <c r="E2316" s="6" t="str">
        <f>IFERROR(VLOOKUP(B2316,总表!A:D,3,0),"-")</f>
        <v>-</v>
      </c>
      <c r="F2316" s="6" t="str">
        <f t="shared" si="146"/>
        <v>-</v>
      </c>
      <c r="G2316" s="6" t="s">
        <v>9</v>
      </c>
      <c r="H2316" s="6" t="str">
        <f>IF(IFERROR(VLOOKUP(B2316,总表!A:D,4,0),"露易")=0," ",IFERROR(VLOOKUP(B2316,总表!A:D,4,0),"-"))</f>
        <v>-</v>
      </c>
      <c r="I2316" s="6" t="str">
        <f t="shared" si="147"/>
        <v>-</v>
      </c>
    </row>
    <row r="2317" spans="1:9">
      <c r="A2317" s="6">
        <v>2316</v>
      </c>
      <c r="B2317" s="47" t="str">
        <f t="shared" si="144"/>
        <v>0000090C</v>
      </c>
      <c r="C2317" s="47" t="str">
        <f>IFERROR(VLOOKUP(B2317,总表!A:B,2,0),"-")</f>
        <v>-</v>
      </c>
      <c r="D2317" s="6" t="str">
        <f t="shared" si="145"/>
        <v>-</v>
      </c>
      <c r="E2317" s="6" t="str">
        <f>IFERROR(VLOOKUP(B2317,总表!A:D,3,0),"-")</f>
        <v>-</v>
      </c>
      <c r="F2317" s="6" t="str">
        <f t="shared" si="146"/>
        <v>-</v>
      </c>
      <c r="G2317" s="6" t="s">
        <v>9</v>
      </c>
      <c r="H2317" s="6" t="str">
        <f>IF(IFERROR(VLOOKUP(B2317,总表!A:D,4,0),"露易")=0," ",IFERROR(VLOOKUP(B2317,总表!A:D,4,0),"-"))</f>
        <v>-</v>
      </c>
      <c r="I2317" s="6" t="str">
        <f t="shared" si="147"/>
        <v>-</v>
      </c>
    </row>
    <row r="2318" spans="1:9">
      <c r="A2318" s="6">
        <v>2317</v>
      </c>
      <c r="B2318" s="47" t="str">
        <f t="shared" si="144"/>
        <v>0000090D</v>
      </c>
      <c r="C2318" s="47" t="str">
        <f>IFERROR(VLOOKUP(B2318,总表!A:B,2,0),"-")</f>
        <v>-</v>
      </c>
      <c r="D2318" s="6" t="str">
        <f t="shared" si="145"/>
        <v>-</v>
      </c>
      <c r="E2318" s="6" t="str">
        <f>IFERROR(VLOOKUP(B2318,总表!A:D,3,0),"-")</f>
        <v>-</v>
      </c>
      <c r="F2318" s="6" t="str">
        <f t="shared" si="146"/>
        <v>-</v>
      </c>
      <c r="G2318" s="6" t="s">
        <v>9</v>
      </c>
      <c r="H2318" s="6" t="str">
        <f>IF(IFERROR(VLOOKUP(B2318,总表!A:D,4,0),"露易")=0," ",IFERROR(VLOOKUP(B2318,总表!A:D,4,0),"-"))</f>
        <v>-</v>
      </c>
      <c r="I2318" s="6" t="str">
        <f t="shared" si="147"/>
        <v>-</v>
      </c>
    </row>
    <row r="2319" spans="1:9">
      <c r="A2319" s="6">
        <v>2318</v>
      </c>
      <c r="B2319" s="47" t="str">
        <f t="shared" si="144"/>
        <v>0000090E</v>
      </c>
      <c r="C2319" s="47" t="str">
        <f>IFERROR(VLOOKUP(B2319,总表!A:B,2,0),"-")</f>
        <v>-</v>
      </c>
      <c r="D2319" s="6" t="str">
        <f t="shared" si="145"/>
        <v>-</v>
      </c>
      <c r="E2319" s="6" t="str">
        <f>IFERROR(VLOOKUP(B2319,总表!A:D,3,0),"-")</f>
        <v>-</v>
      </c>
      <c r="F2319" s="6" t="str">
        <f t="shared" si="146"/>
        <v>-</v>
      </c>
      <c r="G2319" s="6" t="s">
        <v>9</v>
      </c>
      <c r="H2319" s="6" t="str">
        <f>IF(IFERROR(VLOOKUP(B2319,总表!A:D,4,0),"露易")=0," ",IFERROR(VLOOKUP(B2319,总表!A:D,4,0),"-"))</f>
        <v>-</v>
      </c>
      <c r="I2319" s="6" t="str">
        <f t="shared" si="147"/>
        <v>-</v>
      </c>
    </row>
    <row r="2320" spans="1:9">
      <c r="A2320" s="6">
        <v>2319</v>
      </c>
      <c r="B2320" s="47" t="str">
        <f t="shared" si="144"/>
        <v>0000090F</v>
      </c>
      <c r="C2320" s="50" t="str">
        <f>IFERROR(VLOOKUP(B2320,总表!A:B,2,0),"-")</f>
        <v>摆设类</v>
      </c>
      <c r="D2320" s="51" t="str">
        <f t="shared" si="145"/>
        <v>摆设类</v>
      </c>
      <c r="E2320" s="51" t="str">
        <f>IFERROR(VLOOKUP(B2320,总表!A:D,3,0),"-")</f>
        <v>饮水处</v>
      </c>
      <c r="F2320" s="51" t="str">
        <f t="shared" si="146"/>
        <v>饮水处</v>
      </c>
      <c r="G2320" s="6">
        <v>2700</v>
      </c>
      <c r="H2320" s="6" t="str">
        <f>IF(IFERROR(VLOOKUP(B2320,总表!A:D,4,0),"露易")=0," ",IFERROR(VLOOKUP(B2320,总表!A:D,4,0),"-"))</f>
        <v> </v>
      </c>
      <c r="I2320" s="6" t="str">
        <f t="shared" si="147"/>
        <v> </v>
      </c>
    </row>
    <row r="2321" spans="1:9">
      <c r="A2321" s="6">
        <v>2320</v>
      </c>
      <c r="B2321" s="47" t="str">
        <f t="shared" si="144"/>
        <v>00000910</v>
      </c>
      <c r="C2321" s="47" t="str">
        <f>IFERROR(VLOOKUP(B2321,总表!A:B,2,0),"-")</f>
        <v>-</v>
      </c>
      <c r="D2321" s="6" t="str">
        <f t="shared" si="145"/>
        <v>-</v>
      </c>
      <c r="E2321" s="6" t="str">
        <f>IFERROR(VLOOKUP(B2321,总表!A:D,3,0),"-")</f>
        <v>-</v>
      </c>
      <c r="F2321" s="6" t="str">
        <f t="shared" si="146"/>
        <v>-</v>
      </c>
      <c r="G2321" s="6" t="s">
        <v>9</v>
      </c>
      <c r="H2321" s="6" t="str">
        <f>IF(IFERROR(VLOOKUP(B2321,总表!A:D,4,0),"露易")=0," ",IFERROR(VLOOKUP(B2321,总表!A:D,4,0),"-"))</f>
        <v>-</v>
      </c>
      <c r="I2321" s="6" t="str">
        <f t="shared" si="147"/>
        <v>-</v>
      </c>
    </row>
    <row r="2322" spans="1:9">
      <c r="A2322" s="6">
        <v>2321</v>
      </c>
      <c r="B2322" s="47" t="str">
        <f t="shared" si="144"/>
        <v>00000911</v>
      </c>
      <c r="C2322" s="47" t="str">
        <f>IFERROR(VLOOKUP(B2322,总表!A:B,2,0),"-")</f>
        <v>-</v>
      </c>
      <c r="D2322" s="6" t="str">
        <f t="shared" si="145"/>
        <v>-</v>
      </c>
      <c r="E2322" s="6" t="str">
        <f>IFERROR(VLOOKUP(B2322,总表!A:D,3,0),"-")</f>
        <v>-</v>
      </c>
      <c r="F2322" s="6" t="str">
        <f t="shared" si="146"/>
        <v>-</v>
      </c>
      <c r="G2322" s="6" t="s">
        <v>9</v>
      </c>
      <c r="H2322" s="6" t="str">
        <f>IF(IFERROR(VLOOKUP(B2322,总表!A:D,4,0),"露易")=0," ",IFERROR(VLOOKUP(B2322,总表!A:D,4,0),"-"))</f>
        <v>-</v>
      </c>
      <c r="I2322" s="6" t="str">
        <f t="shared" si="147"/>
        <v>-</v>
      </c>
    </row>
    <row r="2323" spans="1:9">
      <c r="A2323" s="6">
        <v>2322</v>
      </c>
      <c r="B2323" s="47" t="str">
        <f t="shared" si="144"/>
        <v>00000912</v>
      </c>
      <c r="C2323" s="47" t="str">
        <f>IFERROR(VLOOKUP(B2323,总表!A:B,2,0),"-")</f>
        <v>-</v>
      </c>
      <c r="D2323" s="6" t="str">
        <f t="shared" si="145"/>
        <v>-</v>
      </c>
      <c r="E2323" s="6" t="str">
        <f>IFERROR(VLOOKUP(B2323,总表!A:D,3,0),"-")</f>
        <v>-</v>
      </c>
      <c r="F2323" s="6" t="str">
        <f t="shared" si="146"/>
        <v>-</v>
      </c>
      <c r="G2323" s="6" t="s">
        <v>9</v>
      </c>
      <c r="H2323" s="6" t="str">
        <f>IF(IFERROR(VLOOKUP(B2323,总表!A:D,4,0),"露易")=0," ",IFERROR(VLOOKUP(B2323,总表!A:D,4,0),"-"))</f>
        <v>-</v>
      </c>
      <c r="I2323" s="6" t="str">
        <f t="shared" si="147"/>
        <v>-</v>
      </c>
    </row>
    <row r="2324" spans="1:9">
      <c r="A2324" s="6">
        <v>2323</v>
      </c>
      <c r="B2324" s="47" t="str">
        <f t="shared" si="144"/>
        <v>00000913</v>
      </c>
      <c r="C2324" s="47" t="str">
        <f>IFERROR(VLOOKUP(B2324,总表!A:B,2,0),"-")</f>
        <v>-</v>
      </c>
      <c r="D2324" s="6" t="str">
        <f t="shared" si="145"/>
        <v>-</v>
      </c>
      <c r="E2324" s="6" t="str">
        <f>IFERROR(VLOOKUP(B2324,总表!A:D,3,0),"-")</f>
        <v>-</v>
      </c>
      <c r="F2324" s="6" t="str">
        <f t="shared" si="146"/>
        <v>-</v>
      </c>
      <c r="G2324" s="6" t="s">
        <v>9</v>
      </c>
      <c r="H2324" s="6" t="str">
        <f>IF(IFERROR(VLOOKUP(B2324,总表!A:D,4,0),"露易")=0," ",IFERROR(VLOOKUP(B2324,总表!A:D,4,0),"-"))</f>
        <v>-</v>
      </c>
      <c r="I2324" s="6" t="str">
        <f t="shared" si="147"/>
        <v>-</v>
      </c>
    </row>
    <row r="2325" spans="1:9">
      <c r="A2325" s="6">
        <v>2324</v>
      </c>
      <c r="B2325" s="47" t="str">
        <f t="shared" si="144"/>
        <v>00000914</v>
      </c>
      <c r="C2325" s="47" t="str">
        <f>IFERROR(VLOOKUP(B2325,总表!A:B,2,0),"-")</f>
        <v>-</v>
      </c>
      <c r="D2325" s="6" t="str">
        <f t="shared" si="145"/>
        <v>-</v>
      </c>
      <c r="E2325" s="6" t="str">
        <f>IFERROR(VLOOKUP(B2325,总表!A:D,3,0),"-")</f>
        <v>-</v>
      </c>
      <c r="F2325" s="6" t="str">
        <f t="shared" si="146"/>
        <v>-</v>
      </c>
      <c r="G2325" s="6" t="s">
        <v>9</v>
      </c>
      <c r="H2325" s="6" t="str">
        <f>IF(IFERROR(VLOOKUP(B2325,总表!A:D,4,0),"露易")=0," ",IFERROR(VLOOKUP(B2325,总表!A:D,4,0),"-"))</f>
        <v>-</v>
      </c>
      <c r="I2325" s="6" t="str">
        <f t="shared" si="147"/>
        <v>-</v>
      </c>
    </row>
    <row r="2326" spans="1:9">
      <c r="A2326" s="6">
        <v>2325</v>
      </c>
      <c r="B2326" s="47" t="str">
        <f t="shared" si="144"/>
        <v>00000915</v>
      </c>
      <c r="C2326" s="47" t="str">
        <f>IFERROR(VLOOKUP(B2326,总表!A:B,2,0),"-")</f>
        <v>-</v>
      </c>
      <c r="D2326" s="6" t="str">
        <f t="shared" si="145"/>
        <v>-</v>
      </c>
      <c r="E2326" s="6" t="str">
        <f>IFERROR(VLOOKUP(B2326,总表!A:D,3,0),"-")</f>
        <v>-</v>
      </c>
      <c r="F2326" s="6" t="str">
        <f t="shared" si="146"/>
        <v>-</v>
      </c>
      <c r="G2326" s="6" t="s">
        <v>9</v>
      </c>
      <c r="H2326" s="6" t="str">
        <f>IF(IFERROR(VLOOKUP(B2326,总表!A:D,4,0),"露易")=0," ",IFERROR(VLOOKUP(B2326,总表!A:D,4,0),"-"))</f>
        <v>-</v>
      </c>
      <c r="I2326" s="6" t="str">
        <f t="shared" si="147"/>
        <v>-</v>
      </c>
    </row>
    <row r="2327" spans="1:9">
      <c r="A2327" s="6">
        <v>2326</v>
      </c>
      <c r="B2327" s="47" t="str">
        <f t="shared" si="144"/>
        <v>00000916</v>
      </c>
      <c r="C2327" s="50" t="str">
        <f>IFERROR(VLOOKUP(B2327,总表!A:B,2,0),"-")</f>
        <v>摆设类</v>
      </c>
      <c r="D2327" s="51" t="str">
        <f t="shared" si="145"/>
        <v>摆设类</v>
      </c>
      <c r="E2327" s="6" t="str">
        <f>IFERROR(VLOOKUP(B2327,总表!A:D,3,0),"-")</f>
        <v>手压式汲水器</v>
      </c>
      <c r="F2327" s="6" t="str">
        <f t="shared" si="146"/>
        <v>手压式汲水器</v>
      </c>
      <c r="G2327" s="6">
        <v>2700</v>
      </c>
      <c r="H2327" s="6" t="str">
        <f>IF(IFERROR(VLOOKUP(B2327,总表!A:D,4,0),"露易")=0," ",IFERROR(VLOOKUP(B2327,总表!A:D,4,0),"-"))</f>
        <v> </v>
      </c>
      <c r="I2327" s="6" t="str">
        <f t="shared" si="147"/>
        <v> </v>
      </c>
    </row>
    <row r="2328" spans="1:9">
      <c r="A2328" s="6">
        <v>2327</v>
      </c>
      <c r="B2328" s="47" t="str">
        <f t="shared" si="144"/>
        <v>00000917</v>
      </c>
      <c r="C2328" s="47" t="str">
        <f>IFERROR(VLOOKUP(B2328,总表!A:B,2,0),"-")</f>
        <v>-</v>
      </c>
      <c r="D2328" s="6" t="str">
        <f t="shared" si="145"/>
        <v>-</v>
      </c>
      <c r="E2328" s="6" t="str">
        <f>IFERROR(VLOOKUP(B2328,总表!A:D,3,0),"-")</f>
        <v>-</v>
      </c>
      <c r="F2328" s="6" t="str">
        <f t="shared" si="146"/>
        <v>-</v>
      </c>
      <c r="G2328" s="6" t="s">
        <v>9</v>
      </c>
      <c r="H2328" s="6" t="str">
        <f>IF(IFERROR(VLOOKUP(B2328,总表!A:D,4,0),"露易")=0," ",IFERROR(VLOOKUP(B2328,总表!A:D,4,0),"-"))</f>
        <v>-</v>
      </c>
      <c r="I2328" s="6" t="str">
        <f t="shared" si="147"/>
        <v>-</v>
      </c>
    </row>
    <row r="2329" spans="1:9">
      <c r="A2329" s="6">
        <v>2328</v>
      </c>
      <c r="B2329" s="47" t="str">
        <f t="shared" si="144"/>
        <v>00000918</v>
      </c>
      <c r="C2329" s="47" t="str">
        <f>IFERROR(VLOOKUP(B2329,总表!A:B,2,0),"-")</f>
        <v>-</v>
      </c>
      <c r="D2329" s="6" t="str">
        <f t="shared" si="145"/>
        <v>-</v>
      </c>
      <c r="E2329" s="6" t="str">
        <f>IFERROR(VLOOKUP(B2329,总表!A:D,3,0),"-")</f>
        <v>-</v>
      </c>
      <c r="F2329" s="6" t="str">
        <f t="shared" si="146"/>
        <v>-</v>
      </c>
      <c r="G2329" s="6" t="s">
        <v>9</v>
      </c>
      <c r="H2329" s="6" t="str">
        <f>IF(IFERROR(VLOOKUP(B2329,总表!A:D,4,0),"露易")=0," ",IFERROR(VLOOKUP(B2329,总表!A:D,4,0),"-"))</f>
        <v>-</v>
      </c>
      <c r="I2329" s="6" t="str">
        <f t="shared" si="147"/>
        <v>-</v>
      </c>
    </row>
    <row r="2330" spans="1:9">
      <c r="A2330" s="6">
        <v>2329</v>
      </c>
      <c r="B2330" s="47" t="str">
        <f t="shared" si="144"/>
        <v>00000919</v>
      </c>
      <c r="C2330" s="50" t="str">
        <f>IFERROR(VLOOKUP(B2330,总表!A:B,2,0),"-")</f>
        <v>摆设类</v>
      </c>
      <c r="D2330" s="51" t="str">
        <f t="shared" si="145"/>
        <v>摆设类</v>
      </c>
      <c r="E2330" s="51" t="str">
        <f>IFERROR(VLOOKUP(B2330,总表!A:D,3,0),"-")</f>
        <v>轮胎玩具</v>
      </c>
      <c r="F2330" s="51" t="str">
        <f t="shared" si="146"/>
        <v>轮胎玩具</v>
      </c>
      <c r="G2330" s="6">
        <v>20</v>
      </c>
      <c r="H2330" s="6" t="str">
        <f>IF(IFERROR(VLOOKUP(B2330,总表!A:D,4,0),"露易")=0," ",IFERROR(VLOOKUP(B2330,总表!A:D,4,0),"-"))</f>
        <v> </v>
      </c>
      <c r="I2330" s="6" t="str">
        <f t="shared" si="147"/>
        <v> </v>
      </c>
    </row>
    <row r="2331" spans="1:9">
      <c r="A2331" s="6">
        <v>2330</v>
      </c>
      <c r="B2331" s="47" t="str">
        <f t="shared" si="144"/>
        <v>0000091A</v>
      </c>
      <c r="C2331" s="47" t="str">
        <f>IFERROR(VLOOKUP(B2331,总表!A:B,2,0),"-")</f>
        <v>-</v>
      </c>
      <c r="D2331" s="6" t="str">
        <f t="shared" si="145"/>
        <v>-</v>
      </c>
      <c r="E2331" s="6" t="str">
        <f>IFERROR(VLOOKUP(B2331,总表!A:D,3,0),"-")</f>
        <v>-</v>
      </c>
      <c r="F2331" s="6" t="str">
        <f t="shared" si="146"/>
        <v>-</v>
      </c>
      <c r="G2331" s="6" t="s">
        <v>9</v>
      </c>
      <c r="H2331" s="6" t="str">
        <f>IF(IFERROR(VLOOKUP(B2331,总表!A:D,4,0),"露易")=0," ",IFERROR(VLOOKUP(B2331,总表!A:D,4,0),"-"))</f>
        <v>-</v>
      </c>
      <c r="I2331" s="6" t="str">
        <f t="shared" si="147"/>
        <v>-</v>
      </c>
    </row>
    <row r="2332" spans="1:9">
      <c r="A2332" s="6">
        <v>2331</v>
      </c>
      <c r="B2332" s="47" t="str">
        <f t="shared" si="144"/>
        <v>0000091B</v>
      </c>
      <c r="C2332" s="47" t="str">
        <f>IFERROR(VLOOKUP(B2332,总表!A:B,2,0),"-")</f>
        <v>-</v>
      </c>
      <c r="D2332" s="6" t="str">
        <f t="shared" si="145"/>
        <v>-</v>
      </c>
      <c r="E2332" s="6" t="str">
        <f>IFERROR(VLOOKUP(B2332,总表!A:D,3,0),"-")</f>
        <v>-</v>
      </c>
      <c r="F2332" s="6" t="str">
        <f t="shared" si="146"/>
        <v>-</v>
      </c>
      <c r="G2332" s="6" t="s">
        <v>9</v>
      </c>
      <c r="H2332" s="6" t="str">
        <f>IF(IFERROR(VLOOKUP(B2332,总表!A:D,4,0),"露易")=0," ",IFERROR(VLOOKUP(B2332,总表!A:D,4,0),"-"))</f>
        <v>-</v>
      </c>
      <c r="I2332" s="6" t="str">
        <f t="shared" si="147"/>
        <v>-</v>
      </c>
    </row>
    <row r="2333" spans="1:9">
      <c r="A2333" s="6">
        <v>2332</v>
      </c>
      <c r="B2333" s="47" t="str">
        <f t="shared" si="144"/>
        <v>0000091C</v>
      </c>
      <c r="C2333" s="47" t="str">
        <f>IFERROR(VLOOKUP(B2333,总表!A:B,2,0),"-")</f>
        <v>-</v>
      </c>
      <c r="D2333" s="6" t="str">
        <f t="shared" si="145"/>
        <v>-</v>
      </c>
      <c r="E2333" s="6" t="str">
        <f>IFERROR(VLOOKUP(B2333,总表!A:D,3,0),"-")</f>
        <v>-</v>
      </c>
      <c r="F2333" s="6" t="str">
        <f t="shared" si="146"/>
        <v>-</v>
      </c>
      <c r="G2333" s="6" t="s">
        <v>9</v>
      </c>
      <c r="H2333" s="6" t="str">
        <f>IF(IFERROR(VLOOKUP(B2333,总表!A:D,4,0),"露易")=0," ",IFERROR(VLOOKUP(B2333,总表!A:D,4,0),"-"))</f>
        <v>-</v>
      </c>
      <c r="I2333" s="6" t="str">
        <f t="shared" si="147"/>
        <v>-</v>
      </c>
    </row>
    <row r="2334" spans="1:9">
      <c r="A2334" s="6">
        <v>2333</v>
      </c>
      <c r="B2334" s="47" t="str">
        <f t="shared" si="144"/>
        <v>0000091D</v>
      </c>
      <c r="C2334" s="50" t="str">
        <f>IFERROR(VLOOKUP(B2334,总表!A:B,2,0),"-")</f>
        <v>摆设类</v>
      </c>
      <c r="D2334" s="51" t="str">
        <f t="shared" si="145"/>
        <v>摆设类</v>
      </c>
      <c r="E2334" s="6" t="str">
        <f>IFERROR(VLOOKUP(B2334,总表!A:D,3,0),"-")</f>
        <v>太阳能板</v>
      </c>
      <c r="F2334" s="6" t="str">
        <f t="shared" si="146"/>
        <v>太阳能板</v>
      </c>
      <c r="H2334" s="6" t="str">
        <f>IF(IFERROR(VLOOKUP(B2334,总表!A:D,4,0),"露易")=0," ",IFERROR(VLOOKUP(B2334,总表!A:D,4,0),"-"))</f>
        <v> </v>
      </c>
      <c r="I2334" s="6" t="str">
        <f t="shared" si="147"/>
        <v> </v>
      </c>
    </row>
    <row r="2335" spans="1:9">
      <c r="A2335" s="6">
        <v>2334</v>
      </c>
      <c r="B2335" s="47" t="str">
        <f t="shared" si="144"/>
        <v>0000091E</v>
      </c>
      <c r="C2335" s="47" t="str">
        <f>IFERROR(VLOOKUP(B2335,总表!A:B,2,0),"-")</f>
        <v>-</v>
      </c>
      <c r="D2335" s="6" t="str">
        <f t="shared" si="145"/>
        <v>-</v>
      </c>
      <c r="E2335" s="6" t="str">
        <f>IFERROR(VLOOKUP(B2335,总表!A:D,3,0),"-")</f>
        <v>-</v>
      </c>
      <c r="F2335" s="6" t="str">
        <f t="shared" si="146"/>
        <v>-</v>
      </c>
      <c r="G2335" s="6" t="s">
        <v>9</v>
      </c>
      <c r="H2335" s="6" t="str">
        <f>IF(IFERROR(VLOOKUP(B2335,总表!A:D,4,0),"露易")=0," ",IFERROR(VLOOKUP(B2335,总表!A:D,4,0),"-"))</f>
        <v>-</v>
      </c>
      <c r="I2335" s="6" t="str">
        <f t="shared" si="147"/>
        <v>-</v>
      </c>
    </row>
    <row r="2336" spans="1:9">
      <c r="A2336" s="6">
        <v>2335</v>
      </c>
      <c r="B2336" s="47" t="str">
        <f t="shared" si="144"/>
        <v>0000091F</v>
      </c>
      <c r="C2336" s="50" t="str">
        <f>IFERROR(VLOOKUP(B2336,总表!A:B,2,0),"-")</f>
        <v>摆设类</v>
      </c>
      <c r="D2336" s="51" t="str">
        <f t="shared" si="145"/>
        <v>摆设类</v>
      </c>
      <c r="E2336" s="6" t="str">
        <f>IFERROR(VLOOKUP(B2336,总表!A:D,3,0),"-")</f>
        <v>灯塔</v>
      </c>
      <c r="F2336" s="6" t="str">
        <f t="shared" si="146"/>
        <v>灯塔</v>
      </c>
      <c r="H2336" s="6" t="str">
        <f>IF(IFERROR(VLOOKUP(B2336,总表!A:D,4,0),"露易")=0," ",IFERROR(VLOOKUP(B2336,总表!A:D,4,0),"-"))</f>
        <v> </v>
      </c>
      <c r="I2336" s="6" t="str">
        <f t="shared" si="147"/>
        <v> </v>
      </c>
    </row>
    <row r="2337" spans="1:9">
      <c r="A2337" s="6">
        <v>2336</v>
      </c>
      <c r="B2337" s="47" t="str">
        <f t="shared" si="144"/>
        <v>00000920</v>
      </c>
      <c r="C2337" s="47" t="str">
        <f>IFERROR(VLOOKUP(B2337,总表!A:B,2,0),"-")</f>
        <v>-</v>
      </c>
      <c r="D2337" s="6" t="str">
        <f t="shared" si="145"/>
        <v>-</v>
      </c>
      <c r="E2337" s="6" t="str">
        <f>IFERROR(VLOOKUP(B2337,总表!A:D,3,0),"-")</f>
        <v>-</v>
      </c>
      <c r="F2337" s="6" t="str">
        <f t="shared" si="146"/>
        <v>-</v>
      </c>
      <c r="G2337" s="6" t="s">
        <v>9</v>
      </c>
      <c r="H2337" s="6" t="str">
        <f>IF(IFERROR(VLOOKUP(B2337,总表!A:D,4,0),"露易")=0," ",IFERROR(VLOOKUP(B2337,总表!A:D,4,0),"-"))</f>
        <v>-</v>
      </c>
      <c r="I2337" s="6" t="str">
        <f t="shared" si="147"/>
        <v>-</v>
      </c>
    </row>
    <row r="2338" spans="1:9">
      <c r="A2338" s="6">
        <v>2337</v>
      </c>
      <c r="B2338" s="47" t="str">
        <f t="shared" si="144"/>
        <v>00000921</v>
      </c>
      <c r="C2338" s="47" t="str">
        <f>IFERROR(VLOOKUP(B2338,总表!A:B,2,0),"-")</f>
        <v>-</v>
      </c>
      <c r="D2338" s="6" t="str">
        <f t="shared" si="145"/>
        <v>-</v>
      </c>
      <c r="E2338" s="6" t="str">
        <f>IFERROR(VLOOKUP(B2338,总表!A:D,3,0),"-")</f>
        <v>-</v>
      </c>
      <c r="F2338" s="6" t="str">
        <f t="shared" si="146"/>
        <v>-</v>
      </c>
      <c r="G2338" s="6" t="s">
        <v>9</v>
      </c>
      <c r="H2338" s="6" t="str">
        <f>IF(IFERROR(VLOOKUP(B2338,总表!A:D,4,0),"露易")=0," ",IFERROR(VLOOKUP(B2338,总表!A:D,4,0),"-"))</f>
        <v>-</v>
      </c>
      <c r="I2338" s="6" t="str">
        <f t="shared" si="147"/>
        <v>-</v>
      </c>
    </row>
    <row r="2339" spans="1:9">
      <c r="A2339" s="6">
        <v>2338</v>
      </c>
      <c r="B2339" s="47" t="str">
        <f t="shared" si="144"/>
        <v>00000922</v>
      </c>
      <c r="C2339" s="47" t="str">
        <f>IFERROR(VLOOKUP(B2339,总表!A:B,2,0),"-")</f>
        <v>-</v>
      </c>
      <c r="D2339" s="6" t="str">
        <f t="shared" si="145"/>
        <v>-</v>
      </c>
      <c r="E2339" s="6" t="str">
        <f>IFERROR(VLOOKUP(B2339,总表!A:D,3,0),"-")</f>
        <v>-</v>
      </c>
      <c r="F2339" s="6" t="str">
        <f t="shared" si="146"/>
        <v>-</v>
      </c>
      <c r="G2339" s="6" t="s">
        <v>9</v>
      </c>
      <c r="H2339" s="6" t="str">
        <f>IF(IFERROR(VLOOKUP(B2339,总表!A:D,4,0),"露易")=0," ",IFERROR(VLOOKUP(B2339,总表!A:D,4,0),"-"))</f>
        <v>-</v>
      </c>
      <c r="I2339" s="6" t="str">
        <f t="shared" si="147"/>
        <v>-</v>
      </c>
    </row>
    <row r="2340" spans="1:9">
      <c r="A2340" s="6">
        <v>2339</v>
      </c>
      <c r="B2340" s="47" t="str">
        <f t="shared" si="144"/>
        <v>00000923</v>
      </c>
      <c r="C2340" s="47" t="str">
        <f>IFERROR(VLOOKUP(B2340,总表!A:B,2,0),"-")</f>
        <v>-</v>
      </c>
      <c r="D2340" s="6" t="str">
        <f t="shared" si="145"/>
        <v>-</v>
      </c>
      <c r="E2340" s="6" t="str">
        <f>IFERROR(VLOOKUP(B2340,总表!A:D,3,0),"-")</f>
        <v>-</v>
      </c>
      <c r="F2340" s="6" t="str">
        <f t="shared" si="146"/>
        <v>-</v>
      </c>
      <c r="G2340" s="6" t="s">
        <v>9</v>
      </c>
      <c r="H2340" s="6" t="str">
        <f>IF(IFERROR(VLOOKUP(B2340,总表!A:D,4,0),"露易")=0," ",IFERROR(VLOOKUP(B2340,总表!A:D,4,0),"-"))</f>
        <v>-</v>
      </c>
      <c r="I2340" s="6" t="str">
        <f t="shared" si="147"/>
        <v>-</v>
      </c>
    </row>
    <row r="2341" spans="1:9">
      <c r="A2341" s="6">
        <v>2340</v>
      </c>
      <c r="B2341" s="47" t="str">
        <f t="shared" si="144"/>
        <v>00000924</v>
      </c>
      <c r="C2341" s="47" t="str">
        <f>IFERROR(VLOOKUP(B2341,总表!A:B,2,0),"-")</f>
        <v>-</v>
      </c>
      <c r="D2341" s="6" t="str">
        <f t="shared" si="145"/>
        <v>-</v>
      </c>
      <c r="E2341" s="6" t="str">
        <f>IFERROR(VLOOKUP(B2341,总表!A:D,3,0),"-")</f>
        <v>-</v>
      </c>
      <c r="F2341" s="6" t="str">
        <f t="shared" si="146"/>
        <v>-</v>
      </c>
      <c r="G2341" s="6" t="s">
        <v>9</v>
      </c>
      <c r="H2341" s="6" t="str">
        <f>IF(IFERROR(VLOOKUP(B2341,总表!A:D,4,0),"露易")=0," ",IFERROR(VLOOKUP(B2341,总表!A:D,4,0),"-"))</f>
        <v>-</v>
      </c>
      <c r="I2341" s="6" t="str">
        <f t="shared" si="147"/>
        <v>-</v>
      </c>
    </row>
    <row r="2342" spans="1:9">
      <c r="A2342" s="6">
        <v>2341</v>
      </c>
      <c r="B2342" s="47" t="str">
        <f t="shared" si="144"/>
        <v>00000925</v>
      </c>
      <c r="C2342" s="47" t="str">
        <f>IFERROR(VLOOKUP(B2342,总表!A:B,2,0),"-")</f>
        <v>-</v>
      </c>
      <c r="D2342" s="6" t="str">
        <f t="shared" si="145"/>
        <v>-</v>
      </c>
      <c r="E2342" s="6" t="str">
        <f>IFERROR(VLOOKUP(B2342,总表!A:D,3,0),"-")</f>
        <v>-</v>
      </c>
      <c r="F2342" s="6" t="str">
        <f t="shared" si="146"/>
        <v>-</v>
      </c>
      <c r="G2342" s="6" t="s">
        <v>9</v>
      </c>
      <c r="H2342" s="6" t="str">
        <f>IF(IFERROR(VLOOKUP(B2342,总表!A:D,4,0),"露易")=0," ",IFERROR(VLOOKUP(B2342,总表!A:D,4,0),"-"))</f>
        <v>-</v>
      </c>
      <c r="I2342" s="6" t="str">
        <f t="shared" si="147"/>
        <v>-</v>
      </c>
    </row>
    <row r="2343" spans="1:9">
      <c r="A2343" s="6">
        <v>2342</v>
      </c>
      <c r="B2343" s="47" t="str">
        <f t="shared" si="144"/>
        <v>00000926</v>
      </c>
      <c r="C2343" s="47" t="str">
        <f>IFERROR(VLOOKUP(B2343,总表!A:B,2,0),"-")</f>
        <v>-</v>
      </c>
      <c r="D2343" s="6" t="str">
        <f t="shared" si="145"/>
        <v>-</v>
      </c>
      <c r="E2343" s="6" t="str">
        <f>IFERROR(VLOOKUP(B2343,总表!A:D,3,0),"-")</f>
        <v>-</v>
      </c>
      <c r="F2343" s="6" t="str">
        <f t="shared" si="146"/>
        <v>-</v>
      </c>
      <c r="G2343" s="6" t="s">
        <v>9</v>
      </c>
      <c r="H2343" s="6" t="str">
        <f>IF(IFERROR(VLOOKUP(B2343,总表!A:D,4,0),"露易")=0," ",IFERROR(VLOOKUP(B2343,总表!A:D,4,0),"-"))</f>
        <v>-</v>
      </c>
      <c r="I2343" s="6" t="str">
        <f t="shared" si="147"/>
        <v>-</v>
      </c>
    </row>
    <row r="2344" spans="1:9">
      <c r="A2344" s="6">
        <v>2343</v>
      </c>
      <c r="B2344" s="47" t="str">
        <f t="shared" si="144"/>
        <v>00000927</v>
      </c>
      <c r="C2344" s="47" t="str">
        <f>IFERROR(VLOOKUP(B2344,总表!A:B,2,0),"-")</f>
        <v>-</v>
      </c>
      <c r="D2344" s="6" t="str">
        <f t="shared" si="145"/>
        <v>-</v>
      </c>
      <c r="E2344" s="6" t="str">
        <f>IFERROR(VLOOKUP(B2344,总表!A:D,3,0),"-")</f>
        <v>-</v>
      </c>
      <c r="F2344" s="6" t="str">
        <f t="shared" si="146"/>
        <v>-</v>
      </c>
      <c r="G2344" s="6" t="s">
        <v>9</v>
      </c>
      <c r="H2344" s="6" t="str">
        <f>IF(IFERROR(VLOOKUP(B2344,总表!A:D,4,0),"露易")=0," ",IFERROR(VLOOKUP(B2344,总表!A:D,4,0),"-"))</f>
        <v>-</v>
      </c>
      <c r="I2344" s="6" t="str">
        <f t="shared" si="147"/>
        <v>-</v>
      </c>
    </row>
    <row r="2345" spans="1:9">
      <c r="A2345" s="6">
        <v>2344</v>
      </c>
      <c r="B2345" s="47" t="str">
        <f t="shared" si="144"/>
        <v>00000928</v>
      </c>
      <c r="C2345" s="47" t="str">
        <f>IFERROR(VLOOKUP(B2345,总表!A:B,2,0),"-")</f>
        <v>-</v>
      </c>
      <c r="D2345" s="6" t="str">
        <f t="shared" si="145"/>
        <v>-</v>
      </c>
      <c r="E2345" s="6" t="str">
        <f>IFERROR(VLOOKUP(B2345,总表!A:D,3,0),"-")</f>
        <v>-</v>
      </c>
      <c r="F2345" s="6" t="str">
        <f t="shared" si="146"/>
        <v>-</v>
      </c>
      <c r="G2345" s="6" t="s">
        <v>9</v>
      </c>
      <c r="H2345" s="6" t="str">
        <f>IF(IFERROR(VLOOKUP(B2345,总表!A:D,4,0),"露易")=0," ",IFERROR(VLOOKUP(B2345,总表!A:D,4,0),"-"))</f>
        <v>-</v>
      </c>
      <c r="I2345" s="6" t="str">
        <f t="shared" si="147"/>
        <v>-</v>
      </c>
    </row>
    <row r="2346" spans="1:9">
      <c r="A2346" s="6">
        <v>2345</v>
      </c>
      <c r="B2346" s="47" t="str">
        <f t="shared" si="144"/>
        <v>00000929</v>
      </c>
      <c r="C2346" s="47" t="str">
        <f>IFERROR(VLOOKUP(B2346,总表!A:B,2,0),"-")</f>
        <v>-</v>
      </c>
      <c r="D2346" s="6" t="str">
        <f t="shared" si="145"/>
        <v>-</v>
      </c>
      <c r="E2346" s="6" t="str">
        <f>IFERROR(VLOOKUP(B2346,总表!A:D,3,0),"-")</f>
        <v>-</v>
      </c>
      <c r="F2346" s="6" t="str">
        <f t="shared" si="146"/>
        <v>-</v>
      </c>
      <c r="G2346" s="6" t="s">
        <v>9</v>
      </c>
      <c r="H2346" s="6" t="str">
        <f>IF(IFERROR(VLOOKUP(B2346,总表!A:D,4,0),"露易")=0," ",IFERROR(VLOOKUP(B2346,总表!A:D,4,0),"-"))</f>
        <v>-</v>
      </c>
      <c r="I2346" s="6" t="str">
        <f t="shared" si="147"/>
        <v>-</v>
      </c>
    </row>
    <row r="2347" spans="1:9">
      <c r="A2347" s="6">
        <v>2346</v>
      </c>
      <c r="B2347" s="47" t="str">
        <f t="shared" si="144"/>
        <v>0000092A</v>
      </c>
      <c r="C2347" s="47" t="str">
        <f>IFERROR(VLOOKUP(B2347,总表!A:B,2,0),"-")</f>
        <v>-</v>
      </c>
      <c r="D2347" s="6" t="str">
        <f t="shared" si="145"/>
        <v>-</v>
      </c>
      <c r="E2347" s="6" t="str">
        <f>IFERROR(VLOOKUP(B2347,总表!A:D,3,0),"-")</f>
        <v>-</v>
      </c>
      <c r="F2347" s="6" t="str">
        <f t="shared" si="146"/>
        <v>-</v>
      </c>
      <c r="G2347" s="6" t="s">
        <v>9</v>
      </c>
      <c r="H2347" s="6" t="str">
        <f>IF(IFERROR(VLOOKUP(B2347,总表!A:D,4,0),"露易")=0," ",IFERROR(VLOOKUP(B2347,总表!A:D,4,0),"-"))</f>
        <v>-</v>
      </c>
      <c r="I2347" s="6" t="str">
        <f t="shared" si="147"/>
        <v>-</v>
      </c>
    </row>
    <row r="2348" spans="1:9">
      <c r="A2348" s="6">
        <v>2347</v>
      </c>
      <c r="B2348" s="47" t="str">
        <f t="shared" si="144"/>
        <v>0000092B</v>
      </c>
      <c r="C2348" s="47" t="str">
        <f>IFERROR(VLOOKUP(B2348,总表!A:B,2,0),"-")</f>
        <v>-</v>
      </c>
      <c r="D2348" s="6" t="str">
        <f t="shared" si="145"/>
        <v>-</v>
      </c>
      <c r="E2348" s="6" t="str">
        <f>IFERROR(VLOOKUP(B2348,总表!A:D,3,0),"-")</f>
        <v>-</v>
      </c>
      <c r="F2348" s="6" t="str">
        <f t="shared" si="146"/>
        <v>-</v>
      </c>
      <c r="G2348" s="6" t="s">
        <v>9</v>
      </c>
      <c r="H2348" s="6" t="str">
        <f>IF(IFERROR(VLOOKUP(B2348,总表!A:D,4,0),"露易")=0," ",IFERROR(VLOOKUP(B2348,总表!A:D,4,0),"-"))</f>
        <v>-</v>
      </c>
      <c r="I2348" s="6" t="str">
        <f t="shared" si="147"/>
        <v>-</v>
      </c>
    </row>
    <row r="2349" spans="1:9">
      <c r="A2349" s="6">
        <v>2348</v>
      </c>
      <c r="B2349" s="47" t="str">
        <f t="shared" si="144"/>
        <v>0000092C</v>
      </c>
      <c r="C2349" s="47" t="str">
        <f>IFERROR(VLOOKUP(B2349,总表!A:B,2,0),"-")</f>
        <v>-</v>
      </c>
      <c r="D2349" s="6" t="str">
        <f t="shared" si="145"/>
        <v>-</v>
      </c>
      <c r="E2349" s="6" t="str">
        <f>IFERROR(VLOOKUP(B2349,总表!A:D,3,0),"-")</f>
        <v>-</v>
      </c>
      <c r="F2349" s="6" t="str">
        <f t="shared" si="146"/>
        <v>-</v>
      </c>
      <c r="G2349" s="6" t="s">
        <v>9</v>
      </c>
      <c r="H2349" s="6" t="str">
        <f>IF(IFERROR(VLOOKUP(B2349,总表!A:D,4,0),"露易")=0," ",IFERROR(VLOOKUP(B2349,总表!A:D,4,0),"-"))</f>
        <v>-</v>
      </c>
      <c r="I2349" s="6" t="str">
        <f t="shared" si="147"/>
        <v>-</v>
      </c>
    </row>
    <row r="2350" spans="1:9">
      <c r="A2350" s="6">
        <v>2349</v>
      </c>
      <c r="B2350" s="47" t="str">
        <f t="shared" si="144"/>
        <v>0000092D</v>
      </c>
      <c r="C2350" s="47" t="str">
        <f>IFERROR(VLOOKUP(B2350,总表!A:B,2,0),"-")</f>
        <v>-</v>
      </c>
      <c r="D2350" s="6" t="str">
        <f t="shared" si="145"/>
        <v>-</v>
      </c>
      <c r="E2350" s="6" t="str">
        <f>IFERROR(VLOOKUP(B2350,总表!A:D,3,0),"-")</f>
        <v>-</v>
      </c>
      <c r="F2350" s="6" t="str">
        <f t="shared" si="146"/>
        <v>-</v>
      </c>
      <c r="G2350" s="6" t="s">
        <v>9</v>
      </c>
      <c r="H2350" s="6" t="str">
        <f>IF(IFERROR(VLOOKUP(B2350,总表!A:D,4,0),"露易")=0," ",IFERROR(VLOOKUP(B2350,总表!A:D,4,0),"-"))</f>
        <v>-</v>
      </c>
      <c r="I2350" s="6" t="str">
        <f t="shared" si="147"/>
        <v>-</v>
      </c>
    </row>
    <row r="2351" spans="1:9">
      <c r="A2351" s="6">
        <v>2350</v>
      </c>
      <c r="B2351" s="47" t="str">
        <f t="shared" si="144"/>
        <v>0000092E</v>
      </c>
      <c r="C2351" s="47" t="str">
        <f>IFERROR(VLOOKUP(B2351,总表!A:B,2,0),"-")</f>
        <v>-</v>
      </c>
      <c r="D2351" s="6" t="str">
        <f t="shared" si="145"/>
        <v>-</v>
      </c>
      <c r="E2351" s="6" t="str">
        <f>IFERROR(VLOOKUP(B2351,总表!A:D,3,0),"-")</f>
        <v>-</v>
      </c>
      <c r="F2351" s="6" t="str">
        <f t="shared" si="146"/>
        <v>-</v>
      </c>
      <c r="G2351" s="6" t="s">
        <v>9</v>
      </c>
      <c r="H2351" s="6" t="str">
        <f>IF(IFERROR(VLOOKUP(B2351,总表!A:D,4,0),"露易")=0," ",IFERROR(VLOOKUP(B2351,总表!A:D,4,0),"-"))</f>
        <v>-</v>
      </c>
      <c r="I2351" s="6" t="str">
        <f t="shared" si="147"/>
        <v>-</v>
      </c>
    </row>
    <row r="2352" spans="1:9">
      <c r="A2352" s="6">
        <v>2351</v>
      </c>
      <c r="B2352" s="47" t="str">
        <f t="shared" si="144"/>
        <v>0000092F</v>
      </c>
      <c r="C2352" s="47" t="str">
        <f>IFERROR(VLOOKUP(B2352,总表!A:B,2,0),"-")</f>
        <v>-</v>
      </c>
      <c r="D2352" s="6" t="str">
        <f t="shared" si="145"/>
        <v>-</v>
      </c>
      <c r="E2352" s="6" t="str">
        <f>IFERROR(VLOOKUP(B2352,总表!A:D,3,0),"-")</f>
        <v>-</v>
      </c>
      <c r="F2352" s="6" t="str">
        <f t="shared" si="146"/>
        <v>-</v>
      </c>
      <c r="G2352" s="6" t="s">
        <v>9</v>
      </c>
      <c r="H2352" s="6" t="str">
        <f>IF(IFERROR(VLOOKUP(B2352,总表!A:D,4,0),"露易")=0," ",IFERROR(VLOOKUP(B2352,总表!A:D,4,0),"-"))</f>
        <v>-</v>
      </c>
      <c r="I2352" s="6" t="str">
        <f t="shared" si="147"/>
        <v>-</v>
      </c>
    </row>
    <row r="2353" spans="1:9">
      <c r="A2353" s="6">
        <v>2352</v>
      </c>
      <c r="B2353" s="47" t="str">
        <f t="shared" si="144"/>
        <v>00000930</v>
      </c>
      <c r="C2353" s="50" t="str">
        <f>IFERROR(VLOOKUP(B2353,总表!A:B,2,0),"-")</f>
        <v>摆设类</v>
      </c>
      <c r="D2353" s="51" t="str">
        <f t="shared" si="145"/>
        <v>摆设类</v>
      </c>
      <c r="E2353" s="51" t="str">
        <f>IFERROR(VLOOKUP(B2353,总表!A:D,3,0),"-")</f>
        <v>圆盘天线</v>
      </c>
      <c r="F2353" s="51" t="str">
        <f t="shared" si="146"/>
        <v>圆盘天线</v>
      </c>
      <c r="H2353" s="6" t="str">
        <f>IF(IFERROR(VLOOKUP(B2353,总表!A:D,4,0),"露易")=0," ",IFERROR(VLOOKUP(B2353,总表!A:D,4,0),"-"))</f>
        <v> </v>
      </c>
      <c r="I2353" s="6" t="str">
        <f t="shared" si="147"/>
        <v> </v>
      </c>
    </row>
    <row r="2354" spans="1:9">
      <c r="A2354" s="6">
        <v>2353</v>
      </c>
      <c r="B2354" s="47" t="str">
        <f t="shared" si="144"/>
        <v>00000931</v>
      </c>
      <c r="C2354" s="47" t="str">
        <f>IFERROR(VLOOKUP(B2354,总表!A:B,2,0),"-")</f>
        <v>-</v>
      </c>
      <c r="D2354" s="6" t="str">
        <f t="shared" si="145"/>
        <v>-</v>
      </c>
      <c r="E2354" s="6" t="str">
        <f>IFERROR(VLOOKUP(B2354,总表!A:D,3,0),"-")</f>
        <v>-</v>
      </c>
      <c r="F2354" s="6" t="str">
        <f t="shared" si="146"/>
        <v>-</v>
      </c>
      <c r="G2354" s="6" t="s">
        <v>9</v>
      </c>
      <c r="H2354" s="6" t="str">
        <f>IF(IFERROR(VLOOKUP(B2354,总表!A:D,4,0),"露易")=0," ",IFERROR(VLOOKUP(B2354,总表!A:D,4,0),"-"))</f>
        <v>-</v>
      </c>
      <c r="I2354" s="6" t="str">
        <f t="shared" si="147"/>
        <v>-</v>
      </c>
    </row>
    <row r="2355" spans="1:9">
      <c r="A2355" s="6">
        <v>2354</v>
      </c>
      <c r="B2355" s="47" t="str">
        <f t="shared" si="144"/>
        <v>00000932</v>
      </c>
      <c r="C2355" s="47" t="str">
        <f>IFERROR(VLOOKUP(B2355,总表!A:B,2,0),"-")</f>
        <v>-</v>
      </c>
      <c r="D2355" s="6" t="str">
        <f t="shared" si="145"/>
        <v>-</v>
      </c>
      <c r="E2355" s="6" t="str">
        <f>IFERROR(VLOOKUP(B2355,总表!A:D,3,0),"-")</f>
        <v>-</v>
      </c>
      <c r="F2355" s="6" t="str">
        <f t="shared" si="146"/>
        <v>-</v>
      </c>
      <c r="G2355" s="6" t="s">
        <v>9</v>
      </c>
      <c r="H2355" s="6" t="str">
        <f>IF(IFERROR(VLOOKUP(B2355,总表!A:D,4,0),"露易")=0," ",IFERROR(VLOOKUP(B2355,总表!A:D,4,0),"-"))</f>
        <v>-</v>
      </c>
      <c r="I2355" s="6" t="str">
        <f t="shared" si="147"/>
        <v>-</v>
      </c>
    </row>
    <row r="2356" spans="1:9">
      <c r="A2356" s="6">
        <v>2355</v>
      </c>
      <c r="B2356" s="47" t="str">
        <f t="shared" si="144"/>
        <v>00000933</v>
      </c>
      <c r="C2356" s="47" t="str">
        <f>IFERROR(VLOOKUP(B2356,总表!A:B,2,0),"-")</f>
        <v>-</v>
      </c>
      <c r="D2356" s="6" t="str">
        <f t="shared" si="145"/>
        <v>-</v>
      </c>
      <c r="E2356" s="6" t="str">
        <f>IFERROR(VLOOKUP(B2356,总表!A:D,3,0),"-")</f>
        <v>-</v>
      </c>
      <c r="F2356" s="6" t="str">
        <f t="shared" si="146"/>
        <v>-</v>
      </c>
      <c r="G2356" s="6" t="s">
        <v>9</v>
      </c>
      <c r="H2356" s="6" t="str">
        <f>IF(IFERROR(VLOOKUP(B2356,总表!A:D,4,0),"露易")=0," ",IFERROR(VLOOKUP(B2356,总表!A:D,4,0),"-"))</f>
        <v>-</v>
      </c>
      <c r="I2356" s="6" t="str">
        <f t="shared" si="147"/>
        <v>-</v>
      </c>
    </row>
    <row r="2357" spans="1:9">
      <c r="A2357" s="6">
        <v>2356</v>
      </c>
      <c r="B2357" s="47" t="str">
        <f t="shared" si="144"/>
        <v>00000934</v>
      </c>
      <c r="C2357" s="47" t="str">
        <f>IFERROR(VLOOKUP(B2357,总表!A:B,2,0),"-")</f>
        <v>-</v>
      </c>
      <c r="D2357" s="6" t="str">
        <f t="shared" si="145"/>
        <v>-</v>
      </c>
      <c r="E2357" s="6" t="str">
        <f>IFERROR(VLOOKUP(B2357,总表!A:D,3,0),"-")</f>
        <v>-</v>
      </c>
      <c r="F2357" s="6" t="str">
        <f t="shared" si="146"/>
        <v>-</v>
      </c>
      <c r="G2357" s="6" t="s">
        <v>9</v>
      </c>
      <c r="H2357" s="6" t="str">
        <f>IF(IFERROR(VLOOKUP(B2357,总表!A:D,4,0),"露易")=0," ",IFERROR(VLOOKUP(B2357,总表!A:D,4,0),"-"))</f>
        <v>-</v>
      </c>
      <c r="I2357" s="6" t="str">
        <f t="shared" si="147"/>
        <v>-</v>
      </c>
    </row>
    <row r="2358" spans="1:9">
      <c r="A2358" s="6">
        <v>2357</v>
      </c>
      <c r="B2358" s="47" t="str">
        <f t="shared" si="144"/>
        <v>00000935</v>
      </c>
      <c r="C2358" s="47" t="str">
        <f>IFERROR(VLOOKUP(B2358,总表!A:B,2,0),"-")</f>
        <v>-</v>
      </c>
      <c r="D2358" s="6" t="str">
        <f t="shared" si="145"/>
        <v>-</v>
      </c>
      <c r="E2358" s="6" t="str">
        <f>IFERROR(VLOOKUP(B2358,总表!A:D,3,0),"-")</f>
        <v>-</v>
      </c>
      <c r="F2358" s="6" t="str">
        <f t="shared" si="146"/>
        <v>-</v>
      </c>
      <c r="G2358" s="6" t="s">
        <v>9</v>
      </c>
      <c r="H2358" s="6" t="str">
        <f>IF(IFERROR(VLOOKUP(B2358,总表!A:D,4,0),"露易")=0," ",IFERROR(VLOOKUP(B2358,总表!A:D,4,0),"-"))</f>
        <v>-</v>
      </c>
      <c r="I2358" s="6" t="str">
        <f t="shared" si="147"/>
        <v>-</v>
      </c>
    </row>
    <row r="2359" spans="1:9">
      <c r="A2359" s="6">
        <v>2358</v>
      </c>
      <c r="B2359" s="47" t="str">
        <f t="shared" si="144"/>
        <v>00000936</v>
      </c>
      <c r="C2359" s="47" t="str">
        <f>IFERROR(VLOOKUP(B2359,总表!A:B,2,0),"-")</f>
        <v>-</v>
      </c>
      <c r="D2359" s="6" t="str">
        <f t="shared" si="145"/>
        <v>-</v>
      </c>
      <c r="E2359" s="6" t="str">
        <f>IFERROR(VLOOKUP(B2359,总表!A:D,3,0),"-")</f>
        <v>-</v>
      </c>
      <c r="F2359" s="6" t="str">
        <f t="shared" si="146"/>
        <v>-</v>
      </c>
      <c r="G2359" s="6" t="s">
        <v>9</v>
      </c>
      <c r="H2359" s="6" t="str">
        <f>IF(IFERROR(VLOOKUP(B2359,总表!A:D,4,0),"露易")=0," ",IFERROR(VLOOKUP(B2359,总表!A:D,4,0),"-"))</f>
        <v>-</v>
      </c>
      <c r="I2359" s="6" t="str">
        <f t="shared" si="147"/>
        <v>-</v>
      </c>
    </row>
    <row r="2360" spans="1:9">
      <c r="A2360" s="6">
        <v>2359</v>
      </c>
      <c r="B2360" s="47" t="str">
        <f t="shared" si="144"/>
        <v>00000937</v>
      </c>
      <c r="C2360" s="47" t="str">
        <f>IFERROR(VLOOKUP(B2360,总表!A:B,2,0),"-")</f>
        <v>-</v>
      </c>
      <c r="D2360" s="6" t="str">
        <f t="shared" si="145"/>
        <v>-</v>
      </c>
      <c r="E2360" s="6" t="str">
        <f>IFERROR(VLOOKUP(B2360,总表!A:D,3,0),"-")</f>
        <v>-</v>
      </c>
      <c r="F2360" s="6" t="str">
        <f t="shared" si="146"/>
        <v>-</v>
      </c>
      <c r="G2360" s="6" t="s">
        <v>9</v>
      </c>
      <c r="H2360" s="6" t="str">
        <f>IF(IFERROR(VLOOKUP(B2360,总表!A:D,4,0),"露易")=0," ",IFERROR(VLOOKUP(B2360,总表!A:D,4,0),"-"))</f>
        <v>-</v>
      </c>
      <c r="I2360" s="6" t="str">
        <f t="shared" si="147"/>
        <v>-</v>
      </c>
    </row>
    <row r="2361" spans="1:9">
      <c r="A2361" s="6">
        <v>2360</v>
      </c>
      <c r="B2361" s="47" t="str">
        <f t="shared" si="144"/>
        <v>00000938</v>
      </c>
      <c r="C2361" s="47" t="str">
        <f>IFERROR(VLOOKUP(B2361,总表!A:B,2,0),"-")</f>
        <v>-</v>
      </c>
      <c r="D2361" s="6" t="str">
        <f t="shared" si="145"/>
        <v>-</v>
      </c>
      <c r="E2361" s="6" t="str">
        <f>IFERROR(VLOOKUP(B2361,总表!A:D,3,0),"-")</f>
        <v>-</v>
      </c>
      <c r="F2361" s="6" t="str">
        <f t="shared" si="146"/>
        <v>-</v>
      </c>
      <c r="G2361" s="6" t="s">
        <v>9</v>
      </c>
      <c r="H2361" s="6" t="str">
        <f>IF(IFERROR(VLOOKUP(B2361,总表!A:D,4,0),"露易")=0," ",IFERROR(VLOOKUP(B2361,总表!A:D,4,0),"-"))</f>
        <v>-</v>
      </c>
      <c r="I2361" s="6" t="str">
        <f t="shared" si="147"/>
        <v>-</v>
      </c>
    </row>
    <row r="2362" spans="1:9">
      <c r="A2362" s="6">
        <v>2361</v>
      </c>
      <c r="B2362" s="47" t="str">
        <f t="shared" si="144"/>
        <v>00000939</v>
      </c>
      <c r="C2362" s="47" t="str">
        <f>IFERROR(VLOOKUP(B2362,总表!A:B,2,0),"-")</f>
        <v>-</v>
      </c>
      <c r="D2362" s="6" t="str">
        <f t="shared" si="145"/>
        <v>-</v>
      </c>
      <c r="E2362" s="6" t="str">
        <f>IFERROR(VLOOKUP(B2362,总表!A:D,3,0),"-")</f>
        <v>-</v>
      </c>
      <c r="F2362" s="6" t="str">
        <f t="shared" si="146"/>
        <v>-</v>
      </c>
      <c r="G2362" s="6" t="s">
        <v>9</v>
      </c>
      <c r="H2362" s="6" t="str">
        <f>IF(IFERROR(VLOOKUP(B2362,总表!A:D,4,0),"露易")=0," ",IFERROR(VLOOKUP(B2362,总表!A:D,4,0),"-"))</f>
        <v>-</v>
      </c>
      <c r="I2362" s="6" t="str">
        <f t="shared" si="147"/>
        <v>-</v>
      </c>
    </row>
    <row r="2363" spans="1:9">
      <c r="A2363" s="6">
        <v>2362</v>
      </c>
      <c r="B2363" s="47" t="str">
        <f t="shared" si="144"/>
        <v>0000093A</v>
      </c>
      <c r="C2363" s="47" t="str">
        <f>IFERROR(VLOOKUP(B2363,总表!A:B,2,0),"-")</f>
        <v>-</v>
      </c>
      <c r="D2363" s="6" t="str">
        <f t="shared" si="145"/>
        <v>-</v>
      </c>
      <c r="E2363" s="6" t="str">
        <f>IFERROR(VLOOKUP(B2363,总表!A:D,3,0),"-")</f>
        <v>-</v>
      </c>
      <c r="F2363" s="6" t="str">
        <f t="shared" si="146"/>
        <v>-</v>
      </c>
      <c r="G2363" s="6" t="s">
        <v>9</v>
      </c>
      <c r="H2363" s="6" t="str">
        <f>IF(IFERROR(VLOOKUP(B2363,总表!A:D,4,0),"露易")=0," ",IFERROR(VLOOKUP(B2363,总表!A:D,4,0),"-"))</f>
        <v>-</v>
      </c>
      <c r="I2363" s="6" t="str">
        <f t="shared" si="147"/>
        <v>-</v>
      </c>
    </row>
    <row r="2364" spans="1:9">
      <c r="A2364" s="6">
        <v>2363</v>
      </c>
      <c r="B2364" s="47" t="str">
        <f t="shared" si="144"/>
        <v>0000093B</v>
      </c>
      <c r="C2364" s="47" t="str">
        <f>IFERROR(VLOOKUP(B2364,总表!A:B,2,0),"-")</f>
        <v>-</v>
      </c>
      <c r="D2364" s="6" t="str">
        <f t="shared" si="145"/>
        <v>-</v>
      </c>
      <c r="E2364" s="6" t="str">
        <f>IFERROR(VLOOKUP(B2364,总表!A:D,3,0),"-")</f>
        <v>-</v>
      </c>
      <c r="F2364" s="6" t="str">
        <f t="shared" si="146"/>
        <v>-</v>
      </c>
      <c r="G2364" s="6" t="s">
        <v>9</v>
      </c>
      <c r="H2364" s="6" t="str">
        <f>IF(IFERROR(VLOOKUP(B2364,总表!A:D,4,0),"露易")=0," ",IFERROR(VLOOKUP(B2364,总表!A:D,4,0),"-"))</f>
        <v>-</v>
      </c>
      <c r="I2364" s="6" t="str">
        <f t="shared" si="147"/>
        <v>-</v>
      </c>
    </row>
    <row r="2365" spans="1:9">
      <c r="A2365" s="6">
        <v>2364</v>
      </c>
      <c r="B2365" s="47" t="str">
        <f t="shared" si="144"/>
        <v>0000093C</v>
      </c>
      <c r="C2365" s="47" t="str">
        <f>IFERROR(VLOOKUP(B2365,总表!A:B,2,0),"-")</f>
        <v>-</v>
      </c>
      <c r="D2365" s="6" t="str">
        <f t="shared" si="145"/>
        <v>-</v>
      </c>
      <c r="E2365" s="6" t="str">
        <f>IFERROR(VLOOKUP(B2365,总表!A:D,3,0),"-")</f>
        <v>-</v>
      </c>
      <c r="F2365" s="6" t="str">
        <f t="shared" si="146"/>
        <v>-</v>
      </c>
      <c r="G2365" s="6" t="s">
        <v>9</v>
      </c>
      <c r="H2365" s="6" t="str">
        <f>IF(IFERROR(VLOOKUP(B2365,总表!A:D,4,0),"露易")=0," ",IFERROR(VLOOKUP(B2365,总表!A:D,4,0),"-"))</f>
        <v>-</v>
      </c>
      <c r="I2365" s="6" t="str">
        <f t="shared" si="147"/>
        <v>-</v>
      </c>
    </row>
    <row r="2366" spans="1:9">
      <c r="A2366" s="6">
        <v>2365</v>
      </c>
      <c r="B2366" s="47" t="str">
        <f t="shared" si="144"/>
        <v>0000093D</v>
      </c>
      <c r="C2366" s="47" t="str">
        <f>IFERROR(VLOOKUP(B2366,总表!A:B,2,0),"-")</f>
        <v>-</v>
      </c>
      <c r="D2366" s="6" t="str">
        <f t="shared" si="145"/>
        <v>-</v>
      </c>
      <c r="E2366" s="6" t="str">
        <f>IFERROR(VLOOKUP(B2366,总表!A:D,3,0),"-")</f>
        <v>-</v>
      </c>
      <c r="F2366" s="6" t="str">
        <f t="shared" si="146"/>
        <v>-</v>
      </c>
      <c r="G2366" s="6" t="s">
        <v>9</v>
      </c>
      <c r="H2366" s="6" t="str">
        <f>IF(IFERROR(VLOOKUP(B2366,总表!A:D,4,0),"露易")=0," ",IFERROR(VLOOKUP(B2366,总表!A:D,4,0),"-"))</f>
        <v>-</v>
      </c>
      <c r="I2366" s="6" t="str">
        <f t="shared" si="147"/>
        <v>-</v>
      </c>
    </row>
    <row r="2367" spans="1:9">
      <c r="A2367" s="6">
        <v>2366</v>
      </c>
      <c r="B2367" s="47" t="str">
        <f t="shared" si="144"/>
        <v>0000093E</v>
      </c>
      <c r="C2367" s="47" t="str">
        <f>IFERROR(VLOOKUP(B2367,总表!A:B,2,0),"-")</f>
        <v>-</v>
      </c>
      <c r="D2367" s="6" t="str">
        <f t="shared" si="145"/>
        <v>-</v>
      </c>
      <c r="E2367" s="6" t="str">
        <f>IFERROR(VLOOKUP(B2367,总表!A:D,3,0),"-")</f>
        <v>-</v>
      </c>
      <c r="F2367" s="6" t="str">
        <f t="shared" si="146"/>
        <v>-</v>
      </c>
      <c r="G2367" s="6" t="s">
        <v>9</v>
      </c>
      <c r="H2367" s="6" t="str">
        <f>IF(IFERROR(VLOOKUP(B2367,总表!A:D,4,0),"露易")=0," ",IFERROR(VLOOKUP(B2367,总表!A:D,4,0),"-"))</f>
        <v>-</v>
      </c>
      <c r="I2367" s="6" t="str">
        <f t="shared" si="147"/>
        <v>-</v>
      </c>
    </row>
    <row r="2368" spans="1:9">
      <c r="A2368" s="6">
        <v>2367</v>
      </c>
      <c r="B2368" s="47" t="str">
        <f t="shared" si="144"/>
        <v>0000093F</v>
      </c>
      <c r="C2368" s="47" t="str">
        <f>IFERROR(VLOOKUP(B2368,总表!A:B,2,0),"-")</f>
        <v>-</v>
      </c>
      <c r="D2368" s="6" t="str">
        <f t="shared" si="145"/>
        <v>-</v>
      </c>
      <c r="E2368" s="6" t="str">
        <f>IFERROR(VLOOKUP(B2368,总表!A:D,3,0),"-")</f>
        <v>-</v>
      </c>
      <c r="F2368" s="6" t="str">
        <f t="shared" si="146"/>
        <v>-</v>
      </c>
      <c r="G2368" s="6" t="s">
        <v>9</v>
      </c>
      <c r="H2368" s="6" t="str">
        <f>IF(IFERROR(VLOOKUP(B2368,总表!A:D,4,0),"露易")=0," ",IFERROR(VLOOKUP(B2368,总表!A:D,4,0),"-"))</f>
        <v>-</v>
      </c>
      <c r="I2368" s="6" t="str">
        <f t="shared" si="147"/>
        <v>-</v>
      </c>
    </row>
    <row r="2369" spans="1:9">
      <c r="A2369" s="6">
        <v>2368</v>
      </c>
      <c r="B2369" s="47" t="str">
        <f t="shared" si="144"/>
        <v>00000940</v>
      </c>
      <c r="C2369" s="47" t="str">
        <f>IFERROR(VLOOKUP(B2369,总表!A:B,2,0),"-")</f>
        <v>-</v>
      </c>
      <c r="D2369" s="6" t="str">
        <f t="shared" si="145"/>
        <v>-</v>
      </c>
      <c r="E2369" s="6" t="str">
        <f>IFERROR(VLOOKUP(B2369,总表!A:D,3,0),"-")</f>
        <v>-</v>
      </c>
      <c r="F2369" s="6" t="str">
        <f t="shared" si="146"/>
        <v>-</v>
      </c>
      <c r="G2369" s="6" t="s">
        <v>9</v>
      </c>
      <c r="H2369" s="6" t="str">
        <f>IF(IFERROR(VLOOKUP(B2369,总表!A:D,4,0),"露易")=0," ",IFERROR(VLOOKUP(B2369,总表!A:D,4,0),"-"))</f>
        <v>-</v>
      </c>
      <c r="I2369" s="6" t="str">
        <f t="shared" si="147"/>
        <v>-</v>
      </c>
    </row>
    <row r="2370" spans="1:9">
      <c r="A2370" s="6">
        <v>2369</v>
      </c>
      <c r="B2370" s="47" t="str">
        <f t="shared" ref="B2370:B2433" si="148">DEC2HEX(ROW(A2369),8)</f>
        <v>00000941</v>
      </c>
      <c r="C2370" s="47" t="str">
        <f>IFERROR(VLOOKUP(B2370,总表!A:B,2,0),"-")</f>
        <v>-</v>
      </c>
      <c r="D2370" s="6" t="str">
        <f t="shared" ref="D2370:D2433" si="149">C2370</f>
        <v>-</v>
      </c>
      <c r="E2370" s="6" t="str">
        <f>IFERROR(VLOOKUP(B2370,总表!A:D,3,0),"-")</f>
        <v>-</v>
      </c>
      <c r="F2370" s="6" t="str">
        <f t="shared" ref="F2370:F2433" si="150">E2370</f>
        <v>-</v>
      </c>
      <c r="G2370" s="6" t="s">
        <v>9</v>
      </c>
      <c r="H2370" s="6" t="str">
        <f>IF(IFERROR(VLOOKUP(B2370,总表!A:D,4,0),"露易")=0," ",IFERROR(VLOOKUP(B2370,总表!A:D,4,0),"-"))</f>
        <v>-</v>
      </c>
      <c r="I2370" s="6" t="str">
        <f t="shared" ref="I2370:I2433" si="151">H2370</f>
        <v>-</v>
      </c>
    </row>
    <row r="2371" spans="1:9">
      <c r="A2371" s="6">
        <v>2370</v>
      </c>
      <c r="B2371" s="47" t="str">
        <f t="shared" si="148"/>
        <v>00000942</v>
      </c>
      <c r="C2371" s="47" t="str">
        <f>IFERROR(VLOOKUP(B2371,总表!A:B,2,0),"-")</f>
        <v>-</v>
      </c>
      <c r="D2371" s="6" t="str">
        <f t="shared" si="149"/>
        <v>-</v>
      </c>
      <c r="E2371" s="6" t="str">
        <f>IFERROR(VLOOKUP(B2371,总表!A:D,3,0),"-")</f>
        <v>-</v>
      </c>
      <c r="F2371" s="6" t="str">
        <f t="shared" si="150"/>
        <v>-</v>
      </c>
      <c r="G2371" s="6" t="s">
        <v>9</v>
      </c>
      <c r="H2371" s="6" t="str">
        <f>IF(IFERROR(VLOOKUP(B2371,总表!A:D,4,0),"露易")=0," ",IFERROR(VLOOKUP(B2371,总表!A:D,4,0),"-"))</f>
        <v>-</v>
      </c>
      <c r="I2371" s="6" t="str">
        <f t="shared" si="151"/>
        <v>-</v>
      </c>
    </row>
    <row r="2372" spans="1:9">
      <c r="A2372" s="6">
        <v>2371</v>
      </c>
      <c r="B2372" s="47" t="str">
        <f t="shared" si="148"/>
        <v>00000943</v>
      </c>
      <c r="C2372" s="47" t="str">
        <f>IFERROR(VLOOKUP(B2372,总表!A:B,2,0),"-")</f>
        <v>-</v>
      </c>
      <c r="D2372" s="6" t="str">
        <f t="shared" si="149"/>
        <v>-</v>
      </c>
      <c r="E2372" s="6" t="str">
        <f>IFERROR(VLOOKUP(B2372,总表!A:D,3,0),"-")</f>
        <v>-</v>
      </c>
      <c r="F2372" s="6" t="str">
        <f t="shared" si="150"/>
        <v>-</v>
      </c>
      <c r="G2372" s="6" t="s">
        <v>9</v>
      </c>
      <c r="H2372" s="6" t="str">
        <f>IF(IFERROR(VLOOKUP(B2372,总表!A:D,4,0),"露易")=0," ",IFERROR(VLOOKUP(B2372,总表!A:D,4,0),"-"))</f>
        <v>-</v>
      </c>
      <c r="I2372" s="6" t="str">
        <f t="shared" si="151"/>
        <v>-</v>
      </c>
    </row>
    <row r="2373" spans="1:9">
      <c r="A2373" s="6">
        <v>2372</v>
      </c>
      <c r="B2373" s="47" t="str">
        <f t="shared" si="148"/>
        <v>00000944</v>
      </c>
      <c r="C2373" s="47" t="str">
        <f>IFERROR(VLOOKUP(B2373,总表!A:B,2,0),"-")</f>
        <v>-</v>
      </c>
      <c r="D2373" s="6" t="str">
        <f t="shared" si="149"/>
        <v>-</v>
      </c>
      <c r="E2373" s="6" t="str">
        <f>IFERROR(VLOOKUP(B2373,总表!A:D,3,0),"-")</f>
        <v>-</v>
      </c>
      <c r="F2373" s="6" t="str">
        <f t="shared" si="150"/>
        <v>-</v>
      </c>
      <c r="G2373" s="6" t="s">
        <v>9</v>
      </c>
      <c r="H2373" s="6" t="str">
        <f>IF(IFERROR(VLOOKUP(B2373,总表!A:D,4,0),"露易")=0," ",IFERROR(VLOOKUP(B2373,总表!A:D,4,0),"-"))</f>
        <v>-</v>
      </c>
      <c r="I2373" s="6" t="str">
        <f t="shared" si="151"/>
        <v>-</v>
      </c>
    </row>
    <row r="2374" spans="1:9">
      <c r="A2374" s="6">
        <v>2373</v>
      </c>
      <c r="B2374" s="47" t="str">
        <f t="shared" si="148"/>
        <v>00000945</v>
      </c>
      <c r="C2374" s="47" t="str">
        <f>IFERROR(VLOOKUP(B2374,总表!A:B,2,0),"-")</f>
        <v>-</v>
      </c>
      <c r="D2374" s="6" t="str">
        <f t="shared" si="149"/>
        <v>-</v>
      </c>
      <c r="E2374" s="6" t="str">
        <f>IFERROR(VLOOKUP(B2374,总表!A:D,3,0),"-")</f>
        <v>-</v>
      </c>
      <c r="F2374" s="6" t="str">
        <f t="shared" si="150"/>
        <v>-</v>
      </c>
      <c r="G2374" s="6" t="s">
        <v>9</v>
      </c>
      <c r="H2374" s="6" t="str">
        <f>IF(IFERROR(VLOOKUP(B2374,总表!A:D,4,0),"露易")=0," ",IFERROR(VLOOKUP(B2374,总表!A:D,4,0),"-"))</f>
        <v>-</v>
      </c>
      <c r="I2374" s="6" t="str">
        <f t="shared" si="151"/>
        <v>-</v>
      </c>
    </row>
    <row r="2375" spans="1:9">
      <c r="A2375" s="6">
        <v>2374</v>
      </c>
      <c r="B2375" s="47" t="str">
        <f t="shared" si="148"/>
        <v>00000946</v>
      </c>
      <c r="C2375" s="47" t="str">
        <f>IFERROR(VLOOKUP(B2375,总表!A:B,2,0),"-")</f>
        <v>事件类</v>
      </c>
      <c r="D2375" s="6" t="str">
        <f t="shared" si="149"/>
        <v>事件类</v>
      </c>
      <c r="E2375" s="51" t="str">
        <f>IFERROR(VLOOKUP(B2375,总表!A:D,3,0),"-")</f>
        <v>遗失物</v>
      </c>
      <c r="F2375" s="51" t="str">
        <f t="shared" si="150"/>
        <v>遗失物</v>
      </c>
      <c r="G2375" s="6" t="s">
        <v>9</v>
      </c>
      <c r="H2375" s="6" t="str">
        <f>IF(IFERROR(VLOOKUP(B2375,总表!A:D,4,0),"露易")=0," ",IFERROR(VLOOKUP(B2375,总表!A:D,4,0),"-"))</f>
        <v>包包</v>
      </c>
      <c r="I2375" s="6" t="str">
        <f t="shared" si="151"/>
        <v>包包</v>
      </c>
    </row>
    <row r="2376" spans="1:9">
      <c r="A2376" s="6">
        <v>2375</v>
      </c>
      <c r="B2376" s="47" t="str">
        <f t="shared" si="148"/>
        <v>00000947</v>
      </c>
      <c r="C2376" s="47" t="str">
        <f>IFERROR(VLOOKUP(B2376,总表!A:B,2,0),"-")</f>
        <v>事件类</v>
      </c>
      <c r="D2376" s="6" t="str">
        <f t="shared" si="149"/>
        <v>事件类</v>
      </c>
      <c r="E2376" s="51" t="str">
        <f>IFERROR(VLOOKUP(B2376,总表!A:D,3,0),"-")</f>
        <v>遗失物</v>
      </c>
      <c r="F2376" s="51" t="str">
        <f t="shared" si="150"/>
        <v>遗失物</v>
      </c>
      <c r="G2376" s="6" t="s">
        <v>9</v>
      </c>
      <c r="H2376" s="6" t="str">
        <f>IF(IFERROR(VLOOKUP(B2376,总表!A:D,4,0),"露易")=0," ",IFERROR(VLOOKUP(B2376,总表!A:D,4,0),"-"))</f>
        <v>书本</v>
      </c>
      <c r="I2376" s="6" t="str">
        <f t="shared" si="151"/>
        <v>书本</v>
      </c>
    </row>
    <row r="2377" spans="1:9">
      <c r="A2377" s="6">
        <v>2376</v>
      </c>
      <c r="B2377" s="47" t="str">
        <f t="shared" si="148"/>
        <v>00000948</v>
      </c>
      <c r="C2377" s="47" t="str">
        <f>IFERROR(VLOOKUP(B2377,总表!A:B,2,0),"-")</f>
        <v>工具类</v>
      </c>
      <c r="D2377" s="6" t="str">
        <f t="shared" si="149"/>
        <v>工具类</v>
      </c>
      <c r="E2377" s="51" t="str">
        <f>IFERROR(VLOOKUP(B2377,总表!A:D,3,0),"-")</f>
        <v>简陋捕虫网</v>
      </c>
      <c r="F2377" s="51" t="str">
        <f t="shared" si="150"/>
        <v>简陋捕虫网</v>
      </c>
      <c r="H2377" s="6" t="str">
        <f>IF(IFERROR(VLOOKUP(B2377,总表!A:D,4,0),"露易")=0," ",IFERROR(VLOOKUP(B2377,总表!A:D,4,0),"-"))</f>
        <v> </v>
      </c>
      <c r="I2377" s="6" t="str">
        <f t="shared" si="151"/>
        <v> </v>
      </c>
    </row>
    <row r="2378" spans="1:9">
      <c r="A2378" s="6">
        <v>2377</v>
      </c>
      <c r="B2378" s="47" t="str">
        <f t="shared" si="148"/>
        <v>00000949</v>
      </c>
      <c r="C2378" s="47" t="str">
        <f>IFERROR(VLOOKUP(B2378,总表!A:B,2,0),"-")</f>
        <v>工具类</v>
      </c>
      <c r="D2378" s="6" t="str">
        <f t="shared" si="149"/>
        <v>工具类</v>
      </c>
      <c r="E2378" s="51" t="str">
        <f>IFERROR(VLOOKUP(B2378,总表!A:D,3,0),"-")</f>
        <v>钓竿</v>
      </c>
      <c r="F2378" s="51" t="str">
        <f t="shared" si="150"/>
        <v>钓竿</v>
      </c>
      <c r="H2378" s="6" t="str">
        <f>IF(IFERROR(VLOOKUP(B2378,总表!A:D,4,0),"露易")=0," ",IFERROR(VLOOKUP(B2378,总表!A:D,4,0),"-"))</f>
        <v> </v>
      </c>
      <c r="I2378" s="6" t="str">
        <f t="shared" si="151"/>
        <v> </v>
      </c>
    </row>
    <row r="2379" spans="1:9">
      <c r="A2379" s="6">
        <v>2378</v>
      </c>
      <c r="B2379" s="47" t="str">
        <f t="shared" si="148"/>
        <v>0000094A</v>
      </c>
      <c r="C2379" s="47" t="str">
        <f>IFERROR(VLOOKUP(B2379,总表!A:B,2,0),"-")</f>
        <v>-</v>
      </c>
      <c r="D2379" s="6" t="str">
        <f t="shared" si="149"/>
        <v>-</v>
      </c>
      <c r="E2379" s="6" t="str">
        <f>IFERROR(VLOOKUP(B2379,总表!A:D,3,0),"-")</f>
        <v>-</v>
      </c>
      <c r="F2379" s="6" t="str">
        <f t="shared" si="150"/>
        <v>-</v>
      </c>
      <c r="G2379" s="6" t="s">
        <v>9</v>
      </c>
      <c r="H2379" s="6" t="str">
        <f>IF(IFERROR(VLOOKUP(B2379,总表!A:D,4,0),"露易")=0," ",IFERROR(VLOOKUP(B2379,总表!A:D,4,0),"-"))</f>
        <v>-</v>
      </c>
      <c r="I2379" s="6" t="str">
        <f t="shared" si="151"/>
        <v>-</v>
      </c>
    </row>
    <row r="2380" spans="1:9">
      <c r="A2380" s="6">
        <v>2379</v>
      </c>
      <c r="B2380" s="47" t="str">
        <f t="shared" si="148"/>
        <v>0000094B</v>
      </c>
      <c r="C2380" s="47" t="str">
        <f>IFERROR(VLOOKUP(B2380,总表!A:B,2,0),"-")</f>
        <v>工具类</v>
      </c>
      <c r="D2380" s="6" t="str">
        <f t="shared" si="149"/>
        <v>工具类</v>
      </c>
      <c r="E2380" s="51" t="str">
        <f>IFERROR(VLOOKUP(B2380,总表!A:D,3,0),"-")</f>
        <v>浇花壶</v>
      </c>
      <c r="F2380" s="51" t="str">
        <f t="shared" si="150"/>
        <v>浇花壶</v>
      </c>
      <c r="H2380" s="6" t="str">
        <f>IF(IFERROR(VLOOKUP(B2380,总表!A:D,4,0),"露易")=0," ",IFERROR(VLOOKUP(B2380,总表!A:D,4,0),"-"))</f>
        <v> </v>
      </c>
      <c r="I2380" s="6" t="str">
        <f t="shared" si="151"/>
        <v> </v>
      </c>
    </row>
    <row r="2381" spans="1:9">
      <c r="A2381" s="6">
        <v>2380</v>
      </c>
      <c r="B2381" s="47" t="str">
        <f t="shared" si="148"/>
        <v>0000094C</v>
      </c>
      <c r="C2381" s="47" t="str">
        <f>IFERROR(VLOOKUP(B2381,总表!A:B,2,0),"-")</f>
        <v>-</v>
      </c>
      <c r="D2381" s="6" t="str">
        <f t="shared" si="149"/>
        <v>-</v>
      </c>
      <c r="E2381" s="6" t="str">
        <f>IFERROR(VLOOKUP(B2381,总表!A:D,3,0),"-")</f>
        <v>-</v>
      </c>
      <c r="F2381" s="6" t="str">
        <f t="shared" si="150"/>
        <v>-</v>
      </c>
      <c r="G2381" s="6" t="s">
        <v>9</v>
      </c>
      <c r="H2381" s="6" t="str">
        <f>IF(IFERROR(VLOOKUP(B2381,总表!A:D,4,0),"露易")=0," ",IFERROR(VLOOKUP(B2381,总表!A:D,4,0),"-"))</f>
        <v>-</v>
      </c>
      <c r="I2381" s="6" t="str">
        <f t="shared" si="151"/>
        <v>-</v>
      </c>
    </row>
    <row r="2382" spans="1:9">
      <c r="A2382" s="6">
        <v>2381</v>
      </c>
      <c r="B2382" s="47" t="str">
        <f t="shared" si="148"/>
        <v>0000094D</v>
      </c>
      <c r="C2382" s="47" t="str">
        <f>IFERROR(VLOOKUP(B2382,总表!A:B,2,0),"-")</f>
        <v>事件类</v>
      </c>
      <c r="D2382" s="6" t="str">
        <f t="shared" si="149"/>
        <v>事件类</v>
      </c>
      <c r="E2382" s="6" t="str">
        <f>IFERROR(VLOOKUP(B2382,总表!A:D,3,0),"-")</f>
        <v>通信装置零件</v>
      </c>
      <c r="F2382" s="6" t="str">
        <f t="shared" si="150"/>
        <v>通信装置零件</v>
      </c>
      <c r="G2382" s="6" t="s">
        <v>9</v>
      </c>
      <c r="H2382" s="6" t="str">
        <f>IF(IFERROR(VLOOKUP(B2382,总表!A:D,4,0),"露易")=0," ",IFERROR(VLOOKUP(B2382,总表!A:D,4,0),"-"))</f>
        <v> </v>
      </c>
      <c r="I2382" s="6" t="str">
        <f t="shared" si="151"/>
        <v> </v>
      </c>
    </row>
    <row r="2383" spans="1:9">
      <c r="A2383" s="6">
        <v>2382</v>
      </c>
      <c r="B2383" s="47" t="str">
        <f t="shared" si="148"/>
        <v>0000094E</v>
      </c>
      <c r="C2383" s="47" t="str">
        <f>IFERROR(VLOOKUP(B2383,总表!A:B,2,0),"-")</f>
        <v>-</v>
      </c>
      <c r="D2383" s="6" t="str">
        <f t="shared" si="149"/>
        <v>-</v>
      </c>
      <c r="E2383" s="6" t="str">
        <f>IFERROR(VLOOKUP(B2383,总表!A:D,3,0),"-")</f>
        <v>-</v>
      </c>
      <c r="F2383" s="6" t="str">
        <f t="shared" si="150"/>
        <v>-</v>
      </c>
      <c r="G2383" s="6" t="s">
        <v>9</v>
      </c>
      <c r="H2383" s="6" t="str">
        <f>IF(IFERROR(VLOOKUP(B2383,总表!A:D,4,0),"露易")=0," ",IFERROR(VLOOKUP(B2383,总表!A:D,4,0),"-"))</f>
        <v>-</v>
      </c>
      <c r="I2383" s="6" t="str">
        <f t="shared" si="151"/>
        <v>-</v>
      </c>
    </row>
    <row r="2384" spans="1:9">
      <c r="A2384" s="6">
        <v>2383</v>
      </c>
      <c r="B2384" s="47" t="str">
        <f t="shared" si="148"/>
        <v>0000094F</v>
      </c>
      <c r="C2384" s="47" t="str">
        <f>IFERROR(VLOOKUP(B2384,总表!A:B,2,0),"-")</f>
        <v>-</v>
      </c>
      <c r="D2384" s="6" t="str">
        <f t="shared" si="149"/>
        <v>-</v>
      </c>
      <c r="E2384" s="6" t="str">
        <f>IFERROR(VLOOKUP(B2384,总表!A:D,3,0),"-")</f>
        <v>-</v>
      </c>
      <c r="F2384" s="6" t="str">
        <f t="shared" si="150"/>
        <v>-</v>
      </c>
      <c r="G2384" s="6" t="s">
        <v>9</v>
      </c>
      <c r="H2384" s="6" t="str">
        <f>IF(IFERROR(VLOOKUP(B2384,总表!A:D,4,0),"露易")=0," ",IFERROR(VLOOKUP(B2384,总表!A:D,4,0),"-"))</f>
        <v>-</v>
      </c>
      <c r="I2384" s="6" t="str">
        <f t="shared" si="151"/>
        <v>-</v>
      </c>
    </row>
    <row r="2385" spans="1:9">
      <c r="A2385" s="6">
        <v>2384</v>
      </c>
      <c r="B2385" s="47" t="str">
        <f t="shared" si="148"/>
        <v>00000950</v>
      </c>
      <c r="C2385" s="47" t="str">
        <f>IFERROR(VLOOKUP(B2385,总表!A:B,2,0),"-")</f>
        <v>-</v>
      </c>
      <c r="D2385" s="6" t="str">
        <f t="shared" si="149"/>
        <v>-</v>
      </c>
      <c r="E2385" s="6" t="str">
        <f>IFERROR(VLOOKUP(B2385,总表!A:D,3,0),"-")</f>
        <v>-</v>
      </c>
      <c r="F2385" s="6" t="str">
        <f t="shared" si="150"/>
        <v>-</v>
      </c>
      <c r="G2385" s="6" t="s">
        <v>9</v>
      </c>
      <c r="H2385" s="6" t="str">
        <f>IF(IFERROR(VLOOKUP(B2385,总表!A:D,4,0),"露易")=0," ",IFERROR(VLOOKUP(B2385,总表!A:D,4,0),"-"))</f>
        <v>-</v>
      </c>
      <c r="I2385" s="6" t="str">
        <f t="shared" si="151"/>
        <v>-</v>
      </c>
    </row>
    <row r="2386" spans="1:9">
      <c r="A2386" s="6">
        <v>2385</v>
      </c>
      <c r="B2386" s="47" t="str">
        <f t="shared" si="148"/>
        <v>00000951</v>
      </c>
      <c r="C2386" s="47" t="str">
        <f>IFERROR(VLOOKUP(B2386,总表!A:B,2,0),"-")</f>
        <v>-</v>
      </c>
      <c r="D2386" s="6" t="str">
        <f t="shared" si="149"/>
        <v>-</v>
      </c>
      <c r="E2386" s="6" t="str">
        <f>IFERROR(VLOOKUP(B2386,总表!A:D,3,0),"-")</f>
        <v>-</v>
      </c>
      <c r="F2386" s="6" t="str">
        <f t="shared" si="150"/>
        <v>-</v>
      </c>
      <c r="G2386" s="6" t="s">
        <v>9</v>
      </c>
      <c r="H2386" s="6" t="str">
        <f>IF(IFERROR(VLOOKUP(B2386,总表!A:D,4,0),"露易")=0," ",IFERROR(VLOOKUP(B2386,总表!A:D,4,0),"-"))</f>
        <v>-</v>
      </c>
      <c r="I2386" s="6" t="str">
        <f t="shared" si="151"/>
        <v>-</v>
      </c>
    </row>
    <row r="2387" spans="1:9">
      <c r="A2387" s="6">
        <v>2386</v>
      </c>
      <c r="B2387" s="47" t="str">
        <f t="shared" si="148"/>
        <v>00000952</v>
      </c>
      <c r="C2387" s="47" t="str">
        <f>IFERROR(VLOOKUP(B2387,总表!A:B,2,0),"-")</f>
        <v>-</v>
      </c>
      <c r="D2387" s="6" t="str">
        <f t="shared" si="149"/>
        <v>-</v>
      </c>
      <c r="E2387" s="6" t="str">
        <f>IFERROR(VLOOKUP(B2387,总表!A:D,3,0),"-")</f>
        <v>-</v>
      </c>
      <c r="F2387" s="6" t="str">
        <f t="shared" si="150"/>
        <v>-</v>
      </c>
      <c r="G2387" s="6" t="s">
        <v>9</v>
      </c>
      <c r="H2387" s="6" t="str">
        <f>IF(IFERROR(VLOOKUP(B2387,总表!A:D,4,0),"露易")=0," ",IFERROR(VLOOKUP(B2387,总表!A:D,4,0),"-"))</f>
        <v>-</v>
      </c>
      <c r="I2387" s="6" t="str">
        <f t="shared" si="151"/>
        <v>-</v>
      </c>
    </row>
    <row r="2388" spans="1:9">
      <c r="A2388" s="6">
        <v>2387</v>
      </c>
      <c r="B2388" s="47" t="str">
        <f t="shared" si="148"/>
        <v>00000953</v>
      </c>
      <c r="C2388" s="47" t="str">
        <f>IFERROR(VLOOKUP(B2388,总表!A:B,2,0),"-")</f>
        <v>-</v>
      </c>
      <c r="D2388" s="6" t="str">
        <f t="shared" si="149"/>
        <v>-</v>
      </c>
      <c r="E2388" s="6" t="str">
        <f>IFERROR(VLOOKUP(B2388,总表!A:D,3,0),"-")</f>
        <v>-</v>
      </c>
      <c r="F2388" s="6" t="str">
        <f t="shared" si="150"/>
        <v>-</v>
      </c>
      <c r="G2388" s="6" t="s">
        <v>9</v>
      </c>
      <c r="H2388" s="6" t="str">
        <f>IF(IFERROR(VLOOKUP(B2388,总表!A:D,4,0),"露易")=0," ",IFERROR(VLOOKUP(B2388,总表!A:D,4,0),"-"))</f>
        <v>-</v>
      </c>
      <c r="I2388" s="6" t="str">
        <f t="shared" si="151"/>
        <v>-</v>
      </c>
    </row>
    <row r="2389" spans="1:9">
      <c r="A2389" s="6">
        <v>2388</v>
      </c>
      <c r="B2389" s="47" t="str">
        <f t="shared" si="148"/>
        <v>00000954</v>
      </c>
      <c r="C2389" s="47" t="str">
        <f>IFERROR(VLOOKUP(B2389,总表!A:B,2,0),"-")</f>
        <v>-</v>
      </c>
      <c r="D2389" s="6" t="str">
        <f t="shared" si="149"/>
        <v>-</v>
      </c>
      <c r="E2389" s="6" t="str">
        <f>IFERROR(VLOOKUP(B2389,总表!A:D,3,0),"-")</f>
        <v>-</v>
      </c>
      <c r="F2389" s="6" t="str">
        <f t="shared" si="150"/>
        <v>-</v>
      </c>
      <c r="G2389" s="6" t="s">
        <v>9</v>
      </c>
      <c r="H2389" s="6" t="str">
        <f>IF(IFERROR(VLOOKUP(B2389,总表!A:D,4,0),"露易")=0," ",IFERROR(VLOOKUP(B2389,总表!A:D,4,0),"-"))</f>
        <v>-</v>
      </c>
      <c r="I2389" s="6" t="str">
        <f t="shared" si="151"/>
        <v>-</v>
      </c>
    </row>
    <row r="2390" spans="1:9">
      <c r="A2390" s="6">
        <v>2389</v>
      </c>
      <c r="B2390" s="47" t="str">
        <f t="shared" si="148"/>
        <v>00000955</v>
      </c>
      <c r="C2390" s="47" t="str">
        <f>IFERROR(VLOOKUP(B2390,总表!A:B,2,0),"-")</f>
        <v>事件类</v>
      </c>
      <c r="D2390" s="6" t="str">
        <f t="shared" si="149"/>
        <v>事件类</v>
      </c>
      <c r="E2390" s="6" t="str">
        <f>IFERROR(VLOOKUP(B2390,总表!A:D,3,0),"-")</f>
        <v>生锈零件</v>
      </c>
      <c r="F2390" s="6" t="str">
        <f t="shared" si="150"/>
        <v>生锈零件</v>
      </c>
      <c r="G2390" s="6">
        <v>10</v>
      </c>
      <c r="H2390" s="6" t="str">
        <f>IF(IFERROR(VLOOKUP(B2390,总表!A:D,4,0),"露易")=0," ",IFERROR(VLOOKUP(B2390,总表!A:D,4,0),"-"))</f>
        <v> </v>
      </c>
      <c r="I2390" s="6" t="str">
        <f t="shared" si="151"/>
        <v> </v>
      </c>
    </row>
    <row r="2391" spans="1:9">
      <c r="A2391" s="6">
        <v>2390</v>
      </c>
      <c r="B2391" s="47" t="str">
        <f t="shared" si="148"/>
        <v>00000956</v>
      </c>
      <c r="C2391" s="47" t="str">
        <f>IFERROR(VLOOKUP(B2391,总表!A:B,2,0),"-")</f>
        <v>-</v>
      </c>
      <c r="D2391" s="6" t="str">
        <f t="shared" si="149"/>
        <v>-</v>
      </c>
      <c r="E2391" s="6" t="str">
        <f>IFERROR(VLOOKUP(B2391,总表!A:D,3,0),"-")</f>
        <v>-</v>
      </c>
      <c r="F2391" s="6" t="str">
        <f t="shared" si="150"/>
        <v>-</v>
      </c>
      <c r="G2391" s="6" t="s">
        <v>9</v>
      </c>
      <c r="H2391" s="6" t="str">
        <f>IF(IFERROR(VLOOKUP(B2391,总表!A:D,4,0),"露易")=0," ",IFERROR(VLOOKUP(B2391,总表!A:D,4,0),"-"))</f>
        <v>-</v>
      </c>
      <c r="I2391" s="6" t="str">
        <f t="shared" si="151"/>
        <v>-</v>
      </c>
    </row>
    <row r="2392" spans="1:9">
      <c r="A2392" s="6">
        <v>2391</v>
      </c>
      <c r="B2392" s="47" t="str">
        <f t="shared" si="148"/>
        <v>00000957</v>
      </c>
      <c r="C2392" s="47" t="str">
        <f>IFERROR(VLOOKUP(B2392,总表!A:B,2,0),"-")</f>
        <v>-</v>
      </c>
      <c r="D2392" s="6" t="str">
        <f t="shared" si="149"/>
        <v>-</v>
      </c>
      <c r="E2392" s="6" t="str">
        <f>IFERROR(VLOOKUP(B2392,总表!A:D,3,0),"-")</f>
        <v>-</v>
      </c>
      <c r="F2392" s="6" t="str">
        <f t="shared" si="150"/>
        <v>-</v>
      </c>
      <c r="G2392" s="6" t="s">
        <v>9</v>
      </c>
      <c r="H2392" s="6" t="str">
        <f>IF(IFERROR(VLOOKUP(B2392,总表!A:D,4,0),"露易")=0," ",IFERROR(VLOOKUP(B2392,总表!A:D,4,0),"-"))</f>
        <v>-</v>
      </c>
      <c r="I2392" s="6" t="str">
        <f t="shared" si="151"/>
        <v>-</v>
      </c>
    </row>
    <row r="2393" spans="1:9">
      <c r="A2393" s="6">
        <v>2392</v>
      </c>
      <c r="B2393" s="47" t="str">
        <f t="shared" si="148"/>
        <v>00000958</v>
      </c>
      <c r="C2393" s="47" t="str">
        <f>IFERROR(VLOOKUP(B2393,总表!A:B,2,0),"-")</f>
        <v>-</v>
      </c>
      <c r="D2393" s="6" t="str">
        <f t="shared" si="149"/>
        <v>-</v>
      </c>
      <c r="E2393" s="6" t="str">
        <f>IFERROR(VLOOKUP(B2393,总表!A:D,3,0),"-")</f>
        <v>-</v>
      </c>
      <c r="F2393" s="6" t="str">
        <f t="shared" si="150"/>
        <v>-</v>
      </c>
      <c r="G2393" s="6" t="s">
        <v>9</v>
      </c>
      <c r="H2393" s="6" t="str">
        <f>IF(IFERROR(VLOOKUP(B2393,总表!A:D,4,0),"露易")=0," ",IFERROR(VLOOKUP(B2393,总表!A:D,4,0),"-"))</f>
        <v>-</v>
      </c>
      <c r="I2393" s="6" t="str">
        <f t="shared" si="151"/>
        <v>-</v>
      </c>
    </row>
    <row r="2394" spans="1:9">
      <c r="A2394" s="6">
        <v>2393</v>
      </c>
      <c r="B2394" s="47" t="str">
        <f t="shared" si="148"/>
        <v>00000959</v>
      </c>
      <c r="C2394" s="47" t="str">
        <f>IFERROR(VLOOKUP(B2394,总表!A:B,2,0),"-")</f>
        <v>-</v>
      </c>
      <c r="D2394" s="6" t="str">
        <f t="shared" si="149"/>
        <v>-</v>
      </c>
      <c r="E2394" s="6" t="str">
        <f>IFERROR(VLOOKUP(B2394,总表!A:D,3,0),"-")</f>
        <v>-</v>
      </c>
      <c r="F2394" s="6" t="str">
        <f t="shared" si="150"/>
        <v>-</v>
      </c>
      <c r="G2394" s="6" t="s">
        <v>9</v>
      </c>
      <c r="H2394" s="6" t="str">
        <f>IF(IFERROR(VLOOKUP(B2394,总表!A:D,4,0),"露易")=0," ",IFERROR(VLOOKUP(B2394,总表!A:D,4,0),"-"))</f>
        <v>-</v>
      </c>
      <c r="I2394" s="6" t="str">
        <f t="shared" si="151"/>
        <v>-</v>
      </c>
    </row>
    <row r="2395" spans="1:9">
      <c r="A2395" s="6">
        <v>2394</v>
      </c>
      <c r="B2395" s="47" t="str">
        <f t="shared" si="148"/>
        <v>0000095A</v>
      </c>
      <c r="C2395" s="47" t="str">
        <f>IFERROR(VLOOKUP(B2395,总表!A:B,2,0),"-")</f>
        <v>-</v>
      </c>
      <c r="D2395" s="6" t="str">
        <f t="shared" si="149"/>
        <v>-</v>
      </c>
      <c r="E2395" s="6" t="str">
        <f>IFERROR(VLOOKUP(B2395,总表!A:D,3,0),"-")</f>
        <v>-</v>
      </c>
      <c r="F2395" s="6" t="str">
        <f t="shared" si="150"/>
        <v>-</v>
      </c>
      <c r="G2395" s="6" t="s">
        <v>9</v>
      </c>
      <c r="H2395" s="6" t="str">
        <f>IF(IFERROR(VLOOKUP(B2395,总表!A:D,4,0),"露易")=0," ",IFERROR(VLOOKUP(B2395,总表!A:D,4,0),"-"))</f>
        <v>-</v>
      </c>
      <c r="I2395" s="6" t="str">
        <f t="shared" si="151"/>
        <v>-</v>
      </c>
    </row>
    <row r="2396" spans="1:9">
      <c r="A2396" s="6">
        <v>2395</v>
      </c>
      <c r="B2396" s="47" t="str">
        <f t="shared" si="148"/>
        <v>0000095B</v>
      </c>
      <c r="C2396" s="47" t="str">
        <f>IFERROR(VLOOKUP(B2396,总表!A:B,2,0),"-")</f>
        <v>-</v>
      </c>
      <c r="D2396" s="6" t="str">
        <f t="shared" si="149"/>
        <v>-</v>
      </c>
      <c r="E2396" s="6" t="str">
        <f>IFERROR(VLOOKUP(B2396,总表!A:D,3,0),"-")</f>
        <v>-</v>
      </c>
      <c r="F2396" s="6" t="str">
        <f t="shared" si="150"/>
        <v>-</v>
      </c>
      <c r="G2396" s="6" t="s">
        <v>9</v>
      </c>
      <c r="H2396" s="6" t="str">
        <f>IF(IFERROR(VLOOKUP(B2396,总表!A:D,4,0),"露易")=0," ",IFERROR(VLOOKUP(B2396,总表!A:D,4,0),"-"))</f>
        <v>-</v>
      </c>
      <c r="I2396" s="6" t="str">
        <f t="shared" si="151"/>
        <v>-</v>
      </c>
    </row>
    <row r="2397" spans="1:9">
      <c r="A2397" s="6">
        <v>2396</v>
      </c>
      <c r="B2397" s="47" t="str">
        <f t="shared" si="148"/>
        <v>0000095C</v>
      </c>
      <c r="C2397" s="47" t="str">
        <f>IFERROR(VLOOKUP(B2397,总表!A:B,2,0),"-")</f>
        <v>-</v>
      </c>
      <c r="D2397" s="6" t="str">
        <f t="shared" si="149"/>
        <v>-</v>
      </c>
      <c r="E2397" s="6" t="str">
        <f>IFERROR(VLOOKUP(B2397,总表!A:D,3,0),"-")</f>
        <v>-</v>
      </c>
      <c r="F2397" s="6" t="str">
        <f t="shared" si="150"/>
        <v>-</v>
      </c>
      <c r="G2397" s="6" t="s">
        <v>9</v>
      </c>
      <c r="H2397" s="6" t="str">
        <f>IF(IFERROR(VLOOKUP(B2397,总表!A:D,4,0),"露易")=0," ",IFERROR(VLOOKUP(B2397,总表!A:D,4,0),"-"))</f>
        <v>-</v>
      </c>
      <c r="I2397" s="6" t="str">
        <f t="shared" si="151"/>
        <v>-</v>
      </c>
    </row>
    <row r="2398" spans="1:9">
      <c r="A2398" s="6">
        <v>2397</v>
      </c>
      <c r="B2398" s="47" t="str">
        <f t="shared" si="148"/>
        <v>0000095D</v>
      </c>
      <c r="C2398" s="47" t="str">
        <f>IFERROR(VLOOKUP(B2398,总表!A:B,2,0),"-")</f>
        <v>-</v>
      </c>
      <c r="D2398" s="6" t="str">
        <f t="shared" si="149"/>
        <v>-</v>
      </c>
      <c r="E2398" s="6" t="str">
        <f>IFERROR(VLOOKUP(B2398,总表!A:D,3,0),"-")</f>
        <v>-</v>
      </c>
      <c r="F2398" s="6" t="str">
        <f t="shared" si="150"/>
        <v>-</v>
      </c>
      <c r="G2398" s="6" t="s">
        <v>9</v>
      </c>
      <c r="H2398" s="6" t="str">
        <f>IF(IFERROR(VLOOKUP(B2398,总表!A:D,4,0),"露易")=0," ",IFERROR(VLOOKUP(B2398,总表!A:D,4,0),"-"))</f>
        <v>-</v>
      </c>
      <c r="I2398" s="6" t="str">
        <f t="shared" si="151"/>
        <v>-</v>
      </c>
    </row>
    <row r="2399" spans="1:9">
      <c r="A2399" s="6">
        <v>2398</v>
      </c>
      <c r="B2399" s="47" t="str">
        <f t="shared" si="148"/>
        <v>0000095E</v>
      </c>
      <c r="C2399" s="47" t="str">
        <f>IFERROR(VLOOKUP(B2399,总表!A:B,2,0),"-")</f>
        <v>-</v>
      </c>
      <c r="D2399" s="6" t="str">
        <f t="shared" si="149"/>
        <v>-</v>
      </c>
      <c r="E2399" s="6" t="str">
        <f>IFERROR(VLOOKUP(B2399,总表!A:D,3,0),"-")</f>
        <v>-</v>
      </c>
      <c r="F2399" s="6" t="str">
        <f t="shared" si="150"/>
        <v>-</v>
      </c>
      <c r="G2399" s="6" t="s">
        <v>9</v>
      </c>
      <c r="H2399" s="6" t="str">
        <f>IF(IFERROR(VLOOKUP(B2399,总表!A:D,4,0),"露易")=0," ",IFERROR(VLOOKUP(B2399,总表!A:D,4,0),"-"))</f>
        <v>-</v>
      </c>
      <c r="I2399" s="6" t="str">
        <f t="shared" si="151"/>
        <v>-</v>
      </c>
    </row>
    <row r="2400" spans="1:9">
      <c r="A2400" s="6">
        <v>2399</v>
      </c>
      <c r="B2400" s="47" t="str">
        <f t="shared" si="148"/>
        <v>0000095F</v>
      </c>
      <c r="C2400" s="47" t="str">
        <f>IFERROR(VLOOKUP(B2400,总表!A:B,2,0),"-")</f>
        <v>-</v>
      </c>
      <c r="D2400" s="6" t="str">
        <f t="shared" si="149"/>
        <v>-</v>
      </c>
      <c r="E2400" s="6" t="str">
        <f>IFERROR(VLOOKUP(B2400,总表!A:D,3,0),"-")</f>
        <v>-</v>
      </c>
      <c r="F2400" s="6" t="str">
        <f t="shared" si="150"/>
        <v>-</v>
      </c>
      <c r="G2400" s="6" t="s">
        <v>9</v>
      </c>
      <c r="H2400" s="6" t="str">
        <f>IF(IFERROR(VLOOKUP(B2400,总表!A:D,4,0),"露易")=0," ",IFERROR(VLOOKUP(B2400,总表!A:D,4,0),"-"))</f>
        <v>-</v>
      </c>
      <c r="I2400" s="6" t="str">
        <f t="shared" si="151"/>
        <v>-</v>
      </c>
    </row>
    <row r="2401" spans="1:9">
      <c r="A2401" s="6">
        <v>2400</v>
      </c>
      <c r="B2401" s="47" t="str">
        <f t="shared" si="148"/>
        <v>00000960</v>
      </c>
      <c r="C2401" s="47" t="str">
        <f>IFERROR(VLOOKUP(B2401,总表!A:B,2,0),"-")</f>
        <v>-</v>
      </c>
      <c r="D2401" s="6" t="str">
        <f t="shared" si="149"/>
        <v>-</v>
      </c>
      <c r="E2401" s="6" t="str">
        <f>IFERROR(VLOOKUP(B2401,总表!A:D,3,0),"-")</f>
        <v>-</v>
      </c>
      <c r="F2401" s="6" t="str">
        <f t="shared" si="150"/>
        <v>-</v>
      </c>
      <c r="G2401" s="6" t="s">
        <v>9</v>
      </c>
      <c r="H2401" s="6" t="str">
        <f>IF(IFERROR(VLOOKUP(B2401,总表!A:D,4,0),"露易")=0," ",IFERROR(VLOOKUP(B2401,总表!A:D,4,0),"-"))</f>
        <v>-</v>
      </c>
      <c r="I2401" s="6" t="str">
        <f t="shared" si="151"/>
        <v>-</v>
      </c>
    </row>
    <row r="2402" spans="1:9">
      <c r="A2402" s="6">
        <v>2401</v>
      </c>
      <c r="B2402" s="47" t="str">
        <f t="shared" si="148"/>
        <v>00000961</v>
      </c>
      <c r="C2402" s="47" t="str">
        <f>IFERROR(VLOOKUP(B2402,总表!A:B,2,0),"-")</f>
        <v>上衣</v>
      </c>
      <c r="D2402" s="6" t="str">
        <f t="shared" si="149"/>
        <v>上衣</v>
      </c>
      <c r="E2402" s="6" t="str">
        <f>IFERROR(VLOOKUP(B2402,总表!A:D,3,0),"-")</f>
        <v>棒球外套</v>
      </c>
      <c r="F2402" s="6" t="str">
        <f t="shared" si="150"/>
        <v>棒球外套</v>
      </c>
      <c r="G2402" s="6">
        <v>270</v>
      </c>
      <c r="H2402" s="51" t="str">
        <f>IF(IFERROR(VLOOKUP(B2402,总表!A:D,4,0),"露易")=0," ",IFERROR(VLOOKUP(B2402,总表!A:D,4,0),"-"))</f>
        <v>蓝色</v>
      </c>
      <c r="I2402" s="51" t="str">
        <f t="shared" si="151"/>
        <v>蓝色</v>
      </c>
    </row>
    <row r="2403" spans="1:9">
      <c r="A2403" s="6">
        <v>2402</v>
      </c>
      <c r="B2403" s="47" t="str">
        <f t="shared" si="148"/>
        <v>00000962</v>
      </c>
      <c r="C2403" s="47" t="str">
        <f>IFERROR(VLOOKUP(B2403,总表!A:B,2,0),"-")</f>
        <v>上衣</v>
      </c>
      <c r="D2403" s="6" t="str">
        <f t="shared" si="149"/>
        <v>上衣</v>
      </c>
      <c r="E2403" s="51" t="str">
        <f>IFERROR(VLOOKUP(B2403,总表!A:D,3,0),"-")</f>
        <v>风衣</v>
      </c>
      <c r="F2403" s="51" t="str">
        <f t="shared" si="150"/>
        <v>风衣</v>
      </c>
      <c r="G2403" s="6">
        <v>420</v>
      </c>
      <c r="H2403" s="6" t="str">
        <f>IF(IFERROR(VLOOKUP(B2403,总表!A:D,4,0),"露易")=0," ",IFERROR(VLOOKUP(B2403,总表!A:D,4,0),"-"))</f>
        <v>米色</v>
      </c>
      <c r="I2403" s="6" t="str">
        <f t="shared" si="151"/>
        <v>米色</v>
      </c>
    </row>
    <row r="2404" spans="1:9">
      <c r="A2404" s="6">
        <v>2403</v>
      </c>
      <c r="B2404" s="47" t="str">
        <f t="shared" si="148"/>
        <v>00000963</v>
      </c>
      <c r="C2404" s="50" t="str">
        <f>IFERROR(VLOOKUP(B2404,总表!A:B,2,0),"-")</f>
        <v>裤裙类</v>
      </c>
      <c r="D2404" s="51" t="str">
        <f t="shared" si="149"/>
        <v>裤裙类</v>
      </c>
      <c r="E2404" s="6" t="str">
        <f>IFERROR(VLOOKUP(B2404,总表!A:D,3,0),"-")</f>
        <v>牛仔裤</v>
      </c>
      <c r="F2404" s="6" t="str">
        <f t="shared" si="150"/>
        <v>牛仔裤</v>
      </c>
      <c r="G2404" s="6">
        <v>280</v>
      </c>
      <c r="H2404" s="51" t="str">
        <f>IF(IFERROR(VLOOKUP(B2404,总表!A:D,4,0),"露易")=0," ",IFERROR(VLOOKUP(B2404,总表!A:D,4,0),"-"))</f>
        <v>蓝色</v>
      </c>
      <c r="I2404" s="51" t="str">
        <f t="shared" si="151"/>
        <v>蓝色</v>
      </c>
    </row>
    <row r="2405" spans="1:9">
      <c r="A2405" s="6">
        <v>2404</v>
      </c>
      <c r="B2405" s="47" t="str">
        <f t="shared" si="148"/>
        <v>00000964</v>
      </c>
      <c r="C2405" s="47" t="str">
        <f>IFERROR(VLOOKUP(B2405,总表!A:B,2,0),"-")</f>
        <v>-</v>
      </c>
      <c r="D2405" s="6" t="str">
        <f t="shared" si="149"/>
        <v>-</v>
      </c>
      <c r="E2405" s="6" t="str">
        <f>IFERROR(VLOOKUP(B2405,总表!A:D,3,0),"-")</f>
        <v>-</v>
      </c>
      <c r="F2405" s="6" t="str">
        <f t="shared" si="150"/>
        <v>-</v>
      </c>
      <c r="G2405" s="6" t="s">
        <v>9</v>
      </c>
      <c r="H2405" s="6" t="str">
        <f>IF(IFERROR(VLOOKUP(B2405,总表!A:D,4,0),"露易")=0," ",IFERROR(VLOOKUP(B2405,总表!A:D,4,0),"-"))</f>
        <v>-</v>
      </c>
      <c r="I2405" s="6" t="str">
        <f t="shared" si="151"/>
        <v>-</v>
      </c>
    </row>
    <row r="2406" spans="1:9">
      <c r="A2406" s="6">
        <v>2405</v>
      </c>
      <c r="B2406" s="47" t="str">
        <f t="shared" si="148"/>
        <v>00000965</v>
      </c>
      <c r="C2406" s="47" t="str">
        <f>IFERROR(VLOOKUP(B2406,总表!A:B,2,0),"-")</f>
        <v>音乐类</v>
      </c>
      <c r="D2406" s="6" t="str">
        <f t="shared" si="149"/>
        <v>音乐类</v>
      </c>
      <c r="E2406" s="6" t="str">
        <f>IFERROR(VLOOKUP(B2406,总表!A:D,3,0),"-")</f>
        <v>K.K.赞美诗歌</v>
      </c>
      <c r="F2406" s="6" t="str">
        <f t="shared" si="150"/>
        <v>K.K.赞美诗歌</v>
      </c>
      <c r="H2406" s="6" t="str">
        <f>IF(IFERROR(VLOOKUP(B2406,总表!A:D,4,0),"露易")=0," ",IFERROR(VLOOKUP(B2406,总表!A:D,4,0),"-"))</f>
        <v> </v>
      </c>
      <c r="I2406" s="6" t="str">
        <f t="shared" si="151"/>
        <v> </v>
      </c>
    </row>
    <row r="2407" spans="1:9">
      <c r="A2407" s="6">
        <v>2406</v>
      </c>
      <c r="B2407" s="47" t="str">
        <f t="shared" si="148"/>
        <v>00000966</v>
      </c>
      <c r="C2407" s="47" t="str">
        <f>IFERROR(VLOOKUP(B2407,总表!A:B,2,0),"-")</f>
        <v>音乐类</v>
      </c>
      <c r="D2407" s="6" t="str">
        <f t="shared" si="149"/>
        <v>音乐类</v>
      </c>
      <c r="E2407" s="6" t="str">
        <f>IFERROR(VLOOKUP(B2407,总表!A:D,3,0),"-")</f>
        <v>K.K.进行曲</v>
      </c>
      <c r="F2407" s="6" t="str">
        <f t="shared" si="150"/>
        <v>K.K.进行曲</v>
      </c>
      <c r="H2407" s="6" t="str">
        <f>IF(IFERROR(VLOOKUP(B2407,总表!A:D,4,0),"露易")=0," ",IFERROR(VLOOKUP(B2407,总表!A:D,4,0),"-"))</f>
        <v> </v>
      </c>
      <c r="I2407" s="6" t="str">
        <f t="shared" si="151"/>
        <v> </v>
      </c>
    </row>
    <row r="2408" spans="1:9">
      <c r="A2408" s="6">
        <v>2407</v>
      </c>
      <c r="B2408" s="47" t="str">
        <f t="shared" si="148"/>
        <v>00000967</v>
      </c>
      <c r="C2408" s="47" t="str">
        <f>IFERROR(VLOOKUP(B2408,总表!A:B,2,0),"-")</f>
        <v>音乐类</v>
      </c>
      <c r="D2408" s="6" t="str">
        <f t="shared" si="149"/>
        <v>音乐类</v>
      </c>
      <c r="E2408" s="6" t="str">
        <f>IFERROR(VLOOKUP(B2408,总表!A:D,3,0),"-")</f>
        <v>K.K.圆舞曲</v>
      </c>
      <c r="F2408" s="6" t="str">
        <f t="shared" si="150"/>
        <v>K.K.圆舞曲</v>
      </c>
      <c r="H2408" s="6" t="str">
        <f>IF(IFERROR(VLOOKUP(B2408,总表!A:D,4,0),"露易")=0," ",IFERROR(VLOOKUP(B2408,总表!A:D,4,0),"-"))</f>
        <v> </v>
      </c>
      <c r="I2408" s="6" t="str">
        <f t="shared" si="151"/>
        <v> </v>
      </c>
    </row>
    <row r="2409" spans="1:9">
      <c r="A2409" s="6">
        <v>2408</v>
      </c>
      <c r="B2409" s="47" t="str">
        <f t="shared" si="148"/>
        <v>00000968</v>
      </c>
      <c r="C2409" s="47" t="str">
        <f>IFERROR(VLOOKUP(B2409,总表!A:B,2,0),"-")</f>
        <v>音乐类</v>
      </c>
      <c r="D2409" s="6" t="str">
        <f t="shared" si="149"/>
        <v>音乐类</v>
      </c>
      <c r="E2409" s="6" t="str">
        <f>IFERROR(VLOOKUP(B2409,总表!A:D,3,0),"-")</f>
        <v>K.K.摇摆乐</v>
      </c>
      <c r="F2409" s="6" t="str">
        <f t="shared" si="150"/>
        <v>K.K.摇摆乐</v>
      </c>
      <c r="H2409" s="6" t="str">
        <f>IF(IFERROR(VLOOKUP(B2409,总表!A:D,4,0),"露易")=0," ",IFERROR(VLOOKUP(B2409,总表!A:D,4,0),"-"))</f>
        <v> </v>
      </c>
      <c r="I2409" s="6" t="str">
        <f t="shared" si="151"/>
        <v> </v>
      </c>
    </row>
    <row r="2410" spans="1:9">
      <c r="A2410" s="6">
        <v>2409</v>
      </c>
      <c r="B2410" s="47" t="str">
        <f t="shared" si="148"/>
        <v>00000969</v>
      </c>
      <c r="C2410" s="47" t="str">
        <f>IFERROR(VLOOKUP(B2410,总表!A:B,2,0),"-")</f>
        <v>音乐类</v>
      </c>
      <c r="D2410" s="6" t="str">
        <f t="shared" si="149"/>
        <v>音乐类</v>
      </c>
      <c r="E2410" s="6" t="str">
        <f>IFERROR(VLOOKUP(B2410,总表!A:D,3,0),"-")</f>
        <v>K.K.爵士乐</v>
      </c>
      <c r="F2410" s="6" t="str">
        <f t="shared" si="150"/>
        <v>K.K.爵士乐</v>
      </c>
      <c r="H2410" s="6" t="str">
        <f>IF(IFERROR(VLOOKUP(B2410,总表!A:D,4,0),"露易")=0," ",IFERROR(VLOOKUP(B2410,总表!A:D,4,0),"-"))</f>
        <v> </v>
      </c>
      <c r="I2410" s="6" t="str">
        <f t="shared" si="151"/>
        <v> </v>
      </c>
    </row>
    <row r="2411" spans="1:9">
      <c r="A2411" s="6">
        <v>2410</v>
      </c>
      <c r="B2411" s="47" t="str">
        <f t="shared" si="148"/>
        <v>0000096A</v>
      </c>
      <c r="C2411" s="47" t="str">
        <f>IFERROR(VLOOKUP(B2411,总表!A:B,2,0),"-")</f>
        <v>音乐类</v>
      </c>
      <c r="D2411" s="6" t="str">
        <f t="shared" si="149"/>
        <v>音乐类</v>
      </c>
      <c r="E2411" s="6" t="str">
        <f>IFERROR(VLOOKUP(B2411,总表!A:D,3,0),"-")</f>
        <v>K.K.融合爵士乐</v>
      </c>
      <c r="F2411" s="6" t="str">
        <f t="shared" si="150"/>
        <v>K.K.融合爵士乐</v>
      </c>
      <c r="H2411" s="6" t="str">
        <f>IF(IFERROR(VLOOKUP(B2411,总表!A:D,4,0),"露易")=0," ",IFERROR(VLOOKUP(B2411,总表!A:D,4,0),"-"))</f>
        <v> </v>
      </c>
      <c r="I2411" s="6" t="str">
        <f t="shared" si="151"/>
        <v> </v>
      </c>
    </row>
    <row r="2412" spans="1:9">
      <c r="A2412" s="6">
        <v>2411</v>
      </c>
      <c r="B2412" s="47" t="str">
        <f t="shared" si="148"/>
        <v>0000096B</v>
      </c>
      <c r="C2412" s="47" t="str">
        <f>IFERROR(VLOOKUP(B2412,总表!A:B,2,0),"-")</f>
        <v>音乐类</v>
      </c>
      <c r="D2412" s="6" t="str">
        <f t="shared" si="149"/>
        <v>音乐类</v>
      </c>
      <c r="E2412" s="6" t="str">
        <f>IFERROR(VLOOKUP(B2412,总表!A:D,3,0),"-")</f>
        <v>K.K.练习曲</v>
      </c>
      <c r="F2412" s="6" t="str">
        <f t="shared" si="150"/>
        <v>K.K.练习曲</v>
      </c>
      <c r="H2412" s="6" t="str">
        <f>IF(IFERROR(VLOOKUP(B2412,总表!A:D,4,0),"露易")=0," ",IFERROR(VLOOKUP(B2412,总表!A:D,4,0),"-"))</f>
        <v> </v>
      </c>
      <c r="I2412" s="6" t="str">
        <f t="shared" si="151"/>
        <v> </v>
      </c>
    </row>
    <row r="2413" spans="1:9">
      <c r="A2413" s="6">
        <v>2412</v>
      </c>
      <c r="B2413" s="47" t="str">
        <f t="shared" si="148"/>
        <v>0000096C</v>
      </c>
      <c r="C2413" s="47" t="str">
        <f>IFERROR(VLOOKUP(B2413,总表!A:B,2,0),"-")</f>
        <v>音乐类</v>
      </c>
      <c r="D2413" s="6" t="str">
        <f t="shared" si="149"/>
        <v>音乐类</v>
      </c>
      <c r="E2413" s="6" t="str">
        <f>IFERROR(VLOOKUP(B2413,总表!A:D,3,0),"-")</f>
        <v>K.K.摇篮曲</v>
      </c>
      <c r="F2413" s="6" t="str">
        <f t="shared" si="150"/>
        <v>K.K.摇篮曲</v>
      </c>
      <c r="H2413" s="6" t="str">
        <f>IF(IFERROR(VLOOKUP(B2413,总表!A:D,4,0),"露易")=0," ",IFERROR(VLOOKUP(B2413,总表!A:D,4,0),"-"))</f>
        <v> </v>
      </c>
      <c r="I2413" s="6" t="str">
        <f t="shared" si="151"/>
        <v> </v>
      </c>
    </row>
    <row r="2414" spans="1:9">
      <c r="A2414" s="6">
        <v>2413</v>
      </c>
      <c r="B2414" s="47" t="str">
        <f t="shared" si="148"/>
        <v>0000096D</v>
      </c>
      <c r="C2414" s="47" t="str">
        <f>IFERROR(VLOOKUP(B2414,总表!A:B,2,0),"-")</f>
        <v>音乐类</v>
      </c>
      <c r="D2414" s="6" t="str">
        <f t="shared" si="149"/>
        <v>音乐类</v>
      </c>
      <c r="E2414" s="6" t="str">
        <f>IFERROR(VLOOKUP(B2414,总表!A:D,3,0),"-")</f>
        <v>K.K.咏叹调</v>
      </c>
      <c r="F2414" s="6" t="str">
        <f t="shared" si="150"/>
        <v>K.K.咏叹调</v>
      </c>
      <c r="H2414" s="6" t="str">
        <f>IF(IFERROR(VLOOKUP(B2414,总表!A:D,4,0),"露易")=0," ",IFERROR(VLOOKUP(B2414,总表!A:D,4,0),"-"))</f>
        <v> </v>
      </c>
      <c r="I2414" s="6" t="str">
        <f t="shared" si="151"/>
        <v> </v>
      </c>
    </row>
    <row r="2415" spans="1:9">
      <c r="A2415" s="6">
        <v>2414</v>
      </c>
      <c r="B2415" s="47" t="str">
        <f t="shared" si="148"/>
        <v>0000096E</v>
      </c>
      <c r="C2415" s="47" t="str">
        <f>IFERROR(VLOOKUP(B2415,总表!A:B,2,0),"-")</f>
        <v>音乐类</v>
      </c>
      <c r="D2415" s="6" t="str">
        <f t="shared" si="149"/>
        <v>音乐类</v>
      </c>
      <c r="E2415" s="6" t="str">
        <f>IFERROR(VLOOKUP(B2415,总表!A:D,3,0),"-")</f>
        <v>K.K.桑巴</v>
      </c>
      <c r="F2415" s="6" t="str">
        <f t="shared" si="150"/>
        <v>K.K.桑巴</v>
      </c>
      <c r="H2415" s="6" t="str">
        <f>IF(IFERROR(VLOOKUP(B2415,总表!A:D,4,0),"露易")=0," ",IFERROR(VLOOKUP(B2415,总表!A:D,4,0),"-"))</f>
        <v> </v>
      </c>
      <c r="I2415" s="6" t="str">
        <f t="shared" si="151"/>
        <v> </v>
      </c>
    </row>
    <row r="2416" spans="1:9">
      <c r="A2416" s="6">
        <v>2415</v>
      </c>
      <c r="B2416" s="47" t="str">
        <f t="shared" si="148"/>
        <v>0000096F</v>
      </c>
      <c r="C2416" s="47" t="str">
        <f>IFERROR(VLOOKUP(B2416,总表!A:B,2,0),"-")</f>
        <v>音乐类</v>
      </c>
      <c r="D2416" s="6" t="str">
        <f t="shared" si="149"/>
        <v>音乐类</v>
      </c>
      <c r="E2416" s="6" t="str">
        <f>IFERROR(VLOOKUP(B2416,总表!A:D,3,0),"-")</f>
        <v>K.K.巴萨诺瓦</v>
      </c>
      <c r="F2416" s="6" t="str">
        <f t="shared" si="150"/>
        <v>K.K.巴萨诺瓦</v>
      </c>
      <c r="H2416" s="6" t="str">
        <f>IF(IFERROR(VLOOKUP(B2416,总表!A:D,4,0),"露易")=0," ",IFERROR(VLOOKUP(B2416,总表!A:D,4,0),"-"))</f>
        <v> </v>
      </c>
      <c r="I2416" s="6" t="str">
        <f t="shared" si="151"/>
        <v> </v>
      </c>
    </row>
    <row r="2417" spans="1:9">
      <c r="A2417" s="6">
        <v>2416</v>
      </c>
      <c r="B2417" s="47" t="str">
        <f t="shared" si="148"/>
        <v>00000970</v>
      </c>
      <c r="C2417" s="47" t="str">
        <f>IFERROR(VLOOKUP(B2417,总表!A:B,2,0),"-")</f>
        <v>音乐类</v>
      </c>
      <c r="D2417" s="6" t="str">
        <f t="shared" si="149"/>
        <v>音乐类</v>
      </c>
      <c r="E2417" s="6" t="str">
        <f>IFERROR(VLOOKUP(B2417,总表!A:D,3,0),"-")</f>
        <v>K.K.卡利普索</v>
      </c>
      <c r="F2417" s="6" t="str">
        <f t="shared" si="150"/>
        <v>K.K.卡利普索</v>
      </c>
      <c r="H2417" s="6" t="str">
        <f>IF(IFERROR(VLOOKUP(B2417,总表!A:D,4,0),"露易")=0," ",IFERROR(VLOOKUP(B2417,总表!A:D,4,0),"-"))</f>
        <v> </v>
      </c>
      <c r="I2417" s="6" t="str">
        <f t="shared" si="151"/>
        <v> </v>
      </c>
    </row>
    <row r="2418" spans="1:9">
      <c r="A2418" s="6">
        <v>2417</v>
      </c>
      <c r="B2418" s="47" t="str">
        <f t="shared" si="148"/>
        <v>00000971</v>
      </c>
      <c r="C2418" s="47" t="str">
        <f>IFERROR(VLOOKUP(B2418,总表!A:B,2,0),"-")</f>
        <v>音乐类</v>
      </c>
      <c r="D2418" s="6" t="str">
        <f t="shared" si="149"/>
        <v>音乐类</v>
      </c>
      <c r="E2418" s="6" t="str">
        <f>IFERROR(VLOOKUP(B2418,总表!A:D,3,0),"-")</f>
        <v>K.K.萨尔萨</v>
      </c>
      <c r="F2418" s="6" t="str">
        <f t="shared" si="150"/>
        <v>K.K.萨尔萨</v>
      </c>
      <c r="H2418" s="6" t="str">
        <f>IF(IFERROR(VLOOKUP(B2418,总表!A:D,4,0),"露易")=0," ",IFERROR(VLOOKUP(B2418,总表!A:D,4,0),"-"))</f>
        <v> </v>
      </c>
      <c r="I2418" s="6" t="str">
        <f t="shared" si="151"/>
        <v> </v>
      </c>
    </row>
    <row r="2419" spans="1:9">
      <c r="A2419" s="6">
        <v>2418</v>
      </c>
      <c r="B2419" s="47" t="str">
        <f t="shared" si="148"/>
        <v>00000972</v>
      </c>
      <c r="C2419" s="47" t="str">
        <f>IFERROR(VLOOKUP(B2419,总表!A:B,2,0),"-")</f>
        <v>音乐类</v>
      </c>
      <c r="D2419" s="6" t="str">
        <f t="shared" si="149"/>
        <v>音乐类</v>
      </c>
      <c r="E2419" s="6" t="str">
        <f>IFERROR(VLOOKUP(B2419,总表!A:D,3,0),"-")</f>
        <v>K.K.曼波</v>
      </c>
      <c r="F2419" s="6" t="str">
        <f t="shared" si="150"/>
        <v>K.K.曼波</v>
      </c>
      <c r="H2419" s="6" t="str">
        <f>IF(IFERROR(VLOOKUP(B2419,总表!A:D,4,0),"露易")=0," ",IFERROR(VLOOKUP(B2419,总表!A:D,4,0),"-"))</f>
        <v> </v>
      </c>
      <c r="I2419" s="6" t="str">
        <f t="shared" si="151"/>
        <v> </v>
      </c>
    </row>
    <row r="2420" spans="1:9">
      <c r="A2420" s="6">
        <v>2419</v>
      </c>
      <c r="B2420" s="47" t="str">
        <f t="shared" si="148"/>
        <v>00000973</v>
      </c>
      <c r="C2420" s="47" t="str">
        <f>IFERROR(VLOOKUP(B2420,总表!A:B,2,0),"-")</f>
        <v>音乐类</v>
      </c>
      <c r="D2420" s="6" t="str">
        <f t="shared" si="149"/>
        <v>音乐类</v>
      </c>
      <c r="E2420" s="6" t="str">
        <f>IFERROR(VLOOKUP(B2420,总表!A:D,3,0),"-")</f>
        <v>K.K.雷鬼</v>
      </c>
      <c r="F2420" s="6" t="str">
        <f t="shared" si="150"/>
        <v>K.K.雷鬼</v>
      </c>
      <c r="H2420" s="6" t="str">
        <f>IF(IFERROR(VLOOKUP(B2420,总表!A:D,4,0),"露易")=0," ",IFERROR(VLOOKUP(B2420,总表!A:D,4,0),"-"))</f>
        <v> </v>
      </c>
      <c r="I2420" s="6" t="str">
        <f t="shared" si="151"/>
        <v> </v>
      </c>
    </row>
    <row r="2421" spans="1:9">
      <c r="A2421" s="6">
        <v>2420</v>
      </c>
      <c r="B2421" s="47" t="str">
        <f t="shared" si="148"/>
        <v>00000974</v>
      </c>
      <c r="C2421" s="47" t="str">
        <f>IFERROR(VLOOKUP(B2421,总表!A:B,2,0),"-")</f>
        <v>音乐类</v>
      </c>
      <c r="D2421" s="6" t="str">
        <f t="shared" si="149"/>
        <v>音乐类</v>
      </c>
      <c r="E2421" s="6" t="str">
        <f>IFERROR(VLOOKUP(B2421,总表!A:D,3,0),"-")</f>
        <v>K.K.斯卡</v>
      </c>
      <c r="F2421" s="6" t="str">
        <f t="shared" si="150"/>
        <v>K.K.斯卡</v>
      </c>
      <c r="H2421" s="6" t="str">
        <f>IF(IFERROR(VLOOKUP(B2421,总表!A:D,4,0),"露易")=0," ",IFERROR(VLOOKUP(B2421,总表!A:D,4,0),"-"))</f>
        <v> </v>
      </c>
      <c r="I2421" s="6" t="str">
        <f t="shared" si="151"/>
        <v> </v>
      </c>
    </row>
    <row r="2422" spans="1:9">
      <c r="A2422" s="6">
        <v>2421</v>
      </c>
      <c r="B2422" s="47" t="str">
        <f t="shared" si="148"/>
        <v>00000975</v>
      </c>
      <c r="C2422" s="47" t="str">
        <f>IFERROR(VLOOKUP(B2422,总表!A:B,2,0),"-")</f>
        <v>音乐类</v>
      </c>
      <c r="D2422" s="6" t="str">
        <f t="shared" si="149"/>
        <v>音乐类</v>
      </c>
      <c r="E2422" s="6" t="str">
        <f>IFERROR(VLOOKUP(B2422,总表!A:D,3,0),"-")</f>
        <v>K.K.探戈</v>
      </c>
      <c r="F2422" s="6" t="str">
        <f t="shared" si="150"/>
        <v>K.K.探戈</v>
      </c>
      <c r="H2422" s="6" t="str">
        <f>IF(IFERROR(VLOOKUP(B2422,总表!A:D,4,0),"露易")=0," ",IFERROR(VLOOKUP(B2422,总表!A:D,4,0),"-"))</f>
        <v> </v>
      </c>
      <c r="I2422" s="6" t="str">
        <f t="shared" si="151"/>
        <v> </v>
      </c>
    </row>
    <row r="2423" spans="1:9">
      <c r="A2423" s="6">
        <v>2422</v>
      </c>
      <c r="B2423" s="47" t="str">
        <f t="shared" si="148"/>
        <v>00000976</v>
      </c>
      <c r="C2423" s="47" t="str">
        <f>IFERROR(VLOOKUP(B2423,总表!A:B,2,0),"-")</f>
        <v>音乐类</v>
      </c>
      <c r="D2423" s="6" t="str">
        <f t="shared" si="149"/>
        <v>音乐类</v>
      </c>
      <c r="E2423" s="6" t="str">
        <f>IFERROR(VLOOKUP(B2423,总表!A:D,3,0),"-")</f>
        <v>冲绳K.K.</v>
      </c>
      <c r="F2423" s="6" t="str">
        <f t="shared" si="150"/>
        <v>冲绳K.K.</v>
      </c>
      <c r="H2423" s="6" t="str">
        <f>IF(IFERROR(VLOOKUP(B2423,总表!A:D,4,0),"露易")=0," ",IFERROR(VLOOKUP(B2423,总表!A:D,4,0),"-"))</f>
        <v> </v>
      </c>
      <c r="I2423" s="6" t="str">
        <f t="shared" si="151"/>
        <v> </v>
      </c>
    </row>
    <row r="2424" spans="1:9">
      <c r="A2424" s="6">
        <v>2423</v>
      </c>
      <c r="B2424" s="47" t="str">
        <f t="shared" si="148"/>
        <v>00000977</v>
      </c>
      <c r="C2424" s="47" t="str">
        <f>IFERROR(VLOOKUP(B2424,总表!A:B,2,0),"-")</f>
        <v>音乐类</v>
      </c>
      <c r="D2424" s="6" t="str">
        <f t="shared" si="149"/>
        <v>音乐类</v>
      </c>
      <c r="E2424" s="6" t="str">
        <f>IFERROR(VLOOKUP(B2424,总表!A:D,3,0),"-")</f>
        <v>夏威夷K.K.</v>
      </c>
      <c r="F2424" s="6" t="str">
        <f t="shared" si="150"/>
        <v>夏威夷K.K.</v>
      </c>
      <c r="H2424" s="6" t="str">
        <f>IF(IFERROR(VLOOKUP(B2424,总表!A:D,4,0),"露易")=0," ",IFERROR(VLOOKUP(B2424,总表!A:D,4,0),"-"))</f>
        <v> </v>
      </c>
      <c r="I2424" s="6" t="str">
        <f t="shared" si="151"/>
        <v> </v>
      </c>
    </row>
    <row r="2425" spans="1:9">
      <c r="A2425" s="6">
        <v>2424</v>
      </c>
      <c r="B2425" s="47" t="str">
        <f t="shared" si="148"/>
        <v>00000978</v>
      </c>
      <c r="C2425" s="47" t="str">
        <f>IFERROR(VLOOKUP(B2425,总表!A:B,2,0),"-")</f>
        <v>音乐类</v>
      </c>
      <c r="D2425" s="6" t="str">
        <f t="shared" si="149"/>
        <v>音乐类</v>
      </c>
      <c r="E2425" s="51" t="str">
        <f>IFERROR(VLOOKUP(B2425,总表!A:D,3,0),"-")</f>
        <v>爱尔兰乐曲</v>
      </c>
      <c r="F2425" s="51" t="str">
        <f t="shared" si="150"/>
        <v>爱尔兰乐曲</v>
      </c>
      <c r="H2425" s="6" t="str">
        <f>IF(IFERROR(VLOOKUP(B2425,总表!A:D,4,0),"露易")=0," ",IFERROR(VLOOKUP(B2425,总表!A:D,4,0),"-"))</f>
        <v> </v>
      </c>
      <c r="I2425" s="6" t="str">
        <f t="shared" si="151"/>
        <v> </v>
      </c>
    </row>
    <row r="2426" spans="1:9">
      <c r="A2426" s="6">
        <v>2425</v>
      </c>
      <c r="B2426" s="47" t="str">
        <f t="shared" si="148"/>
        <v>00000979</v>
      </c>
      <c r="C2426" s="47" t="str">
        <f>IFERROR(VLOOKUP(B2426,总表!A:B,2,0),"-")</f>
        <v>音乐类</v>
      </c>
      <c r="D2426" s="6" t="str">
        <f t="shared" si="149"/>
        <v>音乐类</v>
      </c>
      <c r="E2426" s="6" t="str">
        <f>IFERROR(VLOOKUP(B2426,总表!A:D,3,0),"-")</f>
        <v>秘鲁之歌</v>
      </c>
      <c r="F2426" s="6" t="str">
        <f t="shared" si="150"/>
        <v>秘鲁之歌</v>
      </c>
      <c r="H2426" s="6" t="str">
        <f>IF(IFERROR(VLOOKUP(B2426,总表!A:D,4,0),"露易")=0," ",IFERROR(VLOOKUP(B2426,总表!A:D,4,0),"-"))</f>
        <v> </v>
      </c>
      <c r="I2426" s="6" t="str">
        <f t="shared" si="151"/>
        <v> </v>
      </c>
    </row>
    <row r="2427" spans="1:9">
      <c r="A2427" s="6">
        <v>2426</v>
      </c>
      <c r="B2427" s="47" t="str">
        <f t="shared" si="148"/>
        <v>0000097A</v>
      </c>
      <c r="C2427" s="47" t="str">
        <f>IFERROR(VLOOKUP(B2427,总表!A:B,2,0),"-")</f>
        <v>音乐类</v>
      </c>
      <c r="D2427" s="6" t="str">
        <f t="shared" si="149"/>
        <v>音乐类</v>
      </c>
      <c r="E2427" s="6" t="str">
        <f>IFERROR(VLOOKUP(B2427,总表!A:D,3,0),"-")</f>
        <v>哥萨克乐曲</v>
      </c>
      <c r="F2427" s="6" t="str">
        <f t="shared" si="150"/>
        <v>哥萨克乐曲</v>
      </c>
      <c r="H2427" s="6" t="str">
        <f>IF(IFERROR(VLOOKUP(B2427,总表!A:D,4,0),"露易")=0," ",IFERROR(VLOOKUP(B2427,总表!A:D,4,0),"-"))</f>
        <v> </v>
      </c>
      <c r="I2427" s="6" t="str">
        <f t="shared" si="151"/>
        <v> </v>
      </c>
    </row>
    <row r="2428" spans="1:9">
      <c r="A2428" s="6">
        <v>2427</v>
      </c>
      <c r="B2428" s="47" t="str">
        <f t="shared" si="148"/>
        <v>0000097B</v>
      </c>
      <c r="C2428" s="47" t="str">
        <f>IFERROR(VLOOKUP(B2428,总表!A:B,2,0),"-")</f>
        <v>音乐类</v>
      </c>
      <c r="D2428" s="6" t="str">
        <f t="shared" si="149"/>
        <v>音乐类</v>
      </c>
      <c r="E2428" s="6" t="str">
        <f>IFERROR(VLOOKUP(B2428,总表!A:D,3,0),"-")</f>
        <v>K.K.中华</v>
      </c>
      <c r="F2428" s="6" t="str">
        <f t="shared" si="150"/>
        <v>K.K.中华</v>
      </c>
      <c r="H2428" s="6" t="str">
        <f>IF(IFERROR(VLOOKUP(B2428,总表!A:D,4,0),"露易")=0," ",IFERROR(VLOOKUP(B2428,总表!A:D,4,0),"-"))</f>
        <v> </v>
      </c>
      <c r="I2428" s="6" t="str">
        <f t="shared" si="151"/>
        <v> </v>
      </c>
    </row>
    <row r="2429" spans="1:9">
      <c r="A2429" s="6">
        <v>2428</v>
      </c>
      <c r="B2429" s="47" t="str">
        <f t="shared" si="148"/>
        <v>0000097C</v>
      </c>
      <c r="C2429" s="47" t="str">
        <f>IFERROR(VLOOKUP(B2429,总表!A:B,2,0),"-")</f>
        <v>音乐类</v>
      </c>
      <c r="D2429" s="6" t="str">
        <f t="shared" si="149"/>
        <v>音乐类</v>
      </c>
      <c r="E2429" s="6" t="str">
        <f>IFERROR(VLOOKUP(B2429,总表!A:D,3,0),"-")</f>
        <v>土耳其乐曲</v>
      </c>
      <c r="F2429" s="6" t="str">
        <f t="shared" si="150"/>
        <v>土耳其乐曲</v>
      </c>
      <c r="H2429" s="6" t="str">
        <f>IF(IFERROR(VLOOKUP(B2429,总表!A:D,4,0),"露易")=0," ",IFERROR(VLOOKUP(B2429,总表!A:D,4,0),"-"))</f>
        <v> </v>
      </c>
      <c r="I2429" s="6" t="str">
        <f t="shared" si="151"/>
        <v> </v>
      </c>
    </row>
    <row r="2430" spans="1:9">
      <c r="A2430" s="6">
        <v>2429</v>
      </c>
      <c r="B2430" s="47" t="str">
        <f t="shared" si="148"/>
        <v>0000097D</v>
      </c>
      <c r="C2430" s="47" t="str">
        <f>IFERROR(VLOOKUP(B2430,总表!A:B,2,0),"-")</f>
        <v>音乐类</v>
      </c>
      <c r="D2430" s="6" t="str">
        <f t="shared" si="149"/>
        <v>音乐类</v>
      </c>
      <c r="E2430" s="6" t="str">
        <f>IFERROR(VLOOKUP(B2430,总表!A:D,3,0),"-")</f>
        <v>K.K.非洲音乐</v>
      </c>
      <c r="F2430" s="6" t="str">
        <f t="shared" si="150"/>
        <v>K.K.非洲音乐</v>
      </c>
      <c r="H2430" s="6" t="str">
        <f>IF(IFERROR(VLOOKUP(B2430,总表!A:D,4,0),"露易")=0," ",IFERROR(VLOOKUP(B2430,总表!A:D,4,0),"-"))</f>
        <v> </v>
      </c>
      <c r="I2430" s="6" t="str">
        <f t="shared" si="151"/>
        <v> </v>
      </c>
    </row>
    <row r="2431" spans="1:9">
      <c r="A2431" s="6">
        <v>2430</v>
      </c>
      <c r="B2431" s="47" t="str">
        <f t="shared" si="148"/>
        <v>0000097E</v>
      </c>
      <c r="C2431" s="47" t="str">
        <f>IFERROR(VLOOKUP(B2431,总表!A:B,2,0),"-")</f>
        <v>音乐类</v>
      </c>
      <c r="D2431" s="6" t="str">
        <f t="shared" si="149"/>
        <v>音乐类</v>
      </c>
      <c r="E2431" s="6" t="str">
        <f>IFERROR(VLOOKUP(B2431,总表!A:D,3,0),"-")</f>
        <v>K.K.民谣</v>
      </c>
      <c r="F2431" s="6" t="str">
        <f t="shared" si="150"/>
        <v>K.K.民谣</v>
      </c>
      <c r="H2431" s="6" t="str">
        <f>IF(IFERROR(VLOOKUP(B2431,总表!A:D,4,0),"露易")=0," ",IFERROR(VLOOKUP(B2431,总表!A:D,4,0),"-"))</f>
        <v> </v>
      </c>
      <c r="I2431" s="6" t="str">
        <f t="shared" si="151"/>
        <v> </v>
      </c>
    </row>
    <row r="2432" spans="1:9">
      <c r="A2432" s="6">
        <v>2431</v>
      </c>
      <c r="B2432" s="47" t="str">
        <f t="shared" si="148"/>
        <v>0000097F</v>
      </c>
      <c r="C2432" s="47" t="str">
        <f>IFERROR(VLOOKUP(B2432,总表!A:B,2,0),"-")</f>
        <v>音乐类</v>
      </c>
      <c r="D2432" s="6" t="str">
        <f t="shared" si="149"/>
        <v>音乐类</v>
      </c>
      <c r="E2432" s="6" t="str">
        <f>IFERROR(VLOOKUP(B2432,总表!A:D,3,0),"-")</f>
        <v>K.K.摇滚</v>
      </c>
      <c r="F2432" s="6" t="str">
        <f t="shared" si="150"/>
        <v>K.K.摇滚</v>
      </c>
      <c r="H2432" s="6" t="str">
        <f>IF(IFERROR(VLOOKUP(B2432,总表!A:D,4,0),"露易")=0," ",IFERROR(VLOOKUP(B2432,总表!A:D,4,0),"-"))</f>
        <v> </v>
      </c>
      <c r="I2432" s="6" t="str">
        <f t="shared" si="151"/>
        <v> </v>
      </c>
    </row>
    <row r="2433" spans="1:9">
      <c r="A2433" s="6">
        <v>2432</v>
      </c>
      <c r="B2433" s="47" t="str">
        <f t="shared" si="148"/>
        <v>00000980</v>
      </c>
      <c r="C2433" s="47" t="str">
        <f>IFERROR(VLOOKUP(B2433,总表!A:B,2,0),"-")</f>
        <v>音乐类</v>
      </c>
      <c r="D2433" s="6" t="str">
        <f t="shared" si="149"/>
        <v>音乐类</v>
      </c>
      <c r="E2433" s="6" t="str">
        <f>IFERROR(VLOOKUP(B2433,总表!A:D,3,0),"-")</f>
        <v>K.K.50年代摇滚</v>
      </c>
      <c r="F2433" s="6" t="str">
        <f t="shared" si="150"/>
        <v>K.K.50年代摇滚</v>
      </c>
      <c r="H2433" s="6" t="str">
        <f>IF(IFERROR(VLOOKUP(B2433,总表!A:D,4,0),"露易")=0," ",IFERROR(VLOOKUP(B2433,总表!A:D,4,0),"-"))</f>
        <v> </v>
      </c>
      <c r="I2433" s="6" t="str">
        <f t="shared" si="151"/>
        <v> </v>
      </c>
    </row>
    <row r="2434" spans="1:9">
      <c r="A2434" s="6">
        <v>2433</v>
      </c>
      <c r="B2434" s="47" t="str">
        <f t="shared" ref="B2434:B2497" si="152">DEC2HEX(ROW(A2433),8)</f>
        <v>00000981</v>
      </c>
      <c r="C2434" s="47" t="str">
        <f>IFERROR(VLOOKUP(B2434,总表!A:B,2,0),"-")</f>
        <v>音乐类</v>
      </c>
      <c r="D2434" s="6" t="str">
        <f t="shared" ref="D2434:D2497" si="153">C2434</f>
        <v>音乐类</v>
      </c>
      <c r="E2434" s="6" t="str">
        <f>IFERROR(VLOOKUP(B2434,总表!A:D,3,0),"-")</f>
        <v>格拉泰姆音乐</v>
      </c>
      <c r="F2434" s="6" t="str">
        <f t="shared" ref="F2434:F2497" si="154">E2434</f>
        <v>格拉泰姆音乐</v>
      </c>
      <c r="H2434" s="6" t="str">
        <f>IF(IFERROR(VLOOKUP(B2434,总表!A:D,4,0),"露易")=0," ",IFERROR(VLOOKUP(B2434,总表!A:D,4,0),"-"))</f>
        <v> </v>
      </c>
      <c r="I2434" s="6" t="str">
        <f t="shared" ref="I2434:I2497" si="155">H2434</f>
        <v> </v>
      </c>
    </row>
    <row r="2435" spans="1:9">
      <c r="A2435" s="6">
        <v>2434</v>
      </c>
      <c r="B2435" s="47" t="str">
        <f t="shared" si="152"/>
        <v>00000982</v>
      </c>
      <c r="C2435" s="47" t="str">
        <f>IFERROR(VLOOKUP(B2435,总表!A:B,2,0),"-")</f>
        <v>音乐类</v>
      </c>
      <c r="D2435" s="6" t="str">
        <f t="shared" si="153"/>
        <v>音乐类</v>
      </c>
      <c r="E2435" s="6" t="str">
        <f>IFERROR(VLOOKUP(B2435,总表!A:D,3,0),"-")</f>
        <v>新奥尔良乐曲</v>
      </c>
      <c r="F2435" s="6" t="str">
        <f t="shared" si="154"/>
        <v>新奥尔良乐曲</v>
      </c>
      <c r="H2435" s="6" t="str">
        <f>IF(IFERROR(VLOOKUP(B2435,总表!A:D,4,0),"露易")=0," ",IFERROR(VLOOKUP(B2435,总表!A:D,4,0),"-"))</f>
        <v> </v>
      </c>
      <c r="I2435" s="6" t="str">
        <f t="shared" si="155"/>
        <v> </v>
      </c>
    </row>
    <row r="2436" spans="1:9">
      <c r="A2436" s="6">
        <v>2435</v>
      </c>
      <c r="B2436" s="47" t="str">
        <f t="shared" si="152"/>
        <v>00000983</v>
      </c>
      <c r="C2436" s="47" t="str">
        <f>IFERROR(VLOOKUP(B2436,总表!A:B,2,0),"-")</f>
        <v>音乐类</v>
      </c>
      <c r="D2436" s="6" t="str">
        <f t="shared" si="153"/>
        <v>音乐类</v>
      </c>
      <c r="E2436" s="6" t="str">
        <f>IFERROR(VLOOKUP(B2436,总表!A:D,3,0),"-")</f>
        <v>K.K.放克</v>
      </c>
      <c r="F2436" s="6" t="str">
        <f t="shared" si="154"/>
        <v>K.K.放克</v>
      </c>
      <c r="H2436" s="6" t="str">
        <f>IF(IFERROR(VLOOKUP(B2436,总表!A:D,4,0),"露易")=0," ",IFERROR(VLOOKUP(B2436,总表!A:D,4,0),"-"))</f>
        <v> </v>
      </c>
      <c r="I2436" s="6" t="str">
        <f t="shared" si="155"/>
        <v> </v>
      </c>
    </row>
    <row r="2437" spans="1:9">
      <c r="A2437" s="6">
        <v>2436</v>
      </c>
      <c r="B2437" s="47" t="str">
        <f t="shared" si="152"/>
        <v>00000984</v>
      </c>
      <c r="C2437" s="47" t="str">
        <f>IFERROR(VLOOKUP(B2437,总表!A:B,2,0),"-")</f>
        <v>音乐类</v>
      </c>
      <c r="D2437" s="6" t="str">
        <f t="shared" si="153"/>
        <v>音乐类</v>
      </c>
      <c r="E2437" s="6" t="str">
        <f>IFERROR(VLOOKUP(B2437,总表!A:D,3,0),"-")</f>
        <v>K.K.蓝调</v>
      </c>
      <c r="F2437" s="6" t="str">
        <f t="shared" si="154"/>
        <v>K.K.蓝调</v>
      </c>
      <c r="H2437" s="6" t="str">
        <f>IF(IFERROR(VLOOKUP(B2437,总表!A:D,4,0),"露易")=0," ",IFERROR(VLOOKUP(B2437,总表!A:D,4,0),"-"))</f>
        <v> </v>
      </c>
      <c r="I2437" s="6" t="str">
        <f t="shared" si="155"/>
        <v> </v>
      </c>
    </row>
    <row r="2438" spans="1:9">
      <c r="A2438" s="6">
        <v>2437</v>
      </c>
      <c r="B2438" s="47" t="str">
        <f t="shared" si="152"/>
        <v>00000985</v>
      </c>
      <c r="C2438" s="47" t="str">
        <f>IFERROR(VLOOKUP(B2438,总表!A:B,2,0),"-")</f>
        <v>音乐类</v>
      </c>
      <c r="D2438" s="6" t="str">
        <f t="shared" si="153"/>
        <v>音乐类</v>
      </c>
      <c r="E2438" s="6" t="str">
        <f>IFERROR(VLOOKUP(B2438,总表!A:D,3,0),"-")</f>
        <v>K.K.心灵音乐</v>
      </c>
      <c r="F2438" s="6" t="str">
        <f t="shared" si="154"/>
        <v>K.K.心灵音乐</v>
      </c>
      <c r="H2438" s="6" t="str">
        <f>IF(IFERROR(VLOOKUP(B2438,总表!A:D,4,0),"露易")=0," ",IFERROR(VLOOKUP(B2438,总表!A:D,4,0),"-"))</f>
        <v> </v>
      </c>
      <c r="I2438" s="6" t="str">
        <f t="shared" si="155"/>
        <v> </v>
      </c>
    </row>
    <row r="2439" spans="1:9">
      <c r="A2439" s="6">
        <v>2438</v>
      </c>
      <c r="B2439" s="47" t="str">
        <f t="shared" si="152"/>
        <v>00000986</v>
      </c>
      <c r="C2439" s="47" t="str">
        <f>IFERROR(VLOOKUP(B2439,总表!A:B,2,0),"-")</f>
        <v>音乐类</v>
      </c>
      <c r="D2439" s="6" t="str">
        <f t="shared" si="153"/>
        <v>音乐类</v>
      </c>
      <c r="E2439" s="6" t="str">
        <f>IFERROR(VLOOKUP(B2439,总表!A:D,3,0),"-")</f>
        <v>K.K.灵魂乐</v>
      </c>
      <c r="F2439" s="6" t="str">
        <f t="shared" si="154"/>
        <v>K.K.灵魂乐</v>
      </c>
      <c r="H2439" s="6" t="str">
        <f>IF(IFERROR(VLOOKUP(B2439,总表!A:D,4,0),"露易")=0," ",IFERROR(VLOOKUP(B2439,总表!A:D,4,0),"-"))</f>
        <v> </v>
      </c>
      <c r="I2439" s="6" t="str">
        <f t="shared" si="155"/>
        <v> </v>
      </c>
    </row>
    <row r="2440" spans="1:9">
      <c r="A2440" s="6">
        <v>2439</v>
      </c>
      <c r="B2440" s="47" t="str">
        <f t="shared" si="152"/>
        <v>00000987</v>
      </c>
      <c r="C2440" s="47" t="str">
        <f>IFERROR(VLOOKUP(B2440,总表!A:B,2,0),"-")</f>
        <v>音乐类</v>
      </c>
      <c r="D2440" s="6" t="str">
        <f t="shared" si="153"/>
        <v>音乐类</v>
      </c>
      <c r="E2440" s="6" t="str">
        <f>IFERROR(VLOOKUP(B2440,总表!A:D,3,0),"-")</f>
        <v>都市K.K.</v>
      </c>
      <c r="F2440" s="6" t="str">
        <f t="shared" si="154"/>
        <v>都市K.K.</v>
      </c>
      <c r="H2440" s="6" t="str">
        <f>IF(IFERROR(VLOOKUP(B2440,总表!A:D,4,0),"露易")=0," ",IFERROR(VLOOKUP(B2440,总表!A:D,4,0),"-"))</f>
        <v> </v>
      </c>
      <c r="I2440" s="6" t="str">
        <f t="shared" si="155"/>
        <v> </v>
      </c>
    </row>
    <row r="2441" spans="1:9">
      <c r="A2441" s="6">
        <v>2440</v>
      </c>
      <c r="B2441" s="47" t="str">
        <f t="shared" si="152"/>
        <v>00000988</v>
      </c>
      <c r="C2441" s="47" t="str">
        <f>IFERROR(VLOOKUP(B2441,总表!A:B,2,0),"-")</f>
        <v>音乐类</v>
      </c>
      <c r="D2441" s="6" t="str">
        <f t="shared" si="153"/>
        <v>音乐类</v>
      </c>
      <c r="E2441" s="6" t="str">
        <f>IFERROR(VLOOKUP(B2441,总表!A:D,3,0),"-")</f>
        <v>K.K.情歌</v>
      </c>
      <c r="F2441" s="6" t="str">
        <f t="shared" si="154"/>
        <v>K.K.情歌</v>
      </c>
      <c r="H2441" s="6" t="str">
        <f>IF(IFERROR(VLOOKUP(B2441,总表!A:D,4,0),"露易")=0," ",IFERROR(VLOOKUP(B2441,总表!A:D,4,0),"-"))</f>
        <v> </v>
      </c>
      <c r="I2441" s="6" t="str">
        <f t="shared" si="155"/>
        <v> </v>
      </c>
    </row>
    <row r="2442" spans="1:9">
      <c r="A2442" s="6">
        <v>2441</v>
      </c>
      <c r="B2442" s="47" t="str">
        <f t="shared" si="152"/>
        <v>00000989</v>
      </c>
      <c r="C2442" s="47" t="str">
        <f>IFERROR(VLOOKUP(B2442,总表!A:B,2,0),"-")</f>
        <v>音乐类</v>
      </c>
      <c r="D2442" s="6" t="str">
        <f t="shared" si="153"/>
        <v>音乐类</v>
      </c>
      <c r="E2442" s="6" t="str">
        <f>IFERROR(VLOOKUP(B2442,总表!A:D,3,0),"-")</f>
        <v>鼓打贝斯</v>
      </c>
      <c r="F2442" s="6" t="str">
        <f t="shared" si="154"/>
        <v>鼓打贝斯</v>
      </c>
      <c r="H2442" s="6" t="str">
        <f>IF(IFERROR(VLOOKUP(B2442,总表!A:D,4,0),"露易")=0," ",IFERROR(VLOOKUP(B2442,总表!A:D,4,0),"-"))</f>
        <v> </v>
      </c>
      <c r="I2442" s="6" t="str">
        <f t="shared" si="155"/>
        <v> </v>
      </c>
    </row>
    <row r="2443" spans="1:9">
      <c r="A2443" s="6">
        <v>2442</v>
      </c>
      <c r="B2443" s="47" t="str">
        <f t="shared" si="152"/>
        <v>0000098A</v>
      </c>
      <c r="C2443" s="47" t="str">
        <f>IFERROR(VLOOKUP(B2443,总表!A:B,2,0),"-")</f>
        <v>音乐类</v>
      </c>
      <c r="D2443" s="6" t="str">
        <f t="shared" si="153"/>
        <v>音乐类</v>
      </c>
      <c r="E2443" s="51" t="str">
        <f>IFERROR(VLOOKUP(B2443,总表!A:D,3,0),"-")</f>
        <v>电音节奏</v>
      </c>
      <c r="F2443" s="51" t="str">
        <f t="shared" si="154"/>
        <v>电音节奏</v>
      </c>
      <c r="H2443" s="6" t="str">
        <f>IF(IFERROR(VLOOKUP(B2443,总表!A:D,4,0),"露易")=0," ",IFERROR(VLOOKUP(B2443,总表!A:D,4,0),"-"))</f>
        <v> </v>
      </c>
      <c r="I2443" s="6" t="str">
        <f t="shared" si="155"/>
        <v> </v>
      </c>
    </row>
    <row r="2444" spans="1:9">
      <c r="A2444" s="6">
        <v>2443</v>
      </c>
      <c r="B2444" s="47" t="str">
        <f t="shared" si="152"/>
        <v>0000098B</v>
      </c>
      <c r="C2444" s="47" t="str">
        <f>IFERROR(VLOOKUP(B2444,总表!A:B,2,0),"-")</f>
        <v>音乐类</v>
      </c>
      <c r="D2444" s="6" t="str">
        <f t="shared" si="153"/>
        <v>音乐类</v>
      </c>
      <c r="E2444" s="6" t="str">
        <f>IFERROR(VLOOKUP(B2444,总表!A:D,3,0),"-")</f>
        <v>欧陆节拍</v>
      </c>
      <c r="F2444" s="6" t="str">
        <f t="shared" si="154"/>
        <v>欧陆节拍</v>
      </c>
      <c r="H2444" s="6" t="str">
        <f>IF(IFERROR(VLOOKUP(B2444,总表!A:D,4,0),"露易")=0," ",IFERROR(VLOOKUP(B2444,总表!A:D,4,0),"-"))</f>
        <v> </v>
      </c>
      <c r="I2444" s="6" t="str">
        <f t="shared" si="155"/>
        <v> </v>
      </c>
    </row>
    <row r="2445" spans="1:9">
      <c r="A2445" s="6">
        <v>2444</v>
      </c>
      <c r="B2445" s="47" t="str">
        <f t="shared" si="152"/>
        <v>0000098C</v>
      </c>
      <c r="C2445" s="47" t="str">
        <f>IFERROR(VLOOKUP(B2445,总表!A:B,2,0),"-")</f>
        <v>音乐类</v>
      </c>
      <c r="D2445" s="6" t="str">
        <f t="shared" si="153"/>
        <v>音乐类</v>
      </c>
      <c r="E2445" s="6" t="str">
        <f>IFERROR(VLOOKUP(B2445,总表!A:D,3,0),"-")</f>
        <v>只有我</v>
      </c>
      <c r="F2445" s="6" t="str">
        <f t="shared" si="154"/>
        <v>只有我</v>
      </c>
      <c r="H2445" s="6" t="str">
        <f>IF(IFERROR(VLOOKUP(B2445,总表!A:D,4,0),"露易")=0," ",IFERROR(VLOOKUP(B2445,总表!A:D,4,0),"-"))</f>
        <v> </v>
      </c>
      <c r="I2445" s="6" t="str">
        <f t="shared" si="155"/>
        <v> </v>
      </c>
    </row>
    <row r="2446" spans="1:9">
      <c r="A2446" s="6">
        <v>2445</v>
      </c>
      <c r="B2446" s="47" t="str">
        <f t="shared" si="152"/>
        <v>0000098D</v>
      </c>
      <c r="C2446" s="47" t="str">
        <f>IFERROR(VLOOKUP(B2446,总表!A:B,2,0),"-")</f>
        <v>音乐类</v>
      </c>
      <c r="D2446" s="6" t="str">
        <f t="shared" si="153"/>
        <v>音乐类</v>
      </c>
      <c r="E2446" s="6" t="str">
        <f>IFERROR(VLOOKUP(B2446,总表!A:D,3,0),"-")</f>
        <v>K.K.乡村</v>
      </c>
      <c r="F2446" s="6" t="str">
        <f t="shared" si="154"/>
        <v>K.K.乡村</v>
      </c>
      <c r="H2446" s="6" t="str">
        <f>IF(IFERROR(VLOOKUP(B2446,总表!A:D,4,0),"露易")=0," ",IFERROR(VLOOKUP(B2446,总表!A:D,4,0),"-"))</f>
        <v> </v>
      </c>
      <c r="I2446" s="6" t="str">
        <f t="shared" si="155"/>
        <v> </v>
      </c>
    </row>
    <row r="2447" spans="1:9">
      <c r="A2447" s="6">
        <v>2446</v>
      </c>
      <c r="B2447" s="47" t="str">
        <f t="shared" si="152"/>
        <v>0000098E</v>
      </c>
      <c r="C2447" s="47" t="str">
        <f>IFERROR(VLOOKUP(B2447,总表!A:B,2,0),"-")</f>
        <v>音乐类</v>
      </c>
      <c r="D2447" s="6" t="str">
        <f t="shared" si="153"/>
        <v>音乐类</v>
      </c>
      <c r="E2447" s="51" t="str">
        <f>IFERROR(VLOOKUP(B2447,总表!A:D,3,0),"-")</f>
        <v>电吉他乐曲</v>
      </c>
      <c r="F2447" s="51" t="str">
        <f t="shared" si="154"/>
        <v>电吉他乐曲</v>
      </c>
      <c r="H2447" s="6" t="str">
        <f>IF(IFERROR(VLOOKUP(B2447,总表!A:D,4,0),"露易")=0," ",IFERROR(VLOOKUP(B2447,总表!A:D,4,0),"-"))</f>
        <v> </v>
      </c>
      <c r="I2447" s="6" t="str">
        <f t="shared" si="155"/>
        <v> </v>
      </c>
    </row>
    <row r="2448" spans="1:9">
      <c r="A2448" s="6">
        <v>2447</v>
      </c>
      <c r="B2448" s="47" t="str">
        <f t="shared" si="152"/>
        <v>0000098F</v>
      </c>
      <c r="C2448" s="47" t="str">
        <f>IFERROR(VLOOKUP(B2448,总表!A:B,2,0),"-")</f>
        <v>音乐类</v>
      </c>
      <c r="D2448" s="6" t="str">
        <f t="shared" si="153"/>
        <v>音乐类</v>
      </c>
      <c r="E2448" s="6" t="str">
        <f>IFERROR(VLOOKUP(B2448,总表!A:D,3,0),"-")</f>
        <v>K.K.叙事歌谣</v>
      </c>
      <c r="F2448" s="6" t="str">
        <f t="shared" si="154"/>
        <v>K.K.叙事歌谣</v>
      </c>
      <c r="H2448" s="6" t="str">
        <f>IF(IFERROR(VLOOKUP(B2448,总表!A:D,4,0),"露易")=0," ",IFERROR(VLOOKUP(B2448,总表!A:D,4,0),"-"))</f>
        <v> </v>
      </c>
      <c r="I2448" s="6" t="str">
        <f t="shared" si="155"/>
        <v> </v>
      </c>
    </row>
    <row r="2449" spans="1:9">
      <c r="A2449" s="6">
        <v>2448</v>
      </c>
      <c r="B2449" s="47" t="str">
        <f t="shared" si="152"/>
        <v>00000990</v>
      </c>
      <c r="C2449" s="47" t="str">
        <f>IFERROR(VLOOKUP(B2449,总表!A:B,2,0),"-")</f>
        <v>音乐类</v>
      </c>
      <c r="D2449" s="6" t="str">
        <f t="shared" si="153"/>
        <v>音乐类</v>
      </c>
      <c r="E2449" s="6" t="str">
        <f>IFERROR(VLOOKUP(B2449,总表!A:D,3,0),"-")</f>
        <v>昭和K.K.歌谣</v>
      </c>
      <c r="F2449" s="6" t="str">
        <f t="shared" si="154"/>
        <v>昭和K.K.歌谣</v>
      </c>
      <c r="H2449" s="6" t="str">
        <f>IF(IFERROR(VLOOKUP(B2449,总表!A:D,4,0),"露易")=0," ",IFERROR(VLOOKUP(B2449,总表!A:D,4,0),"-"))</f>
        <v> </v>
      </c>
      <c r="I2449" s="6" t="str">
        <f t="shared" si="155"/>
        <v> </v>
      </c>
    </row>
    <row r="2450" spans="1:9">
      <c r="A2450" s="6">
        <v>2449</v>
      </c>
      <c r="B2450" s="47" t="str">
        <f t="shared" si="152"/>
        <v>00000991</v>
      </c>
      <c r="C2450" s="47" t="str">
        <f>IFERROR(VLOOKUP(B2450,总表!A:B,2,0),"-")</f>
        <v>音乐类</v>
      </c>
      <c r="D2450" s="6" t="str">
        <f t="shared" si="153"/>
        <v>音乐类</v>
      </c>
      <c r="E2450" s="6" t="str">
        <f>IFERROR(VLOOKUP(B2450,总表!A:D,3,0),"-")</f>
        <v>K.K.演歌</v>
      </c>
      <c r="F2450" s="6" t="str">
        <f t="shared" si="154"/>
        <v>K.K.演歌</v>
      </c>
      <c r="H2450" s="6" t="str">
        <f>IF(IFERROR(VLOOKUP(B2450,总表!A:D,4,0),"露易")=0," ",IFERROR(VLOOKUP(B2450,总表!A:D,4,0),"-"))</f>
        <v> </v>
      </c>
      <c r="I2450" s="6" t="str">
        <f t="shared" si="155"/>
        <v> </v>
      </c>
    </row>
    <row r="2451" spans="1:9">
      <c r="A2451" s="6">
        <v>2450</v>
      </c>
      <c r="B2451" s="47" t="str">
        <f t="shared" si="152"/>
        <v>00000992</v>
      </c>
      <c r="C2451" s="47" t="str">
        <f>IFERROR(VLOOKUP(B2451,总表!A:B,2,0),"-")</f>
        <v>音乐类</v>
      </c>
      <c r="D2451" s="6" t="str">
        <f t="shared" si="153"/>
        <v>音乐类</v>
      </c>
      <c r="E2451" s="6" t="str">
        <f>IFERROR(VLOOKUP(B2451,总表!A:D,3,0),"-")</f>
        <v>冲吧！K.K.摩托车手</v>
      </c>
      <c r="F2451" s="6" t="str">
        <f t="shared" si="154"/>
        <v>冲吧！K.K.摩托车手</v>
      </c>
      <c r="H2451" s="6" t="str">
        <f>IF(IFERROR(VLOOKUP(B2451,总表!A:D,4,0),"露易")=0," ",IFERROR(VLOOKUP(B2451,总表!A:D,4,0),"-"))</f>
        <v> </v>
      </c>
      <c r="I2451" s="6" t="str">
        <f t="shared" si="155"/>
        <v> </v>
      </c>
    </row>
    <row r="2452" spans="1:9">
      <c r="A2452" s="6">
        <v>2451</v>
      </c>
      <c r="B2452" s="47" t="str">
        <f t="shared" si="152"/>
        <v>00000993</v>
      </c>
      <c r="C2452" s="47" t="str">
        <f>IFERROR(VLOOKUP(B2452,总表!A:B,2,0),"-")</f>
        <v>音乐类</v>
      </c>
      <c r="D2452" s="6" t="str">
        <f t="shared" si="153"/>
        <v>音乐类</v>
      </c>
      <c r="E2452" s="6" t="str">
        <f>IFERROR(VLOOKUP(B2452,总表!A:D,3,0),"-")</f>
        <v>惊悚歌</v>
      </c>
      <c r="F2452" s="6" t="str">
        <f t="shared" si="154"/>
        <v>惊悚歌</v>
      </c>
      <c r="H2452" s="6" t="str">
        <f>IF(IFERROR(VLOOKUP(B2452,总表!A:D,4,0),"露易")=0," ",IFERROR(VLOOKUP(B2452,总表!A:D,4,0),"-"))</f>
        <v> </v>
      </c>
      <c r="I2452" s="6" t="str">
        <f t="shared" si="155"/>
        <v> </v>
      </c>
    </row>
    <row r="2453" spans="1:9">
      <c r="A2453" s="6">
        <v>2452</v>
      </c>
      <c r="B2453" s="47" t="str">
        <f t="shared" si="152"/>
        <v>00000994</v>
      </c>
      <c r="C2453" s="47" t="str">
        <f>IFERROR(VLOOKUP(B2453,总表!A:B,2,0),"-")</f>
        <v>音乐类</v>
      </c>
      <c r="D2453" s="6" t="str">
        <f t="shared" si="153"/>
        <v>音乐类</v>
      </c>
      <c r="E2453" s="6" t="str">
        <f>IFERROR(VLOOKUP(B2453,总表!A:D,3,0),"-")</f>
        <v>K.K.西部</v>
      </c>
      <c r="F2453" s="6" t="str">
        <f t="shared" si="154"/>
        <v>K.K.西部</v>
      </c>
      <c r="H2453" s="6" t="str">
        <f>IF(IFERROR(VLOOKUP(B2453,总表!A:D,4,0),"露易")=0," ",IFERROR(VLOOKUP(B2453,总表!A:D,4,0),"-"))</f>
        <v> </v>
      </c>
      <c r="I2453" s="6" t="str">
        <f t="shared" si="155"/>
        <v> </v>
      </c>
    </row>
    <row r="2454" spans="1:9">
      <c r="A2454" s="6">
        <v>2453</v>
      </c>
      <c r="B2454" s="47" t="str">
        <f t="shared" si="152"/>
        <v>00000995</v>
      </c>
      <c r="C2454" s="47" t="str">
        <f>IFERROR(VLOOKUP(B2454,总表!A:B,2,0),"-")</f>
        <v>音乐类</v>
      </c>
      <c r="D2454" s="6" t="str">
        <f t="shared" si="153"/>
        <v>音乐类</v>
      </c>
      <c r="E2454" s="6" t="str">
        <f>IFERROR(VLOOKUP(B2454,总表!A:D,3,0),"-")</f>
        <v>K.K.老师</v>
      </c>
      <c r="F2454" s="6" t="str">
        <f t="shared" si="154"/>
        <v>K.K.老师</v>
      </c>
      <c r="H2454" s="6" t="str">
        <f>IF(IFERROR(VLOOKUP(B2454,总表!A:D,4,0),"露易")=0," ",IFERROR(VLOOKUP(B2454,总表!A:D,4,0),"-"))</f>
        <v> </v>
      </c>
      <c r="I2454" s="6" t="str">
        <f t="shared" si="155"/>
        <v> </v>
      </c>
    </row>
    <row r="2455" spans="1:9">
      <c r="A2455" s="6">
        <v>2454</v>
      </c>
      <c r="B2455" s="47" t="str">
        <f t="shared" si="152"/>
        <v>00000996</v>
      </c>
      <c r="C2455" s="47" t="str">
        <f>IFERROR(VLOOKUP(B2455,总表!A:B,2,0),"-")</f>
        <v>音乐类</v>
      </c>
      <c r="D2455" s="6" t="str">
        <f t="shared" si="153"/>
        <v>音乐类</v>
      </c>
      <c r="E2455" s="6" t="str">
        <f>IFERROR(VLOOKUP(B2455,总表!A:D,3,0),"-")</f>
        <v>K.K.巴黎</v>
      </c>
      <c r="F2455" s="6" t="str">
        <f t="shared" si="154"/>
        <v>K.K.巴黎</v>
      </c>
      <c r="H2455" s="6" t="str">
        <f>IF(IFERROR(VLOOKUP(B2455,总表!A:D,4,0),"露易")=0," ",IFERROR(VLOOKUP(B2455,总表!A:D,4,0),"-"))</f>
        <v> </v>
      </c>
      <c r="I2455" s="6" t="str">
        <f t="shared" si="155"/>
        <v> </v>
      </c>
    </row>
    <row r="2456" spans="1:9">
      <c r="A2456" s="6">
        <v>2455</v>
      </c>
      <c r="B2456" s="47" t="str">
        <f t="shared" si="152"/>
        <v>00000997</v>
      </c>
      <c r="C2456" s="47" t="str">
        <f>IFERROR(VLOOKUP(B2456,总表!A:B,2,0),"-")</f>
        <v>音乐类</v>
      </c>
      <c r="D2456" s="6" t="str">
        <f t="shared" si="153"/>
        <v>音乐类</v>
      </c>
      <c r="E2456" s="6" t="str">
        <f>IFERROR(VLOOKUP(B2456,总表!A:D,3,0),"-")</f>
        <v>K.K.嘉年华</v>
      </c>
      <c r="F2456" s="6" t="str">
        <f t="shared" si="154"/>
        <v>K.K.嘉年华</v>
      </c>
      <c r="H2456" s="6" t="str">
        <f>IF(IFERROR(VLOOKUP(B2456,总表!A:D,4,0),"露易")=0," ",IFERROR(VLOOKUP(B2456,总表!A:D,4,0),"-"))</f>
        <v> </v>
      </c>
      <c r="I2456" s="6" t="str">
        <f t="shared" si="155"/>
        <v> </v>
      </c>
    </row>
    <row r="2457" spans="1:9">
      <c r="A2457" s="6">
        <v>2456</v>
      </c>
      <c r="B2457" s="47" t="str">
        <f t="shared" si="152"/>
        <v>00000998</v>
      </c>
      <c r="C2457" s="47" t="str">
        <f>IFERROR(VLOOKUP(B2457,总表!A:B,2,0),"-")</f>
        <v>音乐类</v>
      </c>
      <c r="D2457" s="6" t="str">
        <f t="shared" si="153"/>
        <v>音乐类</v>
      </c>
      <c r="E2457" s="6" t="str">
        <f>IFERROR(VLOOKUP(B2457,总表!A:D,3,0),"-")</f>
        <v>墨西哥绅士K.K.</v>
      </c>
      <c r="F2457" s="6" t="str">
        <f t="shared" si="154"/>
        <v>墨西哥绅士K.K.</v>
      </c>
      <c r="H2457" s="6" t="str">
        <f>IF(IFERROR(VLOOKUP(B2457,总表!A:D,4,0),"露易")=0," ",IFERROR(VLOOKUP(B2457,总表!A:D,4,0),"-"))</f>
        <v> </v>
      </c>
      <c r="I2457" s="6" t="str">
        <f t="shared" si="155"/>
        <v> </v>
      </c>
    </row>
    <row r="2458" spans="1:9">
      <c r="A2458" s="6">
        <v>2457</v>
      </c>
      <c r="B2458" s="47" t="str">
        <f t="shared" si="152"/>
        <v>00000999</v>
      </c>
      <c r="C2458" s="47" t="str">
        <f>IFERROR(VLOOKUP(B2458,总表!A:B,2,0),"-")</f>
        <v>音乐类</v>
      </c>
      <c r="D2458" s="6" t="str">
        <f t="shared" si="153"/>
        <v>音乐类</v>
      </c>
      <c r="E2458" s="6" t="str">
        <f>IFERROR(VLOOKUP(B2458,总表!A:D,3,0),"-")</f>
        <v>K.K.乐曲</v>
      </c>
      <c r="F2458" s="6" t="str">
        <f t="shared" si="154"/>
        <v>K.K.乐曲</v>
      </c>
      <c r="H2458" s="6" t="str">
        <f>IF(IFERROR(VLOOKUP(B2458,总表!A:D,4,0),"露易")=0," ",IFERROR(VLOOKUP(B2458,总表!A:D,4,0),"-"))</f>
        <v> </v>
      </c>
      <c r="I2458" s="6" t="str">
        <f t="shared" si="155"/>
        <v> </v>
      </c>
    </row>
    <row r="2459" spans="1:9">
      <c r="A2459" s="6">
        <v>2458</v>
      </c>
      <c r="B2459" s="47" t="str">
        <f t="shared" si="152"/>
        <v>0000099A</v>
      </c>
      <c r="C2459" s="47" t="str">
        <f>IFERROR(VLOOKUP(B2459,总表!A:B,2,0),"-")</f>
        <v>音乐类</v>
      </c>
      <c r="D2459" s="6" t="str">
        <f t="shared" si="153"/>
        <v>音乐类</v>
      </c>
      <c r="E2459" s="6" t="str">
        <f>IFERROR(VLOOKUP(B2459,总表!A:D,3,0),"-")</f>
        <v>我爱你</v>
      </c>
      <c r="F2459" s="6" t="str">
        <f t="shared" si="154"/>
        <v>我爱你</v>
      </c>
      <c r="H2459" s="6" t="str">
        <f>IF(IFERROR(VLOOKUP(B2459,总表!A:D,4,0),"露易")=0," ",IFERROR(VLOOKUP(B2459,总表!A:D,4,0),"-"))</f>
        <v> </v>
      </c>
      <c r="I2459" s="6" t="str">
        <f t="shared" si="155"/>
        <v> </v>
      </c>
    </row>
    <row r="2460" spans="1:9">
      <c r="A2460" s="6">
        <v>2459</v>
      </c>
      <c r="B2460" s="47" t="str">
        <f t="shared" si="152"/>
        <v>0000099B</v>
      </c>
      <c r="C2460" s="47" t="str">
        <f>IFERROR(VLOOKUP(B2460,总表!A:B,2,0),"-")</f>
        <v>音乐类</v>
      </c>
      <c r="D2460" s="6" t="str">
        <f t="shared" si="153"/>
        <v>音乐类</v>
      </c>
      <c r="E2460" s="6" t="str">
        <f>IFERROR(VLOOKUP(B2460,总表!A:D,3,0),"-")</f>
        <v>前天</v>
      </c>
      <c r="F2460" s="6" t="str">
        <f t="shared" si="154"/>
        <v>前天</v>
      </c>
      <c r="H2460" s="6" t="str">
        <f>IF(IFERROR(VLOOKUP(B2460,总表!A:D,4,0),"露易")=0," ",IFERROR(VLOOKUP(B2460,总表!A:D,4,0),"-"))</f>
        <v> </v>
      </c>
      <c r="I2460" s="6" t="str">
        <f t="shared" si="155"/>
        <v> </v>
      </c>
    </row>
    <row r="2461" spans="1:9">
      <c r="A2461" s="6">
        <v>2460</v>
      </c>
      <c r="B2461" s="47" t="str">
        <f t="shared" si="152"/>
        <v>0000099C</v>
      </c>
      <c r="C2461" s="47" t="str">
        <f>IFERROR(VLOOKUP(B2461,总表!A:B,2,0),"-")</f>
        <v>音乐类</v>
      </c>
      <c r="D2461" s="6" t="str">
        <f t="shared" si="153"/>
        <v>音乐类</v>
      </c>
      <c r="E2461" s="6" t="str">
        <f>IFERROR(VLOOKUP(B2461,总表!A:D,3,0),"-")</f>
        <v>我的归所</v>
      </c>
      <c r="F2461" s="6" t="str">
        <f t="shared" si="154"/>
        <v>我的归所</v>
      </c>
      <c r="H2461" s="6" t="str">
        <f>IF(IFERROR(VLOOKUP(B2461,总表!A:D,4,0),"露易")=0," ",IFERROR(VLOOKUP(B2461,总表!A:D,4,0),"-"))</f>
        <v> </v>
      </c>
      <c r="I2461" s="6" t="str">
        <f t="shared" si="155"/>
        <v> </v>
      </c>
    </row>
    <row r="2462" spans="1:9">
      <c r="A2462" s="6">
        <v>2461</v>
      </c>
      <c r="B2462" s="47" t="str">
        <f t="shared" si="152"/>
        <v>0000099D</v>
      </c>
      <c r="C2462" s="47" t="str">
        <f>IFERROR(VLOOKUP(B2462,总表!A:B,2,0),"-")</f>
        <v>音乐类</v>
      </c>
      <c r="D2462" s="6" t="str">
        <f t="shared" si="153"/>
        <v>音乐类</v>
      </c>
      <c r="E2462" s="6" t="str">
        <f>IFERROR(VLOOKUP(B2462,总表!A:D,3,0),"-")</f>
        <v>森林生活</v>
      </c>
      <c r="F2462" s="6" t="str">
        <f t="shared" si="154"/>
        <v>森林生活</v>
      </c>
      <c r="H2462" s="6" t="str">
        <f>IF(IFERROR(VLOOKUP(B2462,总表!A:D,4,0),"露易")=0," ",IFERROR(VLOOKUP(B2462,总表!A:D,4,0),"-"))</f>
        <v> </v>
      </c>
      <c r="I2462" s="6" t="str">
        <f t="shared" si="155"/>
        <v> </v>
      </c>
    </row>
    <row r="2463" spans="1:9">
      <c r="A2463" s="6">
        <v>2462</v>
      </c>
      <c r="B2463" s="47" t="str">
        <f t="shared" si="152"/>
        <v>0000099E</v>
      </c>
      <c r="C2463" s="47" t="str">
        <f>IFERROR(VLOOKUP(B2463,总表!A:B,2,0),"-")</f>
        <v>音乐类</v>
      </c>
      <c r="D2463" s="6" t="str">
        <f t="shared" si="153"/>
        <v>音乐类</v>
      </c>
      <c r="E2463" s="6" t="str">
        <f>IFERROR(VLOOKUP(B2463,总表!A:D,3,0),"-")</f>
        <v>漫弥</v>
      </c>
      <c r="F2463" s="6" t="str">
        <f t="shared" si="154"/>
        <v>漫弥</v>
      </c>
      <c r="H2463" s="6" t="str">
        <f>IF(IFERROR(VLOOKUP(B2463,总表!A:D,4,0),"露易")=0," ",IFERROR(VLOOKUP(B2463,总表!A:D,4,0),"-"))</f>
        <v> </v>
      </c>
      <c r="I2463" s="6" t="str">
        <f t="shared" si="155"/>
        <v> </v>
      </c>
    </row>
    <row r="2464" spans="1:9">
      <c r="A2464" s="6">
        <v>2463</v>
      </c>
      <c r="B2464" s="47" t="str">
        <f t="shared" si="152"/>
        <v>0000099F</v>
      </c>
      <c r="C2464" s="47" t="str">
        <f>IFERROR(VLOOKUP(B2464,总表!A:B,2,0),"-")</f>
        <v>音乐类</v>
      </c>
      <c r="D2464" s="6" t="str">
        <f t="shared" si="153"/>
        <v>音乐类</v>
      </c>
      <c r="E2464" s="6" t="str">
        <f>IFERROR(VLOOKUP(B2464,总表!A:D,3,0),"-")</f>
        <v>思考中</v>
      </c>
      <c r="F2464" s="6" t="str">
        <f t="shared" si="154"/>
        <v>思考中</v>
      </c>
      <c r="H2464" s="6" t="str">
        <f>IF(IFERROR(VLOOKUP(B2464,总表!A:D,4,0),"露易")=0," ",IFERROR(VLOOKUP(B2464,总表!A:D,4,0),"-"))</f>
        <v> </v>
      </c>
      <c r="I2464" s="6" t="str">
        <f t="shared" si="155"/>
        <v> </v>
      </c>
    </row>
    <row r="2465" spans="1:9">
      <c r="A2465" s="6">
        <v>2464</v>
      </c>
      <c r="B2465" s="47" t="str">
        <f t="shared" si="152"/>
        <v>000009A0</v>
      </c>
      <c r="C2465" s="47" t="str">
        <f>IFERROR(VLOOKUP(B2465,总表!A:B,2,0),"-")</f>
        <v>音乐类</v>
      </c>
      <c r="D2465" s="6" t="str">
        <f t="shared" si="153"/>
        <v>音乐类</v>
      </c>
      <c r="E2465" s="6" t="str">
        <f>IFERROR(VLOOKUP(B2465,总表!A:D,3,0),"-")</f>
        <v>K.K.迪克西</v>
      </c>
      <c r="F2465" s="6" t="str">
        <f t="shared" si="154"/>
        <v>K.K.迪克西</v>
      </c>
      <c r="H2465" s="6" t="str">
        <f>IF(IFERROR(VLOOKUP(B2465,总表!A:D,4,0),"露易")=0," ",IFERROR(VLOOKUP(B2465,总表!A:D,4,0),"-"))</f>
        <v> </v>
      </c>
      <c r="I2465" s="6" t="str">
        <f t="shared" si="155"/>
        <v> </v>
      </c>
    </row>
    <row r="2466" spans="1:9">
      <c r="A2466" s="6">
        <v>2465</v>
      </c>
      <c r="B2466" s="47" t="str">
        <f t="shared" si="152"/>
        <v>000009A1</v>
      </c>
      <c r="C2466" s="47" t="str">
        <f>IFERROR(VLOOKUP(B2466,总表!A:B,2,0),"-")</f>
        <v>音乐类</v>
      </c>
      <c r="D2466" s="6" t="str">
        <f t="shared" si="153"/>
        <v>音乐类</v>
      </c>
      <c r="E2466" s="6" t="str">
        <f>IFERROR(VLOOKUP(B2466,总表!A:D,3,0),"-")</f>
        <v>K.K.甘美朗</v>
      </c>
      <c r="F2466" s="6" t="str">
        <f t="shared" si="154"/>
        <v>K.K.甘美朗</v>
      </c>
      <c r="H2466" s="6" t="str">
        <f>IF(IFERROR(VLOOKUP(B2466,总表!A:D,4,0),"露易")=0," ",IFERROR(VLOOKUP(B2466,总表!A:D,4,0),"-"))</f>
        <v> </v>
      </c>
      <c r="I2466" s="6" t="str">
        <f t="shared" si="155"/>
        <v> </v>
      </c>
    </row>
    <row r="2467" spans="1:9">
      <c r="A2467" s="6">
        <v>2466</v>
      </c>
      <c r="B2467" s="47" t="str">
        <f t="shared" si="152"/>
        <v>000009A2</v>
      </c>
      <c r="C2467" s="47" t="str">
        <f>IFERROR(VLOOKUP(B2467,总表!A:B,2,0),"-")</f>
        <v>音乐类</v>
      </c>
      <c r="D2467" s="6" t="str">
        <f t="shared" si="153"/>
        <v>音乐类</v>
      </c>
      <c r="E2467" s="6" t="str">
        <f>IFERROR(VLOOKUP(B2467,总表!A:D,3,0),"-")</f>
        <v>K.K.领主</v>
      </c>
      <c r="F2467" s="6" t="str">
        <f t="shared" si="154"/>
        <v>K.K.领主</v>
      </c>
      <c r="H2467" s="6" t="str">
        <f>IF(IFERROR(VLOOKUP(B2467,总表!A:D,4,0),"露易")=0," ",IFERROR(VLOOKUP(B2467,总表!A:D,4,0),"-"))</f>
        <v> </v>
      </c>
      <c r="I2467" s="6" t="str">
        <f t="shared" si="155"/>
        <v> </v>
      </c>
    </row>
    <row r="2468" spans="1:9">
      <c r="A2468" s="6">
        <v>2467</v>
      </c>
      <c r="B2468" s="47" t="str">
        <f t="shared" si="152"/>
        <v>000009A3</v>
      </c>
      <c r="C2468" s="47" t="str">
        <f>IFERROR(VLOOKUP(B2468,总表!A:B,2,0),"-")</f>
        <v>音乐类</v>
      </c>
      <c r="D2468" s="6" t="str">
        <f t="shared" si="153"/>
        <v>音乐类</v>
      </c>
      <c r="E2468" s="6" t="str">
        <f>IFERROR(VLOOKUP(B2468,总表!A:D,3,0),"-")</f>
        <v>阿尔卑斯山乐曲</v>
      </c>
      <c r="F2468" s="6" t="str">
        <f t="shared" si="154"/>
        <v>阿尔卑斯山乐曲</v>
      </c>
      <c r="H2468" s="6" t="str">
        <f>IF(IFERROR(VLOOKUP(B2468,总表!A:D,4,0),"露易")=0," ",IFERROR(VLOOKUP(B2468,总表!A:D,4,0),"-"))</f>
        <v> </v>
      </c>
      <c r="I2468" s="6" t="str">
        <f t="shared" si="155"/>
        <v> </v>
      </c>
    </row>
    <row r="2469" spans="1:9">
      <c r="A2469" s="6">
        <v>2468</v>
      </c>
      <c r="B2469" s="47" t="str">
        <f t="shared" si="152"/>
        <v>000009A4</v>
      </c>
      <c r="C2469" s="47" t="str">
        <f>IFERROR(VLOOKUP(B2469,总表!A:B,2,0),"-")</f>
        <v>音乐类</v>
      </c>
      <c r="D2469" s="6" t="str">
        <f t="shared" si="153"/>
        <v>音乐类</v>
      </c>
      <c r="E2469" s="6" t="str">
        <f>IFERROR(VLOOKUP(B2469,总表!A:D,3,0),"-")</f>
        <v>船歌2001</v>
      </c>
      <c r="F2469" s="6" t="str">
        <f t="shared" si="154"/>
        <v>船歌2001</v>
      </c>
      <c r="H2469" s="6" t="str">
        <f>IF(IFERROR(VLOOKUP(B2469,总表!A:D,4,0),"露易")=0," ",IFERROR(VLOOKUP(B2469,总表!A:D,4,0),"-"))</f>
        <v> </v>
      </c>
      <c r="I2469" s="6" t="str">
        <f t="shared" si="155"/>
        <v> </v>
      </c>
    </row>
    <row r="2470" spans="1:9">
      <c r="A2470" s="6">
        <v>2469</v>
      </c>
      <c r="B2470" s="47" t="str">
        <f t="shared" si="152"/>
        <v>000009A5</v>
      </c>
      <c r="C2470" s="47" t="str">
        <f>IFERROR(VLOOKUP(B2470,总表!A:B,2,0),"-")</f>
        <v>音乐类</v>
      </c>
      <c r="D2470" s="6" t="str">
        <f t="shared" si="153"/>
        <v>音乐类</v>
      </c>
      <c r="E2470" s="6" t="str">
        <f>IFERROR(VLOOKUP(B2470,总表!A:D,3,0),"-")</f>
        <v>意大利面</v>
      </c>
      <c r="F2470" s="6" t="str">
        <f t="shared" si="154"/>
        <v>意大利面</v>
      </c>
      <c r="H2470" s="6" t="str">
        <f>IF(IFERROR(VLOOKUP(B2470,总表!A:D,4,0),"露易")=0," ",IFERROR(VLOOKUP(B2470,总表!A:D,4,0),"-"))</f>
        <v> </v>
      </c>
      <c r="I2470" s="6" t="str">
        <f t="shared" si="155"/>
        <v> </v>
      </c>
    </row>
    <row r="2471" spans="1:9">
      <c r="A2471" s="6">
        <v>2470</v>
      </c>
      <c r="B2471" s="47" t="str">
        <f t="shared" si="152"/>
        <v>000009A6</v>
      </c>
      <c r="C2471" s="47" t="str">
        <f>IFERROR(VLOOKUP(B2471,总表!A:B,2,0),"-")</f>
        <v>音乐类</v>
      </c>
      <c r="D2471" s="6" t="str">
        <f t="shared" si="153"/>
        <v>音乐类</v>
      </c>
      <c r="E2471" s="6" t="str">
        <f>IFERROR(VLOOKUP(B2471,总表!A:D,3,0),"-")</f>
        <v>二段斜坡</v>
      </c>
      <c r="F2471" s="6" t="str">
        <f t="shared" si="154"/>
        <v>二段斜坡</v>
      </c>
      <c r="H2471" s="6" t="str">
        <f>IF(IFERROR(VLOOKUP(B2471,总表!A:D,4,0),"露易")=0," ",IFERROR(VLOOKUP(B2471,总表!A:D,4,0),"-"))</f>
        <v> </v>
      </c>
      <c r="I2471" s="6" t="str">
        <f t="shared" si="155"/>
        <v> </v>
      </c>
    </row>
    <row r="2472" spans="1:9">
      <c r="A2472" s="6">
        <v>2471</v>
      </c>
      <c r="B2472" s="47" t="str">
        <f t="shared" si="152"/>
        <v>000009A7</v>
      </c>
      <c r="C2472" s="47" t="str">
        <f>IFERROR(VLOOKUP(B2472,总表!A:B,2,0),"-")</f>
        <v>音乐类</v>
      </c>
      <c r="D2472" s="6" t="str">
        <f t="shared" si="153"/>
        <v>音乐类</v>
      </c>
      <c r="E2472" s="6" t="str">
        <f>IFERROR(VLOOKUP(B2472,总表!A:D,3,0),"-")</f>
        <v>K.K.乡村摇滚</v>
      </c>
      <c r="F2472" s="6" t="str">
        <f t="shared" si="154"/>
        <v>K.K.乡村摇滚</v>
      </c>
      <c r="H2472" s="6" t="str">
        <f>IF(IFERROR(VLOOKUP(B2472,总表!A:D,4,0),"露易")=0," ",IFERROR(VLOOKUP(B2472,总表!A:D,4,0),"-"))</f>
        <v> </v>
      </c>
      <c r="I2472" s="6" t="str">
        <f t="shared" si="155"/>
        <v> </v>
      </c>
    </row>
    <row r="2473" spans="1:9">
      <c r="A2473" s="6">
        <v>2472</v>
      </c>
      <c r="B2473" s="47" t="str">
        <f t="shared" si="152"/>
        <v>000009A8</v>
      </c>
      <c r="C2473" s="47" t="str">
        <f>IFERROR(VLOOKUP(B2473,总表!A:B,2,0),"-")</f>
        <v>音乐类</v>
      </c>
      <c r="D2473" s="6" t="str">
        <f t="shared" si="153"/>
        <v>音乐类</v>
      </c>
      <c r="E2473" s="6" t="str">
        <f>IFERROR(VLOOKUP(B2473,总表!A:D,3,0),"-")</f>
        <v>K.K.刑警</v>
      </c>
      <c r="F2473" s="6" t="str">
        <f t="shared" si="154"/>
        <v>K.K.刑警</v>
      </c>
      <c r="H2473" s="6" t="str">
        <f>IF(IFERROR(VLOOKUP(B2473,总表!A:D,4,0),"露易")=0," ",IFERROR(VLOOKUP(B2473,总表!A:D,4,0),"-"))</f>
        <v> </v>
      </c>
      <c r="I2473" s="6" t="str">
        <f t="shared" si="155"/>
        <v> </v>
      </c>
    </row>
    <row r="2474" spans="1:9">
      <c r="A2474" s="6">
        <v>2473</v>
      </c>
      <c r="B2474" s="47" t="str">
        <f t="shared" si="152"/>
        <v>000009A9</v>
      </c>
      <c r="C2474" s="47" t="str">
        <f>IFERROR(VLOOKUP(B2474,总表!A:B,2,0),"-")</f>
        <v>音乐类</v>
      </c>
      <c r="D2474" s="6" t="str">
        <f t="shared" si="153"/>
        <v>音乐类</v>
      </c>
      <c r="E2474" s="6" t="str">
        <f>IFERROR(VLOOKUP(B2474,总表!A:D,3,0),"-")</f>
        <v>K.K.大和祭典</v>
      </c>
      <c r="F2474" s="6" t="str">
        <f t="shared" si="154"/>
        <v>K.K.大和祭典</v>
      </c>
      <c r="H2474" s="6" t="str">
        <f>IF(IFERROR(VLOOKUP(B2474,总表!A:D,4,0),"露易")=0," ",IFERROR(VLOOKUP(B2474,总表!A:D,4,0),"-"))</f>
        <v> </v>
      </c>
      <c r="I2474" s="6" t="str">
        <f t="shared" si="155"/>
        <v> </v>
      </c>
    </row>
    <row r="2475" spans="1:9">
      <c r="A2475" s="6">
        <v>2474</v>
      </c>
      <c r="B2475" s="47" t="str">
        <f t="shared" si="152"/>
        <v>000009AA</v>
      </c>
      <c r="C2475" s="47" t="str">
        <f>IFERROR(VLOOKUP(B2475,总表!A:B,2,0),"-")</f>
        <v>音乐类</v>
      </c>
      <c r="D2475" s="6" t="str">
        <f t="shared" si="153"/>
        <v>音乐类</v>
      </c>
      <c r="E2475" s="6" t="str">
        <f>IFERROR(VLOOKUP(B2475,总表!A:D,3,0),"-")</f>
        <v>K.K.金属摇滚</v>
      </c>
      <c r="F2475" s="6" t="str">
        <f t="shared" si="154"/>
        <v>K.K.金属摇滚</v>
      </c>
      <c r="H2475" s="6" t="str">
        <f>IF(IFERROR(VLOOKUP(B2475,总表!A:D,4,0),"露易")=0," ",IFERROR(VLOOKUP(B2475,总表!A:D,4,0),"-"))</f>
        <v> </v>
      </c>
      <c r="I2475" s="6" t="str">
        <f t="shared" si="155"/>
        <v> </v>
      </c>
    </row>
    <row r="2476" spans="1:9">
      <c r="A2476" s="6">
        <v>2475</v>
      </c>
      <c r="B2476" s="47" t="str">
        <f t="shared" si="152"/>
        <v>000009AB</v>
      </c>
      <c r="C2476" s="47" t="str">
        <f>IFERROR(VLOOKUP(B2476,总表!A:B,2,0),"-")</f>
        <v>音乐类</v>
      </c>
      <c r="D2476" s="6" t="str">
        <f t="shared" si="153"/>
        <v>音乐类</v>
      </c>
      <c r="E2476" s="51" t="str">
        <f>IFERROR(VLOOKUP(B2476,总表!A:D,3,0),"-")</f>
        <v>蓝色饭团</v>
      </c>
      <c r="F2476" s="51" t="str">
        <f t="shared" si="154"/>
        <v>蓝色饭团</v>
      </c>
      <c r="H2476" s="6" t="str">
        <f>IF(IFERROR(VLOOKUP(B2476,总表!A:D,4,0),"露易")=0," ",IFERROR(VLOOKUP(B2476,总表!A:D,4,0),"-"))</f>
        <v> </v>
      </c>
      <c r="I2476" s="6" t="str">
        <f t="shared" si="155"/>
        <v> </v>
      </c>
    </row>
    <row r="2477" spans="1:9">
      <c r="A2477" s="6">
        <v>2476</v>
      </c>
      <c r="B2477" s="47" t="str">
        <f t="shared" si="152"/>
        <v>000009AC</v>
      </c>
      <c r="C2477" s="47" t="str">
        <f>IFERROR(VLOOKUP(B2477,总表!A:B,2,0),"-")</f>
        <v>音乐类</v>
      </c>
      <c r="D2477" s="6" t="str">
        <f t="shared" si="153"/>
        <v>音乐类</v>
      </c>
      <c r="E2477" s="6" t="str">
        <f>IFERROR(VLOOKUP(B2477,总表!A:D,3,0),"-")</f>
        <v>春暖花开</v>
      </c>
      <c r="F2477" s="6" t="str">
        <f t="shared" si="154"/>
        <v>春暖花开</v>
      </c>
      <c r="H2477" s="6" t="str">
        <f>IF(IFERROR(VLOOKUP(B2477,总表!A:D,4,0),"露易")=0," ",IFERROR(VLOOKUP(B2477,总表!A:D,4,0),"-"))</f>
        <v> </v>
      </c>
      <c r="I2477" s="6" t="str">
        <f t="shared" si="155"/>
        <v> </v>
      </c>
    </row>
    <row r="2478" spans="1:9">
      <c r="A2478" s="6">
        <v>2477</v>
      </c>
      <c r="B2478" s="47" t="str">
        <f t="shared" si="152"/>
        <v>000009AD</v>
      </c>
      <c r="C2478" s="47" t="str">
        <f>IFERROR(VLOOKUP(B2478,总表!A:B,2,0),"-")</f>
        <v>音乐类</v>
      </c>
      <c r="D2478" s="6" t="str">
        <f t="shared" si="153"/>
        <v>音乐类</v>
      </c>
      <c r="E2478" s="6" t="str">
        <f>IFERROR(VLOOKUP(B2478,总表!A:D,3,0),"-")</f>
        <v>流浪</v>
      </c>
      <c r="F2478" s="6" t="str">
        <f t="shared" si="154"/>
        <v>流浪</v>
      </c>
      <c r="H2478" s="6" t="str">
        <f>IF(IFERROR(VLOOKUP(B2478,总表!A:D,4,0),"露易")=0," ",IFERROR(VLOOKUP(B2478,总表!A:D,4,0),"-"))</f>
        <v> </v>
      </c>
      <c r="I2478" s="6" t="str">
        <f t="shared" si="155"/>
        <v> </v>
      </c>
    </row>
    <row r="2479" spans="1:9">
      <c r="A2479" s="6">
        <v>2478</v>
      </c>
      <c r="B2479" s="47" t="str">
        <f t="shared" si="152"/>
        <v>000009AE</v>
      </c>
      <c r="C2479" s="47" t="str">
        <f>IFERROR(VLOOKUP(B2479,总表!A:B,2,0),"-")</f>
        <v>音乐类</v>
      </c>
      <c r="D2479" s="6" t="str">
        <f t="shared" si="153"/>
        <v>音乐类</v>
      </c>
      <c r="E2479" s="6" t="str">
        <f>IFERROR(VLOOKUP(B2479,总表!A:D,3,0),"-")</f>
        <v>K.K.浩室</v>
      </c>
      <c r="F2479" s="6" t="str">
        <f t="shared" si="154"/>
        <v>K.K.浩室</v>
      </c>
      <c r="H2479" s="6" t="str">
        <f>IF(IFERROR(VLOOKUP(B2479,总表!A:D,4,0),"露易")=0," ",IFERROR(VLOOKUP(B2479,总表!A:D,4,0),"-"))</f>
        <v> </v>
      </c>
      <c r="I2479" s="6" t="str">
        <f t="shared" si="155"/>
        <v> </v>
      </c>
    </row>
    <row r="2480" spans="1:9">
      <c r="A2480" s="6">
        <v>2479</v>
      </c>
      <c r="B2480" s="47" t="str">
        <f t="shared" si="152"/>
        <v>000009AF</v>
      </c>
      <c r="C2480" s="47" t="str">
        <f>IFERROR(VLOOKUP(B2480,总表!A:B,2,0),"-")</f>
        <v>音乐类</v>
      </c>
      <c r="D2480" s="6" t="str">
        <f t="shared" si="153"/>
        <v>音乐类</v>
      </c>
      <c r="E2480" s="6" t="str">
        <f>IFERROR(VLOOKUP(B2480,总表!A:D,3,0),"-")</f>
        <v>K.K.奏鸣曲</v>
      </c>
      <c r="F2480" s="6" t="str">
        <f t="shared" si="154"/>
        <v>K.K.奏鸣曲</v>
      </c>
      <c r="H2480" s="6" t="str">
        <f>IF(IFERROR(VLOOKUP(B2480,总表!A:D,4,0),"露易")=0," ",IFERROR(VLOOKUP(B2480,总表!A:D,4,0),"-"))</f>
        <v> </v>
      </c>
      <c r="I2480" s="6" t="str">
        <f t="shared" si="155"/>
        <v> </v>
      </c>
    </row>
    <row r="2481" spans="1:9">
      <c r="A2481" s="6">
        <v>2480</v>
      </c>
      <c r="B2481" s="47" t="str">
        <f t="shared" si="152"/>
        <v>000009B0</v>
      </c>
      <c r="C2481" s="47" t="str">
        <f>IFERROR(VLOOKUP(B2481,总表!A:B,2,0),"-")</f>
        <v>音乐类</v>
      </c>
      <c r="D2481" s="6" t="str">
        <f t="shared" si="153"/>
        <v>音乐类</v>
      </c>
      <c r="E2481" s="6" t="str">
        <f>IFERROR(VLOOKUP(B2481,总表!A:D,3,0),"-")</f>
        <v>白日梦</v>
      </c>
      <c r="F2481" s="6" t="str">
        <f t="shared" si="154"/>
        <v>白日梦</v>
      </c>
      <c r="H2481" s="6" t="str">
        <f>IF(IFERROR(VLOOKUP(B2481,总表!A:D,4,0),"露易")=0," ",IFERROR(VLOOKUP(B2481,总表!A:D,4,0),"-"))</f>
        <v> </v>
      </c>
      <c r="I2481" s="6" t="str">
        <f t="shared" si="155"/>
        <v> </v>
      </c>
    </row>
    <row r="2482" spans="1:9">
      <c r="A2482" s="6">
        <v>2481</v>
      </c>
      <c r="B2482" s="47" t="str">
        <f t="shared" si="152"/>
        <v>000009B1</v>
      </c>
      <c r="C2482" s="47" t="str">
        <f>IFERROR(VLOOKUP(B2482,总表!A:B,2,0),"-")</f>
        <v>音乐类</v>
      </c>
      <c r="D2482" s="6" t="str">
        <f t="shared" si="153"/>
        <v>音乐类</v>
      </c>
      <c r="E2482" s="6" t="str">
        <f>IFERROR(VLOOKUP(B2482,总表!A:D,3,0),"-")</f>
        <v>散散步</v>
      </c>
      <c r="F2482" s="6" t="str">
        <f t="shared" si="154"/>
        <v>散散步</v>
      </c>
      <c r="H2482" s="6" t="str">
        <f>IF(IFERROR(VLOOKUP(B2482,总表!A:D,4,0),"露易")=0," ",IFERROR(VLOOKUP(B2482,总表!A:D,4,0),"-"))</f>
        <v> </v>
      </c>
      <c r="I2482" s="6" t="str">
        <f t="shared" si="155"/>
        <v> </v>
      </c>
    </row>
    <row r="2483" spans="1:9">
      <c r="A2483" s="6">
        <v>2482</v>
      </c>
      <c r="B2483" s="47" t="str">
        <f t="shared" si="152"/>
        <v>000009B2</v>
      </c>
      <c r="C2483" s="47" t="str">
        <f>IFERROR(VLOOKUP(B2483,总表!A:B,2,0),"-")</f>
        <v>音乐类</v>
      </c>
      <c r="D2483" s="6" t="str">
        <f t="shared" si="153"/>
        <v>音乐类</v>
      </c>
      <c r="E2483" s="51" t="str">
        <f>IFERROR(VLOOKUP(B2483,总表!A:D,3,0),"-")</f>
        <v>动物岛</v>
      </c>
      <c r="F2483" s="51" t="str">
        <f t="shared" si="154"/>
        <v>动物岛</v>
      </c>
      <c r="H2483" s="6" t="str">
        <f>IF(IFERROR(VLOOKUP(B2483,总表!A:D,4,0),"露易")=0," ",IFERROR(VLOOKUP(B2483,总表!A:D,4,0),"-"))</f>
        <v> </v>
      </c>
      <c r="I2483" s="6" t="str">
        <f t="shared" si="155"/>
        <v> </v>
      </c>
    </row>
    <row r="2484" spans="1:9">
      <c r="A2484" s="6">
        <v>2483</v>
      </c>
      <c r="B2484" s="47" t="str">
        <f t="shared" si="152"/>
        <v>000009B3</v>
      </c>
      <c r="C2484" s="47" t="str">
        <f>IFERROR(VLOOKUP(B2484,总表!A:B,2,0),"-")</f>
        <v>音乐类</v>
      </c>
      <c r="D2484" s="6" t="str">
        <f t="shared" si="153"/>
        <v>音乐类</v>
      </c>
      <c r="E2484" s="6" t="str">
        <f>IFERROR(VLOOKUP(B2484,总表!A:D,3,0),"-")</f>
        <v>极简音乐</v>
      </c>
      <c r="F2484" s="6" t="str">
        <f t="shared" si="154"/>
        <v>极简音乐</v>
      </c>
      <c r="H2484" s="6" t="str">
        <f>IF(IFERROR(VLOOKUP(B2484,总表!A:D,4,0),"露易")=0," ",IFERROR(VLOOKUP(B2484,总表!A:D,4,0),"-"))</f>
        <v> </v>
      </c>
      <c r="I2484" s="6" t="str">
        <f t="shared" si="155"/>
        <v> </v>
      </c>
    </row>
    <row r="2485" spans="1:9">
      <c r="A2485" s="6">
        <v>2484</v>
      </c>
      <c r="B2485" s="47" t="str">
        <f t="shared" si="152"/>
        <v>000009B4</v>
      </c>
      <c r="C2485" s="47" t="str">
        <f>IFERROR(VLOOKUP(B2485,总表!A:B,2,0),"-")</f>
        <v>音乐类</v>
      </c>
      <c r="D2485" s="6" t="str">
        <f t="shared" si="153"/>
        <v>音乐类</v>
      </c>
      <c r="E2485" s="6" t="str">
        <f>IFERROR(VLOOKUP(B2485,总表!A:D,3,0),"-")</f>
        <v>K.K.好莱坞</v>
      </c>
      <c r="F2485" s="6" t="str">
        <f t="shared" si="154"/>
        <v>K.K.好莱坞</v>
      </c>
      <c r="H2485" s="6" t="str">
        <f>IF(IFERROR(VLOOKUP(B2485,总表!A:D,4,0),"露易")=0," ",IFERROR(VLOOKUP(B2485,总表!A:D,4,0),"-"))</f>
        <v> </v>
      </c>
      <c r="I2485" s="6" t="str">
        <f t="shared" si="155"/>
        <v> </v>
      </c>
    </row>
    <row r="2486" spans="1:9">
      <c r="A2486" s="6">
        <v>2485</v>
      </c>
      <c r="B2486" s="47" t="str">
        <f t="shared" si="152"/>
        <v>000009B5</v>
      </c>
      <c r="C2486" s="47" t="str">
        <f>IFERROR(VLOOKUP(B2486,总表!A:B,2,0),"-")</f>
        <v>音乐类</v>
      </c>
      <c r="D2486" s="6" t="str">
        <f t="shared" si="153"/>
        <v>音乐类</v>
      </c>
      <c r="E2486" s="6" t="str">
        <f>IFERROR(VLOOKUP(B2486,总表!A:D,3,0),"-")</f>
        <v>K.K.印度王公</v>
      </c>
      <c r="F2486" s="6" t="str">
        <f t="shared" si="154"/>
        <v>K.K.印度王公</v>
      </c>
      <c r="H2486" s="6" t="str">
        <f>IF(IFERROR(VLOOKUP(B2486,总表!A:D,4,0),"露易")=0," ",IFERROR(VLOOKUP(B2486,总表!A:D,4,0),"-"))</f>
        <v> </v>
      </c>
      <c r="I2486" s="6" t="str">
        <f t="shared" si="155"/>
        <v> </v>
      </c>
    </row>
    <row r="2487" spans="1:9">
      <c r="A2487" s="6">
        <v>2486</v>
      </c>
      <c r="B2487" s="47" t="str">
        <f t="shared" si="152"/>
        <v>000009B6</v>
      </c>
      <c r="C2487" s="47" t="str">
        <f>IFERROR(VLOOKUP(B2487,总表!A:B,2,0),"-")</f>
        <v>音乐类</v>
      </c>
      <c r="D2487" s="6" t="str">
        <f t="shared" si="153"/>
        <v>音乐类</v>
      </c>
      <c r="E2487" s="6" t="str">
        <f>IFERROR(VLOOKUP(B2487,总表!A:D,3,0),"-")</f>
        <v>K.K.吉普赛</v>
      </c>
      <c r="F2487" s="6" t="str">
        <f t="shared" si="154"/>
        <v>K.K.吉普赛</v>
      </c>
      <c r="H2487" s="6" t="str">
        <f>IF(IFERROR(VLOOKUP(B2487,总表!A:D,4,0),"露易")=0," ",IFERROR(VLOOKUP(B2487,总表!A:D,4,0),"-"))</f>
        <v> </v>
      </c>
      <c r="I2487" s="6" t="str">
        <f t="shared" si="155"/>
        <v> </v>
      </c>
    </row>
    <row r="2488" spans="1:9">
      <c r="A2488" s="6">
        <v>2487</v>
      </c>
      <c r="B2488" s="47" t="str">
        <f t="shared" si="152"/>
        <v>000009B7</v>
      </c>
      <c r="C2488" s="47" t="str">
        <f>IFERROR(VLOOKUP(B2488,总表!A:B,2,0),"-")</f>
        <v>音乐类</v>
      </c>
      <c r="D2488" s="6" t="str">
        <f t="shared" si="153"/>
        <v>音乐类</v>
      </c>
      <c r="E2488" s="6" t="str">
        <f>IFERROR(VLOOKUP(B2488,总表!A:D,3,0),"-")</f>
        <v>K.K.米隆加</v>
      </c>
      <c r="F2488" s="6" t="str">
        <f t="shared" si="154"/>
        <v>K.K.米隆加</v>
      </c>
      <c r="H2488" s="6" t="str">
        <f>IF(IFERROR(VLOOKUP(B2488,总表!A:D,4,0),"露易")=0," ",IFERROR(VLOOKUP(B2488,总表!A:D,4,0),"-"))</f>
        <v> </v>
      </c>
      <c r="I2488" s="6" t="str">
        <f t="shared" si="155"/>
        <v> </v>
      </c>
    </row>
    <row r="2489" spans="1:9">
      <c r="A2489" s="6">
        <v>2488</v>
      </c>
      <c r="B2489" s="47" t="str">
        <f t="shared" si="152"/>
        <v>000009B8</v>
      </c>
      <c r="C2489" s="47" t="str">
        <f>IFERROR(VLOOKUP(B2489,总表!A:B,2,0),"-")</f>
        <v>音乐类</v>
      </c>
      <c r="D2489" s="6" t="str">
        <f t="shared" si="153"/>
        <v>音乐类</v>
      </c>
      <c r="E2489" s="6" t="str">
        <f>IFERROR(VLOOKUP(B2489,总表!A:D,3,0),"-")</f>
        <v>K.K.律动</v>
      </c>
      <c r="F2489" s="6" t="str">
        <f t="shared" si="154"/>
        <v>K.K.律动</v>
      </c>
      <c r="H2489" s="6" t="str">
        <f>IF(IFERROR(VLOOKUP(B2489,总表!A:D,4,0),"露易")=0," ",IFERROR(VLOOKUP(B2489,总表!A:D,4,0),"-"))</f>
        <v> </v>
      </c>
      <c r="I2489" s="6" t="str">
        <f t="shared" si="155"/>
        <v> </v>
      </c>
    </row>
    <row r="2490" spans="1:9">
      <c r="A2490" s="6">
        <v>2489</v>
      </c>
      <c r="B2490" s="47" t="str">
        <f t="shared" si="152"/>
        <v>000009B9</v>
      </c>
      <c r="C2490" s="47" t="str">
        <f>IFERROR(VLOOKUP(B2490,总表!A:B,2,0),"-")</f>
        <v>音乐类</v>
      </c>
      <c r="D2490" s="6" t="str">
        <f t="shared" si="153"/>
        <v>音乐类</v>
      </c>
      <c r="E2490" s="6" t="str">
        <f>IFERROR(VLOOKUP(B2490,总表!A:D,3,0),"-")</f>
        <v>K.K.三味线</v>
      </c>
      <c r="F2490" s="6" t="str">
        <f t="shared" si="154"/>
        <v>K.K.三味线</v>
      </c>
      <c r="H2490" s="6" t="str">
        <f>IF(IFERROR(VLOOKUP(B2490,总表!A:D,4,0),"露易")=0," ",IFERROR(VLOOKUP(B2490,总表!A:D,4,0),"-"))</f>
        <v> </v>
      </c>
      <c r="I2490" s="6" t="str">
        <f t="shared" si="155"/>
        <v> </v>
      </c>
    </row>
    <row r="2491" spans="1:9">
      <c r="A2491" s="6">
        <v>2490</v>
      </c>
      <c r="B2491" s="47" t="str">
        <f t="shared" si="152"/>
        <v>000009BA</v>
      </c>
      <c r="C2491" s="47" t="str">
        <f>IFERROR(VLOOKUP(B2491,总表!A:B,2,0),"-")</f>
        <v>音乐类</v>
      </c>
      <c r="D2491" s="6" t="str">
        <f t="shared" si="153"/>
        <v>音乐类</v>
      </c>
      <c r="E2491" s="6" t="str">
        <f>IFERROR(VLOOKUP(B2491,总表!A:D,3,0),"-")</f>
        <v>K.K.佛朗明哥</v>
      </c>
      <c r="F2491" s="6" t="str">
        <f t="shared" si="154"/>
        <v>K.K.佛朗明哥</v>
      </c>
      <c r="H2491" s="6" t="str">
        <f>IF(IFERROR(VLOOKUP(B2491,总表!A:D,4,0),"露易")=0," ",IFERROR(VLOOKUP(B2491,总表!A:D,4,0),"-"))</f>
        <v> </v>
      </c>
      <c r="I2491" s="6" t="str">
        <f t="shared" si="155"/>
        <v> </v>
      </c>
    </row>
    <row r="2492" spans="1:9">
      <c r="A2492" s="6">
        <v>2491</v>
      </c>
      <c r="B2492" s="47" t="str">
        <f t="shared" si="152"/>
        <v>000009BB</v>
      </c>
      <c r="C2492" s="47" t="str">
        <f>IFERROR(VLOOKUP(B2492,总表!A:B,2,0),"-")</f>
        <v>音乐类</v>
      </c>
      <c r="D2492" s="6" t="str">
        <f t="shared" si="153"/>
        <v>音乐类</v>
      </c>
      <c r="E2492" s="6" t="str">
        <f>IFERROR(VLOOKUP(B2492,总表!A:D,3,0),"-")</f>
        <v>K.K.波蕾洛</v>
      </c>
      <c r="F2492" s="6" t="str">
        <f t="shared" si="154"/>
        <v>K.K.波蕾洛</v>
      </c>
      <c r="H2492" s="6" t="str">
        <f>IF(IFERROR(VLOOKUP(B2492,总表!A:D,4,0),"露易")=0," ",IFERROR(VLOOKUP(B2492,总表!A:D,4,0),"-"))</f>
        <v> </v>
      </c>
      <c r="I2492" s="6" t="str">
        <f t="shared" si="155"/>
        <v> </v>
      </c>
    </row>
    <row r="2493" spans="1:9">
      <c r="A2493" s="6">
        <v>2492</v>
      </c>
      <c r="B2493" s="47" t="str">
        <f t="shared" si="152"/>
        <v>000009BC</v>
      </c>
      <c r="C2493" s="47" t="str">
        <f>IFERROR(VLOOKUP(B2493,总表!A:B,2,0),"-")</f>
        <v>音乐类</v>
      </c>
      <c r="D2493" s="6" t="str">
        <f t="shared" si="153"/>
        <v>音乐类</v>
      </c>
      <c r="E2493" s="6" t="str">
        <f>IFERROR(VLOOKUP(B2493,总表!A:D,3,0),"-")</f>
        <v>K.K.偶像</v>
      </c>
      <c r="F2493" s="6" t="str">
        <f t="shared" si="154"/>
        <v>K.K.偶像</v>
      </c>
      <c r="H2493" s="6" t="str">
        <f>IF(IFERROR(VLOOKUP(B2493,总表!A:D,4,0),"露易")=0," ",IFERROR(VLOOKUP(B2493,总表!A:D,4,0),"-"))</f>
        <v> </v>
      </c>
      <c r="I2493" s="6" t="str">
        <f t="shared" si="155"/>
        <v> </v>
      </c>
    </row>
    <row r="2494" spans="1:9">
      <c r="A2494" s="6">
        <v>2493</v>
      </c>
      <c r="B2494" s="47" t="str">
        <f t="shared" si="152"/>
        <v>000009BD</v>
      </c>
      <c r="C2494" s="47" t="str">
        <f>IFERROR(VLOOKUP(B2494,总表!A:B,2,0),"-")</f>
        <v>音乐类</v>
      </c>
      <c r="D2494" s="6" t="str">
        <f t="shared" si="153"/>
        <v>音乐类</v>
      </c>
      <c r="E2494" s="6" t="str">
        <f>IFERROR(VLOOKUP(B2494,总表!A:D,3,0),"-")</f>
        <v>K.K.电子民谣</v>
      </c>
      <c r="F2494" s="6" t="str">
        <f t="shared" si="154"/>
        <v>K.K.电子民谣</v>
      </c>
      <c r="G2494" s="6">
        <v>800</v>
      </c>
      <c r="H2494" s="6" t="str">
        <f>IF(IFERROR(VLOOKUP(B2494,总表!A:D,4,0),"露易")=0," ",IFERROR(VLOOKUP(B2494,总表!A:D,4,0),"-"))</f>
        <v> </v>
      </c>
      <c r="I2494" s="6" t="str">
        <f t="shared" si="155"/>
        <v> </v>
      </c>
    </row>
    <row r="2495" spans="1:9">
      <c r="A2495" s="6">
        <v>2494</v>
      </c>
      <c r="B2495" s="47" t="str">
        <f t="shared" si="152"/>
        <v>000009BE</v>
      </c>
      <c r="C2495" s="47" t="str">
        <f>IFERROR(VLOOKUP(B2495,总表!A:B,2,0),"-")</f>
        <v>音乐类</v>
      </c>
      <c r="D2495" s="6" t="str">
        <f t="shared" si="153"/>
        <v>音乐类</v>
      </c>
      <c r="E2495" s="6" t="str">
        <f>IFERROR(VLOOKUP(B2495,总表!A:D,3,0),"-")</f>
        <v>K.K.迪斯科</v>
      </c>
      <c r="F2495" s="6" t="str">
        <f t="shared" si="154"/>
        <v>K.K.迪斯科</v>
      </c>
      <c r="G2495" s="6">
        <v>800</v>
      </c>
      <c r="H2495" s="6" t="str">
        <f>IF(IFERROR(VLOOKUP(B2495,总表!A:D,4,0),"露易")=0," ",IFERROR(VLOOKUP(B2495,总表!A:D,4,0),"-"))</f>
        <v> </v>
      </c>
      <c r="I2495" s="6" t="str">
        <f t="shared" si="155"/>
        <v> </v>
      </c>
    </row>
    <row r="2496" spans="1:9">
      <c r="A2496" s="6">
        <v>2495</v>
      </c>
      <c r="B2496" s="47" t="str">
        <f t="shared" si="152"/>
        <v>000009BF</v>
      </c>
      <c r="C2496" s="47" t="str">
        <f>IFERROR(VLOOKUP(B2496,总表!A:B,2,0),"-")</f>
        <v>音乐类</v>
      </c>
      <c r="D2496" s="6" t="str">
        <f t="shared" si="153"/>
        <v>音乐类</v>
      </c>
      <c r="E2496" s="6" t="str">
        <f>IFERROR(VLOOKUP(B2496,总表!A:D,3,0),"-")</f>
        <v>你的生日</v>
      </c>
      <c r="F2496" s="6" t="str">
        <f t="shared" si="154"/>
        <v>你的生日</v>
      </c>
      <c r="G2496" s="6">
        <v>800</v>
      </c>
      <c r="H2496" s="6" t="str">
        <f>IF(IFERROR(VLOOKUP(B2496,总表!A:D,4,0),"露易")=0," ",IFERROR(VLOOKUP(B2496,总表!A:D,4,0),"-"))</f>
        <v> </v>
      </c>
      <c r="I2496" s="6" t="str">
        <f t="shared" si="155"/>
        <v> </v>
      </c>
    </row>
    <row r="2497" spans="1:9">
      <c r="A2497" s="6">
        <v>2496</v>
      </c>
      <c r="B2497" s="47" t="str">
        <f t="shared" si="152"/>
        <v>000009C0</v>
      </c>
      <c r="C2497" s="47" t="str">
        <f>IFERROR(VLOOKUP(B2497,总表!A:B,2,0),"-")</f>
        <v>-</v>
      </c>
      <c r="D2497" s="6" t="str">
        <f t="shared" si="153"/>
        <v>-</v>
      </c>
      <c r="E2497" s="6" t="str">
        <f>IFERROR(VLOOKUP(B2497,总表!A:D,3,0),"-")</f>
        <v>-</v>
      </c>
      <c r="F2497" s="6" t="str">
        <f t="shared" si="154"/>
        <v>-</v>
      </c>
      <c r="G2497" s="6" t="s">
        <v>9</v>
      </c>
      <c r="H2497" s="6" t="str">
        <f>IF(IFERROR(VLOOKUP(B2497,总表!A:D,4,0),"露易")=0," ",IFERROR(VLOOKUP(B2497,总表!A:D,4,0),"-"))</f>
        <v>-</v>
      </c>
      <c r="I2497" s="6" t="str">
        <f t="shared" si="155"/>
        <v>-</v>
      </c>
    </row>
    <row r="2498" spans="1:9">
      <c r="A2498" s="6">
        <v>2497</v>
      </c>
      <c r="B2498" s="47" t="str">
        <f t="shared" ref="B2498:B2561" si="156">DEC2HEX(ROW(A2497),8)</f>
        <v>000009C1</v>
      </c>
      <c r="C2498" s="47" t="str">
        <f>IFERROR(VLOOKUP(B2498,总表!A:B,2,0),"-")</f>
        <v>-</v>
      </c>
      <c r="D2498" s="6" t="str">
        <f t="shared" ref="D2498:D2561" si="157">C2498</f>
        <v>-</v>
      </c>
      <c r="E2498" s="6" t="str">
        <f>IFERROR(VLOOKUP(B2498,总表!A:D,3,0),"-")</f>
        <v>-</v>
      </c>
      <c r="F2498" s="6" t="str">
        <f t="shared" ref="F2498:F2561" si="158">E2498</f>
        <v>-</v>
      </c>
      <c r="G2498" s="6" t="s">
        <v>9</v>
      </c>
      <c r="H2498" s="6" t="str">
        <f>IF(IFERROR(VLOOKUP(B2498,总表!A:D,4,0),"露易")=0," ",IFERROR(VLOOKUP(B2498,总表!A:D,4,0),"-"))</f>
        <v>-</v>
      </c>
      <c r="I2498" s="6" t="str">
        <f t="shared" ref="I2498:I2561" si="159">H2498</f>
        <v>-</v>
      </c>
    </row>
    <row r="2499" spans="1:9">
      <c r="A2499" s="6">
        <v>2498</v>
      </c>
      <c r="B2499" s="47" t="str">
        <f t="shared" si="156"/>
        <v>000009C2</v>
      </c>
      <c r="C2499" s="47" t="str">
        <f>IFERROR(VLOOKUP(B2499,总表!A:B,2,0),"-")</f>
        <v>上衣</v>
      </c>
      <c r="D2499" s="6" t="str">
        <f t="shared" si="157"/>
        <v>上衣</v>
      </c>
      <c r="E2499" s="6" t="str">
        <f>IFERROR(VLOOKUP(B2499,总表!A:D,3,0),"-")</f>
        <v>3号球上衣</v>
      </c>
      <c r="F2499" s="6" t="str">
        <f t="shared" si="158"/>
        <v>3号球上衣</v>
      </c>
      <c r="G2499" s="6">
        <v>140</v>
      </c>
      <c r="H2499" s="51" t="str">
        <f>IF(IFERROR(VLOOKUP(B2499,总表!A:D,4,0),"露易")=0," ",IFERROR(VLOOKUP(B2499,总表!A:D,4,0),"-"))</f>
        <v>红色</v>
      </c>
      <c r="I2499" s="51" t="str">
        <f t="shared" si="159"/>
        <v>红色</v>
      </c>
    </row>
    <row r="2500" spans="1:9">
      <c r="A2500" s="6">
        <v>2499</v>
      </c>
      <c r="B2500" s="47" t="str">
        <f t="shared" si="156"/>
        <v>000009C3</v>
      </c>
      <c r="C2500" s="47" t="str">
        <f>IFERROR(VLOOKUP(B2500,总表!A:B,2,0),"-")</f>
        <v>-</v>
      </c>
      <c r="D2500" s="6" t="str">
        <f t="shared" si="157"/>
        <v>-</v>
      </c>
      <c r="E2500" s="6" t="str">
        <f>IFERROR(VLOOKUP(B2500,总表!A:D,3,0),"-")</f>
        <v>-</v>
      </c>
      <c r="F2500" s="6" t="str">
        <f t="shared" si="158"/>
        <v>-</v>
      </c>
      <c r="G2500" s="6" t="s">
        <v>9</v>
      </c>
      <c r="H2500" s="6" t="str">
        <f>IF(IFERROR(VLOOKUP(B2500,总表!A:D,4,0),"露易")=0," ",IFERROR(VLOOKUP(B2500,总表!A:D,4,0),"-"))</f>
        <v>-</v>
      </c>
      <c r="I2500" s="6" t="str">
        <f t="shared" si="159"/>
        <v>-</v>
      </c>
    </row>
    <row r="2501" spans="1:9">
      <c r="A2501" s="6">
        <v>2500</v>
      </c>
      <c r="B2501" s="47" t="str">
        <f t="shared" si="156"/>
        <v>000009C4</v>
      </c>
      <c r="C2501" s="47" t="str">
        <f>IFERROR(VLOOKUP(B2501,总表!A:B,2,0),"-")</f>
        <v>素材类</v>
      </c>
      <c r="D2501" s="6" t="str">
        <f t="shared" si="157"/>
        <v>素材类</v>
      </c>
      <c r="E2501" s="51" t="str">
        <f>IFERROR(VLOOKUP(B2501,总表!A:D,3,0),"-")</f>
        <v>树枝</v>
      </c>
      <c r="F2501" s="51" t="str">
        <f t="shared" si="158"/>
        <v>树枝</v>
      </c>
      <c r="G2501" s="6">
        <v>5</v>
      </c>
      <c r="H2501" s="6" t="str">
        <f>IF(IFERROR(VLOOKUP(B2501,总表!A:D,4,0),"露易")=0," ",IFERROR(VLOOKUP(B2501,总表!A:D,4,0),"-"))</f>
        <v> </v>
      </c>
      <c r="I2501" s="6" t="str">
        <f t="shared" si="159"/>
        <v> </v>
      </c>
    </row>
    <row r="2502" spans="1:9">
      <c r="A2502" s="6">
        <v>2501</v>
      </c>
      <c r="B2502" s="47" t="str">
        <f t="shared" si="156"/>
        <v>000009C5</v>
      </c>
      <c r="C2502" s="47" t="str">
        <f>IFERROR(VLOOKUP(B2502,总表!A:B,2,0),"-")</f>
        <v>素材类</v>
      </c>
      <c r="D2502" s="6" t="str">
        <f t="shared" si="157"/>
        <v>素材类</v>
      </c>
      <c r="E2502" s="6" t="str">
        <f>IFERROR(VLOOKUP(B2502,总表!A:D,3,0),"-")</f>
        <v>竹子材料</v>
      </c>
      <c r="F2502" s="6" t="str">
        <f t="shared" si="158"/>
        <v>竹子材料</v>
      </c>
      <c r="G2502" s="6">
        <v>80</v>
      </c>
      <c r="H2502" s="6" t="str">
        <f>IF(IFERROR(VLOOKUP(B2502,总表!A:D,4,0),"露易")=0," ",IFERROR(VLOOKUP(B2502,总表!A:D,4,0),"-"))</f>
        <v> </v>
      </c>
      <c r="I2502" s="6" t="str">
        <f t="shared" si="159"/>
        <v> </v>
      </c>
    </row>
    <row r="2503" spans="1:9">
      <c r="A2503" s="6">
        <v>2502</v>
      </c>
      <c r="B2503" s="47" t="str">
        <f t="shared" si="156"/>
        <v>000009C6</v>
      </c>
      <c r="C2503" s="47" t="str">
        <f>IFERROR(VLOOKUP(B2503,总表!A:B,2,0),"-")</f>
        <v>素材类</v>
      </c>
      <c r="D2503" s="6" t="str">
        <f t="shared" si="157"/>
        <v>素材类</v>
      </c>
      <c r="E2503" s="6" t="str">
        <f>IFERROR(VLOOKUP(B2503,总表!A:D,3,0),"-")</f>
        <v>石头</v>
      </c>
      <c r="F2503" s="6" t="str">
        <f t="shared" si="158"/>
        <v>石头</v>
      </c>
      <c r="G2503" s="6">
        <v>75</v>
      </c>
      <c r="H2503" s="6" t="str">
        <f>IF(IFERROR(VLOOKUP(B2503,总表!A:D,4,0),"露易")=0," ",IFERROR(VLOOKUP(B2503,总表!A:D,4,0),"-"))</f>
        <v> </v>
      </c>
      <c r="I2503" s="6" t="str">
        <f t="shared" si="159"/>
        <v> </v>
      </c>
    </row>
    <row r="2504" spans="1:9">
      <c r="A2504" s="6">
        <v>2503</v>
      </c>
      <c r="B2504" s="47" t="str">
        <f t="shared" si="156"/>
        <v>000009C7</v>
      </c>
      <c r="C2504" s="47" t="str">
        <f>IFERROR(VLOOKUP(B2504,总表!A:B,2,0),"-")</f>
        <v>-</v>
      </c>
      <c r="D2504" s="6" t="str">
        <f t="shared" si="157"/>
        <v>-</v>
      </c>
      <c r="E2504" s="6" t="str">
        <f>IFERROR(VLOOKUP(B2504,总表!A:D,3,0),"-")</f>
        <v>-</v>
      </c>
      <c r="F2504" s="6" t="str">
        <f t="shared" si="158"/>
        <v>-</v>
      </c>
      <c r="G2504" s="6" t="s">
        <v>9</v>
      </c>
      <c r="H2504" s="6" t="str">
        <f>IF(IFERROR(VLOOKUP(B2504,总表!A:D,4,0),"露易")=0," ",IFERROR(VLOOKUP(B2504,总表!A:D,4,0),"-"))</f>
        <v>-</v>
      </c>
      <c r="I2504" s="6" t="str">
        <f t="shared" si="159"/>
        <v>-</v>
      </c>
    </row>
    <row r="2505" spans="1:9">
      <c r="A2505" s="6">
        <v>2504</v>
      </c>
      <c r="B2505" s="47" t="str">
        <f t="shared" si="156"/>
        <v>000009C8</v>
      </c>
      <c r="C2505" s="47" t="str">
        <f>IFERROR(VLOOKUP(B2505,总表!A:B,2,0),"-")</f>
        <v>-</v>
      </c>
      <c r="D2505" s="6" t="str">
        <f t="shared" si="157"/>
        <v>-</v>
      </c>
      <c r="E2505" s="6" t="str">
        <f>IFERROR(VLOOKUP(B2505,总表!A:D,3,0),"-")</f>
        <v>-</v>
      </c>
      <c r="F2505" s="6" t="str">
        <f t="shared" si="158"/>
        <v>-</v>
      </c>
      <c r="G2505" s="6" t="s">
        <v>9</v>
      </c>
      <c r="H2505" s="6" t="str">
        <f>IF(IFERROR(VLOOKUP(B2505,总表!A:D,4,0),"露易")=0," ",IFERROR(VLOOKUP(B2505,总表!A:D,4,0),"-"))</f>
        <v>-</v>
      </c>
      <c r="I2505" s="6" t="str">
        <f t="shared" si="159"/>
        <v>-</v>
      </c>
    </row>
    <row r="2506" spans="1:9">
      <c r="A2506" s="6">
        <v>2505</v>
      </c>
      <c r="B2506" s="47" t="str">
        <f t="shared" si="156"/>
        <v>000009C9</v>
      </c>
      <c r="C2506" s="47" t="str">
        <f>IFERROR(VLOOKUP(B2506,总表!A:B,2,0),"-")</f>
        <v>素材类</v>
      </c>
      <c r="D2506" s="6" t="str">
        <f t="shared" si="157"/>
        <v>素材类</v>
      </c>
      <c r="E2506" s="6" t="str">
        <f>IFERROR(VLOOKUP(B2506,总表!A:D,3,0),"-")</f>
        <v>金矿石</v>
      </c>
      <c r="F2506" s="6" t="str">
        <f t="shared" si="158"/>
        <v>金矿石</v>
      </c>
      <c r="G2506" s="6">
        <v>10000</v>
      </c>
      <c r="H2506" s="6" t="str">
        <f>IF(IFERROR(VLOOKUP(B2506,总表!A:D,4,0),"露易")=0," ",IFERROR(VLOOKUP(B2506,总表!A:D,4,0),"-"))</f>
        <v> </v>
      </c>
      <c r="I2506" s="6" t="str">
        <f t="shared" si="159"/>
        <v> </v>
      </c>
    </row>
    <row r="2507" spans="1:9">
      <c r="A2507" s="6">
        <v>2506</v>
      </c>
      <c r="B2507" s="47" t="str">
        <f t="shared" si="156"/>
        <v>000009CA</v>
      </c>
      <c r="C2507" s="47" t="str">
        <f>IFERROR(VLOOKUP(B2507,总表!A:B,2,0),"-")</f>
        <v>-</v>
      </c>
      <c r="D2507" s="6" t="str">
        <f t="shared" si="157"/>
        <v>-</v>
      </c>
      <c r="E2507" s="6" t="str">
        <f>IFERROR(VLOOKUP(B2507,总表!A:D,3,0),"-")</f>
        <v>-</v>
      </c>
      <c r="F2507" s="6" t="str">
        <f t="shared" si="158"/>
        <v>-</v>
      </c>
      <c r="G2507" s="6" t="s">
        <v>9</v>
      </c>
      <c r="H2507" s="6" t="str">
        <f>IF(IFERROR(VLOOKUP(B2507,总表!A:D,4,0),"露易")=0," ",IFERROR(VLOOKUP(B2507,总表!A:D,4,0),"-"))</f>
        <v>-</v>
      </c>
      <c r="I2507" s="6" t="str">
        <f t="shared" si="159"/>
        <v>-</v>
      </c>
    </row>
    <row r="2508" spans="1:9">
      <c r="A2508" s="6">
        <v>2507</v>
      </c>
      <c r="B2508" s="47" t="str">
        <f t="shared" si="156"/>
        <v>000009CB</v>
      </c>
      <c r="C2508" s="47" t="str">
        <f>IFERROR(VLOOKUP(B2508,总表!A:B,2,0),"-")</f>
        <v>-</v>
      </c>
      <c r="D2508" s="6" t="str">
        <f t="shared" si="157"/>
        <v>-</v>
      </c>
      <c r="E2508" s="6" t="str">
        <f>IFERROR(VLOOKUP(B2508,总表!A:D,3,0),"-")</f>
        <v>-</v>
      </c>
      <c r="F2508" s="6" t="str">
        <f t="shared" si="158"/>
        <v>-</v>
      </c>
      <c r="G2508" s="6" t="s">
        <v>9</v>
      </c>
      <c r="H2508" s="6" t="str">
        <f>IF(IFERROR(VLOOKUP(B2508,总表!A:D,4,0),"露易")=0," ",IFERROR(VLOOKUP(B2508,总表!A:D,4,0),"-"))</f>
        <v>-</v>
      </c>
      <c r="I2508" s="6" t="str">
        <f t="shared" si="159"/>
        <v>-</v>
      </c>
    </row>
    <row r="2509" spans="1:9">
      <c r="A2509" s="6">
        <v>2508</v>
      </c>
      <c r="B2509" s="47" t="str">
        <f t="shared" si="156"/>
        <v>000009CC</v>
      </c>
      <c r="C2509" s="47" t="str">
        <f>IFERROR(VLOOKUP(B2509,总表!A:B,2,0),"-")</f>
        <v>-</v>
      </c>
      <c r="D2509" s="6" t="str">
        <f t="shared" si="157"/>
        <v>-</v>
      </c>
      <c r="E2509" s="6" t="str">
        <f>IFERROR(VLOOKUP(B2509,总表!A:D,3,0),"-")</f>
        <v>-</v>
      </c>
      <c r="F2509" s="6" t="str">
        <f t="shared" si="158"/>
        <v>-</v>
      </c>
      <c r="G2509" s="6" t="s">
        <v>9</v>
      </c>
      <c r="H2509" s="6" t="str">
        <f>IF(IFERROR(VLOOKUP(B2509,总表!A:D,4,0),"露易")=0," ",IFERROR(VLOOKUP(B2509,总表!A:D,4,0),"-"))</f>
        <v>-</v>
      </c>
      <c r="I2509" s="6" t="str">
        <f t="shared" si="159"/>
        <v>-</v>
      </c>
    </row>
    <row r="2510" spans="1:9">
      <c r="A2510" s="6">
        <v>2509</v>
      </c>
      <c r="B2510" s="47" t="str">
        <f t="shared" si="156"/>
        <v>000009CD</v>
      </c>
      <c r="C2510" s="47" t="str">
        <f>IFERROR(VLOOKUP(B2510,总表!A:B,2,0),"-")</f>
        <v>-</v>
      </c>
      <c r="D2510" s="6" t="str">
        <f t="shared" si="157"/>
        <v>-</v>
      </c>
      <c r="E2510" s="6" t="str">
        <f>IFERROR(VLOOKUP(B2510,总表!A:D,3,0),"-")</f>
        <v>-</v>
      </c>
      <c r="F2510" s="6" t="str">
        <f t="shared" si="158"/>
        <v>-</v>
      </c>
      <c r="G2510" s="6" t="s">
        <v>9</v>
      </c>
      <c r="H2510" s="6" t="str">
        <f>IF(IFERROR(VLOOKUP(B2510,总表!A:D,4,0),"露易")=0," ",IFERROR(VLOOKUP(B2510,总表!A:D,4,0),"-"))</f>
        <v>-</v>
      </c>
      <c r="I2510" s="6" t="str">
        <f t="shared" si="159"/>
        <v>-</v>
      </c>
    </row>
    <row r="2511" spans="1:9">
      <c r="A2511" s="6">
        <v>2510</v>
      </c>
      <c r="B2511" s="47" t="str">
        <f t="shared" si="156"/>
        <v>000009CE</v>
      </c>
      <c r="C2511" s="47" t="str">
        <f>IFERROR(VLOOKUP(B2511,总表!A:B,2,0),"-")</f>
        <v>-</v>
      </c>
      <c r="D2511" s="6" t="str">
        <f t="shared" si="157"/>
        <v>-</v>
      </c>
      <c r="E2511" s="6" t="str">
        <f>IFERROR(VLOOKUP(B2511,总表!A:D,3,0),"-")</f>
        <v>-</v>
      </c>
      <c r="F2511" s="6" t="str">
        <f t="shared" si="158"/>
        <v>-</v>
      </c>
      <c r="G2511" s="6" t="s">
        <v>9</v>
      </c>
      <c r="H2511" s="6" t="str">
        <f>IF(IFERROR(VLOOKUP(B2511,总表!A:D,4,0),"露易")=0," ",IFERROR(VLOOKUP(B2511,总表!A:D,4,0),"-"))</f>
        <v>-</v>
      </c>
      <c r="I2511" s="6" t="str">
        <f t="shared" si="159"/>
        <v>-</v>
      </c>
    </row>
    <row r="2512" spans="1:9">
      <c r="A2512" s="6">
        <v>2511</v>
      </c>
      <c r="B2512" s="47" t="str">
        <f t="shared" si="156"/>
        <v>000009CF</v>
      </c>
      <c r="C2512" s="47" t="str">
        <f>IFERROR(VLOOKUP(B2512,总表!A:B,2,0),"-")</f>
        <v>素材类</v>
      </c>
      <c r="D2512" s="6" t="str">
        <f t="shared" si="157"/>
        <v>素材类</v>
      </c>
      <c r="E2512" s="51" t="str">
        <f>IFERROR(VLOOKUP(B2512,总表!A:D,3,0),"-")</f>
        <v>铁矿石</v>
      </c>
      <c r="F2512" s="51" t="str">
        <f t="shared" si="158"/>
        <v>铁矿石</v>
      </c>
      <c r="G2512" s="6">
        <v>375</v>
      </c>
      <c r="H2512" s="6" t="str">
        <f>IF(IFERROR(VLOOKUP(B2512,总表!A:D,4,0),"露易")=0," ",IFERROR(VLOOKUP(B2512,总表!A:D,4,0),"-"))</f>
        <v> </v>
      </c>
      <c r="I2512" s="6" t="str">
        <f t="shared" si="159"/>
        <v> </v>
      </c>
    </row>
    <row r="2513" spans="1:9">
      <c r="A2513" s="6">
        <v>2512</v>
      </c>
      <c r="B2513" s="47" t="str">
        <f t="shared" si="156"/>
        <v>000009D0</v>
      </c>
      <c r="C2513" s="47" t="str">
        <f>IFERROR(VLOOKUP(B2513,总表!A:B,2,0),"-")</f>
        <v>-</v>
      </c>
      <c r="D2513" s="6" t="str">
        <f t="shared" si="157"/>
        <v>-</v>
      </c>
      <c r="E2513" s="6" t="str">
        <f>IFERROR(VLOOKUP(B2513,总表!A:D,3,0),"-")</f>
        <v>-</v>
      </c>
      <c r="F2513" s="6" t="str">
        <f t="shared" si="158"/>
        <v>-</v>
      </c>
      <c r="G2513" s="6" t="s">
        <v>9</v>
      </c>
      <c r="H2513" s="6" t="str">
        <f>IF(IFERROR(VLOOKUP(B2513,总表!A:D,4,0),"露易")=0," ",IFERROR(VLOOKUP(B2513,总表!A:D,4,0),"-"))</f>
        <v>-</v>
      </c>
      <c r="I2513" s="6" t="str">
        <f t="shared" si="159"/>
        <v>-</v>
      </c>
    </row>
    <row r="2514" spans="1:9">
      <c r="A2514" s="6">
        <v>2513</v>
      </c>
      <c r="B2514" s="47" t="str">
        <f t="shared" si="156"/>
        <v>000009D1</v>
      </c>
      <c r="C2514" s="47" t="str">
        <f>IFERROR(VLOOKUP(B2514,总表!A:B,2,0),"-")</f>
        <v>素材类</v>
      </c>
      <c r="D2514" s="6" t="str">
        <f t="shared" si="157"/>
        <v>素材类</v>
      </c>
      <c r="E2514" s="6" t="str">
        <f>IFERROR(VLOOKUP(B2514,总表!A:D,3,0),"-")</f>
        <v>改造工具组</v>
      </c>
      <c r="F2514" s="6" t="str">
        <f t="shared" si="158"/>
        <v>改造工具组</v>
      </c>
      <c r="G2514" s="6">
        <v>150</v>
      </c>
      <c r="H2514" s="6" t="str">
        <f>IF(IFERROR(VLOOKUP(B2514,总表!A:D,4,0),"露易")=0," ",IFERROR(VLOOKUP(B2514,总表!A:D,4,0),"-"))</f>
        <v> </v>
      </c>
      <c r="I2514" s="6" t="str">
        <f t="shared" si="159"/>
        <v> </v>
      </c>
    </row>
    <row r="2515" spans="1:9">
      <c r="A2515" s="6">
        <v>2514</v>
      </c>
      <c r="B2515" s="47" t="str">
        <f t="shared" si="156"/>
        <v>000009D2</v>
      </c>
      <c r="C2515" s="47" t="str">
        <f>IFERROR(VLOOKUP(B2515,总表!A:B,2,0),"-")</f>
        <v>-</v>
      </c>
      <c r="D2515" s="6" t="str">
        <f t="shared" si="157"/>
        <v>-</v>
      </c>
      <c r="E2515" s="6" t="str">
        <f>IFERROR(VLOOKUP(B2515,总表!A:D,3,0),"-")</f>
        <v>-</v>
      </c>
      <c r="F2515" s="6" t="str">
        <f t="shared" si="158"/>
        <v>-</v>
      </c>
      <c r="G2515" s="6" t="s">
        <v>9</v>
      </c>
      <c r="H2515" s="6" t="str">
        <f>IF(IFERROR(VLOOKUP(B2515,总表!A:D,4,0),"露易")=0," ",IFERROR(VLOOKUP(B2515,总表!A:D,4,0),"-"))</f>
        <v>-</v>
      </c>
      <c r="I2515" s="6" t="str">
        <f t="shared" si="159"/>
        <v>-</v>
      </c>
    </row>
    <row r="2516" spans="1:9">
      <c r="A2516" s="6">
        <v>2515</v>
      </c>
      <c r="B2516" s="47" t="str">
        <f t="shared" si="156"/>
        <v>000009D3</v>
      </c>
      <c r="C2516" s="47" t="str">
        <f>IFERROR(VLOOKUP(B2516,总表!A:B,2,0),"-")</f>
        <v>-</v>
      </c>
      <c r="D2516" s="6" t="str">
        <f t="shared" si="157"/>
        <v>-</v>
      </c>
      <c r="E2516" s="6" t="str">
        <f>IFERROR(VLOOKUP(B2516,总表!A:D,3,0),"-")</f>
        <v>-</v>
      </c>
      <c r="F2516" s="6" t="str">
        <f t="shared" si="158"/>
        <v>-</v>
      </c>
      <c r="G2516" s="6" t="s">
        <v>9</v>
      </c>
      <c r="H2516" s="6" t="str">
        <f>IF(IFERROR(VLOOKUP(B2516,总表!A:D,4,0),"露易")=0," ",IFERROR(VLOOKUP(B2516,总表!A:D,4,0),"-"))</f>
        <v>-</v>
      </c>
      <c r="I2516" s="6" t="str">
        <f t="shared" si="159"/>
        <v>-</v>
      </c>
    </row>
    <row r="2517" spans="1:9">
      <c r="A2517" s="6">
        <v>2516</v>
      </c>
      <c r="B2517" s="47" t="str">
        <f t="shared" si="156"/>
        <v>000009D4</v>
      </c>
      <c r="C2517" s="47" t="str">
        <f>IFERROR(VLOOKUP(B2517,总表!A:B,2,0),"-")</f>
        <v>-</v>
      </c>
      <c r="D2517" s="6" t="str">
        <f t="shared" si="157"/>
        <v>-</v>
      </c>
      <c r="E2517" s="6" t="str">
        <f>IFERROR(VLOOKUP(B2517,总表!A:D,3,0),"-")</f>
        <v>-</v>
      </c>
      <c r="F2517" s="6" t="str">
        <f t="shared" si="158"/>
        <v>-</v>
      </c>
      <c r="G2517" s="6" t="s">
        <v>9</v>
      </c>
      <c r="H2517" s="6" t="str">
        <f>IF(IFERROR(VLOOKUP(B2517,总表!A:D,4,0),"露易")=0," ",IFERROR(VLOOKUP(B2517,总表!A:D,4,0),"-"))</f>
        <v>-</v>
      </c>
      <c r="I2517" s="6" t="str">
        <f t="shared" si="159"/>
        <v>-</v>
      </c>
    </row>
    <row r="2518" spans="1:9">
      <c r="A2518" s="6">
        <v>2517</v>
      </c>
      <c r="B2518" s="47" t="str">
        <f t="shared" si="156"/>
        <v>000009D5</v>
      </c>
      <c r="C2518" s="47" t="str">
        <f>IFERROR(VLOOKUP(B2518,总表!A:B,2,0),"-")</f>
        <v>-</v>
      </c>
      <c r="D2518" s="6" t="str">
        <f t="shared" si="157"/>
        <v>-</v>
      </c>
      <c r="E2518" s="6" t="str">
        <f>IFERROR(VLOOKUP(B2518,总表!A:D,3,0),"-")</f>
        <v>-</v>
      </c>
      <c r="F2518" s="6" t="str">
        <f t="shared" si="158"/>
        <v>-</v>
      </c>
      <c r="G2518" s="6" t="s">
        <v>9</v>
      </c>
      <c r="H2518" s="6" t="str">
        <f>IF(IFERROR(VLOOKUP(B2518,总表!A:D,4,0),"露易")=0," ",IFERROR(VLOOKUP(B2518,总表!A:D,4,0),"-"))</f>
        <v>-</v>
      </c>
      <c r="I2518" s="6" t="str">
        <f t="shared" si="159"/>
        <v>-</v>
      </c>
    </row>
    <row r="2519" spans="1:9">
      <c r="A2519" s="6">
        <v>2518</v>
      </c>
      <c r="B2519" s="47" t="str">
        <f t="shared" si="156"/>
        <v>000009D6</v>
      </c>
      <c r="C2519" s="47" t="str">
        <f>IFERROR(VLOOKUP(B2519,总表!A:B,2,0),"-")</f>
        <v>-</v>
      </c>
      <c r="D2519" s="6" t="str">
        <f t="shared" si="157"/>
        <v>-</v>
      </c>
      <c r="E2519" s="6" t="str">
        <f>IFERROR(VLOOKUP(B2519,总表!A:D,3,0),"-")</f>
        <v>-</v>
      </c>
      <c r="F2519" s="6" t="str">
        <f t="shared" si="158"/>
        <v>-</v>
      </c>
      <c r="G2519" s="6" t="s">
        <v>9</v>
      </c>
      <c r="H2519" s="6" t="str">
        <f>IF(IFERROR(VLOOKUP(B2519,总表!A:D,4,0),"露易")=0," ",IFERROR(VLOOKUP(B2519,总表!A:D,4,0),"-"))</f>
        <v>-</v>
      </c>
      <c r="I2519" s="6" t="str">
        <f t="shared" si="159"/>
        <v>-</v>
      </c>
    </row>
    <row r="2520" spans="1:9">
      <c r="A2520" s="6">
        <v>2519</v>
      </c>
      <c r="B2520" s="47" t="str">
        <f t="shared" si="156"/>
        <v>000009D7</v>
      </c>
      <c r="C2520" s="47" t="str">
        <f>IFERROR(VLOOKUP(B2520,总表!A:B,2,0),"-")</f>
        <v>-</v>
      </c>
      <c r="D2520" s="6" t="str">
        <f t="shared" si="157"/>
        <v>-</v>
      </c>
      <c r="E2520" s="6" t="str">
        <f>IFERROR(VLOOKUP(B2520,总表!A:D,3,0),"-")</f>
        <v>-</v>
      </c>
      <c r="F2520" s="6" t="str">
        <f t="shared" si="158"/>
        <v>-</v>
      </c>
      <c r="G2520" s="6" t="s">
        <v>9</v>
      </c>
      <c r="H2520" s="6" t="str">
        <f>IF(IFERROR(VLOOKUP(B2520,总表!A:D,4,0),"露易")=0," ",IFERROR(VLOOKUP(B2520,总表!A:D,4,0),"-"))</f>
        <v>-</v>
      </c>
      <c r="I2520" s="6" t="str">
        <f t="shared" si="159"/>
        <v>-</v>
      </c>
    </row>
    <row r="2521" spans="1:9">
      <c r="A2521" s="6">
        <v>2520</v>
      </c>
      <c r="B2521" s="47" t="str">
        <f t="shared" si="156"/>
        <v>000009D8</v>
      </c>
      <c r="C2521" s="47" t="str">
        <f>IFERROR(VLOOKUP(B2521,总表!A:B,2,0),"-")</f>
        <v>-</v>
      </c>
      <c r="D2521" s="6" t="str">
        <f t="shared" si="157"/>
        <v>-</v>
      </c>
      <c r="E2521" s="6" t="str">
        <f>IFERROR(VLOOKUP(B2521,总表!A:D,3,0),"-")</f>
        <v>-</v>
      </c>
      <c r="F2521" s="6" t="str">
        <f t="shared" si="158"/>
        <v>-</v>
      </c>
      <c r="G2521" s="6" t="s">
        <v>9</v>
      </c>
      <c r="H2521" s="6" t="str">
        <f>IF(IFERROR(VLOOKUP(B2521,总表!A:D,4,0),"露易")=0," ",IFERROR(VLOOKUP(B2521,总表!A:D,4,0),"-"))</f>
        <v>-</v>
      </c>
      <c r="I2521" s="6" t="str">
        <f t="shared" si="159"/>
        <v>-</v>
      </c>
    </row>
    <row r="2522" spans="1:9">
      <c r="A2522" s="6">
        <v>2521</v>
      </c>
      <c r="B2522" s="47" t="str">
        <f t="shared" si="156"/>
        <v>000009D9</v>
      </c>
      <c r="C2522" s="47" t="str">
        <f>IFERROR(VLOOKUP(B2522,总表!A:B,2,0),"-")</f>
        <v>-</v>
      </c>
      <c r="D2522" s="6" t="str">
        <f t="shared" si="157"/>
        <v>-</v>
      </c>
      <c r="E2522" s="6" t="str">
        <f>IFERROR(VLOOKUP(B2522,总表!A:D,3,0),"-")</f>
        <v>-</v>
      </c>
      <c r="F2522" s="6" t="str">
        <f t="shared" si="158"/>
        <v>-</v>
      </c>
      <c r="G2522" s="6" t="s">
        <v>9</v>
      </c>
      <c r="H2522" s="6" t="str">
        <f>IF(IFERROR(VLOOKUP(B2522,总表!A:D,4,0),"露易")=0," ",IFERROR(VLOOKUP(B2522,总表!A:D,4,0),"-"))</f>
        <v>-</v>
      </c>
      <c r="I2522" s="6" t="str">
        <f t="shared" si="159"/>
        <v>-</v>
      </c>
    </row>
    <row r="2523" spans="1:9">
      <c r="A2523" s="6">
        <v>2522</v>
      </c>
      <c r="B2523" s="47" t="str">
        <f t="shared" si="156"/>
        <v>000009DA</v>
      </c>
      <c r="C2523" s="47" t="str">
        <f>IFERROR(VLOOKUP(B2523,总表!A:B,2,0),"-")</f>
        <v>-</v>
      </c>
      <c r="D2523" s="6" t="str">
        <f t="shared" si="157"/>
        <v>-</v>
      </c>
      <c r="E2523" s="6" t="str">
        <f>IFERROR(VLOOKUP(B2523,总表!A:D,3,0),"-")</f>
        <v>-</v>
      </c>
      <c r="F2523" s="6" t="str">
        <f t="shared" si="158"/>
        <v>-</v>
      </c>
      <c r="G2523" s="6" t="s">
        <v>9</v>
      </c>
      <c r="H2523" s="6" t="str">
        <f>IF(IFERROR(VLOOKUP(B2523,总表!A:D,4,0),"露易")=0," ",IFERROR(VLOOKUP(B2523,总表!A:D,4,0),"-"))</f>
        <v>-</v>
      </c>
      <c r="I2523" s="6" t="str">
        <f t="shared" si="159"/>
        <v>-</v>
      </c>
    </row>
    <row r="2524" spans="1:9">
      <c r="A2524" s="6">
        <v>2523</v>
      </c>
      <c r="B2524" s="47" t="str">
        <f t="shared" si="156"/>
        <v>000009DB</v>
      </c>
      <c r="C2524" s="47" t="str">
        <f>IFERROR(VLOOKUP(B2524,总表!A:B,2,0),"-")</f>
        <v>-</v>
      </c>
      <c r="D2524" s="6" t="str">
        <f t="shared" si="157"/>
        <v>-</v>
      </c>
      <c r="E2524" s="6" t="str">
        <f>IFERROR(VLOOKUP(B2524,总表!A:D,3,0),"-")</f>
        <v>-</v>
      </c>
      <c r="F2524" s="6" t="str">
        <f t="shared" si="158"/>
        <v>-</v>
      </c>
      <c r="G2524" s="6" t="s">
        <v>9</v>
      </c>
      <c r="H2524" s="6" t="str">
        <f>IF(IFERROR(VLOOKUP(B2524,总表!A:D,4,0),"露易")=0," ",IFERROR(VLOOKUP(B2524,总表!A:D,4,0),"-"))</f>
        <v>-</v>
      </c>
      <c r="I2524" s="6" t="str">
        <f t="shared" si="159"/>
        <v>-</v>
      </c>
    </row>
    <row r="2525" spans="1:9">
      <c r="A2525" s="6">
        <v>2524</v>
      </c>
      <c r="B2525" s="47" t="str">
        <f t="shared" si="156"/>
        <v>000009DC</v>
      </c>
      <c r="C2525" s="47" t="str">
        <f>IFERROR(VLOOKUP(B2525,总表!A:B,2,0),"-")</f>
        <v>-</v>
      </c>
      <c r="D2525" s="6" t="str">
        <f t="shared" si="157"/>
        <v>-</v>
      </c>
      <c r="E2525" s="6" t="str">
        <f>IFERROR(VLOOKUP(B2525,总表!A:D,3,0),"-")</f>
        <v>-</v>
      </c>
      <c r="F2525" s="6" t="str">
        <f t="shared" si="158"/>
        <v>-</v>
      </c>
      <c r="G2525" s="6" t="s">
        <v>9</v>
      </c>
      <c r="H2525" s="6" t="str">
        <f>IF(IFERROR(VLOOKUP(B2525,总表!A:D,4,0),"露易")=0," ",IFERROR(VLOOKUP(B2525,总表!A:D,4,0),"-"))</f>
        <v>-</v>
      </c>
      <c r="I2525" s="6" t="str">
        <f t="shared" si="159"/>
        <v>-</v>
      </c>
    </row>
    <row r="2526" spans="1:9">
      <c r="A2526" s="6">
        <v>2525</v>
      </c>
      <c r="B2526" s="47" t="str">
        <f t="shared" si="156"/>
        <v>000009DD</v>
      </c>
      <c r="C2526" s="47" t="str">
        <f>IFERROR(VLOOKUP(B2526,总表!A:B,2,0),"-")</f>
        <v>-</v>
      </c>
      <c r="D2526" s="6" t="str">
        <f t="shared" si="157"/>
        <v>-</v>
      </c>
      <c r="E2526" s="6" t="str">
        <f>IFERROR(VLOOKUP(B2526,总表!A:D,3,0),"-")</f>
        <v>-</v>
      </c>
      <c r="F2526" s="6" t="str">
        <f t="shared" si="158"/>
        <v>-</v>
      </c>
      <c r="G2526" s="6" t="s">
        <v>9</v>
      </c>
      <c r="H2526" s="6" t="str">
        <f>IF(IFERROR(VLOOKUP(B2526,总表!A:D,4,0),"露易")=0," ",IFERROR(VLOOKUP(B2526,总表!A:D,4,0),"-"))</f>
        <v>-</v>
      </c>
      <c r="I2526" s="6" t="str">
        <f t="shared" si="159"/>
        <v>-</v>
      </c>
    </row>
    <row r="2527" spans="1:9">
      <c r="A2527" s="6">
        <v>2526</v>
      </c>
      <c r="B2527" s="47" t="str">
        <f t="shared" si="156"/>
        <v>000009DE</v>
      </c>
      <c r="C2527" s="47" t="str">
        <f>IFERROR(VLOOKUP(B2527,总表!A:B,2,0),"-")</f>
        <v>-</v>
      </c>
      <c r="D2527" s="6" t="str">
        <f t="shared" si="157"/>
        <v>-</v>
      </c>
      <c r="E2527" s="6" t="str">
        <f>IFERROR(VLOOKUP(B2527,总表!A:D,3,0),"-")</f>
        <v>-</v>
      </c>
      <c r="F2527" s="6" t="str">
        <f t="shared" si="158"/>
        <v>-</v>
      </c>
      <c r="G2527" s="6" t="s">
        <v>9</v>
      </c>
      <c r="H2527" s="6" t="str">
        <f>IF(IFERROR(VLOOKUP(B2527,总表!A:D,4,0),"露易")=0," ",IFERROR(VLOOKUP(B2527,总表!A:D,4,0),"-"))</f>
        <v>-</v>
      </c>
      <c r="I2527" s="6" t="str">
        <f t="shared" si="159"/>
        <v>-</v>
      </c>
    </row>
    <row r="2528" spans="1:9">
      <c r="A2528" s="6">
        <v>2527</v>
      </c>
      <c r="B2528" s="47" t="str">
        <f t="shared" si="156"/>
        <v>000009DF</v>
      </c>
      <c r="C2528" s="47" t="str">
        <f>IFERROR(VLOOKUP(B2528,总表!A:B,2,0),"-")</f>
        <v>-</v>
      </c>
      <c r="D2528" s="6" t="str">
        <f t="shared" si="157"/>
        <v>-</v>
      </c>
      <c r="E2528" s="6" t="str">
        <f>IFERROR(VLOOKUP(B2528,总表!A:D,3,0),"-")</f>
        <v>-</v>
      </c>
      <c r="F2528" s="6" t="str">
        <f t="shared" si="158"/>
        <v>-</v>
      </c>
      <c r="G2528" s="6" t="s">
        <v>9</v>
      </c>
      <c r="H2528" s="6" t="str">
        <f>IF(IFERROR(VLOOKUP(B2528,总表!A:D,4,0),"露易")=0," ",IFERROR(VLOOKUP(B2528,总表!A:D,4,0),"-"))</f>
        <v>-</v>
      </c>
      <c r="I2528" s="6" t="str">
        <f t="shared" si="159"/>
        <v>-</v>
      </c>
    </row>
    <row r="2529" spans="1:9">
      <c r="A2529" s="6">
        <v>2528</v>
      </c>
      <c r="B2529" s="47" t="str">
        <f t="shared" si="156"/>
        <v>000009E0</v>
      </c>
      <c r="C2529" s="47" t="str">
        <f>IFERROR(VLOOKUP(B2529,总表!A:B,2,0),"-")</f>
        <v>-</v>
      </c>
      <c r="D2529" s="6" t="str">
        <f t="shared" si="157"/>
        <v>-</v>
      </c>
      <c r="E2529" s="6" t="str">
        <f>IFERROR(VLOOKUP(B2529,总表!A:D,3,0),"-")</f>
        <v>-</v>
      </c>
      <c r="F2529" s="6" t="str">
        <f t="shared" si="158"/>
        <v>-</v>
      </c>
      <c r="G2529" s="6" t="s">
        <v>9</v>
      </c>
      <c r="H2529" s="6" t="str">
        <f>IF(IFERROR(VLOOKUP(B2529,总表!A:D,4,0),"露易")=0," ",IFERROR(VLOOKUP(B2529,总表!A:D,4,0),"-"))</f>
        <v>-</v>
      </c>
      <c r="I2529" s="6" t="str">
        <f t="shared" si="159"/>
        <v>-</v>
      </c>
    </row>
    <row r="2530" spans="1:9">
      <c r="A2530" s="6">
        <v>2529</v>
      </c>
      <c r="B2530" s="47" t="str">
        <f t="shared" si="156"/>
        <v>000009E1</v>
      </c>
      <c r="C2530" s="47" t="str">
        <f>IFERROR(VLOOKUP(B2530,总表!A:B,2,0),"-")</f>
        <v>-</v>
      </c>
      <c r="D2530" s="6" t="str">
        <f t="shared" si="157"/>
        <v>-</v>
      </c>
      <c r="E2530" s="6" t="str">
        <f>IFERROR(VLOOKUP(B2530,总表!A:D,3,0),"-")</f>
        <v>-</v>
      </c>
      <c r="F2530" s="6" t="str">
        <f t="shared" si="158"/>
        <v>-</v>
      </c>
      <c r="G2530" s="6" t="s">
        <v>9</v>
      </c>
      <c r="H2530" s="6" t="str">
        <f>IF(IFERROR(VLOOKUP(B2530,总表!A:D,4,0),"露易")=0," ",IFERROR(VLOOKUP(B2530,总表!A:D,4,0),"-"))</f>
        <v>-</v>
      </c>
      <c r="I2530" s="6" t="str">
        <f t="shared" si="159"/>
        <v>-</v>
      </c>
    </row>
    <row r="2531" spans="1:9">
      <c r="A2531" s="6">
        <v>2530</v>
      </c>
      <c r="B2531" s="47" t="str">
        <f t="shared" si="156"/>
        <v>000009E2</v>
      </c>
      <c r="C2531" s="47" t="str">
        <f>IFERROR(VLOOKUP(B2531,总表!A:B,2,0),"-")</f>
        <v>-</v>
      </c>
      <c r="D2531" s="6" t="str">
        <f t="shared" si="157"/>
        <v>-</v>
      </c>
      <c r="E2531" s="6" t="str">
        <f>IFERROR(VLOOKUP(B2531,总表!A:D,3,0),"-")</f>
        <v>-</v>
      </c>
      <c r="F2531" s="6" t="str">
        <f t="shared" si="158"/>
        <v>-</v>
      </c>
      <c r="G2531" s="6" t="s">
        <v>9</v>
      </c>
      <c r="H2531" s="6" t="str">
        <f>IF(IFERROR(VLOOKUP(B2531,总表!A:D,4,0),"露易")=0," ",IFERROR(VLOOKUP(B2531,总表!A:D,4,0),"-"))</f>
        <v>-</v>
      </c>
      <c r="I2531" s="6" t="str">
        <f t="shared" si="159"/>
        <v>-</v>
      </c>
    </row>
    <row r="2532" spans="1:9">
      <c r="A2532" s="6">
        <v>2531</v>
      </c>
      <c r="B2532" s="47" t="str">
        <f t="shared" si="156"/>
        <v>000009E3</v>
      </c>
      <c r="C2532" s="47" t="str">
        <f>IFERROR(VLOOKUP(B2532,总表!A:B,2,0),"-")</f>
        <v>-</v>
      </c>
      <c r="D2532" s="6" t="str">
        <f t="shared" si="157"/>
        <v>-</v>
      </c>
      <c r="E2532" s="6" t="str">
        <f>IFERROR(VLOOKUP(B2532,总表!A:D,3,0),"-")</f>
        <v>-</v>
      </c>
      <c r="F2532" s="6" t="str">
        <f t="shared" si="158"/>
        <v>-</v>
      </c>
      <c r="G2532" s="6" t="s">
        <v>9</v>
      </c>
      <c r="H2532" s="6" t="str">
        <f>IF(IFERROR(VLOOKUP(B2532,总表!A:D,4,0),"露易")=0," ",IFERROR(VLOOKUP(B2532,总表!A:D,4,0),"-"))</f>
        <v>-</v>
      </c>
      <c r="I2532" s="6" t="str">
        <f t="shared" si="159"/>
        <v>-</v>
      </c>
    </row>
    <row r="2533" spans="1:9">
      <c r="A2533" s="6">
        <v>2532</v>
      </c>
      <c r="B2533" s="47" t="str">
        <f t="shared" si="156"/>
        <v>000009E4</v>
      </c>
      <c r="C2533" s="47" t="str">
        <f>IFERROR(VLOOKUP(B2533,总表!A:B,2,0),"-")</f>
        <v>-</v>
      </c>
      <c r="D2533" s="6" t="str">
        <f t="shared" si="157"/>
        <v>-</v>
      </c>
      <c r="E2533" s="6" t="str">
        <f>IFERROR(VLOOKUP(B2533,总表!A:D,3,0),"-")</f>
        <v>-</v>
      </c>
      <c r="F2533" s="6" t="str">
        <f t="shared" si="158"/>
        <v>-</v>
      </c>
      <c r="G2533" s="6" t="s">
        <v>9</v>
      </c>
      <c r="H2533" s="6" t="str">
        <f>IF(IFERROR(VLOOKUP(B2533,总表!A:D,4,0),"露易")=0," ",IFERROR(VLOOKUP(B2533,总表!A:D,4,0),"-"))</f>
        <v>-</v>
      </c>
      <c r="I2533" s="6" t="str">
        <f t="shared" si="159"/>
        <v>-</v>
      </c>
    </row>
    <row r="2534" spans="1:9">
      <c r="A2534" s="6">
        <v>2533</v>
      </c>
      <c r="B2534" s="47" t="str">
        <f t="shared" si="156"/>
        <v>000009E5</v>
      </c>
      <c r="C2534" s="47" t="str">
        <f>IFERROR(VLOOKUP(B2534,总表!A:B,2,0),"-")</f>
        <v>-</v>
      </c>
      <c r="D2534" s="6" t="str">
        <f t="shared" si="157"/>
        <v>-</v>
      </c>
      <c r="E2534" s="6" t="str">
        <f>IFERROR(VLOOKUP(B2534,总表!A:D,3,0),"-")</f>
        <v>-</v>
      </c>
      <c r="F2534" s="6" t="str">
        <f t="shared" si="158"/>
        <v>-</v>
      </c>
      <c r="G2534" s="6" t="s">
        <v>9</v>
      </c>
      <c r="H2534" s="6" t="str">
        <f>IF(IFERROR(VLOOKUP(B2534,总表!A:D,4,0),"露易")=0," ",IFERROR(VLOOKUP(B2534,总表!A:D,4,0),"-"))</f>
        <v>-</v>
      </c>
      <c r="I2534" s="6" t="str">
        <f t="shared" si="159"/>
        <v>-</v>
      </c>
    </row>
    <row r="2535" spans="1:9">
      <c r="A2535" s="6">
        <v>2534</v>
      </c>
      <c r="B2535" s="47" t="str">
        <f t="shared" si="156"/>
        <v>000009E6</v>
      </c>
      <c r="C2535" s="47" t="str">
        <f>IFERROR(VLOOKUP(B2535,总表!A:B,2,0),"-")</f>
        <v>-</v>
      </c>
      <c r="D2535" s="6" t="str">
        <f t="shared" si="157"/>
        <v>-</v>
      </c>
      <c r="E2535" s="6" t="str">
        <f>IFERROR(VLOOKUP(B2535,总表!A:D,3,0),"-")</f>
        <v>-</v>
      </c>
      <c r="F2535" s="6" t="str">
        <f t="shared" si="158"/>
        <v>-</v>
      </c>
      <c r="G2535" s="6" t="s">
        <v>9</v>
      </c>
      <c r="H2535" s="6" t="str">
        <f>IF(IFERROR(VLOOKUP(B2535,总表!A:D,4,0),"露易")=0," ",IFERROR(VLOOKUP(B2535,总表!A:D,4,0),"-"))</f>
        <v>-</v>
      </c>
      <c r="I2535" s="6" t="str">
        <f t="shared" si="159"/>
        <v>-</v>
      </c>
    </row>
    <row r="2536" spans="1:9">
      <c r="A2536" s="6">
        <v>2535</v>
      </c>
      <c r="B2536" s="47" t="str">
        <f t="shared" si="156"/>
        <v>000009E7</v>
      </c>
      <c r="C2536" s="47" t="str">
        <f>IFERROR(VLOOKUP(B2536,总表!A:B,2,0),"-")</f>
        <v>-</v>
      </c>
      <c r="D2536" s="6" t="str">
        <f t="shared" si="157"/>
        <v>-</v>
      </c>
      <c r="E2536" s="6" t="str">
        <f>IFERROR(VLOOKUP(B2536,总表!A:D,3,0),"-")</f>
        <v>-</v>
      </c>
      <c r="F2536" s="6" t="str">
        <f t="shared" si="158"/>
        <v>-</v>
      </c>
      <c r="G2536" s="6" t="s">
        <v>9</v>
      </c>
      <c r="H2536" s="6" t="str">
        <f>IF(IFERROR(VLOOKUP(B2536,总表!A:D,4,0),"露易")=0," ",IFERROR(VLOOKUP(B2536,总表!A:D,4,0),"-"))</f>
        <v>-</v>
      </c>
      <c r="I2536" s="6" t="str">
        <f t="shared" si="159"/>
        <v>-</v>
      </c>
    </row>
    <row r="2537" spans="1:9">
      <c r="A2537" s="6">
        <v>2536</v>
      </c>
      <c r="B2537" s="47" t="str">
        <f t="shared" si="156"/>
        <v>000009E8</v>
      </c>
      <c r="C2537" s="47" t="str">
        <f>IFERROR(VLOOKUP(B2537,总表!A:B,2,0),"-")</f>
        <v>-</v>
      </c>
      <c r="D2537" s="6" t="str">
        <f t="shared" si="157"/>
        <v>-</v>
      </c>
      <c r="E2537" s="6" t="str">
        <f>IFERROR(VLOOKUP(B2537,总表!A:D,3,0),"-")</f>
        <v>-</v>
      </c>
      <c r="F2537" s="6" t="str">
        <f t="shared" si="158"/>
        <v>-</v>
      </c>
      <c r="G2537" s="6" t="s">
        <v>9</v>
      </c>
      <c r="H2537" s="6" t="str">
        <f>IF(IFERROR(VLOOKUP(B2537,总表!A:D,4,0),"露易")=0," ",IFERROR(VLOOKUP(B2537,总表!A:D,4,0),"-"))</f>
        <v>-</v>
      </c>
      <c r="I2537" s="6" t="str">
        <f t="shared" si="159"/>
        <v>-</v>
      </c>
    </row>
    <row r="2538" spans="1:9">
      <c r="A2538" s="6">
        <v>2537</v>
      </c>
      <c r="B2538" s="47" t="str">
        <f t="shared" si="156"/>
        <v>000009E9</v>
      </c>
      <c r="C2538" s="47" t="str">
        <f>IFERROR(VLOOKUP(B2538,总表!A:B,2,0),"-")</f>
        <v>-</v>
      </c>
      <c r="D2538" s="6" t="str">
        <f t="shared" si="157"/>
        <v>-</v>
      </c>
      <c r="E2538" s="6" t="str">
        <f>IFERROR(VLOOKUP(B2538,总表!A:D,3,0),"-")</f>
        <v>-</v>
      </c>
      <c r="F2538" s="6" t="str">
        <f t="shared" si="158"/>
        <v>-</v>
      </c>
      <c r="G2538" s="6" t="s">
        <v>9</v>
      </c>
      <c r="H2538" s="6" t="str">
        <f>IF(IFERROR(VLOOKUP(B2538,总表!A:D,4,0),"露易")=0," ",IFERROR(VLOOKUP(B2538,总表!A:D,4,0),"-"))</f>
        <v>-</v>
      </c>
      <c r="I2538" s="6" t="str">
        <f t="shared" si="159"/>
        <v>-</v>
      </c>
    </row>
    <row r="2539" spans="1:9">
      <c r="A2539" s="6">
        <v>2538</v>
      </c>
      <c r="B2539" s="47" t="str">
        <f t="shared" si="156"/>
        <v>000009EA</v>
      </c>
      <c r="C2539" s="47" t="str">
        <f>IFERROR(VLOOKUP(B2539,总表!A:B,2,0),"-")</f>
        <v>-</v>
      </c>
      <c r="D2539" s="6" t="str">
        <f t="shared" si="157"/>
        <v>-</v>
      </c>
      <c r="E2539" s="6" t="str">
        <f>IFERROR(VLOOKUP(B2539,总表!A:D,3,0),"-")</f>
        <v>-</v>
      </c>
      <c r="F2539" s="6" t="str">
        <f t="shared" si="158"/>
        <v>-</v>
      </c>
      <c r="G2539" s="6" t="s">
        <v>9</v>
      </c>
      <c r="H2539" s="6" t="str">
        <f>IF(IFERROR(VLOOKUP(B2539,总表!A:D,4,0),"露易")=0," ",IFERROR(VLOOKUP(B2539,总表!A:D,4,0),"-"))</f>
        <v>-</v>
      </c>
      <c r="I2539" s="6" t="str">
        <f t="shared" si="159"/>
        <v>-</v>
      </c>
    </row>
    <row r="2540" spans="1:9">
      <c r="A2540" s="6">
        <v>2539</v>
      </c>
      <c r="B2540" s="47" t="str">
        <f t="shared" si="156"/>
        <v>000009EB</v>
      </c>
      <c r="C2540" s="47" t="str">
        <f>IFERROR(VLOOKUP(B2540,总表!A:B,2,0),"-")</f>
        <v>-</v>
      </c>
      <c r="D2540" s="6" t="str">
        <f t="shared" si="157"/>
        <v>-</v>
      </c>
      <c r="E2540" s="6" t="str">
        <f>IFERROR(VLOOKUP(B2540,总表!A:D,3,0),"-")</f>
        <v>-</v>
      </c>
      <c r="F2540" s="6" t="str">
        <f t="shared" si="158"/>
        <v>-</v>
      </c>
      <c r="G2540" s="6" t="s">
        <v>9</v>
      </c>
      <c r="H2540" s="6" t="str">
        <f>IF(IFERROR(VLOOKUP(B2540,总表!A:D,4,0),"露易")=0," ",IFERROR(VLOOKUP(B2540,总表!A:D,4,0),"-"))</f>
        <v>-</v>
      </c>
      <c r="I2540" s="6" t="str">
        <f t="shared" si="159"/>
        <v>-</v>
      </c>
    </row>
    <row r="2541" spans="1:9">
      <c r="A2541" s="6">
        <v>2540</v>
      </c>
      <c r="B2541" s="47" t="str">
        <f t="shared" si="156"/>
        <v>000009EC</v>
      </c>
      <c r="C2541" s="47" t="str">
        <f>IFERROR(VLOOKUP(B2541,总表!A:B,2,0),"-")</f>
        <v>-</v>
      </c>
      <c r="D2541" s="6" t="str">
        <f t="shared" si="157"/>
        <v>-</v>
      </c>
      <c r="E2541" s="6" t="str">
        <f>IFERROR(VLOOKUP(B2541,总表!A:D,3,0),"-")</f>
        <v>-</v>
      </c>
      <c r="F2541" s="6" t="str">
        <f t="shared" si="158"/>
        <v>-</v>
      </c>
      <c r="G2541" s="6" t="s">
        <v>9</v>
      </c>
      <c r="H2541" s="6" t="str">
        <f>IF(IFERROR(VLOOKUP(B2541,总表!A:D,4,0),"露易")=0," ",IFERROR(VLOOKUP(B2541,总表!A:D,4,0),"-"))</f>
        <v>-</v>
      </c>
      <c r="I2541" s="6" t="str">
        <f t="shared" si="159"/>
        <v>-</v>
      </c>
    </row>
    <row r="2542" spans="1:9">
      <c r="A2542" s="6">
        <v>2541</v>
      </c>
      <c r="B2542" s="47" t="str">
        <f t="shared" si="156"/>
        <v>000009ED</v>
      </c>
      <c r="C2542" s="47" t="str">
        <f>IFERROR(VLOOKUP(B2542,总表!A:B,2,0),"-")</f>
        <v>上衣</v>
      </c>
      <c r="D2542" s="6" t="str">
        <f t="shared" si="157"/>
        <v>上衣</v>
      </c>
      <c r="E2542" s="6" t="str">
        <f>IFERROR(VLOOKUP(B2542,总表!A:D,3,0),"-")</f>
        <v>2号球上衣</v>
      </c>
      <c r="F2542" s="6" t="str">
        <f t="shared" si="158"/>
        <v>2号球上衣</v>
      </c>
      <c r="G2542" s="6">
        <v>140</v>
      </c>
      <c r="H2542" s="51" t="str">
        <f>IF(IFERROR(VLOOKUP(B2542,总表!A:D,4,0),"露易")=0," ",IFERROR(VLOOKUP(B2542,总表!A:D,4,0),"-"))</f>
        <v>蓝色</v>
      </c>
      <c r="I2542" s="51" t="str">
        <f t="shared" si="159"/>
        <v>蓝色</v>
      </c>
    </row>
    <row r="2543" spans="1:9">
      <c r="A2543" s="6">
        <v>2542</v>
      </c>
      <c r="B2543" s="47" t="str">
        <f t="shared" si="156"/>
        <v>000009EE</v>
      </c>
      <c r="C2543" s="47" t="str">
        <f>IFERROR(VLOOKUP(B2543,总表!A:B,2,0),"-")</f>
        <v>-</v>
      </c>
      <c r="D2543" s="6" t="str">
        <f t="shared" si="157"/>
        <v>-</v>
      </c>
      <c r="E2543" s="6" t="str">
        <f>IFERROR(VLOOKUP(B2543,总表!A:D,3,0),"-")</f>
        <v>-</v>
      </c>
      <c r="F2543" s="6" t="str">
        <f t="shared" si="158"/>
        <v>-</v>
      </c>
      <c r="G2543" s="6" t="s">
        <v>9</v>
      </c>
      <c r="H2543" s="6" t="str">
        <f>IF(IFERROR(VLOOKUP(B2543,总表!A:D,4,0),"露易")=0," ",IFERROR(VLOOKUP(B2543,总表!A:D,4,0),"-"))</f>
        <v>-</v>
      </c>
      <c r="I2543" s="6" t="str">
        <f t="shared" si="159"/>
        <v>-</v>
      </c>
    </row>
    <row r="2544" spans="1:9">
      <c r="A2544" s="6">
        <v>2543</v>
      </c>
      <c r="B2544" s="47" t="str">
        <f t="shared" si="156"/>
        <v>000009EF</v>
      </c>
      <c r="C2544" s="47" t="str">
        <f>IFERROR(VLOOKUP(B2544,总表!A:B,2,0),"-")</f>
        <v>工具类</v>
      </c>
      <c r="D2544" s="6" t="str">
        <f t="shared" si="157"/>
        <v>工具类</v>
      </c>
      <c r="E2544" s="51" t="str">
        <f>IFERROR(VLOOKUP(B2544,总表!A:D,3,0),"-")</f>
        <v>悬崖施工许可证</v>
      </c>
      <c r="F2544" s="51" t="str">
        <f t="shared" si="158"/>
        <v>悬崖施工许可证</v>
      </c>
      <c r="G2544" s="6" t="s">
        <v>9</v>
      </c>
      <c r="H2544" s="6" t="str">
        <f>IF(IFERROR(VLOOKUP(B2544,总表!A:D,4,0),"露易")=0," ",IFERROR(VLOOKUP(B2544,总表!A:D,4,0),"-"))</f>
        <v> </v>
      </c>
      <c r="I2544" s="6" t="str">
        <f t="shared" si="159"/>
        <v> </v>
      </c>
    </row>
    <row r="2545" spans="1:9">
      <c r="A2545" s="6">
        <v>2544</v>
      </c>
      <c r="B2545" s="47" t="str">
        <f t="shared" si="156"/>
        <v>000009F0</v>
      </c>
      <c r="C2545" s="47" t="str">
        <f>IFERROR(VLOOKUP(B2545,总表!A:B,2,0),"-")</f>
        <v>工具类</v>
      </c>
      <c r="D2545" s="6" t="str">
        <f t="shared" si="157"/>
        <v>工具类</v>
      </c>
      <c r="E2545" s="6" t="str">
        <f>IFERROR(VLOOKUP(B2545,总表!A:D,3,0),"-")</f>
        <v>星星棒</v>
      </c>
      <c r="F2545" s="6" t="str">
        <f t="shared" si="158"/>
        <v>星星棒</v>
      </c>
      <c r="G2545" s="6">
        <v>6500</v>
      </c>
      <c r="H2545" s="6" t="str">
        <f>IF(IFERROR(VLOOKUP(B2545,总表!A:D,4,0),"露易")=0," ",IFERROR(VLOOKUP(B2545,总表!A:D,4,0),"-"))</f>
        <v> </v>
      </c>
      <c r="I2545" s="6" t="str">
        <f t="shared" si="159"/>
        <v> </v>
      </c>
    </row>
    <row r="2546" spans="1:9">
      <c r="A2546" s="6">
        <v>2545</v>
      </c>
      <c r="B2546" s="47" t="str">
        <f t="shared" si="156"/>
        <v>000009F1</v>
      </c>
      <c r="C2546" s="47" t="str">
        <f>IFERROR(VLOOKUP(B2546,总表!A:B,2,0),"-")</f>
        <v>事件类</v>
      </c>
      <c r="D2546" s="6" t="str">
        <f t="shared" si="157"/>
        <v>事件类</v>
      </c>
      <c r="E2546" s="6" t="str">
        <f>IFERROR(VLOOKUP(B2546,总表!A:D,3,0),"-")</f>
        <v>宝物</v>
      </c>
      <c r="F2546" s="6" t="str">
        <f t="shared" si="158"/>
        <v>宝物</v>
      </c>
      <c r="G2546" s="6" t="s">
        <v>9</v>
      </c>
      <c r="H2546" s="6" t="str">
        <f>IF(IFERROR(VLOOKUP(B2546,总表!A:D,4,0),"露易")=0," ",IFERROR(VLOOKUP(B2546,总表!A:D,4,0),"-"))</f>
        <v> </v>
      </c>
      <c r="I2546" s="6" t="str">
        <f t="shared" si="159"/>
        <v> </v>
      </c>
    </row>
    <row r="2547" spans="1:9">
      <c r="A2547" s="6">
        <v>2546</v>
      </c>
      <c r="B2547" s="47" t="str">
        <f t="shared" si="156"/>
        <v>000009F2</v>
      </c>
      <c r="C2547" s="47" t="str">
        <f>IFERROR(VLOOKUP(B2547,总表!A:B,2,0),"-")</f>
        <v>事件类</v>
      </c>
      <c r="D2547" s="6" t="str">
        <f t="shared" si="157"/>
        <v>事件类</v>
      </c>
      <c r="E2547" s="51" t="str">
        <f>IFERROR(VLOOKUP(B2547,总表!A:D,3,0),"-")</f>
        <v>这是什么来着？</v>
      </c>
      <c r="F2547" s="51" t="str">
        <f t="shared" si="158"/>
        <v>这是什么来着？</v>
      </c>
      <c r="G2547" s="6" t="s">
        <v>10</v>
      </c>
      <c r="H2547" s="6" t="str">
        <f>IF(IFERROR(VLOOKUP(B2547,总表!A:D,4,0),"露易")=0," ",IFERROR(VLOOKUP(B2547,总表!A:D,4,0),"-"))</f>
        <v>蓝色礼物盒</v>
      </c>
      <c r="I2547" s="6" t="str">
        <f t="shared" si="159"/>
        <v>蓝色礼物盒</v>
      </c>
    </row>
    <row r="2548" spans="1:9">
      <c r="A2548" s="6">
        <v>2547</v>
      </c>
      <c r="B2548" s="47" t="str">
        <f t="shared" si="156"/>
        <v>000009F3</v>
      </c>
      <c r="C2548" s="47" t="str">
        <f>IFERROR(VLOOKUP(B2548,总表!A:B,2,0),"-")</f>
        <v>-</v>
      </c>
      <c r="D2548" s="6" t="str">
        <f t="shared" si="157"/>
        <v>-</v>
      </c>
      <c r="E2548" s="6" t="str">
        <f>IFERROR(VLOOKUP(B2548,总表!A:D,3,0),"-")</f>
        <v>-</v>
      </c>
      <c r="F2548" s="6" t="str">
        <f t="shared" si="158"/>
        <v>-</v>
      </c>
      <c r="G2548" s="6" t="s">
        <v>9</v>
      </c>
      <c r="H2548" s="6" t="str">
        <f>IF(IFERROR(VLOOKUP(B2548,总表!A:D,4,0),"露易")=0," ",IFERROR(VLOOKUP(B2548,总表!A:D,4,0),"-"))</f>
        <v>-</v>
      </c>
      <c r="I2548" s="6" t="str">
        <f t="shared" si="159"/>
        <v>-</v>
      </c>
    </row>
    <row r="2549" spans="1:9">
      <c r="A2549" s="6">
        <v>2548</v>
      </c>
      <c r="B2549" s="47" t="str">
        <f t="shared" si="156"/>
        <v>000009F4</v>
      </c>
      <c r="C2549" s="47" t="str">
        <f>IFERROR(VLOOKUP(B2549,总表!A:B,2,0),"-")</f>
        <v>-</v>
      </c>
      <c r="D2549" s="6" t="str">
        <f t="shared" si="157"/>
        <v>-</v>
      </c>
      <c r="E2549" s="6" t="str">
        <f>IFERROR(VLOOKUP(B2549,总表!A:D,3,0),"-")</f>
        <v>-</v>
      </c>
      <c r="F2549" s="6" t="str">
        <f t="shared" si="158"/>
        <v>-</v>
      </c>
      <c r="G2549" s="6" t="s">
        <v>9</v>
      </c>
      <c r="H2549" s="6" t="str">
        <f>IF(IFERROR(VLOOKUP(B2549,总表!A:D,4,0),"露易")=0," ",IFERROR(VLOOKUP(B2549,总表!A:D,4,0),"-"))</f>
        <v>-</v>
      </c>
      <c r="I2549" s="6" t="str">
        <f t="shared" si="159"/>
        <v>-</v>
      </c>
    </row>
    <row r="2550" spans="1:9">
      <c r="A2550" s="6">
        <v>2549</v>
      </c>
      <c r="B2550" s="47" t="str">
        <f t="shared" si="156"/>
        <v>000009F5</v>
      </c>
      <c r="C2550" s="47" t="str">
        <f>IFERROR(VLOOKUP(B2550,总表!A:B,2,0),"-")</f>
        <v>-</v>
      </c>
      <c r="D2550" s="6" t="str">
        <f t="shared" si="157"/>
        <v>-</v>
      </c>
      <c r="E2550" s="6" t="str">
        <f>IFERROR(VLOOKUP(B2550,总表!A:D,3,0),"-")</f>
        <v>-</v>
      </c>
      <c r="F2550" s="6" t="str">
        <f t="shared" si="158"/>
        <v>-</v>
      </c>
      <c r="G2550" s="6" t="s">
        <v>9</v>
      </c>
      <c r="H2550" s="6" t="str">
        <f>IF(IFERROR(VLOOKUP(B2550,总表!A:D,4,0),"露易")=0," ",IFERROR(VLOOKUP(B2550,总表!A:D,4,0),"-"))</f>
        <v>-</v>
      </c>
      <c r="I2550" s="6" t="str">
        <f t="shared" si="159"/>
        <v>-</v>
      </c>
    </row>
    <row r="2551" spans="1:9">
      <c r="A2551" s="6">
        <v>2550</v>
      </c>
      <c r="B2551" s="47" t="str">
        <f t="shared" si="156"/>
        <v>000009F6</v>
      </c>
      <c r="C2551" s="47" t="str">
        <f>IFERROR(VLOOKUP(B2551,总表!A:B,2,0),"-")</f>
        <v>背包类</v>
      </c>
      <c r="D2551" s="6" t="str">
        <f t="shared" si="157"/>
        <v>背包类</v>
      </c>
      <c r="E2551" s="6" t="str">
        <f>IFERROR(VLOOKUP(B2551,总表!A:D,3,0),"-")</f>
        <v>旅行包</v>
      </c>
      <c r="F2551" s="6" t="str">
        <f t="shared" si="158"/>
        <v>旅行包</v>
      </c>
      <c r="G2551" s="6">
        <v>210</v>
      </c>
      <c r="H2551" s="6" t="str">
        <f>IF(IFERROR(VLOOKUP(B2551,总表!A:D,4,0),"露易")=0," ",IFERROR(VLOOKUP(B2551,总表!A:D,4,0),"-"))</f>
        <v>粉红</v>
      </c>
      <c r="I2551" s="6" t="str">
        <f t="shared" si="159"/>
        <v>粉红</v>
      </c>
    </row>
    <row r="2552" spans="1:9">
      <c r="A2552" s="6">
        <v>2551</v>
      </c>
      <c r="B2552" s="47" t="str">
        <f t="shared" si="156"/>
        <v>000009F7</v>
      </c>
      <c r="C2552" s="47" t="str">
        <f>IFERROR(VLOOKUP(B2552,总表!A:B,2,0),"-")</f>
        <v>-</v>
      </c>
      <c r="D2552" s="6" t="str">
        <f t="shared" si="157"/>
        <v>-</v>
      </c>
      <c r="E2552" s="6" t="str">
        <f>IFERROR(VLOOKUP(B2552,总表!A:D,3,0),"-")</f>
        <v>-</v>
      </c>
      <c r="F2552" s="6" t="str">
        <f t="shared" si="158"/>
        <v>-</v>
      </c>
      <c r="G2552" s="6" t="s">
        <v>9</v>
      </c>
      <c r="H2552" s="6" t="str">
        <f>IF(IFERROR(VLOOKUP(B2552,总表!A:D,4,0),"露易")=0," ",IFERROR(VLOOKUP(B2552,总表!A:D,4,0),"-"))</f>
        <v>-</v>
      </c>
      <c r="I2552" s="6" t="str">
        <f t="shared" si="159"/>
        <v>-</v>
      </c>
    </row>
    <row r="2553" spans="1:9">
      <c r="A2553" s="6">
        <v>2552</v>
      </c>
      <c r="B2553" s="47" t="str">
        <f t="shared" si="156"/>
        <v>000009F8</v>
      </c>
      <c r="C2553" s="47" t="str">
        <f>IFERROR(VLOOKUP(B2553,总表!A:B,2,0),"-")</f>
        <v>-</v>
      </c>
      <c r="D2553" s="6" t="str">
        <f t="shared" si="157"/>
        <v>-</v>
      </c>
      <c r="E2553" s="6" t="str">
        <f>IFERROR(VLOOKUP(B2553,总表!A:D,3,0),"-")</f>
        <v>-</v>
      </c>
      <c r="F2553" s="6" t="str">
        <f t="shared" si="158"/>
        <v>-</v>
      </c>
      <c r="G2553" s="6" t="s">
        <v>9</v>
      </c>
      <c r="H2553" s="6" t="str">
        <f>IF(IFERROR(VLOOKUP(B2553,总表!A:D,4,0),"露易")=0," ",IFERROR(VLOOKUP(B2553,总表!A:D,4,0),"-"))</f>
        <v>-</v>
      </c>
      <c r="I2553" s="6" t="str">
        <f t="shared" si="159"/>
        <v>-</v>
      </c>
    </row>
    <row r="2554" spans="1:9">
      <c r="A2554" s="6">
        <v>2553</v>
      </c>
      <c r="B2554" s="47" t="str">
        <f t="shared" si="156"/>
        <v>000009F9</v>
      </c>
      <c r="C2554" s="50" t="str">
        <f>IFERROR(VLOOKUP(B2554,总表!A:B,2,0),"-")</f>
        <v>摆设类</v>
      </c>
      <c r="D2554" s="51" t="str">
        <f t="shared" si="157"/>
        <v>摆设类</v>
      </c>
      <c r="E2554" s="51" t="str">
        <f>IFERROR(VLOOKUP(B2554,总表!A:D,3,0),"-")</f>
        <v>钢架</v>
      </c>
      <c r="F2554" s="51" t="str">
        <f t="shared" si="158"/>
        <v>钢架</v>
      </c>
      <c r="H2554" s="6" t="str">
        <f>IF(IFERROR(VLOOKUP(B2554,总表!A:D,4,0),"露易")=0," ",IFERROR(VLOOKUP(B2554,总表!A:D,4,0),"-"))</f>
        <v> </v>
      </c>
      <c r="I2554" s="6" t="str">
        <f t="shared" si="159"/>
        <v> </v>
      </c>
    </row>
    <row r="2555" spans="1:9">
      <c r="A2555" s="6">
        <v>2554</v>
      </c>
      <c r="B2555" s="47" t="str">
        <f t="shared" si="156"/>
        <v>000009FA</v>
      </c>
      <c r="C2555" s="50" t="str">
        <f>IFERROR(VLOOKUP(B2555,总表!A:B,2,0),"-")</f>
        <v>摆设类</v>
      </c>
      <c r="D2555" s="51" t="str">
        <f t="shared" si="157"/>
        <v>摆设类</v>
      </c>
      <c r="E2555" s="6" t="str">
        <f>IFERROR(VLOOKUP(B2555,总表!A:D,3,0),"-")</f>
        <v>双人座沙发</v>
      </c>
      <c r="F2555" s="6" t="str">
        <f t="shared" si="158"/>
        <v>双人座沙发</v>
      </c>
      <c r="H2555" s="6" t="str">
        <f>IF(IFERROR(VLOOKUP(B2555,总表!A:D,4,0),"露易")=0," ",IFERROR(VLOOKUP(B2555,总表!A:D,4,0),"-"))</f>
        <v> </v>
      </c>
      <c r="I2555" s="6" t="str">
        <f t="shared" si="159"/>
        <v> </v>
      </c>
    </row>
    <row r="2556" spans="1:9">
      <c r="A2556" s="6">
        <v>2555</v>
      </c>
      <c r="B2556" s="47" t="str">
        <f t="shared" si="156"/>
        <v>000009FB</v>
      </c>
      <c r="C2556" s="50" t="str">
        <f>IFERROR(VLOOKUP(B2556,总表!A:B,2,0),"-")</f>
        <v>摆设类</v>
      </c>
      <c r="D2556" s="51" t="str">
        <f t="shared" si="157"/>
        <v>摆设类</v>
      </c>
      <c r="E2556" s="51" t="str">
        <f>IFERROR(VLOOKUP(B2556,总表!A:D,3,0),"-")</f>
        <v>铁桶</v>
      </c>
      <c r="F2556" s="51" t="str">
        <f t="shared" si="158"/>
        <v>铁桶</v>
      </c>
      <c r="H2556" s="6" t="str">
        <f>IF(IFERROR(VLOOKUP(B2556,总表!A:D,4,0),"露易")=0," ",IFERROR(VLOOKUP(B2556,总表!A:D,4,0),"-"))</f>
        <v> </v>
      </c>
      <c r="I2556" s="6" t="str">
        <f t="shared" si="159"/>
        <v> </v>
      </c>
    </row>
    <row r="2557" spans="1:9">
      <c r="A2557" s="6">
        <v>2556</v>
      </c>
      <c r="B2557" s="47" t="str">
        <f t="shared" si="156"/>
        <v>000009FC</v>
      </c>
      <c r="C2557" s="50" t="str">
        <f>IFERROR(VLOOKUP(B2557,总表!A:B,2,0),"-")</f>
        <v>摆设类</v>
      </c>
      <c r="D2557" s="51" t="str">
        <f t="shared" si="157"/>
        <v>摆设类</v>
      </c>
      <c r="E2557" s="6" t="str">
        <f>IFERROR(VLOOKUP(B2557,总表!A:D,3,0),"-")</f>
        <v>塑胶桶</v>
      </c>
      <c r="F2557" s="6" t="str">
        <f t="shared" si="158"/>
        <v>塑胶桶</v>
      </c>
      <c r="H2557" s="6" t="str">
        <f>IF(IFERROR(VLOOKUP(B2557,总表!A:D,4,0),"露易")=0," ",IFERROR(VLOOKUP(B2557,总表!A:D,4,0),"-"))</f>
        <v> </v>
      </c>
      <c r="I2557" s="6" t="str">
        <f t="shared" si="159"/>
        <v> </v>
      </c>
    </row>
    <row r="2558" spans="1:9">
      <c r="A2558" s="6">
        <v>2557</v>
      </c>
      <c r="B2558" s="47" t="str">
        <f t="shared" si="156"/>
        <v>000009FD</v>
      </c>
      <c r="C2558" s="47" t="str">
        <f>IFERROR(VLOOKUP(B2558,总表!A:B,2,0),"-")</f>
        <v>-</v>
      </c>
      <c r="D2558" s="6" t="str">
        <f t="shared" si="157"/>
        <v>-</v>
      </c>
      <c r="E2558" s="6" t="str">
        <f>IFERROR(VLOOKUP(B2558,总表!A:D,3,0),"-")</f>
        <v>-</v>
      </c>
      <c r="F2558" s="6" t="str">
        <f t="shared" si="158"/>
        <v>-</v>
      </c>
      <c r="G2558" s="6" t="s">
        <v>9</v>
      </c>
      <c r="H2558" s="6" t="str">
        <f>IF(IFERROR(VLOOKUP(B2558,总表!A:D,4,0),"露易")=0," ",IFERROR(VLOOKUP(B2558,总表!A:D,4,0),"-"))</f>
        <v>-</v>
      </c>
      <c r="I2558" s="6" t="str">
        <f t="shared" si="159"/>
        <v>-</v>
      </c>
    </row>
    <row r="2559" spans="1:9">
      <c r="A2559" s="6">
        <v>2558</v>
      </c>
      <c r="B2559" s="47" t="str">
        <f t="shared" si="156"/>
        <v>000009FE</v>
      </c>
      <c r="C2559" s="50" t="str">
        <f>IFERROR(VLOOKUP(B2559,总表!A:B,2,0),"-")</f>
        <v>摆设类</v>
      </c>
      <c r="D2559" s="51" t="str">
        <f t="shared" si="157"/>
        <v>摆设类</v>
      </c>
      <c r="E2559" s="51" t="str">
        <f>IFERROR(VLOOKUP(B2559,总表!A:D,3,0),"-")</f>
        <v>积木椅</v>
      </c>
      <c r="F2559" s="51" t="str">
        <f t="shared" si="158"/>
        <v>积木椅</v>
      </c>
      <c r="H2559" s="6" t="str">
        <f>IF(IFERROR(VLOOKUP(B2559,总表!A:D,4,0),"露易")=0," ",IFERROR(VLOOKUP(B2559,总表!A:D,4,0),"-"))</f>
        <v> </v>
      </c>
      <c r="I2559" s="6" t="str">
        <f t="shared" si="159"/>
        <v> </v>
      </c>
    </row>
    <row r="2560" spans="1:9">
      <c r="A2560" s="6">
        <v>2559</v>
      </c>
      <c r="B2560" s="47" t="str">
        <f t="shared" si="156"/>
        <v>000009FF</v>
      </c>
      <c r="C2560" s="50" t="str">
        <f>IFERROR(VLOOKUP(B2560,总表!A:B,2,0),"-")</f>
        <v>摆设类</v>
      </c>
      <c r="D2560" s="51" t="str">
        <f t="shared" si="157"/>
        <v>摆设类</v>
      </c>
      <c r="E2560" s="6" t="str">
        <f>IFERROR(VLOOKUP(B2560,总表!A:D,3,0),"-")</f>
        <v>瓦罐</v>
      </c>
      <c r="F2560" s="6" t="str">
        <f t="shared" si="158"/>
        <v>瓦罐</v>
      </c>
      <c r="H2560" s="6" t="str">
        <f>IF(IFERROR(VLOOKUP(B2560,总表!A:D,4,0),"露易")=0," ",IFERROR(VLOOKUP(B2560,总表!A:D,4,0),"-"))</f>
        <v> </v>
      </c>
      <c r="I2560" s="6" t="str">
        <f t="shared" si="159"/>
        <v> </v>
      </c>
    </row>
    <row r="2561" spans="1:9">
      <c r="A2561" s="6">
        <v>2560</v>
      </c>
      <c r="B2561" s="47" t="str">
        <f t="shared" si="156"/>
        <v>00000A00</v>
      </c>
      <c r="C2561" s="50" t="str">
        <f>IFERROR(VLOOKUP(B2561,总表!A:B,2,0),"-")</f>
        <v>摆设类</v>
      </c>
      <c r="D2561" s="51" t="str">
        <f t="shared" si="157"/>
        <v>摆设类</v>
      </c>
      <c r="E2561" s="6" t="str">
        <f>IFERROR(VLOOKUP(B2561,总表!A:D,3,0),"-")</f>
        <v>木制矮柜</v>
      </c>
      <c r="F2561" s="6" t="str">
        <f t="shared" si="158"/>
        <v>木制矮柜</v>
      </c>
      <c r="H2561" s="6" t="str">
        <f>IF(IFERROR(VLOOKUP(B2561,总表!A:D,4,0),"露易")=0," ",IFERROR(VLOOKUP(B2561,总表!A:D,4,0),"-"))</f>
        <v> </v>
      </c>
      <c r="I2561" s="6" t="str">
        <f t="shared" si="159"/>
        <v> </v>
      </c>
    </row>
    <row r="2562" spans="1:9">
      <c r="A2562" s="6">
        <v>2561</v>
      </c>
      <c r="B2562" s="47" t="str">
        <f t="shared" ref="B2562:B2625" si="160">DEC2HEX(ROW(A2561),8)</f>
        <v>00000A01</v>
      </c>
      <c r="C2562" s="50" t="str">
        <f>IFERROR(VLOOKUP(B2562,总表!A:B,2,0),"-")</f>
        <v>摆设类</v>
      </c>
      <c r="D2562" s="51" t="str">
        <f t="shared" ref="D2562:D2625" si="161">C2562</f>
        <v>摆设类</v>
      </c>
      <c r="E2562" s="6" t="str">
        <f>IFERROR(VLOOKUP(B2562,总表!A:D,3,0),"-")</f>
        <v>落地灯</v>
      </c>
      <c r="F2562" s="6" t="str">
        <f t="shared" ref="F2562:F2625" si="162">E2562</f>
        <v>落地灯</v>
      </c>
      <c r="H2562" s="6" t="str">
        <f>IF(IFERROR(VLOOKUP(B2562,总表!A:D,4,0),"露易")=0," ",IFERROR(VLOOKUP(B2562,总表!A:D,4,0),"-"))</f>
        <v> </v>
      </c>
      <c r="I2562" s="6" t="str">
        <f t="shared" ref="I2562:I2625" si="163">H2562</f>
        <v> </v>
      </c>
    </row>
    <row r="2563" spans="1:9">
      <c r="A2563" s="6">
        <v>2562</v>
      </c>
      <c r="B2563" s="47" t="str">
        <f t="shared" si="160"/>
        <v>00000A02</v>
      </c>
      <c r="C2563" s="50" t="str">
        <f>IFERROR(VLOOKUP(B2563,总表!A:B,2,0),"-")</f>
        <v>摆设类</v>
      </c>
      <c r="D2563" s="51" t="str">
        <f t="shared" si="161"/>
        <v>摆设类</v>
      </c>
      <c r="E2563" s="6" t="str">
        <f>IFERROR(VLOOKUP(B2563,总表!A:D,3,0),"-")</f>
        <v>蜡烛</v>
      </c>
      <c r="F2563" s="6" t="str">
        <f t="shared" si="162"/>
        <v>蜡烛</v>
      </c>
      <c r="H2563" s="6" t="str">
        <f>IF(IFERROR(VLOOKUP(B2563,总表!A:D,4,0),"露易")=0," ",IFERROR(VLOOKUP(B2563,总表!A:D,4,0),"-"))</f>
        <v> </v>
      </c>
      <c r="I2563" s="6" t="str">
        <f t="shared" si="163"/>
        <v> </v>
      </c>
    </row>
    <row r="2564" spans="1:9">
      <c r="A2564" s="6">
        <v>2563</v>
      </c>
      <c r="B2564" s="47" t="str">
        <f t="shared" si="160"/>
        <v>00000A03</v>
      </c>
      <c r="C2564" s="47" t="str">
        <f>IFERROR(VLOOKUP(B2564,总表!A:B,2,0),"-")</f>
        <v>-</v>
      </c>
      <c r="D2564" s="6" t="str">
        <f t="shared" si="161"/>
        <v>-</v>
      </c>
      <c r="E2564" s="6" t="str">
        <f>IFERROR(VLOOKUP(B2564,总表!A:D,3,0),"-")</f>
        <v>-</v>
      </c>
      <c r="F2564" s="6" t="str">
        <f t="shared" si="162"/>
        <v>-</v>
      </c>
      <c r="H2564" s="6" t="str">
        <f>IF(IFERROR(VLOOKUP(B2564,总表!A:D,4,0),"露易")=0," ",IFERROR(VLOOKUP(B2564,总表!A:D,4,0),"-"))</f>
        <v>-</v>
      </c>
      <c r="I2564" s="6" t="str">
        <f t="shared" si="163"/>
        <v>-</v>
      </c>
    </row>
    <row r="2565" spans="1:9">
      <c r="A2565" s="6">
        <v>2564</v>
      </c>
      <c r="B2565" s="47" t="str">
        <f t="shared" si="160"/>
        <v>00000A04</v>
      </c>
      <c r="C2565" s="47" t="str">
        <f>IFERROR(VLOOKUP(B2565,总表!A:B,2,0),"-")</f>
        <v>-</v>
      </c>
      <c r="D2565" s="6" t="str">
        <f t="shared" si="161"/>
        <v>-</v>
      </c>
      <c r="E2565" s="6" t="str">
        <f>IFERROR(VLOOKUP(B2565,总表!A:D,3,0),"-")</f>
        <v>-</v>
      </c>
      <c r="F2565" s="6" t="str">
        <f t="shared" si="162"/>
        <v>-</v>
      </c>
      <c r="G2565" s="6" t="s">
        <v>9</v>
      </c>
      <c r="H2565" s="6" t="str">
        <f>IF(IFERROR(VLOOKUP(B2565,总表!A:D,4,0),"露易")=0," ",IFERROR(VLOOKUP(B2565,总表!A:D,4,0),"-"))</f>
        <v>-</v>
      </c>
      <c r="I2565" s="6" t="str">
        <f t="shared" si="163"/>
        <v>-</v>
      </c>
    </row>
    <row r="2566" spans="1:9">
      <c r="A2566" s="6">
        <v>2565</v>
      </c>
      <c r="B2566" s="47" t="str">
        <f t="shared" si="160"/>
        <v>00000A05</v>
      </c>
      <c r="C2566" s="47" t="str">
        <f>IFERROR(VLOOKUP(B2566,总表!A:B,2,0),"-")</f>
        <v>-</v>
      </c>
      <c r="D2566" s="6" t="str">
        <f t="shared" si="161"/>
        <v>-</v>
      </c>
      <c r="E2566" s="6" t="str">
        <f>IFERROR(VLOOKUP(B2566,总表!A:D,3,0),"-")</f>
        <v>-</v>
      </c>
      <c r="F2566" s="6" t="str">
        <f t="shared" si="162"/>
        <v>-</v>
      </c>
      <c r="G2566" s="6" t="s">
        <v>9</v>
      </c>
      <c r="H2566" s="6" t="str">
        <f>IF(IFERROR(VLOOKUP(B2566,总表!A:D,4,0),"露易")=0," ",IFERROR(VLOOKUP(B2566,总表!A:D,4,0),"-"))</f>
        <v>-</v>
      </c>
      <c r="I2566" s="6" t="str">
        <f t="shared" si="163"/>
        <v>-</v>
      </c>
    </row>
    <row r="2567" spans="1:9">
      <c r="A2567" s="6">
        <v>2566</v>
      </c>
      <c r="B2567" s="47" t="str">
        <f t="shared" si="160"/>
        <v>00000A06</v>
      </c>
      <c r="C2567" s="47" t="str">
        <f>IFERROR(VLOOKUP(B2567,总表!A:B,2,0),"-")</f>
        <v>-</v>
      </c>
      <c r="D2567" s="6" t="str">
        <f t="shared" si="161"/>
        <v>-</v>
      </c>
      <c r="E2567" s="6" t="str">
        <f>IFERROR(VLOOKUP(B2567,总表!A:D,3,0),"-")</f>
        <v>-</v>
      </c>
      <c r="F2567" s="6" t="str">
        <f t="shared" si="162"/>
        <v>-</v>
      </c>
      <c r="G2567" s="6" t="s">
        <v>9</v>
      </c>
      <c r="H2567" s="6" t="str">
        <f>IF(IFERROR(VLOOKUP(B2567,总表!A:D,4,0),"露易")=0," ",IFERROR(VLOOKUP(B2567,总表!A:D,4,0),"-"))</f>
        <v>-</v>
      </c>
      <c r="I2567" s="6" t="str">
        <f t="shared" si="163"/>
        <v>-</v>
      </c>
    </row>
    <row r="2568" spans="1:9">
      <c r="A2568" s="6">
        <v>2567</v>
      </c>
      <c r="B2568" s="47" t="str">
        <f t="shared" si="160"/>
        <v>00000A07</v>
      </c>
      <c r="C2568" s="50" t="str">
        <f>IFERROR(VLOOKUP(B2568,总表!A:B,2,0),"-")</f>
        <v>贝类</v>
      </c>
      <c r="D2568" s="51" t="str">
        <f t="shared" si="161"/>
        <v>贝类</v>
      </c>
      <c r="E2568" s="6" t="str">
        <f>IFERROR(VLOOKUP(B2568,总表!A:D,3,0),"-")</f>
        <v>蛤蜊</v>
      </c>
      <c r="F2568" s="6" t="str">
        <f t="shared" si="162"/>
        <v>蛤蜊</v>
      </c>
      <c r="G2568" s="6">
        <v>100</v>
      </c>
      <c r="H2568" s="6" t="str">
        <f>IF(IFERROR(VLOOKUP(B2568,总表!A:D,4,0),"露易")=0," ",IFERROR(VLOOKUP(B2568,总表!A:D,4,0),"-"))</f>
        <v> </v>
      </c>
      <c r="I2568" s="6" t="str">
        <f t="shared" si="163"/>
        <v> </v>
      </c>
    </row>
    <row r="2569" spans="1:9">
      <c r="A2569" s="6">
        <v>2568</v>
      </c>
      <c r="B2569" s="47" t="str">
        <f t="shared" si="160"/>
        <v>00000A08</v>
      </c>
      <c r="C2569" s="47" t="str">
        <f>IFERROR(VLOOKUP(B2569,总表!A:B,2,0),"-")</f>
        <v>-</v>
      </c>
      <c r="D2569" s="6" t="str">
        <f t="shared" si="161"/>
        <v>-</v>
      </c>
      <c r="E2569" s="6" t="str">
        <f>IFERROR(VLOOKUP(B2569,总表!A:D,3,0),"-")</f>
        <v>-</v>
      </c>
      <c r="F2569" s="6" t="str">
        <f t="shared" si="162"/>
        <v>-</v>
      </c>
      <c r="G2569" s="6" t="s">
        <v>9</v>
      </c>
      <c r="H2569" s="6" t="str">
        <f>IF(IFERROR(VLOOKUP(B2569,总表!A:D,4,0),"露易")=0," ",IFERROR(VLOOKUP(B2569,总表!A:D,4,0),"-"))</f>
        <v>-</v>
      </c>
      <c r="I2569" s="6" t="str">
        <f t="shared" si="163"/>
        <v>-</v>
      </c>
    </row>
    <row r="2570" spans="1:9">
      <c r="A2570" s="6">
        <v>2569</v>
      </c>
      <c r="B2570" s="47" t="str">
        <f t="shared" si="160"/>
        <v>00000A09</v>
      </c>
      <c r="C2570" s="47" t="str">
        <f>IFERROR(VLOOKUP(B2570,总表!A:B,2,0),"-")</f>
        <v>-</v>
      </c>
      <c r="D2570" s="6" t="str">
        <f t="shared" si="161"/>
        <v>-</v>
      </c>
      <c r="E2570" s="6" t="str">
        <f>IFERROR(VLOOKUP(B2570,总表!A:D,3,0),"-")</f>
        <v>-</v>
      </c>
      <c r="F2570" s="6" t="str">
        <f t="shared" si="162"/>
        <v>-</v>
      </c>
      <c r="G2570" s="6" t="s">
        <v>9</v>
      </c>
      <c r="H2570" s="6" t="str">
        <f>IF(IFERROR(VLOOKUP(B2570,总表!A:D,4,0),"露易")=0," ",IFERROR(VLOOKUP(B2570,总表!A:D,4,0),"-"))</f>
        <v>-</v>
      </c>
      <c r="I2570" s="6" t="str">
        <f t="shared" si="163"/>
        <v>-</v>
      </c>
    </row>
    <row r="2571" spans="1:9">
      <c r="A2571" s="6">
        <v>2570</v>
      </c>
      <c r="B2571" s="47" t="str">
        <f t="shared" si="160"/>
        <v>00000A0A</v>
      </c>
      <c r="C2571" s="47" t="str">
        <f>IFERROR(VLOOKUP(B2571,总表!A:B,2,0),"-")</f>
        <v>-</v>
      </c>
      <c r="D2571" s="6" t="str">
        <f t="shared" si="161"/>
        <v>-</v>
      </c>
      <c r="E2571" s="6" t="str">
        <f>IFERROR(VLOOKUP(B2571,总表!A:D,3,0),"-")</f>
        <v>-</v>
      </c>
      <c r="F2571" s="6" t="str">
        <f t="shared" si="162"/>
        <v>-</v>
      </c>
      <c r="G2571" s="6" t="s">
        <v>9</v>
      </c>
      <c r="H2571" s="6" t="str">
        <f>IF(IFERROR(VLOOKUP(B2571,总表!A:D,4,0),"露易")=0," ",IFERROR(VLOOKUP(B2571,总表!A:D,4,0),"-"))</f>
        <v>-</v>
      </c>
      <c r="I2571" s="6" t="str">
        <f t="shared" si="163"/>
        <v>-</v>
      </c>
    </row>
    <row r="2572" spans="1:9">
      <c r="A2572" s="6">
        <v>2571</v>
      </c>
      <c r="B2572" s="47" t="str">
        <f t="shared" si="160"/>
        <v>00000A0B</v>
      </c>
      <c r="C2572" s="47" t="str">
        <f>IFERROR(VLOOKUP(B2572,总表!A:B,2,0),"-")</f>
        <v>房前信箱</v>
      </c>
      <c r="D2572" s="6" t="str">
        <f t="shared" si="161"/>
        <v>房前信箱</v>
      </c>
      <c r="E2572" s="6" t="str">
        <f>IFERROR(VLOOKUP(B2572,总表!A:D,3,0),"-")</f>
        <v>X)普通信箱</v>
      </c>
      <c r="F2572" s="6" t="str">
        <f t="shared" si="162"/>
        <v>X)普通信箱</v>
      </c>
      <c r="G2572" s="6" t="s">
        <v>9</v>
      </c>
      <c r="H2572" s="6" t="str">
        <f>IF(IFERROR(VLOOKUP(B2572,总表!A:D,4,0),"露易")=0," ",IFERROR(VLOOKUP(B2572,总表!A:D,4,0),"-"))</f>
        <v> </v>
      </c>
      <c r="I2572" s="6" t="str">
        <f t="shared" si="163"/>
        <v> </v>
      </c>
    </row>
    <row r="2573" spans="1:9">
      <c r="A2573" s="6">
        <v>2572</v>
      </c>
      <c r="B2573" s="47" t="str">
        <f t="shared" si="160"/>
        <v>00000A0C</v>
      </c>
      <c r="C2573" s="47" t="str">
        <f>IFERROR(VLOOKUP(B2573,总表!A:B,2,0),"-")</f>
        <v>鞋类</v>
      </c>
      <c r="D2573" s="6" t="str">
        <f t="shared" si="161"/>
        <v>鞋类</v>
      </c>
      <c r="E2573" s="6" t="str">
        <f>IFERROR(VLOOKUP(B2573,总表!A:D,3,0),"-")</f>
        <v>高筒休闲鞋</v>
      </c>
      <c r="F2573" s="6" t="str">
        <f t="shared" si="162"/>
        <v>高筒休闲鞋</v>
      </c>
      <c r="G2573" s="6">
        <v>270</v>
      </c>
      <c r="H2573" s="6" t="str">
        <f>IF(IFERROR(VLOOKUP(B2573,总表!A:D,4,0),"露易")=0," ",IFERROR(VLOOKUP(B2573,总表!A:D,4,0),"-"))</f>
        <v>灰色</v>
      </c>
      <c r="I2573" s="6" t="str">
        <f t="shared" si="163"/>
        <v>灰色</v>
      </c>
    </row>
    <row r="2574" spans="1:9">
      <c r="A2574" s="6">
        <v>2573</v>
      </c>
      <c r="B2574" s="47" t="str">
        <f t="shared" si="160"/>
        <v>00000A0D</v>
      </c>
      <c r="C2574" s="47" t="str">
        <f>IFERROR(VLOOKUP(B2574,总表!A:B,2,0),"-")</f>
        <v>-</v>
      </c>
      <c r="D2574" s="6" t="str">
        <f t="shared" si="161"/>
        <v>-</v>
      </c>
      <c r="E2574" s="6" t="str">
        <f>IFERROR(VLOOKUP(B2574,总表!A:D,3,0),"-")</f>
        <v>-</v>
      </c>
      <c r="F2574" s="6" t="str">
        <f t="shared" si="162"/>
        <v>-</v>
      </c>
      <c r="G2574" s="6" t="s">
        <v>9</v>
      </c>
      <c r="H2574" s="6" t="str">
        <f>IF(IFERROR(VLOOKUP(B2574,总表!A:D,4,0),"露易")=0," ",IFERROR(VLOOKUP(B2574,总表!A:D,4,0),"-"))</f>
        <v>-</v>
      </c>
      <c r="I2574" s="6" t="str">
        <f t="shared" si="163"/>
        <v>-</v>
      </c>
    </row>
    <row r="2575" spans="1:9">
      <c r="A2575" s="6">
        <v>2574</v>
      </c>
      <c r="B2575" s="47" t="str">
        <f t="shared" si="160"/>
        <v>00000A0E</v>
      </c>
      <c r="C2575" s="47" t="str">
        <f>IFERROR(VLOOKUP(B2575,总表!A:B,2,0),"-")</f>
        <v>-</v>
      </c>
      <c r="D2575" s="6" t="str">
        <f t="shared" si="161"/>
        <v>-</v>
      </c>
      <c r="E2575" s="6" t="str">
        <f>IFERROR(VLOOKUP(B2575,总表!A:D,3,0),"-")</f>
        <v>-</v>
      </c>
      <c r="F2575" s="6" t="str">
        <f t="shared" si="162"/>
        <v>-</v>
      </c>
      <c r="G2575" s="6" t="s">
        <v>9</v>
      </c>
      <c r="H2575" s="6" t="str">
        <f>IF(IFERROR(VLOOKUP(B2575,总表!A:D,4,0),"露易")=0," ",IFERROR(VLOOKUP(B2575,总表!A:D,4,0),"-"))</f>
        <v>-</v>
      </c>
      <c r="I2575" s="6" t="str">
        <f t="shared" si="163"/>
        <v>-</v>
      </c>
    </row>
    <row r="2576" spans="1:9">
      <c r="A2576" s="6">
        <v>2575</v>
      </c>
      <c r="B2576" s="47" t="str">
        <f t="shared" si="160"/>
        <v>00000A0F</v>
      </c>
      <c r="C2576" s="47" t="str">
        <f>IFERROR(VLOOKUP(B2576,总表!A:B,2,0),"-")</f>
        <v>-</v>
      </c>
      <c r="D2576" s="6" t="str">
        <f t="shared" si="161"/>
        <v>-</v>
      </c>
      <c r="E2576" s="6" t="str">
        <f>IFERROR(VLOOKUP(B2576,总表!A:D,3,0),"-")</f>
        <v>-</v>
      </c>
      <c r="F2576" s="6" t="str">
        <f t="shared" si="162"/>
        <v>-</v>
      </c>
      <c r="G2576" s="6" t="s">
        <v>9</v>
      </c>
      <c r="H2576" s="6" t="str">
        <f>IF(IFERROR(VLOOKUP(B2576,总表!A:D,4,0),"露易")=0," ",IFERROR(VLOOKUP(B2576,总表!A:D,4,0),"-"))</f>
        <v>-</v>
      </c>
      <c r="I2576" s="6" t="str">
        <f t="shared" si="163"/>
        <v>-</v>
      </c>
    </row>
    <row r="2577" spans="1:9">
      <c r="A2577" s="6">
        <v>2576</v>
      </c>
      <c r="B2577" s="47" t="str">
        <f t="shared" si="160"/>
        <v>00000A10</v>
      </c>
      <c r="C2577" s="47" t="str">
        <f>IFERROR(VLOOKUP(B2577,总表!A:B,2,0),"-")</f>
        <v>-</v>
      </c>
      <c r="D2577" s="6" t="str">
        <f t="shared" si="161"/>
        <v>-</v>
      </c>
      <c r="E2577" s="6" t="str">
        <f>IFERROR(VLOOKUP(B2577,总表!A:D,3,0),"-")</f>
        <v>-</v>
      </c>
      <c r="F2577" s="6" t="str">
        <f t="shared" si="162"/>
        <v>-</v>
      </c>
      <c r="G2577" s="6" t="s">
        <v>9</v>
      </c>
      <c r="H2577" s="6" t="str">
        <f>IF(IFERROR(VLOOKUP(B2577,总表!A:D,4,0),"露易")=0," ",IFERROR(VLOOKUP(B2577,总表!A:D,4,0),"-"))</f>
        <v>-</v>
      </c>
      <c r="I2577" s="6" t="str">
        <f t="shared" si="163"/>
        <v>-</v>
      </c>
    </row>
    <row r="2578" spans="1:9">
      <c r="A2578" s="6">
        <v>2577</v>
      </c>
      <c r="B2578" s="47" t="str">
        <f t="shared" si="160"/>
        <v>00000A11</v>
      </c>
      <c r="C2578" s="47" t="str">
        <f>IFERROR(VLOOKUP(B2578,总表!A:B,2,0),"-")</f>
        <v>-</v>
      </c>
      <c r="D2578" s="6" t="str">
        <f t="shared" si="161"/>
        <v>-</v>
      </c>
      <c r="E2578" s="6" t="str">
        <f>IFERROR(VLOOKUP(B2578,总表!A:D,3,0),"-")</f>
        <v>-</v>
      </c>
      <c r="F2578" s="6" t="str">
        <f t="shared" si="162"/>
        <v>-</v>
      </c>
      <c r="G2578" s="6" t="s">
        <v>9</v>
      </c>
      <c r="H2578" s="6" t="str">
        <f>IF(IFERROR(VLOOKUP(B2578,总表!A:D,4,0),"露易")=0," ",IFERROR(VLOOKUP(B2578,总表!A:D,4,0),"-"))</f>
        <v>-</v>
      </c>
      <c r="I2578" s="6" t="str">
        <f t="shared" si="163"/>
        <v>-</v>
      </c>
    </row>
    <row r="2579" spans="1:9">
      <c r="A2579" s="6">
        <v>2578</v>
      </c>
      <c r="B2579" s="47" t="str">
        <f t="shared" si="160"/>
        <v>00000A12</v>
      </c>
      <c r="C2579" s="47" t="str">
        <f>IFERROR(VLOOKUP(B2579,总表!A:B,2,0),"-")</f>
        <v>其他类</v>
      </c>
      <c r="D2579" s="6" t="str">
        <f t="shared" si="161"/>
        <v>其他类</v>
      </c>
      <c r="E2579" s="6" t="str">
        <f>IFERROR(VLOOKUP(B2579,总表!A:D,3,0),"-")</f>
        <v>陷阱种子</v>
      </c>
      <c r="F2579" s="6" t="str">
        <f t="shared" si="162"/>
        <v>陷阱种子</v>
      </c>
      <c r="G2579" s="6">
        <v>140</v>
      </c>
      <c r="H2579" s="6" t="str">
        <f>IF(IFERROR(VLOOKUP(B2579,总表!A:D,4,0),"露易")=0," ",IFERROR(VLOOKUP(B2579,总表!A:D,4,0),"-"))</f>
        <v> </v>
      </c>
      <c r="I2579" s="6" t="str">
        <f t="shared" si="163"/>
        <v> </v>
      </c>
    </row>
    <row r="2580" spans="1:9">
      <c r="A2580" s="6">
        <v>2579</v>
      </c>
      <c r="B2580" s="47" t="str">
        <f t="shared" si="160"/>
        <v>00000A13</v>
      </c>
      <c r="C2580" s="47" t="str">
        <f>IFERROR(VLOOKUP(B2580,总表!A:B,2,0),"-")</f>
        <v>化石鉴定</v>
      </c>
      <c r="D2580" s="6" t="str">
        <f t="shared" si="161"/>
        <v>化石鉴定</v>
      </c>
      <c r="E2580" s="6" t="str">
        <f>IFERROR(VLOOKUP(B2580,总表!A:D,3,0),"-")</f>
        <v>化石</v>
      </c>
      <c r="F2580" s="6" t="str">
        <f t="shared" si="162"/>
        <v>化石</v>
      </c>
      <c r="G2580" s="6">
        <v>100</v>
      </c>
      <c r="H2580" s="6" t="str">
        <f>IF(IFERROR(VLOOKUP(B2580,总表!A:D,4,0),"露易")=0," ",IFERROR(VLOOKUP(B2580,总表!A:D,4,0),"-"))</f>
        <v> </v>
      </c>
      <c r="I2580" s="6" t="str">
        <f t="shared" si="163"/>
        <v> </v>
      </c>
    </row>
    <row r="2581" spans="1:9">
      <c r="A2581" s="6">
        <v>2580</v>
      </c>
      <c r="B2581" s="47" t="str">
        <f t="shared" si="160"/>
        <v>00000A14</v>
      </c>
      <c r="C2581" s="47" t="str">
        <f>IFERROR(VLOOKUP(B2581,总表!A:B,2,0),"-")</f>
        <v>-</v>
      </c>
      <c r="D2581" s="6" t="str">
        <f t="shared" si="161"/>
        <v>-</v>
      </c>
      <c r="E2581" s="6" t="str">
        <f>IFERROR(VLOOKUP(B2581,总表!A:D,3,0),"-")</f>
        <v>-</v>
      </c>
      <c r="F2581" s="6" t="str">
        <f t="shared" si="162"/>
        <v>-</v>
      </c>
      <c r="G2581" s="6" t="s">
        <v>9</v>
      </c>
      <c r="H2581" s="6" t="str">
        <f>IF(IFERROR(VLOOKUP(B2581,总表!A:D,4,0),"露易")=0," ",IFERROR(VLOOKUP(B2581,总表!A:D,4,0),"-"))</f>
        <v>-</v>
      </c>
      <c r="I2581" s="6" t="str">
        <f t="shared" si="163"/>
        <v>-</v>
      </c>
    </row>
    <row r="2582" spans="1:9">
      <c r="A2582" s="6">
        <v>2581</v>
      </c>
      <c r="B2582" s="47" t="str">
        <f t="shared" si="160"/>
        <v>00000A15</v>
      </c>
      <c r="C2582" s="47" t="str">
        <f>IFERROR(VLOOKUP(B2582,总表!A:B,2,0),"-")</f>
        <v>-</v>
      </c>
      <c r="D2582" s="6" t="str">
        <f t="shared" si="161"/>
        <v>-</v>
      </c>
      <c r="E2582" s="6" t="str">
        <f>IFERROR(VLOOKUP(B2582,总表!A:D,3,0),"-")</f>
        <v>-</v>
      </c>
      <c r="F2582" s="6" t="str">
        <f t="shared" si="162"/>
        <v>-</v>
      </c>
      <c r="G2582" s="6" t="s">
        <v>9</v>
      </c>
      <c r="H2582" s="6" t="str">
        <f>IF(IFERROR(VLOOKUP(B2582,总表!A:D,4,0),"露易")=0," ",IFERROR(VLOOKUP(B2582,总表!A:D,4,0),"-"))</f>
        <v>-</v>
      </c>
      <c r="I2582" s="6" t="str">
        <f t="shared" si="163"/>
        <v>-</v>
      </c>
    </row>
    <row r="2583" spans="1:9">
      <c r="A2583" s="6">
        <v>2582</v>
      </c>
      <c r="B2583" s="47" t="str">
        <f t="shared" si="160"/>
        <v>00000A16</v>
      </c>
      <c r="C2583" s="47" t="str">
        <f>IFERROR(VLOOKUP(B2583,总表!A:B,2,0),"-")</f>
        <v>-</v>
      </c>
      <c r="D2583" s="6" t="str">
        <f t="shared" si="161"/>
        <v>-</v>
      </c>
      <c r="E2583" s="6" t="str">
        <f>IFERROR(VLOOKUP(B2583,总表!A:D,3,0),"-")</f>
        <v>-</v>
      </c>
      <c r="F2583" s="6" t="str">
        <f t="shared" si="162"/>
        <v>-</v>
      </c>
      <c r="G2583" s="6" t="s">
        <v>9</v>
      </c>
      <c r="H2583" s="6" t="str">
        <f>IF(IFERROR(VLOOKUP(B2583,总表!A:D,4,0),"露易")=0," ",IFERROR(VLOOKUP(B2583,总表!A:D,4,0),"-"))</f>
        <v>-</v>
      </c>
      <c r="I2583" s="6" t="str">
        <f t="shared" si="163"/>
        <v>-</v>
      </c>
    </row>
    <row r="2584" spans="1:9">
      <c r="A2584" s="6">
        <v>2583</v>
      </c>
      <c r="B2584" s="47" t="str">
        <f t="shared" si="160"/>
        <v>00000A17</v>
      </c>
      <c r="C2584" s="47" t="str">
        <f>IFERROR(VLOOKUP(B2584,总表!A:B,2,0),"-")</f>
        <v>-</v>
      </c>
      <c r="D2584" s="6" t="str">
        <f t="shared" si="161"/>
        <v>-</v>
      </c>
      <c r="E2584" s="6" t="str">
        <f>IFERROR(VLOOKUP(B2584,总表!A:D,3,0),"-")</f>
        <v>-</v>
      </c>
      <c r="F2584" s="6" t="str">
        <f t="shared" si="162"/>
        <v>-</v>
      </c>
      <c r="G2584" s="6" t="s">
        <v>9</v>
      </c>
      <c r="H2584" s="6" t="str">
        <f>IF(IFERROR(VLOOKUP(B2584,总表!A:D,4,0),"露易")=0," ",IFERROR(VLOOKUP(B2584,总表!A:D,4,0),"-"))</f>
        <v>-</v>
      </c>
      <c r="I2584" s="6" t="str">
        <f t="shared" si="163"/>
        <v>-</v>
      </c>
    </row>
    <row r="2585" spans="1:9">
      <c r="A2585" s="6">
        <v>2584</v>
      </c>
      <c r="B2585" s="47" t="str">
        <f t="shared" si="160"/>
        <v>00000A18</v>
      </c>
      <c r="C2585" s="47" t="str">
        <f>IFERROR(VLOOKUP(B2585,总表!A:B,2,0),"-")</f>
        <v>-</v>
      </c>
      <c r="D2585" s="6" t="str">
        <f t="shared" si="161"/>
        <v>-</v>
      </c>
      <c r="E2585" s="6" t="str">
        <f>IFERROR(VLOOKUP(B2585,总表!A:D,3,0),"-")</f>
        <v>-</v>
      </c>
      <c r="F2585" s="6" t="str">
        <f t="shared" si="162"/>
        <v>-</v>
      </c>
      <c r="G2585" s="6" t="s">
        <v>9</v>
      </c>
      <c r="H2585" s="6" t="str">
        <f>IF(IFERROR(VLOOKUP(B2585,总表!A:D,4,0),"露易")=0," ",IFERROR(VLOOKUP(B2585,总表!A:D,4,0),"-"))</f>
        <v>-</v>
      </c>
      <c r="I2585" s="6" t="str">
        <f t="shared" si="163"/>
        <v>-</v>
      </c>
    </row>
    <row r="2586" spans="1:9">
      <c r="A2586" s="6">
        <v>2585</v>
      </c>
      <c r="B2586" s="47" t="str">
        <f t="shared" si="160"/>
        <v>00000A19</v>
      </c>
      <c r="C2586" s="47" t="str">
        <f>IFERROR(VLOOKUP(B2586,总表!A:B,2,0),"-")</f>
        <v>-</v>
      </c>
      <c r="D2586" s="6" t="str">
        <f t="shared" si="161"/>
        <v>-</v>
      </c>
      <c r="E2586" s="6" t="str">
        <f>IFERROR(VLOOKUP(B2586,总表!A:D,3,0),"-")</f>
        <v>-</v>
      </c>
      <c r="F2586" s="6" t="str">
        <f t="shared" si="162"/>
        <v>-</v>
      </c>
      <c r="G2586" s="6" t="s">
        <v>9</v>
      </c>
      <c r="H2586" s="6" t="str">
        <f>IF(IFERROR(VLOOKUP(B2586,总表!A:D,4,0),"露易")=0," ",IFERROR(VLOOKUP(B2586,总表!A:D,4,0),"-"))</f>
        <v>-</v>
      </c>
      <c r="I2586" s="6" t="str">
        <f t="shared" si="163"/>
        <v>-</v>
      </c>
    </row>
    <row r="2587" spans="1:9">
      <c r="A2587" s="6">
        <v>2586</v>
      </c>
      <c r="B2587" s="47" t="str">
        <f t="shared" si="160"/>
        <v>00000A1A</v>
      </c>
      <c r="C2587" s="50" t="str">
        <f>IFERROR(VLOOKUP(B2587,总表!A:B,2,0),"-")</f>
        <v>摆设类</v>
      </c>
      <c r="D2587" s="51" t="str">
        <f t="shared" si="161"/>
        <v>摆设类</v>
      </c>
      <c r="E2587" s="6" t="str">
        <f>IFERROR(VLOOKUP(B2587,总表!A:D,3,0),"-")</f>
        <v>自然风花园椅</v>
      </c>
      <c r="F2587" s="6" t="str">
        <f t="shared" si="162"/>
        <v>自然风花园椅</v>
      </c>
      <c r="H2587" s="6" t="str">
        <f>IF(IFERROR(VLOOKUP(B2587,总表!A:D,4,0),"露易")=0," ",IFERROR(VLOOKUP(B2587,总表!A:D,4,0),"-"))</f>
        <v> </v>
      </c>
      <c r="I2587" s="6" t="str">
        <f t="shared" si="163"/>
        <v> </v>
      </c>
    </row>
    <row r="2588" spans="1:9">
      <c r="A2588" s="6">
        <v>2587</v>
      </c>
      <c r="B2588" s="47" t="str">
        <f t="shared" si="160"/>
        <v>00000A1B</v>
      </c>
      <c r="C2588" s="47" t="str">
        <f>IFERROR(VLOOKUP(B2588,总表!A:B,2,0),"-")</f>
        <v>-</v>
      </c>
      <c r="D2588" s="6" t="str">
        <f t="shared" si="161"/>
        <v>-</v>
      </c>
      <c r="E2588" s="6" t="str">
        <f>IFERROR(VLOOKUP(B2588,总表!A:D,3,0),"-")</f>
        <v>-</v>
      </c>
      <c r="F2588" s="6" t="str">
        <f t="shared" si="162"/>
        <v>-</v>
      </c>
      <c r="G2588" s="6" t="s">
        <v>9</v>
      </c>
      <c r="H2588" s="6" t="str">
        <f>IF(IFERROR(VLOOKUP(B2588,总表!A:D,4,0),"露易")=0," ",IFERROR(VLOOKUP(B2588,总表!A:D,4,0),"-"))</f>
        <v>-</v>
      </c>
      <c r="I2588" s="6" t="str">
        <f t="shared" si="163"/>
        <v>-</v>
      </c>
    </row>
    <row r="2589" spans="1:9">
      <c r="A2589" s="6">
        <v>2588</v>
      </c>
      <c r="B2589" s="47" t="str">
        <f t="shared" si="160"/>
        <v>00000A1C</v>
      </c>
      <c r="C2589" s="47" t="str">
        <f>IFERROR(VLOOKUP(B2589,总表!A:B,2,0),"-")</f>
        <v>-</v>
      </c>
      <c r="D2589" s="6" t="str">
        <f t="shared" si="161"/>
        <v>-</v>
      </c>
      <c r="E2589" s="6" t="str">
        <f>IFERROR(VLOOKUP(B2589,总表!A:D,3,0),"-")</f>
        <v>-</v>
      </c>
      <c r="F2589" s="6" t="str">
        <f t="shared" si="162"/>
        <v>-</v>
      </c>
      <c r="G2589" s="6" t="s">
        <v>9</v>
      </c>
      <c r="H2589" s="6" t="str">
        <f>IF(IFERROR(VLOOKUP(B2589,总表!A:D,4,0),"露易")=0," ",IFERROR(VLOOKUP(B2589,总表!A:D,4,0),"-"))</f>
        <v>-</v>
      </c>
      <c r="I2589" s="6" t="str">
        <f t="shared" si="163"/>
        <v>-</v>
      </c>
    </row>
    <row r="2590" spans="1:9">
      <c r="A2590" s="6">
        <v>2589</v>
      </c>
      <c r="B2590" s="47" t="str">
        <f t="shared" si="160"/>
        <v>00000A1D</v>
      </c>
      <c r="C2590" s="47" t="str">
        <f>IFERROR(VLOOKUP(B2590,总表!A:B,2,0),"-")</f>
        <v>-</v>
      </c>
      <c r="D2590" s="6" t="str">
        <f t="shared" si="161"/>
        <v>-</v>
      </c>
      <c r="E2590" s="6" t="str">
        <f>IFERROR(VLOOKUP(B2590,总表!A:D,3,0),"-")</f>
        <v>-</v>
      </c>
      <c r="F2590" s="6" t="str">
        <f t="shared" si="162"/>
        <v>-</v>
      </c>
      <c r="G2590" s="6" t="s">
        <v>9</v>
      </c>
      <c r="H2590" s="6" t="str">
        <f>IF(IFERROR(VLOOKUP(B2590,总表!A:D,4,0),"露易")=0," ",IFERROR(VLOOKUP(B2590,总表!A:D,4,0),"-"))</f>
        <v>-</v>
      </c>
      <c r="I2590" s="6" t="str">
        <f t="shared" si="163"/>
        <v>-</v>
      </c>
    </row>
    <row r="2591" spans="1:9">
      <c r="A2591" s="6">
        <v>2590</v>
      </c>
      <c r="B2591" s="47" t="str">
        <f t="shared" si="160"/>
        <v>00000A1E</v>
      </c>
      <c r="C2591" s="47" t="str">
        <f>IFERROR(VLOOKUP(B2591,总表!A:B,2,0),"-")</f>
        <v>-</v>
      </c>
      <c r="D2591" s="6" t="str">
        <f t="shared" si="161"/>
        <v>-</v>
      </c>
      <c r="E2591" s="6" t="str">
        <f>IFERROR(VLOOKUP(B2591,总表!A:D,3,0),"-")</f>
        <v>-</v>
      </c>
      <c r="F2591" s="6" t="str">
        <f t="shared" si="162"/>
        <v>-</v>
      </c>
      <c r="G2591" s="6" t="s">
        <v>9</v>
      </c>
      <c r="H2591" s="6" t="str">
        <f>IF(IFERROR(VLOOKUP(B2591,总表!A:D,4,0),"露易")=0," ",IFERROR(VLOOKUP(B2591,总表!A:D,4,0),"-"))</f>
        <v>-</v>
      </c>
      <c r="I2591" s="6" t="str">
        <f t="shared" si="163"/>
        <v>-</v>
      </c>
    </row>
    <row r="2592" spans="1:9">
      <c r="A2592" s="6">
        <v>2591</v>
      </c>
      <c r="B2592" s="47" t="str">
        <f t="shared" si="160"/>
        <v>00000A1F</v>
      </c>
      <c r="C2592" s="47" t="str">
        <f>IFERROR(VLOOKUP(B2592,总表!A:B,2,0),"-")</f>
        <v>-</v>
      </c>
      <c r="D2592" s="6" t="str">
        <f t="shared" si="161"/>
        <v>-</v>
      </c>
      <c r="E2592" s="6" t="str">
        <f>IFERROR(VLOOKUP(B2592,总表!A:D,3,0),"-")</f>
        <v>-</v>
      </c>
      <c r="F2592" s="6" t="str">
        <f t="shared" si="162"/>
        <v>-</v>
      </c>
      <c r="G2592" s="6" t="s">
        <v>9</v>
      </c>
      <c r="H2592" s="6" t="str">
        <f>IF(IFERROR(VLOOKUP(B2592,总表!A:D,4,0),"露易")=0," ",IFERROR(VLOOKUP(B2592,总表!A:D,4,0),"-"))</f>
        <v>-</v>
      </c>
      <c r="I2592" s="6" t="str">
        <f t="shared" si="163"/>
        <v>-</v>
      </c>
    </row>
    <row r="2593" spans="1:9">
      <c r="A2593" s="6">
        <v>2592</v>
      </c>
      <c r="B2593" s="47" t="str">
        <f t="shared" si="160"/>
        <v>00000A20</v>
      </c>
      <c r="C2593" s="50" t="str">
        <f>IFERROR(VLOOKUP(B2593,总表!A:B,2,0),"-")</f>
        <v>摆设类</v>
      </c>
      <c r="D2593" s="51" t="str">
        <f t="shared" si="161"/>
        <v>摆设类</v>
      </c>
      <c r="E2593" s="6" t="str">
        <f>IFERROR(VLOOKUP(B2593,总表!A:D,3,0),"-")</f>
        <v>白铁水桶</v>
      </c>
      <c r="F2593" s="6" t="str">
        <f t="shared" si="162"/>
        <v>白铁水桶</v>
      </c>
      <c r="H2593" s="6" t="str">
        <f>IF(IFERROR(VLOOKUP(B2593,总表!A:D,4,0),"露易")=0," ",IFERROR(VLOOKUP(B2593,总表!A:D,4,0),"-"))</f>
        <v> </v>
      </c>
      <c r="I2593" s="6" t="str">
        <f t="shared" si="163"/>
        <v> </v>
      </c>
    </row>
    <row r="2594" spans="1:9">
      <c r="A2594" s="6">
        <v>2593</v>
      </c>
      <c r="B2594" s="47" t="str">
        <f t="shared" si="160"/>
        <v>00000A21</v>
      </c>
      <c r="C2594" s="47" t="str">
        <f>IFERROR(VLOOKUP(B2594,总表!A:B,2,0),"-")</f>
        <v>鞋类</v>
      </c>
      <c r="D2594" s="6" t="str">
        <f t="shared" si="161"/>
        <v>鞋类</v>
      </c>
      <c r="E2594" s="6" t="str">
        <f>IFERROR(VLOOKUP(B2594,总表!A:D,3,0),"-")</f>
        <v>工程师靴</v>
      </c>
      <c r="F2594" s="6" t="str">
        <f t="shared" si="162"/>
        <v>工程师靴</v>
      </c>
      <c r="G2594" s="6">
        <v>660</v>
      </c>
      <c r="H2594" s="6" t="str">
        <f>IF(IFERROR(VLOOKUP(B2594,总表!A:D,4,0),"露易")=0," ",IFERROR(VLOOKUP(B2594,总表!A:D,4,0),"-"))</f>
        <v>棕色</v>
      </c>
      <c r="I2594" s="6" t="str">
        <f t="shared" si="163"/>
        <v>棕色</v>
      </c>
    </row>
    <row r="2595" spans="1:9">
      <c r="A2595" s="6">
        <v>2594</v>
      </c>
      <c r="B2595" s="47" t="str">
        <f t="shared" si="160"/>
        <v>00000A22</v>
      </c>
      <c r="C2595" s="47" t="str">
        <f>IFERROR(VLOOKUP(B2595,总表!A:B,2,0),"-")</f>
        <v>-</v>
      </c>
      <c r="D2595" s="6" t="str">
        <f t="shared" si="161"/>
        <v>-</v>
      </c>
      <c r="E2595" s="6" t="str">
        <f>IFERROR(VLOOKUP(B2595,总表!A:D,3,0),"-")</f>
        <v>-</v>
      </c>
      <c r="F2595" s="6" t="str">
        <f t="shared" si="162"/>
        <v>-</v>
      </c>
      <c r="G2595" s="6" t="s">
        <v>9</v>
      </c>
      <c r="H2595" s="6" t="str">
        <f>IF(IFERROR(VLOOKUP(B2595,总表!A:D,4,0),"露易")=0," ",IFERROR(VLOOKUP(B2595,总表!A:D,4,0),"-"))</f>
        <v>-</v>
      </c>
      <c r="I2595" s="6" t="str">
        <f t="shared" si="163"/>
        <v>-</v>
      </c>
    </row>
    <row r="2596" spans="1:9">
      <c r="A2596" s="6">
        <v>2595</v>
      </c>
      <c r="B2596" s="47" t="str">
        <f t="shared" si="160"/>
        <v>00000A23</v>
      </c>
      <c r="C2596" s="47" t="str">
        <f>IFERROR(VLOOKUP(B2596,总表!A:B,2,0),"-")</f>
        <v>-</v>
      </c>
      <c r="D2596" s="6" t="str">
        <f t="shared" si="161"/>
        <v>-</v>
      </c>
      <c r="E2596" s="6" t="str">
        <f>IFERROR(VLOOKUP(B2596,总表!A:D,3,0),"-")</f>
        <v>-</v>
      </c>
      <c r="F2596" s="6" t="str">
        <f t="shared" si="162"/>
        <v>-</v>
      </c>
      <c r="G2596" s="6" t="s">
        <v>9</v>
      </c>
      <c r="H2596" s="6" t="str">
        <f>IF(IFERROR(VLOOKUP(B2596,总表!A:D,4,0),"露易")=0," ",IFERROR(VLOOKUP(B2596,总表!A:D,4,0),"-"))</f>
        <v>-</v>
      </c>
      <c r="I2596" s="6" t="str">
        <f t="shared" si="163"/>
        <v>-</v>
      </c>
    </row>
    <row r="2597" spans="1:9">
      <c r="A2597" s="6">
        <v>2596</v>
      </c>
      <c r="B2597" s="47" t="str">
        <f t="shared" si="160"/>
        <v>00000A24</v>
      </c>
      <c r="C2597" s="50" t="str">
        <f>IFERROR(VLOOKUP(B2597,总表!A:B,2,0),"-")</f>
        <v>摆设类</v>
      </c>
      <c r="D2597" s="51" t="str">
        <f t="shared" si="161"/>
        <v>摆设类</v>
      </c>
      <c r="E2597" s="6" t="str">
        <f>IFERROR(VLOOKUP(B2597,总表!A:D,3,0),"-")</f>
        <v>苹果电视</v>
      </c>
      <c r="F2597" s="6" t="str">
        <f t="shared" si="162"/>
        <v>苹果电视</v>
      </c>
      <c r="H2597" s="6" t="str">
        <f>IF(IFERROR(VLOOKUP(B2597,总表!A:D,4,0),"露易")=0," ",IFERROR(VLOOKUP(B2597,总表!A:D,4,0),"-"))</f>
        <v> </v>
      </c>
      <c r="I2597" s="6" t="str">
        <f t="shared" si="163"/>
        <v> </v>
      </c>
    </row>
    <row r="2598" spans="1:9">
      <c r="A2598" s="6">
        <v>2597</v>
      </c>
      <c r="B2598" s="47" t="str">
        <f t="shared" si="160"/>
        <v>00000A25</v>
      </c>
      <c r="C2598" s="47" t="str">
        <f>IFERROR(VLOOKUP(B2598,总表!A:B,2,0),"-")</f>
        <v>-</v>
      </c>
      <c r="D2598" s="6" t="str">
        <f t="shared" si="161"/>
        <v>-</v>
      </c>
      <c r="E2598" s="6" t="str">
        <f>IFERROR(VLOOKUP(B2598,总表!A:D,3,0),"-")</f>
        <v>-</v>
      </c>
      <c r="F2598" s="6" t="str">
        <f t="shared" si="162"/>
        <v>-</v>
      </c>
      <c r="G2598" s="6" t="s">
        <v>9</v>
      </c>
      <c r="H2598" s="6" t="str">
        <f>IF(IFERROR(VLOOKUP(B2598,总表!A:D,4,0),"露易")=0," ",IFERROR(VLOOKUP(B2598,总表!A:D,4,0),"-"))</f>
        <v>-</v>
      </c>
      <c r="I2598" s="6" t="str">
        <f t="shared" si="163"/>
        <v>-</v>
      </c>
    </row>
    <row r="2599" spans="1:9">
      <c r="A2599" s="6">
        <v>2598</v>
      </c>
      <c r="B2599" s="47" t="str">
        <f t="shared" si="160"/>
        <v>00000A26</v>
      </c>
      <c r="C2599" s="47" t="str">
        <f>IFERROR(VLOOKUP(B2599,总表!A:B,2,0),"-")</f>
        <v>-</v>
      </c>
      <c r="D2599" s="6" t="str">
        <f t="shared" si="161"/>
        <v>-</v>
      </c>
      <c r="E2599" s="6" t="str">
        <f>IFERROR(VLOOKUP(B2599,总表!A:D,3,0),"-")</f>
        <v>-</v>
      </c>
      <c r="F2599" s="6" t="str">
        <f t="shared" si="162"/>
        <v>-</v>
      </c>
      <c r="G2599" s="6" t="s">
        <v>9</v>
      </c>
      <c r="H2599" s="6" t="str">
        <f>IF(IFERROR(VLOOKUP(B2599,总表!A:D,4,0),"露易")=0," ",IFERROR(VLOOKUP(B2599,总表!A:D,4,0),"-"))</f>
        <v>-</v>
      </c>
      <c r="I2599" s="6" t="str">
        <f t="shared" si="163"/>
        <v>-</v>
      </c>
    </row>
    <row r="2600" spans="1:9">
      <c r="A2600" s="6">
        <v>2599</v>
      </c>
      <c r="B2600" s="47" t="str">
        <f t="shared" si="160"/>
        <v>00000A27</v>
      </c>
      <c r="C2600" s="50" t="str">
        <f>IFERROR(VLOOKUP(B2600,总表!A:B,2,0),"-")</f>
        <v>连衣套装</v>
      </c>
      <c r="D2600" s="51" t="str">
        <f t="shared" si="161"/>
        <v>连衣套装</v>
      </c>
      <c r="E2600" s="51" t="str">
        <f>IFERROR(VLOOKUP(B2600,总表!A:D,3,0),"-")</f>
        <v>缎面连身裙</v>
      </c>
      <c r="F2600" s="51" t="str">
        <f t="shared" si="162"/>
        <v>缎面连身裙</v>
      </c>
      <c r="G2600" s="6">
        <v>400</v>
      </c>
      <c r="H2600" s="51" t="str">
        <f>IF(IFERROR(VLOOKUP(B2600,总表!A:D,4,0),"露易")=0," ",IFERROR(VLOOKUP(B2600,总表!A:D,4,0),"-"))</f>
        <v>绿色</v>
      </c>
      <c r="I2600" s="51" t="str">
        <f t="shared" si="163"/>
        <v>绿色</v>
      </c>
    </row>
    <row r="2601" spans="1:9">
      <c r="A2601" s="6">
        <v>2600</v>
      </c>
      <c r="B2601" s="47" t="str">
        <f t="shared" si="160"/>
        <v>00000A28</v>
      </c>
      <c r="C2601" s="47" t="str">
        <f>IFERROR(VLOOKUP(B2601,总表!A:B,2,0),"-")</f>
        <v>-</v>
      </c>
      <c r="D2601" s="6" t="str">
        <f t="shared" si="161"/>
        <v>-</v>
      </c>
      <c r="E2601" s="6" t="str">
        <f>IFERROR(VLOOKUP(B2601,总表!A:D,3,0),"-")</f>
        <v>-</v>
      </c>
      <c r="F2601" s="6" t="str">
        <f t="shared" si="162"/>
        <v>-</v>
      </c>
      <c r="G2601" s="6" t="s">
        <v>9</v>
      </c>
      <c r="H2601" s="6" t="str">
        <f>IF(IFERROR(VLOOKUP(B2601,总表!A:D,4,0),"露易")=0," ",IFERROR(VLOOKUP(B2601,总表!A:D,4,0),"-"))</f>
        <v>-</v>
      </c>
      <c r="I2601" s="6" t="str">
        <f t="shared" si="163"/>
        <v>-</v>
      </c>
    </row>
    <row r="2602" spans="1:9">
      <c r="A2602" s="6">
        <v>2601</v>
      </c>
      <c r="B2602" s="47" t="str">
        <f t="shared" si="160"/>
        <v>00000A29</v>
      </c>
      <c r="C2602" s="47" t="str">
        <f>IFERROR(VLOOKUP(B2602,总表!A:B,2,0),"-")</f>
        <v>-</v>
      </c>
      <c r="D2602" s="6" t="str">
        <f t="shared" si="161"/>
        <v>-</v>
      </c>
      <c r="E2602" s="6" t="str">
        <f>IFERROR(VLOOKUP(B2602,总表!A:D,3,0),"-")</f>
        <v>-</v>
      </c>
      <c r="F2602" s="6" t="str">
        <f t="shared" si="162"/>
        <v>-</v>
      </c>
      <c r="G2602" s="6" t="s">
        <v>9</v>
      </c>
      <c r="H2602" s="6" t="str">
        <f>IF(IFERROR(VLOOKUP(B2602,总表!A:D,4,0),"露易")=0," ",IFERROR(VLOOKUP(B2602,总表!A:D,4,0),"-"))</f>
        <v>-</v>
      </c>
      <c r="I2602" s="6" t="str">
        <f t="shared" si="163"/>
        <v>-</v>
      </c>
    </row>
    <row r="2603" spans="1:9">
      <c r="A2603" s="6">
        <v>2602</v>
      </c>
      <c r="B2603" s="47" t="str">
        <f t="shared" si="160"/>
        <v>00000A2A</v>
      </c>
      <c r="C2603" s="47" t="str">
        <f>IFERROR(VLOOKUP(B2603,总表!A:B,2,0),"-")</f>
        <v>-</v>
      </c>
      <c r="D2603" s="6" t="str">
        <f t="shared" si="161"/>
        <v>-</v>
      </c>
      <c r="E2603" s="6" t="str">
        <f>IFERROR(VLOOKUP(B2603,总表!A:D,3,0),"-")</f>
        <v>-</v>
      </c>
      <c r="F2603" s="6" t="str">
        <f t="shared" si="162"/>
        <v>-</v>
      </c>
      <c r="G2603" s="6" t="s">
        <v>9</v>
      </c>
      <c r="H2603" s="6" t="str">
        <f>IF(IFERROR(VLOOKUP(B2603,总表!A:D,4,0),"露易")=0," ",IFERROR(VLOOKUP(B2603,总表!A:D,4,0),"-"))</f>
        <v>-</v>
      </c>
      <c r="I2603" s="6" t="str">
        <f t="shared" si="163"/>
        <v>-</v>
      </c>
    </row>
    <row r="2604" spans="1:9">
      <c r="A2604" s="6">
        <v>2603</v>
      </c>
      <c r="B2604" s="47" t="str">
        <f t="shared" si="160"/>
        <v>00000A2B</v>
      </c>
      <c r="C2604" s="47" t="str">
        <f>IFERROR(VLOOKUP(B2604,总表!A:B,2,0),"-")</f>
        <v>-</v>
      </c>
      <c r="D2604" s="6" t="str">
        <f t="shared" si="161"/>
        <v>-</v>
      </c>
      <c r="E2604" s="6" t="str">
        <f>IFERROR(VLOOKUP(B2604,总表!A:D,3,0),"-")</f>
        <v>-</v>
      </c>
      <c r="F2604" s="6" t="str">
        <f t="shared" si="162"/>
        <v>-</v>
      </c>
      <c r="G2604" s="6" t="s">
        <v>9</v>
      </c>
      <c r="H2604" s="6" t="str">
        <f>IF(IFERROR(VLOOKUP(B2604,总表!A:D,4,0),"露易")=0," ",IFERROR(VLOOKUP(B2604,总表!A:D,4,0),"-"))</f>
        <v>-</v>
      </c>
      <c r="I2604" s="6" t="str">
        <f t="shared" si="163"/>
        <v>-</v>
      </c>
    </row>
    <row r="2605" spans="1:9">
      <c r="A2605" s="6">
        <v>2604</v>
      </c>
      <c r="B2605" s="47" t="str">
        <f t="shared" si="160"/>
        <v>00000A2C</v>
      </c>
      <c r="C2605" s="47" t="str">
        <f>IFERROR(VLOOKUP(B2605,总表!A:B,2,0),"-")</f>
        <v>-</v>
      </c>
      <c r="D2605" s="6" t="str">
        <f t="shared" si="161"/>
        <v>-</v>
      </c>
      <c r="E2605" s="6" t="str">
        <f>IFERROR(VLOOKUP(B2605,总表!A:D,3,0),"-")</f>
        <v>-</v>
      </c>
      <c r="F2605" s="6" t="str">
        <f t="shared" si="162"/>
        <v>-</v>
      </c>
      <c r="G2605" s="6" t="s">
        <v>9</v>
      </c>
      <c r="H2605" s="6" t="str">
        <f>IF(IFERROR(VLOOKUP(B2605,总表!A:D,4,0),"露易")=0," ",IFERROR(VLOOKUP(B2605,总表!A:D,4,0),"-"))</f>
        <v>-</v>
      </c>
      <c r="I2605" s="6" t="str">
        <f t="shared" si="163"/>
        <v>-</v>
      </c>
    </row>
    <row r="2606" spans="1:9">
      <c r="A2606" s="6">
        <v>2605</v>
      </c>
      <c r="B2606" s="47" t="str">
        <f t="shared" si="160"/>
        <v>00000A2D</v>
      </c>
      <c r="C2606" s="50" t="str">
        <f>IFERROR(VLOOKUP(B2606,总表!A:B,2,0),"-")</f>
        <v>摆设类</v>
      </c>
      <c r="D2606" s="51" t="str">
        <f t="shared" si="161"/>
        <v>摆设类</v>
      </c>
      <c r="E2606" s="6" t="str">
        <f>IFERROR(VLOOKUP(B2606,总表!A:D,3,0),"-")</f>
        <v>木制单人床</v>
      </c>
      <c r="F2606" s="6" t="str">
        <f t="shared" si="162"/>
        <v>木制单人床</v>
      </c>
      <c r="H2606" s="6" t="str">
        <f>IF(IFERROR(VLOOKUP(B2606,总表!A:D,4,0),"露易")=0," ",IFERROR(VLOOKUP(B2606,总表!A:D,4,0),"-"))</f>
        <v> </v>
      </c>
      <c r="I2606" s="6" t="str">
        <f t="shared" si="163"/>
        <v> </v>
      </c>
    </row>
    <row r="2607" spans="1:9">
      <c r="A2607" s="6">
        <v>2606</v>
      </c>
      <c r="B2607" s="47" t="str">
        <f t="shared" si="160"/>
        <v>00000A2E</v>
      </c>
      <c r="C2607" s="47" t="str">
        <f>IFERROR(VLOOKUP(B2607,总表!A:B,2,0),"-")</f>
        <v>-</v>
      </c>
      <c r="D2607" s="6" t="str">
        <f t="shared" si="161"/>
        <v>-</v>
      </c>
      <c r="E2607" s="6" t="str">
        <f>IFERROR(VLOOKUP(B2607,总表!A:D,3,0),"-")</f>
        <v>-</v>
      </c>
      <c r="F2607" s="6" t="str">
        <f t="shared" si="162"/>
        <v>-</v>
      </c>
      <c r="G2607" s="6" t="s">
        <v>9</v>
      </c>
      <c r="H2607" s="6" t="str">
        <f>IF(IFERROR(VLOOKUP(B2607,总表!A:D,4,0),"露易")=0," ",IFERROR(VLOOKUP(B2607,总表!A:D,4,0),"-"))</f>
        <v>-</v>
      </c>
      <c r="I2607" s="6" t="str">
        <f t="shared" si="163"/>
        <v>-</v>
      </c>
    </row>
    <row r="2608" spans="1:9">
      <c r="A2608" s="6">
        <v>2607</v>
      </c>
      <c r="B2608" s="47" t="str">
        <f t="shared" si="160"/>
        <v>00000A2F</v>
      </c>
      <c r="C2608" s="47" t="str">
        <f>IFERROR(VLOOKUP(B2608,总表!A:B,2,0),"-")</f>
        <v>-</v>
      </c>
      <c r="D2608" s="6" t="str">
        <f t="shared" si="161"/>
        <v>-</v>
      </c>
      <c r="E2608" s="6" t="str">
        <f>IFERROR(VLOOKUP(B2608,总表!A:D,3,0),"-")</f>
        <v>-</v>
      </c>
      <c r="F2608" s="6" t="str">
        <f t="shared" si="162"/>
        <v>-</v>
      </c>
      <c r="G2608" s="6" t="s">
        <v>9</v>
      </c>
      <c r="H2608" s="6" t="str">
        <f>IF(IFERROR(VLOOKUP(B2608,总表!A:D,4,0),"露易")=0," ",IFERROR(VLOOKUP(B2608,总表!A:D,4,0),"-"))</f>
        <v>-</v>
      </c>
      <c r="I2608" s="6" t="str">
        <f t="shared" si="163"/>
        <v>-</v>
      </c>
    </row>
    <row r="2609" spans="1:9">
      <c r="A2609" s="6">
        <v>2608</v>
      </c>
      <c r="B2609" s="47" t="str">
        <f t="shared" si="160"/>
        <v>00000A30</v>
      </c>
      <c r="C2609" s="47" t="str">
        <f>IFERROR(VLOOKUP(B2609,总表!A:B,2,0),"-")</f>
        <v>-</v>
      </c>
      <c r="D2609" s="6" t="str">
        <f t="shared" si="161"/>
        <v>-</v>
      </c>
      <c r="E2609" s="6" t="str">
        <f>IFERROR(VLOOKUP(B2609,总表!A:D,3,0),"-")</f>
        <v>-</v>
      </c>
      <c r="F2609" s="6" t="str">
        <f t="shared" si="162"/>
        <v>-</v>
      </c>
      <c r="G2609" s="6" t="s">
        <v>9</v>
      </c>
      <c r="H2609" s="6" t="str">
        <f>IF(IFERROR(VLOOKUP(B2609,总表!A:D,4,0),"露易")=0," ",IFERROR(VLOOKUP(B2609,总表!A:D,4,0),"-"))</f>
        <v>-</v>
      </c>
      <c r="I2609" s="6" t="str">
        <f t="shared" si="163"/>
        <v>-</v>
      </c>
    </row>
    <row r="2610" spans="1:9">
      <c r="A2610" s="6">
        <v>2609</v>
      </c>
      <c r="B2610" s="47" t="str">
        <f t="shared" si="160"/>
        <v>00000A31</v>
      </c>
      <c r="C2610" s="47" t="str">
        <f>IFERROR(VLOOKUP(B2610,总表!A:B,2,0),"-")</f>
        <v>帽子类</v>
      </c>
      <c r="D2610" s="6" t="str">
        <f t="shared" si="161"/>
        <v>帽子类</v>
      </c>
      <c r="E2610" s="6" t="str">
        <f>IFERROR(VLOOKUP(B2610,总表!A:D,3,0),"-")</f>
        <v>蝴蝶结</v>
      </c>
      <c r="F2610" s="6" t="str">
        <f t="shared" si="162"/>
        <v>蝴蝶结</v>
      </c>
      <c r="G2610" s="6">
        <v>122</v>
      </c>
      <c r="H2610" s="51" t="str">
        <f>IF(IFERROR(VLOOKUP(B2610,总表!A:D,4,0),"露易")=0," ",IFERROR(VLOOKUP(B2610,总表!A:D,4,0),"-"))</f>
        <v>绿色</v>
      </c>
      <c r="I2610" s="51" t="str">
        <f t="shared" si="163"/>
        <v>绿色</v>
      </c>
    </row>
    <row r="2611" spans="1:9">
      <c r="A2611" s="6">
        <v>2610</v>
      </c>
      <c r="B2611" s="47" t="str">
        <f t="shared" si="160"/>
        <v>00000A32</v>
      </c>
      <c r="C2611" s="47" t="str">
        <f>IFERROR(VLOOKUP(B2611,总表!A:B,2,0),"-")</f>
        <v>帽子类</v>
      </c>
      <c r="D2611" s="6" t="str">
        <f t="shared" si="161"/>
        <v>帽子类</v>
      </c>
      <c r="E2611" s="6" t="str">
        <f>IFERROR(VLOOKUP(B2611,总表!A:D,3,0),"-")</f>
        <v>蝴蝶结</v>
      </c>
      <c r="F2611" s="6" t="str">
        <f t="shared" si="162"/>
        <v>蝴蝶结</v>
      </c>
      <c r="G2611" s="6">
        <v>122</v>
      </c>
      <c r="H2611" s="51" t="str">
        <f>IF(IFERROR(VLOOKUP(B2611,总表!A:D,4,0),"露易")=0," ",IFERROR(VLOOKUP(B2611,总表!A:D,4,0),"-"))</f>
        <v>红色</v>
      </c>
      <c r="I2611" s="51" t="str">
        <f t="shared" si="163"/>
        <v>红色</v>
      </c>
    </row>
    <row r="2612" spans="1:9">
      <c r="A2612" s="6">
        <v>2611</v>
      </c>
      <c r="B2612" s="47" t="str">
        <f t="shared" si="160"/>
        <v>00000A33</v>
      </c>
      <c r="C2612" s="47" t="str">
        <f>IFERROR(VLOOKUP(B2612,总表!A:B,2,0),"-")</f>
        <v>-</v>
      </c>
      <c r="D2612" s="6" t="str">
        <f t="shared" si="161"/>
        <v>-</v>
      </c>
      <c r="E2612" s="6" t="str">
        <f>IFERROR(VLOOKUP(B2612,总表!A:D,3,0),"-")</f>
        <v>-</v>
      </c>
      <c r="F2612" s="6" t="str">
        <f t="shared" si="162"/>
        <v>-</v>
      </c>
      <c r="G2612" s="6" t="s">
        <v>9</v>
      </c>
      <c r="H2612" s="6" t="str">
        <f>IF(IFERROR(VLOOKUP(B2612,总表!A:D,4,0),"露易")=0," ",IFERROR(VLOOKUP(B2612,总表!A:D,4,0),"-"))</f>
        <v>-</v>
      </c>
      <c r="I2612" s="6" t="str">
        <f t="shared" si="163"/>
        <v>-</v>
      </c>
    </row>
    <row r="2613" spans="1:9">
      <c r="A2613" s="6">
        <v>2612</v>
      </c>
      <c r="B2613" s="47" t="str">
        <f t="shared" si="160"/>
        <v>00000A34</v>
      </c>
      <c r="C2613" s="47" t="str">
        <f>IFERROR(VLOOKUP(B2613,总表!A:B,2,0),"-")</f>
        <v>-</v>
      </c>
      <c r="D2613" s="6" t="str">
        <f t="shared" si="161"/>
        <v>-</v>
      </c>
      <c r="E2613" s="6" t="str">
        <f>IFERROR(VLOOKUP(B2613,总表!A:D,3,0),"-")</f>
        <v>-</v>
      </c>
      <c r="F2613" s="6" t="str">
        <f t="shared" si="162"/>
        <v>-</v>
      </c>
      <c r="G2613" s="6" t="s">
        <v>9</v>
      </c>
      <c r="H2613" s="6" t="str">
        <f>IF(IFERROR(VLOOKUP(B2613,总表!A:D,4,0),"露易")=0," ",IFERROR(VLOOKUP(B2613,总表!A:D,4,0),"-"))</f>
        <v>-</v>
      </c>
      <c r="I2613" s="6" t="str">
        <f t="shared" si="163"/>
        <v>-</v>
      </c>
    </row>
    <row r="2614" spans="1:9">
      <c r="A2614" s="6">
        <v>2613</v>
      </c>
      <c r="B2614" s="47" t="str">
        <f t="shared" si="160"/>
        <v>00000A35</v>
      </c>
      <c r="C2614" s="47" t="str">
        <f>IFERROR(VLOOKUP(B2614,总表!A:B,2,0),"-")</f>
        <v>-</v>
      </c>
      <c r="D2614" s="6" t="str">
        <f t="shared" si="161"/>
        <v>-</v>
      </c>
      <c r="E2614" s="6" t="str">
        <f>IFERROR(VLOOKUP(B2614,总表!A:D,3,0),"-")</f>
        <v>-</v>
      </c>
      <c r="F2614" s="6" t="str">
        <f t="shared" si="162"/>
        <v>-</v>
      </c>
      <c r="G2614" s="6" t="s">
        <v>9</v>
      </c>
      <c r="H2614" s="6" t="str">
        <f>IF(IFERROR(VLOOKUP(B2614,总表!A:D,4,0),"露易")=0," ",IFERROR(VLOOKUP(B2614,总表!A:D,4,0),"-"))</f>
        <v>-</v>
      </c>
      <c r="I2614" s="6" t="str">
        <f t="shared" si="163"/>
        <v>-</v>
      </c>
    </row>
    <row r="2615" spans="1:9">
      <c r="A2615" s="6">
        <v>2614</v>
      </c>
      <c r="B2615" s="47" t="str">
        <f t="shared" si="160"/>
        <v>00000A36</v>
      </c>
      <c r="C2615" s="50" t="str">
        <f>IFERROR(VLOOKUP(B2615,总表!A:B,2,0),"-")</f>
        <v>摆设类</v>
      </c>
      <c r="D2615" s="51" t="str">
        <f t="shared" si="161"/>
        <v>摆设类</v>
      </c>
      <c r="E2615" s="6" t="str">
        <f>IFERROR(VLOOKUP(B2615,总表!A:D,3,0),"-")</f>
        <v>登山车</v>
      </c>
      <c r="F2615" s="6" t="str">
        <f t="shared" si="162"/>
        <v>登山车</v>
      </c>
      <c r="H2615" s="6" t="str">
        <f>IF(IFERROR(VLOOKUP(B2615,总表!A:D,4,0),"露易")=0," ",IFERROR(VLOOKUP(B2615,总表!A:D,4,0),"-"))</f>
        <v> </v>
      </c>
      <c r="I2615" s="6" t="str">
        <f t="shared" si="163"/>
        <v> </v>
      </c>
    </row>
    <row r="2616" spans="1:9">
      <c r="A2616" s="6">
        <v>2615</v>
      </c>
      <c r="B2616" s="47" t="str">
        <f t="shared" si="160"/>
        <v>00000A37</v>
      </c>
      <c r="C2616" s="47" t="str">
        <f>IFERROR(VLOOKUP(B2616,总表!A:B,2,0),"-")</f>
        <v>工具类</v>
      </c>
      <c r="D2616" s="6" t="str">
        <f t="shared" si="161"/>
        <v>工具类</v>
      </c>
      <c r="E2616" s="6" t="str">
        <f>IFERROR(VLOOKUP(B2616,总表!A:D,3,0),"-")</f>
        <v>梯子</v>
      </c>
      <c r="F2616" s="6" t="str">
        <f t="shared" si="162"/>
        <v>梯子</v>
      </c>
      <c r="H2616" s="6" t="str">
        <f>IF(IFERROR(VLOOKUP(B2616,总表!A:D,4,0),"露易")=0," ",IFERROR(VLOOKUP(B2616,总表!A:D,4,0),"-"))</f>
        <v> </v>
      </c>
      <c r="I2616" s="6" t="str">
        <f t="shared" si="163"/>
        <v> </v>
      </c>
    </row>
    <row r="2617" spans="1:9">
      <c r="A2617" s="6">
        <v>2616</v>
      </c>
      <c r="B2617" s="47" t="str">
        <f t="shared" si="160"/>
        <v>00000A38</v>
      </c>
      <c r="C2617" s="47" t="str">
        <f>IFERROR(VLOOKUP(B2617,总表!A:B,2,0),"-")</f>
        <v>-</v>
      </c>
      <c r="D2617" s="6" t="str">
        <f t="shared" si="161"/>
        <v>-</v>
      </c>
      <c r="E2617" s="6" t="str">
        <f>IFERROR(VLOOKUP(B2617,总表!A:D,3,0),"-")</f>
        <v>-</v>
      </c>
      <c r="F2617" s="6" t="str">
        <f t="shared" si="162"/>
        <v>-</v>
      </c>
      <c r="G2617" s="6" t="s">
        <v>9</v>
      </c>
      <c r="H2617" s="6" t="str">
        <f>IF(IFERROR(VLOOKUP(B2617,总表!A:D,4,0),"露易")=0," ",IFERROR(VLOOKUP(B2617,总表!A:D,4,0),"-"))</f>
        <v>-</v>
      </c>
      <c r="I2617" s="6" t="str">
        <f t="shared" si="163"/>
        <v>-</v>
      </c>
    </row>
    <row r="2618" spans="1:9">
      <c r="A2618" s="6">
        <v>2617</v>
      </c>
      <c r="B2618" s="47" t="str">
        <f t="shared" si="160"/>
        <v>00000A39</v>
      </c>
      <c r="C2618" s="47" t="str">
        <f>IFERROR(VLOOKUP(B2618,总表!A:B,2,0),"-")</f>
        <v>-</v>
      </c>
      <c r="D2618" s="6" t="str">
        <f t="shared" si="161"/>
        <v>-</v>
      </c>
      <c r="E2618" s="6" t="str">
        <f>IFERROR(VLOOKUP(B2618,总表!A:D,3,0),"-")</f>
        <v>-</v>
      </c>
      <c r="F2618" s="6" t="str">
        <f t="shared" si="162"/>
        <v>-</v>
      </c>
      <c r="G2618" s="6" t="s">
        <v>9</v>
      </c>
      <c r="H2618" s="6" t="str">
        <f>IF(IFERROR(VLOOKUP(B2618,总表!A:D,4,0),"露易")=0," ",IFERROR(VLOOKUP(B2618,总表!A:D,4,0),"-"))</f>
        <v>-</v>
      </c>
      <c r="I2618" s="6" t="str">
        <f t="shared" si="163"/>
        <v>-</v>
      </c>
    </row>
    <row r="2619" spans="1:9">
      <c r="A2619" s="6">
        <v>2618</v>
      </c>
      <c r="B2619" s="47" t="str">
        <f t="shared" si="160"/>
        <v>00000A3A</v>
      </c>
      <c r="C2619" s="47" t="str">
        <f>IFERROR(VLOOKUP(B2619,总表!A:B,2,0),"-")</f>
        <v>-</v>
      </c>
      <c r="D2619" s="6" t="str">
        <f t="shared" si="161"/>
        <v>-</v>
      </c>
      <c r="E2619" s="6" t="str">
        <f>IFERROR(VLOOKUP(B2619,总表!A:D,3,0),"-")</f>
        <v>-</v>
      </c>
      <c r="F2619" s="6" t="str">
        <f t="shared" si="162"/>
        <v>-</v>
      </c>
      <c r="G2619" s="6" t="s">
        <v>9</v>
      </c>
      <c r="H2619" s="6" t="str">
        <f>IF(IFERROR(VLOOKUP(B2619,总表!A:D,4,0),"露易")=0," ",IFERROR(VLOOKUP(B2619,总表!A:D,4,0),"-"))</f>
        <v>-</v>
      </c>
      <c r="I2619" s="6" t="str">
        <f t="shared" si="163"/>
        <v>-</v>
      </c>
    </row>
    <row r="2620" spans="1:9">
      <c r="A2620" s="6">
        <v>2619</v>
      </c>
      <c r="B2620" s="47" t="str">
        <f t="shared" si="160"/>
        <v>00000A3B</v>
      </c>
      <c r="C2620" s="47" t="str">
        <f>IFERROR(VLOOKUP(B2620,总表!A:B,2,0),"-")</f>
        <v>-</v>
      </c>
      <c r="D2620" s="6" t="str">
        <f t="shared" si="161"/>
        <v>-</v>
      </c>
      <c r="E2620" s="6" t="str">
        <f>IFERROR(VLOOKUP(B2620,总表!A:D,3,0),"-")</f>
        <v>-</v>
      </c>
      <c r="F2620" s="6" t="str">
        <f t="shared" si="162"/>
        <v>-</v>
      </c>
      <c r="G2620" s="6" t="s">
        <v>9</v>
      </c>
      <c r="H2620" s="6" t="str">
        <f>IF(IFERROR(VLOOKUP(B2620,总表!A:D,4,0),"露易")=0," ",IFERROR(VLOOKUP(B2620,总表!A:D,4,0),"-"))</f>
        <v>-</v>
      </c>
      <c r="I2620" s="6" t="str">
        <f t="shared" si="163"/>
        <v>-</v>
      </c>
    </row>
    <row r="2621" spans="1:9">
      <c r="A2621" s="6">
        <v>2620</v>
      </c>
      <c r="B2621" s="47" t="str">
        <f t="shared" si="160"/>
        <v>00000A3C</v>
      </c>
      <c r="C2621" s="47" t="str">
        <f>IFERROR(VLOOKUP(B2621,总表!A:B,2,0),"-")</f>
        <v>-</v>
      </c>
      <c r="D2621" s="6" t="str">
        <f t="shared" si="161"/>
        <v>-</v>
      </c>
      <c r="E2621" s="6" t="str">
        <f>IFERROR(VLOOKUP(B2621,总表!A:D,3,0),"-")</f>
        <v>-</v>
      </c>
      <c r="F2621" s="6" t="str">
        <f t="shared" si="162"/>
        <v>-</v>
      </c>
      <c r="G2621" s="6" t="s">
        <v>9</v>
      </c>
      <c r="H2621" s="6" t="str">
        <f>IF(IFERROR(VLOOKUP(B2621,总表!A:D,4,0),"露易")=0," ",IFERROR(VLOOKUP(B2621,总表!A:D,4,0),"-"))</f>
        <v>-</v>
      </c>
      <c r="I2621" s="6" t="str">
        <f t="shared" si="163"/>
        <v>-</v>
      </c>
    </row>
    <row r="2622" spans="1:9">
      <c r="A2622" s="6">
        <v>2621</v>
      </c>
      <c r="B2622" s="47" t="str">
        <f t="shared" si="160"/>
        <v>00000A3D</v>
      </c>
      <c r="C2622" s="47" t="str">
        <f>IFERROR(VLOOKUP(B2622,总表!A:B,2,0),"-")</f>
        <v>-</v>
      </c>
      <c r="D2622" s="6" t="str">
        <f t="shared" si="161"/>
        <v>-</v>
      </c>
      <c r="E2622" s="6" t="str">
        <f>IFERROR(VLOOKUP(B2622,总表!A:D,3,0),"-")</f>
        <v>-</v>
      </c>
      <c r="F2622" s="6" t="str">
        <f t="shared" si="162"/>
        <v>-</v>
      </c>
      <c r="G2622" s="6" t="s">
        <v>9</v>
      </c>
      <c r="H2622" s="6" t="str">
        <f>IF(IFERROR(VLOOKUP(B2622,总表!A:D,4,0),"露易")=0," ",IFERROR(VLOOKUP(B2622,总表!A:D,4,0),"-"))</f>
        <v>-</v>
      </c>
      <c r="I2622" s="6" t="str">
        <f t="shared" si="163"/>
        <v>-</v>
      </c>
    </row>
    <row r="2623" spans="1:9">
      <c r="A2623" s="6">
        <v>2622</v>
      </c>
      <c r="B2623" s="47" t="str">
        <f t="shared" si="160"/>
        <v>00000A3E</v>
      </c>
      <c r="C2623" s="47" t="str">
        <f>IFERROR(VLOOKUP(B2623,总表!A:B,2,0),"-")</f>
        <v>-</v>
      </c>
      <c r="D2623" s="6" t="str">
        <f t="shared" si="161"/>
        <v>-</v>
      </c>
      <c r="E2623" s="6" t="str">
        <f>IFERROR(VLOOKUP(B2623,总表!A:D,3,0),"-")</f>
        <v>-</v>
      </c>
      <c r="F2623" s="6" t="str">
        <f t="shared" si="162"/>
        <v>-</v>
      </c>
      <c r="H2623" s="6" t="str">
        <f>IF(IFERROR(VLOOKUP(B2623,总表!A:D,4,0),"露易")=0," ",IFERROR(VLOOKUP(B2623,总表!A:D,4,0),"-"))</f>
        <v>-</v>
      </c>
      <c r="I2623" s="6" t="str">
        <f t="shared" si="163"/>
        <v>-</v>
      </c>
    </row>
    <row r="2624" spans="1:9">
      <c r="A2624" s="6">
        <v>2623</v>
      </c>
      <c r="B2624" s="47" t="str">
        <f t="shared" si="160"/>
        <v>00000A3F</v>
      </c>
      <c r="C2624" s="47" t="str">
        <f>IFERROR(VLOOKUP(B2624,总表!A:B,2,0),"-")</f>
        <v>-</v>
      </c>
      <c r="D2624" s="6" t="str">
        <f t="shared" si="161"/>
        <v>-</v>
      </c>
      <c r="E2624" s="6" t="str">
        <f>IFERROR(VLOOKUP(B2624,总表!A:D,3,0),"-")</f>
        <v>-</v>
      </c>
      <c r="F2624" s="6" t="str">
        <f t="shared" si="162"/>
        <v>-</v>
      </c>
      <c r="H2624" s="6" t="str">
        <f>IF(IFERROR(VLOOKUP(B2624,总表!A:D,4,0),"露易")=0," ",IFERROR(VLOOKUP(B2624,总表!A:D,4,0),"-"))</f>
        <v>-</v>
      </c>
      <c r="I2624" s="6" t="str">
        <f t="shared" si="163"/>
        <v>-</v>
      </c>
    </row>
    <row r="2625" spans="1:9">
      <c r="A2625" s="6">
        <v>2624</v>
      </c>
      <c r="B2625" s="47" t="str">
        <f t="shared" si="160"/>
        <v>00000A40</v>
      </c>
      <c r="C2625" s="47" t="str">
        <f>IFERROR(VLOOKUP(B2625,总表!A:B,2,0),"-")</f>
        <v>种植类</v>
      </c>
      <c r="D2625" s="6" t="str">
        <f t="shared" si="161"/>
        <v>种植类</v>
      </c>
      <c r="E2625" s="51" t="str">
        <f>IFERROR(VLOOKUP(B2625,总表!A:D,3,0),"-")</f>
        <v>杂草</v>
      </c>
      <c r="F2625" s="51" t="str">
        <f t="shared" si="162"/>
        <v>杂草</v>
      </c>
      <c r="H2625" s="6" t="str">
        <f>IF(IFERROR(VLOOKUP(B2625,总表!A:D,4,0),"露易")=0," ",IFERROR(VLOOKUP(B2625,总表!A:D,4,0),"-"))</f>
        <v> </v>
      </c>
      <c r="I2625" s="6" t="str">
        <f t="shared" si="163"/>
        <v> </v>
      </c>
    </row>
    <row r="2626" spans="1:9">
      <c r="A2626" s="6">
        <v>2625</v>
      </c>
      <c r="B2626" s="47" t="str">
        <f t="shared" ref="B2626:B2689" si="164">DEC2HEX(ROW(A2625),8)</f>
        <v>00000A41</v>
      </c>
      <c r="C2626" s="47" t="str">
        <f>IFERROR(VLOOKUP(B2626,总表!A:B,2,0),"-")</f>
        <v>-</v>
      </c>
      <c r="D2626" s="6" t="str">
        <f t="shared" ref="D2626:D2689" si="165">C2626</f>
        <v>-</v>
      </c>
      <c r="E2626" s="6" t="str">
        <f>IFERROR(VLOOKUP(B2626,总表!A:D,3,0),"-")</f>
        <v>-</v>
      </c>
      <c r="F2626" s="6" t="str">
        <f t="shared" ref="F2626:F2689" si="166">E2626</f>
        <v>-</v>
      </c>
      <c r="G2626" s="6" t="s">
        <v>9</v>
      </c>
      <c r="H2626" s="6" t="str">
        <f>IF(IFERROR(VLOOKUP(B2626,总表!A:D,4,0),"露易")=0," ",IFERROR(VLOOKUP(B2626,总表!A:D,4,0),"-"))</f>
        <v>-</v>
      </c>
      <c r="I2626" s="6" t="str">
        <f t="shared" ref="I2626:I2689" si="167">H2626</f>
        <v>-</v>
      </c>
    </row>
    <row r="2627" spans="1:9">
      <c r="A2627" s="6">
        <v>2626</v>
      </c>
      <c r="B2627" s="47" t="str">
        <f t="shared" si="164"/>
        <v>00000A42</v>
      </c>
      <c r="C2627" s="47" t="str">
        <f>IFERROR(VLOOKUP(B2627,总表!A:B,2,0),"-")</f>
        <v>种植类</v>
      </c>
      <c r="D2627" s="6" t="str">
        <f t="shared" si="165"/>
        <v>种植类</v>
      </c>
      <c r="E2627" s="51" t="str">
        <f>IFERROR(VLOOKUP(B2627,总表!A:D,3,0),"-")</f>
        <v>红色波斯菊种子</v>
      </c>
      <c r="F2627" s="51" t="str">
        <f t="shared" si="166"/>
        <v>红色波斯菊种子</v>
      </c>
      <c r="H2627" s="6" t="str">
        <f>IF(IFERROR(VLOOKUP(B2627,总表!A:D,4,0),"露易")=0," ",IFERROR(VLOOKUP(B2627,总表!A:D,4,0),"-"))</f>
        <v> </v>
      </c>
      <c r="I2627" s="6" t="str">
        <f t="shared" si="167"/>
        <v> </v>
      </c>
    </row>
    <row r="2628" spans="1:9">
      <c r="A2628" s="6">
        <v>2627</v>
      </c>
      <c r="B2628" s="47" t="str">
        <f t="shared" si="164"/>
        <v>00000A43</v>
      </c>
      <c r="C2628" s="47" t="str">
        <f>IFERROR(VLOOKUP(B2628,总表!A:B,2,0),"-")</f>
        <v>种植类</v>
      </c>
      <c r="D2628" s="6" t="str">
        <f t="shared" si="165"/>
        <v>种植类</v>
      </c>
      <c r="E2628" s="51" t="str">
        <f>IFERROR(VLOOKUP(B2628,总表!A:D,3,0),"-")</f>
        <v>红色波斯菊花茎</v>
      </c>
      <c r="F2628" s="51" t="str">
        <f t="shared" si="166"/>
        <v>红色波斯菊花茎</v>
      </c>
      <c r="H2628" s="6" t="str">
        <f>IF(IFERROR(VLOOKUP(B2628,总表!A:D,4,0),"露易")=0," ",IFERROR(VLOOKUP(B2628,总表!A:D,4,0),"-"))</f>
        <v> </v>
      </c>
      <c r="I2628" s="6" t="str">
        <f t="shared" si="167"/>
        <v> </v>
      </c>
    </row>
    <row r="2629" spans="1:9">
      <c r="A2629" s="6">
        <v>2628</v>
      </c>
      <c r="B2629" s="47" t="str">
        <f t="shared" si="164"/>
        <v>00000A44</v>
      </c>
      <c r="C2629" s="47" t="str">
        <f>IFERROR(VLOOKUP(B2629,总表!A:B,2,0),"-")</f>
        <v>种植类</v>
      </c>
      <c r="D2629" s="6" t="str">
        <f t="shared" si="165"/>
        <v>种植类</v>
      </c>
      <c r="E2629" s="51" t="str">
        <f>IFERROR(VLOOKUP(B2629,总表!A:D,3,0),"-")</f>
        <v>红色波斯菊花蕾</v>
      </c>
      <c r="F2629" s="51" t="str">
        <f t="shared" si="166"/>
        <v>红色波斯菊花蕾</v>
      </c>
      <c r="H2629" s="6" t="str">
        <f>IF(IFERROR(VLOOKUP(B2629,总表!A:D,4,0),"露易")=0," ",IFERROR(VLOOKUP(B2629,总表!A:D,4,0),"-"))</f>
        <v> </v>
      </c>
      <c r="I2629" s="6" t="str">
        <f t="shared" si="167"/>
        <v> </v>
      </c>
    </row>
    <row r="2630" spans="1:9">
      <c r="A2630" s="6">
        <v>2629</v>
      </c>
      <c r="B2630" s="47" t="str">
        <f t="shared" si="164"/>
        <v>00000A45</v>
      </c>
      <c r="C2630" s="47" t="str">
        <f>IFERROR(VLOOKUP(B2630,总表!A:B,2,0),"-")</f>
        <v>种植类</v>
      </c>
      <c r="D2630" s="6" t="str">
        <f t="shared" si="165"/>
        <v>种植类</v>
      </c>
      <c r="E2630" s="6" t="str">
        <f>IFERROR(VLOOKUP(B2630,总表!A:D,3,0),"-")</f>
        <v>白色波斯菊种子</v>
      </c>
      <c r="F2630" s="6" t="str">
        <f t="shared" si="166"/>
        <v>白色波斯菊种子</v>
      </c>
      <c r="H2630" s="6" t="str">
        <f>IF(IFERROR(VLOOKUP(B2630,总表!A:D,4,0),"露易")=0," ",IFERROR(VLOOKUP(B2630,总表!A:D,4,0),"-"))</f>
        <v> </v>
      </c>
      <c r="I2630" s="6" t="str">
        <f t="shared" si="167"/>
        <v> </v>
      </c>
    </row>
    <row r="2631" spans="1:9">
      <c r="A2631" s="6">
        <v>2630</v>
      </c>
      <c r="B2631" s="47" t="str">
        <f t="shared" si="164"/>
        <v>00000A46</v>
      </c>
      <c r="C2631" s="47" t="str">
        <f>IFERROR(VLOOKUP(B2631,总表!A:B,2,0),"-")</f>
        <v>种植类</v>
      </c>
      <c r="D2631" s="6" t="str">
        <f t="shared" si="165"/>
        <v>种植类</v>
      </c>
      <c r="E2631" s="6" t="str">
        <f>IFERROR(VLOOKUP(B2631,总表!A:D,3,0),"-")</f>
        <v>白色波斯菊花茎</v>
      </c>
      <c r="F2631" s="6" t="str">
        <f t="shared" si="166"/>
        <v>白色波斯菊花茎</v>
      </c>
      <c r="H2631" s="6" t="str">
        <f>IF(IFERROR(VLOOKUP(B2631,总表!A:D,4,0),"露易")=0," ",IFERROR(VLOOKUP(B2631,总表!A:D,4,0),"-"))</f>
        <v> </v>
      </c>
      <c r="I2631" s="6" t="str">
        <f t="shared" si="167"/>
        <v> </v>
      </c>
    </row>
    <row r="2632" spans="1:9">
      <c r="A2632" s="6">
        <v>2631</v>
      </c>
      <c r="B2632" s="47" t="str">
        <f t="shared" si="164"/>
        <v>00000A47</v>
      </c>
      <c r="C2632" s="47" t="str">
        <f>IFERROR(VLOOKUP(B2632,总表!A:B,2,0),"-")</f>
        <v>种植类</v>
      </c>
      <c r="D2632" s="6" t="str">
        <f t="shared" si="165"/>
        <v>种植类</v>
      </c>
      <c r="E2632" s="6" t="str">
        <f>IFERROR(VLOOKUP(B2632,总表!A:D,3,0),"-")</f>
        <v>白色波斯菊花蕾</v>
      </c>
      <c r="F2632" s="6" t="str">
        <f t="shared" si="166"/>
        <v>白色波斯菊花蕾</v>
      </c>
      <c r="H2632" s="6" t="str">
        <f>IF(IFERROR(VLOOKUP(B2632,总表!A:D,4,0),"露易")=0," ",IFERROR(VLOOKUP(B2632,总表!A:D,4,0),"-"))</f>
        <v> </v>
      </c>
      <c r="I2632" s="6" t="str">
        <f t="shared" si="167"/>
        <v> </v>
      </c>
    </row>
    <row r="2633" spans="1:9">
      <c r="A2633" s="6">
        <v>2632</v>
      </c>
      <c r="B2633" s="47" t="str">
        <f t="shared" si="164"/>
        <v>00000A48</v>
      </c>
      <c r="C2633" s="47" t="str">
        <f>IFERROR(VLOOKUP(B2633,总表!A:B,2,0),"-")</f>
        <v>种植类</v>
      </c>
      <c r="D2633" s="6" t="str">
        <f t="shared" si="165"/>
        <v>种植类</v>
      </c>
      <c r="E2633" s="6" t="str">
        <f>IFERROR(VLOOKUP(B2633,总表!A:D,3,0),"-")</f>
        <v>10棵大头菜</v>
      </c>
      <c r="F2633" s="6" t="str">
        <f t="shared" si="166"/>
        <v>10棵大头菜</v>
      </c>
      <c r="G2633" s="6" t="s">
        <v>9</v>
      </c>
      <c r="H2633" s="6" t="str">
        <f>IF(IFERROR(VLOOKUP(B2633,总表!A:D,4,0),"露易")=0," ",IFERROR(VLOOKUP(B2633,总表!A:D,4,0),"-"))</f>
        <v> </v>
      </c>
      <c r="I2633" s="6" t="str">
        <f t="shared" si="167"/>
        <v> </v>
      </c>
    </row>
    <row r="2634" spans="1:9">
      <c r="A2634" s="6">
        <v>2633</v>
      </c>
      <c r="B2634" s="47" t="str">
        <f t="shared" si="164"/>
        <v>00000A49</v>
      </c>
      <c r="C2634" s="47" t="str">
        <f>IFERROR(VLOOKUP(B2634,总表!A:B,2,0),"-")</f>
        <v>种植类</v>
      </c>
      <c r="D2634" s="6" t="str">
        <f t="shared" si="165"/>
        <v>种植类</v>
      </c>
      <c r="E2634" s="6" t="str">
        <f>IFERROR(VLOOKUP(B2634,总表!A:D,3,0),"-")</f>
        <v>20棵大头菜</v>
      </c>
      <c r="F2634" s="6" t="str">
        <f t="shared" si="166"/>
        <v>20棵大头菜</v>
      </c>
      <c r="G2634" s="6" t="s">
        <v>9</v>
      </c>
      <c r="H2634" s="6" t="str">
        <f>IF(IFERROR(VLOOKUP(B2634,总表!A:D,4,0),"露易")=0," ",IFERROR(VLOOKUP(B2634,总表!A:D,4,0),"-"))</f>
        <v> </v>
      </c>
      <c r="I2634" s="6" t="str">
        <f t="shared" si="167"/>
        <v> </v>
      </c>
    </row>
    <row r="2635" spans="1:9">
      <c r="A2635" s="6">
        <v>2634</v>
      </c>
      <c r="B2635" s="47" t="str">
        <f t="shared" si="164"/>
        <v>00000A4A</v>
      </c>
      <c r="C2635" s="47" t="str">
        <f>IFERROR(VLOOKUP(B2635,总表!A:B,2,0),"-")</f>
        <v>种植类</v>
      </c>
      <c r="D2635" s="6" t="str">
        <f t="shared" si="165"/>
        <v>种植类</v>
      </c>
      <c r="E2635" s="6" t="str">
        <f>IFERROR(VLOOKUP(B2635,总表!A:D,3,0),"-")</f>
        <v>30棵大头菜</v>
      </c>
      <c r="F2635" s="6" t="str">
        <f t="shared" si="166"/>
        <v>30棵大头菜</v>
      </c>
      <c r="G2635" s="6" t="s">
        <v>9</v>
      </c>
      <c r="H2635" s="6" t="str">
        <f>IF(IFERROR(VLOOKUP(B2635,总表!A:D,4,0),"露易")=0," ",IFERROR(VLOOKUP(B2635,总表!A:D,4,0),"-"))</f>
        <v> </v>
      </c>
      <c r="I2635" s="6" t="str">
        <f t="shared" si="167"/>
        <v> </v>
      </c>
    </row>
    <row r="2636" spans="1:9">
      <c r="A2636" s="6">
        <v>2635</v>
      </c>
      <c r="B2636" s="47" t="str">
        <f t="shared" si="164"/>
        <v>00000A4B</v>
      </c>
      <c r="C2636" s="47" t="str">
        <f>IFERROR(VLOOKUP(B2636,总表!A:B,2,0),"-")</f>
        <v>种植类</v>
      </c>
      <c r="D2636" s="6" t="str">
        <f t="shared" si="165"/>
        <v>种植类</v>
      </c>
      <c r="E2636" s="6" t="str">
        <f>IFERROR(VLOOKUP(B2636,总表!A:D,3,0),"-")</f>
        <v>40棵大头菜</v>
      </c>
      <c r="F2636" s="6" t="str">
        <f t="shared" si="166"/>
        <v>40棵大头菜</v>
      </c>
      <c r="G2636" s="6" t="s">
        <v>9</v>
      </c>
      <c r="H2636" s="6" t="str">
        <f>IF(IFERROR(VLOOKUP(B2636,总表!A:D,4,0),"露易")=0," ",IFERROR(VLOOKUP(B2636,总表!A:D,4,0),"-"))</f>
        <v> </v>
      </c>
      <c r="I2636" s="6" t="str">
        <f t="shared" si="167"/>
        <v> </v>
      </c>
    </row>
    <row r="2637" spans="1:9">
      <c r="A2637" s="6">
        <v>2636</v>
      </c>
      <c r="B2637" s="47" t="str">
        <f t="shared" si="164"/>
        <v>00000A4C</v>
      </c>
      <c r="C2637" s="47" t="str">
        <f>IFERROR(VLOOKUP(B2637,总表!A:B,2,0),"-")</f>
        <v>种植类</v>
      </c>
      <c r="D2637" s="6" t="str">
        <f t="shared" si="165"/>
        <v>种植类</v>
      </c>
      <c r="E2637" s="6" t="str">
        <f>IFERROR(VLOOKUP(B2637,总表!A:D,3,0),"-")</f>
        <v>50棵大头菜</v>
      </c>
      <c r="F2637" s="6" t="str">
        <f t="shared" si="166"/>
        <v>50棵大头菜</v>
      </c>
      <c r="G2637" s="6" t="s">
        <v>9</v>
      </c>
      <c r="H2637" s="6" t="str">
        <f>IF(IFERROR(VLOOKUP(B2637,总表!A:D,4,0),"露易")=0," ",IFERROR(VLOOKUP(B2637,总表!A:D,4,0),"-"))</f>
        <v> </v>
      </c>
      <c r="I2637" s="6" t="str">
        <f t="shared" si="167"/>
        <v> </v>
      </c>
    </row>
    <row r="2638" spans="1:9">
      <c r="A2638" s="6">
        <v>2637</v>
      </c>
      <c r="B2638" s="47" t="str">
        <f t="shared" si="164"/>
        <v>00000A4D</v>
      </c>
      <c r="C2638" s="47" t="str">
        <f>IFERROR(VLOOKUP(B2638,总表!A:B,2,0),"-")</f>
        <v>种植类</v>
      </c>
      <c r="D2638" s="6" t="str">
        <f t="shared" si="165"/>
        <v>种植类</v>
      </c>
      <c r="E2638" s="6" t="str">
        <f>IFERROR(VLOOKUP(B2638,总表!A:D,3,0),"-")</f>
        <v>60棵大头菜</v>
      </c>
      <c r="F2638" s="6" t="str">
        <f t="shared" si="166"/>
        <v>60棵大头菜</v>
      </c>
      <c r="G2638" s="6" t="s">
        <v>9</v>
      </c>
      <c r="H2638" s="6" t="str">
        <f>IF(IFERROR(VLOOKUP(B2638,总表!A:D,4,0),"露易")=0," ",IFERROR(VLOOKUP(B2638,总表!A:D,4,0),"-"))</f>
        <v> </v>
      </c>
      <c r="I2638" s="6" t="str">
        <f t="shared" si="167"/>
        <v> </v>
      </c>
    </row>
    <row r="2639" spans="1:9">
      <c r="A2639" s="6">
        <v>2638</v>
      </c>
      <c r="B2639" s="47" t="str">
        <f t="shared" si="164"/>
        <v>00000A4E</v>
      </c>
      <c r="C2639" s="47" t="str">
        <f>IFERROR(VLOOKUP(B2639,总表!A:B,2,0),"-")</f>
        <v>种植类</v>
      </c>
      <c r="D2639" s="6" t="str">
        <f t="shared" si="165"/>
        <v>种植类</v>
      </c>
      <c r="E2639" s="6" t="str">
        <f>IFERROR(VLOOKUP(B2639,总表!A:D,3,0),"-")</f>
        <v>70棵大头菜</v>
      </c>
      <c r="F2639" s="6" t="str">
        <f t="shared" si="166"/>
        <v>70棵大头菜</v>
      </c>
      <c r="G2639" s="6" t="s">
        <v>9</v>
      </c>
      <c r="H2639" s="6" t="str">
        <f>IF(IFERROR(VLOOKUP(B2639,总表!A:D,4,0),"露易")=0," ",IFERROR(VLOOKUP(B2639,总表!A:D,4,0),"-"))</f>
        <v> </v>
      </c>
      <c r="I2639" s="6" t="str">
        <f t="shared" si="167"/>
        <v> </v>
      </c>
    </row>
    <row r="2640" spans="1:9">
      <c r="A2640" s="6">
        <v>2639</v>
      </c>
      <c r="B2640" s="47" t="str">
        <f t="shared" si="164"/>
        <v>00000A4F</v>
      </c>
      <c r="C2640" s="47" t="str">
        <f>IFERROR(VLOOKUP(B2640,总表!A:B,2,0),"-")</f>
        <v>种植类</v>
      </c>
      <c r="D2640" s="6" t="str">
        <f t="shared" si="165"/>
        <v>种植类</v>
      </c>
      <c r="E2640" s="6" t="str">
        <f>IFERROR(VLOOKUP(B2640,总表!A:D,3,0),"-")</f>
        <v>80棵大头菜</v>
      </c>
      <c r="F2640" s="6" t="str">
        <f t="shared" si="166"/>
        <v>80棵大头菜</v>
      </c>
      <c r="G2640" s="6" t="s">
        <v>9</v>
      </c>
      <c r="H2640" s="6" t="str">
        <f>IF(IFERROR(VLOOKUP(B2640,总表!A:D,4,0),"露易")=0," ",IFERROR(VLOOKUP(B2640,总表!A:D,4,0),"-"))</f>
        <v> </v>
      </c>
      <c r="I2640" s="6" t="str">
        <f t="shared" si="167"/>
        <v> </v>
      </c>
    </row>
    <row r="2641" spans="1:9">
      <c r="A2641" s="6">
        <v>2640</v>
      </c>
      <c r="B2641" s="47" t="str">
        <f t="shared" si="164"/>
        <v>00000A50</v>
      </c>
      <c r="C2641" s="47" t="str">
        <f>IFERROR(VLOOKUP(B2641,总表!A:B,2,0),"-")</f>
        <v>种植类</v>
      </c>
      <c r="D2641" s="6" t="str">
        <f t="shared" si="165"/>
        <v>种植类</v>
      </c>
      <c r="E2641" s="6" t="str">
        <f>IFERROR(VLOOKUP(B2641,总表!A:D,3,0),"-")</f>
        <v>90棵大头菜</v>
      </c>
      <c r="F2641" s="6" t="str">
        <f t="shared" si="166"/>
        <v>90棵大头菜</v>
      </c>
      <c r="G2641" s="6" t="s">
        <v>9</v>
      </c>
      <c r="H2641" s="6" t="str">
        <f>IF(IFERROR(VLOOKUP(B2641,总表!A:D,4,0),"露易")=0," ",IFERROR(VLOOKUP(B2641,总表!A:D,4,0),"-"))</f>
        <v> </v>
      </c>
      <c r="I2641" s="6" t="str">
        <f t="shared" si="167"/>
        <v> </v>
      </c>
    </row>
    <row r="2642" spans="1:9">
      <c r="A2642" s="6">
        <v>2641</v>
      </c>
      <c r="B2642" s="47" t="str">
        <f t="shared" si="164"/>
        <v>00000A51</v>
      </c>
      <c r="C2642" s="47" t="str">
        <f>IFERROR(VLOOKUP(B2642,总表!A:B,2,0),"-")</f>
        <v>种植类</v>
      </c>
      <c r="D2642" s="6" t="str">
        <f t="shared" si="165"/>
        <v>种植类</v>
      </c>
      <c r="E2642" s="6" t="str">
        <f>IFERROR(VLOOKUP(B2642,总表!A:D,3,0),"-")</f>
        <v>100棵大头菜</v>
      </c>
      <c r="F2642" s="6" t="str">
        <f t="shared" si="166"/>
        <v>100棵大头菜</v>
      </c>
      <c r="G2642" s="6" t="s">
        <v>9</v>
      </c>
      <c r="H2642" s="6" t="str">
        <f>IF(IFERROR(VLOOKUP(B2642,总表!A:D,4,0),"露易")=0," ",IFERROR(VLOOKUP(B2642,总表!A:D,4,0),"-"))</f>
        <v> </v>
      </c>
      <c r="I2642" s="6" t="str">
        <f t="shared" si="167"/>
        <v> </v>
      </c>
    </row>
    <row r="2643" spans="1:9">
      <c r="A2643" s="6">
        <v>2642</v>
      </c>
      <c r="B2643" s="47" t="str">
        <f t="shared" si="164"/>
        <v>00000A52</v>
      </c>
      <c r="C2643" s="47" t="str">
        <f>IFERROR(VLOOKUP(B2643,总表!A:B,2,0),"-")</f>
        <v>种植类</v>
      </c>
      <c r="D2643" s="6" t="str">
        <f t="shared" si="165"/>
        <v>种植类</v>
      </c>
      <c r="E2643" s="6" t="str">
        <f>IFERROR(VLOOKUP(B2643,总表!A:D,3,0),"-")</f>
        <v>坏掉的大头菜</v>
      </c>
      <c r="F2643" s="6" t="str">
        <f t="shared" si="166"/>
        <v>坏掉的大头菜</v>
      </c>
      <c r="G2643" s="6">
        <v>100</v>
      </c>
      <c r="H2643" s="6" t="str">
        <f>IF(IFERROR(VLOOKUP(B2643,总表!A:D,4,0),"露易")=0," ",IFERROR(VLOOKUP(B2643,总表!A:D,4,0),"-"))</f>
        <v> </v>
      </c>
      <c r="I2643" s="6" t="str">
        <f t="shared" si="167"/>
        <v> </v>
      </c>
    </row>
    <row r="2644" spans="1:9">
      <c r="A2644" s="6">
        <v>2643</v>
      </c>
      <c r="B2644" s="47" t="str">
        <f t="shared" si="164"/>
        <v>00000A53</v>
      </c>
      <c r="C2644" s="47" t="str">
        <f>IFERROR(VLOOKUP(B2644,总表!A:B,2,0),"-")</f>
        <v>-</v>
      </c>
      <c r="D2644" s="6" t="str">
        <f t="shared" si="165"/>
        <v>-</v>
      </c>
      <c r="E2644" s="6" t="str">
        <f>IFERROR(VLOOKUP(B2644,总表!A:D,3,0),"-")</f>
        <v>-</v>
      </c>
      <c r="F2644" s="6" t="str">
        <f t="shared" si="166"/>
        <v>-</v>
      </c>
      <c r="G2644" s="6" t="s">
        <v>9</v>
      </c>
      <c r="H2644" s="6" t="str">
        <f>IF(IFERROR(VLOOKUP(B2644,总表!A:D,4,0),"露易")=0," ",IFERROR(VLOOKUP(B2644,总表!A:D,4,0),"-"))</f>
        <v>-</v>
      </c>
      <c r="I2644" s="6" t="str">
        <f t="shared" si="167"/>
        <v>-</v>
      </c>
    </row>
    <row r="2645" spans="1:9">
      <c r="A2645" s="6">
        <v>2644</v>
      </c>
      <c r="B2645" s="47" t="str">
        <f t="shared" si="164"/>
        <v>00000A54</v>
      </c>
      <c r="C2645" s="47" t="str">
        <f>IFERROR(VLOOKUP(B2645,总表!A:B,2,0),"-")</f>
        <v>-</v>
      </c>
      <c r="D2645" s="6" t="str">
        <f t="shared" si="165"/>
        <v>-</v>
      </c>
      <c r="E2645" s="6" t="str">
        <f>IFERROR(VLOOKUP(B2645,总表!A:D,3,0),"-")</f>
        <v>-</v>
      </c>
      <c r="F2645" s="6" t="str">
        <f t="shared" si="166"/>
        <v>-</v>
      </c>
      <c r="G2645" s="6" t="s">
        <v>9</v>
      </c>
      <c r="H2645" s="6" t="str">
        <f>IF(IFERROR(VLOOKUP(B2645,总表!A:D,4,0),"露易")=0," ",IFERROR(VLOOKUP(B2645,总表!A:D,4,0),"-"))</f>
        <v>-</v>
      </c>
      <c r="I2645" s="6" t="str">
        <f t="shared" si="167"/>
        <v>-</v>
      </c>
    </row>
    <row r="2646" spans="1:9">
      <c r="A2646" s="6">
        <v>2645</v>
      </c>
      <c r="B2646" s="47" t="str">
        <f t="shared" si="164"/>
        <v>00000A55</v>
      </c>
      <c r="C2646" s="47" t="str">
        <f>IFERROR(VLOOKUP(B2646,总表!A:B,2,0),"-")</f>
        <v>-</v>
      </c>
      <c r="D2646" s="6" t="str">
        <f t="shared" si="165"/>
        <v>-</v>
      </c>
      <c r="E2646" s="6" t="str">
        <f>IFERROR(VLOOKUP(B2646,总表!A:D,3,0),"-")</f>
        <v>-</v>
      </c>
      <c r="F2646" s="6" t="str">
        <f t="shared" si="166"/>
        <v>-</v>
      </c>
      <c r="G2646" s="6" t="s">
        <v>9</v>
      </c>
      <c r="H2646" s="6" t="str">
        <f>IF(IFERROR(VLOOKUP(B2646,总表!A:D,4,0),"露易")=0," ",IFERROR(VLOOKUP(B2646,总表!A:D,4,0),"-"))</f>
        <v>-</v>
      </c>
      <c r="I2646" s="6" t="str">
        <f t="shared" si="167"/>
        <v>-</v>
      </c>
    </row>
    <row r="2647" spans="1:9">
      <c r="A2647" s="6">
        <v>2646</v>
      </c>
      <c r="B2647" s="47" t="str">
        <f t="shared" si="164"/>
        <v>00000A56</v>
      </c>
      <c r="C2647" s="47" t="str">
        <f>IFERROR(VLOOKUP(B2647,总表!A:B,2,0),"-")</f>
        <v>-</v>
      </c>
      <c r="D2647" s="6" t="str">
        <f t="shared" si="165"/>
        <v>-</v>
      </c>
      <c r="E2647" s="6" t="str">
        <f>IFERROR(VLOOKUP(B2647,总表!A:D,3,0),"-")</f>
        <v>-</v>
      </c>
      <c r="F2647" s="6" t="str">
        <f t="shared" si="166"/>
        <v>-</v>
      </c>
      <c r="G2647" s="6" t="s">
        <v>9</v>
      </c>
      <c r="H2647" s="6" t="str">
        <f>IF(IFERROR(VLOOKUP(B2647,总表!A:D,4,0),"露易")=0," ",IFERROR(VLOOKUP(B2647,总表!A:D,4,0),"-"))</f>
        <v>-</v>
      </c>
      <c r="I2647" s="6" t="str">
        <f t="shared" si="167"/>
        <v>-</v>
      </c>
    </row>
    <row r="2648" spans="1:9">
      <c r="A2648" s="6">
        <v>2647</v>
      </c>
      <c r="B2648" s="47" t="str">
        <f t="shared" si="164"/>
        <v>00000A57</v>
      </c>
      <c r="C2648" s="47" t="str">
        <f>IFERROR(VLOOKUP(B2648,总表!A:B,2,0),"-")</f>
        <v>-</v>
      </c>
      <c r="D2648" s="6" t="str">
        <f t="shared" si="165"/>
        <v>-</v>
      </c>
      <c r="E2648" s="6" t="str">
        <f>IFERROR(VLOOKUP(B2648,总表!A:D,3,0),"-")</f>
        <v>-</v>
      </c>
      <c r="F2648" s="6" t="str">
        <f t="shared" si="166"/>
        <v>-</v>
      </c>
      <c r="G2648" s="6" t="s">
        <v>9</v>
      </c>
      <c r="H2648" s="6" t="str">
        <f>IF(IFERROR(VLOOKUP(B2648,总表!A:D,4,0),"露易")=0," ",IFERROR(VLOOKUP(B2648,总表!A:D,4,0),"-"))</f>
        <v>-</v>
      </c>
      <c r="I2648" s="6" t="str">
        <f t="shared" si="167"/>
        <v>-</v>
      </c>
    </row>
    <row r="2649" spans="1:9">
      <c r="A2649" s="6">
        <v>2648</v>
      </c>
      <c r="B2649" s="47" t="str">
        <f t="shared" si="164"/>
        <v>00000A58</v>
      </c>
      <c r="C2649" s="47" t="str">
        <f>IFERROR(VLOOKUP(B2649,总表!A:B,2,0),"-")</f>
        <v>-</v>
      </c>
      <c r="D2649" s="6" t="str">
        <f t="shared" si="165"/>
        <v>-</v>
      </c>
      <c r="E2649" s="6" t="str">
        <f>IFERROR(VLOOKUP(B2649,总表!A:D,3,0),"-")</f>
        <v>-</v>
      </c>
      <c r="F2649" s="6" t="str">
        <f t="shared" si="166"/>
        <v>-</v>
      </c>
      <c r="G2649" s="6" t="s">
        <v>9</v>
      </c>
      <c r="H2649" s="6" t="str">
        <f>IF(IFERROR(VLOOKUP(B2649,总表!A:D,4,0),"露易")=0," ",IFERROR(VLOOKUP(B2649,总表!A:D,4,0),"-"))</f>
        <v>-</v>
      </c>
      <c r="I2649" s="6" t="str">
        <f t="shared" si="167"/>
        <v>-</v>
      </c>
    </row>
    <row r="2650" spans="1:9">
      <c r="A2650" s="6">
        <v>2649</v>
      </c>
      <c r="B2650" s="47" t="str">
        <f t="shared" si="164"/>
        <v>00000A59</v>
      </c>
      <c r="C2650" s="47" t="str">
        <f>IFERROR(VLOOKUP(B2650,总表!A:B,2,0),"-")</f>
        <v>-</v>
      </c>
      <c r="D2650" s="6" t="str">
        <f t="shared" si="165"/>
        <v>-</v>
      </c>
      <c r="E2650" s="6" t="str">
        <f>IFERROR(VLOOKUP(B2650,总表!A:D,3,0),"-")</f>
        <v>-</v>
      </c>
      <c r="F2650" s="6" t="str">
        <f t="shared" si="166"/>
        <v>-</v>
      </c>
      <c r="G2650" s="6" t="s">
        <v>9</v>
      </c>
      <c r="H2650" s="6" t="str">
        <f>IF(IFERROR(VLOOKUP(B2650,总表!A:D,4,0),"露易")=0," ",IFERROR(VLOOKUP(B2650,总表!A:D,4,0),"-"))</f>
        <v>-</v>
      </c>
      <c r="I2650" s="6" t="str">
        <f t="shared" si="167"/>
        <v>-</v>
      </c>
    </row>
    <row r="2651" spans="1:9">
      <c r="A2651" s="6">
        <v>2650</v>
      </c>
      <c r="B2651" s="47" t="str">
        <f t="shared" si="164"/>
        <v>00000A5A</v>
      </c>
      <c r="C2651" s="47" t="str">
        <f>IFERROR(VLOOKUP(B2651,总表!A:B,2,0),"-")</f>
        <v>-</v>
      </c>
      <c r="D2651" s="6" t="str">
        <f t="shared" si="165"/>
        <v>-</v>
      </c>
      <c r="E2651" s="6" t="str">
        <f>IFERROR(VLOOKUP(B2651,总表!A:D,3,0),"-")</f>
        <v>-</v>
      </c>
      <c r="F2651" s="6" t="str">
        <f t="shared" si="166"/>
        <v>-</v>
      </c>
      <c r="G2651" s="6" t="s">
        <v>9</v>
      </c>
      <c r="H2651" s="6" t="str">
        <f>IF(IFERROR(VLOOKUP(B2651,总表!A:D,4,0),"露易")=0," ",IFERROR(VLOOKUP(B2651,总表!A:D,4,0),"-"))</f>
        <v>-</v>
      </c>
      <c r="I2651" s="6" t="str">
        <f t="shared" si="167"/>
        <v>-</v>
      </c>
    </row>
    <row r="2652" spans="1:9">
      <c r="A2652" s="6">
        <v>2651</v>
      </c>
      <c r="B2652" s="47" t="str">
        <f t="shared" si="164"/>
        <v>00000A5B</v>
      </c>
      <c r="C2652" s="47" t="str">
        <f>IFERROR(VLOOKUP(B2652,总表!A:B,2,0),"-")</f>
        <v>-</v>
      </c>
      <c r="D2652" s="6" t="str">
        <f t="shared" si="165"/>
        <v>-</v>
      </c>
      <c r="E2652" s="6" t="str">
        <f>IFERROR(VLOOKUP(B2652,总表!A:D,3,0),"-")</f>
        <v>-</v>
      </c>
      <c r="F2652" s="6" t="str">
        <f t="shared" si="166"/>
        <v>-</v>
      </c>
      <c r="G2652" s="6" t="s">
        <v>9</v>
      </c>
      <c r="H2652" s="6" t="str">
        <f>IF(IFERROR(VLOOKUP(B2652,总表!A:D,4,0),"露易")=0," ",IFERROR(VLOOKUP(B2652,总表!A:D,4,0),"-"))</f>
        <v>-</v>
      </c>
      <c r="I2652" s="6" t="str">
        <f t="shared" si="167"/>
        <v>-</v>
      </c>
    </row>
    <row r="2653" spans="1:9">
      <c r="A2653" s="6">
        <v>2652</v>
      </c>
      <c r="B2653" s="47" t="str">
        <f t="shared" si="164"/>
        <v>00000A5C</v>
      </c>
      <c r="C2653" s="47" t="str">
        <f>IFERROR(VLOOKUP(B2653,总表!A:B,2,0),"-")</f>
        <v>-</v>
      </c>
      <c r="D2653" s="6" t="str">
        <f t="shared" si="165"/>
        <v>-</v>
      </c>
      <c r="E2653" s="6" t="str">
        <f>IFERROR(VLOOKUP(B2653,总表!A:D,3,0),"-")</f>
        <v>-</v>
      </c>
      <c r="F2653" s="6" t="str">
        <f t="shared" si="166"/>
        <v>-</v>
      </c>
      <c r="G2653" s="6" t="s">
        <v>9</v>
      </c>
      <c r="H2653" s="6" t="str">
        <f>IF(IFERROR(VLOOKUP(B2653,总表!A:D,4,0),"露易")=0," ",IFERROR(VLOOKUP(B2653,总表!A:D,4,0),"-"))</f>
        <v>-</v>
      </c>
      <c r="I2653" s="6" t="str">
        <f t="shared" si="167"/>
        <v>-</v>
      </c>
    </row>
    <row r="2654" spans="1:9">
      <c r="A2654" s="6">
        <v>2653</v>
      </c>
      <c r="B2654" s="47" t="str">
        <f t="shared" si="164"/>
        <v>00000A5D</v>
      </c>
      <c r="C2654" s="47" t="str">
        <f>IFERROR(VLOOKUP(B2654,总表!A:B,2,0),"-")</f>
        <v>-</v>
      </c>
      <c r="D2654" s="6" t="str">
        <f t="shared" si="165"/>
        <v>-</v>
      </c>
      <c r="E2654" s="6" t="str">
        <f>IFERROR(VLOOKUP(B2654,总表!A:D,3,0),"-")</f>
        <v>-</v>
      </c>
      <c r="F2654" s="6" t="str">
        <f t="shared" si="166"/>
        <v>-</v>
      </c>
      <c r="G2654" s="6" t="s">
        <v>9</v>
      </c>
      <c r="H2654" s="6" t="str">
        <f>IF(IFERROR(VLOOKUP(B2654,总表!A:D,4,0),"露易")=0," ",IFERROR(VLOOKUP(B2654,总表!A:D,4,0),"-"))</f>
        <v>-</v>
      </c>
      <c r="I2654" s="6" t="str">
        <f t="shared" si="167"/>
        <v>-</v>
      </c>
    </row>
    <row r="2655" spans="1:9">
      <c r="A2655" s="6">
        <v>2654</v>
      </c>
      <c r="B2655" s="47" t="str">
        <f t="shared" si="164"/>
        <v>00000A5E</v>
      </c>
      <c r="C2655" s="47" t="str">
        <f>IFERROR(VLOOKUP(B2655,总表!A:B,2,0),"-")</f>
        <v>-</v>
      </c>
      <c r="D2655" s="6" t="str">
        <f t="shared" si="165"/>
        <v>-</v>
      </c>
      <c r="E2655" s="6" t="str">
        <f>IFERROR(VLOOKUP(B2655,总表!A:D,3,0),"-")</f>
        <v>-</v>
      </c>
      <c r="F2655" s="6" t="str">
        <f t="shared" si="166"/>
        <v>-</v>
      </c>
      <c r="G2655" s="6" t="s">
        <v>9</v>
      </c>
      <c r="H2655" s="6" t="str">
        <f>IF(IFERROR(VLOOKUP(B2655,总表!A:D,4,0),"露易")=0," ",IFERROR(VLOOKUP(B2655,总表!A:D,4,0),"-"))</f>
        <v>-</v>
      </c>
      <c r="I2655" s="6" t="str">
        <f t="shared" si="167"/>
        <v>-</v>
      </c>
    </row>
    <row r="2656" spans="1:9">
      <c r="A2656" s="6">
        <v>2655</v>
      </c>
      <c r="B2656" s="47" t="str">
        <f t="shared" si="164"/>
        <v>00000A5F</v>
      </c>
      <c r="C2656" s="47" t="str">
        <f>IFERROR(VLOOKUP(B2656,总表!A:B,2,0),"-")</f>
        <v>上衣</v>
      </c>
      <c r="D2656" s="6" t="str">
        <f t="shared" si="165"/>
        <v>上衣</v>
      </c>
      <c r="E2656" s="6" t="str">
        <f>IFERROR(VLOOKUP(B2656,总表!A:D,3,0),"-")</f>
        <v>粗横纹T恤</v>
      </c>
      <c r="F2656" s="6" t="str">
        <f t="shared" si="166"/>
        <v>粗横纹T恤</v>
      </c>
      <c r="G2656" s="6">
        <v>240</v>
      </c>
      <c r="H2656" s="51" t="str">
        <f>IF(IFERROR(VLOOKUP(B2656,总表!A:D,4,0),"露易")=0," ",IFERROR(VLOOKUP(B2656,总表!A:D,4,0),"-"))</f>
        <v>蓝色</v>
      </c>
      <c r="I2656" s="51" t="str">
        <f t="shared" si="167"/>
        <v>蓝色</v>
      </c>
    </row>
    <row r="2657" spans="1:9">
      <c r="A2657" s="6">
        <v>2656</v>
      </c>
      <c r="B2657" s="47" t="str">
        <f t="shared" si="164"/>
        <v>00000A60</v>
      </c>
      <c r="C2657" s="47" t="str">
        <f>IFERROR(VLOOKUP(B2657,总表!A:B,2,0),"-")</f>
        <v>-</v>
      </c>
      <c r="D2657" s="6" t="str">
        <f t="shared" si="165"/>
        <v>-</v>
      </c>
      <c r="E2657" s="6" t="str">
        <f>IFERROR(VLOOKUP(B2657,总表!A:D,3,0),"-")</f>
        <v>-</v>
      </c>
      <c r="F2657" s="6" t="str">
        <f t="shared" si="166"/>
        <v>-</v>
      </c>
      <c r="G2657" s="6" t="s">
        <v>9</v>
      </c>
      <c r="H2657" s="6" t="str">
        <f>IF(IFERROR(VLOOKUP(B2657,总表!A:D,4,0),"露易")=0," ",IFERROR(VLOOKUP(B2657,总表!A:D,4,0),"-"))</f>
        <v>-</v>
      </c>
      <c r="I2657" s="6" t="str">
        <f t="shared" si="167"/>
        <v>-</v>
      </c>
    </row>
    <row r="2658" spans="1:9">
      <c r="A2658" s="6">
        <v>2657</v>
      </c>
      <c r="B2658" s="47" t="str">
        <f t="shared" si="164"/>
        <v>00000A61</v>
      </c>
      <c r="C2658" s="47" t="str">
        <f>IFERROR(VLOOKUP(B2658,总表!A:B,2,0),"-")</f>
        <v>-</v>
      </c>
      <c r="D2658" s="6" t="str">
        <f t="shared" si="165"/>
        <v>-</v>
      </c>
      <c r="E2658" s="6" t="str">
        <f>IFERROR(VLOOKUP(B2658,总表!A:D,3,0),"-")</f>
        <v>-</v>
      </c>
      <c r="F2658" s="6" t="str">
        <f t="shared" si="166"/>
        <v>-</v>
      </c>
      <c r="G2658" s="6" t="s">
        <v>9</v>
      </c>
      <c r="H2658" s="6" t="str">
        <f>IF(IFERROR(VLOOKUP(B2658,总表!A:D,4,0),"露易")=0," ",IFERROR(VLOOKUP(B2658,总表!A:D,4,0),"-"))</f>
        <v>-</v>
      </c>
      <c r="I2658" s="6" t="str">
        <f t="shared" si="167"/>
        <v>-</v>
      </c>
    </row>
    <row r="2659" spans="1:9">
      <c r="A2659" s="6">
        <v>2658</v>
      </c>
      <c r="B2659" s="47" t="str">
        <f t="shared" si="164"/>
        <v>00000A62</v>
      </c>
      <c r="C2659" s="47" t="str">
        <f>IFERROR(VLOOKUP(B2659,总表!A:B,2,0),"-")</f>
        <v>-</v>
      </c>
      <c r="D2659" s="6" t="str">
        <f t="shared" si="165"/>
        <v>-</v>
      </c>
      <c r="E2659" s="6" t="str">
        <f>IFERROR(VLOOKUP(B2659,总表!A:D,3,0),"-")</f>
        <v>-</v>
      </c>
      <c r="F2659" s="6" t="str">
        <f t="shared" si="166"/>
        <v>-</v>
      </c>
      <c r="G2659" s="6" t="s">
        <v>9</v>
      </c>
      <c r="H2659" s="6" t="str">
        <f>IF(IFERROR(VLOOKUP(B2659,总表!A:D,4,0),"露易")=0," ",IFERROR(VLOOKUP(B2659,总表!A:D,4,0),"-"))</f>
        <v>-</v>
      </c>
      <c r="I2659" s="6" t="str">
        <f t="shared" si="167"/>
        <v>-</v>
      </c>
    </row>
    <row r="2660" spans="1:9">
      <c r="A2660" s="6">
        <v>2659</v>
      </c>
      <c r="B2660" s="47" t="str">
        <f t="shared" si="164"/>
        <v>00000A63</v>
      </c>
      <c r="C2660" s="47" t="str">
        <f>IFERROR(VLOOKUP(B2660,总表!A:B,2,0),"-")</f>
        <v>-</v>
      </c>
      <c r="D2660" s="6" t="str">
        <f t="shared" si="165"/>
        <v>-</v>
      </c>
      <c r="E2660" s="6" t="str">
        <f>IFERROR(VLOOKUP(B2660,总表!A:D,3,0),"-")</f>
        <v>-</v>
      </c>
      <c r="F2660" s="6" t="str">
        <f t="shared" si="166"/>
        <v>-</v>
      </c>
      <c r="G2660" s="6" t="s">
        <v>9</v>
      </c>
      <c r="H2660" s="6" t="str">
        <f>IF(IFERROR(VLOOKUP(B2660,总表!A:D,4,0),"露易")=0," ",IFERROR(VLOOKUP(B2660,总表!A:D,4,0),"-"))</f>
        <v>-</v>
      </c>
      <c r="I2660" s="6" t="str">
        <f t="shared" si="167"/>
        <v>-</v>
      </c>
    </row>
    <row r="2661" spans="1:9">
      <c r="A2661" s="6">
        <v>2660</v>
      </c>
      <c r="B2661" s="47" t="str">
        <f t="shared" si="164"/>
        <v>00000A64</v>
      </c>
      <c r="C2661" s="47" t="str">
        <f>IFERROR(VLOOKUP(B2661,总表!A:B,2,0),"-")</f>
        <v>-</v>
      </c>
      <c r="D2661" s="6" t="str">
        <f t="shared" si="165"/>
        <v>-</v>
      </c>
      <c r="E2661" s="6" t="str">
        <f>IFERROR(VLOOKUP(B2661,总表!A:D,3,0),"-")</f>
        <v>-</v>
      </c>
      <c r="F2661" s="6" t="str">
        <f t="shared" si="166"/>
        <v>-</v>
      </c>
      <c r="G2661" s="6" t="s">
        <v>9</v>
      </c>
      <c r="H2661" s="6" t="str">
        <f>IF(IFERROR(VLOOKUP(B2661,总表!A:D,4,0),"露易")=0," ",IFERROR(VLOOKUP(B2661,总表!A:D,4,0),"-"))</f>
        <v>-</v>
      </c>
      <c r="I2661" s="6" t="str">
        <f t="shared" si="167"/>
        <v>-</v>
      </c>
    </row>
    <row r="2662" spans="1:9">
      <c r="A2662" s="6">
        <v>2661</v>
      </c>
      <c r="B2662" s="47" t="str">
        <f t="shared" si="164"/>
        <v>00000A65</v>
      </c>
      <c r="C2662" s="47" t="str">
        <f>IFERROR(VLOOKUP(B2662,总表!A:B,2,0),"-")</f>
        <v>-</v>
      </c>
      <c r="D2662" s="6" t="str">
        <f t="shared" si="165"/>
        <v>-</v>
      </c>
      <c r="E2662" s="6" t="str">
        <f>IFERROR(VLOOKUP(B2662,总表!A:D,3,0),"-")</f>
        <v>-</v>
      </c>
      <c r="F2662" s="6" t="str">
        <f t="shared" si="166"/>
        <v>-</v>
      </c>
      <c r="G2662" s="6" t="s">
        <v>9</v>
      </c>
      <c r="H2662" s="6" t="str">
        <f>IF(IFERROR(VLOOKUP(B2662,总表!A:D,4,0),"露易")=0," ",IFERROR(VLOOKUP(B2662,总表!A:D,4,0),"-"))</f>
        <v>-</v>
      </c>
      <c r="I2662" s="6" t="str">
        <f t="shared" si="167"/>
        <v>-</v>
      </c>
    </row>
    <row r="2663" spans="1:9">
      <c r="A2663" s="6">
        <v>2662</v>
      </c>
      <c r="B2663" s="47" t="str">
        <f t="shared" si="164"/>
        <v>00000A66</v>
      </c>
      <c r="C2663" s="47" t="str">
        <f>IFERROR(VLOOKUP(B2663,总表!A:B,2,0),"-")</f>
        <v>-</v>
      </c>
      <c r="D2663" s="6" t="str">
        <f t="shared" si="165"/>
        <v>-</v>
      </c>
      <c r="E2663" s="6" t="str">
        <f>IFERROR(VLOOKUP(B2663,总表!A:D,3,0),"-")</f>
        <v>-</v>
      </c>
      <c r="F2663" s="6" t="str">
        <f t="shared" si="166"/>
        <v>-</v>
      </c>
      <c r="G2663" s="6" t="s">
        <v>9</v>
      </c>
      <c r="H2663" s="6" t="str">
        <f>IF(IFERROR(VLOOKUP(B2663,总表!A:D,4,0),"露易")=0," ",IFERROR(VLOOKUP(B2663,总表!A:D,4,0),"-"))</f>
        <v>-</v>
      </c>
      <c r="I2663" s="6" t="str">
        <f t="shared" si="167"/>
        <v>-</v>
      </c>
    </row>
    <row r="2664" spans="1:9">
      <c r="A2664" s="6">
        <v>2663</v>
      </c>
      <c r="B2664" s="47" t="str">
        <f t="shared" si="164"/>
        <v>00000A67</v>
      </c>
      <c r="C2664" s="47" t="str">
        <f>IFERROR(VLOOKUP(B2664,总表!A:B,2,0),"-")</f>
        <v>-</v>
      </c>
      <c r="D2664" s="6" t="str">
        <f t="shared" si="165"/>
        <v>-</v>
      </c>
      <c r="E2664" s="6" t="str">
        <f>IFERROR(VLOOKUP(B2664,总表!A:D,3,0),"-")</f>
        <v>-</v>
      </c>
      <c r="F2664" s="6" t="str">
        <f t="shared" si="166"/>
        <v>-</v>
      </c>
      <c r="G2664" s="6" t="s">
        <v>9</v>
      </c>
      <c r="H2664" s="6" t="str">
        <f>IF(IFERROR(VLOOKUP(B2664,总表!A:D,4,0),"露易")=0," ",IFERROR(VLOOKUP(B2664,总表!A:D,4,0),"-"))</f>
        <v>-</v>
      </c>
      <c r="I2664" s="6" t="str">
        <f t="shared" si="167"/>
        <v>-</v>
      </c>
    </row>
    <row r="2665" spans="1:9">
      <c r="A2665" s="6">
        <v>2664</v>
      </c>
      <c r="B2665" s="47" t="str">
        <f t="shared" si="164"/>
        <v>00000A68</v>
      </c>
      <c r="C2665" s="47" t="str">
        <f>IFERROR(VLOOKUP(B2665,总表!A:B,2,0),"-")</f>
        <v>-</v>
      </c>
      <c r="D2665" s="6" t="str">
        <f t="shared" si="165"/>
        <v>-</v>
      </c>
      <c r="E2665" s="6" t="str">
        <f>IFERROR(VLOOKUP(B2665,总表!A:D,3,0),"-")</f>
        <v>-</v>
      </c>
      <c r="F2665" s="6" t="str">
        <f t="shared" si="166"/>
        <v>-</v>
      </c>
      <c r="G2665" s="6" t="s">
        <v>9</v>
      </c>
      <c r="H2665" s="6" t="str">
        <f>IF(IFERROR(VLOOKUP(B2665,总表!A:D,4,0),"露易")=0," ",IFERROR(VLOOKUP(B2665,总表!A:D,4,0),"-"))</f>
        <v>-</v>
      </c>
      <c r="I2665" s="6" t="str">
        <f t="shared" si="167"/>
        <v>-</v>
      </c>
    </row>
    <row r="2666" spans="1:9">
      <c r="A2666" s="6">
        <v>2665</v>
      </c>
      <c r="B2666" s="47" t="str">
        <f t="shared" si="164"/>
        <v>00000A69</v>
      </c>
      <c r="C2666" s="47" t="str">
        <f>IFERROR(VLOOKUP(B2666,总表!A:B,2,0),"-")</f>
        <v>-</v>
      </c>
      <c r="D2666" s="6" t="str">
        <f t="shared" si="165"/>
        <v>-</v>
      </c>
      <c r="E2666" s="6" t="str">
        <f>IFERROR(VLOOKUP(B2666,总表!A:D,3,0),"-")</f>
        <v>-</v>
      </c>
      <c r="F2666" s="6" t="str">
        <f t="shared" si="166"/>
        <v>-</v>
      </c>
      <c r="G2666" s="6" t="s">
        <v>9</v>
      </c>
      <c r="H2666" s="6" t="str">
        <f>IF(IFERROR(VLOOKUP(B2666,总表!A:D,4,0),"露易")=0," ",IFERROR(VLOOKUP(B2666,总表!A:D,4,0),"-"))</f>
        <v>-</v>
      </c>
      <c r="I2666" s="6" t="str">
        <f t="shared" si="167"/>
        <v>-</v>
      </c>
    </row>
    <row r="2667" spans="1:9">
      <c r="A2667" s="6">
        <v>2666</v>
      </c>
      <c r="B2667" s="47" t="str">
        <f t="shared" si="164"/>
        <v>00000A6A</v>
      </c>
      <c r="C2667" s="47" t="str">
        <f>IFERROR(VLOOKUP(B2667,总表!A:B,2,0),"-")</f>
        <v>-</v>
      </c>
      <c r="D2667" s="6" t="str">
        <f t="shared" si="165"/>
        <v>-</v>
      </c>
      <c r="E2667" s="6" t="str">
        <f>IFERROR(VLOOKUP(B2667,总表!A:D,3,0),"-")</f>
        <v>-</v>
      </c>
      <c r="F2667" s="6" t="str">
        <f t="shared" si="166"/>
        <v>-</v>
      </c>
      <c r="G2667" s="6" t="s">
        <v>9</v>
      </c>
      <c r="H2667" s="6" t="str">
        <f>IF(IFERROR(VLOOKUP(B2667,总表!A:D,4,0),"露易")=0," ",IFERROR(VLOOKUP(B2667,总表!A:D,4,0),"-"))</f>
        <v>-</v>
      </c>
      <c r="I2667" s="6" t="str">
        <f t="shared" si="167"/>
        <v>-</v>
      </c>
    </row>
    <row r="2668" spans="1:9">
      <c r="A2668" s="6">
        <v>2667</v>
      </c>
      <c r="B2668" s="47" t="str">
        <f t="shared" si="164"/>
        <v>00000A6B</v>
      </c>
      <c r="C2668" s="47" t="str">
        <f>IFERROR(VLOOKUP(B2668,总表!A:B,2,0),"-")</f>
        <v>-</v>
      </c>
      <c r="D2668" s="6" t="str">
        <f t="shared" si="165"/>
        <v>-</v>
      </c>
      <c r="E2668" s="6" t="str">
        <f>IFERROR(VLOOKUP(B2668,总表!A:D,3,0),"-")</f>
        <v>-</v>
      </c>
      <c r="F2668" s="6" t="str">
        <f t="shared" si="166"/>
        <v>-</v>
      </c>
      <c r="G2668" s="6" t="s">
        <v>9</v>
      </c>
      <c r="H2668" s="6" t="str">
        <f>IF(IFERROR(VLOOKUP(B2668,总表!A:D,4,0),"露易")=0," ",IFERROR(VLOOKUP(B2668,总表!A:D,4,0),"-"))</f>
        <v>-</v>
      </c>
      <c r="I2668" s="6" t="str">
        <f t="shared" si="167"/>
        <v>-</v>
      </c>
    </row>
    <row r="2669" spans="1:9">
      <c r="A2669" s="6">
        <v>2668</v>
      </c>
      <c r="B2669" s="47" t="str">
        <f t="shared" si="164"/>
        <v>00000A6C</v>
      </c>
      <c r="C2669" s="47" t="str">
        <f>IFERROR(VLOOKUP(B2669,总表!A:B,2,0),"-")</f>
        <v>-</v>
      </c>
      <c r="D2669" s="6" t="str">
        <f t="shared" si="165"/>
        <v>-</v>
      </c>
      <c r="E2669" s="6" t="str">
        <f>IFERROR(VLOOKUP(B2669,总表!A:D,3,0),"-")</f>
        <v>-</v>
      </c>
      <c r="F2669" s="6" t="str">
        <f t="shared" si="166"/>
        <v>-</v>
      </c>
      <c r="G2669" s="6" t="s">
        <v>9</v>
      </c>
      <c r="H2669" s="6" t="str">
        <f>IF(IFERROR(VLOOKUP(B2669,总表!A:D,4,0),"露易")=0," ",IFERROR(VLOOKUP(B2669,总表!A:D,4,0),"-"))</f>
        <v>-</v>
      </c>
      <c r="I2669" s="6" t="str">
        <f t="shared" si="167"/>
        <v>-</v>
      </c>
    </row>
    <row r="2670" spans="1:9">
      <c r="A2670" s="6">
        <v>2669</v>
      </c>
      <c r="B2670" s="47" t="str">
        <f t="shared" si="164"/>
        <v>00000A6D</v>
      </c>
      <c r="C2670" s="47" t="str">
        <f>IFERROR(VLOOKUP(B2670,总表!A:B,2,0),"-")</f>
        <v>-</v>
      </c>
      <c r="D2670" s="6" t="str">
        <f t="shared" si="165"/>
        <v>-</v>
      </c>
      <c r="E2670" s="6" t="str">
        <f>IFERROR(VLOOKUP(B2670,总表!A:D,3,0),"-")</f>
        <v>-</v>
      </c>
      <c r="F2670" s="6" t="str">
        <f t="shared" si="166"/>
        <v>-</v>
      </c>
      <c r="G2670" s="6" t="s">
        <v>9</v>
      </c>
      <c r="H2670" s="6" t="str">
        <f>IF(IFERROR(VLOOKUP(B2670,总表!A:D,4,0),"露易")=0," ",IFERROR(VLOOKUP(B2670,总表!A:D,4,0),"-"))</f>
        <v>-</v>
      </c>
      <c r="I2670" s="6" t="str">
        <f t="shared" si="167"/>
        <v>-</v>
      </c>
    </row>
    <row r="2671" spans="1:9">
      <c r="A2671" s="6">
        <v>2670</v>
      </c>
      <c r="B2671" s="47" t="str">
        <f t="shared" si="164"/>
        <v>00000A6E</v>
      </c>
      <c r="C2671" s="47" t="str">
        <f>IFERROR(VLOOKUP(B2671,总表!A:B,2,0),"-")</f>
        <v>上衣</v>
      </c>
      <c r="D2671" s="6" t="str">
        <f t="shared" si="165"/>
        <v>上衣</v>
      </c>
      <c r="E2671" s="51" t="str">
        <f>IFERROR(VLOOKUP(B2671,总表!A:D,3,0),"-")</f>
        <v>简约波浪边细肩带背心</v>
      </c>
      <c r="F2671" s="51" t="str">
        <f t="shared" si="166"/>
        <v>简约波浪边细肩带背心</v>
      </c>
      <c r="G2671" s="6">
        <v>200</v>
      </c>
      <c r="H2671" s="6" t="str">
        <f>IF(IFERROR(VLOOKUP(B2671,总表!A:D,4,0),"露易")=0," ",IFERROR(VLOOKUP(B2671,总表!A:D,4,0),"-"))</f>
        <v>黄色</v>
      </c>
      <c r="I2671" s="6" t="str">
        <f t="shared" si="167"/>
        <v>黄色</v>
      </c>
    </row>
    <row r="2672" spans="1:9">
      <c r="A2672" s="6">
        <v>2671</v>
      </c>
      <c r="B2672" s="47" t="str">
        <f t="shared" si="164"/>
        <v>00000A6F</v>
      </c>
      <c r="C2672" s="47" t="str">
        <f>IFERROR(VLOOKUP(B2672,总表!A:B,2,0),"-")</f>
        <v>-</v>
      </c>
      <c r="D2672" s="6" t="str">
        <f t="shared" si="165"/>
        <v>-</v>
      </c>
      <c r="E2672" s="6" t="str">
        <f>IFERROR(VLOOKUP(B2672,总表!A:D,3,0),"-")</f>
        <v>-</v>
      </c>
      <c r="F2672" s="6" t="str">
        <f t="shared" si="166"/>
        <v>-</v>
      </c>
      <c r="G2672" s="6" t="s">
        <v>9</v>
      </c>
      <c r="H2672" s="6" t="str">
        <f>IF(IFERROR(VLOOKUP(B2672,总表!A:D,4,0),"露易")=0," ",IFERROR(VLOOKUP(B2672,总表!A:D,4,0),"-"))</f>
        <v>-</v>
      </c>
      <c r="I2672" s="6" t="str">
        <f t="shared" si="167"/>
        <v>-</v>
      </c>
    </row>
    <row r="2673" spans="1:9">
      <c r="A2673" s="6">
        <v>2672</v>
      </c>
      <c r="B2673" s="47" t="str">
        <f t="shared" si="164"/>
        <v>00000A70</v>
      </c>
      <c r="C2673" s="47" t="str">
        <f>IFERROR(VLOOKUP(B2673,总表!A:B,2,0),"-")</f>
        <v>上衣</v>
      </c>
      <c r="D2673" s="6" t="str">
        <f t="shared" si="165"/>
        <v>上衣</v>
      </c>
      <c r="E2673" s="6" t="str">
        <f>IFERROR(VLOOKUP(B2673,总表!A:D,3,0),"-")</f>
        <v>中国风上衣</v>
      </c>
      <c r="F2673" s="6" t="str">
        <f t="shared" si="166"/>
        <v>中国风上衣</v>
      </c>
      <c r="G2673" s="6">
        <v>375</v>
      </c>
      <c r="H2673" s="51" t="str">
        <f>IF(IFERROR(VLOOKUP(B2673,总表!A:D,4,0),"露易")=0," ",IFERROR(VLOOKUP(B2673,总表!A:D,4,0),"-"))</f>
        <v>绿色</v>
      </c>
      <c r="I2673" s="51" t="str">
        <f t="shared" si="167"/>
        <v>绿色</v>
      </c>
    </row>
    <row r="2674" spans="1:9">
      <c r="A2674" s="6">
        <v>2673</v>
      </c>
      <c r="B2674" s="47" t="str">
        <f t="shared" si="164"/>
        <v>00000A71</v>
      </c>
      <c r="C2674" s="47" t="str">
        <f>IFERROR(VLOOKUP(B2674,总表!A:B,2,0),"-")</f>
        <v>-</v>
      </c>
      <c r="D2674" s="6" t="str">
        <f t="shared" si="165"/>
        <v>-</v>
      </c>
      <c r="E2674" s="6" t="str">
        <f>IFERROR(VLOOKUP(B2674,总表!A:D,3,0),"-")</f>
        <v>-</v>
      </c>
      <c r="F2674" s="6" t="str">
        <f t="shared" si="166"/>
        <v>-</v>
      </c>
      <c r="G2674" s="6" t="s">
        <v>9</v>
      </c>
      <c r="H2674" s="6" t="str">
        <f>IF(IFERROR(VLOOKUP(B2674,总表!A:D,4,0),"露易")=0," ",IFERROR(VLOOKUP(B2674,总表!A:D,4,0),"-"))</f>
        <v>-</v>
      </c>
      <c r="I2674" s="6" t="str">
        <f t="shared" si="167"/>
        <v>-</v>
      </c>
    </row>
    <row r="2675" spans="1:9">
      <c r="A2675" s="6">
        <v>2674</v>
      </c>
      <c r="B2675" s="47" t="str">
        <f t="shared" si="164"/>
        <v>00000A72</v>
      </c>
      <c r="C2675" s="47" t="str">
        <f>IFERROR(VLOOKUP(B2675,总表!A:B,2,0),"-")</f>
        <v>上衣</v>
      </c>
      <c r="D2675" s="6" t="str">
        <f t="shared" si="165"/>
        <v>上衣</v>
      </c>
      <c r="E2675" s="6" t="str">
        <f>IFERROR(VLOOKUP(B2675,总表!A:D,3,0),"-")</f>
        <v>插肩T恤</v>
      </c>
      <c r="F2675" s="6" t="str">
        <f t="shared" si="166"/>
        <v>插肩T恤</v>
      </c>
      <c r="G2675" s="6">
        <v>200</v>
      </c>
      <c r="H2675" s="51" t="str">
        <f>IF(IFERROR(VLOOKUP(B2675,总表!A:D,4,0),"露易")=0," ",IFERROR(VLOOKUP(B2675,总表!A:D,4,0),"-"))</f>
        <v>红色</v>
      </c>
      <c r="I2675" s="51" t="str">
        <f t="shared" si="167"/>
        <v>红色</v>
      </c>
    </row>
    <row r="2676" spans="1:9">
      <c r="A2676" s="6">
        <v>2675</v>
      </c>
      <c r="B2676" s="47" t="str">
        <f t="shared" si="164"/>
        <v>00000A73</v>
      </c>
      <c r="C2676" s="47" t="str">
        <f>IFERROR(VLOOKUP(B2676,总表!A:B,2,0),"-")</f>
        <v>-</v>
      </c>
      <c r="D2676" s="6" t="str">
        <f t="shared" si="165"/>
        <v>-</v>
      </c>
      <c r="E2676" s="6" t="str">
        <f>IFERROR(VLOOKUP(B2676,总表!A:D,3,0),"-")</f>
        <v>-</v>
      </c>
      <c r="F2676" s="6" t="str">
        <f t="shared" si="166"/>
        <v>-</v>
      </c>
      <c r="G2676" s="6" t="s">
        <v>9</v>
      </c>
      <c r="H2676" s="6" t="str">
        <f>IF(IFERROR(VLOOKUP(B2676,总表!A:D,4,0),"露易")=0," ",IFERROR(VLOOKUP(B2676,总表!A:D,4,0),"-"))</f>
        <v>-</v>
      </c>
      <c r="I2676" s="6" t="str">
        <f t="shared" si="167"/>
        <v>-</v>
      </c>
    </row>
    <row r="2677" spans="1:9">
      <c r="A2677" s="6">
        <v>2676</v>
      </c>
      <c r="B2677" s="47" t="str">
        <f t="shared" si="164"/>
        <v>00000A74</v>
      </c>
      <c r="C2677" s="47" t="str">
        <f>IFERROR(VLOOKUP(B2677,总表!A:B,2,0),"-")</f>
        <v>-</v>
      </c>
      <c r="D2677" s="6" t="str">
        <f t="shared" si="165"/>
        <v>-</v>
      </c>
      <c r="E2677" s="6" t="str">
        <f>IFERROR(VLOOKUP(B2677,总表!A:D,3,0),"-")</f>
        <v>-</v>
      </c>
      <c r="F2677" s="6" t="str">
        <f t="shared" si="166"/>
        <v>-</v>
      </c>
      <c r="G2677" s="6" t="s">
        <v>9</v>
      </c>
      <c r="H2677" s="6" t="str">
        <f>IF(IFERROR(VLOOKUP(B2677,总表!A:D,4,0),"露易")=0," ",IFERROR(VLOOKUP(B2677,总表!A:D,4,0),"-"))</f>
        <v>-</v>
      </c>
      <c r="I2677" s="6" t="str">
        <f t="shared" si="167"/>
        <v>-</v>
      </c>
    </row>
    <row r="2678" spans="1:9">
      <c r="A2678" s="6">
        <v>2677</v>
      </c>
      <c r="B2678" s="47" t="str">
        <f t="shared" si="164"/>
        <v>00000A75</v>
      </c>
      <c r="C2678" s="50" t="str">
        <f>IFERROR(VLOOKUP(B2678,总表!A:B,2,0),"-")</f>
        <v>连衣套装</v>
      </c>
      <c r="D2678" s="51" t="str">
        <f t="shared" si="165"/>
        <v>连衣套装</v>
      </c>
      <c r="E2678" s="6" t="str">
        <f>IFERROR(VLOOKUP(B2678,总表!A:D,3,0),"-")</f>
        <v>粗花呢连身裙</v>
      </c>
      <c r="F2678" s="6" t="str">
        <f t="shared" si="166"/>
        <v>粗花呢连身裙</v>
      </c>
      <c r="G2678" s="6">
        <v>400</v>
      </c>
      <c r="H2678" s="6" t="str">
        <f>IF(IFERROR(VLOOKUP(B2678,总表!A:D,4,0),"露易")=0," ",IFERROR(VLOOKUP(B2678,总表!A:D,4,0),"-"))</f>
        <v>黄色</v>
      </c>
      <c r="I2678" s="6" t="str">
        <f t="shared" si="167"/>
        <v>黄色</v>
      </c>
    </row>
    <row r="2679" spans="1:9">
      <c r="A2679" s="6">
        <v>2678</v>
      </c>
      <c r="B2679" s="47" t="str">
        <f t="shared" si="164"/>
        <v>00000A76</v>
      </c>
      <c r="C2679" s="47" t="str">
        <f>IFERROR(VLOOKUP(B2679,总表!A:B,2,0),"-")</f>
        <v>-</v>
      </c>
      <c r="D2679" s="6" t="str">
        <f t="shared" si="165"/>
        <v>-</v>
      </c>
      <c r="E2679" s="6" t="str">
        <f>IFERROR(VLOOKUP(B2679,总表!A:D,3,0),"-")</f>
        <v>-</v>
      </c>
      <c r="F2679" s="6" t="str">
        <f t="shared" si="166"/>
        <v>-</v>
      </c>
      <c r="G2679" s="6" t="s">
        <v>9</v>
      </c>
      <c r="H2679" s="6" t="str">
        <f>IF(IFERROR(VLOOKUP(B2679,总表!A:D,4,0),"露易")=0," ",IFERROR(VLOOKUP(B2679,总表!A:D,4,0),"-"))</f>
        <v>-</v>
      </c>
      <c r="I2679" s="6" t="str">
        <f t="shared" si="167"/>
        <v>-</v>
      </c>
    </row>
    <row r="2680" spans="1:9">
      <c r="A2680" s="6">
        <v>2679</v>
      </c>
      <c r="B2680" s="47" t="str">
        <f t="shared" si="164"/>
        <v>00000A77</v>
      </c>
      <c r="C2680" s="47" t="str">
        <f>IFERROR(VLOOKUP(B2680,总表!A:B,2,0),"-")</f>
        <v>-</v>
      </c>
      <c r="D2680" s="6" t="str">
        <f t="shared" si="165"/>
        <v>-</v>
      </c>
      <c r="E2680" s="6" t="str">
        <f>IFERROR(VLOOKUP(B2680,总表!A:D,3,0),"-")</f>
        <v>-</v>
      </c>
      <c r="F2680" s="6" t="str">
        <f t="shared" si="166"/>
        <v>-</v>
      </c>
      <c r="G2680" s="6" t="s">
        <v>9</v>
      </c>
      <c r="H2680" s="6" t="str">
        <f>IF(IFERROR(VLOOKUP(B2680,总表!A:D,4,0),"露易")=0," ",IFERROR(VLOOKUP(B2680,总表!A:D,4,0),"-"))</f>
        <v>-</v>
      </c>
      <c r="I2680" s="6" t="str">
        <f t="shared" si="167"/>
        <v>-</v>
      </c>
    </row>
    <row r="2681" spans="1:9">
      <c r="A2681" s="6">
        <v>2680</v>
      </c>
      <c r="B2681" s="47" t="str">
        <f t="shared" si="164"/>
        <v>00000A78</v>
      </c>
      <c r="C2681" s="47" t="str">
        <f>IFERROR(VLOOKUP(B2681,总表!A:B,2,0),"-")</f>
        <v>-</v>
      </c>
      <c r="D2681" s="6" t="str">
        <f t="shared" si="165"/>
        <v>-</v>
      </c>
      <c r="E2681" s="6" t="str">
        <f>IFERROR(VLOOKUP(B2681,总表!A:D,3,0),"-")</f>
        <v>-</v>
      </c>
      <c r="F2681" s="6" t="str">
        <f t="shared" si="166"/>
        <v>-</v>
      </c>
      <c r="G2681" s="6" t="s">
        <v>9</v>
      </c>
      <c r="H2681" s="6" t="str">
        <f>IF(IFERROR(VLOOKUP(B2681,总表!A:D,4,0),"露易")=0," ",IFERROR(VLOOKUP(B2681,总表!A:D,4,0),"-"))</f>
        <v>-</v>
      </c>
      <c r="I2681" s="6" t="str">
        <f t="shared" si="167"/>
        <v>-</v>
      </c>
    </row>
    <row r="2682" spans="1:9">
      <c r="A2682" s="6">
        <v>2681</v>
      </c>
      <c r="B2682" s="47" t="str">
        <f t="shared" si="164"/>
        <v>00000A79</v>
      </c>
      <c r="C2682" s="47" t="str">
        <f>IFERROR(VLOOKUP(B2682,总表!A:B,2,0),"-")</f>
        <v>-</v>
      </c>
      <c r="D2682" s="6" t="str">
        <f t="shared" si="165"/>
        <v>-</v>
      </c>
      <c r="E2682" s="6" t="str">
        <f>IFERROR(VLOOKUP(B2682,总表!A:D,3,0),"-")</f>
        <v>-</v>
      </c>
      <c r="F2682" s="6" t="str">
        <f t="shared" si="166"/>
        <v>-</v>
      </c>
      <c r="G2682" s="6" t="s">
        <v>9</v>
      </c>
      <c r="H2682" s="6" t="str">
        <f>IF(IFERROR(VLOOKUP(B2682,总表!A:D,4,0),"露易")=0," ",IFERROR(VLOOKUP(B2682,总表!A:D,4,0),"-"))</f>
        <v>-</v>
      </c>
      <c r="I2682" s="6" t="str">
        <f t="shared" si="167"/>
        <v>-</v>
      </c>
    </row>
    <row r="2683" spans="1:9">
      <c r="A2683" s="6">
        <v>2682</v>
      </c>
      <c r="B2683" s="47" t="str">
        <f t="shared" si="164"/>
        <v>00000A7A</v>
      </c>
      <c r="C2683" s="47" t="str">
        <f>IFERROR(VLOOKUP(B2683,总表!A:B,2,0),"-")</f>
        <v>-</v>
      </c>
      <c r="D2683" s="6" t="str">
        <f t="shared" si="165"/>
        <v>-</v>
      </c>
      <c r="E2683" s="6" t="str">
        <f>IFERROR(VLOOKUP(B2683,总表!A:D,3,0),"-")</f>
        <v>-</v>
      </c>
      <c r="F2683" s="6" t="str">
        <f t="shared" si="166"/>
        <v>-</v>
      </c>
      <c r="G2683" s="6" t="s">
        <v>9</v>
      </c>
      <c r="H2683" s="6" t="str">
        <f>IF(IFERROR(VLOOKUP(B2683,总表!A:D,4,0),"露易")=0," ",IFERROR(VLOOKUP(B2683,总表!A:D,4,0),"-"))</f>
        <v>-</v>
      </c>
      <c r="I2683" s="6" t="str">
        <f t="shared" si="167"/>
        <v>-</v>
      </c>
    </row>
    <row r="2684" spans="1:9">
      <c r="A2684" s="6">
        <v>2683</v>
      </c>
      <c r="B2684" s="47" t="str">
        <f t="shared" si="164"/>
        <v>00000A7B</v>
      </c>
      <c r="C2684" s="47" t="str">
        <f>IFERROR(VLOOKUP(B2684,总表!A:B,2,0),"-")</f>
        <v>-</v>
      </c>
      <c r="D2684" s="6" t="str">
        <f t="shared" si="165"/>
        <v>-</v>
      </c>
      <c r="E2684" s="6" t="str">
        <f>IFERROR(VLOOKUP(B2684,总表!A:D,3,0),"-")</f>
        <v>-</v>
      </c>
      <c r="F2684" s="6" t="str">
        <f t="shared" si="166"/>
        <v>-</v>
      </c>
      <c r="G2684" s="6" t="s">
        <v>9</v>
      </c>
      <c r="H2684" s="6" t="str">
        <f>IF(IFERROR(VLOOKUP(B2684,总表!A:D,4,0),"露易")=0," ",IFERROR(VLOOKUP(B2684,总表!A:D,4,0),"-"))</f>
        <v>-</v>
      </c>
      <c r="I2684" s="6" t="str">
        <f t="shared" si="167"/>
        <v>-</v>
      </c>
    </row>
    <row r="2685" spans="1:9">
      <c r="A2685" s="6">
        <v>2684</v>
      </c>
      <c r="B2685" s="47" t="str">
        <f t="shared" si="164"/>
        <v>00000A7C</v>
      </c>
      <c r="C2685" s="47" t="str">
        <f>IFERROR(VLOOKUP(B2685,总表!A:B,2,0),"-")</f>
        <v>-</v>
      </c>
      <c r="D2685" s="6" t="str">
        <f t="shared" si="165"/>
        <v>-</v>
      </c>
      <c r="E2685" s="6" t="str">
        <f>IFERROR(VLOOKUP(B2685,总表!A:D,3,0),"-")</f>
        <v>-</v>
      </c>
      <c r="F2685" s="6" t="str">
        <f t="shared" si="166"/>
        <v>-</v>
      </c>
      <c r="G2685" s="6" t="s">
        <v>9</v>
      </c>
      <c r="H2685" s="6" t="str">
        <f>IF(IFERROR(VLOOKUP(B2685,总表!A:D,4,0),"露易")=0," ",IFERROR(VLOOKUP(B2685,总表!A:D,4,0),"-"))</f>
        <v>-</v>
      </c>
      <c r="I2685" s="6" t="str">
        <f t="shared" si="167"/>
        <v>-</v>
      </c>
    </row>
    <row r="2686" spans="1:9">
      <c r="A2686" s="6">
        <v>2685</v>
      </c>
      <c r="B2686" s="47" t="str">
        <f t="shared" si="164"/>
        <v>00000A7D</v>
      </c>
      <c r="C2686" s="47" t="str">
        <f>IFERROR(VLOOKUP(B2686,总表!A:B,2,0),"-")</f>
        <v>-</v>
      </c>
      <c r="D2686" s="6" t="str">
        <f t="shared" si="165"/>
        <v>-</v>
      </c>
      <c r="E2686" s="6" t="str">
        <f>IFERROR(VLOOKUP(B2686,总表!A:D,3,0),"-")</f>
        <v>-</v>
      </c>
      <c r="F2686" s="6" t="str">
        <f t="shared" si="166"/>
        <v>-</v>
      </c>
      <c r="G2686" s="6" t="s">
        <v>9</v>
      </c>
      <c r="H2686" s="6" t="str">
        <f>IF(IFERROR(VLOOKUP(B2686,总表!A:D,4,0),"露易")=0," ",IFERROR(VLOOKUP(B2686,总表!A:D,4,0),"-"))</f>
        <v>-</v>
      </c>
      <c r="I2686" s="6" t="str">
        <f t="shared" si="167"/>
        <v>-</v>
      </c>
    </row>
    <row r="2687" spans="1:9">
      <c r="A2687" s="6">
        <v>2686</v>
      </c>
      <c r="B2687" s="47" t="str">
        <f t="shared" si="164"/>
        <v>00000A7E</v>
      </c>
      <c r="C2687" s="50" t="str">
        <f>IFERROR(VLOOKUP(B2687,总表!A:B,2,0),"-")</f>
        <v>连衣套装</v>
      </c>
      <c r="D2687" s="51" t="str">
        <f t="shared" si="165"/>
        <v>连衣套装</v>
      </c>
      <c r="E2687" s="6" t="str">
        <f>IFERROR(VLOOKUP(B2687,总表!A:D,3,0),"-")</f>
        <v>春天圆点连身裙</v>
      </c>
      <c r="F2687" s="6" t="str">
        <f t="shared" si="166"/>
        <v>春天圆点连身裙</v>
      </c>
      <c r="G2687" s="6">
        <v>450</v>
      </c>
      <c r="H2687" s="51" t="str">
        <f>IF(IFERROR(VLOOKUP(B2687,总表!A:D,4,0),"露易")=0," ",IFERROR(VLOOKUP(B2687,总表!A:D,4,0),"-"))</f>
        <v>缤纷色</v>
      </c>
      <c r="I2687" s="51" t="str">
        <f t="shared" si="167"/>
        <v>缤纷色</v>
      </c>
    </row>
    <row r="2688" spans="1:9">
      <c r="A2688" s="6">
        <v>2687</v>
      </c>
      <c r="B2688" s="47" t="str">
        <f t="shared" si="164"/>
        <v>00000A7F</v>
      </c>
      <c r="C2688" s="50" t="str">
        <f>IFERROR(VLOOKUP(B2688,总表!A:B,2,0),"-")</f>
        <v>连衣套装</v>
      </c>
      <c r="D2688" s="51" t="str">
        <f t="shared" si="165"/>
        <v>连衣套装</v>
      </c>
      <c r="E2688" s="51" t="str">
        <f>IFERROR(VLOOKUP(B2688,总表!A:D,3,0),"-")</f>
        <v>凤梨图案夏威夷连身裙</v>
      </c>
      <c r="F2688" s="51" t="str">
        <f t="shared" si="166"/>
        <v>凤梨图案夏威夷连身裙</v>
      </c>
      <c r="G2688" s="6">
        <v>450</v>
      </c>
      <c r="H2688" s="6" t="str">
        <f>IF(IFERROR(VLOOKUP(B2688,总表!A:D,4,0),"露易")=0," ",IFERROR(VLOOKUP(B2688,总表!A:D,4,0),"-"))</f>
        <v>薄荷绿</v>
      </c>
      <c r="I2688" s="6" t="str">
        <f t="shared" si="167"/>
        <v>薄荷绿</v>
      </c>
    </row>
    <row r="2689" spans="1:9">
      <c r="A2689" s="6">
        <v>2688</v>
      </c>
      <c r="B2689" s="47" t="str">
        <f t="shared" si="164"/>
        <v>00000A80</v>
      </c>
      <c r="C2689" s="47" t="str">
        <f>IFERROR(VLOOKUP(B2689,总表!A:B,2,0),"-")</f>
        <v>-</v>
      </c>
      <c r="D2689" s="6" t="str">
        <f t="shared" si="165"/>
        <v>-</v>
      </c>
      <c r="E2689" s="6" t="str">
        <f>IFERROR(VLOOKUP(B2689,总表!A:D,3,0),"-")</f>
        <v>-</v>
      </c>
      <c r="F2689" s="6" t="str">
        <f t="shared" si="166"/>
        <v>-</v>
      </c>
      <c r="G2689" s="6" t="s">
        <v>9</v>
      </c>
      <c r="H2689" s="6" t="str">
        <f>IF(IFERROR(VLOOKUP(B2689,总表!A:D,4,0),"露易")=0," ",IFERROR(VLOOKUP(B2689,总表!A:D,4,0),"-"))</f>
        <v>-</v>
      </c>
      <c r="I2689" s="6" t="str">
        <f t="shared" si="167"/>
        <v>-</v>
      </c>
    </row>
    <row r="2690" spans="1:9">
      <c r="A2690" s="6">
        <v>2689</v>
      </c>
      <c r="B2690" s="47" t="str">
        <f t="shared" ref="B2690:B2753" si="168">DEC2HEX(ROW(A2689),8)</f>
        <v>00000A81</v>
      </c>
      <c r="C2690" s="47" t="str">
        <f>IFERROR(VLOOKUP(B2690,总表!A:B,2,0),"-")</f>
        <v>-</v>
      </c>
      <c r="D2690" s="6" t="str">
        <f t="shared" ref="D2690:D2753" si="169">C2690</f>
        <v>-</v>
      </c>
      <c r="E2690" s="6" t="str">
        <f>IFERROR(VLOOKUP(B2690,总表!A:D,3,0),"-")</f>
        <v>-</v>
      </c>
      <c r="F2690" s="6" t="str">
        <f t="shared" ref="F2690:F2753" si="170">E2690</f>
        <v>-</v>
      </c>
      <c r="G2690" s="6" t="s">
        <v>9</v>
      </c>
      <c r="H2690" s="6" t="str">
        <f>IF(IFERROR(VLOOKUP(B2690,总表!A:D,4,0),"露易")=0," ",IFERROR(VLOOKUP(B2690,总表!A:D,4,0),"-"))</f>
        <v>-</v>
      </c>
      <c r="I2690" s="6" t="str">
        <f t="shared" ref="I2690:I2753" si="171">H2690</f>
        <v>-</v>
      </c>
    </row>
    <row r="2691" spans="1:9">
      <c r="A2691" s="6">
        <v>2690</v>
      </c>
      <c r="B2691" s="47" t="str">
        <f t="shared" si="168"/>
        <v>00000A82</v>
      </c>
      <c r="C2691" s="47" t="str">
        <f>IFERROR(VLOOKUP(B2691,总表!A:B,2,0),"-")</f>
        <v>-</v>
      </c>
      <c r="D2691" s="6" t="str">
        <f t="shared" si="169"/>
        <v>-</v>
      </c>
      <c r="E2691" s="6" t="str">
        <f>IFERROR(VLOOKUP(B2691,总表!A:D,3,0),"-")</f>
        <v>-</v>
      </c>
      <c r="F2691" s="6" t="str">
        <f t="shared" si="170"/>
        <v>-</v>
      </c>
      <c r="G2691" s="6" t="s">
        <v>9</v>
      </c>
      <c r="H2691" s="6" t="str">
        <f>IF(IFERROR(VLOOKUP(B2691,总表!A:D,4,0),"露易")=0," ",IFERROR(VLOOKUP(B2691,总表!A:D,4,0),"-"))</f>
        <v>-</v>
      </c>
      <c r="I2691" s="6" t="str">
        <f t="shared" si="171"/>
        <v>-</v>
      </c>
    </row>
    <row r="2692" spans="1:9">
      <c r="A2692" s="6">
        <v>2691</v>
      </c>
      <c r="B2692" s="47" t="str">
        <f t="shared" si="168"/>
        <v>00000A83</v>
      </c>
      <c r="C2692" s="47" t="str">
        <f>IFERROR(VLOOKUP(B2692,总表!A:B,2,0),"-")</f>
        <v>-</v>
      </c>
      <c r="D2692" s="6" t="str">
        <f t="shared" si="169"/>
        <v>-</v>
      </c>
      <c r="E2692" s="6" t="str">
        <f>IFERROR(VLOOKUP(B2692,总表!A:D,3,0),"-")</f>
        <v>-</v>
      </c>
      <c r="F2692" s="6" t="str">
        <f t="shared" si="170"/>
        <v>-</v>
      </c>
      <c r="G2692" s="6" t="s">
        <v>9</v>
      </c>
      <c r="H2692" s="6" t="str">
        <f>IF(IFERROR(VLOOKUP(B2692,总表!A:D,4,0),"露易")=0," ",IFERROR(VLOOKUP(B2692,总表!A:D,4,0),"-"))</f>
        <v>-</v>
      </c>
      <c r="I2692" s="6" t="str">
        <f t="shared" si="171"/>
        <v>-</v>
      </c>
    </row>
    <row r="2693" spans="1:9">
      <c r="A2693" s="6">
        <v>2692</v>
      </c>
      <c r="B2693" s="47" t="str">
        <f t="shared" si="168"/>
        <v>00000A84</v>
      </c>
      <c r="C2693" s="47" t="str">
        <f>IFERROR(VLOOKUP(B2693,总表!A:B,2,0),"-")</f>
        <v>-</v>
      </c>
      <c r="D2693" s="6" t="str">
        <f t="shared" si="169"/>
        <v>-</v>
      </c>
      <c r="E2693" s="6" t="str">
        <f>IFERROR(VLOOKUP(B2693,总表!A:D,3,0),"-")</f>
        <v>-</v>
      </c>
      <c r="F2693" s="6" t="str">
        <f t="shared" si="170"/>
        <v>-</v>
      </c>
      <c r="G2693" s="6" t="s">
        <v>9</v>
      </c>
      <c r="H2693" s="6" t="str">
        <f>IF(IFERROR(VLOOKUP(B2693,总表!A:D,4,0),"露易")=0," ",IFERROR(VLOOKUP(B2693,总表!A:D,4,0),"-"))</f>
        <v>-</v>
      </c>
      <c r="I2693" s="6" t="str">
        <f t="shared" si="171"/>
        <v>-</v>
      </c>
    </row>
    <row r="2694" spans="1:9">
      <c r="A2694" s="6">
        <v>2693</v>
      </c>
      <c r="B2694" s="47" t="str">
        <f t="shared" si="168"/>
        <v>00000A85</v>
      </c>
      <c r="C2694" s="47" t="str">
        <f>IFERROR(VLOOKUP(B2694,总表!A:B,2,0),"-")</f>
        <v>-</v>
      </c>
      <c r="D2694" s="6" t="str">
        <f t="shared" si="169"/>
        <v>-</v>
      </c>
      <c r="E2694" s="6" t="str">
        <f>IFERROR(VLOOKUP(B2694,总表!A:D,3,0),"-")</f>
        <v>-</v>
      </c>
      <c r="F2694" s="6" t="str">
        <f t="shared" si="170"/>
        <v>-</v>
      </c>
      <c r="G2694" s="6" t="s">
        <v>9</v>
      </c>
      <c r="H2694" s="6" t="str">
        <f>IF(IFERROR(VLOOKUP(B2694,总表!A:D,4,0),"露易")=0," ",IFERROR(VLOOKUP(B2694,总表!A:D,4,0),"-"))</f>
        <v>-</v>
      </c>
      <c r="I2694" s="6" t="str">
        <f t="shared" si="171"/>
        <v>-</v>
      </c>
    </row>
    <row r="2695" spans="1:9">
      <c r="A2695" s="6">
        <v>2694</v>
      </c>
      <c r="B2695" s="47" t="str">
        <f t="shared" si="168"/>
        <v>00000A86</v>
      </c>
      <c r="C2695" s="47" t="str">
        <f>IFERROR(VLOOKUP(B2695,总表!A:B,2,0),"-")</f>
        <v>-</v>
      </c>
      <c r="D2695" s="6" t="str">
        <f t="shared" si="169"/>
        <v>-</v>
      </c>
      <c r="E2695" s="6" t="str">
        <f>IFERROR(VLOOKUP(B2695,总表!A:D,3,0),"-")</f>
        <v>-</v>
      </c>
      <c r="F2695" s="6" t="str">
        <f t="shared" si="170"/>
        <v>-</v>
      </c>
      <c r="G2695" s="6" t="s">
        <v>9</v>
      </c>
      <c r="H2695" s="6" t="str">
        <f>IF(IFERROR(VLOOKUP(B2695,总表!A:D,4,0),"露易")=0," ",IFERROR(VLOOKUP(B2695,总表!A:D,4,0),"-"))</f>
        <v>-</v>
      </c>
      <c r="I2695" s="6" t="str">
        <f t="shared" si="171"/>
        <v>-</v>
      </c>
    </row>
    <row r="2696" spans="1:9">
      <c r="A2696" s="6">
        <v>2695</v>
      </c>
      <c r="B2696" s="47" t="str">
        <f t="shared" si="168"/>
        <v>00000A87</v>
      </c>
      <c r="C2696" s="47" t="str">
        <f>IFERROR(VLOOKUP(B2696,总表!A:B,2,0),"-")</f>
        <v>其他类</v>
      </c>
      <c r="D2696" s="6" t="str">
        <f t="shared" si="169"/>
        <v>其他类</v>
      </c>
      <c r="E2696" s="6" t="str">
        <f>IFERROR(VLOOKUP(B2696,总表!A:D,3,0),"-")</f>
        <v>ダミーDIYレシピ</v>
      </c>
      <c r="F2696" s="6" t="str">
        <f t="shared" si="170"/>
        <v>ダミーDIYレシピ</v>
      </c>
      <c r="H2696" s="6" t="str">
        <f>IF(IFERROR(VLOOKUP(B2696,总表!A:D,4,0),"露易")=0," ",IFERROR(VLOOKUP(B2696,总表!A:D,4,0),"-"))</f>
        <v> </v>
      </c>
      <c r="I2696" s="6" t="str">
        <f t="shared" si="171"/>
        <v> </v>
      </c>
    </row>
    <row r="2697" spans="1:9">
      <c r="A2697" s="6">
        <v>2696</v>
      </c>
      <c r="B2697" s="47" t="str">
        <f t="shared" si="168"/>
        <v>00000A88</v>
      </c>
      <c r="C2697" s="47" t="str">
        <f>IFERROR(VLOOKUP(B2697,总表!A:B,2,0),"-")</f>
        <v>-</v>
      </c>
      <c r="D2697" s="6" t="str">
        <f t="shared" si="169"/>
        <v>-</v>
      </c>
      <c r="E2697" s="6" t="str">
        <f>IFERROR(VLOOKUP(B2697,总表!A:D,3,0),"-")</f>
        <v>-</v>
      </c>
      <c r="F2697" s="6" t="str">
        <f t="shared" si="170"/>
        <v>-</v>
      </c>
      <c r="G2697" s="6" t="s">
        <v>9</v>
      </c>
      <c r="H2697" s="6" t="str">
        <f>IF(IFERROR(VLOOKUP(B2697,总表!A:D,4,0),"露易")=0," ",IFERROR(VLOOKUP(B2697,总表!A:D,4,0),"-"))</f>
        <v>-</v>
      </c>
      <c r="I2697" s="6" t="str">
        <f t="shared" si="171"/>
        <v>-</v>
      </c>
    </row>
    <row r="2698" spans="1:9">
      <c r="A2698" s="6">
        <v>2697</v>
      </c>
      <c r="B2698" s="47" t="str">
        <f t="shared" si="168"/>
        <v>00000A89</v>
      </c>
      <c r="C2698" s="47" t="str">
        <f>IFERROR(VLOOKUP(B2698,总表!A:B,2,0),"-")</f>
        <v>-</v>
      </c>
      <c r="D2698" s="6" t="str">
        <f t="shared" si="169"/>
        <v>-</v>
      </c>
      <c r="E2698" s="6" t="str">
        <f>IFERROR(VLOOKUP(B2698,总表!A:D,3,0),"-")</f>
        <v>-</v>
      </c>
      <c r="F2698" s="6" t="str">
        <f t="shared" si="170"/>
        <v>-</v>
      </c>
      <c r="G2698" s="6" t="s">
        <v>9</v>
      </c>
      <c r="H2698" s="6" t="str">
        <f>IF(IFERROR(VLOOKUP(B2698,总表!A:D,4,0),"露易")=0," ",IFERROR(VLOOKUP(B2698,总表!A:D,4,0),"-"))</f>
        <v>-</v>
      </c>
      <c r="I2698" s="6" t="str">
        <f t="shared" si="171"/>
        <v>-</v>
      </c>
    </row>
    <row r="2699" spans="1:9">
      <c r="A2699" s="6">
        <v>2698</v>
      </c>
      <c r="B2699" s="47" t="str">
        <f t="shared" si="168"/>
        <v>00000A8A</v>
      </c>
      <c r="C2699" s="47" t="str">
        <f>IFERROR(VLOOKUP(B2699,总表!A:B,2,0),"-")</f>
        <v>-</v>
      </c>
      <c r="D2699" s="6" t="str">
        <f t="shared" si="169"/>
        <v>-</v>
      </c>
      <c r="E2699" s="6" t="str">
        <f>IFERROR(VLOOKUP(B2699,总表!A:D,3,0),"-")</f>
        <v>-</v>
      </c>
      <c r="F2699" s="6" t="str">
        <f t="shared" si="170"/>
        <v>-</v>
      </c>
      <c r="G2699" s="6" t="s">
        <v>9</v>
      </c>
      <c r="H2699" s="6" t="str">
        <f>IF(IFERROR(VLOOKUP(B2699,总表!A:D,4,0),"露易")=0," ",IFERROR(VLOOKUP(B2699,总表!A:D,4,0),"-"))</f>
        <v>-</v>
      </c>
      <c r="I2699" s="6" t="str">
        <f t="shared" si="171"/>
        <v>-</v>
      </c>
    </row>
    <row r="2700" spans="1:9">
      <c r="A2700" s="6">
        <v>2699</v>
      </c>
      <c r="B2700" s="47" t="str">
        <f t="shared" si="168"/>
        <v>00000A8B</v>
      </c>
      <c r="C2700" s="50" t="str">
        <f>IFERROR(VLOOKUP(B2700,总表!A:B,2,0),"-")</f>
        <v>连衣套装</v>
      </c>
      <c r="D2700" s="51" t="str">
        <f t="shared" si="169"/>
        <v>连衣套装</v>
      </c>
      <c r="E2700" s="6" t="str">
        <f>IFERROR(VLOOKUP(B2700,总表!A:D,3,0),"-")</f>
        <v>端庄洋装</v>
      </c>
      <c r="F2700" s="6" t="str">
        <f t="shared" si="170"/>
        <v>端庄洋装</v>
      </c>
      <c r="G2700" s="6">
        <v>520</v>
      </c>
      <c r="H2700" s="6" t="str">
        <f>IF(IFERROR(VLOOKUP(B2700,总表!A:D,4,0),"露易")=0," ",IFERROR(VLOOKUP(B2700,总表!A:D,4,0),"-"))</f>
        <v>海军蓝</v>
      </c>
      <c r="I2700" s="6" t="str">
        <f t="shared" si="171"/>
        <v>海军蓝</v>
      </c>
    </row>
    <row r="2701" spans="1:9">
      <c r="A2701" s="6">
        <v>2700</v>
      </c>
      <c r="B2701" s="47" t="str">
        <f t="shared" si="168"/>
        <v>00000A8C</v>
      </c>
      <c r="C2701" s="47" t="str">
        <f>IFERROR(VLOOKUP(B2701,总表!A:B,2,0),"-")</f>
        <v>-</v>
      </c>
      <c r="D2701" s="6" t="str">
        <f t="shared" si="169"/>
        <v>-</v>
      </c>
      <c r="E2701" s="6" t="str">
        <f>IFERROR(VLOOKUP(B2701,总表!A:D,3,0),"-")</f>
        <v>-</v>
      </c>
      <c r="F2701" s="6" t="str">
        <f t="shared" si="170"/>
        <v>-</v>
      </c>
      <c r="G2701" s="6" t="s">
        <v>9</v>
      </c>
      <c r="H2701" s="6" t="str">
        <f>IF(IFERROR(VLOOKUP(B2701,总表!A:D,4,0),"露易")=0," ",IFERROR(VLOOKUP(B2701,总表!A:D,4,0),"-"))</f>
        <v>-</v>
      </c>
      <c r="I2701" s="6" t="str">
        <f t="shared" si="171"/>
        <v>-</v>
      </c>
    </row>
    <row r="2702" spans="1:9">
      <c r="A2702" s="6">
        <v>2701</v>
      </c>
      <c r="B2702" s="47" t="str">
        <f t="shared" si="168"/>
        <v>00000A8D</v>
      </c>
      <c r="C2702" s="47" t="str">
        <f>IFERROR(VLOOKUP(B2702,总表!A:B,2,0),"-")</f>
        <v>-</v>
      </c>
      <c r="D2702" s="6" t="str">
        <f t="shared" si="169"/>
        <v>-</v>
      </c>
      <c r="E2702" s="6" t="str">
        <f>IFERROR(VLOOKUP(B2702,总表!A:D,3,0),"-")</f>
        <v>-</v>
      </c>
      <c r="F2702" s="6" t="str">
        <f t="shared" si="170"/>
        <v>-</v>
      </c>
      <c r="G2702" s="6" t="s">
        <v>9</v>
      </c>
      <c r="H2702" s="6" t="str">
        <f>IF(IFERROR(VLOOKUP(B2702,总表!A:D,4,0),"露易")=0," ",IFERROR(VLOOKUP(B2702,总表!A:D,4,0),"-"))</f>
        <v>-</v>
      </c>
      <c r="I2702" s="6" t="str">
        <f t="shared" si="171"/>
        <v>-</v>
      </c>
    </row>
    <row r="2703" spans="1:9">
      <c r="A2703" s="6">
        <v>2702</v>
      </c>
      <c r="B2703" s="47" t="str">
        <f t="shared" si="168"/>
        <v>00000A8E</v>
      </c>
      <c r="C2703" s="47" t="str">
        <f>IFERROR(VLOOKUP(B2703,总表!A:B,2,0),"-")</f>
        <v>-</v>
      </c>
      <c r="D2703" s="6" t="str">
        <f t="shared" si="169"/>
        <v>-</v>
      </c>
      <c r="E2703" s="6" t="str">
        <f>IFERROR(VLOOKUP(B2703,总表!A:D,3,0),"-")</f>
        <v>-</v>
      </c>
      <c r="F2703" s="6" t="str">
        <f t="shared" si="170"/>
        <v>-</v>
      </c>
      <c r="G2703" s="6" t="s">
        <v>9</v>
      </c>
      <c r="H2703" s="6" t="str">
        <f>IF(IFERROR(VLOOKUP(B2703,总表!A:D,4,0),"露易")=0," ",IFERROR(VLOOKUP(B2703,总表!A:D,4,0),"-"))</f>
        <v>-</v>
      </c>
      <c r="I2703" s="6" t="str">
        <f t="shared" si="171"/>
        <v>-</v>
      </c>
    </row>
    <row r="2704" spans="1:9">
      <c r="A2704" s="6">
        <v>2703</v>
      </c>
      <c r="B2704" s="47" t="str">
        <f t="shared" si="168"/>
        <v>00000A8F</v>
      </c>
      <c r="C2704" s="47" t="str">
        <f>IFERROR(VLOOKUP(B2704,总表!A:B,2,0),"-")</f>
        <v>-</v>
      </c>
      <c r="D2704" s="6" t="str">
        <f t="shared" si="169"/>
        <v>-</v>
      </c>
      <c r="E2704" s="6" t="str">
        <f>IFERROR(VLOOKUP(B2704,总表!A:D,3,0),"-")</f>
        <v>-</v>
      </c>
      <c r="F2704" s="6" t="str">
        <f t="shared" si="170"/>
        <v>-</v>
      </c>
      <c r="G2704" s="6" t="s">
        <v>9</v>
      </c>
      <c r="H2704" s="6" t="str">
        <f>IF(IFERROR(VLOOKUP(B2704,总表!A:D,4,0),"露易")=0," ",IFERROR(VLOOKUP(B2704,总表!A:D,4,0),"-"))</f>
        <v>-</v>
      </c>
      <c r="I2704" s="6" t="str">
        <f t="shared" si="171"/>
        <v>-</v>
      </c>
    </row>
    <row r="2705" spans="1:9">
      <c r="A2705" s="6">
        <v>2704</v>
      </c>
      <c r="B2705" s="47" t="str">
        <f t="shared" si="168"/>
        <v>00000A90</v>
      </c>
      <c r="C2705" s="50" t="str">
        <f>IFERROR(VLOOKUP(B2705,总表!A:B,2,0),"-")</f>
        <v>连衣套装</v>
      </c>
      <c r="D2705" s="51" t="str">
        <f t="shared" si="169"/>
        <v>连衣套装</v>
      </c>
      <c r="E2705" s="6" t="str">
        <f>IFERROR(VLOOKUP(B2705,总表!A:D,3,0),"-")</f>
        <v>两件式细肩带连身裙</v>
      </c>
      <c r="F2705" s="6" t="str">
        <f t="shared" si="170"/>
        <v>两件式细肩带连身裙</v>
      </c>
      <c r="G2705" s="6">
        <v>300</v>
      </c>
      <c r="H2705" s="6" t="str">
        <f>IF(IFERROR(VLOOKUP(B2705,总表!A:D,4,0),"露易")=0," ",IFERROR(VLOOKUP(B2705,总表!A:D,4,0),"-"))</f>
        <v>酒红色</v>
      </c>
      <c r="I2705" s="6" t="str">
        <f t="shared" si="171"/>
        <v>酒红色</v>
      </c>
    </row>
    <row r="2706" spans="1:9">
      <c r="A2706" s="6">
        <v>2705</v>
      </c>
      <c r="B2706" s="47" t="str">
        <f t="shared" si="168"/>
        <v>00000A91</v>
      </c>
      <c r="C2706" s="47" t="str">
        <f>IFERROR(VLOOKUP(B2706,总表!A:B,2,0),"-")</f>
        <v>-</v>
      </c>
      <c r="D2706" s="6" t="str">
        <f t="shared" si="169"/>
        <v>-</v>
      </c>
      <c r="E2706" s="6" t="str">
        <f>IFERROR(VLOOKUP(B2706,总表!A:D,3,0),"-")</f>
        <v>-</v>
      </c>
      <c r="F2706" s="6" t="str">
        <f t="shared" si="170"/>
        <v>-</v>
      </c>
      <c r="G2706" s="6" t="s">
        <v>9</v>
      </c>
      <c r="H2706" s="6" t="str">
        <f>IF(IFERROR(VLOOKUP(B2706,总表!A:D,4,0),"露易")=0," ",IFERROR(VLOOKUP(B2706,总表!A:D,4,0),"-"))</f>
        <v>-</v>
      </c>
      <c r="I2706" s="6" t="str">
        <f t="shared" si="171"/>
        <v>-</v>
      </c>
    </row>
    <row r="2707" spans="1:9">
      <c r="A2707" s="6">
        <v>2706</v>
      </c>
      <c r="B2707" s="47" t="str">
        <f t="shared" si="168"/>
        <v>00000A92</v>
      </c>
      <c r="C2707" s="50" t="str">
        <f>IFERROR(VLOOKUP(B2707,总表!A:B,2,0),"-")</f>
        <v>连衣套装</v>
      </c>
      <c r="D2707" s="51" t="str">
        <f t="shared" si="169"/>
        <v>连衣套装</v>
      </c>
      <c r="E2707" s="6" t="str">
        <f>IFERROR(VLOOKUP(B2707,总表!A:D,3,0),"-")</f>
        <v>复古直筒连身裙</v>
      </c>
      <c r="F2707" s="6" t="str">
        <f t="shared" si="170"/>
        <v>复古直筒连身裙</v>
      </c>
      <c r="G2707" s="6">
        <v>637</v>
      </c>
      <c r="H2707" s="51" t="str">
        <f>IF(IFERROR(VLOOKUP(B2707,总表!A:D,4,0),"露易")=0," ",IFERROR(VLOOKUP(B2707,总表!A:D,4,0),"-"))</f>
        <v>绿色</v>
      </c>
      <c r="I2707" s="51" t="str">
        <f t="shared" si="171"/>
        <v>绿色</v>
      </c>
    </row>
    <row r="2708" spans="1:9">
      <c r="A2708" s="6">
        <v>2707</v>
      </c>
      <c r="B2708" s="47" t="str">
        <f t="shared" si="168"/>
        <v>00000A93</v>
      </c>
      <c r="C2708" s="47" t="str">
        <f>IFERROR(VLOOKUP(B2708,总表!A:B,2,0),"-")</f>
        <v>-</v>
      </c>
      <c r="D2708" s="6" t="str">
        <f t="shared" si="169"/>
        <v>-</v>
      </c>
      <c r="E2708" s="6" t="str">
        <f>IFERROR(VLOOKUP(B2708,总表!A:D,3,0),"-")</f>
        <v>-</v>
      </c>
      <c r="F2708" s="6" t="str">
        <f t="shared" si="170"/>
        <v>-</v>
      </c>
      <c r="G2708" s="6" t="s">
        <v>9</v>
      </c>
      <c r="H2708" s="6" t="str">
        <f>IF(IFERROR(VLOOKUP(B2708,总表!A:D,4,0),"露易")=0," ",IFERROR(VLOOKUP(B2708,总表!A:D,4,0),"-"))</f>
        <v>-</v>
      </c>
      <c r="I2708" s="6" t="str">
        <f t="shared" si="171"/>
        <v>-</v>
      </c>
    </row>
    <row r="2709" spans="1:9">
      <c r="A2709" s="6">
        <v>2708</v>
      </c>
      <c r="B2709" s="47" t="str">
        <f t="shared" si="168"/>
        <v>00000A94</v>
      </c>
      <c r="C2709" s="47" t="str">
        <f>IFERROR(VLOOKUP(B2709,总表!A:B,2,0),"-")</f>
        <v>-</v>
      </c>
      <c r="D2709" s="6" t="str">
        <f t="shared" si="169"/>
        <v>-</v>
      </c>
      <c r="E2709" s="6" t="str">
        <f>IFERROR(VLOOKUP(B2709,总表!A:D,3,0),"-")</f>
        <v>-</v>
      </c>
      <c r="F2709" s="6" t="str">
        <f t="shared" si="170"/>
        <v>-</v>
      </c>
      <c r="G2709" s="6" t="s">
        <v>9</v>
      </c>
      <c r="H2709" s="6" t="str">
        <f>IF(IFERROR(VLOOKUP(B2709,总表!A:D,4,0),"露易")=0," ",IFERROR(VLOOKUP(B2709,总表!A:D,4,0),"-"))</f>
        <v>-</v>
      </c>
      <c r="I2709" s="6" t="str">
        <f t="shared" si="171"/>
        <v>-</v>
      </c>
    </row>
    <row r="2710" spans="1:9">
      <c r="A2710" s="6">
        <v>2709</v>
      </c>
      <c r="B2710" s="47" t="str">
        <f t="shared" si="168"/>
        <v>00000A95</v>
      </c>
      <c r="C2710" s="47" t="str">
        <f>IFERROR(VLOOKUP(B2710,总表!A:B,2,0),"-")</f>
        <v>-</v>
      </c>
      <c r="D2710" s="6" t="str">
        <f t="shared" si="169"/>
        <v>-</v>
      </c>
      <c r="E2710" s="6" t="str">
        <f>IFERROR(VLOOKUP(B2710,总表!A:D,3,0),"-")</f>
        <v>-</v>
      </c>
      <c r="F2710" s="6" t="str">
        <f t="shared" si="170"/>
        <v>-</v>
      </c>
      <c r="G2710" s="6" t="s">
        <v>9</v>
      </c>
      <c r="H2710" s="6" t="str">
        <f>IF(IFERROR(VLOOKUP(B2710,总表!A:D,4,0),"露易")=0," ",IFERROR(VLOOKUP(B2710,总表!A:D,4,0),"-"))</f>
        <v>-</v>
      </c>
      <c r="I2710" s="6" t="str">
        <f t="shared" si="171"/>
        <v>-</v>
      </c>
    </row>
    <row r="2711" spans="1:9">
      <c r="A2711" s="6">
        <v>2710</v>
      </c>
      <c r="B2711" s="47" t="str">
        <f t="shared" si="168"/>
        <v>00000A96</v>
      </c>
      <c r="C2711" s="47" t="str">
        <f>IFERROR(VLOOKUP(B2711,总表!A:B,2,0),"-")</f>
        <v>-</v>
      </c>
      <c r="D2711" s="6" t="str">
        <f t="shared" si="169"/>
        <v>-</v>
      </c>
      <c r="E2711" s="6" t="str">
        <f>IFERROR(VLOOKUP(B2711,总表!A:D,3,0),"-")</f>
        <v>-</v>
      </c>
      <c r="F2711" s="6" t="str">
        <f t="shared" si="170"/>
        <v>-</v>
      </c>
      <c r="G2711" s="6" t="s">
        <v>9</v>
      </c>
      <c r="H2711" s="6" t="str">
        <f>IF(IFERROR(VLOOKUP(B2711,总表!A:D,4,0),"露易")=0," ",IFERROR(VLOOKUP(B2711,总表!A:D,4,0),"-"))</f>
        <v>-</v>
      </c>
      <c r="I2711" s="6" t="str">
        <f t="shared" si="171"/>
        <v>-</v>
      </c>
    </row>
    <row r="2712" spans="1:9">
      <c r="A2712" s="6">
        <v>2711</v>
      </c>
      <c r="B2712" s="47" t="str">
        <f t="shared" si="168"/>
        <v>00000A97</v>
      </c>
      <c r="C2712" s="47" t="str">
        <f>IFERROR(VLOOKUP(B2712,总表!A:B,2,0),"-")</f>
        <v>-</v>
      </c>
      <c r="D2712" s="6" t="str">
        <f t="shared" si="169"/>
        <v>-</v>
      </c>
      <c r="E2712" s="6" t="str">
        <f>IFERROR(VLOOKUP(B2712,总表!A:D,3,0),"-")</f>
        <v>-</v>
      </c>
      <c r="F2712" s="6" t="str">
        <f t="shared" si="170"/>
        <v>-</v>
      </c>
      <c r="G2712" s="6" t="s">
        <v>9</v>
      </c>
      <c r="H2712" s="6" t="str">
        <f>IF(IFERROR(VLOOKUP(B2712,总表!A:D,4,0),"露易")=0," ",IFERROR(VLOOKUP(B2712,总表!A:D,4,0),"-"))</f>
        <v>-</v>
      </c>
      <c r="I2712" s="6" t="str">
        <f t="shared" si="171"/>
        <v>-</v>
      </c>
    </row>
    <row r="2713" spans="1:9">
      <c r="A2713" s="6">
        <v>2712</v>
      </c>
      <c r="B2713" s="47" t="str">
        <f t="shared" si="168"/>
        <v>00000A98</v>
      </c>
      <c r="C2713" s="47" t="str">
        <f>IFERROR(VLOOKUP(B2713,总表!A:B,2,0),"-")</f>
        <v>-</v>
      </c>
      <c r="D2713" s="6" t="str">
        <f t="shared" si="169"/>
        <v>-</v>
      </c>
      <c r="E2713" s="6" t="str">
        <f>IFERROR(VLOOKUP(B2713,总表!A:D,3,0),"-")</f>
        <v>-</v>
      </c>
      <c r="F2713" s="6" t="str">
        <f t="shared" si="170"/>
        <v>-</v>
      </c>
      <c r="G2713" s="6" t="s">
        <v>9</v>
      </c>
      <c r="H2713" s="6" t="str">
        <f>IF(IFERROR(VLOOKUP(B2713,总表!A:D,4,0),"露易")=0," ",IFERROR(VLOOKUP(B2713,总表!A:D,4,0),"-"))</f>
        <v>-</v>
      </c>
      <c r="I2713" s="6" t="str">
        <f t="shared" si="171"/>
        <v>-</v>
      </c>
    </row>
    <row r="2714" spans="1:9">
      <c r="A2714" s="6">
        <v>2713</v>
      </c>
      <c r="B2714" s="47" t="str">
        <f t="shared" si="168"/>
        <v>00000A99</v>
      </c>
      <c r="C2714" s="50" t="str">
        <f>IFERROR(VLOOKUP(B2714,总表!A:B,2,0),"-")</f>
        <v>摆设类</v>
      </c>
      <c r="D2714" s="51" t="str">
        <f t="shared" si="169"/>
        <v>摆设类</v>
      </c>
      <c r="E2714" s="6" t="str">
        <f>IFERROR(VLOOKUP(B2714,总表!A:D,3,0),"-")</f>
        <v>冰箱</v>
      </c>
      <c r="F2714" s="6" t="str">
        <f t="shared" si="170"/>
        <v>冰箱</v>
      </c>
      <c r="H2714" s="6" t="str">
        <f>IF(IFERROR(VLOOKUP(B2714,总表!A:D,4,0),"露易")=0," ",IFERROR(VLOOKUP(B2714,总表!A:D,4,0),"-"))</f>
        <v> </v>
      </c>
      <c r="I2714" s="6" t="str">
        <f t="shared" si="171"/>
        <v> </v>
      </c>
    </row>
    <row r="2715" spans="1:9">
      <c r="A2715" s="6">
        <v>2714</v>
      </c>
      <c r="B2715" s="47" t="str">
        <f t="shared" si="168"/>
        <v>00000A9A</v>
      </c>
      <c r="C2715" s="47" t="str">
        <f>IFERROR(VLOOKUP(B2715,总表!A:B,2,0),"-")</f>
        <v>-</v>
      </c>
      <c r="D2715" s="6" t="str">
        <f t="shared" si="169"/>
        <v>-</v>
      </c>
      <c r="E2715" s="6" t="str">
        <f>IFERROR(VLOOKUP(B2715,总表!A:D,3,0),"-")</f>
        <v>-</v>
      </c>
      <c r="F2715" s="6" t="str">
        <f t="shared" si="170"/>
        <v>-</v>
      </c>
      <c r="G2715" s="6" t="s">
        <v>9</v>
      </c>
      <c r="H2715" s="6" t="str">
        <f>IF(IFERROR(VLOOKUP(B2715,总表!A:D,4,0),"露易")=0," ",IFERROR(VLOOKUP(B2715,总表!A:D,4,0),"-"))</f>
        <v>-</v>
      </c>
      <c r="I2715" s="6" t="str">
        <f t="shared" si="171"/>
        <v>-</v>
      </c>
    </row>
    <row r="2716" spans="1:9">
      <c r="A2716" s="6">
        <v>2715</v>
      </c>
      <c r="B2716" s="47" t="str">
        <f t="shared" si="168"/>
        <v>00000A9B</v>
      </c>
      <c r="C2716" s="47" t="str">
        <f>IFERROR(VLOOKUP(B2716,总表!A:B,2,0),"-")</f>
        <v>-</v>
      </c>
      <c r="D2716" s="6" t="str">
        <f t="shared" si="169"/>
        <v>-</v>
      </c>
      <c r="E2716" s="6" t="str">
        <f>IFERROR(VLOOKUP(B2716,总表!A:D,3,0),"-")</f>
        <v>-</v>
      </c>
      <c r="F2716" s="6" t="str">
        <f t="shared" si="170"/>
        <v>-</v>
      </c>
      <c r="G2716" s="6" t="s">
        <v>9</v>
      </c>
      <c r="H2716" s="6" t="str">
        <f>IF(IFERROR(VLOOKUP(B2716,总表!A:D,4,0),"露易")=0," ",IFERROR(VLOOKUP(B2716,总表!A:D,4,0),"-"))</f>
        <v>-</v>
      </c>
      <c r="I2716" s="6" t="str">
        <f t="shared" si="171"/>
        <v>-</v>
      </c>
    </row>
    <row r="2717" spans="1:9">
      <c r="A2717" s="6">
        <v>2716</v>
      </c>
      <c r="B2717" s="47" t="str">
        <f t="shared" si="168"/>
        <v>00000A9C</v>
      </c>
      <c r="C2717" s="47" t="str">
        <f>IFERROR(VLOOKUP(B2717,总表!A:B,2,0),"-")</f>
        <v>-</v>
      </c>
      <c r="D2717" s="6" t="str">
        <f t="shared" si="169"/>
        <v>-</v>
      </c>
      <c r="E2717" s="6" t="str">
        <f>IFERROR(VLOOKUP(B2717,总表!A:D,3,0),"-")</f>
        <v>-</v>
      </c>
      <c r="F2717" s="6" t="str">
        <f t="shared" si="170"/>
        <v>-</v>
      </c>
      <c r="G2717" s="6" t="s">
        <v>9</v>
      </c>
      <c r="H2717" s="6" t="str">
        <f>IF(IFERROR(VLOOKUP(B2717,总表!A:D,4,0),"露易")=0," ",IFERROR(VLOOKUP(B2717,总表!A:D,4,0),"-"))</f>
        <v>-</v>
      </c>
      <c r="I2717" s="6" t="str">
        <f t="shared" si="171"/>
        <v>-</v>
      </c>
    </row>
    <row r="2718" spans="1:9">
      <c r="A2718" s="6">
        <v>2717</v>
      </c>
      <c r="B2718" s="47" t="str">
        <f t="shared" si="168"/>
        <v>00000A9D</v>
      </c>
      <c r="C2718" s="47" t="str">
        <f>IFERROR(VLOOKUP(B2718,总表!A:B,2,0),"-")</f>
        <v>-</v>
      </c>
      <c r="D2718" s="6" t="str">
        <f t="shared" si="169"/>
        <v>-</v>
      </c>
      <c r="E2718" s="6" t="str">
        <f>IFERROR(VLOOKUP(B2718,总表!A:D,3,0),"-")</f>
        <v>-</v>
      </c>
      <c r="F2718" s="6" t="str">
        <f t="shared" si="170"/>
        <v>-</v>
      </c>
      <c r="G2718" s="6" t="s">
        <v>9</v>
      </c>
      <c r="H2718" s="6" t="str">
        <f>IF(IFERROR(VLOOKUP(B2718,总表!A:D,4,0),"露易")=0," ",IFERROR(VLOOKUP(B2718,总表!A:D,4,0),"-"))</f>
        <v>-</v>
      </c>
      <c r="I2718" s="6" t="str">
        <f t="shared" si="171"/>
        <v>-</v>
      </c>
    </row>
    <row r="2719" spans="1:9">
      <c r="A2719" s="6">
        <v>2718</v>
      </c>
      <c r="B2719" s="47" t="str">
        <f t="shared" si="168"/>
        <v>00000A9E</v>
      </c>
      <c r="C2719" s="47" t="str">
        <f>IFERROR(VLOOKUP(B2719,总表!A:B,2,0),"-")</f>
        <v>-</v>
      </c>
      <c r="D2719" s="6" t="str">
        <f t="shared" si="169"/>
        <v>-</v>
      </c>
      <c r="E2719" s="6" t="str">
        <f>IFERROR(VLOOKUP(B2719,总表!A:D,3,0),"-")</f>
        <v>-</v>
      </c>
      <c r="F2719" s="6" t="str">
        <f t="shared" si="170"/>
        <v>-</v>
      </c>
      <c r="G2719" s="6" t="s">
        <v>9</v>
      </c>
      <c r="H2719" s="6" t="str">
        <f>IF(IFERROR(VLOOKUP(B2719,总表!A:D,4,0),"露易")=0," ",IFERROR(VLOOKUP(B2719,总表!A:D,4,0),"-"))</f>
        <v>-</v>
      </c>
      <c r="I2719" s="6" t="str">
        <f t="shared" si="171"/>
        <v>-</v>
      </c>
    </row>
    <row r="2720" spans="1:9">
      <c r="A2720" s="6">
        <v>2719</v>
      </c>
      <c r="B2720" s="47" t="str">
        <f t="shared" si="168"/>
        <v>00000A9F</v>
      </c>
      <c r="C2720" s="47" t="str">
        <f>IFERROR(VLOOKUP(B2720,总表!A:B,2,0),"-")</f>
        <v>-</v>
      </c>
      <c r="D2720" s="6" t="str">
        <f t="shared" si="169"/>
        <v>-</v>
      </c>
      <c r="E2720" s="6" t="str">
        <f>IFERROR(VLOOKUP(B2720,总表!A:D,3,0),"-")</f>
        <v>-</v>
      </c>
      <c r="F2720" s="6" t="str">
        <f t="shared" si="170"/>
        <v>-</v>
      </c>
      <c r="G2720" s="6" t="s">
        <v>9</v>
      </c>
      <c r="H2720" s="6" t="str">
        <f>IF(IFERROR(VLOOKUP(B2720,总表!A:D,4,0),"露易")=0," ",IFERROR(VLOOKUP(B2720,总表!A:D,4,0),"-"))</f>
        <v>-</v>
      </c>
      <c r="I2720" s="6" t="str">
        <f t="shared" si="171"/>
        <v>-</v>
      </c>
    </row>
    <row r="2721" spans="1:9">
      <c r="A2721" s="6">
        <v>2720</v>
      </c>
      <c r="B2721" s="47" t="str">
        <f t="shared" si="168"/>
        <v>00000AA0</v>
      </c>
      <c r="C2721" s="47" t="str">
        <f>IFERROR(VLOOKUP(B2721,总表!A:B,2,0),"-")</f>
        <v>-</v>
      </c>
      <c r="D2721" s="6" t="str">
        <f t="shared" si="169"/>
        <v>-</v>
      </c>
      <c r="E2721" s="6" t="str">
        <f>IFERROR(VLOOKUP(B2721,总表!A:D,3,0),"-")</f>
        <v>-</v>
      </c>
      <c r="F2721" s="6" t="str">
        <f t="shared" si="170"/>
        <v>-</v>
      </c>
      <c r="G2721" s="6" t="s">
        <v>9</v>
      </c>
      <c r="H2721" s="6" t="str">
        <f>IF(IFERROR(VLOOKUP(B2721,总表!A:D,4,0),"露易")=0," ",IFERROR(VLOOKUP(B2721,总表!A:D,4,0),"-"))</f>
        <v>-</v>
      </c>
      <c r="I2721" s="6" t="str">
        <f t="shared" si="171"/>
        <v>-</v>
      </c>
    </row>
    <row r="2722" spans="1:9">
      <c r="A2722" s="6">
        <v>2721</v>
      </c>
      <c r="B2722" s="47" t="str">
        <f t="shared" si="168"/>
        <v>00000AA1</v>
      </c>
      <c r="C2722" s="47" t="str">
        <f>IFERROR(VLOOKUP(B2722,总表!A:B,2,0),"-")</f>
        <v>-</v>
      </c>
      <c r="D2722" s="6" t="str">
        <f t="shared" si="169"/>
        <v>-</v>
      </c>
      <c r="E2722" s="6" t="str">
        <f>IFERROR(VLOOKUP(B2722,总表!A:D,3,0),"-")</f>
        <v>-</v>
      </c>
      <c r="F2722" s="6" t="str">
        <f t="shared" si="170"/>
        <v>-</v>
      </c>
      <c r="G2722" s="6" t="s">
        <v>9</v>
      </c>
      <c r="H2722" s="6" t="str">
        <f>IF(IFERROR(VLOOKUP(B2722,总表!A:D,4,0),"露易")=0," ",IFERROR(VLOOKUP(B2722,总表!A:D,4,0),"-"))</f>
        <v>-</v>
      </c>
      <c r="I2722" s="6" t="str">
        <f t="shared" si="171"/>
        <v>-</v>
      </c>
    </row>
    <row r="2723" spans="1:9">
      <c r="A2723" s="6">
        <v>2722</v>
      </c>
      <c r="B2723" s="47" t="str">
        <f t="shared" si="168"/>
        <v>00000AA2</v>
      </c>
      <c r="C2723" s="47" t="str">
        <f>IFERROR(VLOOKUP(B2723,总表!A:B,2,0),"-")</f>
        <v>-</v>
      </c>
      <c r="D2723" s="6" t="str">
        <f t="shared" si="169"/>
        <v>-</v>
      </c>
      <c r="E2723" s="6" t="str">
        <f>IFERROR(VLOOKUP(B2723,总表!A:D,3,0),"-")</f>
        <v>-</v>
      </c>
      <c r="F2723" s="6" t="str">
        <f t="shared" si="170"/>
        <v>-</v>
      </c>
      <c r="G2723" s="6" t="s">
        <v>9</v>
      </c>
      <c r="H2723" s="6" t="str">
        <f>IF(IFERROR(VLOOKUP(B2723,总表!A:D,4,0),"露易")=0," ",IFERROR(VLOOKUP(B2723,总表!A:D,4,0),"-"))</f>
        <v>-</v>
      </c>
      <c r="I2723" s="6" t="str">
        <f t="shared" si="171"/>
        <v>-</v>
      </c>
    </row>
    <row r="2724" spans="1:9">
      <c r="A2724" s="6">
        <v>2723</v>
      </c>
      <c r="B2724" s="47" t="str">
        <f t="shared" si="168"/>
        <v>00000AA3</v>
      </c>
      <c r="C2724" s="47" t="str">
        <f>IFERROR(VLOOKUP(B2724,总表!A:B,2,0),"-")</f>
        <v>-</v>
      </c>
      <c r="D2724" s="6" t="str">
        <f t="shared" si="169"/>
        <v>-</v>
      </c>
      <c r="E2724" s="6" t="str">
        <f>IFERROR(VLOOKUP(B2724,总表!A:D,3,0),"-")</f>
        <v>-</v>
      </c>
      <c r="F2724" s="6" t="str">
        <f t="shared" si="170"/>
        <v>-</v>
      </c>
      <c r="G2724" s="6" t="s">
        <v>9</v>
      </c>
      <c r="H2724" s="6" t="str">
        <f>IF(IFERROR(VLOOKUP(B2724,总表!A:D,4,0),"露易")=0," ",IFERROR(VLOOKUP(B2724,总表!A:D,4,0),"-"))</f>
        <v>-</v>
      </c>
      <c r="I2724" s="6" t="str">
        <f t="shared" si="171"/>
        <v>-</v>
      </c>
    </row>
    <row r="2725" spans="1:9">
      <c r="A2725" s="6">
        <v>2724</v>
      </c>
      <c r="B2725" s="47" t="str">
        <f t="shared" si="168"/>
        <v>00000AA4</v>
      </c>
      <c r="C2725" s="47" t="str">
        <f>IFERROR(VLOOKUP(B2725,总表!A:B,2,0),"-")</f>
        <v>-</v>
      </c>
      <c r="D2725" s="6" t="str">
        <f t="shared" si="169"/>
        <v>-</v>
      </c>
      <c r="E2725" s="6" t="str">
        <f>IFERROR(VLOOKUP(B2725,总表!A:D,3,0),"-")</f>
        <v>-</v>
      </c>
      <c r="F2725" s="6" t="str">
        <f t="shared" si="170"/>
        <v>-</v>
      </c>
      <c r="G2725" s="6" t="s">
        <v>9</v>
      </c>
      <c r="H2725" s="6" t="str">
        <f>IF(IFERROR(VLOOKUP(B2725,总表!A:D,4,0),"露易")=0," ",IFERROR(VLOOKUP(B2725,总表!A:D,4,0),"-"))</f>
        <v>-</v>
      </c>
      <c r="I2725" s="6" t="str">
        <f t="shared" si="171"/>
        <v>-</v>
      </c>
    </row>
    <row r="2726" spans="1:9">
      <c r="A2726" s="6">
        <v>2725</v>
      </c>
      <c r="B2726" s="47" t="str">
        <f t="shared" si="168"/>
        <v>00000AA5</v>
      </c>
      <c r="C2726" s="47" t="str">
        <f>IFERROR(VLOOKUP(B2726,总表!A:B,2,0),"-")</f>
        <v>上衣</v>
      </c>
      <c r="D2726" s="6" t="str">
        <f t="shared" si="169"/>
        <v>上衣</v>
      </c>
      <c r="E2726" s="51" t="str">
        <f>IFERROR(VLOOKUP(B2726,总表!A:D,3,0),"-")</f>
        <v>简约针织衫</v>
      </c>
      <c r="F2726" s="51" t="str">
        <f t="shared" si="170"/>
        <v>简约针织衫</v>
      </c>
      <c r="G2726" s="6">
        <v>240</v>
      </c>
      <c r="H2726" s="6" t="str">
        <f>IF(IFERROR(VLOOKUP(B2726,总表!A:D,4,0),"露易")=0," ",IFERROR(VLOOKUP(B2726,总表!A:D,4,0),"-"))</f>
        <v>白色</v>
      </c>
      <c r="I2726" s="6" t="str">
        <f t="shared" si="171"/>
        <v>白色</v>
      </c>
    </row>
    <row r="2727" spans="1:9">
      <c r="A2727" s="6">
        <v>2726</v>
      </c>
      <c r="B2727" s="47" t="str">
        <f t="shared" si="168"/>
        <v>00000AA6</v>
      </c>
      <c r="C2727" s="47" t="str">
        <f>IFERROR(VLOOKUP(B2727,总表!A:B,2,0),"-")</f>
        <v>-</v>
      </c>
      <c r="D2727" s="6" t="str">
        <f t="shared" si="169"/>
        <v>-</v>
      </c>
      <c r="E2727" s="6" t="str">
        <f>IFERROR(VLOOKUP(B2727,总表!A:D,3,0),"-")</f>
        <v>-</v>
      </c>
      <c r="F2727" s="6" t="str">
        <f t="shared" si="170"/>
        <v>-</v>
      </c>
      <c r="G2727" s="6" t="s">
        <v>9</v>
      </c>
      <c r="H2727" s="6" t="str">
        <f>IF(IFERROR(VLOOKUP(B2727,总表!A:D,4,0),"露易")=0," ",IFERROR(VLOOKUP(B2727,总表!A:D,4,0),"-"))</f>
        <v>-</v>
      </c>
      <c r="I2727" s="6" t="str">
        <f t="shared" si="171"/>
        <v>-</v>
      </c>
    </row>
    <row r="2728" spans="1:9">
      <c r="A2728" s="6">
        <v>2727</v>
      </c>
      <c r="B2728" s="47" t="str">
        <f t="shared" si="168"/>
        <v>00000AA7</v>
      </c>
      <c r="C2728" s="47" t="str">
        <f>IFERROR(VLOOKUP(B2728,总表!A:B,2,0),"-")</f>
        <v>上衣</v>
      </c>
      <c r="D2728" s="6" t="str">
        <f t="shared" si="169"/>
        <v>上衣</v>
      </c>
      <c r="E2728" s="51" t="str">
        <f>IFERROR(VLOOKUP(B2728,总表!A:D,3,0),"-")</f>
        <v>篮球衣</v>
      </c>
      <c r="F2728" s="51" t="str">
        <f t="shared" si="170"/>
        <v>篮球衣</v>
      </c>
      <c r="G2728" s="6">
        <v>280</v>
      </c>
      <c r="H2728" s="6" t="str">
        <f>IF(IFERROR(VLOOKUP(B2728,总表!A:D,4,0),"露易")=0," ",IFERROR(VLOOKUP(B2728,总表!A:D,4,0),"-"))</f>
        <v>紫色</v>
      </c>
      <c r="I2728" s="6" t="str">
        <f t="shared" si="171"/>
        <v>紫色</v>
      </c>
    </row>
    <row r="2729" spans="1:9">
      <c r="A2729" s="6">
        <v>2728</v>
      </c>
      <c r="B2729" s="47" t="str">
        <f t="shared" si="168"/>
        <v>00000AA8</v>
      </c>
      <c r="C2729" s="47" t="str">
        <f>IFERROR(VLOOKUP(B2729,总表!A:B,2,0),"-")</f>
        <v>-</v>
      </c>
      <c r="D2729" s="6" t="str">
        <f t="shared" si="169"/>
        <v>-</v>
      </c>
      <c r="E2729" s="6" t="str">
        <f>IFERROR(VLOOKUP(B2729,总表!A:D,3,0),"-")</f>
        <v>-</v>
      </c>
      <c r="F2729" s="6" t="str">
        <f t="shared" si="170"/>
        <v>-</v>
      </c>
      <c r="G2729" s="6" t="s">
        <v>9</v>
      </c>
      <c r="H2729" s="6" t="str">
        <f>IF(IFERROR(VLOOKUP(B2729,总表!A:D,4,0),"露易")=0," ",IFERROR(VLOOKUP(B2729,总表!A:D,4,0),"-"))</f>
        <v>-</v>
      </c>
      <c r="I2729" s="6" t="str">
        <f t="shared" si="171"/>
        <v>-</v>
      </c>
    </row>
    <row r="2730" spans="1:9">
      <c r="A2730" s="6">
        <v>2729</v>
      </c>
      <c r="B2730" s="47" t="str">
        <f t="shared" si="168"/>
        <v>00000AA9</v>
      </c>
      <c r="C2730" s="47" t="str">
        <f>IFERROR(VLOOKUP(B2730,总表!A:B,2,0),"-")</f>
        <v>-</v>
      </c>
      <c r="D2730" s="6" t="str">
        <f t="shared" si="169"/>
        <v>-</v>
      </c>
      <c r="E2730" s="6" t="str">
        <f>IFERROR(VLOOKUP(B2730,总表!A:D,3,0),"-")</f>
        <v>-</v>
      </c>
      <c r="F2730" s="6" t="str">
        <f t="shared" si="170"/>
        <v>-</v>
      </c>
      <c r="G2730" s="6" t="s">
        <v>9</v>
      </c>
      <c r="H2730" s="6" t="str">
        <f>IF(IFERROR(VLOOKUP(B2730,总表!A:D,4,0),"露易")=0," ",IFERROR(VLOOKUP(B2730,总表!A:D,4,0),"-"))</f>
        <v>-</v>
      </c>
      <c r="I2730" s="6" t="str">
        <f t="shared" si="171"/>
        <v>-</v>
      </c>
    </row>
    <row r="2731" spans="1:9">
      <c r="A2731" s="6">
        <v>2730</v>
      </c>
      <c r="B2731" s="47" t="str">
        <f t="shared" si="168"/>
        <v>00000AAA</v>
      </c>
      <c r="C2731" s="47" t="str">
        <f>IFERROR(VLOOKUP(B2731,总表!A:B,2,0),"-")</f>
        <v>上衣</v>
      </c>
      <c r="D2731" s="6" t="str">
        <f t="shared" si="169"/>
        <v>上衣</v>
      </c>
      <c r="E2731" s="51" t="str">
        <f>IFERROR(VLOOKUP(B2731,总表!A:D,3,0),"-")</f>
        <v>简约针织衫</v>
      </c>
      <c r="F2731" s="51" t="str">
        <f t="shared" si="170"/>
        <v>简约针织衫</v>
      </c>
      <c r="G2731" s="6">
        <v>240</v>
      </c>
      <c r="H2731" s="6" t="str">
        <f>IF(IFERROR(VLOOKUP(B2731,总表!A:D,4,0),"露易")=0," ",IFERROR(VLOOKUP(B2731,总表!A:D,4,0),"-"))</f>
        <v>黑色</v>
      </c>
      <c r="I2731" s="6" t="str">
        <f t="shared" si="171"/>
        <v>黑色</v>
      </c>
    </row>
    <row r="2732" spans="1:9">
      <c r="A2732" s="6">
        <v>2731</v>
      </c>
      <c r="B2732" s="47" t="str">
        <f t="shared" si="168"/>
        <v>00000AAB</v>
      </c>
      <c r="C2732" s="50" t="str">
        <f>IFERROR(VLOOKUP(B2732,总表!A:B,2,0),"-")</f>
        <v>摆设类</v>
      </c>
      <c r="D2732" s="51" t="str">
        <f t="shared" si="169"/>
        <v>摆设类</v>
      </c>
      <c r="E2732" s="51" t="str">
        <f>IFERROR(VLOOKUP(B2732,总表!A:D,3,0),"-")</f>
        <v>电子闹钟</v>
      </c>
      <c r="F2732" s="51" t="str">
        <f t="shared" si="170"/>
        <v>电子闹钟</v>
      </c>
      <c r="H2732" s="6" t="str">
        <f>IF(IFERROR(VLOOKUP(B2732,总表!A:D,4,0),"露易")=0," ",IFERROR(VLOOKUP(B2732,总表!A:D,4,0),"-"))</f>
        <v> </v>
      </c>
      <c r="I2732" s="6" t="str">
        <f t="shared" si="171"/>
        <v> </v>
      </c>
    </row>
    <row r="2733" spans="1:9">
      <c r="A2733" s="6">
        <v>2732</v>
      </c>
      <c r="B2733" s="47" t="str">
        <f t="shared" si="168"/>
        <v>00000AAC</v>
      </c>
      <c r="C2733" s="47" t="str">
        <f>IFERROR(VLOOKUP(B2733,总表!A:B,2,0),"-")</f>
        <v>-</v>
      </c>
      <c r="D2733" s="6" t="str">
        <f t="shared" si="169"/>
        <v>-</v>
      </c>
      <c r="E2733" s="6" t="str">
        <f>IFERROR(VLOOKUP(B2733,总表!A:D,3,0),"-")</f>
        <v>-</v>
      </c>
      <c r="F2733" s="6" t="str">
        <f t="shared" si="170"/>
        <v>-</v>
      </c>
      <c r="G2733" s="6" t="s">
        <v>9</v>
      </c>
      <c r="H2733" s="6" t="str">
        <f>IF(IFERROR(VLOOKUP(B2733,总表!A:D,4,0),"露易")=0," ",IFERROR(VLOOKUP(B2733,总表!A:D,4,0),"-"))</f>
        <v>-</v>
      </c>
      <c r="I2733" s="6" t="str">
        <f t="shared" si="171"/>
        <v>-</v>
      </c>
    </row>
    <row r="2734" spans="1:9">
      <c r="A2734" s="6">
        <v>2733</v>
      </c>
      <c r="B2734" s="47" t="str">
        <f t="shared" si="168"/>
        <v>00000AAD</v>
      </c>
      <c r="C2734" s="47" t="str">
        <f>IFERROR(VLOOKUP(B2734,总表!A:B,2,0),"-")</f>
        <v>-</v>
      </c>
      <c r="D2734" s="6" t="str">
        <f t="shared" si="169"/>
        <v>-</v>
      </c>
      <c r="E2734" s="6" t="str">
        <f>IFERROR(VLOOKUP(B2734,总表!A:D,3,0),"-")</f>
        <v>-</v>
      </c>
      <c r="F2734" s="6" t="str">
        <f t="shared" si="170"/>
        <v>-</v>
      </c>
      <c r="G2734" s="6" t="s">
        <v>9</v>
      </c>
      <c r="H2734" s="6" t="str">
        <f>IF(IFERROR(VLOOKUP(B2734,总表!A:D,4,0),"露易")=0," ",IFERROR(VLOOKUP(B2734,总表!A:D,4,0),"-"))</f>
        <v>-</v>
      </c>
      <c r="I2734" s="6" t="str">
        <f t="shared" si="171"/>
        <v>-</v>
      </c>
    </row>
    <row r="2735" spans="1:9">
      <c r="A2735" s="6">
        <v>2734</v>
      </c>
      <c r="B2735" s="47" t="str">
        <f t="shared" si="168"/>
        <v>00000AAE</v>
      </c>
      <c r="C2735" s="47" t="str">
        <f>IFERROR(VLOOKUP(B2735,总表!A:B,2,0),"-")</f>
        <v>-</v>
      </c>
      <c r="D2735" s="6" t="str">
        <f t="shared" si="169"/>
        <v>-</v>
      </c>
      <c r="E2735" s="6" t="str">
        <f>IFERROR(VLOOKUP(B2735,总表!A:D,3,0),"-")</f>
        <v>-</v>
      </c>
      <c r="F2735" s="6" t="str">
        <f t="shared" si="170"/>
        <v>-</v>
      </c>
      <c r="G2735" s="6" t="s">
        <v>9</v>
      </c>
      <c r="H2735" s="6" t="str">
        <f>IF(IFERROR(VLOOKUP(B2735,总表!A:D,4,0),"露易")=0," ",IFERROR(VLOOKUP(B2735,总表!A:D,4,0),"-"))</f>
        <v>-</v>
      </c>
      <c r="I2735" s="6" t="str">
        <f t="shared" si="171"/>
        <v>-</v>
      </c>
    </row>
    <row r="2736" spans="1:9">
      <c r="A2736" s="6">
        <v>2735</v>
      </c>
      <c r="B2736" s="47" t="str">
        <f t="shared" si="168"/>
        <v>00000AAF</v>
      </c>
      <c r="C2736" s="47" t="str">
        <f>IFERROR(VLOOKUP(B2736,总表!A:B,2,0),"-")</f>
        <v>-</v>
      </c>
      <c r="D2736" s="6" t="str">
        <f t="shared" si="169"/>
        <v>-</v>
      </c>
      <c r="E2736" s="6" t="str">
        <f>IFERROR(VLOOKUP(B2736,总表!A:D,3,0),"-")</f>
        <v>-</v>
      </c>
      <c r="F2736" s="6" t="str">
        <f t="shared" si="170"/>
        <v>-</v>
      </c>
      <c r="G2736" s="6" t="s">
        <v>9</v>
      </c>
      <c r="H2736" s="6" t="str">
        <f>IF(IFERROR(VLOOKUP(B2736,总表!A:D,4,0),"露易")=0," ",IFERROR(VLOOKUP(B2736,总表!A:D,4,0),"-"))</f>
        <v>-</v>
      </c>
      <c r="I2736" s="6" t="str">
        <f t="shared" si="171"/>
        <v>-</v>
      </c>
    </row>
    <row r="2737" spans="1:9">
      <c r="A2737" s="6">
        <v>2736</v>
      </c>
      <c r="B2737" s="47" t="str">
        <f t="shared" si="168"/>
        <v>00000AB0</v>
      </c>
      <c r="C2737" s="50" t="str">
        <f>IFERROR(VLOOKUP(B2737,总表!A:B,2,0),"-")</f>
        <v>摆设类</v>
      </c>
      <c r="D2737" s="51" t="str">
        <f t="shared" si="169"/>
        <v>摆设类</v>
      </c>
      <c r="E2737" s="6" t="str">
        <f>IFERROR(VLOOKUP(B2737,总表!A:D,3,0),"-")</f>
        <v>复古风扇</v>
      </c>
      <c r="F2737" s="6" t="str">
        <f t="shared" si="170"/>
        <v>复古风扇</v>
      </c>
      <c r="G2737" s="6" t="s">
        <v>9</v>
      </c>
      <c r="H2737" s="6" t="str">
        <f>IF(IFERROR(VLOOKUP(B2737,总表!A:D,4,0),"露易")=0," ",IFERROR(VLOOKUP(B2737,总表!A:D,4,0),"-"))</f>
        <v> </v>
      </c>
      <c r="I2737" s="6" t="str">
        <f t="shared" si="171"/>
        <v> </v>
      </c>
    </row>
    <row r="2738" spans="1:9">
      <c r="A2738" s="6">
        <v>2737</v>
      </c>
      <c r="B2738" s="47" t="str">
        <f t="shared" si="168"/>
        <v>00000AB1</v>
      </c>
      <c r="C2738" s="47" t="str">
        <f>IFERROR(VLOOKUP(B2738,总表!A:B,2,0),"-")</f>
        <v>-</v>
      </c>
      <c r="D2738" s="6" t="str">
        <f t="shared" si="169"/>
        <v>-</v>
      </c>
      <c r="E2738" s="6" t="str">
        <f>IFERROR(VLOOKUP(B2738,总表!A:D,3,0),"-")</f>
        <v>-</v>
      </c>
      <c r="F2738" s="6" t="str">
        <f t="shared" si="170"/>
        <v>-</v>
      </c>
      <c r="H2738" s="6" t="str">
        <f>IF(IFERROR(VLOOKUP(B2738,总表!A:D,4,0),"露易")=0," ",IFERROR(VLOOKUP(B2738,总表!A:D,4,0),"-"))</f>
        <v>-</v>
      </c>
      <c r="I2738" s="6" t="str">
        <f t="shared" si="171"/>
        <v>-</v>
      </c>
    </row>
    <row r="2739" spans="1:9">
      <c r="A2739" s="6">
        <v>2738</v>
      </c>
      <c r="B2739" s="47" t="str">
        <f t="shared" si="168"/>
        <v>00000AB2</v>
      </c>
      <c r="C2739" s="47" t="str">
        <f>IFERROR(VLOOKUP(B2739,总表!A:B,2,0),"-")</f>
        <v>-</v>
      </c>
      <c r="D2739" s="6" t="str">
        <f t="shared" si="169"/>
        <v>-</v>
      </c>
      <c r="E2739" s="6" t="str">
        <f>IFERROR(VLOOKUP(B2739,总表!A:D,3,0),"-")</f>
        <v>-</v>
      </c>
      <c r="F2739" s="6" t="str">
        <f t="shared" si="170"/>
        <v>-</v>
      </c>
      <c r="G2739" s="6" t="s">
        <v>9</v>
      </c>
      <c r="H2739" s="6" t="str">
        <f>IF(IFERROR(VLOOKUP(B2739,总表!A:D,4,0),"露易")=0," ",IFERROR(VLOOKUP(B2739,总表!A:D,4,0),"-"))</f>
        <v>-</v>
      </c>
      <c r="I2739" s="6" t="str">
        <f t="shared" si="171"/>
        <v>-</v>
      </c>
    </row>
    <row r="2740" spans="1:9">
      <c r="A2740" s="6">
        <v>2739</v>
      </c>
      <c r="B2740" s="47" t="str">
        <f t="shared" si="168"/>
        <v>00000AB3</v>
      </c>
      <c r="C2740" s="47" t="str">
        <f>IFERROR(VLOOKUP(B2740,总表!A:B,2,0),"-")</f>
        <v>-</v>
      </c>
      <c r="D2740" s="6" t="str">
        <f t="shared" si="169"/>
        <v>-</v>
      </c>
      <c r="E2740" s="6" t="str">
        <f>IFERROR(VLOOKUP(B2740,总表!A:D,3,0),"-")</f>
        <v>-</v>
      </c>
      <c r="F2740" s="6" t="str">
        <f t="shared" si="170"/>
        <v>-</v>
      </c>
      <c r="G2740" s="6" t="s">
        <v>9</v>
      </c>
      <c r="H2740" s="6" t="str">
        <f>IF(IFERROR(VLOOKUP(B2740,总表!A:D,4,0),"露易")=0," ",IFERROR(VLOOKUP(B2740,总表!A:D,4,0),"-"))</f>
        <v>-</v>
      </c>
      <c r="I2740" s="6" t="str">
        <f t="shared" si="171"/>
        <v>-</v>
      </c>
    </row>
    <row r="2741" spans="1:9">
      <c r="A2741" s="6">
        <v>2740</v>
      </c>
      <c r="B2741" s="47" t="str">
        <f t="shared" si="168"/>
        <v>00000AB4</v>
      </c>
      <c r="C2741" s="50" t="str">
        <f>IFERROR(VLOOKUP(B2741,总表!A:B,2,0),"-")</f>
        <v>摆设类</v>
      </c>
      <c r="D2741" s="51" t="str">
        <f t="shared" si="169"/>
        <v>摆设类</v>
      </c>
      <c r="E2741" s="6" t="str">
        <f>IFERROR(VLOOKUP(B2741,总表!A:D,3,0),"-")</f>
        <v>洗衣机</v>
      </c>
      <c r="F2741" s="6" t="str">
        <f t="shared" si="170"/>
        <v>洗衣机</v>
      </c>
      <c r="H2741" s="6" t="str">
        <f>IF(IFERROR(VLOOKUP(B2741,总表!A:D,4,0),"露易")=0," ",IFERROR(VLOOKUP(B2741,总表!A:D,4,0),"-"))</f>
        <v> </v>
      </c>
      <c r="I2741" s="6" t="str">
        <f t="shared" si="171"/>
        <v> </v>
      </c>
    </row>
    <row r="2742" spans="1:9">
      <c r="A2742" s="6">
        <v>2741</v>
      </c>
      <c r="B2742" s="47" t="str">
        <f t="shared" si="168"/>
        <v>00000AB5</v>
      </c>
      <c r="C2742" s="47" t="str">
        <f>IFERROR(VLOOKUP(B2742,总表!A:B,2,0),"-")</f>
        <v>-</v>
      </c>
      <c r="D2742" s="6" t="str">
        <f t="shared" si="169"/>
        <v>-</v>
      </c>
      <c r="E2742" s="6" t="str">
        <f>IFERROR(VLOOKUP(B2742,总表!A:D,3,0),"-")</f>
        <v>-</v>
      </c>
      <c r="F2742" s="6" t="str">
        <f t="shared" si="170"/>
        <v>-</v>
      </c>
      <c r="G2742" s="6" t="s">
        <v>9</v>
      </c>
      <c r="H2742" s="6" t="str">
        <f>IF(IFERROR(VLOOKUP(B2742,总表!A:D,4,0),"露易")=0," ",IFERROR(VLOOKUP(B2742,总表!A:D,4,0),"-"))</f>
        <v>-</v>
      </c>
      <c r="I2742" s="6" t="str">
        <f t="shared" si="171"/>
        <v>-</v>
      </c>
    </row>
    <row r="2743" spans="1:9">
      <c r="A2743" s="6">
        <v>2742</v>
      </c>
      <c r="B2743" s="47" t="str">
        <f t="shared" si="168"/>
        <v>00000AB6</v>
      </c>
      <c r="C2743" s="47" t="str">
        <f>IFERROR(VLOOKUP(B2743,总表!A:B,2,0),"-")</f>
        <v>-</v>
      </c>
      <c r="D2743" s="6" t="str">
        <f t="shared" si="169"/>
        <v>-</v>
      </c>
      <c r="E2743" s="6" t="str">
        <f>IFERROR(VLOOKUP(B2743,总表!A:D,3,0),"-")</f>
        <v>-</v>
      </c>
      <c r="F2743" s="6" t="str">
        <f t="shared" si="170"/>
        <v>-</v>
      </c>
      <c r="G2743" s="6" t="s">
        <v>9</v>
      </c>
      <c r="H2743" s="6" t="str">
        <f>IF(IFERROR(VLOOKUP(B2743,总表!A:D,4,0),"露易")=0," ",IFERROR(VLOOKUP(B2743,总表!A:D,4,0),"-"))</f>
        <v>-</v>
      </c>
      <c r="I2743" s="6" t="str">
        <f t="shared" si="171"/>
        <v>-</v>
      </c>
    </row>
    <row r="2744" spans="1:9">
      <c r="A2744" s="6">
        <v>2743</v>
      </c>
      <c r="B2744" s="47" t="str">
        <f t="shared" si="168"/>
        <v>00000AB7</v>
      </c>
      <c r="C2744" s="47" t="str">
        <f>IFERROR(VLOOKUP(B2744,总表!A:B,2,0),"-")</f>
        <v>-</v>
      </c>
      <c r="D2744" s="6" t="str">
        <f t="shared" si="169"/>
        <v>-</v>
      </c>
      <c r="E2744" s="6" t="str">
        <f>IFERROR(VLOOKUP(B2744,总表!A:D,3,0),"-")</f>
        <v>-</v>
      </c>
      <c r="F2744" s="6" t="str">
        <f t="shared" si="170"/>
        <v>-</v>
      </c>
      <c r="G2744" s="6" t="s">
        <v>9</v>
      </c>
      <c r="H2744" s="6" t="str">
        <f>IF(IFERROR(VLOOKUP(B2744,总表!A:D,4,0),"露易")=0," ",IFERROR(VLOOKUP(B2744,总表!A:D,4,0),"-"))</f>
        <v>-</v>
      </c>
      <c r="I2744" s="6" t="str">
        <f t="shared" si="171"/>
        <v>-</v>
      </c>
    </row>
    <row r="2745" spans="1:9">
      <c r="A2745" s="6">
        <v>2744</v>
      </c>
      <c r="B2745" s="47" t="str">
        <f t="shared" si="168"/>
        <v>00000AB8</v>
      </c>
      <c r="C2745" s="47" t="str">
        <f>IFERROR(VLOOKUP(B2745,总表!A:B,2,0),"-")</f>
        <v>-</v>
      </c>
      <c r="D2745" s="6" t="str">
        <f t="shared" si="169"/>
        <v>-</v>
      </c>
      <c r="E2745" s="6" t="str">
        <f>IFERROR(VLOOKUP(B2745,总表!A:D,3,0),"-")</f>
        <v>-</v>
      </c>
      <c r="F2745" s="6" t="str">
        <f t="shared" si="170"/>
        <v>-</v>
      </c>
      <c r="G2745" s="6" t="s">
        <v>9</v>
      </c>
      <c r="H2745" s="6" t="str">
        <f>IF(IFERROR(VLOOKUP(B2745,总表!A:D,4,0),"露易")=0," ",IFERROR(VLOOKUP(B2745,总表!A:D,4,0),"-"))</f>
        <v>-</v>
      </c>
      <c r="I2745" s="6" t="str">
        <f t="shared" si="171"/>
        <v>-</v>
      </c>
    </row>
    <row r="2746" spans="1:9">
      <c r="A2746" s="6">
        <v>2745</v>
      </c>
      <c r="B2746" s="47" t="str">
        <f t="shared" si="168"/>
        <v>00000AB9</v>
      </c>
      <c r="C2746" s="47" t="str">
        <f>IFERROR(VLOOKUP(B2746,总表!A:B,2,0),"-")</f>
        <v>-</v>
      </c>
      <c r="D2746" s="6" t="str">
        <f t="shared" si="169"/>
        <v>-</v>
      </c>
      <c r="E2746" s="6" t="str">
        <f>IFERROR(VLOOKUP(B2746,总表!A:D,3,0),"-")</f>
        <v>-</v>
      </c>
      <c r="F2746" s="6" t="str">
        <f t="shared" si="170"/>
        <v>-</v>
      </c>
      <c r="G2746" s="6" t="s">
        <v>9</v>
      </c>
      <c r="H2746" s="6" t="str">
        <f>IF(IFERROR(VLOOKUP(B2746,总表!A:D,4,0),"露易")=0," ",IFERROR(VLOOKUP(B2746,总表!A:D,4,0),"-"))</f>
        <v>-</v>
      </c>
      <c r="I2746" s="6" t="str">
        <f t="shared" si="171"/>
        <v>-</v>
      </c>
    </row>
    <row r="2747" spans="1:9">
      <c r="A2747" s="6">
        <v>2746</v>
      </c>
      <c r="B2747" s="47" t="str">
        <f t="shared" si="168"/>
        <v>00000ABA</v>
      </c>
      <c r="C2747" s="47" t="str">
        <f>IFERROR(VLOOKUP(B2747,总表!A:B,2,0),"-")</f>
        <v>上衣</v>
      </c>
      <c r="D2747" s="6" t="str">
        <f t="shared" si="169"/>
        <v>上衣</v>
      </c>
      <c r="E2747" s="6" t="str">
        <f>IFERROR(VLOOKUP(B2747,总表!A:D,3,0),"-")</f>
        <v>无袖针织衫</v>
      </c>
      <c r="F2747" s="6" t="str">
        <f t="shared" si="170"/>
        <v>无袖针织衫</v>
      </c>
      <c r="G2747" s="6">
        <v>210</v>
      </c>
      <c r="H2747" s="51" t="str">
        <f>IF(IFERROR(VLOOKUP(B2747,总表!A:D,4,0),"露易")=0," ",IFERROR(VLOOKUP(B2747,总表!A:D,4,0),"-"))</f>
        <v>驼色</v>
      </c>
      <c r="I2747" s="51" t="str">
        <f t="shared" si="171"/>
        <v>驼色</v>
      </c>
    </row>
    <row r="2748" spans="1:9">
      <c r="A2748" s="6">
        <v>2747</v>
      </c>
      <c r="B2748" s="47" t="str">
        <f t="shared" si="168"/>
        <v>00000ABB</v>
      </c>
      <c r="C2748" s="47" t="str">
        <f>IFERROR(VLOOKUP(B2748,总表!A:B,2,0),"-")</f>
        <v>-</v>
      </c>
      <c r="D2748" s="6" t="str">
        <f t="shared" si="169"/>
        <v>-</v>
      </c>
      <c r="E2748" s="6" t="str">
        <f>IFERROR(VLOOKUP(B2748,总表!A:D,3,0),"-")</f>
        <v>-</v>
      </c>
      <c r="F2748" s="6" t="str">
        <f t="shared" si="170"/>
        <v>-</v>
      </c>
      <c r="G2748" s="6" t="s">
        <v>9</v>
      </c>
      <c r="H2748" s="6" t="str">
        <f>IF(IFERROR(VLOOKUP(B2748,总表!A:D,4,0),"露易")=0," ",IFERROR(VLOOKUP(B2748,总表!A:D,4,0),"-"))</f>
        <v>-</v>
      </c>
      <c r="I2748" s="6" t="str">
        <f t="shared" si="171"/>
        <v>-</v>
      </c>
    </row>
    <row r="2749" spans="1:9">
      <c r="A2749" s="6">
        <v>2748</v>
      </c>
      <c r="B2749" s="47" t="str">
        <f t="shared" si="168"/>
        <v>00000ABC</v>
      </c>
      <c r="C2749" s="47" t="str">
        <f>IFERROR(VLOOKUP(B2749,总表!A:B,2,0),"-")</f>
        <v>-</v>
      </c>
      <c r="D2749" s="6" t="str">
        <f t="shared" si="169"/>
        <v>-</v>
      </c>
      <c r="E2749" s="6" t="str">
        <f>IFERROR(VLOOKUP(B2749,总表!A:D,3,0),"-")</f>
        <v>-</v>
      </c>
      <c r="F2749" s="6" t="str">
        <f t="shared" si="170"/>
        <v>-</v>
      </c>
      <c r="G2749" s="6" t="s">
        <v>9</v>
      </c>
      <c r="H2749" s="6" t="str">
        <f>IF(IFERROR(VLOOKUP(B2749,总表!A:D,4,0),"露易")=0," ",IFERROR(VLOOKUP(B2749,总表!A:D,4,0),"-"))</f>
        <v>-</v>
      </c>
      <c r="I2749" s="6" t="str">
        <f t="shared" si="171"/>
        <v>-</v>
      </c>
    </row>
    <row r="2750" spans="1:9">
      <c r="A2750" s="6">
        <v>2749</v>
      </c>
      <c r="B2750" s="47" t="str">
        <f t="shared" si="168"/>
        <v>00000ABD</v>
      </c>
      <c r="C2750" s="47" t="str">
        <f>IFERROR(VLOOKUP(B2750,总表!A:B,2,0),"-")</f>
        <v>-</v>
      </c>
      <c r="D2750" s="6" t="str">
        <f t="shared" si="169"/>
        <v>-</v>
      </c>
      <c r="E2750" s="6" t="str">
        <f>IFERROR(VLOOKUP(B2750,总表!A:D,3,0),"-")</f>
        <v>-</v>
      </c>
      <c r="F2750" s="6" t="str">
        <f t="shared" si="170"/>
        <v>-</v>
      </c>
      <c r="G2750" s="6" t="s">
        <v>9</v>
      </c>
      <c r="H2750" s="6" t="str">
        <f>IF(IFERROR(VLOOKUP(B2750,总表!A:D,4,0),"露易")=0," ",IFERROR(VLOOKUP(B2750,总表!A:D,4,0),"-"))</f>
        <v>-</v>
      </c>
      <c r="I2750" s="6" t="str">
        <f t="shared" si="171"/>
        <v>-</v>
      </c>
    </row>
    <row r="2751" spans="1:9">
      <c r="A2751" s="6">
        <v>2750</v>
      </c>
      <c r="B2751" s="47" t="str">
        <f t="shared" si="168"/>
        <v>00000ABE</v>
      </c>
      <c r="C2751" s="47" t="str">
        <f>IFERROR(VLOOKUP(B2751,总表!A:B,2,0),"-")</f>
        <v>其他类</v>
      </c>
      <c r="D2751" s="6" t="str">
        <f t="shared" si="169"/>
        <v>其他类</v>
      </c>
      <c r="E2751" s="51" t="str">
        <f>IFERROR(VLOOKUP(B2751,总表!A:D,3,0),"-")</f>
        <v>帐篷</v>
      </c>
      <c r="F2751" s="51" t="str">
        <f t="shared" si="170"/>
        <v>帐篷</v>
      </c>
      <c r="H2751" s="6" t="str">
        <f>IF(IFERROR(VLOOKUP(B2751,总表!A:D,4,0),"露易")=0," ",IFERROR(VLOOKUP(B2751,总表!A:D,4,0),"-"))</f>
        <v> </v>
      </c>
      <c r="I2751" s="6" t="str">
        <f t="shared" si="171"/>
        <v> </v>
      </c>
    </row>
    <row r="2752" spans="1:9">
      <c r="A2752" s="6">
        <v>2751</v>
      </c>
      <c r="B2752" s="47" t="str">
        <f t="shared" si="168"/>
        <v>00000ABF</v>
      </c>
      <c r="C2752" s="47" t="str">
        <f>IFERROR(VLOOKUP(B2752,总表!A:B,2,0),"-")</f>
        <v>-</v>
      </c>
      <c r="D2752" s="6" t="str">
        <f t="shared" si="169"/>
        <v>-</v>
      </c>
      <c r="E2752" s="6" t="str">
        <f>IFERROR(VLOOKUP(B2752,总表!A:D,3,0),"-")</f>
        <v>-</v>
      </c>
      <c r="F2752" s="6" t="str">
        <f t="shared" si="170"/>
        <v>-</v>
      </c>
      <c r="G2752" s="6" t="s">
        <v>9</v>
      </c>
      <c r="H2752" s="6" t="str">
        <f>IF(IFERROR(VLOOKUP(B2752,总表!A:D,4,0),"露易")=0," ",IFERROR(VLOOKUP(B2752,总表!A:D,4,0),"-"))</f>
        <v>-</v>
      </c>
      <c r="I2752" s="6" t="str">
        <f t="shared" si="171"/>
        <v>-</v>
      </c>
    </row>
    <row r="2753" spans="1:9">
      <c r="A2753" s="6">
        <v>2752</v>
      </c>
      <c r="B2753" s="47" t="str">
        <f t="shared" si="168"/>
        <v>00000AC0</v>
      </c>
      <c r="C2753" s="47" t="str">
        <f>IFERROR(VLOOKUP(B2753,总表!A:B,2,0),"-")</f>
        <v>-</v>
      </c>
      <c r="D2753" s="6" t="str">
        <f t="shared" si="169"/>
        <v>-</v>
      </c>
      <c r="E2753" s="6" t="str">
        <f>IFERROR(VLOOKUP(B2753,总表!A:D,3,0),"-")</f>
        <v>-</v>
      </c>
      <c r="F2753" s="6" t="str">
        <f t="shared" si="170"/>
        <v>-</v>
      </c>
      <c r="G2753" s="6" t="s">
        <v>9</v>
      </c>
      <c r="H2753" s="6" t="str">
        <f>IF(IFERROR(VLOOKUP(B2753,总表!A:D,4,0),"露易")=0," ",IFERROR(VLOOKUP(B2753,总表!A:D,4,0),"-"))</f>
        <v>-</v>
      </c>
      <c r="I2753" s="6" t="str">
        <f t="shared" si="171"/>
        <v>-</v>
      </c>
    </row>
    <row r="2754" spans="1:9">
      <c r="A2754" s="6">
        <v>2753</v>
      </c>
      <c r="B2754" s="47" t="str">
        <f t="shared" ref="B2754:B2817" si="172">DEC2HEX(ROW(A2753),8)</f>
        <v>00000AC1</v>
      </c>
      <c r="C2754" s="47" t="str">
        <f>IFERROR(VLOOKUP(B2754,总表!A:B,2,0),"-")</f>
        <v>其他类</v>
      </c>
      <c r="D2754" s="6" t="str">
        <f t="shared" ref="D2754:D2817" si="173">C2754</f>
        <v>其他类</v>
      </c>
      <c r="E2754" s="6" t="str">
        <f>IFERROR(VLOOKUP(B2754,总表!A:D,3,0),"-")</f>
        <v>拉炮</v>
      </c>
      <c r="F2754" s="6" t="str">
        <f t="shared" ref="F2754:F2817" si="174">E2754</f>
        <v>拉炮</v>
      </c>
      <c r="G2754" s="6">
        <v>25</v>
      </c>
      <c r="H2754" s="6" t="str">
        <f>IF(IFERROR(VLOOKUP(B2754,总表!A:D,4,0),"露易")=0," ",IFERROR(VLOOKUP(B2754,总表!A:D,4,0),"-"))</f>
        <v> </v>
      </c>
      <c r="I2754" s="6" t="str">
        <f t="shared" ref="I2754:I2817" si="175">H2754</f>
        <v> </v>
      </c>
    </row>
    <row r="2755" spans="1:9">
      <c r="A2755" s="6">
        <v>2754</v>
      </c>
      <c r="B2755" s="47" t="str">
        <f t="shared" si="172"/>
        <v>00000AC2</v>
      </c>
      <c r="C2755" s="50" t="str">
        <f>IFERROR(VLOOKUP(B2755,总表!A:B,2,0),"-")</f>
        <v>摆设类</v>
      </c>
      <c r="D2755" s="51" t="str">
        <f t="shared" si="173"/>
        <v>摆设类</v>
      </c>
      <c r="E2755" s="51" t="str">
        <f>IFERROR(VLOOKUP(B2755,总表!A:D,3,0),"-")</f>
        <v>简约水井</v>
      </c>
      <c r="F2755" s="51" t="str">
        <f t="shared" si="174"/>
        <v>简约水井</v>
      </c>
      <c r="G2755" s="6">
        <v>2850</v>
      </c>
      <c r="H2755" s="6" t="str">
        <f>IF(IFERROR(VLOOKUP(B2755,总表!A:D,4,0),"露易")=0," ",IFERROR(VLOOKUP(B2755,总表!A:D,4,0),"-"))</f>
        <v> </v>
      </c>
      <c r="I2755" s="6" t="str">
        <f t="shared" si="175"/>
        <v> </v>
      </c>
    </row>
    <row r="2756" spans="1:9">
      <c r="A2756" s="6">
        <v>2755</v>
      </c>
      <c r="B2756" s="47" t="str">
        <f t="shared" si="172"/>
        <v>00000AC3</v>
      </c>
      <c r="C2756" s="47" t="str">
        <f>IFERROR(VLOOKUP(B2756,总表!A:B,2,0),"-")</f>
        <v>其他类</v>
      </c>
      <c r="D2756" s="6" t="str">
        <f t="shared" si="173"/>
        <v>其他类</v>
      </c>
      <c r="E2756" s="6" t="str">
        <f>IFERROR(VLOOKUP(B2756,总表!A:D,3,0),"-")</f>
        <v>傅达帐篷用地</v>
      </c>
      <c r="F2756" s="6" t="str">
        <f t="shared" si="174"/>
        <v>傅达帐篷用地</v>
      </c>
      <c r="G2756" s="6" t="s">
        <v>9</v>
      </c>
      <c r="H2756" s="6" t="str">
        <f>IF(IFERROR(VLOOKUP(B2756,总表!A:D,4,0),"露易")=0," ",IFERROR(VLOOKUP(B2756,总表!A:D,4,0),"-"))</f>
        <v> </v>
      </c>
      <c r="I2756" s="6" t="str">
        <f t="shared" si="175"/>
        <v> </v>
      </c>
    </row>
    <row r="2757" spans="1:9">
      <c r="A2757" s="6">
        <v>2756</v>
      </c>
      <c r="B2757" s="47" t="str">
        <f t="shared" si="172"/>
        <v>00000AC4</v>
      </c>
      <c r="C2757" s="47" t="str">
        <f>IFERROR(VLOOKUP(B2757,总表!A:B,2,0),"-")</f>
        <v>其他类</v>
      </c>
      <c r="D2757" s="6" t="str">
        <f t="shared" si="173"/>
        <v>其他类</v>
      </c>
      <c r="E2757" s="6" t="str">
        <f>IFERROR(VLOOKUP(B2757,总表!A:D,3,0),"-")</f>
        <v>商店的施工告示牌</v>
      </c>
      <c r="F2757" s="6" t="str">
        <f t="shared" si="174"/>
        <v>商店的施工告示牌</v>
      </c>
      <c r="G2757" s="6" t="s">
        <v>9</v>
      </c>
      <c r="H2757" s="6" t="str">
        <f>IF(IFERROR(VLOOKUP(B2757,总表!A:D,4,0),"露易")=0," ",IFERROR(VLOOKUP(B2757,总表!A:D,4,0),"-"))</f>
        <v> </v>
      </c>
      <c r="I2757" s="6" t="str">
        <f t="shared" si="175"/>
        <v> </v>
      </c>
    </row>
    <row r="2758" spans="1:9">
      <c r="A2758" s="6">
        <v>2757</v>
      </c>
      <c r="B2758" s="47" t="str">
        <f t="shared" si="172"/>
        <v>00000AC5</v>
      </c>
      <c r="C2758" s="47" t="str">
        <f>IFERROR(VLOOKUP(B2758,总表!A:B,2,0),"-")</f>
        <v>其他类</v>
      </c>
      <c r="D2758" s="6" t="str">
        <f t="shared" si="173"/>
        <v>其他类</v>
      </c>
      <c r="E2758" s="6" t="str">
        <f>IFERROR(VLOOKUP(B2758,总表!A:D,3,0),"-")</f>
        <v>阳明的帐篷</v>
      </c>
      <c r="F2758" s="6" t="str">
        <f t="shared" si="174"/>
        <v>阳明的帐篷</v>
      </c>
      <c r="G2758" s="6" t="s">
        <v>9</v>
      </c>
      <c r="H2758" s="6" t="str">
        <f>IF(IFERROR(VLOOKUP(B2758,总表!A:D,4,0),"露易")=0," ",IFERROR(VLOOKUP(B2758,总表!A:D,4,0),"-"))</f>
        <v> </v>
      </c>
      <c r="I2758" s="6" t="str">
        <f t="shared" si="175"/>
        <v> </v>
      </c>
    </row>
    <row r="2759" spans="1:9">
      <c r="A2759" s="6">
        <v>2758</v>
      </c>
      <c r="B2759" s="47" t="str">
        <f t="shared" si="172"/>
        <v>00000AC6</v>
      </c>
      <c r="C2759" s="47" t="str">
        <f>IFERROR(VLOOKUP(B2759,总表!A:B,2,0),"-")</f>
        <v>-</v>
      </c>
      <c r="D2759" s="6" t="str">
        <f t="shared" si="173"/>
        <v>-</v>
      </c>
      <c r="E2759" s="6" t="str">
        <f>IFERROR(VLOOKUP(B2759,总表!A:D,3,0),"-")</f>
        <v>-</v>
      </c>
      <c r="F2759" s="6" t="str">
        <f t="shared" si="174"/>
        <v>-</v>
      </c>
      <c r="G2759" s="6" t="s">
        <v>9</v>
      </c>
      <c r="H2759" s="6" t="str">
        <f>IF(IFERROR(VLOOKUP(B2759,总表!A:D,4,0),"露易")=0," ",IFERROR(VLOOKUP(B2759,总表!A:D,4,0),"-"))</f>
        <v>-</v>
      </c>
      <c r="I2759" s="6" t="str">
        <f t="shared" si="175"/>
        <v>-</v>
      </c>
    </row>
    <row r="2760" spans="1:9">
      <c r="A2760" s="6">
        <v>2759</v>
      </c>
      <c r="B2760" s="47" t="str">
        <f t="shared" si="172"/>
        <v>00000AC7</v>
      </c>
      <c r="C2760" s="47" t="str">
        <f>IFERROR(VLOOKUP(B2760,总表!A:B,2,0),"-")</f>
        <v>-</v>
      </c>
      <c r="D2760" s="6" t="str">
        <f t="shared" si="173"/>
        <v>-</v>
      </c>
      <c r="E2760" s="6" t="str">
        <f>IFERROR(VLOOKUP(B2760,总表!A:D,3,0),"-")</f>
        <v>-</v>
      </c>
      <c r="F2760" s="6" t="str">
        <f t="shared" si="174"/>
        <v>-</v>
      </c>
      <c r="G2760" s="6" t="s">
        <v>9</v>
      </c>
      <c r="H2760" s="6" t="str">
        <f>IF(IFERROR(VLOOKUP(B2760,总表!A:D,4,0),"露易")=0," ",IFERROR(VLOOKUP(B2760,总表!A:D,4,0),"-"))</f>
        <v>-</v>
      </c>
      <c r="I2760" s="6" t="str">
        <f t="shared" si="175"/>
        <v>-</v>
      </c>
    </row>
    <row r="2761" spans="1:9">
      <c r="A2761" s="6">
        <v>2760</v>
      </c>
      <c r="B2761" s="47" t="str">
        <f t="shared" si="172"/>
        <v>00000AC8</v>
      </c>
      <c r="C2761" s="47" t="str">
        <f>IFERROR(VLOOKUP(B2761,总表!A:B,2,0),"-")</f>
        <v>-</v>
      </c>
      <c r="D2761" s="6" t="str">
        <f t="shared" si="173"/>
        <v>-</v>
      </c>
      <c r="E2761" s="6" t="str">
        <f>IFERROR(VLOOKUP(B2761,总表!A:D,3,0),"-")</f>
        <v>-</v>
      </c>
      <c r="F2761" s="6" t="str">
        <f t="shared" si="174"/>
        <v>-</v>
      </c>
      <c r="G2761" s="6" t="s">
        <v>9</v>
      </c>
      <c r="H2761" s="6" t="str">
        <f>IF(IFERROR(VLOOKUP(B2761,总表!A:D,4,0),"露易")=0," ",IFERROR(VLOOKUP(B2761,总表!A:D,4,0),"-"))</f>
        <v>-</v>
      </c>
      <c r="I2761" s="6" t="str">
        <f t="shared" si="175"/>
        <v>-</v>
      </c>
    </row>
    <row r="2762" spans="1:9">
      <c r="A2762" s="6">
        <v>2761</v>
      </c>
      <c r="B2762" s="47" t="str">
        <f t="shared" si="172"/>
        <v>00000AC9</v>
      </c>
      <c r="C2762" s="47" t="str">
        <f>IFERROR(VLOOKUP(B2762,总表!A:B,2,0),"-")</f>
        <v>-</v>
      </c>
      <c r="D2762" s="6" t="str">
        <f t="shared" si="173"/>
        <v>-</v>
      </c>
      <c r="E2762" s="6" t="str">
        <f>IFERROR(VLOOKUP(B2762,总表!A:D,3,0),"-")</f>
        <v>-</v>
      </c>
      <c r="F2762" s="6" t="str">
        <f t="shared" si="174"/>
        <v>-</v>
      </c>
      <c r="G2762" s="6" t="s">
        <v>9</v>
      </c>
      <c r="H2762" s="6" t="str">
        <f>IF(IFERROR(VLOOKUP(B2762,总表!A:D,4,0),"露易")=0," ",IFERROR(VLOOKUP(B2762,总表!A:D,4,0),"-"))</f>
        <v>-</v>
      </c>
      <c r="I2762" s="6" t="str">
        <f t="shared" si="175"/>
        <v>-</v>
      </c>
    </row>
    <row r="2763" spans="1:9">
      <c r="A2763" s="6">
        <v>2762</v>
      </c>
      <c r="B2763" s="47" t="str">
        <f t="shared" si="172"/>
        <v>00000ACA</v>
      </c>
      <c r="C2763" s="47" t="str">
        <f>IFERROR(VLOOKUP(B2763,总表!A:B,2,0),"-")</f>
        <v>-</v>
      </c>
      <c r="D2763" s="6" t="str">
        <f t="shared" si="173"/>
        <v>-</v>
      </c>
      <c r="E2763" s="6" t="str">
        <f>IFERROR(VLOOKUP(B2763,总表!A:D,3,0),"-")</f>
        <v>-</v>
      </c>
      <c r="F2763" s="6" t="str">
        <f t="shared" si="174"/>
        <v>-</v>
      </c>
      <c r="G2763" s="6" t="s">
        <v>9</v>
      </c>
      <c r="H2763" s="6" t="str">
        <f>IF(IFERROR(VLOOKUP(B2763,总表!A:D,4,0),"露易")=0," ",IFERROR(VLOOKUP(B2763,总表!A:D,4,0),"-"))</f>
        <v>-</v>
      </c>
      <c r="I2763" s="6" t="str">
        <f t="shared" si="175"/>
        <v>-</v>
      </c>
    </row>
    <row r="2764" spans="1:9">
      <c r="A2764" s="6">
        <v>2763</v>
      </c>
      <c r="B2764" s="47" t="str">
        <f t="shared" si="172"/>
        <v>00000ACB</v>
      </c>
      <c r="C2764" s="47" t="str">
        <f>IFERROR(VLOOKUP(B2764,总表!A:B,2,0),"-")</f>
        <v>-</v>
      </c>
      <c r="D2764" s="6" t="str">
        <f t="shared" si="173"/>
        <v>-</v>
      </c>
      <c r="E2764" s="6" t="str">
        <f>IFERROR(VLOOKUP(B2764,总表!A:D,3,0),"-")</f>
        <v>-</v>
      </c>
      <c r="F2764" s="6" t="str">
        <f t="shared" si="174"/>
        <v>-</v>
      </c>
      <c r="G2764" s="6" t="s">
        <v>9</v>
      </c>
      <c r="H2764" s="6" t="str">
        <f>IF(IFERROR(VLOOKUP(B2764,总表!A:D,4,0),"露易")=0," ",IFERROR(VLOOKUP(B2764,总表!A:D,4,0),"-"))</f>
        <v>-</v>
      </c>
      <c r="I2764" s="6" t="str">
        <f t="shared" si="175"/>
        <v>-</v>
      </c>
    </row>
    <row r="2765" spans="1:9">
      <c r="A2765" s="6">
        <v>2764</v>
      </c>
      <c r="B2765" s="47" t="str">
        <f t="shared" si="172"/>
        <v>00000ACC</v>
      </c>
      <c r="C2765" s="47" t="str">
        <f>IFERROR(VLOOKUP(B2765,总表!A:B,2,0),"-")</f>
        <v>-</v>
      </c>
      <c r="D2765" s="6" t="str">
        <f t="shared" si="173"/>
        <v>-</v>
      </c>
      <c r="E2765" s="6" t="str">
        <f>IFERROR(VLOOKUP(B2765,总表!A:D,3,0),"-")</f>
        <v>-</v>
      </c>
      <c r="F2765" s="6" t="str">
        <f t="shared" si="174"/>
        <v>-</v>
      </c>
      <c r="G2765" s="6" t="s">
        <v>9</v>
      </c>
      <c r="H2765" s="6" t="str">
        <f>IF(IFERROR(VLOOKUP(B2765,总表!A:D,4,0),"露易")=0," ",IFERROR(VLOOKUP(B2765,总表!A:D,4,0),"-"))</f>
        <v>-</v>
      </c>
      <c r="I2765" s="6" t="str">
        <f t="shared" si="175"/>
        <v>-</v>
      </c>
    </row>
    <row r="2766" spans="1:9">
      <c r="A2766" s="6">
        <v>2765</v>
      </c>
      <c r="B2766" s="47" t="str">
        <f t="shared" si="172"/>
        <v>00000ACD</v>
      </c>
      <c r="C2766" s="47" t="str">
        <f>IFERROR(VLOOKUP(B2766,总表!A:B,2,0),"-")</f>
        <v>-</v>
      </c>
      <c r="D2766" s="6" t="str">
        <f t="shared" si="173"/>
        <v>-</v>
      </c>
      <c r="E2766" s="6" t="str">
        <f>IFERROR(VLOOKUP(B2766,总表!A:D,3,0),"-")</f>
        <v>-</v>
      </c>
      <c r="F2766" s="6" t="str">
        <f t="shared" si="174"/>
        <v>-</v>
      </c>
      <c r="G2766" s="6" t="s">
        <v>9</v>
      </c>
      <c r="H2766" s="6" t="str">
        <f>IF(IFERROR(VLOOKUP(B2766,总表!A:D,4,0),"露易")=0," ",IFERROR(VLOOKUP(B2766,总表!A:D,4,0),"-"))</f>
        <v>-</v>
      </c>
      <c r="I2766" s="6" t="str">
        <f t="shared" si="175"/>
        <v>-</v>
      </c>
    </row>
    <row r="2767" spans="1:9">
      <c r="A2767" s="6">
        <v>2766</v>
      </c>
      <c r="B2767" s="47" t="str">
        <f t="shared" si="172"/>
        <v>00000ACE</v>
      </c>
      <c r="C2767" s="47" t="str">
        <f>IFERROR(VLOOKUP(B2767,总表!A:B,2,0),"-")</f>
        <v>-</v>
      </c>
      <c r="D2767" s="6" t="str">
        <f t="shared" si="173"/>
        <v>-</v>
      </c>
      <c r="E2767" s="6" t="str">
        <f>IFERROR(VLOOKUP(B2767,总表!A:D,3,0),"-")</f>
        <v>-</v>
      </c>
      <c r="F2767" s="6" t="str">
        <f t="shared" si="174"/>
        <v>-</v>
      </c>
      <c r="G2767" s="6" t="s">
        <v>9</v>
      </c>
      <c r="H2767" s="6" t="str">
        <f>IF(IFERROR(VLOOKUP(B2767,总表!A:D,4,0),"露易")=0," ",IFERROR(VLOOKUP(B2767,总表!A:D,4,0),"-"))</f>
        <v>-</v>
      </c>
      <c r="I2767" s="6" t="str">
        <f t="shared" si="175"/>
        <v>-</v>
      </c>
    </row>
    <row r="2768" spans="1:9">
      <c r="A2768" s="6">
        <v>2767</v>
      </c>
      <c r="B2768" s="47" t="str">
        <f t="shared" si="172"/>
        <v>00000ACF</v>
      </c>
      <c r="C2768" s="47" t="str">
        <f>IFERROR(VLOOKUP(B2768,总表!A:B,2,0),"-")</f>
        <v>素材类</v>
      </c>
      <c r="D2768" s="6" t="str">
        <f t="shared" si="173"/>
        <v>素材类</v>
      </c>
      <c r="E2768" s="51" t="str">
        <f>IFERROR(VLOOKUP(B2768,总表!A:D,3,0),"-")</f>
        <v>软木材</v>
      </c>
      <c r="F2768" s="51" t="str">
        <f t="shared" si="174"/>
        <v>软木材</v>
      </c>
      <c r="G2768" s="6">
        <v>60</v>
      </c>
      <c r="H2768" s="6" t="str">
        <f>IF(IFERROR(VLOOKUP(B2768,总表!A:D,4,0),"露易")=0," ",IFERROR(VLOOKUP(B2768,总表!A:D,4,0),"-"))</f>
        <v> </v>
      </c>
      <c r="I2768" s="6" t="str">
        <f t="shared" si="175"/>
        <v> </v>
      </c>
    </row>
    <row r="2769" spans="1:9">
      <c r="A2769" s="6">
        <v>2768</v>
      </c>
      <c r="B2769" s="47" t="str">
        <f t="shared" si="172"/>
        <v>00000AD0</v>
      </c>
      <c r="C2769" s="47" t="str">
        <f>IFERROR(VLOOKUP(B2769,总表!A:B,2,0),"-")</f>
        <v>素材类</v>
      </c>
      <c r="D2769" s="6" t="str">
        <f t="shared" si="173"/>
        <v>素材类</v>
      </c>
      <c r="E2769" s="6" t="str">
        <f>IFERROR(VLOOKUP(B2769,总表!A:D,3,0),"-")</f>
        <v>木材</v>
      </c>
      <c r="F2769" s="6" t="str">
        <f t="shared" si="174"/>
        <v>木材</v>
      </c>
      <c r="G2769" s="6">
        <v>60</v>
      </c>
      <c r="H2769" s="6" t="str">
        <f>IF(IFERROR(VLOOKUP(B2769,总表!A:D,4,0),"露易")=0," ",IFERROR(VLOOKUP(B2769,总表!A:D,4,0),"-"))</f>
        <v> </v>
      </c>
      <c r="I2769" s="6" t="str">
        <f t="shared" si="175"/>
        <v> </v>
      </c>
    </row>
    <row r="2770" spans="1:9">
      <c r="A2770" s="6">
        <v>2769</v>
      </c>
      <c r="B2770" s="47" t="str">
        <f t="shared" si="172"/>
        <v>00000AD1</v>
      </c>
      <c r="C2770" s="47" t="str">
        <f>IFERROR(VLOOKUP(B2770,总表!A:B,2,0),"-")</f>
        <v>素材类</v>
      </c>
      <c r="D2770" s="6" t="str">
        <f t="shared" si="173"/>
        <v>素材类</v>
      </c>
      <c r="E2770" s="6" t="str">
        <f>IFERROR(VLOOKUP(B2770,总表!A:D,3,0),"-")</f>
        <v>硬木材</v>
      </c>
      <c r="F2770" s="6" t="str">
        <f t="shared" si="174"/>
        <v>硬木材</v>
      </c>
      <c r="G2770" s="6">
        <v>60</v>
      </c>
      <c r="H2770" s="6" t="str">
        <f>IF(IFERROR(VLOOKUP(B2770,总表!A:D,4,0),"露易")=0," ",IFERROR(VLOOKUP(B2770,总表!A:D,4,0),"-"))</f>
        <v> </v>
      </c>
      <c r="I2770" s="6" t="str">
        <f t="shared" si="175"/>
        <v> </v>
      </c>
    </row>
    <row r="2771" spans="1:9">
      <c r="A2771" s="6">
        <v>2770</v>
      </c>
      <c r="B2771" s="47" t="str">
        <f t="shared" si="172"/>
        <v>00000AD2</v>
      </c>
      <c r="C2771" s="50" t="str">
        <f>IFERROR(VLOOKUP(B2771,总表!A:B,2,0),"-")</f>
        <v>摆设类</v>
      </c>
      <c r="D2771" s="51" t="str">
        <f t="shared" si="173"/>
        <v>摆设类</v>
      </c>
      <c r="E2771" s="6" t="str">
        <f>IFERROR(VLOOKUP(B2771,总表!A:D,3,0),"-")</f>
        <v>西洋棋</v>
      </c>
      <c r="F2771" s="6" t="str">
        <f t="shared" si="174"/>
        <v>西洋棋</v>
      </c>
      <c r="G2771" s="6">
        <v>23750</v>
      </c>
      <c r="H2771" s="6" t="str">
        <f>IF(IFERROR(VLOOKUP(B2771,总表!A:D,4,0),"露易")=0," ",IFERROR(VLOOKUP(B2771,总表!A:D,4,0),"-"))</f>
        <v> </v>
      </c>
      <c r="I2771" s="6" t="str">
        <f t="shared" si="175"/>
        <v> </v>
      </c>
    </row>
    <row r="2772" spans="1:9">
      <c r="A2772" s="6">
        <v>2771</v>
      </c>
      <c r="B2772" s="47" t="str">
        <f t="shared" si="172"/>
        <v>00000AD3</v>
      </c>
      <c r="C2772" s="50" t="str">
        <f>IFERROR(VLOOKUP(B2772,总表!A:B,2,0),"-")</f>
        <v>摆设类</v>
      </c>
      <c r="D2772" s="51" t="str">
        <f t="shared" si="173"/>
        <v>摆设类</v>
      </c>
      <c r="E2772" s="51" t="str">
        <f>IFERROR(VLOOKUP(B2772,总表!A:D,3,0),"-")</f>
        <v>圆形暖炉</v>
      </c>
      <c r="F2772" s="51" t="str">
        <f t="shared" si="174"/>
        <v>圆形暖炉</v>
      </c>
      <c r="G2772" s="6">
        <v>675</v>
      </c>
      <c r="H2772" s="6" t="str">
        <f>IF(IFERROR(VLOOKUP(B2772,总表!A:D,4,0),"露易")=0," ",IFERROR(VLOOKUP(B2772,总表!A:D,4,0),"-"))</f>
        <v> </v>
      </c>
      <c r="I2772" s="6" t="str">
        <f t="shared" si="175"/>
        <v> </v>
      </c>
    </row>
    <row r="2773" spans="1:9">
      <c r="A2773" s="6">
        <v>2772</v>
      </c>
      <c r="B2773" s="47" t="str">
        <f t="shared" si="172"/>
        <v>00000AD4</v>
      </c>
      <c r="C2773" s="50" t="str">
        <f>IFERROR(VLOOKUP(B2773,总表!A:B,2,0),"-")</f>
        <v>摆设类</v>
      </c>
      <c r="D2773" s="51" t="str">
        <f t="shared" si="173"/>
        <v>摆设类</v>
      </c>
      <c r="E2773" s="6" t="str">
        <f>IFERROR(VLOOKUP(B2773,总表!A:D,3,0),"-")</f>
        <v>小提琴</v>
      </c>
      <c r="F2773" s="6" t="str">
        <f t="shared" si="174"/>
        <v>小提琴</v>
      </c>
      <c r="G2773" s="6">
        <v>35000</v>
      </c>
      <c r="H2773" s="6" t="str">
        <f>IF(IFERROR(VLOOKUP(B2773,总表!A:D,4,0),"露易")=0," ",IFERROR(VLOOKUP(B2773,总表!A:D,4,0),"-"))</f>
        <v> </v>
      </c>
      <c r="I2773" s="6" t="str">
        <f t="shared" si="175"/>
        <v> </v>
      </c>
    </row>
    <row r="2774" spans="1:9">
      <c r="A2774" s="6">
        <v>2773</v>
      </c>
      <c r="B2774" s="47" t="str">
        <f t="shared" si="172"/>
        <v>00000AD5</v>
      </c>
      <c r="C2774" s="47" t="str">
        <f>IFERROR(VLOOKUP(B2774,总表!A:B,2,0),"-")</f>
        <v>-</v>
      </c>
      <c r="D2774" s="6" t="str">
        <f t="shared" si="173"/>
        <v>-</v>
      </c>
      <c r="E2774" s="6" t="str">
        <f>IFERROR(VLOOKUP(B2774,总表!A:D,3,0),"-")</f>
        <v>-</v>
      </c>
      <c r="F2774" s="6" t="str">
        <f t="shared" si="174"/>
        <v>-</v>
      </c>
      <c r="G2774" s="6" t="s">
        <v>9</v>
      </c>
      <c r="H2774" s="6" t="str">
        <f>IF(IFERROR(VLOOKUP(B2774,总表!A:D,4,0),"露易")=0," ",IFERROR(VLOOKUP(B2774,总表!A:D,4,0),"-"))</f>
        <v>-</v>
      </c>
      <c r="I2774" s="6" t="str">
        <f t="shared" si="175"/>
        <v>-</v>
      </c>
    </row>
    <row r="2775" spans="1:9">
      <c r="A2775" s="6">
        <v>2774</v>
      </c>
      <c r="B2775" s="47" t="str">
        <f t="shared" si="172"/>
        <v>00000AD6</v>
      </c>
      <c r="C2775" s="47" t="str">
        <f>IFERROR(VLOOKUP(B2775,总表!A:B,2,0),"-")</f>
        <v>-</v>
      </c>
      <c r="D2775" s="6" t="str">
        <f t="shared" si="173"/>
        <v>-</v>
      </c>
      <c r="E2775" s="6" t="str">
        <f>IFERROR(VLOOKUP(B2775,总表!A:D,3,0),"-")</f>
        <v>-</v>
      </c>
      <c r="F2775" s="6" t="str">
        <f t="shared" si="174"/>
        <v>-</v>
      </c>
      <c r="G2775" s="6" t="s">
        <v>9</v>
      </c>
      <c r="H2775" s="6" t="str">
        <f>IF(IFERROR(VLOOKUP(B2775,总表!A:D,4,0),"露易")=0," ",IFERROR(VLOOKUP(B2775,总表!A:D,4,0),"-"))</f>
        <v>-</v>
      </c>
      <c r="I2775" s="6" t="str">
        <f t="shared" si="175"/>
        <v>-</v>
      </c>
    </row>
    <row r="2776" spans="1:9">
      <c r="A2776" s="6">
        <v>2775</v>
      </c>
      <c r="B2776" s="47" t="str">
        <f t="shared" si="172"/>
        <v>00000AD7</v>
      </c>
      <c r="C2776" s="50" t="str">
        <f>IFERROR(VLOOKUP(B2776,总表!A:B,2,0),"-")</f>
        <v>摆设类</v>
      </c>
      <c r="D2776" s="51" t="str">
        <f t="shared" si="173"/>
        <v>摆设类</v>
      </c>
      <c r="E2776" s="6" t="str">
        <f>IFERROR(VLOOKUP(B2776,总表!A:D,3,0),"-")</f>
        <v>蹲式马桶</v>
      </c>
      <c r="F2776" s="6" t="str">
        <f t="shared" si="174"/>
        <v>蹲式马桶</v>
      </c>
      <c r="H2776" s="6" t="str">
        <f>IF(IFERROR(VLOOKUP(B2776,总表!A:D,4,0),"露易")=0," ",IFERROR(VLOOKUP(B2776,总表!A:D,4,0),"-"))</f>
        <v> </v>
      </c>
      <c r="I2776" s="6" t="str">
        <f t="shared" si="175"/>
        <v> </v>
      </c>
    </row>
    <row r="2777" spans="1:9">
      <c r="A2777" s="6">
        <v>2776</v>
      </c>
      <c r="B2777" s="47" t="str">
        <f t="shared" si="172"/>
        <v>00000AD8</v>
      </c>
      <c r="C2777" s="50" t="str">
        <f>IFERROR(VLOOKUP(B2777,总表!A:B,2,0),"-")</f>
        <v>摆设类</v>
      </c>
      <c r="D2777" s="51" t="str">
        <f t="shared" si="173"/>
        <v>摆设类</v>
      </c>
      <c r="E2777" s="6" t="str">
        <f>IFERROR(VLOOKUP(B2777,总表!A:D,3,0),"-")</f>
        <v>无水箱马桶</v>
      </c>
      <c r="F2777" s="6" t="str">
        <f t="shared" si="174"/>
        <v>无水箱马桶</v>
      </c>
      <c r="H2777" s="6" t="str">
        <f>IF(IFERROR(VLOOKUP(B2777,总表!A:D,4,0),"露易")=0," ",IFERROR(VLOOKUP(B2777,总表!A:D,4,0),"-"))</f>
        <v> </v>
      </c>
      <c r="I2777" s="6" t="str">
        <f t="shared" si="175"/>
        <v> </v>
      </c>
    </row>
    <row r="2778" spans="1:9">
      <c r="A2778" s="6">
        <v>2777</v>
      </c>
      <c r="B2778" s="47" t="str">
        <f t="shared" si="172"/>
        <v>00000AD9</v>
      </c>
      <c r="C2778" s="47" t="str">
        <f>IFERROR(VLOOKUP(B2778,总表!A:B,2,0),"-")</f>
        <v>其他类</v>
      </c>
      <c r="D2778" s="6" t="str">
        <f t="shared" si="173"/>
        <v>其他类</v>
      </c>
      <c r="E2778" s="51" t="str">
        <f>IFERROR(VLOOKUP(B2778,总表!A:D,3,0),"-")</f>
        <v>药</v>
      </c>
      <c r="F2778" s="51" t="str">
        <f t="shared" si="174"/>
        <v>药</v>
      </c>
      <c r="H2778" s="6" t="str">
        <f>IF(IFERROR(VLOOKUP(B2778,总表!A:D,4,0),"露易")=0," ",IFERROR(VLOOKUP(B2778,总表!A:D,4,0),"-"))</f>
        <v> </v>
      </c>
      <c r="I2778" s="6" t="str">
        <f t="shared" si="175"/>
        <v> </v>
      </c>
    </row>
    <row r="2779" spans="1:9">
      <c r="A2779" s="6">
        <v>2778</v>
      </c>
      <c r="B2779" s="47" t="str">
        <f t="shared" si="172"/>
        <v>00000ADA</v>
      </c>
      <c r="C2779" s="47" t="str">
        <f>IFERROR(VLOOKUP(B2779,总表!A:B,2,0),"-")</f>
        <v>上衣</v>
      </c>
      <c r="D2779" s="6" t="str">
        <f t="shared" si="173"/>
        <v>上衣</v>
      </c>
      <c r="E2779" s="6" t="str">
        <f>IFERROR(VLOOKUP(B2779,总表!A:D,3,0),"-")</f>
        <v>羽绒外套</v>
      </c>
      <c r="F2779" s="6" t="str">
        <f t="shared" si="174"/>
        <v>羽绒外套</v>
      </c>
      <c r="H2779" s="51" t="str">
        <f>IF(IFERROR(VLOOKUP(B2779,总表!A:D,4,0),"露易")=0," ",IFERROR(VLOOKUP(B2779,总表!A:D,4,0),"-"))</f>
        <v>蓝色</v>
      </c>
      <c r="I2779" s="51" t="str">
        <f t="shared" si="175"/>
        <v>蓝色</v>
      </c>
    </row>
    <row r="2780" spans="1:9">
      <c r="A2780" s="6">
        <v>2779</v>
      </c>
      <c r="B2780" s="47" t="str">
        <f t="shared" si="172"/>
        <v>00000ADB</v>
      </c>
      <c r="C2780" s="47" t="str">
        <f>IFERROR(VLOOKUP(B2780,总表!A:B,2,0),"-")</f>
        <v>事件类</v>
      </c>
      <c r="D2780" s="6" t="str">
        <f t="shared" si="173"/>
        <v>事件类</v>
      </c>
      <c r="E2780" s="6" t="str">
        <f>IFERROR(VLOOKUP(B2780,总表!A:D,3,0),"-")</f>
        <v>生日纸杯蛋糕</v>
      </c>
      <c r="F2780" s="6" t="str">
        <f t="shared" si="174"/>
        <v>生日纸杯蛋糕</v>
      </c>
      <c r="G2780" s="6">
        <v>200</v>
      </c>
      <c r="H2780" s="6" t="str">
        <f>IF(IFERROR(VLOOKUP(B2780,总表!A:D,4,0),"露易")=0," ",IFERROR(VLOOKUP(B2780,总表!A:D,4,0),"-"))</f>
        <v> </v>
      </c>
      <c r="I2780" s="6" t="str">
        <f t="shared" si="175"/>
        <v> </v>
      </c>
    </row>
    <row r="2781" spans="1:9">
      <c r="A2781" s="6">
        <v>2780</v>
      </c>
      <c r="B2781" s="47" t="str">
        <f t="shared" si="172"/>
        <v>00000ADC</v>
      </c>
      <c r="C2781" s="47" t="str">
        <f>IFERROR(VLOOKUP(B2781,总表!A:B,2,0),"-")</f>
        <v>-</v>
      </c>
      <c r="D2781" s="6" t="str">
        <f t="shared" si="173"/>
        <v>-</v>
      </c>
      <c r="E2781" s="6" t="str">
        <f>IFERROR(VLOOKUP(B2781,总表!A:D,3,0),"-")</f>
        <v>-</v>
      </c>
      <c r="F2781" s="6" t="str">
        <f t="shared" si="174"/>
        <v>-</v>
      </c>
      <c r="G2781" s="6" t="s">
        <v>9</v>
      </c>
      <c r="H2781" s="6" t="str">
        <f>IF(IFERROR(VLOOKUP(B2781,总表!A:D,4,0),"露易")=0," ",IFERROR(VLOOKUP(B2781,总表!A:D,4,0),"-"))</f>
        <v>-</v>
      </c>
      <c r="I2781" s="6" t="str">
        <f t="shared" si="175"/>
        <v>-</v>
      </c>
    </row>
    <row r="2782" spans="1:9">
      <c r="A2782" s="6">
        <v>2781</v>
      </c>
      <c r="B2782" s="47" t="str">
        <f t="shared" si="172"/>
        <v>00000ADD</v>
      </c>
      <c r="C2782" s="47" t="str">
        <f>IFERROR(VLOOKUP(B2782,总表!A:B,2,0),"-")</f>
        <v>上衣</v>
      </c>
      <c r="D2782" s="6" t="str">
        <f t="shared" si="173"/>
        <v>上衣</v>
      </c>
      <c r="E2782" s="6" t="str">
        <f>IFERROR(VLOOKUP(B2782,总表!A:D,3,0),"-")</f>
        <v>功夫衫</v>
      </c>
      <c r="F2782" s="6" t="str">
        <f t="shared" si="174"/>
        <v>功夫衫</v>
      </c>
      <c r="H2782" s="6" t="str">
        <f>IF(IFERROR(VLOOKUP(B2782,总表!A:D,4,0),"露易")=0," ",IFERROR(VLOOKUP(B2782,总表!A:D,4,0),"-"))</f>
        <v>海军蓝</v>
      </c>
      <c r="I2782" s="6" t="str">
        <f t="shared" si="175"/>
        <v>海军蓝</v>
      </c>
    </row>
    <row r="2783" spans="1:9">
      <c r="A2783" s="6">
        <v>2782</v>
      </c>
      <c r="B2783" s="47" t="str">
        <f t="shared" si="172"/>
        <v>00000ADE</v>
      </c>
      <c r="C2783" s="47" t="str">
        <f>IFERROR(VLOOKUP(B2783,总表!A:B,2,0),"-")</f>
        <v>上衣</v>
      </c>
      <c r="D2783" s="6" t="str">
        <f t="shared" si="173"/>
        <v>上衣</v>
      </c>
      <c r="E2783" s="6" t="str">
        <f>IFERROR(VLOOKUP(B2783,总表!A:D,3,0),"-")</f>
        <v>羊毛混纺牛角扣大衣</v>
      </c>
      <c r="F2783" s="6" t="str">
        <f t="shared" si="174"/>
        <v>羊毛混纺牛角扣大衣</v>
      </c>
      <c r="H2783" s="6" t="str">
        <f>IF(IFERROR(VLOOKUP(B2783,总表!A:D,4,0),"露易")=0," ",IFERROR(VLOOKUP(B2783,总表!A:D,4,0),"-"))</f>
        <v>海军蓝</v>
      </c>
      <c r="I2783" s="6" t="str">
        <f t="shared" si="175"/>
        <v>海军蓝</v>
      </c>
    </row>
    <row r="2784" spans="1:9">
      <c r="A2784" s="6">
        <v>2783</v>
      </c>
      <c r="B2784" s="47" t="str">
        <f t="shared" si="172"/>
        <v>00000ADF</v>
      </c>
      <c r="C2784" s="50" t="str">
        <f>IFERROR(VLOOKUP(B2784,总表!A:B,2,0),"-")</f>
        <v>连衣套装</v>
      </c>
      <c r="D2784" s="51" t="str">
        <f t="shared" si="173"/>
        <v>连衣套装</v>
      </c>
      <c r="E2784" s="6" t="str">
        <f>IFERROR(VLOOKUP(B2784,总表!A:D,3,0),"-")</f>
        <v>梦幻色系格子连身裙</v>
      </c>
      <c r="F2784" s="6" t="str">
        <f t="shared" si="174"/>
        <v>梦幻色系格子连身裙</v>
      </c>
      <c r="H2784" s="6" t="str">
        <f>IF(IFERROR(VLOOKUP(B2784,总表!A:D,4,0),"露易")=0," ",IFERROR(VLOOKUP(B2784,总表!A:D,4,0),"-"))</f>
        <v>粉红</v>
      </c>
      <c r="I2784" s="6" t="str">
        <f t="shared" si="175"/>
        <v>粉红</v>
      </c>
    </row>
    <row r="2785" spans="1:9">
      <c r="A2785" s="6">
        <v>2784</v>
      </c>
      <c r="B2785" s="47" t="str">
        <f t="shared" si="172"/>
        <v>00000AE0</v>
      </c>
      <c r="C2785" s="50" t="str">
        <f>IFERROR(VLOOKUP(B2785,总表!A:B,2,0),"-")</f>
        <v>连衣套装</v>
      </c>
      <c r="D2785" s="51" t="str">
        <f t="shared" si="173"/>
        <v>连衣套装</v>
      </c>
      <c r="E2785" s="6" t="str">
        <f>IFERROR(VLOOKUP(B2785,总表!A:D,3,0),"-")</f>
        <v>气质套装</v>
      </c>
      <c r="F2785" s="6" t="str">
        <f t="shared" si="174"/>
        <v>气质套装</v>
      </c>
      <c r="H2785" s="51" t="str">
        <f>IF(IFERROR(VLOOKUP(B2785,总表!A:D,4,0),"露易")=0," ",IFERROR(VLOOKUP(B2785,总表!A:D,4,0),"-"))</f>
        <v>蓝色</v>
      </c>
      <c r="I2785" s="51" t="str">
        <f t="shared" si="175"/>
        <v>蓝色</v>
      </c>
    </row>
    <row r="2786" spans="1:9">
      <c r="A2786" s="6">
        <v>2785</v>
      </c>
      <c r="B2786" s="47" t="str">
        <f t="shared" si="172"/>
        <v>00000AE1</v>
      </c>
      <c r="C2786" s="47" t="str">
        <f>IFERROR(VLOOKUP(B2786,总表!A:B,2,0),"-")</f>
        <v>-</v>
      </c>
      <c r="D2786" s="6" t="str">
        <f t="shared" si="173"/>
        <v>-</v>
      </c>
      <c r="E2786" s="6" t="str">
        <f>IFERROR(VLOOKUP(B2786,总表!A:D,3,0),"-")</f>
        <v>-</v>
      </c>
      <c r="F2786" s="6" t="str">
        <f t="shared" si="174"/>
        <v>-</v>
      </c>
      <c r="G2786" s="6" t="s">
        <v>9</v>
      </c>
      <c r="H2786" s="6" t="str">
        <f>IF(IFERROR(VLOOKUP(B2786,总表!A:D,4,0),"露易")=0," ",IFERROR(VLOOKUP(B2786,总表!A:D,4,0),"-"))</f>
        <v>-</v>
      </c>
      <c r="I2786" s="6" t="str">
        <f t="shared" si="175"/>
        <v>-</v>
      </c>
    </row>
    <row r="2787" spans="1:9">
      <c r="A2787" s="6">
        <v>2786</v>
      </c>
      <c r="B2787" s="47" t="str">
        <f t="shared" si="172"/>
        <v>00000AE2</v>
      </c>
      <c r="C2787" s="47" t="str">
        <f>IFERROR(VLOOKUP(B2787,总表!A:B,2,0),"-")</f>
        <v>-</v>
      </c>
      <c r="D2787" s="6" t="str">
        <f t="shared" si="173"/>
        <v>-</v>
      </c>
      <c r="E2787" s="6" t="str">
        <f>IFERROR(VLOOKUP(B2787,总表!A:D,3,0),"-")</f>
        <v>-</v>
      </c>
      <c r="F2787" s="6" t="str">
        <f t="shared" si="174"/>
        <v>-</v>
      </c>
      <c r="G2787" s="6" t="s">
        <v>9</v>
      </c>
      <c r="H2787" s="6" t="str">
        <f>IF(IFERROR(VLOOKUP(B2787,总表!A:D,4,0),"露易")=0," ",IFERROR(VLOOKUP(B2787,总表!A:D,4,0),"-"))</f>
        <v>-</v>
      </c>
      <c r="I2787" s="6" t="str">
        <f t="shared" si="175"/>
        <v>-</v>
      </c>
    </row>
    <row r="2788" spans="1:9">
      <c r="A2788" s="6">
        <v>2787</v>
      </c>
      <c r="B2788" s="47" t="str">
        <f t="shared" si="172"/>
        <v>00000AE3</v>
      </c>
      <c r="C2788" s="47" t="str">
        <f>IFERROR(VLOOKUP(B2788,总表!A:B,2,0),"-")</f>
        <v>-</v>
      </c>
      <c r="D2788" s="6" t="str">
        <f t="shared" si="173"/>
        <v>-</v>
      </c>
      <c r="E2788" s="6" t="str">
        <f>IFERROR(VLOOKUP(B2788,总表!A:D,3,0),"-")</f>
        <v>-</v>
      </c>
      <c r="F2788" s="6" t="str">
        <f t="shared" si="174"/>
        <v>-</v>
      </c>
      <c r="G2788" s="6" t="s">
        <v>9</v>
      </c>
      <c r="H2788" s="6" t="str">
        <f>IF(IFERROR(VLOOKUP(B2788,总表!A:D,4,0),"露易")=0," ",IFERROR(VLOOKUP(B2788,总表!A:D,4,0),"-"))</f>
        <v>-</v>
      </c>
      <c r="I2788" s="6" t="str">
        <f t="shared" si="175"/>
        <v>-</v>
      </c>
    </row>
    <row r="2789" spans="1:9">
      <c r="A2789" s="6">
        <v>2788</v>
      </c>
      <c r="B2789" s="47" t="str">
        <f t="shared" si="172"/>
        <v>00000AE4</v>
      </c>
      <c r="C2789" s="47" t="str">
        <f>IFERROR(VLOOKUP(B2789,总表!A:B,2,0),"-")</f>
        <v>-</v>
      </c>
      <c r="D2789" s="6" t="str">
        <f t="shared" si="173"/>
        <v>-</v>
      </c>
      <c r="E2789" s="6" t="str">
        <f>IFERROR(VLOOKUP(B2789,总表!A:D,3,0),"-")</f>
        <v>-</v>
      </c>
      <c r="F2789" s="6" t="str">
        <f t="shared" si="174"/>
        <v>-</v>
      </c>
      <c r="G2789" s="6" t="s">
        <v>9</v>
      </c>
      <c r="H2789" s="6" t="str">
        <f>IF(IFERROR(VLOOKUP(B2789,总表!A:D,4,0),"露易")=0," ",IFERROR(VLOOKUP(B2789,总表!A:D,4,0),"-"))</f>
        <v>-</v>
      </c>
      <c r="I2789" s="6" t="str">
        <f t="shared" si="175"/>
        <v>-</v>
      </c>
    </row>
    <row r="2790" spans="1:9">
      <c r="A2790" s="6">
        <v>2789</v>
      </c>
      <c r="B2790" s="47" t="str">
        <f t="shared" si="172"/>
        <v>00000AE5</v>
      </c>
      <c r="C2790" s="47" t="str">
        <f>IFERROR(VLOOKUP(B2790,总表!A:B,2,0),"-")</f>
        <v>-</v>
      </c>
      <c r="D2790" s="6" t="str">
        <f t="shared" si="173"/>
        <v>-</v>
      </c>
      <c r="E2790" s="6" t="str">
        <f>IFERROR(VLOOKUP(B2790,总表!A:D,3,0),"-")</f>
        <v>-</v>
      </c>
      <c r="F2790" s="6" t="str">
        <f t="shared" si="174"/>
        <v>-</v>
      </c>
      <c r="G2790" s="6" t="s">
        <v>9</v>
      </c>
      <c r="H2790" s="6" t="str">
        <f>IF(IFERROR(VLOOKUP(B2790,总表!A:D,4,0),"露易")=0," ",IFERROR(VLOOKUP(B2790,总表!A:D,4,0),"-"))</f>
        <v>-</v>
      </c>
      <c r="I2790" s="6" t="str">
        <f t="shared" si="175"/>
        <v>-</v>
      </c>
    </row>
    <row r="2791" spans="1:9">
      <c r="A2791" s="6">
        <v>2790</v>
      </c>
      <c r="B2791" s="47" t="str">
        <f t="shared" si="172"/>
        <v>00000AE6</v>
      </c>
      <c r="C2791" s="47" t="str">
        <f>IFERROR(VLOOKUP(B2791,总表!A:B,2,0),"-")</f>
        <v>-</v>
      </c>
      <c r="D2791" s="6" t="str">
        <f t="shared" si="173"/>
        <v>-</v>
      </c>
      <c r="E2791" s="6" t="str">
        <f>IFERROR(VLOOKUP(B2791,总表!A:D,3,0),"-")</f>
        <v>-</v>
      </c>
      <c r="F2791" s="6" t="str">
        <f t="shared" si="174"/>
        <v>-</v>
      </c>
      <c r="G2791" s="6" t="s">
        <v>9</v>
      </c>
      <c r="H2791" s="6" t="str">
        <f>IF(IFERROR(VLOOKUP(B2791,总表!A:D,4,0),"露易")=0," ",IFERROR(VLOOKUP(B2791,总表!A:D,4,0),"-"))</f>
        <v>-</v>
      </c>
      <c r="I2791" s="6" t="str">
        <f t="shared" si="175"/>
        <v>-</v>
      </c>
    </row>
    <row r="2792" spans="1:9">
      <c r="A2792" s="6">
        <v>2791</v>
      </c>
      <c r="B2792" s="47" t="str">
        <f t="shared" si="172"/>
        <v>00000AE7</v>
      </c>
      <c r="C2792" s="47" t="str">
        <f>IFERROR(VLOOKUP(B2792,总表!A:B,2,0),"-")</f>
        <v>-</v>
      </c>
      <c r="D2792" s="6" t="str">
        <f t="shared" si="173"/>
        <v>-</v>
      </c>
      <c r="E2792" s="6" t="str">
        <f>IFERROR(VLOOKUP(B2792,总表!A:D,3,0),"-")</f>
        <v>-</v>
      </c>
      <c r="F2792" s="6" t="str">
        <f t="shared" si="174"/>
        <v>-</v>
      </c>
      <c r="G2792" s="6" t="s">
        <v>9</v>
      </c>
      <c r="H2792" s="6" t="str">
        <f>IF(IFERROR(VLOOKUP(B2792,总表!A:D,4,0),"露易")=0," ",IFERROR(VLOOKUP(B2792,总表!A:D,4,0),"-"))</f>
        <v>-</v>
      </c>
      <c r="I2792" s="6" t="str">
        <f t="shared" si="175"/>
        <v>-</v>
      </c>
    </row>
    <row r="2793" spans="1:9">
      <c r="A2793" s="6">
        <v>2792</v>
      </c>
      <c r="B2793" s="47" t="str">
        <f t="shared" si="172"/>
        <v>00000AE8</v>
      </c>
      <c r="C2793" s="47" t="str">
        <f>IFERROR(VLOOKUP(B2793,总表!A:B,2,0),"-")</f>
        <v>-</v>
      </c>
      <c r="D2793" s="6" t="str">
        <f t="shared" si="173"/>
        <v>-</v>
      </c>
      <c r="E2793" s="6" t="str">
        <f>IFERROR(VLOOKUP(B2793,总表!A:D,3,0),"-")</f>
        <v>-</v>
      </c>
      <c r="F2793" s="6" t="str">
        <f t="shared" si="174"/>
        <v>-</v>
      </c>
      <c r="G2793" s="6" t="s">
        <v>9</v>
      </c>
      <c r="H2793" s="6" t="str">
        <f>IF(IFERROR(VLOOKUP(B2793,总表!A:D,4,0),"露易")=0," ",IFERROR(VLOOKUP(B2793,总表!A:D,4,0),"-"))</f>
        <v>-</v>
      </c>
      <c r="I2793" s="6" t="str">
        <f t="shared" si="175"/>
        <v>-</v>
      </c>
    </row>
    <row r="2794" spans="1:9">
      <c r="A2794" s="6">
        <v>2793</v>
      </c>
      <c r="B2794" s="47" t="str">
        <f t="shared" si="172"/>
        <v>00000AE9</v>
      </c>
      <c r="C2794" s="47" t="str">
        <f>IFERROR(VLOOKUP(B2794,总表!A:B,2,0),"-")</f>
        <v>-</v>
      </c>
      <c r="D2794" s="6" t="str">
        <f t="shared" si="173"/>
        <v>-</v>
      </c>
      <c r="E2794" s="6" t="str">
        <f>IFERROR(VLOOKUP(B2794,总表!A:D,3,0),"-")</f>
        <v>-</v>
      </c>
      <c r="F2794" s="6" t="str">
        <f t="shared" si="174"/>
        <v>-</v>
      </c>
      <c r="G2794" s="6" t="s">
        <v>9</v>
      </c>
      <c r="H2794" s="6" t="str">
        <f>IF(IFERROR(VLOOKUP(B2794,总表!A:D,4,0),"露易")=0," ",IFERROR(VLOOKUP(B2794,总表!A:D,4,0),"-"))</f>
        <v>-</v>
      </c>
      <c r="I2794" s="6" t="str">
        <f t="shared" si="175"/>
        <v>-</v>
      </c>
    </row>
    <row r="2795" spans="1:9">
      <c r="A2795" s="6">
        <v>2794</v>
      </c>
      <c r="B2795" s="47" t="str">
        <f t="shared" si="172"/>
        <v>00000AEA</v>
      </c>
      <c r="C2795" s="47" t="str">
        <f>IFERROR(VLOOKUP(B2795,总表!A:B,2,0),"-")</f>
        <v>种植类</v>
      </c>
      <c r="D2795" s="6" t="str">
        <f t="shared" si="173"/>
        <v>种植类</v>
      </c>
      <c r="E2795" s="51" t="str">
        <f>IFERROR(VLOOKUP(B2795,总表!A:D,3,0),"-")</f>
        <v>树苗</v>
      </c>
      <c r="F2795" s="51" t="str">
        <f t="shared" si="174"/>
        <v>树苗</v>
      </c>
      <c r="H2795" s="6" t="str">
        <f>IF(IFERROR(VLOOKUP(B2795,总表!A:D,4,0),"露易")=0," ",IFERROR(VLOOKUP(B2795,总表!A:D,4,0),"-"))</f>
        <v> </v>
      </c>
      <c r="I2795" s="6" t="str">
        <f t="shared" si="175"/>
        <v> </v>
      </c>
    </row>
    <row r="2796" spans="1:9">
      <c r="A2796" s="6">
        <v>2795</v>
      </c>
      <c r="B2796" s="47" t="str">
        <f t="shared" si="172"/>
        <v>00000AEB</v>
      </c>
      <c r="C2796" s="47" t="str">
        <f>IFERROR(VLOOKUP(B2796,总表!A:B,2,0),"-")</f>
        <v>-</v>
      </c>
      <c r="D2796" s="6" t="str">
        <f t="shared" si="173"/>
        <v>-</v>
      </c>
      <c r="E2796" s="6" t="str">
        <f>IFERROR(VLOOKUP(B2796,总表!A:D,3,0),"-")</f>
        <v>-</v>
      </c>
      <c r="F2796" s="6" t="str">
        <f t="shared" si="174"/>
        <v>-</v>
      </c>
      <c r="G2796" s="6" t="s">
        <v>9</v>
      </c>
      <c r="H2796" s="6" t="str">
        <f>IF(IFERROR(VLOOKUP(B2796,总表!A:D,4,0),"露易")=0," ",IFERROR(VLOOKUP(B2796,总表!A:D,4,0),"-"))</f>
        <v>-</v>
      </c>
      <c r="I2796" s="6" t="str">
        <f t="shared" si="175"/>
        <v>-</v>
      </c>
    </row>
    <row r="2797" spans="1:9">
      <c r="A2797" s="6">
        <v>2796</v>
      </c>
      <c r="B2797" s="47" t="str">
        <f t="shared" si="172"/>
        <v>00000AEC</v>
      </c>
      <c r="C2797" s="47" t="str">
        <f>IFERROR(VLOOKUP(B2797,总表!A:B,2,0),"-")</f>
        <v>种植类</v>
      </c>
      <c r="D2797" s="6" t="str">
        <f t="shared" si="173"/>
        <v>种植类</v>
      </c>
      <c r="E2797" s="51" t="str">
        <f>IFERROR(VLOOKUP(B2797,总表!A:D,3,0),"-")</f>
        <v>阔叶树小树S</v>
      </c>
      <c r="F2797" s="51" t="str">
        <f t="shared" si="174"/>
        <v>阔叶树小树S</v>
      </c>
      <c r="H2797" s="6" t="str">
        <f>IF(IFERROR(VLOOKUP(B2797,总表!A:D,4,0),"露易")=0," ",IFERROR(VLOOKUP(B2797,总表!A:D,4,0),"-"))</f>
        <v> </v>
      </c>
      <c r="I2797" s="6" t="str">
        <f t="shared" si="175"/>
        <v> </v>
      </c>
    </row>
    <row r="2798" spans="1:9">
      <c r="A2798" s="6">
        <v>2797</v>
      </c>
      <c r="B2798" s="47" t="str">
        <f t="shared" si="172"/>
        <v>00000AED</v>
      </c>
      <c r="C2798" s="47" t="str">
        <f>IFERROR(VLOOKUP(B2798,总表!A:B,2,0),"-")</f>
        <v>种植类</v>
      </c>
      <c r="D2798" s="6" t="str">
        <f t="shared" si="173"/>
        <v>种植类</v>
      </c>
      <c r="E2798" s="51" t="str">
        <f>IFERROR(VLOOKUP(B2798,总表!A:D,3,0),"-")</f>
        <v>阔叶树小树M</v>
      </c>
      <c r="F2798" s="51" t="str">
        <f t="shared" si="174"/>
        <v>阔叶树小树M</v>
      </c>
      <c r="H2798" s="6" t="str">
        <f>IF(IFERROR(VLOOKUP(B2798,总表!A:D,4,0),"露易")=0," ",IFERROR(VLOOKUP(B2798,总表!A:D,4,0),"-"))</f>
        <v> </v>
      </c>
      <c r="I2798" s="6" t="str">
        <f t="shared" si="175"/>
        <v> </v>
      </c>
    </row>
    <row r="2799" spans="1:9">
      <c r="A2799" s="6">
        <v>2798</v>
      </c>
      <c r="B2799" s="47" t="str">
        <f t="shared" si="172"/>
        <v>00000AEE</v>
      </c>
      <c r="C2799" s="47" t="str">
        <f>IFERROR(VLOOKUP(B2799,总表!A:B,2,0),"-")</f>
        <v>种植类</v>
      </c>
      <c r="D2799" s="6" t="str">
        <f t="shared" si="173"/>
        <v>种植类</v>
      </c>
      <c r="E2799" s="51" t="str">
        <f>IFERROR(VLOOKUP(B2799,总表!A:D,3,0),"-")</f>
        <v>阔叶树小树L</v>
      </c>
      <c r="F2799" s="51" t="str">
        <f t="shared" si="174"/>
        <v>阔叶树小树L</v>
      </c>
      <c r="H2799" s="6" t="str">
        <f>IF(IFERROR(VLOOKUP(B2799,总表!A:D,4,0),"露易")=0," ",IFERROR(VLOOKUP(B2799,总表!A:D,4,0),"-"))</f>
        <v> </v>
      </c>
      <c r="I2799" s="6" t="str">
        <f t="shared" si="175"/>
        <v> </v>
      </c>
    </row>
    <row r="2800" spans="1:9">
      <c r="A2800" s="6">
        <v>2799</v>
      </c>
      <c r="B2800" s="47" t="str">
        <f t="shared" si="172"/>
        <v>00000AEF</v>
      </c>
      <c r="C2800" s="47" t="str">
        <f>IFERROR(VLOOKUP(B2800,总表!A:B,2,0),"-")</f>
        <v>种植类</v>
      </c>
      <c r="D2800" s="6" t="str">
        <f t="shared" si="173"/>
        <v>种植类</v>
      </c>
      <c r="E2800" s="51" t="str">
        <f>IFERROR(VLOOKUP(B2800,总表!A:D,3,0),"-")</f>
        <v>阔叶树</v>
      </c>
      <c r="F2800" s="51" t="str">
        <f t="shared" si="174"/>
        <v>阔叶树</v>
      </c>
      <c r="H2800" s="6" t="str">
        <f>IF(IFERROR(VLOOKUP(B2800,总表!A:D,4,0),"露易")=0," ",IFERROR(VLOOKUP(B2800,总表!A:D,4,0),"-"))</f>
        <v> </v>
      </c>
      <c r="I2800" s="6" t="str">
        <f t="shared" si="175"/>
        <v> </v>
      </c>
    </row>
    <row r="2801" spans="1:9">
      <c r="A2801" s="6">
        <v>2800</v>
      </c>
      <c r="B2801" s="47" t="str">
        <f t="shared" si="172"/>
        <v>00000AF0</v>
      </c>
      <c r="C2801" s="47" t="str">
        <f>IFERROR(VLOOKUP(B2801,总表!A:B,2,0),"-")</f>
        <v>种植类</v>
      </c>
      <c r="D2801" s="6" t="str">
        <f t="shared" si="173"/>
        <v>种植类</v>
      </c>
      <c r="E2801" s="51" t="str">
        <f>IFERROR(VLOOKUP(B2801,总表!A:D,3,0),"-")</f>
        <v>针叶树苗</v>
      </c>
      <c r="F2801" s="51" t="str">
        <f t="shared" si="174"/>
        <v>针叶树苗</v>
      </c>
      <c r="H2801" s="6" t="str">
        <f>IF(IFERROR(VLOOKUP(B2801,总表!A:D,4,0),"露易")=0," ",IFERROR(VLOOKUP(B2801,总表!A:D,4,0),"-"))</f>
        <v> </v>
      </c>
      <c r="I2801" s="6" t="str">
        <f t="shared" si="175"/>
        <v> </v>
      </c>
    </row>
    <row r="2802" spans="1:9">
      <c r="A2802" s="6">
        <v>2801</v>
      </c>
      <c r="B2802" s="47" t="str">
        <f t="shared" si="172"/>
        <v>00000AF1</v>
      </c>
      <c r="C2802" s="47" t="str">
        <f>IFERROR(VLOOKUP(B2802,总表!A:B,2,0),"-")</f>
        <v>-</v>
      </c>
      <c r="D2802" s="6" t="str">
        <f t="shared" si="173"/>
        <v>-</v>
      </c>
      <c r="E2802" s="6" t="str">
        <f>IFERROR(VLOOKUP(B2802,总表!A:D,3,0),"-")</f>
        <v>-</v>
      </c>
      <c r="F2802" s="6" t="str">
        <f t="shared" si="174"/>
        <v>-</v>
      </c>
      <c r="G2802" s="6" t="s">
        <v>9</v>
      </c>
      <c r="H2802" s="6" t="str">
        <f>IF(IFERROR(VLOOKUP(B2802,总表!A:D,4,0),"露易")=0," ",IFERROR(VLOOKUP(B2802,总表!A:D,4,0),"-"))</f>
        <v>-</v>
      </c>
      <c r="I2802" s="6" t="str">
        <f t="shared" si="175"/>
        <v>-</v>
      </c>
    </row>
    <row r="2803" spans="1:9">
      <c r="A2803" s="6">
        <v>2802</v>
      </c>
      <c r="B2803" s="47" t="str">
        <f t="shared" si="172"/>
        <v>00000AF2</v>
      </c>
      <c r="C2803" s="47" t="str">
        <f>IFERROR(VLOOKUP(B2803,总表!A:B,2,0),"-")</f>
        <v>种植类</v>
      </c>
      <c r="D2803" s="6" t="str">
        <f t="shared" si="173"/>
        <v>种植类</v>
      </c>
      <c r="E2803" s="51" t="str">
        <f>IFERROR(VLOOKUP(B2803,总表!A:D,3,0),"-")</f>
        <v>针叶树小树S</v>
      </c>
      <c r="F2803" s="51" t="str">
        <f t="shared" si="174"/>
        <v>针叶树小树S</v>
      </c>
      <c r="H2803" s="6" t="str">
        <f>IF(IFERROR(VLOOKUP(B2803,总表!A:D,4,0),"露易")=0," ",IFERROR(VLOOKUP(B2803,总表!A:D,4,0),"-"))</f>
        <v> </v>
      </c>
      <c r="I2803" s="6" t="str">
        <f t="shared" si="175"/>
        <v> </v>
      </c>
    </row>
    <row r="2804" spans="1:9">
      <c r="A2804" s="6">
        <v>2803</v>
      </c>
      <c r="B2804" s="47" t="str">
        <f t="shared" si="172"/>
        <v>00000AF3</v>
      </c>
      <c r="C2804" s="47" t="str">
        <f>IFERROR(VLOOKUP(B2804,总表!A:B,2,0),"-")</f>
        <v>种植类</v>
      </c>
      <c r="D2804" s="6" t="str">
        <f t="shared" si="173"/>
        <v>种植类</v>
      </c>
      <c r="E2804" s="51" t="str">
        <f>IFERROR(VLOOKUP(B2804,总表!A:D,3,0),"-")</f>
        <v>针叶树小树M</v>
      </c>
      <c r="F2804" s="51" t="str">
        <f t="shared" si="174"/>
        <v>针叶树小树M</v>
      </c>
      <c r="H2804" s="6" t="str">
        <f>IF(IFERROR(VLOOKUP(B2804,总表!A:D,4,0),"露易")=0," ",IFERROR(VLOOKUP(B2804,总表!A:D,4,0),"-"))</f>
        <v> </v>
      </c>
      <c r="I2804" s="6" t="str">
        <f t="shared" si="175"/>
        <v> </v>
      </c>
    </row>
    <row r="2805" spans="1:9">
      <c r="A2805" s="6">
        <v>2804</v>
      </c>
      <c r="B2805" s="47" t="str">
        <f t="shared" si="172"/>
        <v>00000AF4</v>
      </c>
      <c r="C2805" s="47" t="str">
        <f>IFERROR(VLOOKUP(B2805,总表!A:B,2,0),"-")</f>
        <v>种植类</v>
      </c>
      <c r="D2805" s="6" t="str">
        <f t="shared" si="173"/>
        <v>种植类</v>
      </c>
      <c r="E2805" s="51" t="str">
        <f>IFERROR(VLOOKUP(B2805,总表!A:D,3,0),"-")</f>
        <v>针叶树小树L</v>
      </c>
      <c r="F2805" s="51" t="str">
        <f t="shared" si="174"/>
        <v>针叶树小树L</v>
      </c>
      <c r="H2805" s="6" t="str">
        <f>IF(IFERROR(VLOOKUP(B2805,总表!A:D,4,0),"露易")=0," ",IFERROR(VLOOKUP(B2805,总表!A:D,4,0),"-"))</f>
        <v> </v>
      </c>
      <c r="I2805" s="6" t="str">
        <f t="shared" si="175"/>
        <v> </v>
      </c>
    </row>
    <row r="2806" spans="1:9">
      <c r="A2806" s="6">
        <v>2805</v>
      </c>
      <c r="B2806" s="47" t="str">
        <f t="shared" si="172"/>
        <v>00000AF5</v>
      </c>
      <c r="C2806" s="47" t="str">
        <f>IFERROR(VLOOKUP(B2806,总表!A:B,2,0),"-")</f>
        <v>种植类</v>
      </c>
      <c r="D2806" s="6" t="str">
        <f t="shared" si="173"/>
        <v>种植类</v>
      </c>
      <c r="E2806" s="51" t="str">
        <f>IFERROR(VLOOKUP(B2806,总表!A:D,3,0),"-")</f>
        <v>针叶树</v>
      </c>
      <c r="F2806" s="51" t="str">
        <f t="shared" si="174"/>
        <v>针叶树</v>
      </c>
      <c r="H2806" s="6" t="str">
        <f>IF(IFERROR(VLOOKUP(B2806,总表!A:D,4,0),"露易")=0," ",IFERROR(VLOOKUP(B2806,总表!A:D,4,0),"-"))</f>
        <v> </v>
      </c>
      <c r="I2806" s="6" t="str">
        <f t="shared" si="175"/>
        <v> </v>
      </c>
    </row>
    <row r="2807" spans="1:9">
      <c r="A2807" s="6">
        <v>2806</v>
      </c>
      <c r="B2807" s="47" t="str">
        <f t="shared" si="172"/>
        <v>00000AF6</v>
      </c>
      <c r="C2807" s="47" t="str">
        <f>IFERROR(VLOOKUP(B2807,总表!A:B,2,0),"-")</f>
        <v>种植类</v>
      </c>
      <c r="D2807" s="6" t="str">
        <f t="shared" si="173"/>
        <v>种植类</v>
      </c>
      <c r="E2807" s="6" t="str">
        <f>IFERROR(VLOOKUP(B2807,总表!A:D,3,0),"-")</f>
        <v>椰子幼苗</v>
      </c>
      <c r="F2807" s="6" t="str">
        <f t="shared" si="174"/>
        <v>椰子幼苗</v>
      </c>
      <c r="H2807" s="6" t="str">
        <f>IF(IFERROR(VLOOKUP(B2807,总表!A:D,4,0),"露易")=0," ",IFERROR(VLOOKUP(B2807,总表!A:D,4,0),"-"))</f>
        <v> </v>
      </c>
      <c r="I2807" s="6" t="str">
        <f t="shared" si="175"/>
        <v> </v>
      </c>
    </row>
    <row r="2808" spans="1:9">
      <c r="A2808" s="6">
        <v>2807</v>
      </c>
      <c r="B2808" s="47" t="str">
        <f t="shared" si="172"/>
        <v>00000AF7</v>
      </c>
      <c r="C2808" s="47" t="str">
        <f>IFERROR(VLOOKUP(B2808,总表!A:B,2,0),"-")</f>
        <v>种植类</v>
      </c>
      <c r="D2808" s="6" t="str">
        <f t="shared" si="173"/>
        <v>种植类</v>
      </c>
      <c r="E2808" s="6" t="str">
        <f>IFERROR(VLOOKUP(B2808,总表!A:D,3,0),"-")</f>
        <v>椰子树小树S</v>
      </c>
      <c r="F2808" s="6" t="str">
        <f t="shared" si="174"/>
        <v>椰子树小树S</v>
      </c>
      <c r="H2808" s="6" t="str">
        <f>IF(IFERROR(VLOOKUP(B2808,总表!A:D,4,0),"露易")=0," ",IFERROR(VLOOKUP(B2808,总表!A:D,4,0),"-"))</f>
        <v> </v>
      </c>
      <c r="I2808" s="6" t="str">
        <f t="shared" si="175"/>
        <v> </v>
      </c>
    </row>
    <row r="2809" spans="1:9">
      <c r="A2809" s="6">
        <v>2808</v>
      </c>
      <c r="B2809" s="47" t="str">
        <f t="shared" si="172"/>
        <v>00000AF8</v>
      </c>
      <c r="C2809" s="47" t="str">
        <f>IFERROR(VLOOKUP(B2809,总表!A:B,2,0),"-")</f>
        <v>种植类</v>
      </c>
      <c r="D2809" s="6" t="str">
        <f t="shared" si="173"/>
        <v>种植类</v>
      </c>
      <c r="E2809" s="6" t="str">
        <f>IFERROR(VLOOKUP(B2809,总表!A:D,3,0),"-")</f>
        <v>椰子树小树M</v>
      </c>
      <c r="F2809" s="6" t="str">
        <f t="shared" si="174"/>
        <v>椰子树小树M</v>
      </c>
      <c r="H2809" s="6" t="str">
        <f>IF(IFERROR(VLOOKUP(B2809,总表!A:D,4,0),"露易")=0," ",IFERROR(VLOOKUP(B2809,总表!A:D,4,0),"-"))</f>
        <v> </v>
      </c>
      <c r="I2809" s="6" t="str">
        <f t="shared" si="175"/>
        <v> </v>
      </c>
    </row>
    <row r="2810" spans="1:9">
      <c r="A2810" s="6">
        <v>2809</v>
      </c>
      <c r="B2810" s="47" t="str">
        <f t="shared" si="172"/>
        <v>00000AF9</v>
      </c>
      <c r="C2810" s="47" t="str">
        <f>IFERROR(VLOOKUP(B2810,总表!A:B,2,0),"-")</f>
        <v>种植类</v>
      </c>
      <c r="D2810" s="6" t="str">
        <f t="shared" si="173"/>
        <v>种植类</v>
      </c>
      <c r="E2810" s="6" t="str">
        <f>IFERROR(VLOOKUP(B2810,总表!A:D,3,0),"-")</f>
        <v>椰子树小树L</v>
      </c>
      <c r="F2810" s="6" t="str">
        <f t="shared" si="174"/>
        <v>椰子树小树L</v>
      </c>
      <c r="H2810" s="6" t="str">
        <f>IF(IFERROR(VLOOKUP(B2810,总表!A:D,4,0),"露易")=0," ",IFERROR(VLOOKUP(B2810,总表!A:D,4,0),"-"))</f>
        <v> </v>
      </c>
      <c r="I2810" s="6" t="str">
        <f t="shared" si="175"/>
        <v> </v>
      </c>
    </row>
    <row r="2811" spans="1:9">
      <c r="A2811" s="6">
        <v>2810</v>
      </c>
      <c r="B2811" s="47" t="str">
        <f t="shared" si="172"/>
        <v>00000AFA</v>
      </c>
      <c r="C2811" s="47" t="str">
        <f>IFERROR(VLOOKUP(B2811,总表!A:B,2,0),"-")</f>
        <v>种植类</v>
      </c>
      <c r="D2811" s="6" t="str">
        <f t="shared" si="173"/>
        <v>种植类</v>
      </c>
      <c r="E2811" s="6" t="str">
        <f>IFERROR(VLOOKUP(B2811,总表!A:D,3,0),"-")</f>
        <v>椰子树</v>
      </c>
      <c r="F2811" s="6" t="str">
        <f t="shared" si="174"/>
        <v>椰子树</v>
      </c>
      <c r="H2811" s="6" t="str">
        <f>IF(IFERROR(VLOOKUP(B2811,总表!A:D,4,0),"露易")=0," ",IFERROR(VLOOKUP(B2811,总表!A:D,4,0),"-"))</f>
        <v> </v>
      </c>
      <c r="I2811" s="6" t="str">
        <f t="shared" si="175"/>
        <v> </v>
      </c>
    </row>
    <row r="2812" spans="1:9">
      <c r="A2812" s="6">
        <v>2811</v>
      </c>
      <c r="B2812" s="47" t="str">
        <f t="shared" si="172"/>
        <v>00000AFB</v>
      </c>
      <c r="C2812" s="47" t="str">
        <f>IFERROR(VLOOKUP(B2812,总表!A:B,2,0),"-")</f>
        <v>种植类</v>
      </c>
      <c r="D2812" s="6" t="str">
        <f t="shared" si="173"/>
        <v>种植类</v>
      </c>
      <c r="E2812" s="6" t="str">
        <f>IFERROR(VLOOKUP(B2812,总表!A:D,3,0),"-")</f>
        <v>竹笋苗</v>
      </c>
      <c r="F2812" s="6" t="str">
        <f t="shared" si="174"/>
        <v>竹笋苗</v>
      </c>
      <c r="H2812" s="6" t="str">
        <f>IF(IFERROR(VLOOKUP(B2812,总表!A:D,4,0),"露易")=0," ",IFERROR(VLOOKUP(B2812,总表!A:D,4,0),"-"))</f>
        <v> </v>
      </c>
      <c r="I2812" s="6" t="str">
        <f t="shared" si="175"/>
        <v> </v>
      </c>
    </row>
    <row r="2813" spans="1:9">
      <c r="A2813" s="6">
        <v>2812</v>
      </c>
      <c r="B2813" s="47" t="str">
        <f t="shared" si="172"/>
        <v>00000AFC</v>
      </c>
      <c r="C2813" s="47" t="str">
        <f>IFERROR(VLOOKUP(B2813,总表!A:B,2,0),"-")</f>
        <v>种植类</v>
      </c>
      <c r="D2813" s="6" t="str">
        <f t="shared" si="173"/>
        <v>种植类</v>
      </c>
      <c r="E2813" s="6" t="str">
        <f>IFERROR(VLOOKUP(B2813,总表!A:D,3,0),"-")</f>
        <v>幼竹S</v>
      </c>
      <c r="F2813" s="6" t="str">
        <f t="shared" si="174"/>
        <v>幼竹S</v>
      </c>
      <c r="H2813" s="6" t="str">
        <f>IF(IFERROR(VLOOKUP(B2813,总表!A:D,4,0),"露易")=0," ",IFERROR(VLOOKUP(B2813,总表!A:D,4,0),"-"))</f>
        <v> </v>
      </c>
      <c r="I2813" s="6" t="str">
        <f t="shared" si="175"/>
        <v> </v>
      </c>
    </row>
    <row r="2814" spans="1:9">
      <c r="A2814" s="6">
        <v>2813</v>
      </c>
      <c r="B2814" s="47" t="str">
        <f t="shared" si="172"/>
        <v>00000AFD</v>
      </c>
      <c r="C2814" s="47" t="str">
        <f>IFERROR(VLOOKUP(B2814,总表!A:B,2,0),"-")</f>
        <v>种植类</v>
      </c>
      <c r="D2814" s="6" t="str">
        <f t="shared" si="173"/>
        <v>种植类</v>
      </c>
      <c r="E2814" s="6" t="str">
        <f>IFERROR(VLOOKUP(B2814,总表!A:D,3,0),"-")</f>
        <v>幼竹M</v>
      </c>
      <c r="F2814" s="6" t="str">
        <f t="shared" si="174"/>
        <v>幼竹M</v>
      </c>
      <c r="H2814" s="6" t="str">
        <f>IF(IFERROR(VLOOKUP(B2814,总表!A:D,4,0),"露易")=0," ",IFERROR(VLOOKUP(B2814,总表!A:D,4,0),"-"))</f>
        <v> </v>
      </c>
      <c r="I2814" s="6" t="str">
        <f t="shared" si="175"/>
        <v> </v>
      </c>
    </row>
    <row r="2815" spans="1:9">
      <c r="A2815" s="6">
        <v>2814</v>
      </c>
      <c r="B2815" s="47" t="str">
        <f t="shared" si="172"/>
        <v>00000AFE</v>
      </c>
      <c r="C2815" s="47" t="str">
        <f>IFERROR(VLOOKUP(B2815,总表!A:B,2,0),"-")</f>
        <v>种植类</v>
      </c>
      <c r="D2815" s="6" t="str">
        <f t="shared" si="173"/>
        <v>种植类</v>
      </c>
      <c r="E2815" s="6" t="str">
        <f>IFERROR(VLOOKUP(B2815,总表!A:D,3,0),"-")</f>
        <v>幼竹L</v>
      </c>
      <c r="F2815" s="6" t="str">
        <f t="shared" si="174"/>
        <v>幼竹L</v>
      </c>
      <c r="H2815" s="6" t="str">
        <f>IF(IFERROR(VLOOKUP(B2815,总表!A:D,4,0),"露易")=0," ",IFERROR(VLOOKUP(B2815,总表!A:D,4,0),"-"))</f>
        <v> </v>
      </c>
      <c r="I2815" s="6" t="str">
        <f t="shared" si="175"/>
        <v> </v>
      </c>
    </row>
    <row r="2816" spans="1:9">
      <c r="A2816" s="6">
        <v>2815</v>
      </c>
      <c r="B2816" s="47" t="str">
        <f t="shared" si="172"/>
        <v>00000AFF</v>
      </c>
      <c r="C2816" s="47" t="str">
        <f>IFERROR(VLOOKUP(B2816,总表!A:B,2,0),"-")</f>
        <v>种植类</v>
      </c>
      <c r="D2816" s="6" t="str">
        <f t="shared" si="173"/>
        <v>种植类</v>
      </c>
      <c r="E2816" s="6" t="str">
        <f>IFERROR(VLOOKUP(B2816,总表!A:D,3,0),"-")</f>
        <v>竹子</v>
      </c>
      <c r="F2816" s="6" t="str">
        <f t="shared" si="174"/>
        <v>竹子</v>
      </c>
      <c r="H2816" s="6" t="str">
        <f>IF(IFERROR(VLOOKUP(B2816,总表!A:D,4,0),"露易")=0," ",IFERROR(VLOOKUP(B2816,总表!A:D,4,0),"-"))</f>
        <v> </v>
      </c>
      <c r="I2816" s="6" t="str">
        <f t="shared" si="175"/>
        <v> </v>
      </c>
    </row>
    <row r="2817" spans="1:9">
      <c r="A2817" s="6">
        <v>2816</v>
      </c>
      <c r="B2817" s="47" t="str">
        <f t="shared" si="172"/>
        <v>00000B00</v>
      </c>
      <c r="C2817" s="47" t="str">
        <f>IFERROR(VLOOKUP(B2817,总表!A:B,2,0),"-")</f>
        <v>-</v>
      </c>
      <c r="D2817" s="6" t="str">
        <f t="shared" si="173"/>
        <v>-</v>
      </c>
      <c r="E2817" s="6" t="str">
        <f>IFERROR(VLOOKUP(B2817,总表!A:D,3,0),"-")</f>
        <v>-</v>
      </c>
      <c r="F2817" s="6" t="str">
        <f t="shared" si="174"/>
        <v>-</v>
      </c>
      <c r="G2817" s="6" t="s">
        <v>9</v>
      </c>
      <c r="H2817" s="6" t="str">
        <f>IF(IFERROR(VLOOKUP(B2817,总表!A:D,4,0),"露易")=0," ",IFERROR(VLOOKUP(B2817,总表!A:D,4,0),"-"))</f>
        <v>-</v>
      </c>
      <c r="I2817" s="6" t="str">
        <f t="shared" si="175"/>
        <v>-</v>
      </c>
    </row>
    <row r="2818" spans="1:9">
      <c r="A2818" s="6">
        <v>2817</v>
      </c>
      <c r="B2818" s="47" t="str">
        <f t="shared" ref="B2818:B2881" si="176">DEC2HEX(ROW(A2817),8)</f>
        <v>00000B01</v>
      </c>
      <c r="C2818" s="47" t="str">
        <f>IFERROR(VLOOKUP(B2818,总表!A:B,2,0),"-")</f>
        <v>-</v>
      </c>
      <c r="D2818" s="6" t="str">
        <f t="shared" ref="D2818:D2881" si="177">C2818</f>
        <v>-</v>
      </c>
      <c r="E2818" s="6" t="str">
        <f>IFERROR(VLOOKUP(B2818,总表!A:D,3,0),"-")</f>
        <v>-</v>
      </c>
      <c r="F2818" s="6" t="str">
        <f t="shared" ref="F2818:F2881" si="178">E2818</f>
        <v>-</v>
      </c>
      <c r="G2818" s="6" t="s">
        <v>9</v>
      </c>
      <c r="H2818" s="6" t="str">
        <f>IF(IFERROR(VLOOKUP(B2818,总表!A:D,4,0),"露易")=0," ",IFERROR(VLOOKUP(B2818,总表!A:D,4,0),"-"))</f>
        <v>-</v>
      </c>
      <c r="I2818" s="6" t="str">
        <f t="shared" ref="I2818:I2881" si="179">H2818</f>
        <v>-</v>
      </c>
    </row>
    <row r="2819" spans="1:9">
      <c r="A2819" s="6">
        <v>2818</v>
      </c>
      <c r="B2819" s="47" t="str">
        <f t="shared" si="176"/>
        <v>00000B02</v>
      </c>
      <c r="C2819" s="47" t="str">
        <f>IFERROR(VLOOKUP(B2819,总表!A:B,2,0),"-")</f>
        <v>-</v>
      </c>
      <c r="D2819" s="6" t="str">
        <f t="shared" si="177"/>
        <v>-</v>
      </c>
      <c r="E2819" s="6" t="str">
        <f>IFERROR(VLOOKUP(B2819,总表!A:D,3,0),"-")</f>
        <v>-</v>
      </c>
      <c r="F2819" s="6" t="str">
        <f t="shared" si="178"/>
        <v>-</v>
      </c>
      <c r="G2819" s="6" t="s">
        <v>9</v>
      </c>
      <c r="H2819" s="6" t="str">
        <f>IF(IFERROR(VLOOKUP(B2819,总表!A:D,4,0),"露易")=0," ",IFERROR(VLOOKUP(B2819,总表!A:D,4,0),"-"))</f>
        <v>-</v>
      </c>
      <c r="I2819" s="6" t="str">
        <f t="shared" si="179"/>
        <v>-</v>
      </c>
    </row>
    <row r="2820" spans="1:9">
      <c r="A2820" s="6">
        <v>2819</v>
      </c>
      <c r="B2820" s="47" t="str">
        <f t="shared" si="176"/>
        <v>00000B03</v>
      </c>
      <c r="C2820" s="47" t="str">
        <f>IFERROR(VLOOKUP(B2820,总表!A:B,2,0),"-")</f>
        <v>-</v>
      </c>
      <c r="D2820" s="6" t="str">
        <f t="shared" si="177"/>
        <v>-</v>
      </c>
      <c r="E2820" s="6" t="str">
        <f>IFERROR(VLOOKUP(B2820,总表!A:D,3,0),"-")</f>
        <v>-</v>
      </c>
      <c r="F2820" s="6" t="str">
        <f t="shared" si="178"/>
        <v>-</v>
      </c>
      <c r="G2820" s="6" t="s">
        <v>9</v>
      </c>
      <c r="H2820" s="6" t="str">
        <f>IF(IFERROR(VLOOKUP(B2820,总表!A:D,4,0),"露易")=0," ",IFERROR(VLOOKUP(B2820,总表!A:D,4,0),"-"))</f>
        <v>-</v>
      </c>
      <c r="I2820" s="6" t="str">
        <f t="shared" si="179"/>
        <v>-</v>
      </c>
    </row>
    <row r="2821" spans="1:9">
      <c r="A2821" s="6">
        <v>2820</v>
      </c>
      <c r="B2821" s="47" t="str">
        <f t="shared" si="176"/>
        <v>00000B04</v>
      </c>
      <c r="C2821" s="47" t="str">
        <f>IFERROR(VLOOKUP(B2821,总表!A:B,2,0),"-")</f>
        <v>-</v>
      </c>
      <c r="D2821" s="6" t="str">
        <f t="shared" si="177"/>
        <v>-</v>
      </c>
      <c r="E2821" s="6" t="str">
        <f>IFERROR(VLOOKUP(B2821,总表!A:D,3,0),"-")</f>
        <v>-</v>
      </c>
      <c r="F2821" s="6" t="str">
        <f t="shared" si="178"/>
        <v>-</v>
      </c>
      <c r="G2821" s="6" t="s">
        <v>9</v>
      </c>
      <c r="H2821" s="6" t="str">
        <f>IF(IFERROR(VLOOKUP(B2821,总表!A:D,4,0),"露易")=0," ",IFERROR(VLOOKUP(B2821,总表!A:D,4,0),"-"))</f>
        <v>-</v>
      </c>
      <c r="I2821" s="6" t="str">
        <f t="shared" si="179"/>
        <v>-</v>
      </c>
    </row>
    <row r="2822" spans="1:9">
      <c r="A2822" s="6">
        <v>2821</v>
      </c>
      <c r="B2822" s="47" t="str">
        <f t="shared" si="176"/>
        <v>00000B05</v>
      </c>
      <c r="C2822" s="47" t="str">
        <f>IFERROR(VLOOKUP(B2822,总表!A:B,2,0),"-")</f>
        <v>-</v>
      </c>
      <c r="D2822" s="6" t="str">
        <f t="shared" si="177"/>
        <v>-</v>
      </c>
      <c r="E2822" s="6" t="str">
        <f>IFERROR(VLOOKUP(B2822,总表!A:D,3,0),"-")</f>
        <v>-</v>
      </c>
      <c r="F2822" s="6" t="str">
        <f t="shared" si="178"/>
        <v>-</v>
      </c>
      <c r="G2822" s="6" t="s">
        <v>9</v>
      </c>
      <c r="H2822" s="6" t="str">
        <f>IF(IFERROR(VLOOKUP(B2822,总表!A:D,4,0),"露易")=0," ",IFERROR(VLOOKUP(B2822,总表!A:D,4,0),"-"))</f>
        <v>-</v>
      </c>
      <c r="I2822" s="6" t="str">
        <f t="shared" si="179"/>
        <v>-</v>
      </c>
    </row>
    <row r="2823" spans="1:9">
      <c r="A2823" s="6">
        <v>2822</v>
      </c>
      <c r="B2823" s="47" t="str">
        <f t="shared" si="176"/>
        <v>00000B06</v>
      </c>
      <c r="C2823" s="47" t="str">
        <f>IFERROR(VLOOKUP(B2823,总表!A:B,2,0),"-")</f>
        <v>工具类</v>
      </c>
      <c r="D2823" s="6" t="str">
        <f t="shared" si="177"/>
        <v>工具类</v>
      </c>
      <c r="E2823" s="51" t="str">
        <f>IFERROR(VLOOKUP(B2823,总表!A:D,3,0),"-")</f>
        <v>弹弓</v>
      </c>
      <c r="F2823" s="51" t="str">
        <f t="shared" si="178"/>
        <v>弹弓</v>
      </c>
      <c r="H2823" s="6" t="str">
        <f>IF(IFERROR(VLOOKUP(B2823,总表!A:D,4,0),"露易")=0," ",IFERROR(VLOOKUP(B2823,总表!A:D,4,0),"-"))</f>
        <v> </v>
      </c>
      <c r="I2823" s="6" t="str">
        <f t="shared" si="179"/>
        <v> </v>
      </c>
    </row>
    <row r="2824" spans="1:9">
      <c r="A2824" s="6">
        <v>2823</v>
      </c>
      <c r="B2824" s="47" t="str">
        <f t="shared" si="176"/>
        <v>00000B07</v>
      </c>
      <c r="C2824" s="47" t="str">
        <f>IFERROR(VLOOKUP(B2824,总表!A:B,2,0),"-")</f>
        <v>上衣</v>
      </c>
      <c r="D2824" s="6" t="str">
        <f t="shared" si="177"/>
        <v>上衣</v>
      </c>
      <c r="E2824" s="51" t="str">
        <f>IFERROR(VLOOKUP(B2824,总表!A:D,3,0),"-")</f>
        <v>衬衫</v>
      </c>
      <c r="F2824" s="51" t="str">
        <f t="shared" si="178"/>
        <v>衬衫</v>
      </c>
      <c r="H2824" s="6" t="str">
        <f>IF(IFERROR(VLOOKUP(B2824,总表!A:D,4,0),"露易")=0," ",IFERROR(VLOOKUP(B2824,总表!A:D,4,0),"-"))</f>
        <v>白色</v>
      </c>
      <c r="I2824" s="6" t="str">
        <f t="shared" si="179"/>
        <v>白色</v>
      </c>
    </row>
    <row r="2825" spans="1:9">
      <c r="A2825" s="6">
        <v>2824</v>
      </c>
      <c r="B2825" s="47" t="str">
        <f t="shared" si="176"/>
        <v>00000B08</v>
      </c>
      <c r="C2825" s="47" t="str">
        <f>IFERROR(VLOOKUP(B2825,总表!A:B,2,0),"-")</f>
        <v>-</v>
      </c>
      <c r="D2825" s="6" t="str">
        <f t="shared" si="177"/>
        <v>-</v>
      </c>
      <c r="E2825" s="6" t="str">
        <f>IFERROR(VLOOKUP(B2825,总表!A:D,3,0),"-")</f>
        <v>-</v>
      </c>
      <c r="F2825" s="6" t="str">
        <f t="shared" si="178"/>
        <v>-</v>
      </c>
      <c r="G2825" s="6" t="s">
        <v>9</v>
      </c>
      <c r="H2825" s="6" t="str">
        <f>IF(IFERROR(VLOOKUP(B2825,总表!A:D,4,0),"露易")=0," ",IFERROR(VLOOKUP(B2825,总表!A:D,4,0),"-"))</f>
        <v>-</v>
      </c>
      <c r="I2825" s="6" t="str">
        <f t="shared" si="179"/>
        <v>-</v>
      </c>
    </row>
    <row r="2826" spans="1:9">
      <c r="A2826" s="6">
        <v>2825</v>
      </c>
      <c r="B2826" s="47" t="str">
        <f t="shared" si="176"/>
        <v>00000B09</v>
      </c>
      <c r="C2826" s="47" t="str">
        <f>IFERROR(VLOOKUP(B2826,总表!A:B,2,0),"-")</f>
        <v>-</v>
      </c>
      <c r="D2826" s="6" t="str">
        <f t="shared" si="177"/>
        <v>-</v>
      </c>
      <c r="E2826" s="6" t="str">
        <f>IFERROR(VLOOKUP(B2826,总表!A:D,3,0),"-")</f>
        <v>-</v>
      </c>
      <c r="F2826" s="6" t="str">
        <f t="shared" si="178"/>
        <v>-</v>
      </c>
      <c r="G2826" s="6" t="s">
        <v>9</v>
      </c>
      <c r="H2826" s="6" t="str">
        <f>IF(IFERROR(VLOOKUP(B2826,总表!A:D,4,0),"露易")=0," ",IFERROR(VLOOKUP(B2826,总表!A:D,4,0),"-"))</f>
        <v>-</v>
      </c>
      <c r="I2826" s="6" t="str">
        <f t="shared" si="179"/>
        <v>-</v>
      </c>
    </row>
    <row r="2827" spans="1:9">
      <c r="A2827" s="6">
        <v>2826</v>
      </c>
      <c r="B2827" s="47" t="str">
        <f t="shared" si="176"/>
        <v>00000B0A</v>
      </c>
      <c r="C2827" s="47" t="str">
        <f>IFERROR(VLOOKUP(B2827,总表!A:B,2,0),"-")</f>
        <v>-</v>
      </c>
      <c r="D2827" s="6" t="str">
        <f t="shared" si="177"/>
        <v>-</v>
      </c>
      <c r="E2827" s="6" t="str">
        <f>IFERROR(VLOOKUP(B2827,总表!A:D,3,0),"-")</f>
        <v>-</v>
      </c>
      <c r="F2827" s="6" t="str">
        <f t="shared" si="178"/>
        <v>-</v>
      </c>
      <c r="G2827" s="6" t="s">
        <v>9</v>
      </c>
      <c r="H2827" s="6" t="str">
        <f>IF(IFERROR(VLOOKUP(B2827,总表!A:D,4,0),"露易")=0," ",IFERROR(VLOOKUP(B2827,总表!A:D,4,0),"-"))</f>
        <v>-</v>
      </c>
      <c r="I2827" s="6" t="str">
        <f t="shared" si="179"/>
        <v>-</v>
      </c>
    </row>
    <row r="2828" spans="1:9">
      <c r="A2828" s="6">
        <v>2827</v>
      </c>
      <c r="B2828" s="47" t="str">
        <f t="shared" si="176"/>
        <v>00000B0B</v>
      </c>
      <c r="C2828" s="47" t="str">
        <f>IFERROR(VLOOKUP(B2828,总表!A:B,2,0),"-")</f>
        <v>-</v>
      </c>
      <c r="D2828" s="6" t="str">
        <f t="shared" si="177"/>
        <v>-</v>
      </c>
      <c r="E2828" s="6" t="str">
        <f>IFERROR(VLOOKUP(B2828,总表!A:D,3,0),"-")</f>
        <v>-</v>
      </c>
      <c r="F2828" s="6" t="str">
        <f t="shared" si="178"/>
        <v>-</v>
      </c>
      <c r="G2828" s="6" t="s">
        <v>9</v>
      </c>
      <c r="H2828" s="6" t="str">
        <f>IF(IFERROR(VLOOKUP(B2828,总表!A:D,4,0),"露易")=0," ",IFERROR(VLOOKUP(B2828,总表!A:D,4,0),"-"))</f>
        <v>-</v>
      </c>
      <c r="I2828" s="6" t="str">
        <f t="shared" si="179"/>
        <v>-</v>
      </c>
    </row>
    <row r="2829" spans="1:9">
      <c r="A2829" s="6">
        <v>2828</v>
      </c>
      <c r="B2829" s="47" t="str">
        <f t="shared" si="176"/>
        <v>00000B0C</v>
      </c>
      <c r="C2829" s="47" t="str">
        <f>IFERROR(VLOOKUP(B2829,总表!A:B,2,0),"-")</f>
        <v>-</v>
      </c>
      <c r="D2829" s="6" t="str">
        <f t="shared" si="177"/>
        <v>-</v>
      </c>
      <c r="E2829" s="6" t="str">
        <f>IFERROR(VLOOKUP(B2829,总表!A:D,3,0),"-")</f>
        <v>-</v>
      </c>
      <c r="F2829" s="6" t="str">
        <f t="shared" si="178"/>
        <v>-</v>
      </c>
      <c r="G2829" s="6" t="s">
        <v>9</v>
      </c>
      <c r="H2829" s="6" t="str">
        <f>IF(IFERROR(VLOOKUP(B2829,总表!A:D,4,0),"露易")=0," ",IFERROR(VLOOKUP(B2829,总表!A:D,4,0),"-"))</f>
        <v>-</v>
      </c>
      <c r="I2829" s="6" t="str">
        <f t="shared" si="179"/>
        <v>-</v>
      </c>
    </row>
    <row r="2830" spans="1:9">
      <c r="A2830" s="6">
        <v>2829</v>
      </c>
      <c r="B2830" s="47" t="str">
        <f t="shared" si="176"/>
        <v>00000B0D</v>
      </c>
      <c r="C2830" s="47" t="str">
        <f>IFERROR(VLOOKUP(B2830,总表!A:B,2,0),"-")</f>
        <v>-</v>
      </c>
      <c r="D2830" s="6" t="str">
        <f t="shared" si="177"/>
        <v>-</v>
      </c>
      <c r="E2830" s="6" t="str">
        <f>IFERROR(VLOOKUP(B2830,总表!A:D,3,0),"-")</f>
        <v>-</v>
      </c>
      <c r="F2830" s="6" t="str">
        <f t="shared" si="178"/>
        <v>-</v>
      </c>
      <c r="H2830" s="6" t="str">
        <f>IF(IFERROR(VLOOKUP(B2830,总表!A:D,4,0),"露易")=0," ",IFERROR(VLOOKUP(B2830,总表!A:D,4,0),"-"))</f>
        <v>-</v>
      </c>
      <c r="I2830" s="6" t="str">
        <f t="shared" si="179"/>
        <v>-</v>
      </c>
    </row>
    <row r="2831" spans="1:9">
      <c r="A2831" s="6">
        <v>2830</v>
      </c>
      <c r="B2831" s="47" t="str">
        <f t="shared" si="176"/>
        <v>00000B0E</v>
      </c>
      <c r="C2831" s="47" t="str">
        <f>IFERROR(VLOOKUP(B2831,总表!A:B,2,0),"-")</f>
        <v>-</v>
      </c>
      <c r="D2831" s="6" t="str">
        <f t="shared" si="177"/>
        <v>-</v>
      </c>
      <c r="E2831" s="6" t="str">
        <f>IFERROR(VLOOKUP(B2831,总表!A:D,3,0),"-")</f>
        <v>-</v>
      </c>
      <c r="F2831" s="6" t="str">
        <f t="shared" si="178"/>
        <v>-</v>
      </c>
      <c r="G2831" s="6" t="s">
        <v>9</v>
      </c>
      <c r="H2831" s="6" t="str">
        <f>IF(IFERROR(VLOOKUP(B2831,总表!A:D,4,0),"露易")=0," ",IFERROR(VLOOKUP(B2831,总表!A:D,4,0),"-"))</f>
        <v>-</v>
      </c>
      <c r="I2831" s="6" t="str">
        <f t="shared" si="179"/>
        <v>-</v>
      </c>
    </row>
    <row r="2832" spans="1:9">
      <c r="A2832" s="6">
        <v>2831</v>
      </c>
      <c r="B2832" s="47" t="str">
        <f t="shared" si="176"/>
        <v>00000B0F</v>
      </c>
      <c r="C2832" s="47" t="str">
        <f>IFERROR(VLOOKUP(B2832,总表!A:B,2,0),"-")</f>
        <v>-</v>
      </c>
      <c r="D2832" s="6" t="str">
        <f t="shared" si="177"/>
        <v>-</v>
      </c>
      <c r="E2832" s="6" t="str">
        <f>IFERROR(VLOOKUP(B2832,总表!A:D,3,0),"-")</f>
        <v>-</v>
      </c>
      <c r="F2832" s="6" t="str">
        <f t="shared" si="178"/>
        <v>-</v>
      </c>
      <c r="G2832" s="6" t="s">
        <v>9</v>
      </c>
      <c r="H2832" s="6" t="str">
        <f>IF(IFERROR(VLOOKUP(B2832,总表!A:D,4,0),"露易")=0," ",IFERROR(VLOOKUP(B2832,总表!A:D,4,0),"-"))</f>
        <v>-</v>
      </c>
      <c r="I2832" s="6" t="str">
        <f t="shared" si="179"/>
        <v>-</v>
      </c>
    </row>
    <row r="2833" spans="1:9">
      <c r="A2833" s="6">
        <v>2832</v>
      </c>
      <c r="B2833" s="47" t="str">
        <f t="shared" si="176"/>
        <v>00000B10</v>
      </c>
      <c r="C2833" s="47" t="str">
        <f>IFERROR(VLOOKUP(B2833,总表!A:B,2,0),"-")</f>
        <v>-</v>
      </c>
      <c r="D2833" s="6" t="str">
        <f t="shared" si="177"/>
        <v>-</v>
      </c>
      <c r="E2833" s="6" t="str">
        <f>IFERROR(VLOOKUP(B2833,总表!A:D,3,0),"-")</f>
        <v>-</v>
      </c>
      <c r="F2833" s="6" t="str">
        <f t="shared" si="178"/>
        <v>-</v>
      </c>
      <c r="G2833" s="6" t="s">
        <v>9</v>
      </c>
      <c r="H2833" s="6" t="str">
        <f>IF(IFERROR(VLOOKUP(B2833,总表!A:D,4,0),"露易")=0," ",IFERROR(VLOOKUP(B2833,总表!A:D,4,0),"-"))</f>
        <v>-</v>
      </c>
      <c r="I2833" s="6" t="str">
        <f t="shared" si="179"/>
        <v>-</v>
      </c>
    </row>
    <row r="2834" spans="1:9">
      <c r="A2834" s="6">
        <v>2833</v>
      </c>
      <c r="B2834" s="47" t="str">
        <f t="shared" si="176"/>
        <v>00000B11</v>
      </c>
      <c r="C2834" s="47" t="str">
        <f>IFERROR(VLOOKUP(B2834,总表!A:B,2,0),"-")</f>
        <v>-</v>
      </c>
      <c r="D2834" s="6" t="str">
        <f t="shared" si="177"/>
        <v>-</v>
      </c>
      <c r="E2834" s="6" t="str">
        <f>IFERROR(VLOOKUP(B2834,总表!A:D,3,0),"-")</f>
        <v>-</v>
      </c>
      <c r="F2834" s="6" t="str">
        <f t="shared" si="178"/>
        <v>-</v>
      </c>
      <c r="G2834" s="6" t="s">
        <v>9</v>
      </c>
      <c r="H2834" s="6" t="str">
        <f>IF(IFERROR(VLOOKUP(B2834,总表!A:D,4,0),"露易")=0," ",IFERROR(VLOOKUP(B2834,总表!A:D,4,0),"-"))</f>
        <v>-</v>
      </c>
      <c r="I2834" s="6" t="str">
        <f t="shared" si="179"/>
        <v>-</v>
      </c>
    </row>
    <row r="2835" spans="1:9">
      <c r="A2835" s="6">
        <v>2834</v>
      </c>
      <c r="B2835" s="47" t="str">
        <f t="shared" si="176"/>
        <v>00000B12</v>
      </c>
      <c r="C2835" s="47" t="str">
        <f>IFERROR(VLOOKUP(B2835,总表!A:B,2,0),"-")</f>
        <v>-</v>
      </c>
      <c r="D2835" s="6" t="str">
        <f t="shared" si="177"/>
        <v>-</v>
      </c>
      <c r="E2835" s="6" t="str">
        <f>IFERROR(VLOOKUP(B2835,总表!A:D,3,0),"-")</f>
        <v>-</v>
      </c>
      <c r="F2835" s="6" t="str">
        <f t="shared" si="178"/>
        <v>-</v>
      </c>
      <c r="G2835" s="6" t="s">
        <v>9</v>
      </c>
      <c r="H2835" s="6" t="str">
        <f>IF(IFERROR(VLOOKUP(B2835,总表!A:D,4,0),"露易")=0," ",IFERROR(VLOOKUP(B2835,总表!A:D,4,0),"-"))</f>
        <v>-</v>
      </c>
      <c r="I2835" s="6" t="str">
        <f t="shared" si="179"/>
        <v>-</v>
      </c>
    </row>
    <row r="2836" spans="1:9">
      <c r="A2836" s="6">
        <v>2835</v>
      </c>
      <c r="B2836" s="47" t="str">
        <f t="shared" si="176"/>
        <v>00000B13</v>
      </c>
      <c r="C2836" s="47" t="str">
        <f>IFERROR(VLOOKUP(B2836,总表!A:B,2,0),"-")</f>
        <v>-</v>
      </c>
      <c r="D2836" s="6" t="str">
        <f t="shared" si="177"/>
        <v>-</v>
      </c>
      <c r="E2836" s="6" t="str">
        <f>IFERROR(VLOOKUP(B2836,总表!A:D,3,0),"-")</f>
        <v>-</v>
      </c>
      <c r="F2836" s="6" t="str">
        <f t="shared" si="178"/>
        <v>-</v>
      </c>
      <c r="G2836" s="6" t="s">
        <v>9</v>
      </c>
      <c r="H2836" s="6" t="str">
        <f>IF(IFERROR(VLOOKUP(B2836,总表!A:D,4,0),"露易")=0," ",IFERROR(VLOOKUP(B2836,总表!A:D,4,0),"-"))</f>
        <v>-</v>
      </c>
      <c r="I2836" s="6" t="str">
        <f t="shared" si="179"/>
        <v>-</v>
      </c>
    </row>
    <row r="2837" spans="1:9">
      <c r="A2837" s="6">
        <v>2836</v>
      </c>
      <c r="B2837" s="47" t="str">
        <f t="shared" si="176"/>
        <v>00000B14</v>
      </c>
      <c r="C2837" s="47" t="str">
        <f>IFERROR(VLOOKUP(B2837,总表!A:B,2,0),"-")</f>
        <v>-</v>
      </c>
      <c r="D2837" s="6" t="str">
        <f t="shared" si="177"/>
        <v>-</v>
      </c>
      <c r="E2837" s="6" t="str">
        <f>IFERROR(VLOOKUP(B2837,总表!A:D,3,0),"-")</f>
        <v>-</v>
      </c>
      <c r="F2837" s="6" t="str">
        <f t="shared" si="178"/>
        <v>-</v>
      </c>
      <c r="G2837" s="6" t="s">
        <v>9</v>
      </c>
      <c r="H2837" s="6" t="str">
        <f>IF(IFERROR(VLOOKUP(B2837,总表!A:D,4,0),"露易")=0," ",IFERROR(VLOOKUP(B2837,总表!A:D,4,0),"-"))</f>
        <v>-</v>
      </c>
      <c r="I2837" s="6" t="str">
        <f t="shared" si="179"/>
        <v>-</v>
      </c>
    </row>
    <row r="2838" spans="1:9">
      <c r="A2838" s="6">
        <v>2837</v>
      </c>
      <c r="B2838" s="47" t="str">
        <f t="shared" si="176"/>
        <v>00000B15</v>
      </c>
      <c r="C2838" s="47" t="str">
        <f>IFERROR(VLOOKUP(B2838,总表!A:B,2,0),"-")</f>
        <v>-</v>
      </c>
      <c r="D2838" s="6" t="str">
        <f t="shared" si="177"/>
        <v>-</v>
      </c>
      <c r="E2838" s="6" t="str">
        <f>IFERROR(VLOOKUP(B2838,总表!A:D,3,0),"-")</f>
        <v>-</v>
      </c>
      <c r="F2838" s="6" t="str">
        <f t="shared" si="178"/>
        <v>-</v>
      </c>
      <c r="G2838" s="6" t="s">
        <v>9</v>
      </c>
      <c r="H2838" s="6" t="str">
        <f>IF(IFERROR(VLOOKUP(B2838,总表!A:D,4,0),"露易")=0," ",IFERROR(VLOOKUP(B2838,总表!A:D,4,0),"-"))</f>
        <v>-</v>
      </c>
      <c r="I2838" s="6" t="str">
        <f t="shared" si="179"/>
        <v>-</v>
      </c>
    </row>
    <row r="2839" spans="1:9">
      <c r="A2839" s="6">
        <v>2838</v>
      </c>
      <c r="B2839" s="47" t="str">
        <f t="shared" si="176"/>
        <v>00000B16</v>
      </c>
      <c r="C2839" s="47" t="str">
        <f>IFERROR(VLOOKUP(B2839,总表!A:B,2,0),"-")</f>
        <v>-</v>
      </c>
      <c r="D2839" s="6" t="str">
        <f t="shared" si="177"/>
        <v>-</v>
      </c>
      <c r="E2839" s="6" t="str">
        <f>IFERROR(VLOOKUP(B2839,总表!A:D,3,0),"-")</f>
        <v>-</v>
      </c>
      <c r="F2839" s="6" t="str">
        <f t="shared" si="178"/>
        <v>-</v>
      </c>
      <c r="G2839" s="6" t="s">
        <v>9</v>
      </c>
      <c r="H2839" s="6" t="str">
        <f>IF(IFERROR(VLOOKUP(B2839,总表!A:D,4,0),"露易")=0," ",IFERROR(VLOOKUP(B2839,总表!A:D,4,0),"-"))</f>
        <v>-</v>
      </c>
      <c r="I2839" s="6" t="str">
        <f t="shared" si="179"/>
        <v>-</v>
      </c>
    </row>
    <row r="2840" spans="1:9">
      <c r="A2840" s="6">
        <v>2839</v>
      </c>
      <c r="B2840" s="47" t="str">
        <f t="shared" si="176"/>
        <v>00000B17</v>
      </c>
      <c r="C2840" s="47" t="str">
        <f>IFERROR(VLOOKUP(B2840,总表!A:B,2,0),"-")</f>
        <v>-</v>
      </c>
      <c r="D2840" s="6" t="str">
        <f t="shared" si="177"/>
        <v>-</v>
      </c>
      <c r="E2840" s="6" t="str">
        <f>IFERROR(VLOOKUP(B2840,总表!A:D,3,0),"-")</f>
        <v>-</v>
      </c>
      <c r="F2840" s="6" t="str">
        <f t="shared" si="178"/>
        <v>-</v>
      </c>
      <c r="G2840" s="6" t="s">
        <v>9</v>
      </c>
      <c r="H2840" s="6" t="str">
        <f>IF(IFERROR(VLOOKUP(B2840,总表!A:D,4,0),"露易")=0," ",IFERROR(VLOOKUP(B2840,总表!A:D,4,0),"-"))</f>
        <v>-</v>
      </c>
      <c r="I2840" s="6" t="str">
        <f t="shared" si="179"/>
        <v>-</v>
      </c>
    </row>
    <row r="2841" spans="1:9">
      <c r="A2841" s="6">
        <v>2840</v>
      </c>
      <c r="B2841" s="47" t="str">
        <f t="shared" si="176"/>
        <v>00000B18</v>
      </c>
      <c r="C2841" s="47" t="str">
        <f>IFERROR(VLOOKUP(B2841,总表!A:B,2,0),"-")</f>
        <v>-</v>
      </c>
      <c r="D2841" s="6" t="str">
        <f t="shared" si="177"/>
        <v>-</v>
      </c>
      <c r="E2841" s="6" t="str">
        <f>IFERROR(VLOOKUP(B2841,总表!A:D,3,0),"-")</f>
        <v>-</v>
      </c>
      <c r="F2841" s="6" t="str">
        <f t="shared" si="178"/>
        <v>-</v>
      </c>
      <c r="G2841" s="6" t="s">
        <v>9</v>
      </c>
      <c r="H2841" s="6" t="str">
        <f>IF(IFERROR(VLOOKUP(B2841,总表!A:D,4,0),"露易")=0," ",IFERROR(VLOOKUP(B2841,总表!A:D,4,0),"-"))</f>
        <v>-</v>
      </c>
      <c r="I2841" s="6" t="str">
        <f t="shared" si="179"/>
        <v>-</v>
      </c>
    </row>
    <row r="2842" spans="1:9">
      <c r="A2842" s="6">
        <v>2841</v>
      </c>
      <c r="B2842" s="47" t="str">
        <f t="shared" si="176"/>
        <v>00000B19</v>
      </c>
      <c r="C2842" s="47" t="str">
        <f>IFERROR(VLOOKUP(B2842,总表!A:B,2,0),"-")</f>
        <v>-</v>
      </c>
      <c r="D2842" s="6" t="str">
        <f t="shared" si="177"/>
        <v>-</v>
      </c>
      <c r="E2842" s="6" t="str">
        <f>IFERROR(VLOOKUP(B2842,总表!A:D,3,0),"-")</f>
        <v>-</v>
      </c>
      <c r="F2842" s="6" t="str">
        <f t="shared" si="178"/>
        <v>-</v>
      </c>
      <c r="G2842" s="6" t="s">
        <v>9</v>
      </c>
      <c r="H2842" s="6" t="str">
        <f>IF(IFERROR(VLOOKUP(B2842,总表!A:D,4,0),"露易")=0," ",IFERROR(VLOOKUP(B2842,总表!A:D,4,0),"-"))</f>
        <v>-</v>
      </c>
      <c r="I2842" s="6" t="str">
        <f t="shared" si="179"/>
        <v>-</v>
      </c>
    </row>
    <row r="2843" spans="1:9">
      <c r="A2843" s="6">
        <v>2842</v>
      </c>
      <c r="B2843" s="47" t="str">
        <f t="shared" si="176"/>
        <v>00000B1A</v>
      </c>
      <c r="C2843" s="47" t="str">
        <f>IFERROR(VLOOKUP(B2843,总表!A:B,2,0),"-")</f>
        <v>-</v>
      </c>
      <c r="D2843" s="6" t="str">
        <f t="shared" si="177"/>
        <v>-</v>
      </c>
      <c r="E2843" s="6" t="str">
        <f>IFERROR(VLOOKUP(B2843,总表!A:D,3,0),"-")</f>
        <v>-</v>
      </c>
      <c r="F2843" s="6" t="str">
        <f t="shared" si="178"/>
        <v>-</v>
      </c>
      <c r="G2843" s="6" t="s">
        <v>9</v>
      </c>
      <c r="H2843" s="6" t="str">
        <f>IF(IFERROR(VLOOKUP(B2843,总表!A:D,4,0),"露易")=0," ",IFERROR(VLOOKUP(B2843,总表!A:D,4,0),"-"))</f>
        <v>-</v>
      </c>
      <c r="I2843" s="6" t="str">
        <f t="shared" si="179"/>
        <v>-</v>
      </c>
    </row>
    <row r="2844" spans="1:9">
      <c r="A2844" s="6">
        <v>2843</v>
      </c>
      <c r="B2844" s="47" t="str">
        <f t="shared" si="176"/>
        <v>00000B1B</v>
      </c>
      <c r="C2844" s="47" t="str">
        <f>IFERROR(VLOOKUP(B2844,总表!A:B,2,0),"-")</f>
        <v>-</v>
      </c>
      <c r="D2844" s="6" t="str">
        <f t="shared" si="177"/>
        <v>-</v>
      </c>
      <c r="E2844" s="6" t="str">
        <f>IFERROR(VLOOKUP(B2844,总表!A:D,3,0),"-")</f>
        <v>-</v>
      </c>
      <c r="F2844" s="6" t="str">
        <f t="shared" si="178"/>
        <v>-</v>
      </c>
      <c r="G2844" s="6" t="s">
        <v>9</v>
      </c>
      <c r="H2844" s="6" t="str">
        <f>IF(IFERROR(VLOOKUP(B2844,总表!A:D,4,0),"露易")=0," ",IFERROR(VLOOKUP(B2844,总表!A:D,4,0),"-"))</f>
        <v>-</v>
      </c>
      <c r="I2844" s="6" t="str">
        <f t="shared" si="179"/>
        <v>-</v>
      </c>
    </row>
    <row r="2845" spans="1:9">
      <c r="A2845" s="6">
        <v>2844</v>
      </c>
      <c r="B2845" s="47" t="str">
        <f t="shared" si="176"/>
        <v>00000B1C</v>
      </c>
      <c r="C2845" s="47" t="str">
        <f>IFERROR(VLOOKUP(B2845,总表!A:B,2,0),"-")</f>
        <v>-</v>
      </c>
      <c r="D2845" s="6" t="str">
        <f t="shared" si="177"/>
        <v>-</v>
      </c>
      <c r="E2845" s="6" t="str">
        <f>IFERROR(VLOOKUP(B2845,总表!A:D,3,0),"-")</f>
        <v>-</v>
      </c>
      <c r="F2845" s="6" t="str">
        <f t="shared" si="178"/>
        <v>-</v>
      </c>
      <c r="G2845" s="6" t="s">
        <v>9</v>
      </c>
      <c r="H2845" s="6" t="str">
        <f>IF(IFERROR(VLOOKUP(B2845,总表!A:D,4,0),"露易")=0," ",IFERROR(VLOOKUP(B2845,总表!A:D,4,0),"-"))</f>
        <v>-</v>
      </c>
      <c r="I2845" s="6" t="str">
        <f t="shared" si="179"/>
        <v>-</v>
      </c>
    </row>
    <row r="2846" spans="1:9">
      <c r="A2846" s="6">
        <v>2845</v>
      </c>
      <c r="B2846" s="47" t="str">
        <f t="shared" si="176"/>
        <v>00000B1D</v>
      </c>
      <c r="C2846" s="47" t="str">
        <f>IFERROR(VLOOKUP(B2846,总表!A:B,2,0),"-")</f>
        <v>-</v>
      </c>
      <c r="D2846" s="6" t="str">
        <f t="shared" si="177"/>
        <v>-</v>
      </c>
      <c r="E2846" s="6" t="str">
        <f>IFERROR(VLOOKUP(B2846,总表!A:D,3,0),"-")</f>
        <v>-</v>
      </c>
      <c r="F2846" s="6" t="str">
        <f t="shared" si="178"/>
        <v>-</v>
      </c>
      <c r="G2846" s="6" t="s">
        <v>9</v>
      </c>
      <c r="H2846" s="6" t="str">
        <f>IF(IFERROR(VLOOKUP(B2846,总表!A:D,4,0),"露易")=0," ",IFERROR(VLOOKUP(B2846,总表!A:D,4,0),"-"))</f>
        <v>-</v>
      </c>
      <c r="I2846" s="6" t="str">
        <f t="shared" si="179"/>
        <v>-</v>
      </c>
    </row>
    <row r="2847" spans="1:9">
      <c r="A2847" s="6">
        <v>2846</v>
      </c>
      <c r="B2847" s="47" t="str">
        <f t="shared" si="176"/>
        <v>00000B1E</v>
      </c>
      <c r="C2847" s="47" t="str">
        <f>IFERROR(VLOOKUP(B2847,总表!A:B,2,0),"-")</f>
        <v>-</v>
      </c>
      <c r="D2847" s="6" t="str">
        <f t="shared" si="177"/>
        <v>-</v>
      </c>
      <c r="E2847" s="6" t="str">
        <f>IFERROR(VLOOKUP(B2847,总表!A:D,3,0),"-")</f>
        <v>-</v>
      </c>
      <c r="F2847" s="6" t="str">
        <f t="shared" si="178"/>
        <v>-</v>
      </c>
      <c r="G2847" s="6" t="s">
        <v>9</v>
      </c>
      <c r="H2847" s="6" t="str">
        <f>IF(IFERROR(VLOOKUP(B2847,总表!A:D,4,0),"露易")=0," ",IFERROR(VLOOKUP(B2847,总表!A:D,4,0),"-"))</f>
        <v>-</v>
      </c>
      <c r="I2847" s="6" t="str">
        <f t="shared" si="179"/>
        <v>-</v>
      </c>
    </row>
    <row r="2848" spans="1:9">
      <c r="A2848" s="6">
        <v>2847</v>
      </c>
      <c r="B2848" s="47" t="str">
        <f t="shared" si="176"/>
        <v>00000B1F</v>
      </c>
      <c r="C2848" s="47" t="str">
        <f>IFERROR(VLOOKUP(B2848,总表!A:B,2,0),"-")</f>
        <v>-</v>
      </c>
      <c r="D2848" s="6" t="str">
        <f t="shared" si="177"/>
        <v>-</v>
      </c>
      <c r="E2848" s="6" t="str">
        <f>IFERROR(VLOOKUP(B2848,总表!A:D,3,0),"-")</f>
        <v>-</v>
      </c>
      <c r="F2848" s="6" t="str">
        <f t="shared" si="178"/>
        <v>-</v>
      </c>
      <c r="G2848" s="6" t="s">
        <v>9</v>
      </c>
      <c r="H2848" s="6" t="str">
        <f>IF(IFERROR(VLOOKUP(B2848,总表!A:D,4,0),"露易")=0," ",IFERROR(VLOOKUP(B2848,总表!A:D,4,0),"-"))</f>
        <v>-</v>
      </c>
      <c r="I2848" s="6" t="str">
        <f t="shared" si="179"/>
        <v>-</v>
      </c>
    </row>
    <row r="2849" spans="1:9">
      <c r="A2849" s="6">
        <v>2848</v>
      </c>
      <c r="B2849" s="47" t="str">
        <f t="shared" si="176"/>
        <v>00000B20</v>
      </c>
      <c r="C2849" s="47" t="str">
        <f>IFERROR(VLOOKUP(B2849,总表!A:B,2,0),"-")</f>
        <v>-</v>
      </c>
      <c r="D2849" s="6" t="str">
        <f t="shared" si="177"/>
        <v>-</v>
      </c>
      <c r="E2849" s="6" t="str">
        <f>IFERROR(VLOOKUP(B2849,总表!A:D,3,0),"-")</f>
        <v>-</v>
      </c>
      <c r="F2849" s="6" t="str">
        <f t="shared" si="178"/>
        <v>-</v>
      </c>
      <c r="G2849" s="6" t="s">
        <v>9</v>
      </c>
      <c r="H2849" s="6" t="str">
        <f>IF(IFERROR(VLOOKUP(B2849,总表!A:D,4,0),"露易")=0," ",IFERROR(VLOOKUP(B2849,总表!A:D,4,0),"-"))</f>
        <v>-</v>
      </c>
      <c r="I2849" s="6" t="str">
        <f t="shared" si="179"/>
        <v>-</v>
      </c>
    </row>
    <row r="2850" spans="1:9">
      <c r="A2850" s="6">
        <v>2849</v>
      </c>
      <c r="B2850" s="47" t="str">
        <f t="shared" si="176"/>
        <v>00000B21</v>
      </c>
      <c r="C2850" s="47" t="str">
        <f>IFERROR(VLOOKUP(B2850,总表!A:B,2,0),"-")</f>
        <v>-</v>
      </c>
      <c r="D2850" s="6" t="str">
        <f t="shared" si="177"/>
        <v>-</v>
      </c>
      <c r="E2850" s="6" t="str">
        <f>IFERROR(VLOOKUP(B2850,总表!A:D,3,0),"-")</f>
        <v>-</v>
      </c>
      <c r="F2850" s="6" t="str">
        <f t="shared" si="178"/>
        <v>-</v>
      </c>
      <c r="G2850" s="6" t="s">
        <v>9</v>
      </c>
      <c r="H2850" s="6" t="str">
        <f>IF(IFERROR(VLOOKUP(B2850,总表!A:D,4,0),"露易")=0," ",IFERROR(VLOOKUP(B2850,总表!A:D,4,0),"-"))</f>
        <v>-</v>
      </c>
      <c r="I2850" s="6" t="str">
        <f t="shared" si="179"/>
        <v>-</v>
      </c>
    </row>
    <row r="2851" spans="1:9">
      <c r="A2851" s="6">
        <v>2850</v>
      </c>
      <c r="B2851" s="47" t="str">
        <f t="shared" si="176"/>
        <v>00000B22</v>
      </c>
      <c r="C2851" s="47" t="str">
        <f>IFERROR(VLOOKUP(B2851,总表!A:B,2,0),"-")</f>
        <v>-</v>
      </c>
      <c r="D2851" s="6" t="str">
        <f t="shared" si="177"/>
        <v>-</v>
      </c>
      <c r="E2851" s="6" t="str">
        <f>IFERROR(VLOOKUP(B2851,总表!A:D,3,0),"-")</f>
        <v>-</v>
      </c>
      <c r="F2851" s="6" t="str">
        <f t="shared" si="178"/>
        <v>-</v>
      </c>
      <c r="G2851" s="6" t="s">
        <v>9</v>
      </c>
      <c r="H2851" s="6" t="str">
        <f>IF(IFERROR(VLOOKUP(B2851,总表!A:D,4,0),"露易")=0," ",IFERROR(VLOOKUP(B2851,总表!A:D,4,0),"-"))</f>
        <v>-</v>
      </c>
      <c r="I2851" s="6" t="str">
        <f t="shared" si="179"/>
        <v>-</v>
      </c>
    </row>
    <row r="2852" spans="1:9">
      <c r="A2852" s="6">
        <v>2851</v>
      </c>
      <c r="B2852" s="47" t="str">
        <f t="shared" si="176"/>
        <v>00000B23</v>
      </c>
      <c r="C2852" s="47" t="str">
        <f>IFERROR(VLOOKUP(B2852,总表!A:B,2,0),"-")</f>
        <v>-</v>
      </c>
      <c r="D2852" s="6" t="str">
        <f t="shared" si="177"/>
        <v>-</v>
      </c>
      <c r="E2852" s="6" t="str">
        <f>IFERROR(VLOOKUP(B2852,总表!A:D,3,0),"-")</f>
        <v>-</v>
      </c>
      <c r="F2852" s="6" t="str">
        <f t="shared" si="178"/>
        <v>-</v>
      </c>
      <c r="G2852" s="6" t="s">
        <v>9</v>
      </c>
      <c r="H2852" s="6" t="str">
        <f>IF(IFERROR(VLOOKUP(B2852,总表!A:D,4,0),"露易")=0," ",IFERROR(VLOOKUP(B2852,总表!A:D,4,0),"-"))</f>
        <v>-</v>
      </c>
      <c r="I2852" s="6" t="str">
        <f t="shared" si="179"/>
        <v>-</v>
      </c>
    </row>
    <row r="2853" spans="1:9">
      <c r="A2853" s="6">
        <v>2852</v>
      </c>
      <c r="B2853" s="47" t="str">
        <f t="shared" si="176"/>
        <v>00000B24</v>
      </c>
      <c r="C2853" s="47" t="str">
        <f>IFERROR(VLOOKUP(B2853,总表!A:B,2,0),"-")</f>
        <v>-</v>
      </c>
      <c r="D2853" s="6" t="str">
        <f t="shared" si="177"/>
        <v>-</v>
      </c>
      <c r="E2853" s="6" t="str">
        <f>IFERROR(VLOOKUP(B2853,总表!A:D,3,0),"-")</f>
        <v>-</v>
      </c>
      <c r="F2853" s="6" t="str">
        <f t="shared" si="178"/>
        <v>-</v>
      </c>
      <c r="G2853" s="6" t="s">
        <v>9</v>
      </c>
      <c r="H2853" s="6" t="str">
        <f>IF(IFERROR(VLOOKUP(B2853,总表!A:D,4,0),"露易")=0," ",IFERROR(VLOOKUP(B2853,总表!A:D,4,0),"-"))</f>
        <v>-</v>
      </c>
      <c r="I2853" s="6" t="str">
        <f t="shared" si="179"/>
        <v>-</v>
      </c>
    </row>
    <row r="2854" spans="1:9">
      <c r="A2854" s="6">
        <v>2853</v>
      </c>
      <c r="B2854" s="47" t="str">
        <f t="shared" si="176"/>
        <v>00000B25</v>
      </c>
      <c r="C2854" s="47" t="str">
        <f>IFERROR(VLOOKUP(B2854,总表!A:B,2,0),"-")</f>
        <v>-</v>
      </c>
      <c r="D2854" s="6" t="str">
        <f t="shared" si="177"/>
        <v>-</v>
      </c>
      <c r="E2854" s="6" t="str">
        <f>IFERROR(VLOOKUP(B2854,总表!A:D,3,0),"-")</f>
        <v>-</v>
      </c>
      <c r="F2854" s="6" t="str">
        <f t="shared" si="178"/>
        <v>-</v>
      </c>
      <c r="G2854" s="6" t="s">
        <v>9</v>
      </c>
      <c r="H2854" s="6" t="str">
        <f>IF(IFERROR(VLOOKUP(B2854,总表!A:D,4,0),"露易")=0," ",IFERROR(VLOOKUP(B2854,总表!A:D,4,0),"-"))</f>
        <v>-</v>
      </c>
      <c r="I2854" s="6" t="str">
        <f t="shared" si="179"/>
        <v>-</v>
      </c>
    </row>
    <row r="2855" spans="1:9">
      <c r="A2855" s="6">
        <v>2854</v>
      </c>
      <c r="B2855" s="47" t="str">
        <f t="shared" si="176"/>
        <v>00000B26</v>
      </c>
      <c r="C2855" s="47" t="str">
        <f>IFERROR(VLOOKUP(B2855,总表!A:B,2,0),"-")</f>
        <v>-</v>
      </c>
      <c r="D2855" s="6" t="str">
        <f t="shared" si="177"/>
        <v>-</v>
      </c>
      <c r="E2855" s="6" t="str">
        <f>IFERROR(VLOOKUP(B2855,总表!A:D,3,0),"-")</f>
        <v>-</v>
      </c>
      <c r="F2855" s="6" t="str">
        <f t="shared" si="178"/>
        <v>-</v>
      </c>
      <c r="G2855" s="6" t="s">
        <v>9</v>
      </c>
      <c r="H2855" s="6" t="str">
        <f>IF(IFERROR(VLOOKUP(B2855,总表!A:D,4,0),"露易")=0," ",IFERROR(VLOOKUP(B2855,总表!A:D,4,0),"-"))</f>
        <v>-</v>
      </c>
      <c r="I2855" s="6" t="str">
        <f t="shared" si="179"/>
        <v>-</v>
      </c>
    </row>
    <row r="2856" spans="1:9">
      <c r="A2856" s="6">
        <v>2855</v>
      </c>
      <c r="B2856" s="47" t="str">
        <f t="shared" si="176"/>
        <v>00000B27</v>
      </c>
      <c r="C2856" s="47" t="str">
        <f>IFERROR(VLOOKUP(B2856,总表!A:B,2,0),"-")</f>
        <v>-</v>
      </c>
      <c r="D2856" s="6" t="str">
        <f t="shared" si="177"/>
        <v>-</v>
      </c>
      <c r="E2856" s="6" t="str">
        <f>IFERROR(VLOOKUP(B2856,总表!A:D,3,0),"-")</f>
        <v>-</v>
      </c>
      <c r="F2856" s="6" t="str">
        <f t="shared" si="178"/>
        <v>-</v>
      </c>
      <c r="G2856" s="6" t="s">
        <v>9</v>
      </c>
      <c r="H2856" s="6" t="str">
        <f>IF(IFERROR(VLOOKUP(B2856,总表!A:D,4,0),"露易")=0," ",IFERROR(VLOOKUP(B2856,总表!A:D,4,0),"-"))</f>
        <v>-</v>
      </c>
      <c r="I2856" s="6" t="str">
        <f t="shared" si="179"/>
        <v>-</v>
      </c>
    </row>
    <row r="2857" spans="1:9">
      <c r="A2857" s="6">
        <v>2856</v>
      </c>
      <c r="B2857" s="47" t="str">
        <f t="shared" si="176"/>
        <v>00000B28</v>
      </c>
      <c r="C2857" s="47" t="str">
        <f>IFERROR(VLOOKUP(B2857,总表!A:B,2,0),"-")</f>
        <v>-</v>
      </c>
      <c r="D2857" s="6" t="str">
        <f t="shared" si="177"/>
        <v>-</v>
      </c>
      <c r="E2857" s="6" t="str">
        <f>IFERROR(VLOOKUP(B2857,总表!A:D,3,0),"-")</f>
        <v>-</v>
      </c>
      <c r="F2857" s="6" t="str">
        <f t="shared" si="178"/>
        <v>-</v>
      </c>
      <c r="G2857" s="6" t="s">
        <v>9</v>
      </c>
      <c r="H2857" s="6" t="str">
        <f>IF(IFERROR(VLOOKUP(B2857,总表!A:D,4,0),"露易")=0," ",IFERROR(VLOOKUP(B2857,总表!A:D,4,0),"-"))</f>
        <v>-</v>
      </c>
      <c r="I2857" s="6" t="str">
        <f t="shared" si="179"/>
        <v>-</v>
      </c>
    </row>
    <row r="2858" spans="1:9">
      <c r="A2858" s="6">
        <v>2857</v>
      </c>
      <c r="B2858" s="47" t="str">
        <f t="shared" si="176"/>
        <v>00000B29</v>
      </c>
      <c r="C2858" s="47" t="str">
        <f>IFERROR(VLOOKUP(B2858,总表!A:B,2,0),"-")</f>
        <v>-</v>
      </c>
      <c r="D2858" s="6" t="str">
        <f t="shared" si="177"/>
        <v>-</v>
      </c>
      <c r="E2858" s="6" t="str">
        <f>IFERROR(VLOOKUP(B2858,总表!A:D,3,0),"-")</f>
        <v>-</v>
      </c>
      <c r="F2858" s="6" t="str">
        <f t="shared" si="178"/>
        <v>-</v>
      </c>
      <c r="G2858" s="6" t="s">
        <v>9</v>
      </c>
      <c r="H2858" s="6" t="str">
        <f>IF(IFERROR(VLOOKUP(B2858,总表!A:D,4,0),"露易")=0," ",IFERROR(VLOOKUP(B2858,总表!A:D,4,0),"-"))</f>
        <v>-</v>
      </c>
      <c r="I2858" s="6" t="str">
        <f t="shared" si="179"/>
        <v>-</v>
      </c>
    </row>
    <row r="2859" spans="1:9">
      <c r="A2859" s="6">
        <v>2858</v>
      </c>
      <c r="B2859" s="47" t="str">
        <f t="shared" si="176"/>
        <v>00000B2A</v>
      </c>
      <c r="C2859" s="47" t="str">
        <f>IFERROR(VLOOKUP(B2859,总表!A:B,2,0),"-")</f>
        <v>-</v>
      </c>
      <c r="D2859" s="6" t="str">
        <f t="shared" si="177"/>
        <v>-</v>
      </c>
      <c r="E2859" s="6" t="str">
        <f>IFERROR(VLOOKUP(B2859,总表!A:D,3,0),"-")</f>
        <v>-</v>
      </c>
      <c r="F2859" s="6" t="str">
        <f t="shared" si="178"/>
        <v>-</v>
      </c>
      <c r="G2859" s="6" t="s">
        <v>9</v>
      </c>
      <c r="H2859" s="6" t="str">
        <f>IF(IFERROR(VLOOKUP(B2859,总表!A:D,4,0),"露易")=0," ",IFERROR(VLOOKUP(B2859,总表!A:D,4,0),"-"))</f>
        <v>-</v>
      </c>
      <c r="I2859" s="6" t="str">
        <f t="shared" si="179"/>
        <v>-</v>
      </c>
    </row>
    <row r="2860" spans="1:9">
      <c r="A2860" s="6">
        <v>2859</v>
      </c>
      <c r="B2860" s="47" t="str">
        <f t="shared" si="176"/>
        <v>00000B2B</v>
      </c>
      <c r="C2860" s="47" t="str">
        <f>IFERROR(VLOOKUP(B2860,总表!A:B,2,0),"-")</f>
        <v>-</v>
      </c>
      <c r="D2860" s="6" t="str">
        <f t="shared" si="177"/>
        <v>-</v>
      </c>
      <c r="E2860" s="6" t="str">
        <f>IFERROR(VLOOKUP(B2860,总表!A:D,3,0),"-")</f>
        <v>-</v>
      </c>
      <c r="F2860" s="6" t="str">
        <f t="shared" si="178"/>
        <v>-</v>
      </c>
      <c r="G2860" s="6" t="s">
        <v>9</v>
      </c>
      <c r="H2860" s="6" t="str">
        <f>IF(IFERROR(VLOOKUP(B2860,总表!A:D,4,0),"露易")=0," ",IFERROR(VLOOKUP(B2860,总表!A:D,4,0),"-"))</f>
        <v>-</v>
      </c>
      <c r="I2860" s="6" t="str">
        <f t="shared" si="179"/>
        <v>-</v>
      </c>
    </row>
    <row r="2861" spans="1:9">
      <c r="A2861" s="6">
        <v>2860</v>
      </c>
      <c r="B2861" s="47" t="str">
        <f t="shared" si="176"/>
        <v>00000B2C</v>
      </c>
      <c r="C2861" s="47" t="str">
        <f>IFERROR(VLOOKUP(B2861,总表!A:B,2,0),"-")</f>
        <v>-</v>
      </c>
      <c r="D2861" s="6" t="str">
        <f t="shared" si="177"/>
        <v>-</v>
      </c>
      <c r="E2861" s="6" t="str">
        <f>IFERROR(VLOOKUP(B2861,总表!A:D,3,0),"-")</f>
        <v>-</v>
      </c>
      <c r="F2861" s="6" t="str">
        <f t="shared" si="178"/>
        <v>-</v>
      </c>
      <c r="G2861" s="6" t="s">
        <v>9</v>
      </c>
      <c r="H2861" s="6" t="str">
        <f>IF(IFERROR(VLOOKUP(B2861,总表!A:D,4,0),"露易")=0," ",IFERROR(VLOOKUP(B2861,总表!A:D,4,0),"-"))</f>
        <v>-</v>
      </c>
      <c r="I2861" s="6" t="str">
        <f t="shared" si="179"/>
        <v>-</v>
      </c>
    </row>
    <row r="2862" spans="1:9">
      <c r="A2862" s="6">
        <v>2861</v>
      </c>
      <c r="B2862" s="47" t="str">
        <f t="shared" si="176"/>
        <v>00000B2D</v>
      </c>
      <c r="C2862" s="47" t="str">
        <f>IFERROR(VLOOKUP(B2862,总表!A:B,2,0),"-")</f>
        <v>-</v>
      </c>
      <c r="D2862" s="6" t="str">
        <f t="shared" si="177"/>
        <v>-</v>
      </c>
      <c r="E2862" s="6" t="str">
        <f>IFERROR(VLOOKUP(B2862,总表!A:D,3,0),"-")</f>
        <v>-</v>
      </c>
      <c r="F2862" s="6" t="str">
        <f t="shared" si="178"/>
        <v>-</v>
      </c>
      <c r="G2862" s="6" t="s">
        <v>9</v>
      </c>
      <c r="H2862" s="6" t="str">
        <f>IF(IFERROR(VLOOKUP(B2862,总表!A:D,4,0),"露易")=0," ",IFERROR(VLOOKUP(B2862,总表!A:D,4,0),"-"))</f>
        <v>-</v>
      </c>
      <c r="I2862" s="6" t="str">
        <f t="shared" si="179"/>
        <v>-</v>
      </c>
    </row>
    <row r="2863" spans="1:9">
      <c r="A2863" s="6">
        <v>2862</v>
      </c>
      <c r="B2863" s="47" t="str">
        <f t="shared" si="176"/>
        <v>00000B2E</v>
      </c>
      <c r="C2863" s="47" t="str">
        <f>IFERROR(VLOOKUP(B2863,总表!A:B,2,0),"-")</f>
        <v>-</v>
      </c>
      <c r="D2863" s="6" t="str">
        <f t="shared" si="177"/>
        <v>-</v>
      </c>
      <c r="E2863" s="6" t="str">
        <f>IFERROR(VLOOKUP(B2863,总表!A:D,3,0),"-")</f>
        <v>-</v>
      </c>
      <c r="F2863" s="6" t="str">
        <f t="shared" si="178"/>
        <v>-</v>
      </c>
      <c r="G2863" s="6" t="s">
        <v>9</v>
      </c>
      <c r="H2863" s="6" t="str">
        <f>IF(IFERROR(VLOOKUP(B2863,总表!A:D,4,0),"露易")=0," ",IFERROR(VLOOKUP(B2863,总表!A:D,4,0),"-"))</f>
        <v>-</v>
      </c>
      <c r="I2863" s="6" t="str">
        <f t="shared" si="179"/>
        <v>-</v>
      </c>
    </row>
    <row r="2864" spans="1:9">
      <c r="A2864" s="6">
        <v>2863</v>
      </c>
      <c r="B2864" s="47" t="str">
        <f t="shared" si="176"/>
        <v>00000B2F</v>
      </c>
      <c r="C2864" s="47" t="str">
        <f>IFERROR(VLOOKUP(B2864,总表!A:B,2,0),"-")</f>
        <v>种植类</v>
      </c>
      <c r="D2864" s="6" t="str">
        <f t="shared" si="177"/>
        <v>种植类</v>
      </c>
      <c r="E2864" s="6" t="str">
        <f>IFERROR(VLOOKUP(B2864,总表!A:D,3,0),"-")</f>
        <v>黄色波斯菊</v>
      </c>
      <c r="F2864" s="6" t="str">
        <f t="shared" si="178"/>
        <v>黄色波斯菊</v>
      </c>
      <c r="H2864" s="6" t="str">
        <f>IF(IFERROR(VLOOKUP(B2864,总表!A:D,4,0),"露易")=0," ",IFERROR(VLOOKUP(B2864,总表!A:D,4,0),"-"))</f>
        <v> </v>
      </c>
      <c r="I2864" s="6" t="str">
        <f t="shared" si="179"/>
        <v> </v>
      </c>
    </row>
    <row r="2865" spans="1:9">
      <c r="A2865" s="6">
        <v>2864</v>
      </c>
      <c r="B2865" s="47" t="str">
        <f t="shared" si="176"/>
        <v>00000B30</v>
      </c>
      <c r="C2865" s="47" t="str">
        <f>IFERROR(VLOOKUP(B2865,总表!A:B,2,0),"-")</f>
        <v>种植类</v>
      </c>
      <c r="D2865" s="6" t="str">
        <f t="shared" si="177"/>
        <v>种植类</v>
      </c>
      <c r="E2865" s="6" t="str">
        <f>IFERROR(VLOOKUP(B2865,总表!A:D,3,0),"-")</f>
        <v>黄色波斯菊种子</v>
      </c>
      <c r="F2865" s="6" t="str">
        <f t="shared" si="178"/>
        <v>黄色波斯菊种子</v>
      </c>
      <c r="H2865" s="6" t="str">
        <f>IF(IFERROR(VLOOKUP(B2865,总表!A:D,4,0),"露易")=0," ",IFERROR(VLOOKUP(B2865,总表!A:D,4,0),"-"))</f>
        <v> </v>
      </c>
      <c r="I2865" s="6" t="str">
        <f t="shared" si="179"/>
        <v> </v>
      </c>
    </row>
    <row r="2866" spans="1:9">
      <c r="A2866" s="6">
        <v>2865</v>
      </c>
      <c r="B2866" s="47" t="str">
        <f t="shared" si="176"/>
        <v>00000B31</v>
      </c>
      <c r="C2866" s="47" t="str">
        <f>IFERROR(VLOOKUP(B2866,总表!A:B,2,0),"-")</f>
        <v>种植类</v>
      </c>
      <c r="D2866" s="6" t="str">
        <f t="shared" si="177"/>
        <v>种植类</v>
      </c>
      <c r="E2866" s="6" t="str">
        <f>IFERROR(VLOOKUP(B2866,总表!A:D,3,0),"-")</f>
        <v>黄色波斯菊花茎</v>
      </c>
      <c r="F2866" s="6" t="str">
        <f t="shared" si="178"/>
        <v>黄色波斯菊花茎</v>
      </c>
      <c r="H2866" s="6" t="str">
        <f>IF(IFERROR(VLOOKUP(B2866,总表!A:D,4,0),"露易")=0," ",IFERROR(VLOOKUP(B2866,总表!A:D,4,0),"-"))</f>
        <v> </v>
      </c>
      <c r="I2866" s="6" t="str">
        <f t="shared" si="179"/>
        <v> </v>
      </c>
    </row>
    <row r="2867" spans="1:9">
      <c r="A2867" s="6">
        <v>2866</v>
      </c>
      <c r="B2867" s="47" t="str">
        <f t="shared" si="176"/>
        <v>00000B32</v>
      </c>
      <c r="C2867" s="47" t="str">
        <f>IFERROR(VLOOKUP(B2867,总表!A:B,2,0),"-")</f>
        <v>种植类</v>
      </c>
      <c r="D2867" s="6" t="str">
        <f t="shared" si="177"/>
        <v>种植类</v>
      </c>
      <c r="E2867" s="6" t="str">
        <f>IFERROR(VLOOKUP(B2867,总表!A:D,3,0),"-")</f>
        <v>黄色波斯菊花蕾</v>
      </c>
      <c r="F2867" s="6" t="str">
        <f t="shared" si="178"/>
        <v>黄色波斯菊花蕾</v>
      </c>
      <c r="H2867" s="6" t="str">
        <f>IF(IFERROR(VLOOKUP(B2867,总表!A:D,4,0),"露易")=0," ",IFERROR(VLOOKUP(B2867,总表!A:D,4,0),"-"))</f>
        <v> </v>
      </c>
      <c r="I2867" s="6" t="str">
        <f t="shared" si="179"/>
        <v> </v>
      </c>
    </row>
    <row r="2868" spans="1:9">
      <c r="A2868" s="6">
        <v>2867</v>
      </c>
      <c r="B2868" s="47" t="str">
        <f t="shared" si="176"/>
        <v>00000B33</v>
      </c>
      <c r="C2868" s="47" t="str">
        <f>IFERROR(VLOOKUP(B2868,总表!A:B,2,0),"-")</f>
        <v>种植类</v>
      </c>
      <c r="D2868" s="6" t="str">
        <f t="shared" si="177"/>
        <v>种植类</v>
      </c>
      <c r="E2868" s="6" t="str">
        <f>IFERROR(VLOOKUP(B2868,总表!A:D,3,0),"-")</f>
        <v>粉红波斯菊</v>
      </c>
      <c r="F2868" s="6" t="str">
        <f t="shared" si="178"/>
        <v>粉红波斯菊</v>
      </c>
      <c r="H2868" s="6" t="str">
        <f>IF(IFERROR(VLOOKUP(B2868,总表!A:D,4,0),"露易")=0," ",IFERROR(VLOOKUP(B2868,总表!A:D,4,0),"-"))</f>
        <v> </v>
      </c>
      <c r="I2868" s="6" t="str">
        <f t="shared" si="179"/>
        <v> </v>
      </c>
    </row>
    <row r="2869" spans="1:9">
      <c r="A2869" s="6">
        <v>2868</v>
      </c>
      <c r="B2869" s="47" t="str">
        <f t="shared" si="176"/>
        <v>00000B34</v>
      </c>
      <c r="C2869" s="47" t="str">
        <f>IFERROR(VLOOKUP(B2869,总表!A:B,2,0),"-")</f>
        <v>-</v>
      </c>
      <c r="D2869" s="6" t="str">
        <f t="shared" si="177"/>
        <v>-</v>
      </c>
      <c r="E2869" s="6" t="str">
        <f>IFERROR(VLOOKUP(B2869,总表!A:D,3,0),"-")</f>
        <v>-</v>
      </c>
      <c r="F2869" s="6" t="str">
        <f t="shared" si="178"/>
        <v>-</v>
      </c>
      <c r="G2869" s="6" t="s">
        <v>9</v>
      </c>
      <c r="H2869" s="6" t="str">
        <f>IF(IFERROR(VLOOKUP(B2869,总表!A:D,4,0),"露易")=0," ",IFERROR(VLOOKUP(B2869,总表!A:D,4,0),"-"))</f>
        <v>-</v>
      </c>
      <c r="I2869" s="6" t="str">
        <f t="shared" si="179"/>
        <v>-</v>
      </c>
    </row>
    <row r="2870" spans="1:9">
      <c r="A2870" s="6">
        <v>2869</v>
      </c>
      <c r="B2870" s="47" t="str">
        <f t="shared" si="176"/>
        <v>00000B35</v>
      </c>
      <c r="C2870" s="47" t="str">
        <f>IFERROR(VLOOKUP(B2870,总表!A:B,2,0),"-")</f>
        <v>种植类</v>
      </c>
      <c r="D2870" s="6" t="str">
        <f t="shared" si="177"/>
        <v>种植类</v>
      </c>
      <c r="E2870" s="6" t="str">
        <f>IFERROR(VLOOKUP(B2870,总表!A:D,3,0),"-")</f>
        <v>粉红波斯菊花茎</v>
      </c>
      <c r="F2870" s="6" t="str">
        <f t="shared" si="178"/>
        <v>粉红波斯菊花茎</v>
      </c>
      <c r="H2870" s="6" t="str">
        <f>IF(IFERROR(VLOOKUP(B2870,总表!A:D,4,0),"露易")=0," ",IFERROR(VLOOKUP(B2870,总表!A:D,4,0),"-"))</f>
        <v> </v>
      </c>
      <c r="I2870" s="6" t="str">
        <f t="shared" si="179"/>
        <v> </v>
      </c>
    </row>
    <row r="2871" spans="1:9">
      <c r="A2871" s="6">
        <v>2870</v>
      </c>
      <c r="B2871" s="47" t="str">
        <f t="shared" si="176"/>
        <v>00000B36</v>
      </c>
      <c r="C2871" s="47" t="str">
        <f>IFERROR(VLOOKUP(B2871,总表!A:B,2,0),"-")</f>
        <v>种植类</v>
      </c>
      <c r="D2871" s="6" t="str">
        <f t="shared" si="177"/>
        <v>种植类</v>
      </c>
      <c r="E2871" s="6" t="str">
        <f>IFERROR(VLOOKUP(B2871,总表!A:D,3,0),"-")</f>
        <v>粉红波斯菊花蕾</v>
      </c>
      <c r="F2871" s="6" t="str">
        <f t="shared" si="178"/>
        <v>粉红波斯菊花蕾</v>
      </c>
      <c r="H2871" s="6" t="str">
        <f>IF(IFERROR(VLOOKUP(B2871,总表!A:D,4,0),"露易")=0," ",IFERROR(VLOOKUP(B2871,总表!A:D,4,0),"-"))</f>
        <v> </v>
      </c>
      <c r="I2871" s="6" t="str">
        <f t="shared" si="179"/>
        <v> </v>
      </c>
    </row>
    <row r="2872" spans="1:9">
      <c r="A2872" s="6">
        <v>2871</v>
      </c>
      <c r="B2872" s="47" t="str">
        <f t="shared" si="176"/>
        <v>00000B37</v>
      </c>
      <c r="C2872" s="47" t="str">
        <f>IFERROR(VLOOKUP(B2872,总表!A:B,2,0),"-")</f>
        <v>种植类</v>
      </c>
      <c r="D2872" s="6" t="str">
        <f t="shared" si="177"/>
        <v>种植类</v>
      </c>
      <c r="E2872" s="6" t="str">
        <f>IFERROR(VLOOKUP(B2872,总表!A:D,3,0),"-")</f>
        <v>橘色波斯菊</v>
      </c>
      <c r="F2872" s="6" t="str">
        <f t="shared" si="178"/>
        <v>橘色波斯菊</v>
      </c>
      <c r="H2872" s="6" t="str">
        <f>IF(IFERROR(VLOOKUP(B2872,总表!A:D,4,0),"露易")=0," ",IFERROR(VLOOKUP(B2872,总表!A:D,4,0),"-"))</f>
        <v> </v>
      </c>
      <c r="I2872" s="6" t="str">
        <f t="shared" si="179"/>
        <v> </v>
      </c>
    </row>
    <row r="2873" spans="1:9">
      <c r="A2873" s="6">
        <v>2872</v>
      </c>
      <c r="B2873" s="47" t="str">
        <f t="shared" si="176"/>
        <v>00000B38</v>
      </c>
      <c r="C2873" s="47" t="str">
        <f>IFERROR(VLOOKUP(B2873,总表!A:B,2,0),"-")</f>
        <v>-</v>
      </c>
      <c r="D2873" s="6" t="str">
        <f t="shared" si="177"/>
        <v>-</v>
      </c>
      <c r="E2873" s="6" t="str">
        <f>IFERROR(VLOOKUP(B2873,总表!A:D,3,0),"-")</f>
        <v>-</v>
      </c>
      <c r="F2873" s="6" t="str">
        <f t="shared" si="178"/>
        <v>-</v>
      </c>
      <c r="G2873" s="6" t="s">
        <v>9</v>
      </c>
      <c r="H2873" s="6" t="str">
        <f>IF(IFERROR(VLOOKUP(B2873,总表!A:D,4,0),"露易")=0," ",IFERROR(VLOOKUP(B2873,总表!A:D,4,0),"-"))</f>
        <v>-</v>
      </c>
      <c r="I2873" s="6" t="str">
        <f t="shared" si="179"/>
        <v>-</v>
      </c>
    </row>
    <row r="2874" spans="1:9">
      <c r="A2874" s="6">
        <v>2873</v>
      </c>
      <c r="B2874" s="47" t="str">
        <f t="shared" si="176"/>
        <v>00000B39</v>
      </c>
      <c r="C2874" s="47" t="str">
        <f>IFERROR(VLOOKUP(B2874,总表!A:B,2,0),"-")</f>
        <v>种植类</v>
      </c>
      <c r="D2874" s="6" t="str">
        <f t="shared" si="177"/>
        <v>种植类</v>
      </c>
      <c r="E2874" s="6" t="str">
        <f>IFERROR(VLOOKUP(B2874,总表!A:D,3,0),"-")</f>
        <v>橘色波斯菊花茎</v>
      </c>
      <c r="F2874" s="6" t="str">
        <f t="shared" si="178"/>
        <v>橘色波斯菊花茎</v>
      </c>
      <c r="H2874" s="6" t="str">
        <f>IF(IFERROR(VLOOKUP(B2874,总表!A:D,4,0),"露易")=0," ",IFERROR(VLOOKUP(B2874,总表!A:D,4,0),"-"))</f>
        <v> </v>
      </c>
      <c r="I2874" s="6" t="str">
        <f t="shared" si="179"/>
        <v> </v>
      </c>
    </row>
    <row r="2875" spans="1:9">
      <c r="A2875" s="6">
        <v>2874</v>
      </c>
      <c r="B2875" s="47" t="str">
        <f t="shared" si="176"/>
        <v>00000B3A</v>
      </c>
      <c r="C2875" s="47" t="str">
        <f>IFERROR(VLOOKUP(B2875,总表!A:B,2,0),"-")</f>
        <v>种植类</v>
      </c>
      <c r="D2875" s="6" t="str">
        <f t="shared" si="177"/>
        <v>种植类</v>
      </c>
      <c r="E2875" s="6" t="str">
        <f>IFERROR(VLOOKUP(B2875,总表!A:D,3,0),"-")</f>
        <v>橘色波斯菊花蕾</v>
      </c>
      <c r="F2875" s="6" t="str">
        <f t="shared" si="178"/>
        <v>橘色波斯菊花蕾</v>
      </c>
      <c r="H2875" s="6" t="str">
        <f>IF(IFERROR(VLOOKUP(B2875,总表!A:D,4,0),"露易")=0," ",IFERROR(VLOOKUP(B2875,总表!A:D,4,0),"-"))</f>
        <v> </v>
      </c>
      <c r="I2875" s="6" t="str">
        <f t="shared" si="179"/>
        <v> </v>
      </c>
    </row>
    <row r="2876" spans="1:9">
      <c r="A2876" s="6">
        <v>2875</v>
      </c>
      <c r="B2876" s="47" t="str">
        <f t="shared" si="176"/>
        <v>00000B3B</v>
      </c>
      <c r="C2876" s="47" t="str">
        <f>IFERROR(VLOOKUP(B2876,总表!A:B,2,0),"-")</f>
        <v>种植类</v>
      </c>
      <c r="D2876" s="6" t="str">
        <f t="shared" si="177"/>
        <v>种植类</v>
      </c>
      <c r="E2876" s="6" t="str">
        <f>IFERROR(VLOOKUP(B2876,总表!A:D,3,0),"-")</f>
        <v>黑色波斯菊</v>
      </c>
      <c r="F2876" s="6" t="str">
        <f t="shared" si="178"/>
        <v>黑色波斯菊</v>
      </c>
      <c r="H2876" s="6" t="str">
        <f>IF(IFERROR(VLOOKUP(B2876,总表!A:D,4,0),"露易")=0," ",IFERROR(VLOOKUP(B2876,总表!A:D,4,0),"-"))</f>
        <v> </v>
      </c>
      <c r="I2876" s="6" t="str">
        <f t="shared" si="179"/>
        <v> </v>
      </c>
    </row>
    <row r="2877" spans="1:9">
      <c r="A2877" s="6">
        <v>2876</v>
      </c>
      <c r="B2877" s="47" t="str">
        <f t="shared" si="176"/>
        <v>00000B3C</v>
      </c>
      <c r="C2877" s="47" t="str">
        <f>IFERROR(VLOOKUP(B2877,总表!A:B,2,0),"-")</f>
        <v>-</v>
      </c>
      <c r="D2877" s="6" t="str">
        <f t="shared" si="177"/>
        <v>-</v>
      </c>
      <c r="E2877" s="6" t="str">
        <f>IFERROR(VLOOKUP(B2877,总表!A:D,3,0),"-")</f>
        <v>-</v>
      </c>
      <c r="F2877" s="6" t="str">
        <f t="shared" si="178"/>
        <v>-</v>
      </c>
      <c r="G2877" s="6" t="s">
        <v>9</v>
      </c>
      <c r="H2877" s="6" t="str">
        <f>IF(IFERROR(VLOOKUP(B2877,总表!A:D,4,0),"露易")=0," ",IFERROR(VLOOKUP(B2877,总表!A:D,4,0),"-"))</f>
        <v>-</v>
      </c>
      <c r="I2877" s="6" t="str">
        <f t="shared" si="179"/>
        <v>-</v>
      </c>
    </row>
    <row r="2878" spans="1:9">
      <c r="A2878" s="6">
        <v>2877</v>
      </c>
      <c r="B2878" s="47" t="str">
        <f t="shared" si="176"/>
        <v>00000B3D</v>
      </c>
      <c r="C2878" s="47" t="str">
        <f>IFERROR(VLOOKUP(B2878,总表!A:B,2,0),"-")</f>
        <v>种植类</v>
      </c>
      <c r="D2878" s="6" t="str">
        <f t="shared" si="177"/>
        <v>种植类</v>
      </c>
      <c r="E2878" s="6" t="str">
        <f>IFERROR(VLOOKUP(B2878,总表!A:D,3,0),"-")</f>
        <v>黑色波斯菊花茎</v>
      </c>
      <c r="F2878" s="6" t="str">
        <f t="shared" si="178"/>
        <v>黑色波斯菊花茎</v>
      </c>
      <c r="H2878" s="6" t="str">
        <f>IF(IFERROR(VLOOKUP(B2878,总表!A:D,4,0),"露易")=0," ",IFERROR(VLOOKUP(B2878,总表!A:D,4,0),"-"))</f>
        <v> </v>
      </c>
      <c r="I2878" s="6" t="str">
        <f t="shared" si="179"/>
        <v> </v>
      </c>
    </row>
    <row r="2879" spans="1:9">
      <c r="A2879" s="6">
        <v>2878</v>
      </c>
      <c r="B2879" s="47" t="str">
        <f t="shared" si="176"/>
        <v>00000B3E</v>
      </c>
      <c r="C2879" s="47" t="str">
        <f>IFERROR(VLOOKUP(B2879,总表!A:B,2,0),"-")</f>
        <v>种植类</v>
      </c>
      <c r="D2879" s="6" t="str">
        <f t="shared" si="177"/>
        <v>种植类</v>
      </c>
      <c r="E2879" s="6" t="str">
        <f>IFERROR(VLOOKUP(B2879,总表!A:D,3,0),"-")</f>
        <v>黑色波斯菊花蕾</v>
      </c>
      <c r="F2879" s="6" t="str">
        <f t="shared" si="178"/>
        <v>黑色波斯菊花蕾</v>
      </c>
      <c r="H2879" s="6" t="str">
        <f>IF(IFERROR(VLOOKUP(B2879,总表!A:D,4,0),"露易")=0," ",IFERROR(VLOOKUP(B2879,总表!A:D,4,0),"-"))</f>
        <v> </v>
      </c>
      <c r="I2879" s="6" t="str">
        <f t="shared" si="179"/>
        <v> </v>
      </c>
    </row>
    <row r="2880" spans="1:9">
      <c r="A2880" s="6">
        <v>2879</v>
      </c>
      <c r="B2880" s="47" t="str">
        <f t="shared" si="176"/>
        <v>00000B3F</v>
      </c>
      <c r="C2880" s="47" t="str">
        <f>IFERROR(VLOOKUP(B2880,总表!A:B,2,0),"-")</f>
        <v>种植类</v>
      </c>
      <c r="D2880" s="6" t="str">
        <f t="shared" si="177"/>
        <v>种植类</v>
      </c>
      <c r="E2880" s="6" t="str">
        <f>IFERROR(VLOOKUP(B2880,总表!A:D,3,0),"-")</f>
        <v>白色郁金香</v>
      </c>
      <c r="F2880" s="6" t="str">
        <f t="shared" si="178"/>
        <v>白色郁金香</v>
      </c>
      <c r="H2880" s="6" t="str">
        <f>IF(IFERROR(VLOOKUP(B2880,总表!A:D,4,0),"露易")=0," ",IFERROR(VLOOKUP(B2880,总表!A:D,4,0),"-"))</f>
        <v> </v>
      </c>
      <c r="I2880" s="6" t="str">
        <f t="shared" si="179"/>
        <v> </v>
      </c>
    </row>
    <row r="2881" spans="1:9">
      <c r="A2881" s="6">
        <v>2880</v>
      </c>
      <c r="B2881" s="47" t="str">
        <f t="shared" si="176"/>
        <v>00000B40</v>
      </c>
      <c r="C2881" s="47" t="str">
        <f>IFERROR(VLOOKUP(B2881,总表!A:B,2,0),"-")</f>
        <v>种植类</v>
      </c>
      <c r="D2881" s="6" t="str">
        <f t="shared" si="177"/>
        <v>种植类</v>
      </c>
      <c r="E2881" s="6" t="str">
        <f>IFERROR(VLOOKUP(B2881,总表!A:D,3,0),"-")</f>
        <v>白色郁金香球根</v>
      </c>
      <c r="F2881" s="6" t="str">
        <f t="shared" si="178"/>
        <v>白色郁金香球根</v>
      </c>
      <c r="H2881" s="6" t="str">
        <f>IF(IFERROR(VLOOKUP(B2881,总表!A:D,4,0),"露易")=0," ",IFERROR(VLOOKUP(B2881,总表!A:D,4,0),"-"))</f>
        <v> </v>
      </c>
      <c r="I2881" s="6" t="str">
        <f t="shared" si="179"/>
        <v> </v>
      </c>
    </row>
    <row r="2882" spans="1:9">
      <c r="A2882" s="6">
        <v>2881</v>
      </c>
      <c r="B2882" s="47" t="str">
        <f t="shared" ref="B2882:B2945" si="180">DEC2HEX(ROW(A2881),8)</f>
        <v>00000B41</v>
      </c>
      <c r="C2882" s="47" t="str">
        <f>IFERROR(VLOOKUP(B2882,总表!A:B,2,0),"-")</f>
        <v>种植类</v>
      </c>
      <c r="D2882" s="6" t="str">
        <f t="shared" ref="D2882:D2945" si="181">C2882</f>
        <v>种植类</v>
      </c>
      <c r="E2882" s="6" t="str">
        <f>IFERROR(VLOOKUP(B2882,总表!A:D,3,0),"-")</f>
        <v>白色郁金香花茎</v>
      </c>
      <c r="F2882" s="6" t="str">
        <f t="shared" ref="F2882:F2945" si="182">E2882</f>
        <v>白色郁金香花茎</v>
      </c>
      <c r="H2882" s="6" t="str">
        <f>IF(IFERROR(VLOOKUP(B2882,总表!A:D,4,0),"露易")=0," ",IFERROR(VLOOKUP(B2882,总表!A:D,4,0),"-"))</f>
        <v> </v>
      </c>
      <c r="I2882" s="6" t="str">
        <f t="shared" ref="I2882:I2945" si="183">H2882</f>
        <v> </v>
      </c>
    </row>
    <row r="2883" spans="1:9">
      <c r="A2883" s="6">
        <v>2882</v>
      </c>
      <c r="B2883" s="47" t="str">
        <f t="shared" si="180"/>
        <v>00000B42</v>
      </c>
      <c r="C2883" s="47" t="str">
        <f>IFERROR(VLOOKUP(B2883,总表!A:B,2,0),"-")</f>
        <v>种植类</v>
      </c>
      <c r="D2883" s="6" t="str">
        <f t="shared" si="181"/>
        <v>种植类</v>
      </c>
      <c r="E2883" s="6" t="str">
        <f>IFERROR(VLOOKUP(B2883,总表!A:D,3,0),"-")</f>
        <v>白色郁金香花蕾</v>
      </c>
      <c r="F2883" s="6" t="str">
        <f t="shared" si="182"/>
        <v>白色郁金香花蕾</v>
      </c>
      <c r="H2883" s="6" t="str">
        <f>IF(IFERROR(VLOOKUP(B2883,总表!A:D,4,0),"露易")=0," ",IFERROR(VLOOKUP(B2883,总表!A:D,4,0),"-"))</f>
        <v> </v>
      </c>
      <c r="I2883" s="6" t="str">
        <f t="shared" si="183"/>
        <v> </v>
      </c>
    </row>
    <row r="2884" spans="1:9">
      <c r="A2884" s="6">
        <v>2883</v>
      </c>
      <c r="B2884" s="47" t="str">
        <f t="shared" si="180"/>
        <v>00000B43</v>
      </c>
      <c r="C2884" s="47" t="str">
        <f>IFERROR(VLOOKUP(B2884,总表!A:B,2,0),"-")</f>
        <v>种植类</v>
      </c>
      <c r="D2884" s="6" t="str">
        <f t="shared" si="181"/>
        <v>种植类</v>
      </c>
      <c r="E2884" s="51" t="str">
        <f>IFERROR(VLOOKUP(B2884,总表!A:D,3,0),"-")</f>
        <v>红色郁金香</v>
      </c>
      <c r="F2884" s="51" t="str">
        <f t="shared" si="182"/>
        <v>红色郁金香</v>
      </c>
      <c r="H2884" s="6" t="str">
        <f>IF(IFERROR(VLOOKUP(B2884,总表!A:D,4,0),"露易")=0," ",IFERROR(VLOOKUP(B2884,总表!A:D,4,0),"-"))</f>
        <v> </v>
      </c>
      <c r="I2884" s="6" t="str">
        <f t="shared" si="183"/>
        <v> </v>
      </c>
    </row>
    <row r="2885" spans="1:9">
      <c r="A2885" s="6">
        <v>2884</v>
      </c>
      <c r="B2885" s="47" t="str">
        <f t="shared" si="180"/>
        <v>00000B44</v>
      </c>
      <c r="C2885" s="47" t="str">
        <f>IFERROR(VLOOKUP(B2885,总表!A:B,2,0),"-")</f>
        <v>种植类</v>
      </c>
      <c r="D2885" s="6" t="str">
        <f t="shared" si="181"/>
        <v>种植类</v>
      </c>
      <c r="E2885" s="51" t="str">
        <f>IFERROR(VLOOKUP(B2885,总表!A:D,3,0),"-")</f>
        <v>红色郁金香球根</v>
      </c>
      <c r="F2885" s="51" t="str">
        <f t="shared" si="182"/>
        <v>红色郁金香球根</v>
      </c>
      <c r="H2885" s="6" t="str">
        <f>IF(IFERROR(VLOOKUP(B2885,总表!A:D,4,0),"露易")=0," ",IFERROR(VLOOKUP(B2885,总表!A:D,4,0),"-"))</f>
        <v> </v>
      </c>
      <c r="I2885" s="6" t="str">
        <f t="shared" si="183"/>
        <v> </v>
      </c>
    </row>
    <row r="2886" spans="1:9">
      <c r="A2886" s="6">
        <v>2885</v>
      </c>
      <c r="B2886" s="47" t="str">
        <f t="shared" si="180"/>
        <v>00000B45</v>
      </c>
      <c r="C2886" s="47" t="str">
        <f>IFERROR(VLOOKUP(B2886,总表!A:B,2,0),"-")</f>
        <v>种植类</v>
      </c>
      <c r="D2886" s="6" t="str">
        <f t="shared" si="181"/>
        <v>种植类</v>
      </c>
      <c r="E2886" s="51" t="str">
        <f>IFERROR(VLOOKUP(B2886,总表!A:D,3,0),"-")</f>
        <v>红色郁金香花茎</v>
      </c>
      <c r="F2886" s="51" t="str">
        <f t="shared" si="182"/>
        <v>红色郁金香花茎</v>
      </c>
      <c r="H2886" s="6" t="str">
        <f>IF(IFERROR(VLOOKUP(B2886,总表!A:D,4,0),"露易")=0," ",IFERROR(VLOOKUP(B2886,总表!A:D,4,0),"-"))</f>
        <v> </v>
      </c>
      <c r="I2886" s="6" t="str">
        <f t="shared" si="183"/>
        <v> </v>
      </c>
    </row>
    <row r="2887" spans="1:9">
      <c r="A2887" s="6">
        <v>2886</v>
      </c>
      <c r="B2887" s="47" t="str">
        <f t="shared" si="180"/>
        <v>00000B46</v>
      </c>
      <c r="C2887" s="47" t="str">
        <f>IFERROR(VLOOKUP(B2887,总表!A:B,2,0),"-")</f>
        <v>种植类</v>
      </c>
      <c r="D2887" s="6" t="str">
        <f t="shared" si="181"/>
        <v>种植类</v>
      </c>
      <c r="E2887" s="51" t="str">
        <f>IFERROR(VLOOKUP(B2887,总表!A:D,3,0),"-")</f>
        <v>红色郁金香花蕾</v>
      </c>
      <c r="F2887" s="51" t="str">
        <f t="shared" si="182"/>
        <v>红色郁金香花蕾</v>
      </c>
      <c r="H2887" s="6" t="str">
        <f>IF(IFERROR(VLOOKUP(B2887,总表!A:D,4,0),"露易")=0," ",IFERROR(VLOOKUP(B2887,总表!A:D,4,0),"-"))</f>
        <v> </v>
      </c>
      <c r="I2887" s="6" t="str">
        <f t="shared" si="183"/>
        <v> </v>
      </c>
    </row>
    <row r="2888" spans="1:9">
      <c r="A2888" s="6">
        <v>2887</v>
      </c>
      <c r="B2888" s="47" t="str">
        <f t="shared" si="180"/>
        <v>00000B47</v>
      </c>
      <c r="C2888" s="47" t="str">
        <f>IFERROR(VLOOKUP(B2888,总表!A:B,2,0),"-")</f>
        <v>种植类</v>
      </c>
      <c r="D2888" s="6" t="str">
        <f t="shared" si="181"/>
        <v>种植类</v>
      </c>
      <c r="E2888" s="6" t="str">
        <f>IFERROR(VLOOKUP(B2888,总表!A:D,3,0),"-")</f>
        <v>黄色郁金香</v>
      </c>
      <c r="F2888" s="6" t="str">
        <f t="shared" si="182"/>
        <v>黄色郁金香</v>
      </c>
      <c r="H2888" s="6" t="str">
        <f>IF(IFERROR(VLOOKUP(B2888,总表!A:D,4,0),"露易")=0," ",IFERROR(VLOOKUP(B2888,总表!A:D,4,0),"-"))</f>
        <v> </v>
      </c>
      <c r="I2888" s="6" t="str">
        <f t="shared" si="183"/>
        <v> </v>
      </c>
    </row>
    <row r="2889" spans="1:9">
      <c r="A2889" s="6">
        <v>2888</v>
      </c>
      <c r="B2889" s="47" t="str">
        <f t="shared" si="180"/>
        <v>00000B48</v>
      </c>
      <c r="C2889" s="47" t="str">
        <f>IFERROR(VLOOKUP(B2889,总表!A:B,2,0),"-")</f>
        <v>种植类</v>
      </c>
      <c r="D2889" s="6" t="str">
        <f t="shared" si="181"/>
        <v>种植类</v>
      </c>
      <c r="E2889" s="6" t="str">
        <f>IFERROR(VLOOKUP(B2889,总表!A:D,3,0),"-")</f>
        <v>黄色郁金香球根</v>
      </c>
      <c r="F2889" s="6" t="str">
        <f t="shared" si="182"/>
        <v>黄色郁金香球根</v>
      </c>
      <c r="H2889" s="6" t="str">
        <f>IF(IFERROR(VLOOKUP(B2889,总表!A:D,4,0),"露易")=0," ",IFERROR(VLOOKUP(B2889,总表!A:D,4,0),"-"))</f>
        <v> </v>
      </c>
      <c r="I2889" s="6" t="str">
        <f t="shared" si="183"/>
        <v> </v>
      </c>
    </row>
    <row r="2890" spans="1:9">
      <c r="A2890" s="6">
        <v>2889</v>
      </c>
      <c r="B2890" s="47" t="str">
        <f t="shared" si="180"/>
        <v>00000B49</v>
      </c>
      <c r="C2890" s="47" t="str">
        <f>IFERROR(VLOOKUP(B2890,总表!A:B,2,0),"-")</f>
        <v>种植类</v>
      </c>
      <c r="D2890" s="6" t="str">
        <f t="shared" si="181"/>
        <v>种植类</v>
      </c>
      <c r="E2890" s="6" t="str">
        <f>IFERROR(VLOOKUP(B2890,总表!A:D,3,0),"-")</f>
        <v>黄色郁金香花茎</v>
      </c>
      <c r="F2890" s="6" t="str">
        <f t="shared" si="182"/>
        <v>黄色郁金香花茎</v>
      </c>
      <c r="H2890" s="6" t="str">
        <f>IF(IFERROR(VLOOKUP(B2890,总表!A:D,4,0),"露易")=0," ",IFERROR(VLOOKUP(B2890,总表!A:D,4,0),"-"))</f>
        <v> </v>
      </c>
      <c r="I2890" s="6" t="str">
        <f t="shared" si="183"/>
        <v> </v>
      </c>
    </row>
    <row r="2891" spans="1:9">
      <c r="A2891" s="6">
        <v>2890</v>
      </c>
      <c r="B2891" s="47" t="str">
        <f t="shared" si="180"/>
        <v>00000B4A</v>
      </c>
      <c r="C2891" s="47" t="str">
        <f>IFERROR(VLOOKUP(B2891,总表!A:B,2,0),"-")</f>
        <v>种植类</v>
      </c>
      <c r="D2891" s="6" t="str">
        <f t="shared" si="181"/>
        <v>种植类</v>
      </c>
      <c r="E2891" s="6" t="str">
        <f>IFERROR(VLOOKUP(B2891,总表!A:D,3,0),"-")</f>
        <v>黄色郁金香花蕾</v>
      </c>
      <c r="F2891" s="6" t="str">
        <f t="shared" si="182"/>
        <v>黄色郁金香花蕾</v>
      </c>
      <c r="H2891" s="6" t="str">
        <f>IF(IFERROR(VLOOKUP(B2891,总表!A:D,4,0),"露易")=0," ",IFERROR(VLOOKUP(B2891,总表!A:D,4,0),"-"))</f>
        <v> </v>
      </c>
      <c r="I2891" s="6" t="str">
        <f t="shared" si="183"/>
        <v> </v>
      </c>
    </row>
    <row r="2892" spans="1:9">
      <c r="A2892" s="6">
        <v>2891</v>
      </c>
      <c r="B2892" s="47" t="str">
        <f t="shared" si="180"/>
        <v>00000B4B</v>
      </c>
      <c r="C2892" s="47" t="str">
        <f>IFERROR(VLOOKUP(B2892,总表!A:B,2,0),"-")</f>
        <v>种植类</v>
      </c>
      <c r="D2892" s="6" t="str">
        <f t="shared" si="181"/>
        <v>种植类</v>
      </c>
      <c r="E2892" s="6" t="str">
        <f>IFERROR(VLOOKUP(B2892,总表!A:D,3,0),"-")</f>
        <v>粉红郁金香</v>
      </c>
      <c r="F2892" s="6" t="str">
        <f t="shared" si="182"/>
        <v>粉红郁金香</v>
      </c>
      <c r="H2892" s="6" t="str">
        <f>IF(IFERROR(VLOOKUP(B2892,总表!A:D,4,0),"露易")=0," ",IFERROR(VLOOKUP(B2892,总表!A:D,4,0),"-"))</f>
        <v> </v>
      </c>
      <c r="I2892" s="6" t="str">
        <f t="shared" si="183"/>
        <v> </v>
      </c>
    </row>
    <row r="2893" spans="1:9">
      <c r="A2893" s="6">
        <v>2892</v>
      </c>
      <c r="B2893" s="47" t="str">
        <f t="shared" si="180"/>
        <v>00000B4C</v>
      </c>
      <c r="C2893" s="47" t="str">
        <f>IFERROR(VLOOKUP(B2893,总表!A:B,2,0),"-")</f>
        <v>-</v>
      </c>
      <c r="D2893" s="6" t="str">
        <f t="shared" si="181"/>
        <v>-</v>
      </c>
      <c r="E2893" s="6" t="str">
        <f>IFERROR(VLOOKUP(B2893,总表!A:D,3,0),"-")</f>
        <v>-</v>
      </c>
      <c r="F2893" s="6" t="str">
        <f t="shared" si="182"/>
        <v>-</v>
      </c>
      <c r="G2893" s="6" t="s">
        <v>9</v>
      </c>
      <c r="H2893" s="6" t="str">
        <f>IF(IFERROR(VLOOKUP(B2893,总表!A:D,4,0),"露易")=0," ",IFERROR(VLOOKUP(B2893,总表!A:D,4,0),"-"))</f>
        <v>-</v>
      </c>
      <c r="I2893" s="6" t="str">
        <f t="shared" si="183"/>
        <v>-</v>
      </c>
    </row>
    <row r="2894" spans="1:9">
      <c r="A2894" s="6">
        <v>2893</v>
      </c>
      <c r="B2894" s="47" t="str">
        <f t="shared" si="180"/>
        <v>00000B4D</v>
      </c>
      <c r="C2894" s="47" t="str">
        <f>IFERROR(VLOOKUP(B2894,总表!A:B,2,0),"-")</f>
        <v>种植类</v>
      </c>
      <c r="D2894" s="6" t="str">
        <f t="shared" si="181"/>
        <v>种植类</v>
      </c>
      <c r="E2894" s="6" t="str">
        <f>IFERROR(VLOOKUP(B2894,总表!A:D,3,0),"-")</f>
        <v>粉红郁金香花茎</v>
      </c>
      <c r="F2894" s="6" t="str">
        <f t="shared" si="182"/>
        <v>粉红郁金香花茎</v>
      </c>
      <c r="H2894" s="6" t="str">
        <f>IF(IFERROR(VLOOKUP(B2894,总表!A:D,4,0),"露易")=0," ",IFERROR(VLOOKUP(B2894,总表!A:D,4,0),"-"))</f>
        <v> </v>
      </c>
      <c r="I2894" s="6" t="str">
        <f t="shared" si="183"/>
        <v> </v>
      </c>
    </row>
    <row r="2895" spans="1:9">
      <c r="A2895" s="6">
        <v>2894</v>
      </c>
      <c r="B2895" s="47" t="str">
        <f t="shared" si="180"/>
        <v>00000B4E</v>
      </c>
      <c r="C2895" s="47" t="str">
        <f>IFERROR(VLOOKUP(B2895,总表!A:B,2,0),"-")</f>
        <v>种植类</v>
      </c>
      <c r="D2895" s="6" t="str">
        <f t="shared" si="181"/>
        <v>种植类</v>
      </c>
      <c r="E2895" s="6" t="str">
        <f>IFERROR(VLOOKUP(B2895,总表!A:D,3,0),"-")</f>
        <v>粉红郁金香花蕾</v>
      </c>
      <c r="F2895" s="6" t="str">
        <f t="shared" si="182"/>
        <v>粉红郁金香花蕾</v>
      </c>
      <c r="H2895" s="6" t="str">
        <f>IF(IFERROR(VLOOKUP(B2895,总表!A:D,4,0),"露易")=0," ",IFERROR(VLOOKUP(B2895,总表!A:D,4,0),"-"))</f>
        <v> </v>
      </c>
      <c r="I2895" s="6" t="str">
        <f t="shared" si="183"/>
        <v> </v>
      </c>
    </row>
    <row r="2896" spans="1:9">
      <c r="A2896" s="6">
        <v>2895</v>
      </c>
      <c r="B2896" s="47" t="str">
        <f t="shared" si="180"/>
        <v>00000B4F</v>
      </c>
      <c r="C2896" s="47" t="str">
        <f>IFERROR(VLOOKUP(B2896,总表!A:B,2,0),"-")</f>
        <v>种植类</v>
      </c>
      <c r="D2896" s="6" t="str">
        <f t="shared" si="181"/>
        <v>种植类</v>
      </c>
      <c r="E2896" s="6" t="str">
        <f>IFERROR(VLOOKUP(B2896,总表!A:D,3,0),"-")</f>
        <v>橘色郁金香</v>
      </c>
      <c r="F2896" s="6" t="str">
        <f t="shared" si="182"/>
        <v>橘色郁金香</v>
      </c>
      <c r="H2896" s="6" t="str">
        <f>IF(IFERROR(VLOOKUP(B2896,总表!A:D,4,0),"露易")=0," ",IFERROR(VLOOKUP(B2896,总表!A:D,4,0),"-"))</f>
        <v> </v>
      </c>
      <c r="I2896" s="6" t="str">
        <f t="shared" si="183"/>
        <v> </v>
      </c>
    </row>
    <row r="2897" spans="1:9">
      <c r="A2897" s="6">
        <v>2896</v>
      </c>
      <c r="B2897" s="47" t="str">
        <f t="shared" si="180"/>
        <v>00000B50</v>
      </c>
      <c r="C2897" s="47" t="str">
        <f>IFERROR(VLOOKUP(B2897,总表!A:B,2,0),"-")</f>
        <v>-</v>
      </c>
      <c r="D2897" s="6" t="str">
        <f t="shared" si="181"/>
        <v>-</v>
      </c>
      <c r="E2897" s="6" t="str">
        <f>IFERROR(VLOOKUP(B2897,总表!A:D,3,0),"-")</f>
        <v>-</v>
      </c>
      <c r="F2897" s="6" t="str">
        <f t="shared" si="182"/>
        <v>-</v>
      </c>
      <c r="G2897" s="6" t="s">
        <v>9</v>
      </c>
      <c r="H2897" s="6" t="str">
        <f>IF(IFERROR(VLOOKUP(B2897,总表!A:D,4,0),"露易")=0," ",IFERROR(VLOOKUP(B2897,总表!A:D,4,0),"-"))</f>
        <v>-</v>
      </c>
      <c r="I2897" s="6" t="str">
        <f t="shared" si="183"/>
        <v>-</v>
      </c>
    </row>
    <row r="2898" spans="1:9">
      <c r="A2898" s="6">
        <v>2897</v>
      </c>
      <c r="B2898" s="47" t="str">
        <f t="shared" si="180"/>
        <v>00000B51</v>
      </c>
      <c r="C2898" s="47" t="str">
        <f>IFERROR(VLOOKUP(B2898,总表!A:B,2,0),"-")</f>
        <v>种植类</v>
      </c>
      <c r="D2898" s="6" t="str">
        <f t="shared" si="181"/>
        <v>种植类</v>
      </c>
      <c r="E2898" s="6" t="str">
        <f>IFERROR(VLOOKUP(B2898,总表!A:D,3,0),"-")</f>
        <v>橘色郁金香花茎</v>
      </c>
      <c r="F2898" s="6" t="str">
        <f t="shared" si="182"/>
        <v>橘色郁金香花茎</v>
      </c>
      <c r="H2898" s="6" t="str">
        <f>IF(IFERROR(VLOOKUP(B2898,总表!A:D,4,0),"露易")=0," ",IFERROR(VLOOKUP(B2898,总表!A:D,4,0),"-"))</f>
        <v> </v>
      </c>
      <c r="I2898" s="6" t="str">
        <f t="shared" si="183"/>
        <v> </v>
      </c>
    </row>
    <row r="2899" spans="1:9">
      <c r="A2899" s="6">
        <v>2898</v>
      </c>
      <c r="B2899" s="47" t="str">
        <f t="shared" si="180"/>
        <v>00000B52</v>
      </c>
      <c r="C2899" s="47" t="str">
        <f>IFERROR(VLOOKUP(B2899,总表!A:B,2,0),"-")</f>
        <v>种植类</v>
      </c>
      <c r="D2899" s="6" t="str">
        <f t="shared" si="181"/>
        <v>种植类</v>
      </c>
      <c r="E2899" s="6" t="str">
        <f>IFERROR(VLOOKUP(B2899,总表!A:D,3,0),"-")</f>
        <v>橘色郁金香花蕾</v>
      </c>
      <c r="F2899" s="6" t="str">
        <f t="shared" si="182"/>
        <v>橘色郁金香花蕾</v>
      </c>
      <c r="H2899" s="6" t="str">
        <f>IF(IFERROR(VLOOKUP(B2899,总表!A:D,4,0),"露易")=0," ",IFERROR(VLOOKUP(B2899,总表!A:D,4,0),"-"))</f>
        <v> </v>
      </c>
      <c r="I2899" s="6" t="str">
        <f t="shared" si="183"/>
        <v> </v>
      </c>
    </row>
    <row r="2900" spans="1:9">
      <c r="A2900" s="6">
        <v>2899</v>
      </c>
      <c r="B2900" s="47" t="str">
        <f t="shared" si="180"/>
        <v>00000B53</v>
      </c>
      <c r="C2900" s="47" t="str">
        <f>IFERROR(VLOOKUP(B2900,总表!A:B,2,0),"-")</f>
        <v>种植类</v>
      </c>
      <c r="D2900" s="6" t="str">
        <f t="shared" si="181"/>
        <v>种植类</v>
      </c>
      <c r="E2900" s="6" t="str">
        <f>IFERROR(VLOOKUP(B2900,总表!A:D,3,0),"-")</f>
        <v>紫色郁金香</v>
      </c>
      <c r="F2900" s="6" t="str">
        <f t="shared" si="182"/>
        <v>紫色郁金香</v>
      </c>
      <c r="H2900" s="6" t="str">
        <f>IF(IFERROR(VLOOKUP(B2900,总表!A:D,4,0),"露易")=0," ",IFERROR(VLOOKUP(B2900,总表!A:D,4,0),"-"))</f>
        <v> </v>
      </c>
      <c r="I2900" s="6" t="str">
        <f t="shared" si="183"/>
        <v> </v>
      </c>
    </row>
    <row r="2901" spans="1:9">
      <c r="A2901" s="6">
        <v>2900</v>
      </c>
      <c r="B2901" s="47" t="str">
        <f t="shared" si="180"/>
        <v>00000B54</v>
      </c>
      <c r="C2901" s="47" t="str">
        <f>IFERROR(VLOOKUP(B2901,总表!A:B,2,0),"-")</f>
        <v>-</v>
      </c>
      <c r="D2901" s="6" t="str">
        <f t="shared" si="181"/>
        <v>-</v>
      </c>
      <c r="E2901" s="6" t="str">
        <f>IFERROR(VLOOKUP(B2901,总表!A:D,3,0),"-")</f>
        <v>-</v>
      </c>
      <c r="F2901" s="6" t="str">
        <f t="shared" si="182"/>
        <v>-</v>
      </c>
      <c r="G2901" s="6" t="s">
        <v>9</v>
      </c>
      <c r="H2901" s="6" t="str">
        <f>IF(IFERROR(VLOOKUP(B2901,总表!A:D,4,0),"露易")=0," ",IFERROR(VLOOKUP(B2901,总表!A:D,4,0),"-"))</f>
        <v>-</v>
      </c>
      <c r="I2901" s="6" t="str">
        <f t="shared" si="183"/>
        <v>-</v>
      </c>
    </row>
    <row r="2902" spans="1:9">
      <c r="A2902" s="6">
        <v>2901</v>
      </c>
      <c r="B2902" s="47" t="str">
        <f t="shared" si="180"/>
        <v>00000B55</v>
      </c>
      <c r="C2902" s="47" t="str">
        <f>IFERROR(VLOOKUP(B2902,总表!A:B,2,0),"-")</f>
        <v>种植类</v>
      </c>
      <c r="D2902" s="6" t="str">
        <f t="shared" si="181"/>
        <v>种植类</v>
      </c>
      <c r="E2902" s="6" t="str">
        <f>IFERROR(VLOOKUP(B2902,总表!A:D,3,0),"-")</f>
        <v>紫色郁金香花茎</v>
      </c>
      <c r="F2902" s="6" t="str">
        <f t="shared" si="182"/>
        <v>紫色郁金香花茎</v>
      </c>
      <c r="H2902" s="6" t="str">
        <f>IF(IFERROR(VLOOKUP(B2902,总表!A:D,4,0),"露易")=0," ",IFERROR(VLOOKUP(B2902,总表!A:D,4,0),"-"))</f>
        <v> </v>
      </c>
      <c r="I2902" s="6" t="str">
        <f t="shared" si="183"/>
        <v> </v>
      </c>
    </row>
    <row r="2903" spans="1:9">
      <c r="A2903" s="6">
        <v>2902</v>
      </c>
      <c r="B2903" s="47" t="str">
        <f t="shared" si="180"/>
        <v>00000B56</v>
      </c>
      <c r="C2903" s="47" t="str">
        <f>IFERROR(VLOOKUP(B2903,总表!A:B,2,0),"-")</f>
        <v>种植类</v>
      </c>
      <c r="D2903" s="6" t="str">
        <f t="shared" si="181"/>
        <v>种植类</v>
      </c>
      <c r="E2903" s="6" t="str">
        <f>IFERROR(VLOOKUP(B2903,总表!A:D,3,0),"-")</f>
        <v>紫色郁金香花蕾</v>
      </c>
      <c r="F2903" s="6" t="str">
        <f t="shared" si="182"/>
        <v>紫色郁金香花蕾</v>
      </c>
      <c r="H2903" s="6" t="str">
        <f>IF(IFERROR(VLOOKUP(B2903,总表!A:D,4,0),"露易")=0," ",IFERROR(VLOOKUP(B2903,总表!A:D,4,0),"-"))</f>
        <v> </v>
      </c>
      <c r="I2903" s="6" t="str">
        <f t="shared" si="183"/>
        <v> </v>
      </c>
    </row>
    <row r="2904" spans="1:9">
      <c r="A2904" s="6">
        <v>2903</v>
      </c>
      <c r="B2904" s="47" t="str">
        <f t="shared" si="180"/>
        <v>00000B57</v>
      </c>
      <c r="C2904" s="47" t="str">
        <f>IFERROR(VLOOKUP(B2904,总表!A:B,2,0),"-")</f>
        <v>种植类</v>
      </c>
      <c r="D2904" s="6" t="str">
        <f t="shared" si="181"/>
        <v>种植类</v>
      </c>
      <c r="E2904" s="6" t="str">
        <f>IFERROR(VLOOKUP(B2904,总表!A:D,3,0),"-")</f>
        <v>黑色郁金香</v>
      </c>
      <c r="F2904" s="6" t="str">
        <f t="shared" si="182"/>
        <v>黑色郁金香</v>
      </c>
      <c r="H2904" s="6" t="str">
        <f>IF(IFERROR(VLOOKUP(B2904,总表!A:D,4,0),"露易")=0," ",IFERROR(VLOOKUP(B2904,总表!A:D,4,0),"-"))</f>
        <v> </v>
      </c>
      <c r="I2904" s="6" t="str">
        <f t="shared" si="183"/>
        <v> </v>
      </c>
    </row>
    <row r="2905" spans="1:9">
      <c r="A2905" s="6">
        <v>2904</v>
      </c>
      <c r="B2905" s="47" t="str">
        <f t="shared" si="180"/>
        <v>00000B58</v>
      </c>
      <c r="C2905" s="47" t="str">
        <f>IFERROR(VLOOKUP(B2905,总表!A:B,2,0),"-")</f>
        <v>-</v>
      </c>
      <c r="D2905" s="6" t="str">
        <f t="shared" si="181"/>
        <v>-</v>
      </c>
      <c r="E2905" s="6" t="str">
        <f>IFERROR(VLOOKUP(B2905,总表!A:D,3,0),"-")</f>
        <v>-</v>
      </c>
      <c r="F2905" s="6" t="str">
        <f t="shared" si="182"/>
        <v>-</v>
      </c>
      <c r="G2905" s="6" t="s">
        <v>9</v>
      </c>
      <c r="H2905" s="6" t="str">
        <f>IF(IFERROR(VLOOKUP(B2905,总表!A:D,4,0),"露易")=0," ",IFERROR(VLOOKUP(B2905,总表!A:D,4,0),"-"))</f>
        <v>-</v>
      </c>
      <c r="I2905" s="6" t="str">
        <f t="shared" si="183"/>
        <v>-</v>
      </c>
    </row>
    <row r="2906" spans="1:9">
      <c r="A2906" s="6">
        <v>2905</v>
      </c>
      <c r="B2906" s="47" t="str">
        <f t="shared" si="180"/>
        <v>00000B59</v>
      </c>
      <c r="C2906" s="47" t="str">
        <f>IFERROR(VLOOKUP(B2906,总表!A:B,2,0),"-")</f>
        <v>种植类</v>
      </c>
      <c r="D2906" s="6" t="str">
        <f t="shared" si="181"/>
        <v>种植类</v>
      </c>
      <c r="E2906" s="6" t="str">
        <f>IFERROR(VLOOKUP(B2906,总表!A:D,3,0),"-")</f>
        <v>黑色郁金香花茎</v>
      </c>
      <c r="F2906" s="6" t="str">
        <f t="shared" si="182"/>
        <v>黑色郁金香花茎</v>
      </c>
      <c r="H2906" s="6" t="str">
        <f>IF(IFERROR(VLOOKUP(B2906,总表!A:D,4,0),"露易")=0," ",IFERROR(VLOOKUP(B2906,总表!A:D,4,0),"-"))</f>
        <v> </v>
      </c>
      <c r="I2906" s="6" t="str">
        <f t="shared" si="183"/>
        <v> </v>
      </c>
    </row>
    <row r="2907" spans="1:9">
      <c r="A2907" s="6">
        <v>2906</v>
      </c>
      <c r="B2907" s="47" t="str">
        <f t="shared" si="180"/>
        <v>00000B5A</v>
      </c>
      <c r="C2907" s="47" t="str">
        <f>IFERROR(VLOOKUP(B2907,总表!A:B,2,0),"-")</f>
        <v>种植类</v>
      </c>
      <c r="D2907" s="6" t="str">
        <f t="shared" si="181"/>
        <v>种植类</v>
      </c>
      <c r="E2907" s="6" t="str">
        <f>IFERROR(VLOOKUP(B2907,总表!A:D,3,0),"-")</f>
        <v>黑色郁金香花蕾</v>
      </c>
      <c r="F2907" s="6" t="str">
        <f t="shared" si="182"/>
        <v>黑色郁金香花蕾</v>
      </c>
      <c r="H2907" s="6" t="str">
        <f>IF(IFERROR(VLOOKUP(B2907,总表!A:D,4,0),"露易")=0," ",IFERROR(VLOOKUP(B2907,总表!A:D,4,0),"-"))</f>
        <v> </v>
      </c>
      <c r="I2907" s="6" t="str">
        <f t="shared" si="183"/>
        <v> </v>
      </c>
    </row>
    <row r="2908" spans="1:9">
      <c r="A2908" s="6">
        <v>2907</v>
      </c>
      <c r="B2908" s="47" t="str">
        <f t="shared" si="180"/>
        <v>00000B5B</v>
      </c>
      <c r="C2908" s="47" t="str">
        <f>IFERROR(VLOOKUP(B2908,总表!A:B,2,0),"-")</f>
        <v>种植类</v>
      </c>
      <c r="D2908" s="6" t="str">
        <f t="shared" si="181"/>
        <v>种植类</v>
      </c>
      <c r="E2908" s="6" t="str">
        <f>IFERROR(VLOOKUP(B2908,总表!A:D,3,0),"-")</f>
        <v>白色三色堇</v>
      </c>
      <c r="F2908" s="6" t="str">
        <f t="shared" si="182"/>
        <v>白色三色堇</v>
      </c>
      <c r="H2908" s="6" t="str">
        <f>IF(IFERROR(VLOOKUP(B2908,总表!A:D,4,0),"露易")=0," ",IFERROR(VLOOKUP(B2908,总表!A:D,4,0),"-"))</f>
        <v> </v>
      </c>
      <c r="I2908" s="6" t="str">
        <f t="shared" si="183"/>
        <v> </v>
      </c>
    </row>
    <row r="2909" spans="1:9">
      <c r="A2909" s="6">
        <v>2908</v>
      </c>
      <c r="B2909" s="47" t="str">
        <f t="shared" si="180"/>
        <v>00000B5C</v>
      </c>
      <c r="C2909" s="47" t="str">
        <f>IFERROR(VLOOKUP(B2909,总表!A:B,2,0),"-")</f>
        <v>种植类</v>
      </c>
      <c r="D2909" s="6" t="str">
        <f t="shared" si="181"/>
        <v>种植类</v>
      </c>
      <c r="E2909" s="6" t="str">
        <f>IFERROR(VLOOKUP(B2909,总表!A:D,3,0),"-")</f>
        <v>白色三色堇种子</v>
      </c>
      <c r="F2909" s="6" t="str">
        <f t="shared" si="182"/>
        <v>白色三色堇种子</v>
      </c>
      <c r="H2909" s="6" t="str">
        <f>IF(IFERROR(VLOOKUP(B2909,总表!A:D,4,0),"露易")=0," ",IFERROR(VLOOKUP(B2909,总表!A:D,4,0),"-"))</f>
        <v> </v>
      </c>
      <c r="I2909" s="6" t="str">
        <f t="shared" si="183"/>
        <v> </v>
      </c>
    </row>
    <row r="2910" spans="1:9">
      <c r="A2910" s="6">
        <v>2909</v>
      </c>
      <c r="B2910" s="47" t="str">
        <f t="shared" si="180"/>
        <v>00000B5D</v>
      </c>
      <c r="C2910" s="47" t="str">
        <f>IFERROR(VLOOKUP(B2910,总表!A:B,2,0),"-")</f>
        <v>种植类</v>
      </c>
      <c r="D2910" s="6" t="str">
        <f t="shared" si="181"/>
        <v>种植类</v>
      </c>
      <c r="E2910" s="6" t="str">
        <f>IFERROR(VLOOKUP(B2910,总表!A:D,3,0),"-")</f>
        <v>白色三色堇花茎</v>
      </c>
      <c r="F2910" s="6" t="str">
        <f t="shared" si="182"/>
        <v>白色三色堇花茎</v>
      </c>
      <c r="H2910" s="6" t="str">
        <f>IF(IFERROR(VLOOKUP(B2910,总表!A:D,4,0),"露易")=0," ",IFERROR(VLOOKUP(B2910,总表!A:D,4,0),"-"))</f>
        <v> </v>
      </c>
      <c r="I2910" s="6" t="str">
        <f t="shared" si="183"/>
        <v> </v>
      </c>
    </row>
    <row r="2911" spans="1:9">
      <c r="A2911" s="6">
        <v>2910</v>
      </c>
      <c r="B2911" s="47" t="str">
        <f t="shared" si="180"/>
        <v>00000B5E</v>
      </c>
      <c r="C2911" s="47" t="str">
        <f>IFERROR(VLOOKUP(B2911,总表!A:B,2,0),"-")</f>
        <v>种植类</v>
      </c>
      <c r="D2911" s="6" t="str">
        <f t="shared" si="181"/>
        <v>种植类</v>
      </c>
      <c r="E2911" s="6" t="str">
        <f>IFERROR(VLOOKUP(B2911,总表!A:D,3,0),"-")</f>
        <v>白色三色堇花蕾</v>
      </c>
      <c r="F2911" s="6" t="str">
        <f t="shared" si="182"/>
        <v>白色三色堇花蕾</v>
      </c>
      <c r="H2911" s="6" t="str">
        <f>IF(IFERROR(VLOOKUP(B2911,总表!A:D,4,0),"露易")=0," ",IFERROR(VLOOKUP(B2911,总表!A:D,4,0),"-"))</f>
        <v> </v>
      </c>
      <c r="I2911" s="6" t="str">
        <f t="shared" si="183"/>
        <v> </v>
      </c>
    </row>
    <row r="2912" spans="1:9">
      <c r="A2912" s="6">
        <v>2911</v>
      </c>
      <c r="B2912" s="47" t="str">
        <f t="shared" si="180"/>
        <v>00000B5F</v>
      </c>
      <c r="C2912" s="47" t="str">
        <f>IFERROR(VLOOKUP(B2912,总表!A:B,2,0),"-")</f>
        <v>种植类</v>
      </c>
      <c r="D2912" s="6" t="str">
        <f t="shared" si="181"/>
        <v>种植类</v>
      </c>
      <c r="E2912" s="51" t="str">
        <f>IFERROR(VLOOKUP(B2912,总表!A:D,3,0),"-")</f>
        <v>红色三色堇</v>
      </c>
      <c r="F2912" s="51" t="str">
        <f t="shared" si="182"/>
        <v>红色三色堇</v>
      </c>
      <c r="H2912" s="6" t="str">
        <f>IF(IFERROR(VLOOKUP(B2912,总表!A:D,4,0),"露易")=0," ",IFERROR(VLOOKUP(B2912,总表!A:D,4,0),"-"))</f>
        <v> </v>
      </c>
      <c r="I2912" s="6" t="str">
        <f t="shared" si="183"/>
        <v> </v>
      </c>
    </row>
    <row r="2913" spans="1:9">
      <c r="A2913" s="6">
        <v>2912</v>
      </c>
      <c r="B2913" s="47" t="str">
        <f t="shared" si="180"/>
        <v>00000B60</v>
      </c>
      <c r="C2913" s="47" t="str">
        <f>IFERROR(VLOOKUP(B2913,总表!A:B,2,0),"-")</f>
        <v>种植类</v>
      </c>
      <c r="D2913" s="6" t="str">
        <f t="shared" si="181"/>
        <v>种植类</v>
      </c>
      <c r="E2913" s="51" t="str">
        <f>IFERROR(VLOOKUP(B2913,总表!A:D,3,0),"-")</f>
        <v>红色三色堇种子</v>
      </c>
      <c r="F2913" s="51" t="str">
        <f t="shared" si="182"/>
        <v>红色三色堇种子</v>
      </c>
      <c r="H2913" s="6" t="str">
        <f>IF(IFERROR(VLOOKUP(B2913,总表!A:D,4,0),"露易")=0," ",IFERROR(VLOOKUP(B2913,总表!A:D,4,0),"-"))</f>
        <v> </v>
      </c>
      <c r="I2913" s="6" t="str">
        <f t="shared" si="183"/>
        <v> </v>
      </c>
    </row>
    <row r="2914" spans="1:9">
      <c r="A2914" s="6">
        <v>2913</v>
      </c>
      <c r="B2914" s="47" t="str">
        <f t="shared" si="180"/>
        <v>00000B61</v>
      </c>
      <c r="C2914" s="47" t="str">
        <f>IFERROR(VLOOKUP(B2914,总表!A:B,2,0),"-")</f>
        <v>种植类</v>
      </c>
      <c r="D2914" s="6" t="str">
        <f t="shared" si="181"/>
        <v>种植类</v>
      </c>
      <c r="E2914" s="51" t="str">
        <f>IFERROR(VLOOKUP(B2914,总表!A:D,3,0),"-")</f>
        <v>红色三色堇花茎</v>
      </c>
      <c r="F2914" s="51" t="str">
        <f t="shared" si="182"/>
        <v>红色三色堇花茎</v>
      </c>
      <c r="H2914" s="6" t="str">
        <f>IF(IFERROR(VLOOKUP(B2914,总表!A:D,4,0),"露易")=0," ",IFERROR(VLOOKUP(B2914,总表!A:D,4,0),"-"))</f>
        <v> </v>
      </c>
      <c r="I2914" s="6" t="str">
        <f t="shared" si="183"/>
        <v> </v>
      </c>
    </row>
    <row r="2915" spans="1:9">
      <c r="A2915" s="6">
        <v>2914</v>
      </c>
      <c r="B2915" s="47" t="str">
        <f t="shared" si="180"/>
        <v>00000B62</v>
      </c>
      <c r="C2915" s="47" t="str">
        <f>IFERROR(VLOOKUP(B2915,总表!A:B,2,0),"-")</f>
        <v>种植类</v>
      </c>
      <c r="D2915" s="6" t="str">
        <f t="shared" si="181"/>
        <v>种植类</v>
      </c>
      <c r="E2915" s="51" t="str">
        <f>IFERROR(VLOOKUP(B2915,总表!A:D,3,0),"-")</f>
        <v>红色三色堇花蕾</v>
      </c>
      <c r="F2915" s="51" t="str">
        <f t="shared" si="182"/>
        <v>红色三色堇花蕾</v>
      </c>
      <c r="H2915" s="6" t="str">
        <f>IF(IFERROR(VLOOKUP(B2915,总表!A:D,4,0),"露易")=0," ",IFERROR(VLOOKUP(B2915,总表!A:D,4,0),"-"))</f>
        <v> </v>
      </c>
      <c r="I2915" s="6" t="str">
        <f t="shared" si="183"/>
        <v> </v>
      </c>
    </row>
    <row r="2916" spans="1:9">
      <c r="A2916" s="6">
        <v>2915</v>
      </c>
      <c r="B2916" s="47" t="str">
        <f t="shared" si="180"/>
        <v>00000B63</v>
      </c>
      <c r="C2916" s="47" t="str">
        <f>IFERROR(VLOOKUP(B2916,总表!A:B,2,0),"-")</f>
        <v>种植类</v>
      </c>
      <c r="D2916" s="6" t="str">
        <f t="shared" si="181"/>
        <v>种植类</v>
      </c>
      <c r="E2916" s="6" t="str">
        <f>IFERROR(VLOOKUP(B2916,总表!A:D,3,0),"-")</f>
        <v>黄色三色堇</v>
      </c>
      <c r="F2916" s="6" t="str">
        <f t="shared" si="182"/>
        <v>黄色三色堇</v>
      </c>
      <c r="H2916" s="6" t="str">
        <f>IF(IFERROR(VLOOKUP(B2916,总表!A:D,4,0),"露易")=0," ",IFERROR(VLOOKUP(B2916,总表!A:D,4,0),"-"))</f>
        <v> </v>
      </c>
      <c r="I2916" s="6" t="str">
        <f t="shared" si="183"/>
        <v> </v>
      </c>
    </row>
    <row r="2917" spans="1:9">
      <c r="A2917" s="6">
        <v>2916</v>
      </c>
      <c r="B2917" s="47" t="str">
        <f t="shared" si="180"/>
        <v>00000B64</v>
      </c>
      <c r="C2917" s="47" t="str">
        <f>IFERROR(VLOOKUP(B2917,总表!A:B,2,0),"-")</f>
        <v>种植类</v>
      </c>
      <c r="D2917" s="6" t="str">
        <f t="shared" si="181"/>
        <v>种植类</v>
      </c>
      <c r="E2917" s="6" t="str">
        <f>IFERROR(VLOOKUP(B2917,总表!A:D,3,0),"-")</f>
        <v>黄色三色堇种子</v>
      </c>
      <c r="F2917" s="6" t="str">
        <f t="shared" si="182"/>
        <v>黄色三色堇种子</v>
      </c>
      <c r="H2917" s="6" t="str">
        <f>IF(IFERROR(VLOOKUP(B2917,总表!A:D,4,0),"露易")=0," ",IFERROR(VLOOKUP(B2917,总表!A:D,4,0),"-"))</f>
        <v> </v>
      </c>
      <c r="I2917" s="6" t="str">
        <f t="shared" si="183"/>
        <v> </v>
      </c>
    </row>
    <row r="2918" spans="1:9">
      <c r="A2918" s="6">
        <v>2917</v>
      </c>
      <c r="B2918" s="47" t="str">
        <f t="shared" si="180"/>
        <v>00000B65</v>
      </c>
      <c r="C2918" s="47" t="str">
        <f>IFERROR(VLOOKUP(B2918,总表!A:B,2,0),"-")</f>
        <v>种植类</v>
      </c>
      <c r="D2918" s="6" t="str">
        <f t="shared" si="181"/>
        <v>种植类</v>
      </c>
      <c r="E2918" s="6" t="str">
        <f>IFERROR(VLOOKUP(B2918,总表!A:D,3,0),"-")</f>
        <v>黄色三色堇花茎</v>
      </c>
      <c r="F2918" s="6" t="str">
        <f t="shared" si="182"/>
        <v>黄色三色堇花茎</v>
      </c>
      <c r="H2918" s="6" t="str">
        <f>IF(IFERROR(VLOOKUP(B2918,总表!A:D,4,0),"露易")=0," ",IFERROR(VLOOKUP(B2918,总表!A:D,4,0),"-"))</f>
        <v> </v>
      </c>
      <c r="I2918" s="6" t="str">
        <f t="shared" si="183"/>
        <v> </v>
      </c>
    </row>
    <row r="2919" spans="1:9">
      <c r="A2919" s="6">
        <v>2918</v>
      </c>
      <c r="B2919" s="47" t="str">
        <f t="shared" si="180"/>
        <v>00000B66</v>
      </c>
      <c r="C2919" s="47" t="str">
        <f>IFERROR(VLOOKUP(B2919,总表!A:B,2,0),"-")</f>
        <v>种植类</v>
      </c>
      <c r="D2919" s="6" t="str">
        <f t="shared" si="181"/>
        <v>种植类</v>
      </c>
      <c r="E2919" s="6" t="str">
        <f>IFERROR(VLOOKUP(B2919,总表!A:D,3,0),"-")</f>
        <v>黄色三色堇花蕾</v>
      </c>
      <c r="F2919" s="6" t="str">
        <f t="shared" si="182"/>
        <v>黄色三色堇花蕾</v>
      </c>
      <c r="H2919" s="6" t="str">
        <f>IF(IFERROR(VLOOKUP(B2919,总表!A:D,4,0),"露易")=0," ",IFERROR(VLOOKUP(B2919,总表!A:D,4,0),"-"))</f>
        <v> </v>
      </c>
      <c r="I2919" s="6" t="str">
        <f t="shared" si="183"/>
        <v> </v>
      </c>
    </row>
    <row r="2920" spans="1:9">
      <c r="A2920" s="6">
        <v>2919</v>
      </c>
      <c r="B2920" s="47" t="str">
        <f t="shared" si="180"/>
        <v>00000B67</v>
      </c>
      <c r="C2920" s="47" t="str">
        <f>IFERROR(VLOOKUP(B2920,总表!A:B,2,0),"-")</f>
        <v>种植类</v>
      </c>
      <c r="D2920" s="6" t="str">
        <f t="shared" si="181"/>
        <v>种植类</v>
      </c>
      <c r="E2920" s="51" t="str">
        <f>IFERROR(VLOOKUP(B2920,总表!A:D,3,0),"-")</f>
        <v>红黄三色堇</v>
      </c>
      <c r="F2920" s="51" t="str">
        <f t="shared" si="182"/>
        <v>红黄三色堇</v>
      </c>
      <c r="H2920" s="6" t="str">
        <f>IF(IFERROR(VLOOKUP(B2920,总表!A:D,4,0),"露易")=0," ",IFERROR(VLOOKUP(B2920,总表!A:D,4,0),"-"))</f>
        <v> </v>
      </c>
      <c r="I2920" s="6" t="str">
        <f t="shared" si="183"/>
        <v> </v>
      </c>
    </row>
    <row r="2921" spans="1:9">
      <c r="A2921" s="6">
        <v>2920</v>
      </c>
      <c r="B2921" s="47" t="str">
        <f t="shared" si="180"/>
        <v>00000B68</v>
      </c>
      <c r="C2921" s="47" t="str">
        <f>IFERROR(VLOOKUP(B2921,总表!A:B,2,0),"-")</f>
        <v>-</v>
      </c>
      <c r="D2921" s="6" t="str">
        <f t="shared" si="181"/>
        <v>-</v>
      </c>
      <c r="E2921" s="6" t="str">
        <f>IFERROR(VLOOKUP(B2921,总表!A:D,3,0),"-")</f>
        <v>-</v>
      </c>
      <c r="F2921" s="6" t="str">
        <f t="shared" si="182"/>
        <v>-</v>
      </c>
      <c r="G2921" s="6" t="s">
        <v>9</v>
      </c>
      <c r="H2921" s="6" t="str">
        <f>IF(IFERROR(VLOOKUP(B2921,总表!A:D,4,0),"露易")=0," ",IFERROR(VLOOKUP(B2921,总表!A:D,4,0),"-"))</f>
        <v>-</v>
      </c>
      <c r="I2921" s="6" t="str">
        <f t="shared" si="183"/>
        <v>-</v>
      </c>
    </row>
    <row r="2922" spans="1:9">
      <c r="A2922" s="6">
        <v>2921</v>
      </c>
      <c r="B2922" s="47" t="str">
        <f t="shared" si="180"/>
        <v>00000B69</v>
      </c>
      <c r="C2922" s="47" t="str">
        <f>IFERROR(VLOOKUP(B2922,总表!A:B,2,0),"-")</f>
        <v>种植类</v>
      </c>
      <c r="D2922" s="6" t="str">
        <f t="shared" si="181"/>
        <v>种植类</v>
      </c>
      <c r="E2922" s="51" t="str">
        <f>IFERROR(VLOOKUP(B2922,总表!A:D,3,0),"-")</f>
        <v>红黄三色堇花茎</v>
      </c>
      <c r="F2922" s="51" t="str">
        <f t="shared" si="182"/>
        <v>红黄三色堇花茎</v>
      </c>
      <c r="H2922" s="6" t="str">
        <f>IF(IFERROR(VLOOKUP(B2922,总表!A:D,4,0),"露易")=0," ",IFERROR(VLOOKUP(B2922,总表!A:D,4,0),"-"))</f>
        <v> </v>
      </c>
      <c r="I2922" s="6" t="str">
        <f t="shared" si="183"/>
        <v> </v>
      </c>
    </row>
    <row r="2923" spans="1:9">
      <c r="A2923" s="6">
        <v>2922</v>
      </c>
      <c r="B2923" s="47" t="str">
        <f t="shared" si="180"/>
        <v>00000B6A</v>
      </c>
      <c r="C2923" s="47" t="str">
        <f>IFERROR(VLOOKUP(B2923,总表!A:B,2,0),"-")</f>
        <v>种植类</v>
      </c>
      <c r="D2923" s="6" t="str">
        <f t="shared" si="181"/>
        <v>种植类</v>
      </c>
      <c r="E2923" s="51" t="str">
        <f>IFERROR(VLOOKUP(B2923,总表!A:D,3,0),"-")</f>
        <v>红黄三色堇花蕾</v>
      </c>
      <c r="F2923" s="51" t="str">
        <f t="shared" si="182"/>
        <v>红黄三色堇花蕾</v>
      </c>
      <c r="H2923" s="6" t="str">
        <f>IF(IFERROR(VLOOKUP(B2923,总表!A:D,4,0),"露易")=0," ",IFERROR(VLOOKUP(B2923,总表!A:D,4,0),"-"))</f>
        <v> </v>
      </c>
      <c r="I2923" s="6" t="str">
        <f t="shared" si="183"/>
        <v> </v>
      </c>
    </row>
    <row r="2924" spans="1:9">
      <c r="A2924" s="6">
        <v>2923</v>
      </c>
      <c r="B2924" s="47" t="str">
        <f t="shared" si="180"/>
        <v>00000B6B</v>
      </c>
      <c r="C2924" s="47" t="str">
        <f>IFERROR(VLOOKUP(B2924,总表!A:B,2,0),"-")</f>
        <v>种植类</v>
      </c>
      <c r="D2924" s="6" t="str">
        <f t="shared" si="181"/>
        <v>种植类</v>
      </c>
      <c r="E2924" s="6" t="str">
        <f>IFERROR(VLOOKUP(B2924,总表!A:D,3,0),"-")</f>
        <v>紫色三色堇</v>
      </c>
      <c r="F2924" s="6" t="str">
        <f t="shared" si="182"/>
        <v>紫色三色堇</v>
      </c>
      <c r="H2924" s="6" t="str">
        <f>IF(IFERROR(VLOOKUP(B2924,总表!A:D,4,0),"露易")=0," ",IFERROR(VLOOKUP(B2924,总表!A:D,4,0),"-"))</f>
        <v> </v>
      </c>
      <c r="I2924" s="6" t="str">
        <f t="shared" si="183"/>
        <v> </v>
      </c>
    </row>
    <row r="2925" spans="1:9">
      <c r="A2925" s="6">
        <v>2924</v>
      </c>
      <c r="B2925" s="47" t="str">
        <f t="shared" si="180"/>
        <v>00000B6C</v>
      </c>
      <c r="C2925" s="47" t="str">
        <f>IFERROR(VLOOKUP(B2925,总表!A:B,2,0),"-")</f>
        <v>-</v>
      </c>
      <c r="D2925" s="6" t="str">
        <f t="shared" si="181"/>
        <v>-</v>
      </c>
      <c r="E2925" s="6" t="str">
        <f>IFERROR(VLOOKUP(B2925,总表!A:D,3,0),"-")</f>
        <v>-</v>
      </c>
      <c r="F2925" s="6" t="str">
        <f t="shared" si="182"/>
        <v>-</v>
      </c>
      <c r="G2925" s="6" t="s">
        <v>9</v>
      </c>
      <c r="H2925" s="6" t="str">
        <f>IF(IFERROR(VLOOKUP(B2925,总表!A:D,4,0),"露易")=0," ",IFERROR(VLOOKUP(B2925,总表!A:D,4,0),"-"))</f>
        <v>-</v>
      </c>
      <c r="I2925" s="6" t="str">
        <f t="shared" si="183"/>
        <v>-</v>
      </c>
    </row>
    <row r="2926" spans="1:9">
      <c r="A2926" s="6">
        <v>2925</v>
      </c>
      <c r="B2926" s="47" t="str">
        <f t="shared" si="180"/>
        <v>00000B6D</v>
      </c>
      <c r="C2926" s="47" t="str">
        <f>IFERROR(VLOOKUP(B2926,总表!A:B,2,0),"-")</f>
        <v>种植类</v>
      </c>
      <c r="D2926" s="6" t="str">
        <f t="shared" si="181"/>
        <v>种植类</v>
      </c>
      <c r="E2926" s="6" t="str">
        <f>IFERROR(VLOOKUP(B2926,总表!A:D,3,0),"-")</f>
        <v>紫色三色堇花茎</v>
      </c>
      <c r="F2926" s="6" t="str">
        <f t="shared" si="182"/>
        <v>紫色三色堇花茎</v>
      </c>
      <c r="H2926" s="6" t="str">
        <f>IF(IFERROR(VLOOKUP(B2926,总表!A:D,4,0),"露易")=0," ",IFERROR(VLOOKUP(B2926,总表!A:D,4,0),"-"))</f>
        <v> </v>
      </c>
      <c r="I2926" s="6" t="str">
        <f t="shared" si="183"/>
        <v> </v>
      </c>
    </row>
    <row r="2927" spans="1:9">
      <c r="A2927" s="6">
        <v>2926</v>
      </c>
      <c r="B2927" s="47" t="str">
        <f t="shared" si="180"/>
        <v>00000B6E</v>
      </c>
      <c r="C2927" s="47" t="str">
        <f>IFERROR(VLOOKUP(B2927,总表!A:B,2,0),"-")</f>
        <v>种植类</v>
      </c>
      <c r="D2927" s="6" t="str">
        <f t="shared" si="181"/>
        <v>种植类</v>
      </c>
      <c r="E2927" s="6" t="str">
        <f>IFERROR(VLOOKUP(B2927,总表!A:D,3,0),"-")</f>
        <v>紫色三色堇花蕾</v>
      </c>
      <c r="F2927" s="6" t="str">
        <f t="shared" si="182"/>
        <v>紫色三色堇花蕾</v>
      </c>
      <c r="H2927" s="6" t="str">
        <f>IF(IFERROR(VLOOKUP(B2927,总表!A:D,4,0),"露易")=0," ",IFERROR(VLOOKUP(B2927,总表!A:D,4,0),"-"))</f>
        <v> </v>
      </c>
      <c r="I2927" s="6" t="str">
        <f t="shared" si="183"/>
        <v> </v>
      </c>
    </row>
    <row r="2928" spans="1:9">
      <c r="A2928" s="6">
        <v>2927</v>
      </c>
      <c r="B2928" s="47" t="str">
        <f t="shared" si="180"/>
        <v>00000B6F</v>
      </c>
      <c r="C2928" s="47" t="str">
        <f>IFERROR(VLOOKUP(B2928,总表!A:B,2,0),"-")</f>
        <v>种植类</v>
      </c>
      <c r="D2928" s="6" t="str">
        <f t="shared" si="181"/>
        <v>种植类</v>
      </c>
      <c r="E2928" s="51" t="str">
        <f>IFERROR(VLOOKUP(B2928,总表!A:D,3,0),"-")</f>
        <v>蓝色三色堇</v>
      </c>
      <c r="F2928" s="51" t="str">
        <f t="shared" si="182"/>
        <v>蓝色三色堇</v>
      </c>
      <c r="H2928" s="6" t="str">
        <f>IF(IFERROR(VLOOKUP(B2928,总表!A:D,4,0),"露易")=0," ",IFERROR(VLOOKUP(B2928,总表!A:D,4,0),"-"))</f>
        <v> </v>
      </c>
      <c r="I2928" s="6" t="str">
        <f t="shared" si="183"/>
        <v> </v>
      </c>
    </row>
    <row r="2929" spans="1:9">
      <c r="A2929" s="6">
        <v>2928</v>
      </c>
      <c r="B2929" s="47" t="str">
        <f t="shared" si="180"/>
        <v>00000B70</v>
      </c>
      <c r="C2929" s="47" t="str">
        <f>IFERROR(VLOOKUP(B2929,总表!A:B,2,0),"-")</f>
        <v>-</v>
      </c>
      <c r="D2929" s="6" t="str">
        <f t="shared" si="181"/>
        <v>-</v>
      </c>
      <c r="E2929" s="6" t="str">
        <f>IFERROR(VLOOKUP(B2929,总表!A:D,3,0),"-")</f>
        <v>-</v>
      </c>
      <c r="F2929" s="6" t="str">
        <f t="shared" si="182"/>
        <v>-</v>
      </c>
      <c r="G2929" s="6" t="s">
        <v>9</v>
      </c>
      <c r="H2929" s="6" t="str">
        <f>IF(IFERROR(VLOOKUP(B2929,总表!A:D,4,0),"露易")=0," ",IFERROR(VLOOKUP(B2929,总表!A:D,4,0),"-"))</f>
        <v>-</v>
      </c>
      <c r="I2929" s="6" t="str">
        <f t="shared" si="183"/>
        <v>-</v>
      </c>
    </row>
    <row r="2930" spans="1:9">
      <c r="A2930" s="6">
        <v>2929</v>
      </c>
      <c r="B2930" s="47" t="str">
        <f t="shared" si="180"/>
        <v>00000B71</v>
      </c>
      <c r="C2930" s="47" t="str">
        <f>IFERROR(VLOOKUP(B2930,总表!A:B,2,0),"-")</f>
        <v>种植类</v>
      </c>
      <c r="D2930" s="6" t="str">
        <f t="shared" si="181"/>
        <v>种植类</v>
      </c>
      <c r="E2930" s="51" t="str">
        <f>IFERROR(VLOOKUP(B2930,总表!A:D,3,0),"-")</f>
        <v>蓝色三色堇花茎</v>
      </c>
      <c r="F2930" s="51" t="str">
        <f t="shared" si="182"/>
        <v>蓝色三色堇花茎</v>
      </c>
      <c r="H2930" s="6" t="str">
        <f>IF(IFERROR(VLOOKUP(B2930,总表!A:D,4,0),"露易")=0," ",IFERROR(VLOOKUP(B2930,总表!A:D,4,0),"-"))</f>
        <v> </v>
      </c>
      <c r="I2930" s="6" t="str">
        <f t="shared" si="183"/>
        <v> </v>
      </c>
    </row>
    <row r="2931" spans="1:9">
      <c r="A2931" s="6">
        <v>2930</v>
      </c>
      <c r="B2931" s="47" t="str">
        <f t="shared" si="180"/>
        <v>00000B72</v>
      </c>
      <c r="C2931" s="47" t="str">
        <f>IFERROR(VLOOKUP(B2931,总表!A:B,2,0),"-")</f>
        <v>种植类</v>
      </c>
      <c r="D2931" s="6" t="str">
        <f t="shared" si="181"/>
        <v>种植类</v>
      </c>
      <c r="E2931" s="51" t="str">
        <f>IFERROR(VLOOKUP(B2931,总表!A:D,3,0),"-")</f>
        <v>蓝色三色堇花蕾</v>
      </c>
      <c r="F2931" s="51" t="str">
        <f t="shared" si="182"/>
        <v>蓝色三色堇花蕾</v>
      </c>
      <c r="H2931" s="6" t="str">
        <f>IF(IFERROR(VLOOKUP(B2931,总表!A:D,4,0),"露易")=0," ",IFERROR(VLOOKUP(B2931,总表!A:D,4,0),"-"))</f>
        <v> </v>
      </c>
      <c r="I2931" s="6" t="str">
        <f t="shared" si="183"/>
        <v> </v>
      </c>
    </row>
    <row r="2932" spans="1:9">
      <c r="A2932" s="6">
        <v>2931</v>
      </c>
      <c r="B2932" s="47" t="str">
        <f t="shared" si="180"/>
        <v>00000B73</v>
      </c>
      <c r="C2932" s="47" t="str">
        <f>IFERROR(VLOOKUP(B2932,总表!A:B,2,0),"-")</f>
        <v>种植类</v>
      </c>
      <c r="D2932" s="6" t="str">
        <f t="shared" si="181"/>
        <v>种植类</v>
      </c>
      <c r="E2932" s="6" t="str">
        <f>IFERROR(VLOOKUP(B2932,总表!A:D,3,0),"-")</f>
        <v>白色玫瑰</v>
      </c>
      <c r="F2932" s="6" t="str">
        <f t="shared" si="182"/>
        <v>白色玫瑰</v>
      </c>
      <c r="H2932" s="6" t="str">
        <f>IF(IFERROR(VLOOKUP(B2932,总表!A:D,4,0),"露易")=0," ",IFERROR(VLOOKUP(B2932,总表!A:D,4,0),"-"))</f>
        <v> </v>
      </c>
      <c r="I2932" s="6" t="str">
        <f t="shared" si="183"/>
        <v> </v>
      </c>
    </row>
    <row r="2933" spans="1:9">
      <c r="A2933" s="6">
        <v>2932</v>
      </c>
      <c r="B2933" s="47" t="str">
        <f t="shared" si="180"/>
        <v>00000B74</v>
      </c>
      <c r="C2933" s="47" t="str">
        <f>IFERROR(VLOOKUP(B2933,总表!A:B,2,0),"-")</f>
        <v>种植类</v>
      </c>
      <c r="D2933" s="6" t="str">
        <f t="shared" si="181"/>
        <v>种植类</v>
      </c>
      <c r="E2933" s="6" t="str">
        <f>IFERROR(VLOOKUP(B2933,总表!A:D,3,0),"-")</f>
        <v>白色玫瑰种子</v>
      </c>
      <c r="F2933" s="6" t="str">
        <f t="shared" si="182"/>
        <v>白色玫瑰种子</v>
      </c>
      <c r="H2933" s="6" t="str">
        <f>IF(IFERROR(VLOOKUP(B2933,总表!A:D,4,0),"露易")=0," ",IFERROR(VLOOKUP(B2933,总表!A:D,4,0),"-"))</f>
        <v> </v>
      </c>
      <c r="I2933" s="6" t="str">
        <f t="shared" si="183"/>
        <v> </v>
      </c>
    </row>
    <row r="2934" spans="1:9">
      <c r="A2934" s="6">
        <v>2933</v>
      </c>
      <c r="B2934" s="47" t="str">
        <f t="shared" si="180"/>
        <v>00000B75</v>
      </c>
      <c r="C2934" s="47" t="str">
        <f>IFERROR(VLOOKUP(B2934,总表!A:B,2,0),"-")</f>
        <v>种植类</v>
      </c>
      <c r="D2934" s="6" t="str">
        <f t="shared" si="181"/>
        <v>种植类</v>
      </c>
      <c r="E2934" s="6" t="str">
        <f>IFERROR(VLOOKUP(B2934,总表!A:D,3,0),"-")</f>
        <v>白色玫瑰花茎</v>
      </c>
      <c r="F2934" s="6" t="str">
        <f t="shared" si="182"/>
        <v>白色玫瑰花茎</v>
      </c>
      <c r="H2934" s="6" t="str">
        <f>IF(IFERROR(VLOOKUP(B2934,总表!A:D,4,0),"露易")=0," ",IFERROR(VLOOKUP(B2934,总表!A:D,4,0),"-"))</f>
        <v> </v>
      </c>
      <c r="I2934" s="6" t="str">
        <f t="shared" si="183"/>
        <v> </v>
      </c>
    </row>
    <row r="2935" spans="1:9">
      <c r="A2935" s="6">
        <v>2934</v>
      </c>
      <c r="B2935" s="47" t="str">
        <f t="shared" si="180"/>
        <v>00000B76</v>
      </c>
      <c r="C2935" s="47" t="str">
        <f>IFERROR(VLOOKUP(B2935,总表!A:B,2,0),"-")</f>
        <v>种植类</v>
      </c>
      <c r="D2935" s="6" t="str">
        <f t="shared" si="181"/>
        <v>种植类</v>
      </c>
      <c r="E2935" s="6" t="str">
        <f>IFERROR(VLOOKUP(B2935,总表!A:D,3,0),"-")</f>
        <v>白色玫瑰花蕾</v>
      </c>
      <c r="F2935" s="6" t="str">
        <f t="shared" si="182"/>
        <v>白色玫瑰花蕾</v>
      </c>
      <c r="H2935" s="6" t="str">
        <f>IF(IFERROR(VLOOKUP(B2935,总表!A:D,4,0),"露易")=0," ",IFERROR(VLOOKUP(B2935,总表!A:D,4,0),"-"))</f>
        <v> </v>
      </c>
      <c r="I2935" s="6" t="str">
        <f t="shared" si="183"/>
        <v> </v>
      </c>
    </row>
    <row r="2936" spans="1:9">
      <c r="A2936" s="6">
        <v>2935</v>
      </c>
      <c r="B2936" s="47" t="str">
        <f t="shared" si="180"/>
        <v>00000B77</v>
      </c>
      <c r="C2936" s="47" t="str">
        <f>IFERROR(VLOOKUP(B2936,总表!A:B,2,0),"-")</f>
        <v>种植类</v>
      </c>
      <c r="D2936" s="6" t="str">
        <f t="shared" si="181"/>
        <v>种植类</v>
      </c>
      <c r="E2936" s="51" t="str">
        <f>IFERROR(VLOOKUP(B2936,总表!A:D,3,0),"-")</f>
        <v>红色玫瑰</v>
      </c>
      <c r="F2936" s="51" t="str">
        <f t="shared" si="182"/>
        <v>红色玫瑰</v>
      </c>
      <c r="H2936" s="6" t="str">
        <f>IF(IFERROR(VLOOKUP(B2936,总表!A:D,4,0),"露易")=0," ",IFERROR(VLOOKUP(B2936,总表!A:D,4,0),"-"))</f>
        <v> </v>
      </c>
      <c r="I2936" s="6" t="str">
        <f t="shared" si="183"/>
        <v> </v>
      </c>
    </row>
    <row r="2937" spans="1:9">
      <c r="A2937" s="6">
        <v>2936</v>
      </c>
      <c r="B2937" s="47" t="str">
        <f t="shared" si="180"/>
        <v>00000B78</v>
      </c>
      <c r="C2937" s="47" t="str">
        <f>IFERROR(VLOOKUP(B2937,总表!A:B,2,0),"-")</f>
        <v>种植类</v>
      </c>
      <c r="D2937" s="6" t="str">
        <f t="shared" si="181"/>
        <v>种植类</v>
      </c>
      <c r="E2937" s="51" t="str">
        <f>IFERROR(VLOOKUP(B2937,总表!A:D,3,0),"-")</f>
        <v>红色玫瑰种子</v>
      </c>
      <c r="F2937" s="51" t="str">
        <f t="shared" si="182"/>
        <v>红色玫瑰种子</v>
      </c>
      <c r="H2937" s="6" t="str">
        <f>IF(IFERROR(VLOOKUP(B2937,总表!A:D,4,0),"露易")=0," ",IFERROR(VLOOKUP(B2937,总表!A:D,4,0),"-"))</f>
        <v> </v>
      </c>
      <c r="I2937" s="6" t="str">
        <f t="shared" si="183"/>
        <v> </v>
      </c>
    </row>
    <row r="2938" spans="1:9">
      <c r="A2938" s="6">
        <v>2937</v>
      </c>
      <c r="B2938" s="47" t="str">
        <f t="shared" si="180"/>
        <v>00000B79</v>
      </c>
      <c r="C2938" s="47" t="str">
        <f>IFERROR(VLOOKUP(B2938,总表!A:B,2,0),"-")</f>
        <v>种植类</v>
      </c>
      <c r="D2938" s="6" t="str">
        <f t="shared" si="181"/>
        <v>种植类</v>
      </c>
      <c r="E2938" s="51" t="str">
        <f>IFERROR(VLOOKUP(B2938,总表!A:D,3,0),"-")</f>
        <v>红色玫瑰花茎</v>
      </c>
      <c r="F2938" s="51" t="str">
        <f t="shared" si="182"/>
        <v>红色玫瑰花茎</v>
      </c>
      <c r="H2938" s="6" t="str">
        <f>IF(IFERROR(VLOOKUP(B2938,总表!A:D,4,0),"露易")=0," ",IFERROR(VLOOKUP(B2938,总表!A:D,4,0),"-"))</f>
        <v> </v>
      </c>
      <c r="I2938" s="6" t="str">
        <f t="shared" si="183"/>
        <v> </v>
      </c>
    </row>
    <row r="2939" spans="1:9">
      <c r="A2939" s="6">
        <v>2938</v>
      </c>
      <c r="B2939" s="47" t="str">
        <f t="shared" si="180"/>
        <v>00000B7A</v>
      </c>
      <c r="C2939" s="47" t="str">
        <f>IFERROR(VLOOKUP(B2939,总表!A:B,2,0),"-")</f>
        <v>种植类</v>
      </c>
      <c r="D2939" s="6" t="str">
        <f t="shared" si="181"/>
        <v>种植类</v>
      </c>
      <c r="E2939" s="51" t="str">
        <f>IFERROR(VLOOKUP(B2939,总表!A:D,3,0),"-")</f>
        <v>红色玫瑰花蕾</v>
      </c>
      <c r="F2939" s="51" t="str">
        <f t="shared" si="182"/>
        <v>红色玫瑰花蕾</v>
      </c>
      <c r="H2939" s="6" t="str">
        <f>IF(IFERROR(VLOOKUP(B2939,总表!A:D,4,0),"露易")=0," ",IFERROR(VLOOKUP(B2939,总表!A:D,4,0),"-"))</f>
        <v> </v>
      </c>
      <c r="I2939" s="6" t="str">
        <f t="shared" si="183"/>
        <v> </v>
      </c>
    </row>
    <row r="2940" spans="1:9">
      <c r="A2940" s="6">
        <v>2939</v>
      </c>
      <c r="B2940" s="47" t="str">
        <f t="shared" si="180"/>
        <v>00000B7B</v>
      </c>
      <c r="C2940" s="47" t="str">
        <f>IFERROR(VLOOKUP(B2940,总表!A:B,2,0),"-")</f>
        <v>种植类</v>
      </c>
      <c r="D2940" s="6" t="str">
        <f t="shared" si="181"/>
        <v>种植类</v>
      </c>
      <c r="E2940" s="6" t="str">
        <f>IFERROR(VLOOKUP(B2940,总表!A:D,3,0),"-")</f>
        <v>黄色玫瑰</v>
      </c>
      <c r="F2940" s="6" t="str">
        <f t="shared" si="182"/>
        <v>黄色玫瑰</v>
      </c>
      <c r="H2940" s="6" t="str">
        <f>IF(IFERROR(VLOOKUP(B2940,总表!A:D,4,0),"露易")=0," ",IFERROR(VLOOKUP(B2940,总表!A:D,4,0),"-"))</f>
        <v> </v>
      </c>
      <c r="I2940" s="6" t="str">
        <f t="shared" si="183"/>
        <v> </v>
      </c>
    </row>
    <row r="2941" spans="1:9">
      <c r="A2941" s="6">
        <v>2940</v>
      </c>
      <c r="B2941" s="47" t="str">
        <f t="shared" si="180"/>
        <v>00000B7C</v>
      </c>
      <c r="C2941" s="47" t="str">
        <f>IFERROR(VLOOKUP(B2941,总表!A:B,2,0),"-")</f>
        <v>种植类</v>
      </c>
      <c r="D2941" s="6" t="str">
        <f t="shared" si="181"/>
        <v>种植类</v>
      </c>
      <c r="E2941" s="6" t="str">
        <f>IFERROR(VLOOKUP(B2941,总表!A:D,3,0),"-")</f>
        <v>黄色玫瑰种子</v>
      </c>
      <c r="F2941" s="6" t="str">
        <f t="shared" si="182"/>
        <v>黄色玫瑰种子</v>
      </c>
      <c r="H2941" s="6" t="str">
        <f>IF(IFERROR(VLOOKUP(B2941,总表!A:D,4,0),"露易")=0," ",IFERROR(VLOOKUP(B2941,总表!A:D,4,0),"-"))</f>
        <v> </v>
      </c>
      <c r="I2941" s="6" t="str">
        <f t="shared" si="183"/>
        <v> </v>
      </c>
    </row>
    <row r="2942" spans="1:9">
      <c r="A2942" s="6">
        <v>2941</v>
      </c>
      <c r="B2942" s="47" t="str">
        <f t="shared" si="180"/>
        <v>00000B7D</v>
      </c>
      <c r="C2942" s="47" t="str">
        <f>IFERROR(VLOOKUP(B2942,总表!A:B,2,0),"-")</f>
        <v>种植类</v>
      </c>
      <c r="D2942" s="6" t="str">
        <f t="shared" si="181"/>
        <v>种植类</v>
      </c>
      <c r="E2942" s="6" t="str">
        <f>IFERROR(VLOOKUP(B2942,总表!A:D,3,0),"-")</f>
        <v>黄色玫瑰花茎</v>
      </c>
      <c r="F2942" s="6" t="str">
        <f t="shared" si="182"/>
        <v>黄色玫瑰花茎</v>
      </c>
      <c r="H2942" s="6" t="str">
        <f>IF(IFERROR(VLOOKUP(B2942,总表!A:D,4,0),"露易")=0," ",IFERROR(VLOOKUP(B2942,总表!A:D,4,0),"-"))</f>
        <v> </v>
      </c>
      <c r="I2942" s="6" t="str">
        <f t="shared" si="183"/>
        <v> </v>
      </c>
    </row>
    <row r="2943" spans="1:9">
      <c r="A2943" s="6">
        <v>2942</v>
      </c>
      <c r="B2943" s="47" t="str">
        <f t="shared" si="180"/>
        <v>00000B7E</v>
      </c>
      <c r="C2943" s="47" t="str">
        <f>IFERROR(VLOOKUP(B2943,总表!A:B,2,0),"-")</f>
        <v>种植类</v>
      </c>
      <c r="D2943" s="6" t="str">
        <f t="shared" si="181"/>
        <v>种植类</v>
      </c>
      <c r="E2943" s="6" t="str">
        <f>IFERROR(VLOOKUP(B2943,总表!A:D,3,0),"-")</f>
        <v>黄色玫瑰花蕾</v>
      </c>
      <c r="F2943" s="6" t="str">
        <f t="shared" si="182"/>
        <v>黄色玫瑰花蕾</v>
      </c>
      <c r="H2943" s="6" t="str">
        <f>IF(IFERROR(VLOOKUP(B2943,总表!A:D,4,0),"露易")=0," ",IFERROR(VLOOKUP(B2943,总表!A:D,4,0),"-"))</f>
        <v> </v>
      </c>
      <c r="I2943" s="6" t="str">
        <f t="shared" si="183"/>
        <v> </v>
      </c>
    </row>
    <row r="2944" spans="1:9">
      <c r="A2944" s="6">
        <v>2943</v>
      </c>
      <c r="B2944" s="47" t="str">
        <f t="shared" si="180"/>
        <v>00000B7F</v>
      </c>
      <c r="C2944" s="47" t="str">
        <f>IFERROR(VLOOKUP(B2944,总表!A:B,2,0),"-")</f>
        <v>种植类</v>
      </c>
      <c r="D2944" s="6" t="str">
        <f t="shared" si="181"/>
        <v>种植类</v>
      </c>
      <c r="E2944" s="6" t="str">
        <f>IFERROR(VLOOKUP(B2944,总表!A:D,3,0),"-")</f>
        <v>粉红玫瑰</v>
      </c>
      <c r="F2944" s="6" t="str">
        <f t="shared" si="182"/>
        <v>粉红玫瑰</v>
      </c>
      <c r="H2944" s="6" t="str">
        <f>IF(IFERROR(VLOOKUP(B2944,总表!A:D,4,0),"露易")=0," ",IFERROR(VLOOKUP(B2944,总表!A:D,4,0),"-"))</f>
        <v> </v>
      </c>
      <c r="I2944" s="6" t="str">
        <f t="shared" si="183"/>
        <v> </v>
      </c>
    </row>
    <row r="2945" spans="1:9">
      <c r="A2945" s="6">
        <v>2944</v>
      </c>
      <c r="B2945" s="47" t="str">
        <f t="shared" si="180"/>
        <v>00000B80</v>
      </c>
      <c r="C2945" s="47" t="str">
        <f>IFERROR(VLOOKUP(B2945,总表!A:B,2,0),"-")</f>
        <v>-</v>
      </c>
      <c r="D2945" s="6" t="str">
        <f t="shared" si="181"/>
        <v>-</v>
      </c>
      <c r="E2945" s="6" t="str">
        <f>IFERROR(VLOOKUP(B2945,总表!A:D,3,0),"-")</f>
        <v>-</v>
      </c>
      <c r="F2945" s="6" t="str">
        <f t="shared" si="182"/>
        <v>-</v>
      </c>
      <c r="G2945" s="6" t="s">
        <v>9</v>
      </c>
      <c r="H2945" s="6" t="str">
        <f>IF(IFERROR(VLOOKUP(B2945,总表!A:D,4,0),"露易")=0," ",IFERROR(VLOOKUP(B2945,总表!A:D,4,0),"-"))</f>
        <v>-</v>
      </c>
      <c r="I2945" s="6" t="str">
        <f t="shared" si="183"/>
        <v>-</v>
      </c>
    </row>
    <row r="2946" spans="1:9">
      <c r="A2946" s="6">
        <v>2945</v>
      </c>
      <c r="B2946" s="47" t="str">
        <f t="shared" ref="B2946:B3009" si="184">DEC2HEX(ROW(A2945),8)</f>
        <v>00000B81</v>
      </c>
      <c r="C2946" s="47" t="str">
        <f>IFERROR(VLOOKUP(B2946,总表!A:B,2,0),"-")</f>
        <v>种植类</v>
      </c>
      <c r="D2946" s="6" t="str">
        <f t="shared" ref="D2946:D3009" si="185">C2946</f>
        <v>种植类</v>
      </c>
      <c r="E2946" s="6" t="str">
        <f>IFERROR(VLOOKUP(B2946,总表!A:D,3,0),"-")</f>
        <v>粉红玫瑰花茎</v>
      </c>
      <c r="F2946" s="6" t="str">
        <f t="shared" ref="F2946:F3009" si="186">E2946</f>
        <v>粉红玫瑰花茎</v>
      </c>
      <c r="H2946" s="6" t="str">
        <f>IF(IFERROR(VLOOKUP(B2946,总表!A:D,4,0),"露易")=0," ",IFERROR(VLOOKUP(B2946,总表!A:D,4,0),"-"))</f>
        <v> </v>
      </c>
      <c r="I2946" s="6" t="str">
        <f t="shared" ref="I2946:I3009" si="187">H2946</f>
        <v> </v>
      </c>
    </row>
    <row r="2947" spans="1:9">
      <c r="A2947" s="6">
        <v>2946</v>
      </c>
      <c r="B2947" s="47" t="str">
        <f t="shared" si="184"/>
        <v>00000B82</v>
      </c>
      <c r="C2947" s="47" t="str">
        <f>IFERROR(VLOOKUP(B2947,总表!A:B,2,0),"-")</f>
        <v>种植类</v>
      </c>
      <c r="D2947" s="6" t="str">
        <f t="shared" si="185"/>
        <v>种植类</v>
      </c>
      <c r="E2947" s="6" t="str">
        <f>IFERROR(VLOOKUP(B2947,总表!A:D,3,0),"-")</f>
        <v>粉红玫瑰花蕾</v>
      </c>
      <c r="F2947" s="6" t="str">
        <f t="shared" si="186"/>
        <v>粉红玫瑰花蕾</v>
      </c>
      <c r="H2947" s="6" t="str">
        <f>IF(IFERROR(VLOOKUP(B2947,总表!A:D,4,0),"露易")=0," ",IFERROR(VLOOKUP(B2947,总表!A:D,4,0),"-"))</f>
        <v> </v>
      </c>
      <c r="I2947" s="6" t="str">
        <f t="shared" si="187"/>
        <v> </v>
      </c>
    </row>
    <row r="2948" spans="1:9">
      <c r="A2948" s="6">
        <v>2947</v>
      </c>
      <c r="B2948" s="47" t="str">
        <f t="shared" si="184"/>
        <v>00000B83</v>
      </c>
      <c r="C2948" s="47" t="str">
        <f>IFERROR(VLOOKUP(B2948,总表!A:B,2,0),"-")</f>
        <v>种植类</v>
      </c>
      <c r="D2948" s="6" t="str">
        <f t="shared" si="185"/>
        <v>种植类</v>
      </c>
      <c r="E2948" s="6" t="str">
        <f>IFERROR(VLOOKUP(B2948,总表!A:D,3,0),"-")</f>
        <v>橘色玫瑰</v>
      </c>
      <c r="F2948" s="6" t="str">
        <f t="shared" si="186"/>
        <v>橘色玫瑰</v>
      </c>
      <c r="H2948" s="6" t="str">
        <f>IF(IFERROR(VLOOKUP(B2948,总表!A:D,4,0),"露易")=0," ",IFERROR(VLOOKUP(B2948,总表!A:D,4,0),"-"))</f>
        <v> </v>
      </c>
      <c r="I2948" s="6" t="str">
        <f t="shared" si="187"/>
        <v> </v>
      </c>
    </row>
    <row r="2949" spans="1:9">
      <c r="A2949" s="6">
        <v>2948</v>
      </c>
      <c r="B2949" s="47" t="str">
        <f t="shared" si="184"/>
        <v>00000B84</v>
      </c>
      <c r="C2949" s="47" t="str">
        <f>IFERROR(VLOOKUP(B2949,总表!A:B,2,0),"-")</f>
        <v>-</v>
      </c>
      <c r="D2949" s="6" t="str">
        <f t="shared" si="185"/>
        <v>-</v>
      </c>
      <c r="E2949" s="6" t="str">
        <f>IFERROR(VLOOKUP(B2949,总表!A:D,3,0),"-")</f>
        <v>-</v>
      </c>
      <c r="F2949" s="6" t="str">
        <f t="shared" si="186"/>
        <v>-</v>
      </c>
      <c r="G2949" s="6" t="s">
        <v>9</v>
      </c>
      <c r="H2949" s="6" t="str">
        <f>IF(IFERROR(VLOOKUP(B2949,总表!A:D,4,0),"露易")=0," ",IFERROR(VLOOKUP(B2949,总表!A:D,4,0),"-"))</f>
        <v>-</v>
      </c>
      <c r="I2949" s="6" t="str">
        <f t="shared" si="187"/>
        <v>-</v>
      </c>
    </row>
    <row r="2950" spans="1:9">
      <c r="A2950" s="6">
        <v>2949</v>
      </c>
      <c r="B2950" s="47" t="str">
        <f t="shared" si="184"/>
        <v>00000B85</v>
      </c>
      <c r="C2950" s="47" t="str">
        <f>IFERROR(VLOOKUP(B2950,总表!A:B,2,0),"-")</f>
        <v>种植类</v>
      </c>
      <c r="D2950" s="6" t="str">
        <f t="shared" si="185"/>
        <v>种植类</v>
      </c>
      <c r="E2950" s="6" t="str">
        <f>IFERROR(VLOOKUP(B2950,总表!A:D,3,0),"-")</f>
        <v>橘色玫瑰花茎</v>
      </c>
      <c r="F2950" s="6" t="str">
        <f t="shared" si="186"/>
        <v>橘色玫瑰花茎</v>
      </c>
      <c r="H2950" s="6" t="str">
        <f>IF(IFERROR(VLOOKUP(B2950,总表!A:D,4,0),"露易")=0," ",IFERROR(VLOOKUP(B2950,总表!A:D,4,0),"-"))</f>
        <v> </v>
      </c>
      <c r="I2950" s="6" t="str">
        <f t="shared" si="187"/>
        <v> </v>
      </c>
    </row>
    <row r="2951" spans="1:9">
      <c r="A2951" s="6">
        <v>2950</v>
      </c>
      <c r="B2951" s="47" t="str">
        <f t="shared" si="184"/>
        <v>00000B86</v>
      </c>
      <c r="C2951" s="47" t="str">
        <f>IFERROR(VLOOKUP(B2951,总表!A:B,2,0),"-")</f>
        <v>种植类</v>
      </c>
      <c r="D2951" s="6" t="str">
        <f t="shared" si="185"/>
        <v>种植类</v>
      </c>
      <c r="E2951" s="6" t="str">
        <f>IFERROR(VLOOKUP(B2951,总表!A:D,3,0),"-")</f>
        <v>橘色玫瑰花蔷</v>
      </c>
      <c r="F2951" s="6" t="str">
        <f t="shared" si="186"/>
        <v>橘色玫瑰花蔷</v>
      </c>
      <c r="H2951" s="6" t="str">
        <f>IF(IFERROR(VLOOKUP(B2951,总表!A:D,4,0),"露易")=0," ",IFERROR(VLOOKUP(B2951,总表!A:D,4,0),"-"))</f>
        <v> </v>
      </c>
      <c r="I2951" s="6" t="str">
        <f t="shared" si="187"/>
        <v> </v>
      </c>
    </row>
    <row r="2952" spans="1:9">
      <c r="A2952" s="6">
        <v>2951</v>
      </c>
      <c r="B2952" s="47" t="str">
        <f t="shared" si="184"/>
        <v>00000B87</v>
      </c>
      <c r="C2952" s="47" t="str">
        <f>IFERROR(VLOOKUP(B2952,总表!A:B,2,0),"-")</f>
        <v>种植类</v>
      </c>
      <c r="D2952" s="6" t="str">
        <f t="shared" si="185"/>
        <v>种植类</v>
      </c>
      <c r="E2952" s="6" t="str">
        <f>IFERROR(VLOOKUP(B2952,总表!A:D,3,0),"-")</f>
        <v>紫色玫瑰</v>
      </c>
      <c r="F2952" s="6" t="str">
        <f t="shared" si="186"/>
        <v>紫色玫瑰</v>
      </c>
      <c r="H2952" s="6" t="str">
        <f>IF(IFERROR(VLOOKUP(B2952,总表!A:D,4,0),"露易")=0," ",IFERROR(VLOOKUP(B2952,总表!A:D,4,0),"-"))</f>
        <v> </v>
      </c>
      <c r="I2952" s="6" t="str">
        <f t="shared" si="187"/>
        <v> </v>
      </c>
    </row>
    <row r="2953" spans="1:9">
      <c r="A2953" s="6">
        <v>2952</v>
      </c>
      <c r="B2953" s="47" t="str">
        <f t="shared" si="184"/>
        <v>00000B88</v>
      </c>
      <c r="C2953" s="47" t="str">
        <f>IFERROR(VLOOKUP(B2953,总表!A:B,2,0),"-")</f>
        <v>-</v>
      </c>
      <c r="D2953" s="6" t="str">
        <f t="shared" si="185"/>
        <v>-</v>
      </c>
      <c r="E2953" s="6" t="str">
        <f>IFERROR(VLOOKUP(B2953,总表!A:D,3,0),"-")</f>
        <v>-</v>
      </c>
      <c r="F2953" s="6" t="str">
        <f t="shared" si="186"/>
        <v>-</v>
      </c>
      <c r="G2953" s="6" t="s">
        <v>9</v>
      </c>
      <c r="H2953" s="6" t="str">
        <f>IF(IFERROR(VLOOKUP(B2953,总表!A:D,4,0),"露易")=0," ",IFERROR(VLOOKUP(B2953,总表!A:D,4,0),"-"))</f>
        <v>-</v>
      </c>
      <c r="I2953" s="6" t="str">
        <f t="shared" si="187"/>
        <v>-</v>
      </c>
    </row>
    <row r="2954" spans="1:9">
      <c r="A2954" s="6">
        <v>2953</v>
      </c>
      <c r="B2954" s="47" t="str">
        <f t="shared" si="184"/>
        <v>00000B89</v>
      </c>
      <c r="C2954" s="47" t="str">
        <f>IFERROR(VLOOKUP(B2954,总表!A:B,2,0),"-")</f>
        <v>种植类</v>
      </c>
      <c r="D2954" s="6" t="str">
        <f t="shared" si="185"/>
        <v>种植类</v>
      </c>
      <c r="E2954" s="6" t="str">
        <f>IFERROR(VLOOKUP(B2954,总表!A:D,3,0),"-")</f>
        <v>紫色玫瑰花茎</v>
      </c>
      <c r="F2954" s="6" t="str">
        <f t="shared" si="186"/>
        <v>紫色玫瑰花茎</v>
      </c>
      <c r="H2954" s="6" t="str">
        <f>IF(IFERROR(VLOOKUP(B2954,总表!A:D,4,0),"露易")=0," ",IFERROR(VLOOKUP(B2954,总表!A:D,4,0),"-"))</f>
        <v> </v>
      </c>
      <c r="I2954" s="6" t="str">
        <f t="shared" si="187"/>
        <v> </v>
      </c>
    </row>
    <row r="2955" spans="1:9">
      <c r="A2955" s="6">
        <v>2954</v>
      </c>
      <c r="B2955" s="47" t="str">
        <f t="shared" si="184"/>
        <v>00000B8A</v>
      </c>
      <c r="C2955" s="47" t="str">
        <f>IFERROR(VLOOKUP(B2955,总表!A:B,2,0),"-")</f>
        <v>种植类</v>
      </c>
      <c r="D2955" s="6" t="str">
        <f t="shared" si="185"/>
        <v>种植类</v>
      </c>
      <c r="E2955" s="6" t="str">
        <f>IFERROR(VLOOKUP(B2955,总表!A:D,3,0),"-")</f>
        <v>紫色玫瑰花蕾</v>
      </c>
      <c r="F2955" s="6" t="str">
        <f t="shared" si="186"/>
        <v>紫色玫瑰花蕾</v>
      </c>
      <c r="H2955" s="6" t="str">
        <f>IF(IFERROR(VLOOKUP(B2955,总表!A:D,4,0),"露易")=0," ",IFERROR(VLOOKUP(B2955,总表!A:D,4,0),"-"))</f>
        <v> </v>
      </c>
      <c r="I2955" s="6" t="str">
        <f t="shared" si="187"/>
        <v> </v>
      </c>
    </row>
    <row r="2956" spans="1:9">
      <c r="A2956" s="6">
        <v>2955</v>
      </c>
      <c r="B2956" s="47" t="str">
        <f t="shared" si="184"/>
        <v>00000B8B</v>
      </c>
      <c r="C2956" s="47" t="str">
        <f>IFERROR(VLOOKUP(B2956,总表!A:B,2,0),"-")</f>
        <v>种植类</v>
      </c>
      <c r="D2956" s="6" t="str">
        <f t="shared" si="185"/>
        <v>种植类</v>
      </c>
      <c r="E2956" s="6" t="str">
        <f>IFERROR(VLOOKUP(B2956,总表!A:D,3,0),"-")</f>
        <v>黑色玫瑰</v>
      </c>
      <c r="F2956" s="6" t="str">
        <f t="shared" si="186"/>
        <v>黑色玫瑰</v>
      </c>
      <c r="H2956" s="6" t="str">
        <f>IF(IFERROR(VLOOKUP(B2956,总表!A:D,4,0),"露易")=0," ",IFERROR(VLOOKUP(B2956,总表!A:D,4,0),"-"))</f>
        <v> </v>
      </c>
      <c r="I2956" s="6" t="str">
        <f t="shared" si="187"/>
        <v> </v>
      </c>
    </row>
    <row r="2957" spans="1:9">
      <c r="A2957" s="6">
        <v>2956</v>
      </c>
      <c r="B2957" s="47" t="str">
        <f t="shared" si="184"/>
        <v>00000B8C</v>
      </c>
      <c r="C2957" s="47" t="str">
        <f>IFERROR(VLOOKUP(B2957,总表!A:B,2,0),"-")</f>
        <v>-</v>
      </c>
      <c r="D2957" s="6" t="str">
        <f t="shared" si="185"/>
        <v>-</v>
      </c>
      <c r="E2957" s="6" t="str">
        <f>IFERROR(VLOOKUP(B2957,总表!A:D,3,0),"-")</f>
        <v>-</v>
      </c>
      <c r="F2957" s="6" t="str">
        <f t="shared" si="186"/>
        <v>-</v>
      </c>
      <c r="G2957" s="6" t="s">
        <v>9</v>
      </c>
      <c r="H2957" s="6" t="str">
        <f>IF(IFERROR(VLOOKUP(B2957,总表!A:D,4,0),"露易")=0," ",IFERROR(VLOOKUP(B2957,总表!A:D,4,0),"-"))</f>
        <v>-</v>
      </c>
      <c r="I2957" s="6" t="str">
        <f t="shared" si="187"/>
        <v>-</v>
      </c>
    </row>
    <row r="2958" spans="1:9">
      <c r="A2958" s="6">
        <v>2957</v>
      </c>
      <c r="B2958" s="47" t="str">
        <f t="shared" si="184"/>
        <v>00000B8D</v>
      </c>
      <c r="C2958" s="47" t="str">
        <f>IFERROR(VLOOKUP(B2958,总表!A:B,2,0),"-")</f>
        <v>种植类</v>
      </c>
      <c r="D2958" s="6" t="str">
        <f t="shared" si="185"/>
        <v>种植类</v>
      </c>
      <c r="E2958" s="6" t="str">
        <f>IFERROR(VLOOKUP(B2958,总表!A:D,3,0),"-")</f>
        <v>黑色玫瑰花茎</v>
      </c>
      <c r="F2958" s="6" t="str">
        <f t="shared" si="186"/>
        <v>黑色玫瑰花茎</v>
      </c>
      <c r="H2958" s="6" t="str">
        <f>IF(IFERROR(VLOOKUP(B2958,总表!A:D,4,0),"露易")=0," ",IFERROR(VLOOKUP(B2958,总表!A:D,4,0),"-"))</f>
        <v> </v>
      </c>
      <c r="I2958" s="6" t="str">
        <f t="shared" si="187"/>
        <v> </v>
      </c>
    </row>
    <row r="2959" spans="1:9">
      <c r="A2959" s="6">
        <v>2958</v>
      </c>
      <c r="B2959" s="47" t="str">
        <f t="shared" si="184"/>
        <v>00000B8E</v>
      </c>
      <c r="C2959" s="47" t="str">
        <f>IFERROR(VLOOKUP(B2959,总表!A:B,2,0),"-")</f>
        <v>种植类</v>
      </c>
      <c r="D2959" s="6" t="str">
        <f t="shared" si="185"/>
        <v>种植类</v>
      </c>
      <c r="E2959" s="6" t="str">
        <f>IFERROR(VLOOKUP(B2959,总表!A:D,3,0),"-")</f>
        <v>黑色玫瑰花蕾</v>
      </c>
      <c r="F2959" s="6" t="str">
        <f t="shared" si="186"/>
        <v>黑色玫瑰花蕾</v>
      </c>
      <c r="H2959" s="6" t="str">
        <f>IF(IFERROR(VLOOKUP(B2959,总表!A:D,4,0),"露易")=0," ",IFERROR(VLOOKUP(B2959,总表!A:D,4,0),"-"))</f>
        <v> </v>
      </c>
      <c r="I2959" s="6" t="str">
        <f t="shared" si="187"/>
        <v> </v>
      </c>
    </row>
    <row r="2960" spans="1:9">
      <c r="A2960" s="6">
        <v>2959</v>
      </c>
      <c r="B2960" s="47" t="str">
        <f t="shared" si="184"/>
        <v>00000B8F</v>
      </c>
      <c r="C2960" s="47" t="str">
        <f>IFERROR(VLOOKUP(B2960,总表!A:B,2,0),"-")</f>
        <v>种植类</v>
      </c>
      <c r="D2960" s="6" t="str">
        <f t="shared" si="185"/>
        <v>种植类</v>
      </c>
      <c r="E2960" s="51" t="str">
        <f>IFERROR(VLOOKUP(B2960,总表!A:D,3,0),"-")</f>
        <v>蓝色玫瑰</v>
      </c>
      <c r="F2960" s="51" t="str">
        <f t="shared" si="186"/>
        <v>蓝色玫瑰</v>
      </c>
      <c r="H2960" s="6" t="str">
        <f>IF(IFERROR(VLOOKUP(B2960,总表!A:D,4,0),"露易")=0," ",IFERROR(VLOOKUP(B2960,总表!A:D,4,0),"-"))</f>
        <v> </v>
      </c>
      <c r="I2960" s="6" t="str">
        <f t="shared" si="187"/>
        <v> </v>
      </c>
    </row>
    <row r="2961" spans="1:9">
      <c r="A2961" s="6">
        <v>2960</v>
      </c>
      <c r="B2961" s="47" t="str">
        <f t="shared" si="184"/>
        <v>00000B90</v>
      </c>
      <c r="C2961" s="47" t="str">
        <f>IFERROR(VLOOKUP(B2961,总表!A:B,2,0),"-")</f>
        <v>-</v>
      </c>
      <c r="D2961" s="6" t="str">
        <f t="shared" si="185"/>
        <v>-</v>
      </c>
      <c r="E2961" s="6" t="str">
        <f>IFERROR(VLOOKUP(B2961,总表!A:D,3,0),"-")</f>
        <v>-</v>
      </c>
      <c r="F2961" s="6" t="str">
        <f t="shared" si="186"/>
        <v>-</v>
      </c>
      <c r="G2961" s="6" t="s">
        <v>9</v>
      </c>
      <c r="H2961" s="6" t="str">
        <f>IF(IFERROR(VLOOKUP(B2961,总表!A:D,4,0),"露易")=0," ",IFERROR(VLOOKUP(B2961,总表!A:D,4,0),"-"))</f>
        <v>-</v>
      </c>
      <c r="I2961" s="6" t="str">
        <f t="shared" si="187"/>
        <v>-</v>
      </c>
    </row>
    <row r="2962" spans="1:9">
      <c r="A2962" s="6">
        <v>2961</v>
      </c>
      <c r="B2962" s="47" t="str">
        <f t="shared" si="184"/>
        <v>00000B91</v>
      </c>
      <c r="C2962" s="47" t="str">
        <f>IFERROR(VLOOKUP(B2962,总表!A:B,2,0),"-")</f>
        <v>种植类</v>
      </c>
      <c r="D2962" s="6" t="str">
        <f t="shared" si="185"/>
        <v>种植类</v>
      </c>
      <c r="E2962" s="51" t="str">
        <f>IFERROR(VLOOKUP(B2962,总表!A:D,3,0),"-")</f>
        <v>蓝色玫瑰花茎</v>
      </c>
      <c r="F2962" s="51" t="str">
        <f t="shared" si="186"/>
        <v>蓝色玫瑰花茎</v>
      </c>
      <c r="H2962" s="6" t="str">
        <f>IF(IFERROR(VLOOKUP(B2962,总表!A:D,4,0),"露易")=0," ",IFERROR(VLOOKUP(B2962,总表!A:D,4,0),"-"))</f>
        <v> </v>
      </c>
      <c r="I2962" s="6" t="str">
        <f t="shared" si="187"/>
        <v> </v>
      </c>
    </row>
    <row r="2963" spans="1:9">
      <c r="A2963" s="6">
        <v>2962</v>
      </c>
      <c r="B2963" s="47" t="str">
        <f t="shared" si="184"/>
        <v>00000B92</v>
      </c>
      <c r="C2963" s="47" t="str">
        <f>IFERROR(VLOOKUP(B2963,总表!A:B,2,0),"-")</f>
        <v>种植类</v>
      </c>
      <c r="D2963" s="6" t="str">
        <f t="shared" si="185"/>
        <v>种植类</v>
      </c>
      <c r="E2963" s="51" t="str">
        <f>IFERROR(VLOOKUP(B2963,总表!A:D,3,0),"-")</f>
        <v>蓝色玫瑰花蕾</v>
      </c>
      <c r="F2963" s="51" t="str">
        <f t="shared" si="186"/>
        <v>蓝色玫瑰花蕾</v>
      </c>
      <c r="H2963" s="6" t="str">
        <f>IF(IFERROR(VLOOKUP(B2963,总表!A:D,4,0),"露易")=0," ",IFERROR(VLOOKUP(B2963,总表!A:D,4,0),"-"))</f>
        <v> </v>
      </c>
      <c r="I2963" s="6" t="str">
        <f t="shared" si="187"/>
        <v> </v>
      </c>
    </row>
    <row r="2964" spans="1:9">
      <c r="A2964" s="6">
        <v>2963</v>
      </c>
      <c r="B2964" s="47" t="str">
        <f t="shared" si="184"/>
        <v>00000B93</v>
      </c>
      <c r="C2964" s="47" t="str">
        <f>IFERROR(VLOOKUP(B2964,总表!A:B,2,0),"-")</f>
        <v>种植类</v>
      </c>
      <c r="D2964" s="6" t="str">
        <f t="shared" si="185"/>
        <v>种植类</v>
      </c>
      <c r="E2964" s="6" t="str">
        <f>IFERROR(VLOOKUP(B2964,总表!A:D,3,0),"-")</f>
        <v>金色玫瑰</v>
      </c>
      <c r="F2964" s="6" t="str">
        <f t="shared" si="186"/>
        <v>金色玫瑰</v>
      </c>
      <c r="H2964" s="6" t="str">
        <f>IF(IFERROR(VLOOKUP(B2964,总表!A:D,4,0),"露易")=0," ",IFERROR(VLOOKUP(B2964,总表!A:D,4,0),"-"))</f>
        <v> </v>
      </c>
      <c r="I2964" s="6" t="str">
        <f t="shared" si="187"/>
        <v> </v>
      </c>
    </row>
    <row r="2965" spans="1:9">
      <c r="A2965" s="6">
        <v>2964</v>
      </c>
      <c r="B2965" s="47" t="str">
        <f t="shared" si="184"/>
        <v>00000B94</v>
      </c>
      <c r="C2965" s="47" t="str">
        <f>IFERROR(VLOOKUP(B2965,总表!A:B,2,0),"-")</f>
        <v>-</v>
      </c>
      <c r="D2965" s="6" t="str">
        <f t="shared" si="185"/>
        <v>-</v>
      </c>
      <c r="E2965" s="6" t="str">
        <f>IFERROR(VLOOKUP(B2965,总表!A:D,3,0),"-")</f>
        <v>-</v>
      </c>
      <c r="F2965" s="6" t="str">
        <f t="shared" si="186"/>
        <v>-</v>
      </c>
      <c r="G2965" s="6" t="s">
        <v>9</v>
      </c>
      <c r="H2965" s="6" t="str">
        <f>IF(IFERROR(VLOOKUP(B2965,总表!A:D,4,0),"露易")=0," ",IFERROR(VLOOKUP(B2965,总表!A:D,4,0),"-"))</f>
        <v>-</v>
      </c>
      <c r="I2965" s="6" t="str">
        <f t="shared" si="187"/>
        <v>-</v>
      </c>
    </row>
    <row r="2966" spans="1:9">
      <c r="A2966" s="6">
        <v>2965</v>
      </c>
      <c r="B2966" s="47" t="str">
        <f t="shared" si="184"/>
        <v>00000B95</v>
      </c>
      <c r="C2966" s="47" t="str">
        <f>IFERROR(VLOOKUP(B2966,总表!A:B,2,0),"-")</f>
        <v>种植类</v>
      </c>
      <c r="D2966" s="6" t="str">
        <f t="shared" si="185"/>
        <v>种植类</v>
      </c>
      <c r="E2966" s="6" t="str">
        <f>IFERROR(VLOOKUP(B2966,总表!A:D,3,0),"-")</f>
        <v>金色玫瑰花茎</v>
      </c>
      <c r="F2966" s="6" t="str">
        <f t="shared" si="186"/>
        <v>金色玫瑰花茎</v>
      </c>
      <c r="H2966" s="6" t="str">
        <f>IF(IFERROR(VLOOKUP(B2966,总表!A:D,4,0),"露易")=0," ",IFERROR(VLOOKUP(B2966,总表!A:D,4,0),"-"))</f>
        <v> </v>
      </c>
      <c r="I2966" s="6" t="str">
        <f t="shared" si="187"/>
        <v> </v>
      </c>
    </row>
    <row r="2967" spans="1:9">
      <c r="A2967" s="6">
        <v>2966</v>
      </c>
      <c r="B2967" s="47" t="str">
        <f t="shared" si="184"/>
        <v>00000B96</v>
      </c>
      <c r="C2967" s="47" t="str">
        <f>IFERROR(VLOOKUP(B2967,总表!A:B,2,0),"-")</f>
        <v>种植类</v>
      </c>
      <c r="D2967" s="6" t="str">
        <f t="shared" si="185"/>
        <v>种植类</v>
      </c>
      <c r="E2967" s="6" t="str">
        <f>IFERROR(VLOOKUP(B2967,总表!A:D,3,0),"-")</f>
        <v>金色玫瑰花蕾</v>
      </c>
      <c r="F2967" s="6" t="str">
        <f t="shared" si="186"/>
        <v>金色玫瑰花蕾</v>
      </c>
      <c r="H2967" s="6" t="str">
        <f>IF(IFERROR(VLOOKUP(B2967,总表!A:D,4,0),"露易")=0," ",IFERROR(VLOOKUP(B2967,总表!A:D,4,0),"-"))</f>
        <v> </v>
      </c>
      <c r="I2967" s="6" t="str">
        <f t="shared" si="187"/>
        <v> </v>
      </c>
    </row>
    <row r="2968" spans="1:9">
      <c r="A2968" s="6">
        <v>2967</v>
      </c>
      <c r="B2968" s="47" t="str">
        <f t="shared" si="184"/>
        <v>00000B97</v>
      </c>
      <c r="C2968" s="47" t="str">
        <f>IFERROR(VLOOKUP(B2968,总表!A:B,2,0),"-")</f>
        <v>-</v>
      </c>
      <c r="D2968" s="6" t="str">
        <f t="shared" si="185"/>
        <v>-</v>
      </c>
      <c r="E2968" s="6" t="str">
        <f>IFERROR(VLOOKUP(B2968,总表!A:D,3,0),"-")</f>
        <v>-</v>
      </c>
      <c r="F2968" s="6" t="str">
        <f t="shared" si="186"/>
        <v>-</v>
      </c>
      <c r="G2968" s="6" t="s">
        <v>9</v>
      </c>
      <c r="H2968" s="6" t="str">
        <f>IF(IFERROR(VLOOKUP(B2968,总表!A:D,4,0),"露易")=0," ",IFERROR(VLOOKUP(B2968,总表!A:D,4,0),"-"))</f>
        <v>-</v>
      </c>
      <c r="I2968" s="6" t="str">
        <f t="shared" si="187"/>
        <v>-</v>
      </c>
    </row>
    <row r="2969" spans="1:9">
      <c r="A2969" s="6">
        <v>2968</v>
      </c>
      <c r="B2969" s="47" t="str">
        <f t="shared" si="184"/>
        <v>00000B98</v>
      </c>
      <c r="C2969" s="47" t="str">
        <f>IFERROR(VLOOKUP(B2969,总表!A:B,2,0),"-")</f>
        <v>-</v>
      </c>
      <c r="D2969" s="6" t="str">
        <f t="shared" si="185"/>
        <v>-</v>
      </c>
      <c r="E2969" s="6" t="str">
        <f>IFERROR(VLOOKUP(B2969,总表!A:D,3,0),"-")</f>
        <v>-</v>
      </c>
      <c r="F2969" s="6" t="str">
        <f t="shared" si="186"/>
        <v>-</v>
      </c>
      <c r="G2969" s="6" t="s">
        <v>9</v>
      </c>
      <c r="H2969" s="6" t="str">
        <f>IF(IFERROR(VLOOKUP(B2969,总表!A:D,4,0),"露易")=0," ",IFERROR(VLOOKUP(B2969,总表!A:D,4,0),"-"))</f>
        <v>-</v>
      </c>
      <c r="I2969" s="6" t="str">
        <f t="shared" si="187"/>
        <v>-</v>
      </c>
    </row>
    <row r="2970" spans="1:9">
      <c r="A2970" s="6">
        <v>2969</v>
      </c>
      <c r="B2970" s="47" t="str">
        <f t="shared" si="184"/>
        <v>00000B99</v>
      </c>
      <c r="C2970" s="47" t="str">
        <f>IFERROR(VLOOKUP(B2970,总表!A:B,2,0),"-")</f>
        <v>-</v>
      </c>
      <c r="D2970" s="6" t="str">
        <f t="shared" si="185"/>
        <v>-</v>
      </c>
      <c r="E2970" s="6" t="str">
        <f>IFERROR(VLOOKUP(B2970,总表!A:D,3,0),"-")</f>
        <v>-</v>
      </c>
      <c r="F2970" s="6" t="str">
        <f t="shared" si="186"/>
        <v>-</v>
      </c>
      <c r="G2970" s="6" t="s">
        <v>9</v>
      </c>
      <c r="H2970" s="6" t="str">
        <f>IF(IFERROR(VLOOKUP(B2970,总表!A:D,4,0),"露易")=0," ",IFERROR(VLOOKUP(B2970,总表!A:D,4,0),"-"))</f>
        <v>-</v>
      </c>
      <c r="I2970" s="6" t="str">
        <f t="shared" si="187"/>
        <v>-</v>
      </c>
    </row>
    <row r="2971" spans="1:9">
      <c r="A2971" s="6">
        <v>2970</v>
      </c>
      <c r="B2971" s="47" t="str">
        <f t="shared" si="184"/>
        <v>00000B9A</v>
      </c>
      <c r="C2971" s="47" t="str">
        <f>IFERROR(VLOOKUP(B2971,总表!A:B,2,0),"-")</f>
        <v>-</v>
      </c>
      <c r="D2971" s="6" t="str">
        <f t="shared" si="185"/>
        <v>-</v>
      </c>
      <c r="E2971" s="6" t="str">
        <f>IFERROR(VLOOKUP(B2971,总表!A:D,3,0),"-")</f>
        <v>-</v>
      </c>
      <c r="F2971" s="6" t="str">
        <f t="shared" si="186"/>
        <v>-</v>
      </c>
      <c r="G2971" s="6" t="s">
        <v>9</v>
      </c>
      <c r="H2971" s="6" t="str">
        <f>IF(IFERROR(VLOOKUP(B2971,总表!A:D,4,0),"露易")=0," ",IFERROR(VLOOKUP(B2971,总表!A:D,4,0),"-"))</f>
        <v>-</v>
      </c>
      <c r="I2971" s="6" t="str">
        <f t="shared" si="187"/>
        <v>-</v>
      </c>
    </row>
    <row r="2972" spans="1:9">
      <c r="A2972" s="6">
        <v>2971</v>
      </c>
      <c r="B2972" s="47" t="str">
        <f t="shared" si="184"/>
        <v>00000B9B</v>
      </c>
      <c r="C2972" s="47" t="str">
        <f>IFERROR(VLOOKUP(B2972,总表!A:B,2,0),"-")</f>
        <v>-</v>
      </c>
      <c r="D2972" s="6" t="str">
        <f t="shared" si="185"/>
        <v>-</v>
      </c>
      <c r="E2972" s="6" t="str">
        <f>IFERROR(VLOOKUP(B2972,总表!A:D,3,0),"-")</f>
        <v>-</v>
      </c>
      <c r="F2972" s="6" t="str">
        <f t="shared" si="186"/>
        <v>-</v>
      </c>
      <c r="G2972" s="6" t="s">
        <v>9</v>
      </c>
      <c r="H2972" s="6" t="str">
        <f>IF(IFERROR(VLOOKUP(B2972,总表!A:D,4,0),"露易")=0," ",IFERROR(VLOOKUP(B2972,总表!A:D,4,0),"-"))</f>
        <v>-</v>
      </c>
      <c r="I2972" s="6" t="str">
        <f t="shared" si="187"/>
        <v>-</v>
      </c>
    </row>
    <row r="2973" spans="1:9">
      <c r="A2973" s="6">
        <v>2972</v>
      </c>
      <c r="B2973" s="47" t="str">
        <f t="shared" si="184"/>
        <v>00000B9C</v>
      </c>
      <c r="C2973" s="47" t="str">
        <f>IFERROR(VLOOKUP(B2973,总表!A:B,2,0),"-")</f>
        <v>-</v>
      </c>
      <c r="D2973" s="6" t="str">
        <f t="shared" si="185"/>
        <v>-</v>
      </c>
      <c r="E2973" s="6" t="str">
        <f>IFERROR(VLOOKUP(B2973,总表!A:D,3,0),"-")</f>
        <v>-</v>
      </c>
      <c r="F2973" s="6" t="str">
        <f t="shared" si="186"/>
        <v>-</v>
      </c>
      <c r="G2973" s="6" t="s">
        <v>9</v>
      </c>
      <c r="H2973" s="6" t="str">
        <f>IF(IFERROR(VLOOKUP(B2973,总表!A:D,4,0),"露易")=0," ",IFERROR(VLOOKUP(B2973,总表!A:D,4,0),"-"))</f>
        <v>-</v>
      </c>
      <c r="I2973" s="6" t="str">
        <f t="shared" si="187"/>
        <v>-</v>
      </c>
    </row>
    <row r="2974" spans="1:9">
      <c r="A2974" s="6">
        <v>2973</v>
      </c>
      <c r="B2974" s="47" t="str">
        <f t="shared" si="184"/>
        <v>00000B9D</v>
      </c>
      <c r="C2974" s="47" t="str">
        <f>IFERROR(VLOOKUP(B2974,总表!A:B,2,0),"-")</f>
        <v>-</v>
      </c>
      <c r="D2974" s="6" t="str">
        <f t="shared" si="185"/>
        <v>-</v>
      </c>
      <c r="E2974" s="6" t="str">
        <f>IFERROR(VLOOKUP(B2974,总表!A:D,3,0),"-")</f>
        <v>-</v>
      </c>
      <c r="F2974" s="6" t="str">
        <f t="shared" si="186"/>
        <v>-</v>
      </c>
      <c r="G2974" s="6" t="s">
        <v>9</v>
      </c>
      <c r="H2974" s="6" t="str">
        <f>IF(IFERROR(VLOOKUP(B2974,总表!A:D,4,0),"露易")=0," ",IFERROR(VLOOKUP(B2974,总表!A:D,4,0),"-"))</f>
        <v>-</v>
      </c>
      <c r="I2974" s="6" t="str">
        <f t="shared" si="187"/>
        <v>-</v>
      </c>
    </row>
    <row r="2975" spans="1:9">
      <c r="A2975" s="6">
        <v>2974</v>
      </c>
      <c r="B2975" s="47" t="str">
        <f t="shared" si="184"/>
        <v>00000B9E</v>
      </c>
      <c r="C2975" s="47" t="str">
        <f>IFERROR(VLOOKUP(B2975,总表!A:B,2,0),"-")</f>
        <v>-</v>
      </c>
      <c r="D2975" s="6" t="str">
        <f t="shared" si="185"/>
        <v>-</v>
      </c>
      <c r="E2975" s="6" t="str">
        <f>IFERROR(VLOOKUP(B2975,总表!A:D,3,0),"-")</f>
        <v>-</v>
      </c>
      <c r="F2975" s="6" t="str">
        <f t="shared" si="186"/>
        <v>-</v>
      </c>
      <c r="G2975" s="6" t="s">
        <v>9</v>
      </c>
      <c r="H2975" s="6" t="str">
        <f>IF(IFERROR(VLOOKUP(B2975,总表!A:D,4,0),"露易")=0," ",IFERROR(VLOOKUP(B2975,总表!A:D,4,0),"-"))</f>
        <v>-</v>
      </c>
      <c r="I2975" s="6" t="str">
        <f t="shared" si="187"/>
        <v>-</v>
      </c>
    </row>
    <row r="2976" spans="1:9">
      <c r="A2976" s="6">
        <v>2975</v>
      </c>
      <c r="B2976" s="47" t="str">
        <f t="shared" si="184"/>
        <v>00000B9F</v>
      </c>
      <c r="C2976" s="47" t="str">
        <f>IFERROR(VLOOKUP(B2976,总表!A:B,2,0),"-")</f>
        <v>-</v>
      </c>
      <c r="D2976" s="6" t="str">
        <f t="shared" si="185"/>
        <v>-</v>
      </c>
      <c r="E2976" s="6" t="str">
        <f>IFERROR(VLOOKUP(B2976,总表!A:D,3,0),"-")</f>
        <v>-</v>
      </c>
      <c r="F2976" s="6" t="str">
        <f t="shared" si="186"/>
        <v>-</v>
      </c>
      <c r="G2976" s="6" t="s">
        <v>9</v>
      </c>
      <c r="H2976" s="6" t="str">
        <f>IF(IFERROR(VLOOKUP(B2976,总表!A:D,4,0),"露易")=0," ",IFERROR(VLOOKUP(B2976,总表!A:D,4,0),"-"))</f>
        <v>-</v>
      </c>
      <c r="I2976" s="6" t="str">
        <f t="shared" si="187"/>
        <v>-</v>
      </c>
    </row>
    <row r="2977" spans="1:9">
      <c r="A2977" s="6">
        <v>2976</v>
      </c>
      <c r="B2977" s="47" t="str">
        <f t="shared" si="184"/>
        <v>00000BA0</v>
      </c>
      <c r="C2977" s="47" t="str">
        <f>IFERROR(VLOOKUP(B2977,总表!A:B,2,0),"-")</f>
        <v>-</v>
      </c>
      <c r="D2977" s="6" t="str">
        <f t="shared" si="185"/>
        <v>-</v>
      </c>
      <c r="E2977" s="6" t="str">
        <f>IFERROR(VLOOKUP(B2977,总表!A:D,3,0),"-")</f>
        <v>-</v>
      </c>
      <c r="F2977" s="6" t="str">
        <f t="shared" si="186"/>
        <v>-</v>
      </c>
      <c r="G2977" s="6" t="s">
        <v>9</v>
      </c>
      <c r="H2977" s="6" t="str">
        <f>IF(IFERROR(VLOOKUP(B2977,总表!A:D,4,0),"露易")=0," ",IFERROR(VLOOKUP(B2977,总表!A:D,4,0),"-"))</f>
        <v>-</v>
      </c>
      <c r="I2977" s="6" t="str">
        <f t="shared" si="187"/>
        <v>-</v>
      </c>
    </row>
    <row r="2978" spans="1:9">
      <c r="A2978" s="6">
        <v>2977</v>
      </c>
      <c r="B2978" s="47" t="str">
        <f t="shared" si="184"/>
        <v>00000BA1</v>
      </c>
      <c r="C2978" s="47" t="str">
        <f>IFERROR(VLOOKUP(B2978,总表!A:B,2,0),"-")</f>
        <v>-</v>
      </c>
      <c r="D2978" s="6" t="str">
        <f t="shared" si="185"/>
        <v>-</v>
      </c>
      <c r="E2978" s="6" t="str">
        <f>IFERROR(VLOOKUP(B2978,总表!A:D,3,0),"-")</f>
        <v>-</v>
      </c>
      <c r="F2978" s="6" t="str">
        <f t="shared" si="186"/>
        <v>-</v>
      </c>
      <c r="G2978" s="6" t="s">
        <v>9</v>
      </c>
      <c r="H2978" s="6" t="str">
        <f>IF(IFERROR(VLOOKUP(B2978,总表!A:D,4,0),"露易")=0," ",IFERROR(VLOOKUP(B2978,总表!A:D,4,0),"-"))</f>
        <v>-</v>
      </c>
      <c r="I2978" s="6" t="str">
        <f t="shared" si="187"/>
        <v>-</v>
      </c>
    </row>
    <row r="2979" spans="1:9">
      <c r="A2979" s="6">
        <v>2978</v>
      </c>
      <c r="B2979" s="47" t="str">
        <f t="shared" si="184"/>
        <v>00000BA2</v>
      </c>
      <c r="C2979" s="47" t="str">
        <f>IFERROR(VLOOKUP(B2979,总表!A:B,2,0),"-")</f>
        <v>-</v>
      </c>
      <c r="D2979" s="6" t="str">
        <f t="shared" si="185"/>
        <v>-</v>
      </c>
      <c r="E2979" s="6" t="str">
        <f>IFERROR(VLOOKUP(B2979,总表!A:D,3,0),"-")</f>
        <v>-</v>
      </c>
      <c r="F2979" s="6" t="str">
        <f t="shared" si="186"/>
        <v>-</v>
      </c>
      <c r="G2979" s="6" t="s">
        <v>9</v>
      </c>
      <c r="H2979" s="6" t="str">
        <f>IF(IFERROR(VLOOKUP(B2979,总表!A:D,4,0),"露易")=0," ",IFERROR(VLOOKUP(B2979,总表!A:D,4,0),"-"))</f>
        <v>-</v>
      </c>
      <c r="I2979" s="6" t="str">
        <f t="shared" si="187"/>
        <v>-</v>
      </c>
    </row>
    <row r="2980" spans="1:9">
      <c r="A2980" s="6">
        <v>2979</v>
      </c>
      <c r="B2980" s="47" t="str">
        <f t="shared" si="184"/>
        <v>00000BA3</v>
      </c>
      <c r="C2980" s="47" t="str">
        <f>IFERROR(VLOOKUP(B2980,总表!A:B,2,0),"-")</f>
        <v>种植类</v>
      </c>
      <c r="D2980" s="6" t="str">
        <f t="shared" si="185"/>
        <v>种植类</v>
      </c>
      <c r="E2980" s="6" t="str">
        <f>IFERROR(VLOOKUP(B2980,总表!A:D,3,0),"-")</f>
        <v>白色百合</v>
      </c>
      <c r="F2980" s="6" t="str">
        <f t="shared" si="186"/>
        <v>白色百合</v>
      </c>
      <c r="H2980" s="6" t="str">
        <f>IF(IFERROR(VLOOKUP(B2980,总表!A:D,4,0),"露易")=0," ",IFERROR(VLOOKUP(B2980,总表!A:D,4,0),"-"))</f>
        <v> </v>
      </c>
      <c r="I2980" s="6" t="str">
        <f t="shared" si="187"/>
        <v> </v>
      </c>
    </row>
    <row r="2981" spans="1:9">
      <c r="A2981" s="6">
        <v>2980</v>
      </c>
      <c r="B2981" s="47" t="str">
        <f t="shared" si="184"/>
        <v>00000BA4</v>
      </c>
      <c r="C2981" s="47" t="str">
        <f>IFERROR(VLOOKUP(B2981,总表!A:B,2,0),"-")</f>
        <v>种植类</v>
      </c>
      <c r="D2981" s="6" t="str">
        <f t="shared" si="185"/>
        <v>种植类</v>
      </c>
      <c r="E2981" s="6" t="str">
        <f>IFERROR(VLOOKUP(B2981,总表!A:D,3,0),"-")</f>
        <v>白色百合球根</v>
      </c>
      <c r="F2981" s="6" t="str">
        <f t="shared" si="186"/>
        <v>白色百合球根</v>
      </c>
      <c r="H2981" s="6" t="str">
        <f>IF(IFERROR(VLOOKUP(B2981,总表!A:D,4,0),"露易")=0," ",IFERROR(VLOOKUP(B2981,总表!A:D,4,0),"-"))</f>
        <v> </v>
      </c>
      <c r="I2981" s="6" t="str">
        <f t="shared" si="187"/>
        <v> </v>
      </c>
    </row>
    <row r="2982" spans="1:9">
      <c r="A2982" s="6">
        <v>2981</v>
      </c>
      <c r="B2982" s="47" t="str">
        <f t="shared" si="184"/>
        <v>00000BA5</v>
      </c>
      <c r="C2982" s="47" t="str">
        <f>IFERROR(VLOOKUP(B2982,总表!A:B,2,0),"-")</f>
        <v>种植类</v>
      </c>
      <c r="D2982" s="6" t="str">
        <f t="shared" si="185"/>
        <v>种植类</v>
      </c>
      <c r="E2982" s="6" t="str">
        <f>IFERROR(VLOOKUP(B2982,总表!A:D,3,0),"-")</f>
        <v>白色百合花茎</v>
      </c>
      <c r="F2982" s="6" t="str">
        <f t="shared" si="186"/>
        <v>白色百合花茎</v>
      </c>
      <c r="H2982" s="6" t="str">
        <f>IF(IFERROR(VLOOKUP(B2982,总表!A:D,4,0),"露易")=0," ",IFERROR(VLOOKUP(B2982,总表!A:D,4,0),"-"))</f>
        <v> </v>
      </c>
      <c r="I2982" s="6" t="str">
        <f t="shared" si="187"/>
        <v> </v>
      </c>
    </row>
    <row r="2983" spans="1:9">
      <c r="A2983" s="6">
        <v>2982</v>
      </c>
      <c r="B2983" s="47" t="str">
        <f t="shared" si="184"/>
        <v>00000BA6</v>
      </c>
      <c r="C2983" s="47" t="str">
        <f>IFERROR(VLOOKUP(B2983,总表!A:B,2,0),"-")</f>
        <v>种植类</v>
      </c>
      <c r="D2983" s="6" t="str">
        <f t="shared" si="185"/>
        <v>种植类</v>
      </c>
      <c r="E2983" s="6" t="str">
        <f>IFERROR(VLOOKUP(B2983,总表!A:D,3,0),"-")</f>
        <v>白色百合花蕾</v>
      </c>
      <c r="F2983" s="6" t="str">
        <f t="shared" si="186"/>
        <v>白色百合花蕾</v>
      </c>
      <c r="H2983" s="6" t="str">
        <f>IF(IFERROR(VLOOKUP(B2983,总表!A:D,4,0),"露易")=0," ",IFERROR(VLOOKUP(B2983,总表!A:D,4,0),"-"))</f>
        <v> </v>
      </c>
      <c r="I2983" s="6" t="str">
        <f t="shared" si="187"/>
        <v> </v>
      </c>
    </row>
    <row r="2984" spans="1:9">
      <c r="A2984" s="6">
        <v>2983</v>
      </c>
      <c r="B2984" s="47" t="str">
        <f t="shared" si="184"/>
        <v>00000BA7</v>
      </c>
      <c r="C2984" s="47" t="str">
        <f>IFERROR(VLOOKUP(B2984,总表!A:B,2,0),"-")</f>
        <v>种植类</v>
      </c>
      <c r="D2984" s="6" t="str">
        <f t="shared" si="185"/>
        <v>种植类</v>
      </c>
      <c r="E2984" s="51" t="str">
        <f>IFERROR(VLOOKUP(B2984,总表!A:D,3,0),"-")</f>
        <v>红色百合</v>
      </c>
      <c r="F2984" s="51" t="str">
        <f t="shared" si="186"/>
        <v>红色百合</v>
      </c>
      <c r="H2984" s="6" t="str">
        <f>IF(IFERROR(VLOOKUP(B2984,总表!A:D,4,0),"露易")=0," ",IFERROR(VLOOKUP(B2984,总表!A:D,4,0),"-"))</f>
        <v> </v>
      </c>
      <c r="I2984" s="6" t="str">
        <f t="shared" si="187"/>
        <v> </v>
      </c>
    </row>
    <row r="2985" spans="1:9">
      <c r="A2985" s="6">
        <v>2984</v>
      </c>
      <c r="B2985" s="47" t="str">
        <f t="shared" si="184"/>
        <v>00000BA8</v>
      </c>
      <c r="C2985" s="47" t="str">
        <f>IFERROR(VLOOKUP(B2985,总表!A:B,2,0),"-")</f>
        <v>种植类</v>
      </c>
      <c r="D2985" s="6" t="str">
        <f t="shared" si="185"/>
        <v>种植类</v>
      </c>
      <c r="E2985" s="51" t="str">
        <f>IFERROR(VLOOKUP(B2985,总表!A:D,3,0),"-")</f>
        <v>红色百合球根</v>
      </c>
      <c r="F2985" s="51" t="str">
        <f t="shared" si="186"/>
        <v>红色百合球根</v>
      </c>
      <c r="H2985" s="6" t="str">
        <f>IF(IFERROR(VLOOKUP(B2985,总表!A:D,4,0),"露易")=0," ",IFERROR(VLOOKUP(B2985,总表!A:D,4,0),"-"))</f>
        <v> </v>
      </c>
      <c r="I2985" s="6" t="str">
        <f t="shared" si="187"/>
        <v> </v>
      </c>
    </row>
    <row r="2986" spans="1:9">
      <c r="A2986" s="6">
        <v>2985</v>
      </c>
      <c r="B2986" s="47" t="str">
        <f t="shared" si="184"/>
        <v>00000BA9</v>
      </c>
      <c r="C2986" s="47" t="str">
        <f>IFERROR(VLOOKUP(B2986,总表!A:B,2,0),"-")</f>
        <v>种植类</v>
      </c>
      <c r="D2986" s="6" t="str">
        <f t="shared" si="185"/>
        <v>种植类</v>
      </c>
      <c r="E2986" s="51" t="str">
        <f>IFERROR(VLOOKUP(B2986,总表!A:D,3,0),"-")</f>
        <v>红色百合花茎</v>
      </c>
      <c r="F2986" s="51" t="str">
        <f t="shared" si="186"/>
        <v>红色百合花茎</v>
      </c>
      <c r="H2986" s="6" t="str">
        <f>IF(IFERROR(VLOOKUP(B2986,总表!A:D,4,0),"露易")=0," ",IFERROR(VLOOKUP(B2986,总表!A:D,4,0),"-"))</f>
        <v> </v>
      </c>
      <c r="I2986" s="6" t="str">
        <f t="shared" si="187"/>
        <v> </v>
      </c>
    </row>
    <row r="2987" spans="1:9">
      <c r="A2987" s="6">
        <v>2986</v>
      </c>
      <c r="B2987" s="47" t="str">
        <f t="shared" si="184"/>
        <v>00000BAA</v>
      </c>
      <c r="C2987" s="47" t="str">
        <f>IFERROR(VLOOKUP(B2987,总表!A:B,2,0),"-")</f>
        <v>种植类</v>
      </c>
      <c r="D2987" s="6" t="str">
        <f t="shared" si="185"/>
        <v>种植类</v>
      </c>
      <c r="E2987" s="51" t="str">
        <f>IFERROR(VLOOKUP(B2987,总表!A:D,3,0),"-")</f>
        <v>红色百合花蕾</v>
      </c>
      <c r="F2987" s="51" t="str">
        <f t="shared" si="186"/>
        <v>红色百合花蕾</v>
      </c>
      <c r="H2987" s="6" t="str">
        <f>IF(IFERROR(VLOOKUP(B2987,总表!A:D,4,0),"露易")=0," ",IFERROR(VLOOKUP(B2987,总表!A:D,4,0),"-"))</f>
        <v> </v>
      </c>
      <c r="I2987" s="6" t="str">
        <f t="shared" si="187"/>
        <v> </v>
      </c>
    </row>
    <row r="2988" spans="1:9">
      <c r="A2988" s="6">
        <v>2987</v>
      </c>
      <c r="B2988" s="47" t="str">
        <f t="shared" si="184"/>
        <v>00000BAB</v>
      </c>
      <c r="C2988" s="47" t="str">
        <f>IFERROR(VLOOKUP(B2988,总表!A:B,2,0),"-")</f>
        <v>种植类</v>
      </c>
      <c r="D2988" s="6" t="str">
        <f t="shared" si="185"/>
        <v>种植类</v>
      </c>
      <c r="E2988" s="6" t="str">
        <f>IFERROR(VLOOKUP(B2988,总表!A:D,3,0),"-")</f>
        <v>黄色百合</v>
      </c>
      <c r="F2988" s="6" t="str">
        <f t="shared" si="186"/>
        <v>黄色百合</v>
      </c>
      <c r="H2988" s="6" t="str">
        <f>IF(IFERROR(VLOOKUP(B2988,总表!A:D,4,0),"露易")=0," ",IFERROR(VLOOKUP(B2988,总表!A:D,4,0),"-"))</f>
        <v> </v>
      </c>
      <c r="I2988" s="6" t="str">
        <f t="shared" si="187"/>
        <v> </v>
      </c>
    </row>
    <row r="2989" spans="1:9">
      <c r="A2989" s="6">
        <v>2988</v>
      </c>
      <c r="B2989" s="47" t="str">
        <f t="shared" si="184"/>
        <v>00000BAC</v>
      </c>
      <c r="C2989" s="47" t="str">
        <f>IFERROR(VLOOKUP(B2989,总表!A:B,2,0),"-")</f>
        <v>种植类</v>
      </c>
      <c r="D2989" s="6" t="str">
        <f t="shared" si="185"/>
        <v>种植类</v>
      </c>
      <c r="E2989" s="6" t="str">
        <f>IFERROR(VLOOKUP(B2989,总表!A:D,3,0),"-")</f>
        <v>黄色百合球根</v>
      </c>
      <c r="F2989" s="6" t="str">
        <f t="shared" si="186"/>
        <v>黄色百合球根</v>
      </c>
      <c r="H2989" s="6" t="str">
        <f>IF(IFERROR(VLOOKUP(B2989,总表!A:D,4,0),"露易")=0," ",IFERROR(VLOOKUP(B2989,总表!A:D,4,0),"-"))</f>
        <v> </v>
      </c>
      <c r="I2989" s="6" t="str">
        <f t="shared" si="187"/>
        <v> </v>
      </c>
    </row>
    <row r="2990" spans="1:9">
      <c r="A2990" s="6">
        <v>2989</v>
      </c>
      <c r="B2990" s="47" t="str">
        <f t="shared" si="184"/>
        <v>00000BAD</v>
      </c>
      <c r="C2990" s="47" t="str">
        <f>IFERROR(VLOOKUP(B2990,总表!A:B,2,0),"-")</f>
        <v>种植类</v>
      </c>
      <c r="D2990" s="6" t="str">
        <f t="shared" si="185"/>
        <v>种植类</v>
      </c>
      <c r="E2990" s="6" t="str">
        <f>IFERROR(VLOOKUP(B2990,总表!A:D,3,0),"-")</f>
        <v>黄色百合花茎</v>
      </c>
      <c r="F2990" s="6" t="str">
        <f t="shared" si="186"/>
        <v>黄色百合花茎</v>
      </c>
      <c r="H2990" s="6" t="str">
        <f>IF(IFERROR(VLOOKUP(B2990,总表!A:D,4,0),"露易")=0," ",IFERROR(VLOOKUP(B2990,总表!A:D,4,0),"-"))</f>
        <v> </v>
      </c>
      <c r="I2990" s="6" t="str">
        <f t="shared" si="187"/>
        <v> </v>
      </c>
    </row>
    <row r="2991" spans="1:9">
      <c r="A2991" s="6">
        <v>2990</v>
      </c>
      <c r="B2991" s="47" t="str">
        <f t="shared" si="184"/>
        <v>00000BAE</v>
      </c>
      <c r="C2991" s="47" t="str">
        <f>IFERROR(VLOOKUP(B2991,总表!A:B,2,0),"-")</f>
        <v>种植类</v>
      </c>
      <c r="D2991" s="6" t="str">
        <f t="shared" si="185"/>
        <v>种植类</v>
      </c>
      <c r="E2991" s="6" t="str">
        <f>IFERROR(VLOOKUP(B2991,总表!A:D,3,0),"-")</f>
        <v>黄色百合花蕾</v>
      </c>
      <c r="F2991" s="6" t="str">
        <f t="shared" si="186"/>
        <v>黄色百合花蕾</v>
      </c>
      <c r="H2991" s="6" t="str">
        <f>IF(IFERROR(VLOOKUP(B2991,总表!A:D,4,0),"露易")=0," ",IFERROR(VLOOKUP(B2991,总表!A:D,4,0),"-"))</f>
        <v> </v>
      </c>
      <c r="I2991" s="6" t="str">
        <f t="shared" si="187"/>
        <v> </v>
      </c>
    </row>
    <row r="2992" spans="1:9">
      <c r="A2992" s="6">
        <v>2991</v>
      </c>
      <c r="B2992" s="47" t="str">
        <f t="shared" si="184"/>
        <v>00000BAF</v>
      </c>
      <c r="C2992" s="47" t="str">
        <f>IFERROR(VLOOKUP(B2992,总表!A:B,2,0),"-")</f>
        <v>种植类</v>
      </c>
      <c r="D2992" s="6" t="str">
        <f t="shared" si="185"/>
        <v>种植类</v>
      </c>
      <c r="E2992" s="6" t="str">
        <f>IFERROR(VLOOKUP(B2992,总表!A:D,3,0),"-")</f>
        <v>粉红百合</v>
      </c>
      <c r="F2992" s="6" t="str">
        <f t="shared" si="186"/>
        <v>粉红百合</v>
      </c>
      <c r="H2992" s="6" t="str">
        <f>IF(IFERROR(VLOOKUP(B2992,总表!A:D,4,0),"露易")=0," ",IFERROR(VLOOKUP(B2992,总表!A:D,4,0),"-"))</f>
        <v> </v>
      </c>
      <c r="I2992" s="6" t="str">
        <f t="shared" si="187"/>
        <v> </v>
      </c>
    </row>
    <row r="2993" spans="1:9">
      <c r="A2993" s="6">
        <v>2992</v>
      </c>
      <c r="B2993" s="47" t="str">
        <f t="shared" si="184"/>
        <v>00000BB0</v>
      </c>
      <c r="C2993" s="47" t="str">
        <f>IFERROR(VLOOKUP(B2993,总表!A:B,2,0),"-")</f>
        <v>-</v>
      </c>
      <c r="D2993" s="6" t="str">
        <f t="shared" si="185"/>
        <v>-</v>
      </c>
      <c r="E2993" s="6" t="str">
        <f>IFERROR(VLOOKUP(B2993,总表!A:D,3,0),"-")</f>
        <v>-</v>
      </c>
      <c r="F2993" s="6" t="str">
        <f t="shared" si="186"/>
        <v>-</v>
      </c>
      <c r="G2993" s="6" t="s">
        <v>9</v>
      </c>
      <c r="H2993" s="6" t="str">
        <f>IF(IFERROR(VLOOKUP(B2993,总表!A:D,4,0),"露易")=0," ",IFERROR(VLOOKUP(B2993,总表!A:D,4,0),"-"))</f>
        <v>-</v>
      </c>
      <c r="I2993" s="6" t="str">
        <f t="shared" si="187"/>
        <v>-</v>
      </c>
    </row>
    <row r="2994" spans="1:9">
      <c r="A2994" s="6">
        <v>2993</v>
      </c>
      <c r="B2994" s="47" t="str">
        <f t="shared" si="184"/>
        <v>00000BB1</v>
      </c>
      <c r="C2994" s="47" t="str">
        <f>IFERROR(VLOOKUP(B2994,总表!A:B,2,0),"-")</f>
        <v>种植类</v>
      </c>
      <c r="D2994" s="6" t="str">
        <f t="shared" si="185"/>
        <v>种植类</v>
      </c>
      <c r="E2994" s="6" t="str">
        <f>IFERROR(VLOOKUP(B2994,总表!A:D,3,0),"-")</f>
        <v>粉红百合花茎</v>
      </c>
      <c r="F2994" s="6" t="str">
        <f t="shared" si="186"/>
        <v>粉红百合花茎</v>
      </c>
      <c r="H2994" s="6" t="str">
        <f>IF(IFERROR(VLOOKUP(B2994,总表!A:D,4,0),"露易")=0," ",IFERROR(VLOOKUP(B2994,总表!A:D,4,0),"-"))</f>
        <v> </v>
      </c>
      <c r="I2994" s="6" t="str">
        <f t="shared" si="187"/>
        <v> </v>
      </c>
    </row>
    <row r="2995" spans="1:9">
      <c r="A2995" s="6">
        <v>2994</v>
      </c>
      <c r="B2995" s="47" t="str">
        <f t="shared" si="184"/>
        <v>00000BB2</v>
      </c>
      <c r="C2995" s="47" t="str">
        <f>IFERROR(VLOOKUP(B2995,总表!A:B,2,0),"-")</f>
        <v>种植类</v>
      </c>
      <c r="D2995" s="6" t="str">
        <f t="shared" si="185"/>
        <v>种植类</v>
      </c>
      <c r="E2995" s="6" t="str">
        <f>IFERROR(VLOOKUP(B2995,总表!A:D,3,0),"-")</f>
        <v>粉红百合花蕾</v>
      </c>
      <c r="F2995" s="6" t="str">
        <f t="shared" si="186"/>
        <v>粉红百合花蕾</v>
      </c>
      <c r="H2995" s="6" t="str">
        <f>IF(IFERROR(VLOOKUP(B2995,总表!A:D,4,0),"露易")=0," ",IFERROR(VLOOKUP(B2995,总表!A:D,4,0),"-"))</f>
        <v> </v>
      </c>
      <c r="I2995" s="6" t="str">
        <f t="shared" si="187"/>
        <v> </v>
      </c>
    </row>
    <row r="2996" spans="1:9">
      <c r="A2996" s="6">
        <v>2995</v>
      </c>
      <c r="B2996" s="47" t="str">
        <f t="shared" si="184"/>
        <v>00000BB3</v>
      </c>
      <c r="C2996" s="47" t="str">
        <f>IFERROR(VLOOKUP(B2996,总表!A:B,2,0),"-")</f>
        <v>种植类</v>
      </c>
      <c r="D2996" s="6" t="str">
        <f t="shared" si="185"/>
        <v>种植类</v>
      </c>
      <c r="E2996" s="6" t="str">
        <f>IFERROR(VLOOKUP(B2996,总表!A:D,3,0),"-")</f>
        <v>橘色百合</v>
      </c>
      <c r="F2996" s="6" t="str">
        <f t="shared" si="186"/>
        <v>橘色百合</v>
      </c>
      <c r="H2996" s="6" t="str">
        <f>IF(IFERROR(VLOOKUP(B2996,总表!A:D,4,0),"露易")=0," ",IFERROR(VLOOKUP(B2996,总表!A:D,4,0),"-"))</f>
        <v> </v>
      </c>
      <c r="I2996" s="6" t="str">
        <f t="shared" si="187"/>
        <v> </v>
      </c>
    </row>
    <row r="2997" spans="1:9">
      <c r="A2997" s="6">
        <v>2996</v>
      </c>
      <c r="B2997" s="47" t="str">
        <f t="shared" si="184"/>
        <v>00000BB4</v>
      </c>
      <c r="C2997" s="47" t="str">
        <f>IFERROR(VLOOKUP(B2997,总表!A:B,2,0),"-")</f>
        <v>-</v>
      </c>
      <c r="D2997" s="6" t="str">
        <f t="shared" si="185"/>
        <v>-</v>
      </c>
      <c r="E2997" s="6" t="str">
        <f>IFERROR(VLOOKUP(B2997,总表!A:D,3,0),"-")</f>
        <v>-</v>
      </c>
      <c r="F2997" s="6" t="str">
        <f t="shared" si="186"/>
        <v>-</v>
      </c>
      <c r="G2997" s="6" t="s">
        <v>9</v>
      </c>
      <c r="H2997" s="6" t="str">
        <f>IF(IFERROR(VLOOKUP(B2997,总表!A:D,4,0),"露易")=0," ",IFERROR(VLOOKUP(B2997,总表!A:D,4,0),"-"))</f>
        <v>-</v>
      </c>
      <c r="I2997" s="6" t="str">
        <f t="shared" si="187"/>
        <v>-</v>
      </c>
    </row>
    <row r="2998" spans="1:9">
      <c r="A2998" s="6">
        <v>2997</v>
      </c>
      <c r="B2998" s="47" t="str">
        <f t="shared" si="184"/>
        <v>00000BB5</v>
      </c>
      <c r="C2998" s="47" t="str">
        <f>IFERROR(VLOOKUP(B2998,总表!A:B,2,0),"-")</f>
        <v>种植类</v>
      </c>
      <c r="D2998" s="6" t="str">
        <f t="shared" si="185"/>
        <v>种植类</v>
      </c>
      <c r="E2998" s="6" t="str">
        <f>IFERROR(VLOOKUP(B2998,总表!A:D,3,0),"-")</f>
        <v>橘色百合花茎</v>
      </c>
      <c r="F2998" s="6" t="str">
        <f t="shared" si="186"/>
        <v>橘色百合花茎</v>
      </c>
      <c r="H2998" s="6" t="str">
        <f>IF(IFERROR(VLOOKUP(B2998,总表!A:D,4,0),"露易")=0," ",IFERROR(VLOOKUP(B2998,总表!A:D,4,0),"-"))</f>
        <v> </v>
      </c>
      <c r="I2998" s="6" t="str">
        <f t="shared" si="187"/>
        <v> </v>
      </c>
    </row>
    <row r="2999" spans="1:9">
      <c r="A2999" s="6">
        <v>2998</v>
      </c>
      <c r="B2999" s="47" t="str">
        <f t="shared" si="184"/>
        <v>00000BB6</v>
      </c>
      <c r="C2999" s="47" t="str">
        <f>IFERROR(VLOOKUP(B2999,总表!A:B,2,0),"-")</f>
        <v>种植类</v>
      </c>
      <c r="D2999" s="6" t="str">
        <f t="shared" si="185"/>
        <v>种植类</v>
      </c>
      <c r="E2999" s="6" t="str">
        <f>IFERROR(VLOOKUP(B2999,总表!A:D,3,0),"-")</f>
        <v>橘色百合花蕾</v>
      </c>
      <c r="F2999" s="6" t="str">
        <f t="shared" si="186"/>
        <v>橘色百合花蕾</v>
      </c>
      <c r="H2999" s="6" t="str">
        <f>IF(IFERROR(VLOOKUP(B2999,总表!A:D,4,0),"露易")=0," ",IFERROR(VLOOKUP(B2999,总表!A:D,4,0),"-"))</f>
        <v> </v>
      </c>
      <c r="I2999" s="6" t="str">
        <f t="shared" si="187"/>
        <v> </v>
      </c>
    </row>
    <row r="3000" spans="1:9">
      <c r="A3000" s="6">
        <v>2999</v>
      </c>
      <c r="B3000" s="47" t="str">
        <f t="shared" si="184"/>
        <v>00000BB7</v>
      </c>
      <c r="C3000" s="47" t="str">
        <f>IFERROR(VLOOKUP(B3000,总表!A:B,2,0),"-")</f>
        <v>种植类</v>
      </c>
      <c r="D3000" s="6" t="str">
        <f t="shared" si="185"/>
        <v>种植类</v>
      </c>
      <c r="E3000" s="6" t="str">
        <f>IFERROR(VLOOKUP(B3000,总表!A:D,3,0),"-")</f>
        <v>黑色百合</v>
      </c>
      <c r="F3000" s="6" t="str">
        <f t="shared" si="186"/>
        <v>黑色百合</v>
      </c>
      <c r="H3000" s="6" t="str">
        <f>IF(IFERROR(VLOOKUP(B3000,总表!A:D,4,0),"露易")=0," ",IFERROR(VLOOKUP(B3000,总表!A:D,4,0),"-"))</f>
        <v> </v>
      </c>
      <c r="I3000" s="6" t="str">
        <f t="shared" si="187"/>
        <v> </v>
      </c>
    </row>
    <row r="3001" spans="1:9">
      <c r="A3001" s="6">
        <v>3000</v>
      </c>
      <c r="B3001" s="47" t="str">
        <f t="shared" si="184"/>
        <v>00000BB8</v>
      </c>
      <c r="C3001" s="47" t="str">
        <f>IFERROR(VLOOKUP(B3001,总表!A:B,2,0),"-")</f>
        <v>-</v>
      </c>
      <c r="D3001" s="6" t="str">
        <f t="shared" si="185"/>
        <v>-</v>
      </c>
      <c r="E3001" s="6" t="str">
        <f>IFERROR(VLOOKUP(B3001,总表!A:D,3,0),"-")</f>
        <v>-</v>
      </c>
      <c r="F3001" s="6" t="str">
        <f t="shared" si="186"/>
        <v>-</v>
      </c>
      <c r="G3001" s="6" t="s">
        <v>9</v>
      </c>
      <c r="H3001" s="6" t="str">
        <f>IF(IFERROR(VLOOKUP(B3001,总表!A:D,4,0),"露易")=0," ",IFERROR(VLOOKUP(B3001,总表!A:D,4,0),"-"))</f>
        <v>-</v>
      </c>
      <c r="I3001" s="6" t="str">
        <f t="shared" si="187"/>
        <v>-</v>
      </c>
    </row>
    <row r="3002" spans="1:9">
      <c r="A3002" s="6">
        <v>3001</v>
      </c>
      <c r="B3002" s="47" t="str">
        <f t="shared" si="184"/>
        <v>00000BB9</v>
      </c>
      <c r="C3002" s="47" t="str">
        <f>IFERROR(VLOOKUP(B3002,总表!A:B,2,0),"-")</f>
        <v>种植类</v>
      </c>
      <c r="D3002" s="6" t="str">
        <f t="shared" si="185"/>
        <v>种植类</v>
      </c>
      <c r="E3002" s="6" t="str">
        <f>IFERROR(VLOOKUP(B3002,总表!A:D,3,0),"-")</f>
        <v>黑色百合花茎</v>
      </c>
      <c r="F3002" s="6" t="str">
        <f t="shared" si="186"/>
        <v>黑色百合花茎</v>
      </c>
      <c r="H3002" s="6" t="str">
        <f>IF(IFERROR(VLOOKUP(B3002,总表!A:D,4,0),"露易")=0," ",IFERROR(VLOOKUP(B3002,总表!A:D,4,0),"-"))</f>
        <v> </v>
      </c>
      <c r="I3002" s="6" t="str">
        <f t="shared" si="187"/>
        <v> </v>
      </c>
    </row>
    <row r="3003" spans="1:9">
      <c r="A3003" s="6">
        <v>3002</v>
      </c>
      <c r="B3003" s="47" t="str">
        <f t="shared" si="184"/>
        <v>00000BBA</v>
      </c>
      <c r="C3003" s="47" t="str">
        <f>IFERROR(VLOOKUP(B3003,总表!A:B,2,0),"-")</f>
        <v>种植类</v>
      </c>
      <c r="D3003" s="6" t="str">
        <f t="shared" si="185"/>
        <v>种植类</v>
      </c>
      <c r="E3003" s="6" t="str">
        <f>IFERROR(VLOOKUP(B3003,总表!A:D,3,0),"-")</f>
        <v>黑色百合花蕾</v>
      </c>
      <c r="F3003" s="6" t="str">
        <f t="shared" si="186"/>
        <v>黑色百合花蕾</v>
      </c>
      <c r="H3003" s="6" t="str">
        <f>IF(IFERROR(VLOOKUP(B3003,总表!A:D,4,0),"露易")=0," ",IFERROR(VLOOKUP(B3003,总表!A:D,4,0),"-"))</f>
        <v> </v>
      </c>
      <c r="I3003" s="6" t="str">
        <f t="shared" si="187"/>
        <v> </v>
      </c>
    </row>
    <row r="3004" spans="1:9">
      <c r="A3004" s="6">
        <v>3003</v>
      </c>
      <c r="B3004" s="47" t="str">
        <f t="shared" si="184"/>
        <v>00000BBB</v>
      </c>
      <c r="C3004" s="47" t="str">
        <f>IFERROR(VLOOKUP(B3004,总表!A:B,2,0),"-")</f>
        <v>-</v>
      </c>
      <c r="D3004" s="6" t="str">
        <f t="shared" si="185"/>
        <v>-</v>
      </c>
      <c r="E3004" s="6" t="str">
        <f>IFERROR(VLOOKUP(B3004,总表!A:D,3,0),"-")</f>
        <v>-</v>
      </c>
      <c r="F3004" s="6" t="str">
        <f t="shared" si="186"/>
        <v>-</v>
      </c>
      <c r="G3004" s="6" t="s">
        <v>9</v>
      </c>
      <c r="H3004" s="6" t="str">
        <f>IF(IFERROR(VLOOKUP(B3004,总表!A:D,4,0),"露易")=0," ",IFERROR(VLOOKUP(B3004,总表!A:D,4,0),"-"))</f>
        <v>-</v>
      </c>
      <c r="I3004" s="6" t="str">
        <f t="shared" si="187"/>
        <v>-</v>
      </c>
    </row>
    <row r="3005" spans="1:9">
      <c r="A3005" s="6">
        <v>3004</v>
      </c>
      <c r="B3005" s="47" t="str">
        <f t="shared" si="184"/>
        <v>00000BBC</v>
      </c>
      <c r="C3005" s="47" t="str">
        <f>IFERROR(VLOOKUP(B3005,总表!A:B,2,0),"-")</f>
        <v>-</v>
      </c>
      <c r="D3005" s="6" t="str">
        <f t="shared" si="185"/>
        <v>-</v>
      </c>
      <c r="E3005" s="6" t="str">
        <f>IFERROR(VLOOKUP(B3005,总表!A:D,3,0),"-")</f>
        <v>-</v>
      </c>
      <c r="F3005" s="6" t="str">
        <f t="shared" si="186"/>
        <v>-</v>
      </c>
      <c r="G3005" s="6" t="s">
        <v>9</v>
      </c>
      <c r="H3005" s="6" t="str">
        <f>IF(IFERROR(VLOOKUP(B3005,总表!A:D,4,0),"露易")=0," ",IFERROR(VLOOKUP(B3005,总表!A:D,4,0),"-"))</f>
        <v>-</v>
      </c>
      <c r="I3005" s="6" t="str">
        <f t="shared" si="187"/>
        <v>-</v>
      </c>
    </row>
    <row r="3006" spans="1:9">
      <c r="A3006" s="6">
        <v>3005</v>
      </c>
      <c r="B3006" s="47" t="str">
        <f t="shared" si="184"/>
        <v>00000BBD</v>
      </c>
      <c r="C3006" s="47" t="str">
        <f>IFERROR(VLOOKUP(B3006,总表!A:B,2,0),"-")</f>
        <v>-</v>
      </c>
      <c r="D3006" s="6" t="str">
        <f t="shared" si="185"/>
        <v>-</v>
      </c>
      <c r="E3006" s="6" t="str">
        <f>IFERROR(VLOOKUP(B3006,总表!A:D,3,0),"-")</f>
        <v>-</v>
      </c>
      <c r="F3006" s="6" t="str">
        <f t="shared" si="186"/>
        <v>-</v>
      </c>
      <c r="G3006" s="6" t="s">
        <v>9</v>
      </c>
      <c r="H3006" s="6" t="str">
        <f>IF(IFERROR(VLOOKUP(B3006,总表!A:D,4,0),"露易")=0," ",IFERROR(VLOOKUP(B3006,总表!A:D,4,0),"-"))</f>
        <v>-</v>
      </c>
      <c r="I3006" s="6" t="str">
        <f t="shared" si="187"/>
        <v>-</v>
      </c>
    </row>
    <row r="3007" spans="1:9">
      <c r="A3007" s="6">
        <v>3006</v>
      </c>
      <c r="B3007" s="47" t="str">
        <f t="shared" si="184"/>
        <v>00000BBE</v>
      </c>
      <c r="C3007" s="47" t="str">
        <f>IFERROR(VLOOKUP(B3007,总表!A:B,2,0),"-")</f>
        <v>-</v>
      </c>
      <c r="D3007" s="6" t="str">
        <f t="shared" si="185"/>
        <v>-</v>
      </c>
      <c r="E3007" s="6" t="str">
        <f>IFERROR(VLOOKUP(B3007,总表!A:D,3,0),"-")</f>
        <v>-</v>
      </c>
      <c r="F3007" s="6" t="str">
        <f t="shared" si="186"/>
        <v>-</v>
      </c>
      <c r="G3007" s="6" t="s">
        <v>9</v>
      </c>
      <c r="H3007" s="6" t="str">
        <f>IF(IFERROR(VLOOKUP(B3007,总表!A:D,4,0),"露易")=0," ",IFERROR(VLOOKUP(B3007,总表!A:D,4,0),"-"))</f>
        <v>-</v>
      </c>
      <c r="I3007" s="6" t="str">
        <f t="shared" si="187"/>
        <v>-</v>
      </c>
    </row>
    <row r="3008" spans="1:9">
      <c r="A3008" s="6">
        <v>3007</v>
      </c>
      <c r="B3008" s="47" t="str">
        <f t="shared" si="184"/>
        <v>00000BBF</v>
      </c>
      <c r="C3008" s="47" t="str">
        <f>IFERROR(VLOOKUP(B3008,总表!A:B,2,0),"-")</f>
        <v>-</v>
      </c>
      <c r="D3008" s="6" t="str">
        <f t="shared" si="185"/>
        <v>-</v>
      </c>
      <c r="E3008" s="6" t="str">
        <f>IFERROR(VLOOKUP(B3008,总表!A:D,3,0),"-")</f>
        <v>-</v>
      </c>
      <c r="F3008" s="6" t="str">
        <f t="shared" si="186"/>
        <v>-</v>
      </c>
      <c r="G3008" s="6" t="s">
        <v>9</v>
      </c>
      <c r="H3008" s="6" t="str">
        <f>IF(IFERROR(VLOOKUP(B3008,总表!A:D,4,0),"露易")=0," ",IFERROR(VLOOKUP(B3008,总表!A:D,4,0),"-"))</f>
        <v>-</v>
      </c>
      <c r="I3008" s="6" t="str">
        <f t="shared" si="187"/>
        <v>-</v>
      </c>
    </row>
    <row r="3009" spans="1:9">
      <c r="A3009" s="6">
        <v>3008</v>
      </c>
      <c r="B3009" s="47" t="str">
        <f t="shared" si="184"/>
        <v>00000BC0</v>
      </c>
      <c r="C3009" s="47" t="str">
        <f>IFERROR(VLOOKUP(B3009,总表!A:B,2,0),"-")</f>
        <v>-</v>
      </c>
      <c r="D3009" s="6" t="str">
        <f t="shared" si="185"/>
        <v>-</v>
      </c>
      <c r="E3009" s="6" t="str">
        <f>IFERROR(VLOOKUP(B3009,总表!A:D,3,0),"-")</f>
        <v>-</v>
      </c>
      <c r="F3009" s="6" t="str">
        <f t="shared" si="186"/>
        <v>-</v>
      </c>
      <c r="G3009" s="6" t="s">
        <v>9</v>
      </c>
      <c r="H3009" s="6" t="str">
        <f>IF(IFERROR(VLOOKUP(B3009,总表!A:D,4,0),"露易")=0," ",IFERROR(VLOOKUP(B3009,总表!A:D,4,0),"-"))</f>
        <v>-</v>
      </c>
      <c r="I3009" s="6" t="str">
        <f t="shared" si="187"/>
        <v>-</v>
      </c>
    </row>
    <row r="3010" spans="1:9">
      <c r="A3010" s="6">
        <v>3009</v>
      </c>
      <c r="B3010" s="47" t="str">
        <f t="shared" ref="B3010:B3073" si="188">DEC2HEX(ROW(A3009),8)</f>
        <v>00000BC1</v>
      </c>
      <c r="C3010" s="47" t="str">
        <f>IFERROR(VLOOKUP(B3010,总表!A:B,2,0),"-")</f>
        <v>-</v>
      </c>
      <c r="D3010" s="6" t="str">
        <f t="shared" ref="D3010:D3073" si="189">C3010</f>
        <v>-</v>
      </c>
      <c r="E3010" s="6" t="str">
        <f>IFERROR(VLOOKUP(B3010,总表!A:D,3,0),"-")</f>
        <v>-</v>
      </c>
      <c r="F3010" s="6" t="str">
        <f t="shared" ref="F3010:F3073" si="190">E3010</f>
        <v>-</v>
      </c>
      <c r="G3010" s="6" t="s">
        <v>9</v>
      </c>
      <c r="H3010" s="6" t="str">
        <f>IF(IFERROR(VLOOKUP(B3010,总表!A:D,4,0),"露易")=0," ",IFERROR(VLOOKUP(B3010,总表!A:D,4,0),"-"))</f>
        <v>-</v>
      </c>
      <c r="I3010" s="6" t="str">
        <f t="shared" ref="I3010:I3073" si="191">H3010</f>
        <v>-</v>
      </c>
    </row>
    <row r="3011" spans="1:9">
      <c r="A3011" s="6">
        <v>3010</v>
      </c>
      <c r="B3011" s="47" t="str">
        <f t="shared" si="188"/>
        <v>00000BC2</v>
      </c>
      <c r="C3011" s="47" t="str">
        <f>IFERROR(VLOOKUP(B3011,总表!A:B,2,0),"-")</f>
        <v>-</v>
      </c>
      <c r="D3011" s="6" t="str">
        <f t="shared" si="189"/>
        <v>-</v>
      </c>
      <c r="E3011" s="6" t="str">
        <f>IFERROR(VLOOKUP(B3011,总表!A:D,3,0),"-")</f>
        <v>-</v>
      </c>
      <c r="F3011" s="6" t="str">
        <f t="shared" si="190"/>
        <v>-</v>
      </c>
      <c r="G3011" s="6" t="s">
        <v>9</v>
      </c>
      <c r="H3011" s="6" t="str">
        <f>IF(IFERROR(VLOOKUP(B3011,总表!A:D,4,0),"露易")=0," ",IFERROR(VLOOKUP(B3011,总表!A:D,4,0),"-"))</f>
        <v>-</v>
      </c>
      <c r="I3011" s="6" t="str">
        <f t="shared" si="191"/>
        <v>-</v>
      </c>
    </row>
    <row r="3012" spans="1:9">
      <c r="A3012" s="6">
        <v>3011</v>
      </c>
      <c r="B3012" s="47" t="str">
        <f t="shared" si="188"/>
        <v>00000BC3</v>
      </c>
      <c r="C3012" s="47" t="str">
        <f>IFERROR(VLOOKUP(B3012,总表!A:B,2,0),"-")</f>
        <v>-</v>
      </c>
      <c r="D3012" s="6" t="str">
        <f t="shared" si="189"/>
        <v>-</v>
      </c>
      <c r="E3012" s="6" t="str">
        <f>IFERROR(VLOOKUP(B3012,总表!A:D,3,0),"-")</f>
        <v>-</v>
      </c>
      <c r="F3012" s="6" t="str">
        <f t="shared" si="190"/>
        <v>-</v>
      </c>
      <c r="G3012" s="6" t="s">
        <v>9</v>
      </c>
      <c r="H3012" s="6" t="str">
        <f>IF(IFERROR(VLOOKUP(B3012,总表!A:D,4,0),"露易")=0," ",IFERROR(VLOOKUP(B3012,总表!A:D,4,0),"-"))</f>
        <v>-</v>
      </c>
      <c r="I3012" s="6" t="str">
        <f t="shared" si="191"/>
        <v>-</v>
      </c>
    </row>
    <row r="3013" spans="1:9">
      <c r="A3013" s="6">
        <v>3012</v>
      </c>
      <c r="B3013" s="47" t="str">
        <f t="shared" si="188"/>
        <v>00000BC4</v>
      </c>
      <c r="C3013" s="47" t="str">
        <f>IFERROR(VLOOKUP(B3013,总表!A:B,2,0),"-")</f>
        <v>-</v>
      </c>
      <c r="D3013" s="6" t="str">
        <f t="shared" si="189"/>
        <v>-</v>
      </c>
      <c r="E3013" s="6" t="str">
        <f>IFERROR(VLOOKUP(B3013,总表!A:D,3,0),"-")</f>
        <v>-</v>
      </c>
      <c r="F3013" s="6" t="str">
        <f t="shared" si="190"/>
        <v>-</v>
      </c>
      <c r="G3013" s="6" t="s">
        <v>9</v>
      </c>
      <c r="H3013" s="6" t="str">
        <f>IF(IFERROR(VLOOKUP(B3013,总表!A:D,4,0),"露易")=0," ",IFERROR(VLOOKUP(B3013,总表!A:D,4,0),"-"))</f>
        <v>-</v>
      </c>
      <c r="I3013" s="6" t="str">
        <f t="shared" si="191"/>
        <v>-</v>
      </c>
    </row>
    <row r="3014" spans="1:9">
      <c r="A3014" s="6">
        <v>3013</v>
      </c>
      <c r="B3014" s="47" t="str">
        <f t="shared" si="188"/>
        <v>00000BC5</v>
      </c>
      <c r="C3014" s="47" t="str">
        <f>IFERROR(VLOOKUP(B3014,总表!A:B,2,0),"-")</f>
        <v>-</v>
      </c>
      <c r="D3014" s="6" t="str">
        <f t="shared" si="189"/>
        <v>-</v>
      </c>
      <c r="E3014" s="6" t="str">
        <f>IFERROR(VLOOKUP(B3014,总表!A:D,3,0),"-")</f>
        <v>-</v>
      </c>
      <c r="F3014" s="6" t="str">
        <f t="shared" si="190"/>
        <v>-</v>
      </c>
      <c r="G3014" s="6" t="s">
        <v>9</v>
      </c>
      <c r="H3014" s="6" t="str">
        <f>IF(IFERROR(VLOOKUP(B3014,总表!A:D,4,0),"露易")=0," ",IFERROR(VLOOKUP(B3014,总表!A:D,4,0),"-"))</f>
        <v>-</v>
      </c>
      <c r="I3014" s="6" t="str">
        <f t="shared" si="191"/>
        <v>-</v>
      </c>
    </row>
    <row r="3015" spans="1:9">
      <c r="A3015" s="6">
        <v>3014</v>
      </c>
      <c r="B3015" s="47" t="str">
        <f t="shared" si="188"/>
        <v>00000BC6</v>
      </c>
      <c r="C3015" s="47" t="str">
        <f>IFERROR(VLOOKUP(B3015,总表!A:B,2,0),"-")</f>
        <v>-</v>
      </c>
      <c r="D3015" s="6" t="str">
        <f t="shared" si="189"/>
        <v>-</v>
      </c>
      <c r="E3015" s="6" t="str">
        <f>IFERROR(VLOOKUP(B3015,总表!A:D,3,0),"-")</f>
        <v>-</v>
      </c>
      <c r="F3015" s="6" t="str">
        <f t="shared" si="190"/>
        <v>-</v>
      </c>
      <c r="G3015" s="6" t="s">
        <v>9</v>
      </c>
      <c r="H3015" s="6" t="str">
        <f>IF(IFERROR(VLOOKUP(B3015,总表!A:D,4,0),"露易")=0," ",IFERROR(VLOOKUP(B3015,总表!A:D,4,0),"-"))</f>
        <v>-</v>
      </c>
      <c r="I3015" s="6" t="str">
        <f t="shared" si="191"/>
        <v>-</v>
      </c>
    </row>
    <row r="3016" spans="1:9">
      <c r="A3016" s="6">
        <v>3015</v>
      </c>
      <c r="B3016" s="47" t="str">
        <f t="shared" si="188"/>
        <v>00000BC7</v>
      </c>
      <c r="C3016" s="47" t="str">
        <f>IFERROR(VLOOKUP(B3016,总表!A:B,2,0),"-")</f>
        <v>-</v>
      </c>
      <c r="D3016" s="6" t="str">
        <f t="shared" si="189"/>
        <v>-</v>
      </c>
      <c r="E3016" s="6" t="str">
        <f>IFERROR(VLOOKUP(B3016,总表!A:D,3,0),"-")</f>
        <v>-</v>
      </c>
      <c r="F3016" s="6" t="str">
        <f t="shared" si="190"/>
        <v>-</v>
      </c>
      <c r="G3016" s="6" t="s">
        <v>9</v>
      </c>
      <c r="H3016" s="6" t="str">
        <f>IF(IFERROR(VLOOKUP(B3016,总表!A:D,4,0),"露易")=0," ",IFERROR(VLOOKUP(B3016,总表!A:D,4,0),"-"))</f>
        <v>-</v>
      </c>
      <c r="I3016" s="6" t="str">
        <f t="shared" si="191"/>
        <v>-</v>
      </c>
    </row>
    <row r="3017" spans="1:9">
      <c r="A3017" s="6">
        <v>3016</v>
      </c>
      <c r="B3017" s="47" t="str">
        <f t="shared" si="188"/>
        <v>00000BC8</v>
      </c>
      <c r="C3017" s="47" t="str">
        <f>IFERROR(VLOOKUP(B3017,总表!A:B,2,0),"-")</f>
        <v>-</v>
      </c>
      <c r="D3017" s="6" t="str">
        <f t="shared" si="189"/>
        <v>-</v>
      </c>
      <c r="E3017" s="6" t="str">
        <f>IFERROR(VLOOKUP(B3017,总表!A:D,3,0),"-")</f>
        <v>-</v>
      </c>
      <c r="F3017" s="6" t="str">
        <f t="shared" si="190"/>
        <v>-</v>
      </c>
      <c r="G3017" s="6" t="s">
        <v>9</v>
      </c>
      <c r="H3017" s="6" t="str">
        <f>IF(IFERROR(VLOOKUP(B3017,总表!A:D,4,0),"露易")=0," ",IFERROR(VLOOKUP(B3017,总表!A:D,4,0),"-"))</f>
        <v>-</v>
      </c>
      <c r="I3017" s="6" t="str">
        <f t="shared" si="191"/>
        <v>-</v>
      </c>
    </row>
    <row r="3018" spans="1:9">
      <c r="A3018" s="6">
        <v>3017</v>
      </c>
      <c r="B3018" s="47" t="str">
        <f t="shared" si="188"/>
        <v>00000BC9</v>
      </c>
      <c r="C3018" s="47" t="str">
        <f>IFERROR(VLOOKUP(B3018,总表!A:B,2,0),"-")</f>
        <v>-</v>
      </c>
      <c r="D3018" s="6" t="str">
        <f t="shared" si="189"/>
        <v>-</v>
      </c>
      <c r="E3018" s="6" t="str">
        <f>IFERROR(VLOOKUP(B3018,总表!A:D,3,0),"-")</f>
        <v>-</v>
      </c>
      <c r="F3018" s="6" t="str">
        <f t="shared" si="190"/>
        <v>-</v>
      </c>
      <c r="G3018" s="6" t="s">
        <v>9</v>
      </c>
      <c r="H3018" s="6" t="str">
        <f>IF(IFERROR(VLOOKUP(B3018,总表!A:D,4,0),"露易")=0," ",IFERROR(VLOOKUP(B3018,总表!A:D,4,0),"-"))</f>
        <v>-</v>
      </c>
      <c r="I3018" s="6" t="str">
        <f t="shared" si="191"/>
        <v>-</v>
      </c>
    </row>
    <row r="3019" spans="1:9">
      <c r="A3019" s="6">
        <v>3018</v>
      </c>
      <c r="B3019" s="47" t="str">
        <f t="shared" si="188"/>
        <v>00000BCA</v>
      </c>
      <c r="C3019" s="47" t="str">
        <f>IFERROR(VLOOKUP(B3019,总表!A:B,2,0),"-")</f>
        <v>-</v>
      </c>
      <c r="D3019" s="6" t="str">
        <f t="shared" si="189"/>
        <v>-</v>
      </c>
      <c r="E3019" s="6" t="str">
        <f>IFERROR(VLOOKUP(B3019,总表!A:D,3,0),"-")</f>
        <v>-</v>
      </c>
      <c r="F3019" s="6" t="str">
        <f t="shared" si="190"/>
        <v>-</v>
      </c>
      <c r="G3019" s="6" t="s">
        <v>9</v>
      </c>
      <c r="H3019" s="6" t="str">
        <f>IF(IFERROR(VLOOKUP(B3019,总表!A:D,4,0),"露易")=0," ",IFERROR(VLOOKUP(B3019,总表!A:D,4,0),"-"))</f>
        <v>-</v>
      </c>
      <c r="I3019" s="6" t="str">
        <f t="shared" si="191"/>
        <v>-</v>
      </c>
    </row>
    <row r="3020" spans="1:9">
      <c r="A3020" s="6">
        <v>3019</v>
      </c>
      <c r="B3020" s="47" t="str">
        <f t="shared" si="188"/>
        <v>00000BCB</v>
      </c>
      <c r="C3020" s="47" t="str">
        <f>IFERROR(VLOOKUP(B3020,总表!A:B,2,0),"-")</f>
        <v>-</v>
      </c>
      <c r="D3020" s="6" t="str">
        <f t="shared" si="189"/>
        <v>-</v>
      </c>
      <c r="E3020" s="6" t="str">
        <f>IFERROR(VLOOKUP(B3020,总表!A:D,3,0),"-")</f>
        <v>-</v>
      </c>
      <c r="F3020" s="6" t="str">
        <f t="shared" si="190"/>
        <v>-</v>
      </c>
      <c r="G3020" s="6" t="s">
        <v>9</v>
      </c>
      <c r="H3020" s="6" t="str">
        <f>IF(IFERROR(VLOOKUP(B3020,总表!A:D,4,0),"露易")=0," ",IFERROR(VLOOKUP(B3020,总表!A:D,4,0),"-"))</f>
        <v>-</v>
      </c>
      <c r="I3020" s="6" t="str">
        <f t="shared" si="191"/>
        <v>-</v>
      </c>
    </row>
    <row r="3021" spans="1:9">
      <c r="A3021" s="6">
        <v>3020</v>
      </c>
      <c r="B3021" s="47" t="str">
        <f t="shared" si="188"/>
        <v>00000BCC</v>
      </c>
      <c r="C3021" s="47" t="str">
        <f>IFERROR(VLOOKUP(B3021,总表!A:B,2,0),"-")</f>
        <v>-</v>
      </c>
      <c r="D3021" s="6" t="str">
        <f t="shared" si="189"/>
        <v>-</v>
      </c>
      <c r="E3021" s="6" t="str">
        <f>IFERROR(VLOOKUP(B3021,总表!A:D,3,0),"-")</f>
        <v>-</v>
      </c>
      <c r="F3021" s="6" t="str">
        <f t="shared" si="190"/>
        <v>-</v>
      </c>
      <c r="G3021" s="6" t="s">
        <v>9</v>
      </c>
      <c r="H3021" s="6" t="str">
        <f>IF(IFERROR(VLOOKUP(B3021,总表!A:D,4,0),"露易")=0," ",IFERROR(VLOOKUP(B3021,总表!A:D,4,0),"-"))</f>
        <v>-</v>
      </c>
      <c r="I3021" s="6" t="str">
        <f t="shared" si="191"/>
        <v>-</v>
      </c>
    </row>
    <row r="3022" spans="1:9">
      <c r="A3022" s="6">
        <v>3021</v>
      </c>
      <c r="B3022" s="47" t="str">
        <f t="shared" si="188"/>
        <v>00000BCD</v>
      </c>
      <c r="C3022" s="47" t="str">
        <f>IFERROR(VLOOKUP(B3022,总表!A:B,2,0),"-")</f>
        <v>-</v>
      </c>
      <c r="D3022" s="6" t="str">
        <f t="shared" si="189"/>
        <v>-</v>
      </c>
      <c r="E3022" s="6" t="str">
        <f>IFERROR(VLOOKUP(B3022,总表!A:D,3,0),"-")</f>
        <v>-</v>
      </c>
      <c r="F3022" s="6" t="str">
        <f t="shared" si="190"/>
        <v>-</v>
      </c>
      <c r="G3022" s="6" t="s">
        <v>9</v>
      </c>
      <c r="H3022" s="6" t="str">
        <f>IF(IFERROR(VLOOKUP(B3022,总表!A:D,4,0),"露易")=0," ",IFERROR(VLOOKUP(B3022,总表!A:D,4,0),"-"))</f>
        <v>-</v>
      </c>
      <c r="I3022" s="6" t="str">
        <f t="shared" si="191"/>
        <v>-</v>
      </c>
    </row>
    <row r="3023" spans="1:9">
      <c r="A3023" s="6">
        <v>3022</v>
      </c>
      <c r="B3023" s="47" t="str">
        <f t="shared" si="188"/>
        <v>00000BCE</v>
      </c>
      <c r="C3023" s="47" t="str">
        <f>IFERROR(VLOOKUP(B3023,总表!A:B,2,0),"-")</f>
        <v>-</v>
      </c>
      <c r="D3023" s="6" t="str">
        <f t="shared" si="189"/>
        <v>-</v>
      </c>
      <c r="E3023" s="6" t="str">
        <f>IFERROR(VLOOKUP(B3023,总表!A:D,3,0),"-")</f>
        <v>-</v>
      </c>
      <c r="F3023" s="6" t="str">
        <f t="shared" si="190"/>
        <v>-</v>
      </c>
      <c r="G3023" s="6" t="s">
        <v>9</v>
      </c>
      <c r="H3023" s="6" t="str">
        <f>IF(IFERROR(VLOOKUP(B3023,总表!A:D,4,0),"露易")=0," ",IFERROR(VLOOKUP(B3023,总表!A:D,4,0),"-"))</f>
        <v>-</v>
      </c>
      <c r="I3023" s="6" t="str">
        <f t="shared" si="191"/>
        <v>-</v>
      </c>
    </row>
    <row r="3024" spans="1:9">
      <c r="A3024" s="6">
        <v>3023</v>
      </c>
      <c r="B3024" s="47" t="str">
        <f t="shared" si="188"/>
        <v>00000BCF</v>
      </c>
      <c r="C3024" s="47" t="str">
        <f>IFERROR(VLOOKUP(B3024,总表!A:B,2,0),"-")</f>
        <v>-</v>
      </c>
      <c r="D3024" s="6" t="str">
        <f t="shared" si="189"/>
        <v>-</v>
      </c>
      <c r="E3024" s="6" t="str">
        <f>IFERROR(VLOOKUP(B3024,总表!A:D,3,0),"-")</f>
        <v>-</v>
      </c>
      <c r="F3024" s="6" t="str">
        <f t="shared" si="190"/>
        <v>-</v>
      </c>
      <c r="G3024" s="6" t="s">
        <v>9</v>
      </c>
      <c r="H3024" s="6" t="str">
        <f>IF(IFERROR(VLOOKUP(B3024,总表!A:D,4,0),"露易")=0," ",IFERROR(VLOOKUP(B3024,总表!A:D,4,0),"-"))</f>
        <v>-</v>
      </c>
      <c r="I3024" s="6" t="str">
        <f t="shared" si="191"/>
        <v>-</v>
      </c>
    </row>
    <row r="3025" spans="1:9">
      <c r="A3025" s="6">
        <v>3024</v>
      </c>
      <c r="B3025" s="47" t="str">
        <f t="shared" si="188"/>
        <v>00000BD0</v>
      </c>
      <c r="C3025" s="47" t="str">
        <f>IFERROR(VLOOKUP(B3025,总表!A:B,2,0),"-")</f>
        <v>-</v>
      </c>
      <c r="D3025" s="6" t="str">
        <f t="shared" si="189"/>
        <v>-</v>
      </c>
      <c r="E3025" s="6" t="str">
        <f>IFERROR(VLOOKUP(B3025,总表!A:D,3,0),"-")</f>
        <v>-</v>
      </c>
      <c r="F3025" s="6" t="str">
        <f t="shared" si="190"/>
        <v>-</v>
      </c>
      <c r="G3025" s="6" t="s">
        <v>9</v>
      </c>
      <c r="H3025" s="6" t="str">
        <f>IF(IFERROR(VLOOKUP(B3025,总表!A:D,4,0),"露易")=0," ",IFERROR(VLOOKUP(B3025,总表!A:D,4,0),"-"))</f>
        <v>-</v>
      </c>
      <c r="I3025" s="6" t="str">
        <f t="shared" si="191"/>
        <v>-</v>
      </c>
    </row>
    <row r="3026" spans="1:9">
      <c r="A3026" s="6">
        <v>3025</v>
      </c>
      <c r="B3026" s="47" t="str">
        <f t="shared" si="188"/>
        <v>00000BD1</v>
      </c>
      <c r="C3026" s="47" t="str">
        <f>IFERROR(VLOOKUP(B3026,总表!A:B,2,0),"-")</f>
        <v>-</v>
      </c>
      <c r="D3026" s="6" t="str">
        <f t="shared" si="189"/>
        <v>-</v>
      </c>
      <c r="E3026" s="6" t="str">
        <f>IFERROR(VLOOKUP(B3026,总表!A:D,3,0),"-")</f>
        <v>-</v>
      </c>
      <c r="F3026" s="6" t="str">
        <f t="shared" si="190"/>
        <v>-</v>
      </c>
      <c r="G3026" s="6" t="s">
        <v>9</v>
      </c>
      <c r="H3026" s="6" t="str">
        <f>IF(IFERROR(VLOOKUP(B3026,总表!A:D,4,0),"露易")=0," ",IFERROR(VLOOKUP(B3026,总表!A:D,4,0),"-"))</f>
        <v>-</v>
      </c>
      <c r="I3026" s="6" t="str">
        <f t="shared" si="191"/>
        <v>-</v>
      </c>
    </row>
    <row r="3027" spans="1:9">
      <c r="A3027" s="6">
        <v>3026</v>
      </c>
      <c r="B3027" s="47" t="str">
        <f t="shared" si="188"/>
        <v>00000BD2</v>
      </c>
      <c r="C3027" s="47" t="str">
        <f>IFERROR(VLOOKUP(B3027,总表!A:B,2,0),"-")</f>
        <v>-</v>
      </c>
      <c r="D3027" s="6" t="str">
        <f t="shared" si="189"/>
        <v>-</v>
      </c>
      <c r="E3027" s="6" t="str">
        <f>IFERROR(VLOOKUP(B3027,总表!A:D,3,0),"-")</f>
        <v>-</v>
      </c>
      <c r="F3027" s="6" t="str">
        <f t="shared" si="190"/>
        <v>-</v>
      </c>
      <c r="G3027" s="6" t="s">
        <v>9</v>
      </c>
      <c r="H3027" s="6" t="str">
        <f>IF(IFERROR(VLOOKUP(B3027,总表!A:D,4,0),"露易")=0," ",IFERROR(VLOOKUP(B3027,总表!A:D,4,0),"-"))</f>
        <v>-</v>
      </c>
      <c r="I3027" s="6" t="str">
        <f t="shared" si="191"/>
        <v>-</v>
      </c>
    </row>
    <row r="3028" spans="1:9">
      <c r="A3028" s="6">
        <v>3027</v>
      </c>
      <c r="B3028" s="47" t="str">
        <f t="shared" si="188"/>
        <v>00000BD3</v>
      </c>
      <c r="C3028" s="47" t="str">
        <f>IFERROR(VLOOKUP(B3028,总表!A:B,2,0),"-")</f>
        <v>-</v>
      </c>
      <c r="D3028" s="6" t="str">
        <f t="shared" si="189"/>
        <v>-</v>
      </c>
      <c r="E3028" s="6" t="str">
        <f>IFERROR(VLOOKUP(B3028,总表!A:D,3,0),"-")</f>
        <v>-</v>
      </c>
      <c r="F3028" s="6" t="str">
        <f t="shared" si="190"/>
        <v>-</v>
      </c>
      <c r="G3028" s="6" t="s">
        <v>9</v>
      </c>
      <c r="H3028" s="6" t="str">
        <f>IF(IFERROR(VLOOKUP(B3028,总表!A:D,4,0),"露易")=0," ",IFERROR(VLOOKUP(B3028,总表!A:D,4,0),"-"))</f>
        <v>-</v>
      </c>
      <c r="I3028" s="6" t="str">
        <f t="shared" si="191"/>
        <v>-</v>
      </c>
    </row>
    <row r="3029" spans="1:9">
      <c r="A3029" s="6">
        <v>3028</v>
      </c>
      <c r="B3029" s="47" t="str">
        <f t="shared" si="188"/>
        <v>00000BD4</v>
      </c>
      <c r="C3029" s="47" t="str">
        <f>IFERROR(VLOOKUP(B3029,总表!A:B,2,0),"-")</f>
        <v>-</v>
      </c>
      <c r="D3029" s="6" t="str">
        <f t="shared" si="189"/>
        <v>-</v>
      </c>
      <c r="E3029" s="6" t="str">
        <f>IFERROR(VLOOKUP(B3029,总表!A:D,3,0),"-")</f>
        <v>-</v>
      </c>
      <c r="F3029" s="6" t="str">
        <f t="shared" si="190"/>
        <v>-</v>
      </c>
      <c r="G3029" s="6" t="s">
        <v>9</v>
      </c>
      <c r="H3029" s="6" t="str">
        <f>IF(IFERROR(VLOOKUP(B3029,总表!A:D,4,0),"露易")=0," ",IFERROR(VLOOKUP(B3029,总表!A:D,4,0),"-"))</f>
        <v>-</v>
      </c>
      <c r="I3029" s="6" t="str">
        <f t="shared" si="191"/>
        <v>-</v>
      </c>
    </row>
    <row r="3030" spans="1:9">
      <c r="A3030" s="6">
        <v>3029</v>
      </c>
      <c r="B3030" s="47" t="str">
        <f t="shared" si="188"/>
        <v>00000BD5</v>
      </c>
      <c r="C3030" s="47" t="str">
        <f>IFERROR(VLOOKUP(B3030,总表!A:B,2,0),"-")</f>
        <v>-</v>
      </c>
      <c r="D3030" s="6" t="str">
        <f t="shared" si="189"/>
        <v>-</v>
      </c>
      <c r="E3030" s="6" t="str">
        <f>IFERROR(VLOOKUP(B3030,总表!A:D,3,0),"-")</f>
        <v>-</v>
      </c>
      <c r="F3030" s="6" t="str">
        <f t="shared" si="190"/>
        <v>-</v>
      </c>
      <c r="G3030" s="6" t="s">
        <v>9</v>
      </c>
      <c r="H3030" s="6" t="str">
        <f>IF(IFERROR(VLOOKUP(B3030,总表!A:D,4,0),"露易")=0," ",IFERROR(VLOOKUP(B3030,总表!A:D,4,0),"-"))</f>
        <v>-</v>
      </c>
      <c r="I3030" s="6" t="str">
        <f t="shared" si="191"/>
        <v>-</v>
      </c>
    </row>
    <row r="3031" spans="1:9">
      <c r="A3031" s="6">
        <v>3030</v>
      </c>
      <c r="B3031" s="47" t="str">
        <f t="shared" si="188"/>
        <v>00000BD6</v>
      </c>
      <c r="C3031" s="47" t="str">
        <f>IFERROR(VLOOKUP(B3031,总表!A:B,2,0),"-")</f>
        <v>-</v>
      </c>
      <c r="D3031" s="6" t="str">
        <f t="shared" si="189"/>
        <v>-</v>
      </c>
      <c r="E3031" s="6" t="str">
        <f>IFERROR(VLOOKUP(B3031,总表!A:D,3,0),"-")</f>
        <v>-</v>
      </c>
      <c r="F3031" s="6" t="str">
        <f t="shared" si="190"/>
        <v>-</v>
      </c>
      <c r="G3031" s="6" t="s">
        <v>9</v>
      </c>
      <c r="H3031" s="6" t="str">
        <f>IF(IFERROR(VLOOKUP(B3031,总表!A:D,4,0),"露易")=0," ",IFERROR(VLOOKUP(B3031,总表!A:D,4,0),"-"))</f>
        <v>-</v>
      </c>
      <c r="I3031" s="6" t="str">
        <f t="shared" si="191"/>
        <v>-</v>
      </c>
    </row>
    <row r="3032" spans="1:9">
      <c r="A3032" s="6">
        <v>3031</v>
      </c>
      <c r="B3032" s="47" t="str">
        <f t="shared" si="188"/>
        <v>00000BD7</v>
      </c>
      <c r="C3032" s="47" t="str">
        <f>IFERROR(VLOOKUP(B3032,总表!A:B,2,0),"-")</f>
        <v>-</v>
      </c>
      <c r="D3032" s="6" t="str">
        <f t="shared" si="189"/>
        <v>-</v>
      </c>
      <c r="E3032" s="6" t="str">
        <f>IFERROR(VLOOKUP(B3032,总表!A:D,3,0),"-")</f>
        <v>-</v>
      </c>
      <c r="F3032" s="6" t="str">
        <f t="shared" si="190"/>
        <v>-</v>
      </c>
      <c r="G3032" s="6" t="s">
        <v>9</v>
      </c>
      <c r="H3032" s="6" t="str">
        <f>IF(IFERROR(VLOOKUP(B3032,总表!A:D,4,0),"露易")=0," ",IFERROR(VLOOKUP(B3032,总表!A:D,4,0),"-"))</f>
        <v>-</v>
      </c>
      <c r="I3032" s="6" t="str">
        <f t="shared" si="191"/>
        <v>-</v>
      </c>
    </row>
    <row r="3033" spans="1:9">
      <c r="A3033" s="6">
        <v>3032</v>
      </c>
      <c r="B3033" s="47" t="str">
        <f t="shared" si="188"/>
        <v>00000BD8</v>
      </c>
      <c r="C3033" s="47" t="str">
        <f>IFERROR(VLOOKUP(B3033,总表!A:B,2,0),"-")</f>
        <v>-</v>
      </c>
      <c r="D3033" s="6" t="str">
        <f t="shared" si="189"/>
        <v>-</v>
      </c>
      <c r="E3033" s="6" t="str">
        <f>IFERROR(VLOOKUP(B3033,总表!A:D,3,0),"-")</f>
        <v>-</v>
      </c>
      <c r="F3033" s="6" t="str">
        <f t="shared" si="190"/>
        <v>-</v>
      </c>
      <c r="G3033" s="6" t="s">
        <v>9</v>
      </c>
      <c r="H3033" s="6" t="str">
        <f>IF(IFERROR(VLOOKUP(B3033,总表!A:D,4,0),"露易")=0," ",IFERROR(VLOOKUP(B3033,总表!A:D,4,0),"-"))</f>
        <v>-</v>
      </c>
      <c r="I3033" s="6" t="str">
        <f t="shared" si="191"/>
        <v>-</v>
      </c>
    </row>
    <row r="3034" spans="1:9">
      <c r="A3034" s="6">
        <v>3033</v>
      </c>
      <c r="B3034" s="47" t="str">
        <f t="shared" si="188"/>
        <v>00000BD9</v>
      </c>
      <c r="C3034" s="47" t="str">
        <f>IFERROR(VLOOKUP(B3034,总表!A:B,2,0),"-")</f>
        <v>-</v>
      </c>
      <c r="D3034" s="6" t="str">
        <f t="shared" si="189"/>
        <v>-</v>
      </c>
      <c r="E3034" s="6" t="str">
        <f>IFERROR(VLOOKUP(B3034,总表!A:D,3,0),"-")</f>
        <v>-</v>
      </c>
      <c r="F3034" s="6" t="str">
        <f t="shared" si="190"/>
        <v>-</v>
      </c>
      <c r="G3034" s="6" t="s">
        <v>9</v>
      </c>
      <c r="H3034" s="6" t="str">
        <f>IF(IFERROR(VLOOKUP(B3034,总表!A:D,4,0),"露易")=0," ",IFERROR(VLOOKUP(B3034,总表!A:D,4,0),"-"))</f>
        <v>-</v>
      </c>
      <c r="I3034" s="6" t="str">
        <f t="shared" si="191"/>
        <v>-</v>
      </c>
    </row>
    <row r="3035" spans="1:9">
      <c r="A3035" s="6">
        <v>3034</v>
      </c>
      <c r="B3035" s="47" t="str">
        <f t="shared" si="188"/>
        <v>00000BDA</v>
      </c>
      <c r="C3035" s="47" t="str">
        <f>IFERROR(VLOOKUP(B3035,总表!A:B,2,0),"-")</f>
        <v>-</v>
      </c>
      <c r="D3035" s="6" t="str">
        <f t="shared" si="189"/>
        <v>-</v>
      </c>
      <c r="E3035" s="6" t="str">
        <f>IFERROR(VLOOKUP(B3035,总表!A:D,3,0),"-")</f>
        <v>-</v>
      </c>
      <c r="F3035" s="6" t="str">
        <f t="shared" si="190"/>
        <v>-</v>
      </c>
      <c r="G3035" s="6" t="s">
        <v>9</v>
      </c>
      <c r="H3035" s="6" t="str">
        <f>IF(IFERROR(VLOOKUP(B3035,总表!A:D,4,0),"露易")=0," ",IFERROR(VLOOKUP(B3035,总表!A:D,4,0),"-"))</f>
        <v>-</v>
      </c>
      <c r="I3035" s="6" t="str">
        <f t="shared" si="191"/>
        <v>-</v>
      </c>
    </row>
    <row r="3036" spans="1:9">
      <c r="A3036" s="6">
        <v>3035</v>
      </c>
      <c r="B3036" s="47" t="str">
        <f t="shared" si="188"/>
        <v>00000BDB</v>
      </c>
      <c r="C3036" s="47" t="str">
        <f>IFERROR(VLOOKUP(B3036,总表!A:B,2,0),"-")</f>
        <v>-</v>
      </c>
      <c r="D3036" s="6" t="str">
        <f t="shared" si="189"/>
        <v>-</v>
      </c>
      <c r="E3036" s="6" t="str">
        <f>IFERROR(VLOOKUP(B3036,总表!A:D,3,0),"-")</f>
        <v>-</v>
      </c>
      <c r="F3036" s="6" t="str">
        <f t="shared" si="190"/>
        <v>-</v>
      </c>
      <c r="G3036" s="6" t="s">
        <v>9</v>
      </c>
      <c r="H3036" s="6" t="str">
        <f>IF(IFERROR(VLOOKUP(B3036,总表!A:D,4,0),"露易")=0," ",IFERROR(VLOOKUP(B3036,总表!A:D,4,0),"-"))</f>
        <v>-</v>
      </c>
      <c r="I3036" s="6" t="str">
        <f t="shared" si="191"/>
        <v>-</v>
      </c>
    </row>
    <row r="3037" spans="1:9">
      <c r="A3037" s="6">
        <v>3036</v>
      </c>
      <c r="B3037" s="47" t="str">
        <f t="shared" si="188"/>
        <v>00000BDC</v>
      </c>
      <c r="C3037" s="47" t="str">
        <f>IFERROR(VLOOKUP(B3037,总表!A:B,2,0),"-")</f>
        <v>-</v>
      </c>
      <c r="D3037" s="6" t="str">
        <f t="shared" si="189"/>
        <v>-</v>
      </c>
      <c r="E3037" s="6" t="str">
        <f>IFERROR(VLOOKUP(B3037,总表!A:D,3,0),"-")</f>
        <v>-</v>
      </c>
      <c r="F3037" s="6" t="str">
        <f t="shared" si="190"/>
        <v>-</v>
      </c>
      <c r="G3037" s="6" t="s">
        <v>9</v>
      </c>
      <c r="H3037" s="6" t="str">
        <f>IF(IFERROR(VLOOKUP(B3037,总表!A:D,4,0),"露易")=0," ",IFERROR(VLOOKUP(B3037,总表!A:D,4,0),"-"))</f>
        <v>-</v>
      </c>
      <c r="I3037" s="6" t="str">
        <f t="shared" si="191"/>
        <v>-</v>
      </c>
    </row>
    <row r="3038" spans="1:9">
      <c r="A3038" s="6">
        <v>3037</v>
      </c>
      <c r="B3038" s="47" t="str">
        <f t="shared" si="188"/>
        <v>00000BDD</v>
      </c>
      <c r="C3038" s="47" t="str">
        <f>IFERROR(VLOOKUP(B3038,总表!A:B,2,0),"-")</f>
        <v>-</v>
      </c>
      <c r="D3038" s="6" t="str">
        <f t="shared" si="189"/>
        <v>-</v>
      </c>
      <c r="E3038" s="6" t="str">
        <f>IFERROR(VLOOKUP(B3038,总表!A:D,3,0),"-")</f>
        <v>-</v>
      </c>
      <c r="F3038" s="6" t="str">
        <f t="shared" si="190"/>
        <v>-</v>
      </c>
      <c r="G3038" s="6" t="s">
        <v>9</v>
      </c>
      <c r="H3038" s="6" t="str">
        <f>IF(IFERROR(VLOOKUP(B3038,总表!A:D,4,0),"露易")=0," ",IFERROR(VLOOKUP(B3038,总表!A:D,4,0),"-"))</f>
        <v>-</v>
      </c>
      <c r="I3038" s="6" t="str">
        <f t="shared" si="191"/>
        <v>-</v>
      </c>
    </row>
    <row r="3039" spans="1:9">
      <c r="A3039" s="6">
        <v>3038</v>
      </c>
      <c r="B3039" s="47" t="str">
        <f t="shared" si="188"/>
        <v>00000BDE</v>
      </c>
      <c r="C3039" s="47" t="str">
        <f>IFERROR(VLOOKUP(B3039,总表!A:B,2,0),"-")</f>
        <v>-</v>
      </c>
      <c r="D3039" s="6" t="str">
        <f t="shared" si="189"/>
        <v>-</v>
      </c>
      <c r="E3039" s="6" t="str">
        <f>IFERROR(VLOOKUP(B3039,总表!A:D,3,0),"-")</f>
        <v>-</v>
      </c>
      <c r="F3039" s="6" t="str">
        <f t="shared" si="190"/>
        <v>-</v>
      </c>
      <c r="G3039" s="6" t="s">
        <v>9</v>
      </c>
      <c r="H3039" s="6" t="str">
        <f>IF(IFERROR(VLOOKUP(B3039,总表!A:D,4,0),"露易")=0," ",IFERROR(VLOOKUP(B3039,总表!A:D,4,0),"-"))</f>
        <v>-</v>
      </c>
      <c r="I3039" s="6" t="str">
        <f t="shared" si="191"/>
        <v>-</v>
      </c>
    </row>
    <row r="3040" spans="1:9">
      <c r="A3040" s="6">
        <v>3039</v>
      </c>
      <c r="B3040" s="47" t="str">
        <f t="shared" si="188"/>
        <v>00000BDF</v>
      </c>
      <c r="C3040" s="47" t="str">
        <f>IFERROR(VLOOKUP(B3040,总表!A:B,2,0),"-")</f>
        <v>-</v>
      </c>
      <c r="D3040" s="6" t="str">
        <f t="shared" si="189"/>
        <v>-</v>
      </c>
      <c r="E3040" s="6" t="str">
        <f>IFERROR(VLOOKUP(B3040,总表!A:D,3,0),"-")</f>
        <v>-</v>
      </c>
      <c r="F3040" s="6" t="str">
        <f t="shared" si="190"/>
        <v>-</v>
      </c>
      <c r="G3040" s="6" t="s">
        <v>9</v>
      </c>
      <c r="H3040" s="6" t="str">
        <f>IF(IFERROR(VLOOKUP(B3040,总表!A:D,4,0),"露易")=0," ",IFERROR(VLOOKUP(B3040,总表!A:D,4,0),"-"))</f>
        <v>-</v>
      </c>
      <c r="I3040" s="6" t="str">
        <f t="shared" si="191"/>
        <v>-</v>
      </c>
    </row>
    <row r="3041" spans="1:9">
      <c r="A3041" s="6">
        <v>3040</v>
      </c>
      <c r="B3041" s="47" t="str">
        <f t="shared" si="188"/>
        <v>00000BE0</v>
      </c>
      <c r="C3041" s="47" t="str">
        <f>IFERROR(VLOOKUP(B3041,总表!A:B,2,0),"-")</f>
        <v>-</v>
      </c>
      <c r="D3041" s="6" t="str">
        <f t="shared" si="189"/>
        <v>-</v>
      </c>
      <c r="E3041" s="6" t="str">
        <f>IFERROR(VLOOKUP(B3041,总表!A:D,3,0),"-")</f>
        <v>-</v>
      </c>
      <c r="F3041" s="6" t="str">
        <f t="shared" si="190"/>
        <v>-</v>
      </c>
      <c r="G3041" s="6" t="s">
        <v>9</v>
      </c>
      <c r="H3041" s="6" t="str">
        <f>IF(IFERROR(VLOOKUP(B3041,总表!A:D,4,0),"露易")=0," ",IFERROR(VLOOKUP(B3041,总表!A:D,4,0),"-"))</f>
        <v>-</v>
      </c>
      <c r="I3041" s="6" t="str">
        <f t="shared" si="191"/>
        <v>-</v>
      </c>
    </row>
    <row r="3042" spans="1:9">
      <c r="A3042" s="6">
        <v>3041</v>
      </c>
      <c r="B3042" s="47" t="str">
        <f t="shared" si="188"/>
        <v>00000BE1</v>
      </c>
      <c r="C3042" s="47" t="str">
        <f>IFERROR(VLOOKUP(B3042,总表!A:B,2,0),"-")</f>
        <v>-</v>
      </c>
      <c r="D3042" s="6" t="str">
        <f t="shared" si="189"/>
        <v>-</v>
      </c>
      <c r="E3042" s="6" t="str">
        <f>IFERROR(VLOOKUP(B3042,总表!A:D,3,0),"-")</f>
        <v>-</v>
      </c>
      <c r="F3042" s="6" t="str">
        <f t="shared" si="190"/>
        <v>-</v>
      </c>
      <c r="G3042" s="6" t="s">
        <v>9</v>
      </c>
      <c r="H3042" s="6" t="str">
        <f>IF(IFERROR(VLOOKUP(B3042,总表!A:D,4,0),"露易")=0," ",IFERROR(VLOOKUP(B3042,总表!A:D,4,0),"-"))</f>
        <v>-</v>
      </c>
      <c r="I3042" s="6" t="str">
        <f t="shared" si="191"/>
        <v>-</v>
      </c>
    </row>
    <row r="3043" spans="1:9">
      <c r="A3043" s="6">
        <v>3042</v>
      </c>
      <c r="B3043" s="47" t="str">
        <f t="shared" si="188"/>
        <v>00000BE2</v>
      </c>
      <c r="C3043" s="47" t="str">
        <f>IFERROR(VLOOKUP(B3043,总表!A:B,2,0),"-")</f>
        <v>-</v>
      </c>
      <c r="D3043" s="6" t="str">
        <f t="shared" si="189"/>
        <v>-</v>
      </c>
      <c r="E3043" s="6" t="str">
        <f>IFERROR(VLOOKUP(B3043,总表!A:D,3,0),"-")</f>
        <v>-</v>
      </c>
      <c r="F3043" s="6" t="str">
        <f t="shared" si="190"/>
        <v>-</v>
      </c>
      <c r="G3043" s="6" t="s">
        <v>9</v>
      </c>
      <c r="H3043" s="6" t="str">
        <f>IF(IFERROR(VLOOKUP(B3043,总表!A:D,4,0),"露易")=0," ",IFERROR(VLOOKUP(B3043,总表!A:D,4,0),"-"))</f>
        <v>-</v>
      </c>
      <c r="I3043" s="6" t="str">
        <f t="shared" si="191"/>
        <v>-</v>
      </c>
    </row>
    <row r="3044" spans="1:9">
      <c r="A3044" s="6">
        <v>3043</v>
      </c>
      <c r="B3044" s="47" t="str">
        <f t="shared" si="188"/>
        <v>00000BE3</v>
      </c>
      <c r="C3044" s="47" t="str">
        <f>IFERROR(VLOOKUP(B3044,总表!A:B,2,0),"-")</f>
        <v>-</v>
      </c>
      <c r="D3044" s="6" t="str">
        <f t="shared" si="189"/>
        <v>-</v>
      </c>
      <c r="E3044" s="6" t="str">
        <f>IFERROR(VLOOKUP(B3044,总表!A:D,3,0),"-")</f>
        <v>-</v>
      </c>
      <c r="F3044" s="6" t="str">
        <f t="shared" si="190"/>
        <v>-</v>
      </c>
      <c r="G3044" s="6" t="s">
        <v>9</v>
      </c>
      <c r="H3044" s="6" t="str">
        <f>IF(IFERROR(VLOOKUP(B3044,总表!A:D,4,0),"露易")=0," ",IFERROR(VLOOKUP(B3044,总表!A:D,4,0),"-"))</f>
        <v>-</v>
      </c>
      <c r="I3044" s="6" t="str">
        <f t="shared" si="191"/>
        <v>-</v>
      </c>
    </row>
    <row r="3045" spans="1:9">
      <c r="A3045" s="6">
        <v>3044</v>
      </c>
      <c r="B3045" s="47" t="str">
        <f t="shared" si="188"/>
        <v>00000BE4</v>
      </c>
      <c r="C3045" s="47" t="str">
        <f>IFERROR(VLOOKUP(B3045,总表!A:B,2,0),"-")</f>
        <v>-</v>
      </c>
      <c r="D3045" s="6" t="str">
        <f t="shared" si="189"/>
        <v>-</v>
      </c>
      <c r="E3045" s="6" t="str">
        <f>IFERROR(VLOOKUP(B3045,总表!A:D,3,0),"-")</f>
        <v>-</v>
      </c>
      <c r="F3045" s="6" t="str">
        <f t="shared" si="190"/>
        <v>-</v>
      </c>
      <c r="G3045" s="6" t="s">
        <v>9</v>
      </c>
      <c r="H3045" s="6" t="str">
        <f>IF(IFERROR(VLOOKUP(B3045,总表!A:D,4,0),"露易")=0," ",IFERROR(VLOOKUP(B3045,总表!A:D,4,0),"-"))</f>
        <v>-</v>
      </c>
      <c r="I3045" s="6" t="str">
        <f t="shared" si="191"/>
        <v>-</v>
      </c>
    </row>
    <row r="3046" spans="1:9">
      <c r="A3046" s="6">
        <v>3045</v>
      </c>
      <c r="B3046" s="47" t="str">
        <f t="shared" si="188"/>
        <v>00000BE5</v>
      </c>
      <c r="C3046" s="47" t="str">
        <f>IFERROR(VLOOKUP(B3046,总表!A:B,2,0),"-")</f>
        <v>-</v>
      </c>
      <c r="D3046" s="6" t="str">
        <f t="shared" si="189"/>
        <v>-</v>
      </c>
      <c r="E3046" s="6" t="str">
        <f>IFERROR(VLOOKUP(B3046,总表!A:D,3,0),"-")</f>
        <v>-</v>
      </c>
      <c r="F3046" s="6" t="str">
        <f t="shared" si="190"/>
        <v>-</v>
      </c>
      <c r="G3046" s="6" t="s">
        <v>9</v>
      </c>
      <c r="H3046" s="6" t="str">
        <f>IF(IFERROR(VLOOKUP(B3046,总表!A:D,4,0),"露易")=0," ",IFERROR(VLOOKUP(B3046,总表!A:D,4,0),"-"))</f>
        <v>-</v>
      </c>
      <c r="I3046" s="6" t="str">
        <f t="shared" si="191"/>
        <v>-</v>
      </c>
    </row>
    <row r="3047" spans="1:9">
      <c r="A3047" s="6">
        <v>3046</v>
      </c>
      <c r="B3047" s="47" t="str">
        <f t="shared" si="188"/>
        <v>00000BE6</v>
      </c>
      <c r="C3047" s="47" t="str">
        <f>IFERROR(VLOOKUP(B3047,总表!A:B,2,0),"-")</f>
        <v>-</v>
      </c>
      <c r="D3047" s="6" t="str">
        <f t="shared" si="189"/>
        <v>-</v>
      </c>
      <c r="E3047" s="6" t="str">
        <f>IFERROR(VLOOKUP(B3047,总表!A:D,3,0),"-")</f>
        <v>-</v>
      </c>
      <c r="F3047" s="6" t="str">
        <f t="shared" si="190"/>
        <v>-</v>
      </c>
      <c r="G3047" s="6" t="s">
        <v>9</v>
      </c>
      <c r="H3047" s="6" t="str">
        <f>IF(IFERROR(VLOOKUP(B3047,总表!A:D,4,0),"露易")=0," ",IFERROR(VLOOKUP(B3047,总表!A:D,4,0),"-"))</f>
        <v>-</v>
      </c>
      <c r="I3047" s="6" t="str">
        <f t="shared" si="191"/>
        <v>-</v>
      </c>
    </row>
    <row r="3048" spans="1:9">
      <c r="A3048" s="6">
        <v>3047</v>
      </c>
      <c r="B3048" s="47" t="str">
        <f t="shared" si="188"/>
        <v>00000BE7</v>
      </c>
      <c r="C3048" s="47" t="str">
        <f>IFERROR(VLOOKUP(B3048,总表!A:B,2,0),"-")</f>
        <v>-</v>
      </c>
      <c r="D3048" s="6" t="str">
        <f t="shared" si="189"/>
        <v>-</v>
      </c>
      <c r="E3048" s="6" t="str">
        <f>IFERROR(VLOOKUP(B3048,总表!A:D,3,0),"-")</f>
        <v>-</v>
      </c>
      <c r="F3048" s="6" t="str">
        <f t="shared" si="190"/>
        <v>-</v>
      </c>
      <c r="G3048" s="6" t="s">
        <v>9</v>
      </c>
      <c r="H3048" s="6" t="str">
        <f>IF(IFERROR(VLOOKUP(B3048,总表!A:D,4,0),"露易")=0," ",IFERROR(VLOOKUP(B3048,总表!A:D,4,0),"-"))</f>
        <v>-</v>
      </c>
      <c r="I3048" s="6" t="str">
        <f t="shared" si="191"/>
        <v>-</v>
      </c>
    </row>
    <row r="3049" spans="1:9">
      <c r="A3049" s="6">
        <v>3048</v>
      </c>
      <c r="B3049" s="47" t="str">
        <f t="shared" si="188"/>
        <v>00000BE8</v>
      </c>
      <c r="C3049" s="47" t="str">
        <f>IFERROR(VLOOKUP(B3049,总表!A:B,2,0),"-")</f>
        <v>-</v>
      </c>
      <c r="D3049" s="6" t="str">
        <f t="shared" si="189"/>
        <v>-</v>
      </c>
      <c r="E3049" s="6" t="str">
        <f>IFERROR(VLOOKUP(B3049,总表!A:D,3,0),"-")</f>
        <v>-</v>
      </c>
      <c r="F3049" s="6" t="str">
        <f t="shared" si="190"/>
        <v>-</v>
      </c>
      <c r="G3049" s="6" t="s">
        <v>9</v>
      </c>
      <c r="H3049" s="6" t="str">
        <f>IF(IFERROR(VLOOKUP(B3049,总表!A:D,4,0),"露易")=0," ",IFERROR(VLOOKUP(B3049,总表!A:D,4,0),"-"))</f>
        <v>-</v>
      </c>
      <c r="I3049" s="6" t="str">
        <f t="shared" si="191"/>
        <v>-</v>
      </c>
    </row>
    <row r="3050" spans="1:9">
      <c r="A3050" s="6">
        <v>3049</v>
      </c>
      <c r="B3050" s="47" t="str">
        <f t="shared" si="188"/>
        <v>00000BE9</v>
      </c>
      <c r="C3050" s="47" t="str">
        <f>IFERROR(VLOOKUP(B3050,总表!A:B,2,0),"-")</f>
        <v>-</v>
      </c>
      <c r="D3050" s="6" t="str">
        <f t="shared" si="189"/>
        <v>-</v>
      </c>
      <c r="E3050" s="6" t="str">
        <f>IFERROR(VLOOKUP(B3050,总表!A:D,3,0),"-")</f>
        <v>-</v>
      </c>
      <c r="F3050" s="6" t="str">
        <f t="shared" si="190"/>
        <v>-</v>
      </c>
      <c r="G3050" s="6" t="s">
        <v>9</v>
      </c>
      <c r="H3050" s="6" t="str">
        <f>IF(IFERROR(VLOOKUP(B3050,总表!A:D,4,0),"露易")=0," ",IFERROR(VLOOKUP(B3050,总表!A:D,4,0),"-"))</f>
        <v>-</v>
      </c>
      <c r="I3050" s="6" t="str">
        <f t="shared" si="191"/>
        <v>-</v>
      </c>
    </row>
    <row r="3051" spans="1:9">
      <c r="A3051" s="6">
        <v>3050</v>
      </c>
      <c r="B3051" s="47" t="str">
        <f t="shared" si="188"/>
        <v>00000BEA</v>
      </c>
      <c r="C3051" s="47" t="str">
        <f>IFERROR(VLOOKUP(B3051,总表!A:B,2,0),"-")</f>
        <v>-</v>
      </c>
      <c r="D3051" s="6" t="str">
        <f t="shared" si="189"/>
        <v>-</v>
      </c>
      <c r="E3051" s="6" t="str">
        <f>IFERROR(VLOOKUP(B3051,总表!A:D,3,0),"-")</f>
        <v>-</v>
      </c>
      <c r="F3051" s="6" t="str">
        <f t="shared" si="190"/>
        <v>-</v>
      </c>
      <c r="G3051" s="6" t="s">
        <v>9</v>
      </c>
      <c r="H3051" s="6" t="str">
        <f>IF(IFERROR(VLOOKUP(B3051,总表!A:D,4,0),"露易")=0," ",IFERROR(VLOOKUP(B3051,总表!A:D,4,0),"-"))</f>
        <v>-</v>
      </c>
      <c r="I3051" s="6" t="str">
        <f t="shared" si="191"/>
        <v>-</v>
      </c>
    </row>
    <row r="3052" spans="1:9">
      <c r="A3052" s="6">
        <v>3051</v>
      </c>
      <c r="B3052" s="47" t="str">
        <f t="shared" si="188"/>
        <v>00000BEB</v>
      </c>
      <c r="C3052" s="47" t="str">
        <f>IFERROR(VLOOKUP(B3052,总表!A:B,2,0),"-")</f>
        <v>-</v>
      </c>
      <c r="D3052" s="6" t="str">
        <f t="shared" si="189"/>
        <v>-</v>
      </c>
      <c r="E3052" s="6" t="str">
        <f>IFERROR(VLOOKUP(B3052,总表!A:D,3,0),"-")</f>
        <v>-</v>
      </c>
      <c r="F3052" s="6" t="str">
        <f t="shared" si="190"/>
        <v>-</v>
      </c>
      <c r="G3052" s="6" t="s">
        <v>9</v>
      </c>
      <c r="H3052" s="6" t="str">
        <f>IF(IFERROR(VLOOKUP(B3052,总表!A:D,4,0),"露易")=0," ",IFERROR(VLOOKUP(B3052,总表!A:D,4,0),"-"))</f>
        <v>-</v>
      </c>
      <c r="I3052" s="6" t="str">
        <f t="shared" si="191"/>
        <v>-</v>
      </c>
    </row>
    <row r="3053" spans="1:9">
      <c r="A3053" s="6">
        <v>3052</v>
      </c>
      <c r="B3053" s="47" t="str">
        <f t="shared" si="188"/>
        <v>00000BEC</v>
      </c>
      <c r="C3053" s="47" t="str">
        <f>IFERROR(VLOOKUP(B3053,总表!A:B,2,0),"-")</f>
        <v>-</v>
      </c>
      <c r="D3053" s="6" t="str">
        <f t="shared" si="189"/>
        <v>-</v>
      </c>
      <c r="E3053" s="6" t="str">
        <f>IFERROR(VLOOKUP(B3053,总表!A:D,3,0),"-")</f>
        <v>-</v>
      </c>
      <c r="F3053" s="6" t="str">
        <f t="shared" si="190"/>
        <v>-</v>
      </c>
      <c r="G3053" s="6" t="s">
        <v>9</v>
      </c>
      <c r="H3053" s="6" t="str">
        <f>IF(IFERROR(VLOOKUP(B3053,总表!A:D,4,0),"露易")=0," ",IFERROR(VLOOKUP(B3053,总表!A:D,4,0),"-"))</f>
        <v>-</v>
      </c>
      <c r="I3053" s="6" t="str">
        <f t="shared" si="191"/>
        <v>-</v>
      </c>
    </row>
    <row r="3054" spans="1:9">
      <c r="A3054" s="6">
        <v>3053</v>
      </c>
      <c r="B3054" s="47" t="str">
        <f t="shared" si="188"/>
        <v>00000BED</v>
      </c>
      <c r="C3054" s="47" t="str">
        <f>IFERROR(VLOOKUP(B3054,总表!A:B,2,0),"-")</f>
        <v>-</v>
      </c>
      <c r="D3054" s="6" t="str">
        <f t="shared" si="189"/>
        <v>-</v>
      </c>
      <c r="E3054" s="6" t="str">
        <f>IFERROR(VLOOKUP(B3054,总表!A:D,3,0),"-")</f>
        <v>-</v>
      </c>
      <c r="F3054" s="6" t="str">
        <f t="shared" si="190"/>
        <v>-</v>
      </c>
      <c r="G3054" s="6" t="s">
        <v>9</v>
      </c>
      <c r="H3054" s="6" t="str">
        <f>IF(IFERROR(VLOOKUP(B3054,总表!A:D,4,0),"露易")=0," ",IFERROR(VLOOKUP(B3054,总表!A:D,4,0),"-"))</f>
        <v>-</v>
      </c>
      <c r="I3054" s="6" t="str">
        <f t="shared" si="191"/>
        <v>-</v>
      </c>
    </row>
    <row r="3055" spans="1:9">
      <c r="A3055" s="6">
        <v>3054</v>
      </c>
      <c r="B3055" s="47" t="str">
        <f t="shared" si="188"/>
        <v>00000BEE</v>
      </c>
      <c r="C3055" s="50" t="str">
        <f>IFERROR(VLOOKUP(B3055,总表!A:B,2,0),"-")</f>
        <v>连衣套装</v>
      </c>
      <c r="D3055" s="51" t="str">
        <f t="shared" si="189"/>
        <v>连衣套装</v>
      </c>
      <c r="E3055" s="6" t="str">
        <f>IFERROR(VLOOKUP(B3055,总表!A:D,3,0),"-")</f>
        <v>附腰带圆点连身裙</v>
      </c>
      <c r="F3055" s="6" t="str">
        <f t="shared" si="190"/>
        <v>附腰带圆点连身裙</v>
      </c>
      <c r="H3055" s="6" t="str">
        <f>IF(IFERROR(VLOOKUP(B3055,总表!A:D,4,0),"露易")=0," ",IFERROR(VLOOKUP(B3055,总表!A:D,4,0),"-"))</f>
        <v>浅蓝色</v>
      </c>
      <c r="I3055" s="6" t="str">
        <f t="shared" si="191"/>
        <v>浅蓝色</v>
      </c>
    </row>
    <row r="3056" spans="1:9">
      <c r="A3056" s="6">
        <v>3055</v>
      </c>
      <c r="B3056" s="47" t="str">
        <f t="shared" si="188"/>
        <v>00000BEF</v>
      </c>
      <c r="C3056" s="47" t="str">
        <f>IFERROR(VLOOKUP(B3056,总表!A:B,2,0),"-")</f>
        <v>上衣</v>
      </c>
      <c r="D3056" s="6" t="str">
        <f t="shared" si="189"/>
        <v>上衣</v>
      </c>
      <c r="E3056" s="6" t="str">
        <f>IFERROR(VLOOKUP(B3056,总表!A:D,3,0),"-")</f>
        <v>短袖水手服</v>
      </c>
      <c r="F3056" s="6" t="str">
        <f t="shared" si="190"/>
        <v>短袖水手服</v>
      </c>
      <c r="H3056" s="6" t="str">
        <f>IF(IFERROR(VLOOKUP(B3056,总表!A:D,4,0),"露易")=0," ",IFERROR(VLOOKUP(B3056,总表!A:D,4,0),"-"))</f>
        <v>海军蓝</v>
      </c>
      <c r="I3056" s="6" t="str">
        <f t="shared" si="191"/>
        <v>海军蓝</v>
      </c>
    </row>
    <row r="3057" spans="1:9">
      <c r="A3057" s="6">
        <v>3056</v>
      </c>
      <c r="B3057" s="47" t="str">
        <f t="shared" si="188"/>
        <v>00000BF0</v>
      </c>
      <c r="C3057" s="47" t="str">
        <f>IFERROR(VLOOKUP(B3057,总表!A:B,2,0),"-")</f>
        <v>上衣</v>
      </c>
      <c r="D3057" s="6" t="str">
        <f t="shared" si="189"/>
        <v>上衣</v>
      </c>
      <c r="E3057" s="51" t="str">
        <f>IFERROR(VLOOKUP(B3057,总表!A:D,3,0),"-")</f>
        <v>简约连帽上衣</v>
      </c>
      <c r="F3057" s="51" t="str">
        <f t="shared" si="190"/>
        <v>简约连帽上衣</v>
      </c>
      <c r="H3057" s="6" t="str">
        <f>IF(IFERROR(VLOOKUP(B3057,总表!A:D,4,0),"露易")=0," ",IFERROR(VLOOKUP(B3057,总表!A:D,4,0),"-"))</f>
        <v>灰色</v>
      </c>
      <c r="I3057" s="6" t="str">
        <f t="shared" si="191"/>
        <v>灰色</v>
      </c>
    </row>
    <row r="3058" spans="1:9">
      <c r="A3058" s="6">
        <v>3057</v>
      </c>
      <c r="B3058" s="47" t="str">
        <f t="shared" si="188"/>
        <v>00000BF1</v>
      </c>
      <c r="C3058" s="47" t="str">
        <f>IFERROR(VLOOKUP(B3058,总表!A:B,2,0),"-")</f>
        <v>上衣</v>
      </c>
      <c r="D3058" s="6" t="str">
        <f t="shared" si="189"/>
        <v>上衣</v>
      </c>
      <c r="E3058" s="6" t="str">
        <f>IFERROR(VLOOKUP(B3058,总表!A:D,3,0),"-")</f>
        <v>儿童罩衣</v>
      </c>
      <c r="F3058" s="6" t="str">
        <f t="shared" si="190"/>
        <v>儿童罩衣</v>
      </c>
      <c r="H3058" s="6" t="str">
        <f>IF(IFERROR(VLOOKUP(B3058,总表!A:D,4,0),"露易")=0," ",IFERROR(VLOOKUP(B3058,总表!A:D,4,0),"-"))</f>
        <v>郁金香</v>
      </c>
      <c r="I3058" s="6" t="str">
        <f t="shared" si="191"/>
        <v>郁金香</v>
      </c>
    </row>
    <row r="3059" spans="1:9">
      <c r="A3059" s="6">
        <v>3058</v>
      </c>
      <c r="B3059" s="47" t="str">
        <f t="shared" si="188"/>
        <v>00000BF2</v>
      </c>
      <c r="C3059" s="50" t="str">
        <f>IFERROR(VLOOKUP(B3059,总表!A:B,2,0),"-")</f>
        <v>连衣套装</v>
      </c>
      <c r="D3059" s="51" t="str">
        <f t="shared" si="189"/>
        <v>连衣套装</v>
      </c>
      <c r="E3059" s="6" t="str">
        <f>IFERROR(VLOOKUP(B3059,总表!A:D,3,0),"-")</f>
        <v>啦啦队制服</v>
      </c>
      <c r="F3059" s="6" t="str">
        <f t="shared" si="190"/>
        <v>啦啦队制服</v>
      </c>
      <c r="H3059" s="51" t="str">
        <f>IF(IFERROR(VLOOKUP(B3059,总表!A:D,4,0),"露易")=0," ",IFERROR(VLOOKUP(B3059,总表!A:D,4,0),"-"))</f>
        <v>红色</v>
      </c>
      <c r="I3059" s="51" t="str">
        <f t="shared" si="191"/>
        <v>红色</v>
      </c>
    </row>
    <row r="3060" spans="1:9">
      <c r="A3060" s="6">
        <v>3059</v>
      </c>
      <c r="B3060" s="47" t="str">
        <f t="shared" si="188"/>
        <v>00000BF3</v>
      </c>
      <c r="C3060" s="50" t="str">
        <f>IFERROR(VLOOKUP(B3060,总表!A:B,2,0),"-")</f>
        <v>连衣套装</v>
      </c>
      <c r="D3060" s="51" t="str">
        <f t="shared" si="189"/>
        <v>连衣套装</v>
      </c>
      <c r="E3060" s="6" t="str">
        <f>IFERROR(VLOOKUP(B3060,总表!A:D,3,0),"-")</f>
        <v>背带裙</v>
      </c>
      <c r="F3060" s="6" t="str">
        <f t="shared" si="190"/>
        <v>背带裙</v>
      </c>
      <c r="H3060" s="6" t="str">
        <f>IF(IFERROR(VLOOKUP(B3060,总表!A:D,4,0),"露易")=0," ",IFERROR(VLOOKUP(B3060,总表!A:D,4,0),"-"))</f>
        <v>牛仔色</v>
      </c>
      <c r="I3060" s="6" t="str">
        <f t="shared" si="191"/>
        <v>牛仔色</v>
      </c>
    </row>
    <row r="3061" spans="1:9">
      <c r="A3061" s="6">
        <v>3060</v>
      </c>
      <c r="B3061" s="47" t="str">
        <f t="shared" si="188"/>
        <v>00000BF4</v>
      </c>
      <c r="C3061" s="47" t="str">
        <f>IFERROR(VLOOKUP(B3061,总表!A:B,2,0),"-")</f>
        <v>-</v>
      </c>
      <c r="D3061" s="6" t="str">
        <f t="shared" si="189"/>
        <v>-</v>
      </c>
      <c r="E3061" s="6" t="str">
        <f>IFERROR(VLOOKUP(B3061,总表!A:D,3,0),"-")</f>
        <v>-</v>
      </c>
      <c r="F3061" s="6" t="str">
        <f t="shared" si="190"/>
        <v>-</v>
      </c>
      <c r="G3061" s="6" t="s">
        <v>9</v>
      </c>
      <c r="H3061" s="6" t="str">
        <f>IF(IFERROR(VLOOKUP(B3061,总表!A:D,4,0),"露易")=0," ",IFERROR(VLOOKUP(B3061,总表!A:D,4,0),"-"))</f>
        <v>-</v>
      </c>
      <c r="I3061" s="6" t="str">
        <f t="shared" si="191"/>
        <v>-</v>
      </c>
    </row>
    <row r="3062" spans="1:9">
      <c r="A3062" s="6">
        <v>3061</v>
      </c>
      <c r="B3062" s="47" t="str">
        <f t="shared" si="188"/>
        <v>00000BF5</v>
      </c>
      <c r="C3062" s="47" t="str">
        <f>IFERROR(VLOOKUP(B3062,总表!A:B,2,0),"-")</f>
        <v>-</v>
      </c>
      <c r="D3062" s="6" t="str">
        <f t="shared" si="189"/>
        <v>-</v>
      </c>
      <c r="E3062" s="6" t="str">
        <f>IFERROR(VLOOKUP(B3062,总表!A:D,3,0),"-")</f>
        <v>-</v>
      </c>
      <c r="F3062" s="6" t="str">
        <f t="shared" si="190"/>
        <v>-</v>
      </c>
      <c r="G3062" s="6" t="s">
        <v>9</v>
      </c>
      <c r="H3062" s="6" t="str">
        <f>IF(IFERROR(VLOOKUP(B3062,总表!A:D,4,0),"露易")=0," ",IFERROR(VLOOKUP(B3062,总表!A:D,4,0),"-"))</f>
        <v>-</v>
      </c>
      <c r="I3062" s="6" t="str">
        <f t="shared" si="191"/>
        <v>-</v>
      </c>
    </row>
    <row r="3063" spans="1:9">
      <c r="A3063" s="6">
        <v>3062</v>
      </c>
      <c r="B3063" s="47" t="str">
        <f t="shared" si="188"/>
        <v>00000BF6</v>
      </c>
      <c r="C3063" s="47" t="str">
        <f>IFERROR(VLOOKUP(B3063,总表!A:B,2,0),"-")</f>
        <v>-</v>
      </c>
      <c r="D3063" s="6" t="str">
        <f t="shared" si="189"/>
        <v>-</v>
      </c>
      <c r="E3063" s="6" t="str">
        <f>IFERROR(VLOOKUP(B3063,总表!A:D,3,0),"-")</f>
        <v>-</v>
      </c>
      <c r="F3063" s="6" t="str">
        <f t="shared" si="190"/>
        <v>-</v>
      </c>
      <c r="G3063" s="6" t="s">
        <v>9</v>
      </c>
      <c r="H3063" s="6" t="str">
        <f>IF(IFERROR(VLOOKUP(B3063,总表!A:D,4,0),"露易")=0," ",IFERROR(VLOOKUP(B3063,总表!A:D,4,0),"-"))</f>
        <v>-</v>
      </c>
      <c r="I3063" s="6" t="str">
        <f t="shared" si="191"/>
        <v>-</v>
      </c>
    </row>
    <row r="3064" spans="1:9">
      <c r="A3064" s="6">
        <v>3063</v>
      </c>
      <c r="B3064" s="47" t="str">
        <f t="shared" si="188"/>
        <v>00000BF7</v>
      </c>
      <c r="C3064" s="47" t="str">
        <f>IFERROR(VLOOKUP(B3064,总表!A:B,2,0),"-")</f>
        <v>-</v>
      </c>
      <c r="D3064" s="6" t="str">
        <f t="shared" si="189"/>
        <v>-</v>
      </c>
      <c r="E3064" s="6" t="str">
        <f>IFERROR(VLOOKUP(B3064,总表!A:D,3,0),"-")</f>
        <v>-</v>
      </c>
      <c r="F3064" s="6" t="str">
        <f t="shared" si="190"/>
        <v>-</v>
      </c>
      <c r="G3064" s="6" t="s">
        <v>9</v>
      </c>
      <c r="H3064" s="6" t="str">
        <f>IF(IFERROR(VLOOKUP(B3064,总表!A:D,4,0),"露易")=0," ",IFERROR(VLOOKUP(B3064,总表!A:D,4,0),"-"))</f>
        <v>-</v>
      </c>
      <c r="I3064" s="6" t="str">
        <f t="shared" si="191"/>
        <v>-</v>
      </c>
    </row>
    <row r="3065" spans="1:9">
      <c r="A3065" s="6">
        <v>3064</v>
      </c>
      <c r="B3065" s="47" t="str">
        <f t="shared" si="188"/>
        <v>00000BF8</v>
      </c>
      <c r="C3065" s="50" t="str">
        <f>IFERROR(VLOOKUP(B3065,总表!A:B,2,0),"-")</f>
        <v>摆设类</v>
      </c>
      <c r="D3065" s="51" t="str">
        <f t="shared" si="189"/>
        <v>摆设类</v>
      </c>
      <c r="E3065" s="6" t="str">
        <f>IFERROR(VLOOKUP(B3065,总表!A:D,3,0),"-")</f>
        <v>保冷箱</v>
      </c>
      <c r="F3065" s="6" t="str">
        <f t="shared" si="190"/>
        <v>保冷箱</v>
      </c>
      <c r="H3065" s="6" t="str">
        <f>IF(IFERROR(VLOOKUP(B3065,总表!A:D,4,0),"露易")=0," ",IFERROR(VLOOKUP(B3065,总表!A:D,4,0),"-"))</f>
        <v> </v>
      </c>
      <c r="I3065" s="6" t="str">
        <f t="shared" si="191"/>
        <v> </v>
      </c>
    </row>
    <row r="3066" spans="1:9">
      <c r="A3066" s="6">
        <v>3065</v>
      </c>
      <c r="B3066" s="47" t="str">
        <f t="shared" si="188"/>
        <v>00000BF9</v>
      </c>
      <c r="C3066" s="50" t="str">
        <f>IFERROR(VLOOKUP(B3066,总表!A:B,2,0),"-")</f>
        <v>摆设类</v>
      </c>
      <c r="D3066" s="51" t="str">
        <f t="shared" si="189"/>
        <v>摆设类</v>
      </c>
      <c r="E3066" s="6" t="str">
        <f>IFERROR(VLOOKUP(B3066,总表!A:D,3,0),"-")</f>
        <v>金条</v>
      </c>
      <c r="F3066" s="6" t="str">
        <f t="shared" si="190"/>
        <v>金条</v>
      </c>
      <c r="H3066" s="6" t="str">
        <f>IF(IFERROR(VLOOKUP(B3066,总表!A:D,4,0),"露易")=0," ",IFERROR(VLOOKUP(B3066,总表!A:D,4,0),"-"))</f>
        <v> </v>
      </c>
      <c r="I3066" s="6" t="str">
        <f t="shared" si="191"/>
        <v> </v>
      </c>
    </row>
    <row r="3067" spans="1:9">
      <c r="A3067" s="6">
        <v>3066</v>
      </c>
      <c r="B3067" s="47" t="str">
        <f t="shared" si="188"/>
        <v>00000BFA</v>
      </c>
      <c r="C3067" s="47" t="str">
        <f>IFERROR(VLOOKUP(B3067,总表!A:B,2,0),"-")</f>
        <v>-</v>
      </c>
      <c r="D3067" s="6" t="str">
        <f t="shared" si="189"/>
        <v>-</v>
      </c>
      <c r="E3067" s="6" t="str">
        <f>IFERROR(VLOOKUP(B3067,总表!A:D,3,0),"-")</f>
        <v>-</v>
      </c>
      <c r="F3067" s="6" t="str">
        <f t="shared" si="190"/>
        <v>-</v>
      </c>
      <c r="G3067" s="6" t="s">
        <v>9</v>
      </c>
      <c r="H3067" s="6" t="str">
        <f>IF(IFERROR(VLOOKUP(B3067,总表!A:D,4,0),"露易")=0," ",IFERROR(VLOOKUP(B3067,总表!A:D,4,0),"-"))</f>
        <v>-</v>
      </c>
      <c r="I3067" s="6" t="str">
        <f t="shared" si="191"/>
        <v>-</v>
      </c>
    </row>
    <row r="3068" spans="1:9">
      <c r="A3068" s="6">
        <v>3067</v>
      </c>
      <c r="B3068" s="47" t="str">
        <f t="shared" si="188"/>
        <v>00000BFB</v>
      </c>
      <c r="C3068" s="47" t="str">
        <f>IFERROR(VLOOKUP(B3068,总表!A:B,2,0),"-")</f>
        <v>-</v>
      </c>
      <c r="D3068" s="6" t="str">
        <f t="shared" si="189"/>
        <v>-</v>
      </c>
      <c r="E3068" s="6" t="str">
        <f>IFERROR(VLOOKUP(B3068,总表!A:D,3,0),"-")</f>
        <v>-</v>
      </c>
      <c r="F3068" s="6" t="str">
        <f t="shared" si="190"/>
        <v>-</v>
      </c>
      <c r="G3068" s="6" t="s">
        <v>9</v>
      </c>
      <c r="H3068" s="6" t="str">
        <f>IF(IFERROR(VLOOKUP(B3068,总表!A:D,4,0),"露易")=0," ",IFERROR(VLOOKUP(B3068,总表!A:D,4,0),"-"))</f>
        <v>-</v>
      </c>
      <c r="I3068" s="6" t="str">
        <f t="shared" si="191"/>
        <v>-</v>
      </c>
    </row>
    <row r="3069" spans="1:9">
      <c r="A3069" s="6">
        <v>3068</v>
      </c>
      <c r="B3069" s="47" t="str">
        <f t="shared" si="188"/>
        <v>00000BFC</v>
      </c>
      <c r="C3069" s="47" t="str">
        <f>IFERROR(VLOOKUP(B3069,总表!A:B,2,0),"-")</f>
        <v>工具类</v>
      </c>
      <c r="D3069" s="6" t="str">
        <f t="shared" si="189"/>
        <v>工具类</v>
      </c>
      <c r="E3069" s="51" t="str">
        <f>IFERROR(VLOOKUP(B3069,总表!A:D,3,0),"-")</f>
        <v>简陋斧头</v>
      </c>
      <c r="F3069" s="51" t="str">
        <f t="shared" si="190"/>
        <v>简陋斧头</v>
      </c>
      <c r="H3069" s="6" t="str">
        <f>IF(IFERROR(VLOOKUP(B3069,总表!A:D,4,0),"露易")=0," ",IFERROR(VLOOKUP(B3069,总表!A:D,4,0),"-"))</f>
        <v> </v>
      </c>
      <c r="I3069" s="6" t="str">
        <f t="shared" si="191"/>
        <v> </v>
      </c>
    </row>
    <row r="3070" spans="1:9">
      <c r="A3070" s="6">
        <v>3069</v>
      </c>
      <c r="B3070" s="47" t="str">
        <f t="shared" si="188"/>
        <v>00000BFD</v>
      </c>
      <c r="C3070" s="50" t="str">
        <f>IFERROR(VLOOKUP(B3070,总表!A:B,2,0),"-")</f>
        <v>连衣套装</v>
      </c>
      <c r="D3070" s="51" t="str">
        <f t="shared" si="189"/>
        <v>连衣套装</v>
      </c>
      <c r="E3070" s="6" t="str">
        <f>IFERROR(VLOOKUP(B3070,总表!A:D,3,0),"-")</f>
        <v>花朵连身裙</v>
      </c>
      <c r="F3070" s="6" t="str">
        <f t="shared" si="190"/>
        <v>花朵连身裙</v>
      </c>
      <c r="H3070" s="6" t="str">
        <f>IF(IFERROR(VLOOKUP(B3070,总表!A:D,4,0),"露易")=0," ",IFERROR(VLOOKUP(B3070,总表!A:D,4,0),"-"))</f>
        <v>粉红</v>
      </c>
      <c r="I3070" s="6" t="str">
        <f t="shared" si="191"/>
        <v>粉红</v>
      </c>
    </row>
    <row r="3071" spans="1:9">
      <c r="A3071" s="6">
        <v>3070</v>
      </c>
      <c r="B3071" s="47" t="str">
        <f t="shared" si="188"/>
        <v>00000BFE</v>
      </c>
      <c r="C3071" s="50" t="str">
        <f>IFERROR(VLOOKUP(B3071,总表!A:B,2,0),"-")</f>
        <v>连衣套装</v>
      </c>
      <c r="D3071" s="51" t="str">
        <f t="shared" si="189"/>
        <v>连衣套装</v>
      </c>
      <c r="E3071" s="6" t="str">
        <f>IFERROR(VLOOKUP(B3071,总表!A:D,3,0),"-")</f>
        <v>洛丽塔连身裙</v>
      </c>
      <c r="F3071" s="6" t="str">
        <f t="shared" si="190"/>
        <v>洛丽塔连身裙</v>
      </c>
      <c r="H3071" s="6" t="str">
        <f>IF(IFERROR(VLOOKUP(B3071,总表!A:D,4,0),"露易")=0," ",IFERROR(VLOOKUP(B3071,总表!A:D,4,0),"-"))</f>
        <v>粉红</v>
      </c>
      <c r="I3071" s="6" t="str">
        <f t="shared" si="191"/>
        <v>粉红</v>
      </c>
    </row>
    <row r="3072" spans="1:9">
      <c r="A3072" s="6">
        <v>3071</v>
      </c>
      <c r="B3072" s="47" t="str">
        <f t="shared" si="188"/>
        <v>00000BFF</v>
      </c>
      <c r="C3072" s="47" t="str">
        <f>IFERROR(VLOOKUP(B3072,总表!A:B,2,0),"-")</f>
        <v>-</v>
      </c>
      <c r="D3072" s="6" t="str">
        <f t="shared" si="189"/>
        <v>-</v>
      </c>
      <c r="E3072" s="6" t="str">
        <f>IFERROR(VLOOKUP(B3072,总表!A:D,3,0),"-")</f>
        <v>-</v>
      </c>
      <c r="F3072" s="6" t="str">
        <f t="shared" si="190"/>
        <v>-</v>
      </c>
      <c r="G3072" s="6" t="s">
        <v>9</v>
      </c>
      <c r="H3072" s="6" t="str">
        <f>IF(IFERROR(VLOOKUP(B3072,总表!A:D,4,0),"露易")=0," ",IFERROR(VLOOKUP(B3072,总表!A:D,4,0),"-"))</f>
        <v>-</v>
      </c>
      <c r="I3072" s="6" t="str">
        <f t="shared" si="191"/>
        <v>-</v>
      </c>
    </row>
    <row r="3073" spans="1:9">
      <c r="A3073" s="6">
        <v>3072</v>
      </c>
      <c r="B3073" s="47" t="str">
        <f t="shared" si="188"/>
        <v>00000C00</v>
      </c>
      <c r="C3073" s="47" t="str">
        <f>IFERROR(VLOOKUP(B3073,总表!A:B,2,0),"-")</f>
        <v>-</v>
      </c>
      <c r="D3073" s="6" t="str">
        <f t="shared" si="189"/>
        <v>-</v>
      </c>
      <c r="E3073" s="6" t="str">
        <f>IFERROR(VLOOKUP(B3073,总表!A:D,3,0),"-")</f>
        <v>-</v>
      </c>
      <c r="F3073" s="6" t="str">
        <f t="shared" si="190"/>
        <v>-</v>
      </c>
      <c r="G3073" s="6" t="s">
        <v>9</v>
      </c>
      <c r="H3073" s="6" t="str">
        <f>IF(IFERROR(VLOOKUP(B3073,总表!A:D,4,0),"露易")=0," ",IFERROR(VLOOKUP(B3073,总表!A:D,4,0),"-"))</f>
        <v>-</v>
      </c>
      <c r="I3073" s="6" t="str">
        <f t="shared" si="191"/>
        <v>-</v>
      </c>
    </row>
    <row r="3074" spans="1:9">
      <c r="A3074" s="6">
        <v>3073</v>
      </c>
      <c r="B3074" s="47" t="str">
        <f t="shared" ref="B3074:B3137" si="192">DEC2HEX(ROW(A3073),8)</f>
        <v>00000C01</v>
      </c>
      <c r="C3074" s="47" t="str">
        <f>IFERROR(VLOOKUP(B3074,总表!A:B,2,0),"-")</f>
        <v>-</v>
      </c>
      <c r="D3074" s="6" t="str">
        <f t="shared" ref="D3074:D3137" si="193">C3074</f>
        <v>-</v>
      </c>
      <c r="E3074" s="6" t="str">
        <f>IFERROR(VLOOKUP(B3074,总表!A:D,3,0),"-")</f>
        <v>-</v>
      </c>
      <c r="F3074" s="6" t="str">
        <f t="shared" ref="F3074:F3137" si="194">E3074</f>
        <v>-</v>
      </c>
      <c r="G3074" s="6" t="s">
        <v>9</v>
      </c>
      <c r="H3074" s="6" t="str">
        <f>IF(IFERROR(VLOOKUP(B3074,总表!A:D,4,0),"露易")=0," ",IFERROR(VLOOKUP(B3074,总表!A:D,4,0),"-"))</f>
        <v>-</v>
      </c>
      <c r="I3074" s="6" t="str">
        <f t="shared" ref="I3074:I3137" si="195">H3074</f>
        <v>-</v>
      </c>
    </row>
    <row r="3075" spans="1:9">
      <c r="A3075" s="6">
        <v>3074</v>
      </c>
      <c r="B3075" s="47" t="str">
        <f t="shared" si="192"/>
        <v>00000C02</v>
      </c>
      <c r="C3075" s="47" t="str">
        <f>IFERROR(VLOOKUP(B3075,总表!A:B,2,0),"-")</f>
        <v>-</v>
      </c>
      <c r="D3075" s="6" t="str">
        <f t="shared" si="193"/>
        <v>-</v>
      </c>
      <c r="E3075" s="6" t="str">
        <f>IFERROR(VLOOKUP(B3075,总表!A:D,3,0),"-")</f>
        <v>-</v>
      </c>
      <c r="F3075" s="6" t="str">
        <f t="shared" si="194"/>
        <v>-</v>
      </c>
      <c r="G3075" s="6" t="s">
        <v>9</v>
      </c>
      <c r="H3075" s="6" t="str">
        <f>IF(IFERROR(VLOOKUP(B3075,总表!A:D,4,0),"露易")=0," ",IFERROR(VLOOKUP(B3075,总表!A:D,4,0),"-"))</f>
        <v>-</v>
      </c>
      <c r="I3075" s="6" t="str">
        <f t="shared" si="195"/>
        <v>-</v>
      </c>
    </row>
    <row r="3076" spans="1:9">
      <c r="A3076" s="6">
        <v>3075</v>
      </c>
      <c r="B3076" s="47" t="str">
        <f t="shared" si="192"/>
        <v>00000C03</v>
      </c>
      <c r="C3076" s="47" t="str">
        <f>IFERROR(VLOOKUP(B3076,总表!A:B,2,0),"-")</f>
        <v>工具类</v>
      </c>
      <c r="D3076" s="6" t="str">
        <f t="shared" si="193"/>
        <v>工具类</v>
      </c>
      <c r="E3076" s="6" t="str">
        <f>IFERROR(VLOOKUP(B3076,总表!A:D,3,0),"-")</f>
        <v>道路施工许可证</v>
      </c>
      <c r="F3076" s="6" t="str">
        <f t="shared" si="194"/>
        <v>道路施工许可证</v>
      </c>
      <c r="G3076" s="6" t="s">
        <v>9</v>
      </c>
      <c r="H3076" s="6" t="str">
        <f>IF(IFERROR(VLOOKUP(B3076,总表!A:D,4,0),"露易")=0," ",IFERROR(VLOOKUP(B3076,总表!A:D,4,0),"-"))</f>
        <v> </v>
      </c>
      <c r="I3076" s="6" t="str">
        <f t="shared" si="195"/>
        <v> </v>
      </c>
    </row>
    <row r="3077" spans="1:9">
      <c r="A3077" s="6">
        <v>3076</v>
      </c>
      <c r="B3077" s="47" t="str">
        <f t="shared" si="192"/>
        <v>00000C04</v>
      </c>
      <c r="C3077" s="47" t="str">
        <f>IFERROR(VLOOKUP(B3077,总表!A:B,2,0),"-")</f>
        <v>事件类</v>
      </c>
      <c r="D3077" s="6" t="str">
        <f t="shared" si="193"/>
        <v>事件类</v>
      </c>
      <c r="E3077" s="6" t="str">
        <f>IFERROR(VLOOKUP(B3077,总表!A:D,3,0),"-")</f>
        <v>じぶんのスマホ</v>
      </c>
      <c r="F3077" s="6" t="str">
        <f t="shared" si="194"/>
        <v>じぶんのスマホ</v>
      </c>
      <c r="G3077" s="6" t="s">
        <v>9</v>
      </c>
      <c r="H3077" s="6" t="str">
        <f>IF(IFERROR(VLOOKUP(B3077,总表!A:D,4,0),"露易")=0," ",IFERROR(VLOOKUP(B3077,总表!A:D,4,0),"-"))</f>
        <v>自己的手机</v>
      </c>
      <c r="I3077" s="6" t="str">
        <f t="shared" si="195"/>
        <v>自己的手机</v>
      </c>
    </row>
    <row r="3078" spans="1:9">
      <c r="A3078" s="6">
        <v>3077</v>
      </c>
      <c r="B3078" s="47" t="str">
        <f t="shared" si="192"/>
        <v>00000C05</v>
      </c>
      <c r="C3078" s="47" t="str">
        <f>IFERROR(VLOOKUP(B3078,总表!A:B,2,0),"-")</f>
        <v>事件类</v>
      </c>
      <c r="D3078" s="6" t="str">
        <f t="shared" si="193"/>
        <v>事件类</v>
      </c>
      <c r="E3078" s="6" t="str">
        <f>IFERROR(VLOOKUP(B3078,总表!A:D,3,0),"-")</f>
        <v>メモ</v>
      </c>
      <c r="F3078" s="6" t="str">
        <f t="shared" si="194"/>
        <v>メモ</v>
      </c>
      <c r="G3078" s="6" t="s">
        <v>9</v>
      </c>
      <c r="H3078" s="6" t="str">
        <f>IF(IFERROR(VLOOKUP(B3078,总表!A:D,4,0),"露易")=0," ",IFERROR(VLOOKUP(B3078,总表!A:D,4,0),"-"))</f>
        <v>笔记</v>
      </c>
      <c r="I3078" s="6" t="str">
        <f t="shared" si="195"/>
        <v>笔记</v>
      </c>
    </row>
    <row r="3079" spans="1:9">
      <c r="A3079" s="6">
        <v>3078</v>
      </c>
      <c r="B3079" s="47" t="str">
        <f t="shared" si="192"/>
        <v>00000C06</v>
      </c>
      <c r="C3079" s="50" t="str">
        <f>IFERROR(VLOOKUP(B3079,总表!A:B,2,0),"-")</f>
        <v>摆设类</v>
      </c>
      <c r="D3079" s="51" t="str">
        <f t="shared" si="193"/>
        <v>摆设类</v>
      </c>
      <c r="E3079" s="51" t="str">
        <f>IFERROR(VLOOKUP(B3079,总表!A:D,3,0),"-")</f>
        <v>观光望远镜</v>
      </c>
      <c r="F3079" s="51" t="str">
        <f t="shared" si="194"/>
        <v>观光望远镜</v>
      </c>
      <c r="H3079" s="6" t="str">
        <f>IF(IFERROR(VLOOKUP(B3079,总表!A:D,4,0),"露易")=0," ",IFERROR(VLOOKUP(B3079,总表!A:D,4,0),"-"))</f>
        <v> </v>
      </c>
      <c r="I3079" s="6" t="str">
        <f t="shared" si="195"/>
        <v> </v>
      </c>
    </row>
    <row r="3080" spans="1:9">
      <c r="A3080" s="6">
        <v>3079</v>
      </c>
      <c r="B3080" s="47" t="str">
        <f t="shared" si="192"/>
        <v>00000C07</v>
      </c>
      <c r="C3080" s="47" t="str">
        <f>IFERROR(VLOOKUP(B3080,总表!A:B,2,0),"-")</f>
        <v>-</v>
      </c>
      <c r="D3080" s="6" t="str">
        <f t="shared" si="193"/>
        <v>-</v>
      </c>
      <c r="E3080" s="6" t="str">
        <f>IFERROR(VLOOKUP(B3080,总表!A:D,3,0),"-")</f>
        <v>-</v>
      </c>
      <c r="F3080" s="6" t="str">
        <f t="shared" si="194"/>
        <v>-</v>
      </c>
      <c r="G3080" s="6" t="s">
        <v>9</v>
      </c>
      <c r="H3080" s="6" t="str">
        <f>IF(IFERROR(VLOOKUP(B3080,总表!A:D,4,0),"露易")=0," ",IFERROR(VLOOKUP(B3080,总表!A:D,4,0),"-"))</f>
        <v>-</v>
      </c>
      <c r="I3080" s="6" t="str">
        <f t="shared" si="195"/>
        <v>-</v>
      </c>
    </row>
    <row r="3081" spans="1:9">
      <c r="A3081" s="6">
        <v>3080</v>
      </c>
      <c r="B3081" s="47" t="str">
        <f t="shared" si="192"/>
        <v>00000C08</v>
      </c>
      <c r="C3081" s="50" t="str">
        <f>IFERROR(VLOOKUP(B3081,总表!A:B,2,0),"-")</f>
        <v>栅栏类</v>
      </c>
      <c r="D3081" s="51" t="str">
        <f t="shared" si="193"/>
        <v>栅栏类</v>
      </c>
      <c r="E3081" s="51" t="str">
        <f>IFERROR(VLOOKUP(B3081,总表!A:D,3,0),"-")</f>
        <v>砖块栅栏</v>
      </c>
      <c r="F3081" s="51" t="str">
        <f t="shared" si="194"/>
        <v>砖块栅栏</v>
      </c>
      <c r="G3081" s="6">
        <v>120</v>
      </c>
      <c r="H3081" s="6" t="str">
        <f>IF(IFERROR(VLOOKUP(B3081,总表!A:D,4,0),"露易")=0," ",IFERROR(VLOOKUP(B3081,总表!A:D,4,0),"-"))</f>
        <v> </v>
      </c>
      <c r="I3081" s="6" t="str">
        <f t="shared" si="195"/>
        <v> </v>
      </c>
    </row>
    <row r="3082" spans="1:9">
      <c r="A3082" s="6">
        <v>3081</v>
      </c>
      <c r="B3082" s="47" t="str">
        <f t="shared" si="192"/>
        <v>00000C09</v>
      </c>
      <c r="C3082" s="47" t="str">
        <f>IFERROR(VLOOKUP(B3082,总表!A:B,2,0),"-")</f>
        <v>-</v>
      </c>
      <c r="D3082" s="6" t="str">
        <f t="shared" si="193"/>
        <v>-</v>
      </c>
      <c r="E3082" s="6" t="str">
        <f>IFERROR(VLOOKUP(B3082,总表!A:D,3,0),"-")</f>
        <v>-</v>
      </c>
      <c r="F3082" s="6" t="str">
        <f t="shared" si="194"/>
        <v>-</v>
      </c>
      <c r="G3082" s="6" t="s">
        <v>9</v>
      </c>
      <c r="H3082" s="6" t="str">
        <f>IF(IFERROR(VLOOKUP(B3082,总表!A:D,4,0),"露易")=0," ",IFERROR(VLOOKUP(B3082,总表!A:D,4,0),"-"))</f>
        <v>-</v>
      </c>
      <c r="I3082" s="6" t="str">
        <f t="shared" si="195"/>
        <v>-</v>
      </c>
    </row>
    <row r="3083" spans="1:9">
      <c r="A3083" s="6">
        <v>3082</v>
      </c>
      <c r="B3083" s="47" t="str">
        <f t="shared" si="192"/>
        <v>00000C0A</v>
      </c>
      <c r="C3083" s="47" t="str">
        <f>IFERROR(VLOOKUP(B3083,总表!A:B,2,0),"-")</f>
        <v>工具类</v>
      </c>
      <c r="D3083" s="6" t="str">
        <f t="shared" si="193"/>
        <v>工具类</v>
      </c>
      <c r="E3083" s="51" t="str">
        <f>IFERROR(VLOOKUP(B3083,总表!A:D,3,0),"-")</f>
        <v>简陋铲子</v>
      </c>
      <c r="F3083" s="51" t="str">
        <f t="shared" si="194"/>
        <v>简陋铲子</v>
      </c>
      <c r="H3083" s="6" t="str">
        <f>IF(IFERROR(VLOOKUP(B3083,总表!A:D,4,0),"露易")=0," ",IFERROR(VLOOKUP(B3083,总表!A:D,4,0),"-"))</f>
        <v> </v>
      </c>
      <c r="I3083" s="6" t="str">
        <f t="shared" si="195"/>
        <v> </v>
      </c>
    </row>
    <row r="3084" spans="1:9">
      <c r="A3084" s="6">
        <v>3083</v>
      </c>
      <c r="B3084" s="47" t="str">
        <f t="shared" si="192"/>
        <v>00000C0B</v>
      </c>
      <c r="C3084" s="47" t="str">
        <f>IFERROR(VLOOKUP(B3084,总表!A:B,2,0),"-")</f>
        <v>工具类</v>
      </c>
      <c r="D3084" s="6" t="str">
        <f t="shared" si="193"/>
        <v>工具类</v>
      </c>
      <c r="E3084" s="51" t="str">
        <f>IFERROR(VLOOKUP(B3084,总表!A:D,3,0),"-")</f>
        <v>简陋浇花壶</v>
      </c>
      <c r="F3084" s="51" t="str">
        <f t="shared" si="194"/>
        <v>简陋浇花壶</v>
      </c>
      <c r="H3084" s="6" t="str">
        <f>IF(IFERROR(VLOOKUP(B3084,总表!A:D,4,0),"露易")=0," ",IFERROR(VLOOKUP(B3084,总表!A:D,4,0),"-"))</f>
        <v> </v>
      </c>
      <c r="I3084" s="6" t="str">
        <f t="shared" si="195"/>
        <v> </v>
      </c>
    </row>
    <row r="3085" spans="1:9">
      <c r="A3085" s="6">
        <v>3084</v>
      </c>
      <c r="B3085" s="47" t="str">
        <f t="shared" si="192"/>
        <v>00000C0C</v>
      </c>
      <c r="C3085" s="47" t="str">
        <f>IFERROR(VLOOKUP(B3085,总表!A:B,2,0),"-")</f>
        <v>工具类</v>
      </c>
      <c r="D3085" s="6" t="str">
        <f t="shared" si="193"/>
        <v>工具类</v>
      </c>
      <c r="E3085" s="51" t="str">
        <f>IFERROR(VLOOKUP(B3085,总表!A:D,3,0),"-")</f>
        <v>简陋钓竿</v>
      </c>
      <c r="F3085" s="51" t="str">
        <f t="shared" si="194"/>
        <v>简陋钓竿</v>
      </c>
      <c r="H3085" s="6" t="str">
        <f>IF(IFERROR(VLOOKUP(B3085,总表!A:D,4,0),"露易")=0," ",IFERROR(VLOOKUP(B3085,总表!A:D,4,0),"-"))</f>
        <v> </v>
      </c>
      <c r="I3085" s="6" t="str">
        <f t="shared" si="195"/>
        <v> </v>
      </c>
    </row>
    <row r="3086" spans="1:9">
      <c r="A3086" s="6">
        <v>3085</v>
      </c>
      <c r="B3086" s="47" t="str">
        <f t="shared" si="192"/>
        <v>00000C0D</v>
      </c>
      <c r="C3086" s="47" t="str">
        <f>IFERROR(VLOOKUP(B3086,总表!A:B,2,0),"-")</f>
        <v>-</v>
      </c>
      <c r="D3086" s="6" t="str">
        <f t="shared" si="193"/>
        <v>-</v>
      </c>
      <c r="E3086" s="6" t="str">
        <f>IFERROR(VLOOKUP(B3086,总表!A:D,3,0),"-")</f>
        <v>-</v>
      </c>
      <c r="F3086" s="6" t="str">
        <f t="shared" si="194"/>
        <v>-</v>
      </c>
      <c r="G3086" s="6" t="s">
        <v>9</v>
      </c>
      <c r="H3086" s="6" t="str">
        <f>IF(IFERROR(VLOOKUP(B3086,总表!A:D,4,0),"露易")=0," ",IFERROR(VLOOKUP(B3086,总表!A:D,4,0),"-"))</f>
        <v>-</v>
      </c>
      <c r="I3086" s="6" t="str">
        <f t="shared" si="195"/>
        <v>-</v>
      </c>
    </row>
    <row r="3087" spans="1:9">
      <c r="A3087" s="6">
        <v>3086</v>
      </c>
      <c r="B3087" s="47" t="str">
        <f t="shared" si="192"/>
        <v>00000C0E</v>
      </c>
      <c r="C3087" s="47" t="str">
        <f>IFERROR(VLOOKUP(B3087,总表!A:B,2,0),"-")</f>
        <v>-</v>
      </c>
      <c r="D3087" s="6" t="str">
        <f t="shared" si="193"/>
        <v>-</v>
      </c>
      <c r="E3087" s="6" t="str">
        <f>IFERROR(VLOOKUP(B3087,总表!A:D,3,0),"-")</f>
        <v>-</v>
      </c>
      <c r="F3087" s="6" t="str">
        <f t="shared" si="194"/>
        <v>-</v>
      </c>
      <c r="G3087" s="6" t="s">
        <v>9</v>
      </c>
      <c r="H3087" s="6" t="str">
        <f>IF(IFERROR(VLOOKUP(B3087,总表!A:D,4,0),"露易")=0," ",IFERROR(VLOOKUP(B3087,总表!A:D,4,0),"-"))</f>
        <v>-</v>
      </c>
      <c r="I3087" s="6" t="str">
        <f t="shared" si="195"/>
        <v>-</v>
      </c>
    </row>
    <row r="3088" spans="1:9">
      <c r="A3088" s="6">
        <v>3087</v>
      </c>
      <c r="B3088" s="47" t="str">
        <f t="shared" si="192"/>
        <v>00000C0F</v>
      </c>
      <c r="C3088" s="47" t="str">
        <f>IFERROR(VLOOKUP(B3088,总表!A:B,2,0),"-")</f>
        <v>-</v>
      </c>
      <c r="D3088" s="6" t="str">
        <f t="shared" si="193"/>
        <v>-</v>
      </c>
      <c r="E3088" s="6" t="str">
        <f>IFERROR(VLOOKUP(B3088,总表!A:D,3,0),"-")</f>
        <v>-</v>
      </c>
      <c r="F3088" s="6" t="str">
        <f t="shared" si="194"/>
        <v>-</v>
      </c>
      <c r="G3088" s="6" t="s">
        <v>9</v>
      </c>
      <c r="H3088" s="6" t="str">
        <f>IF(IFERROR(VLOOKUP(B3088,总表!A:D,4,0),"露易")=0," ",IFERROR(VLOOKUP(B3088,总表!A:D,4,0),"-"))</f>
        <v>-</v>
      </c>
      <c r="I3088" s="6" t="str">
        <f t="shared" si="195"/>
        <v>-</v>
      </c>
    </row>
    <row r="3089" spans="1:9">
      <c r="A3089" s="6">
        <v>3088</v>
      </c>
      <c r="B3089" s="47" t="str">
        <f t="shared" si="192"/>
        <v>00000C10</v>
      </c>
      <c r="C3089" s="47" t="str">
        <f>IFERROR(VLOOKUP(B3089,总表!A:B,2,0),"-")</f>
        <v>-</v>
      </c>
      <c r="D3089" s="6" t="str">
        <f t="shared" si="193"/>
        <v>-</v>
      </c>
      <c r="E3089" s="6" t="str">
        <f>IFERROR(VLOOKUP(B3089,总表!A:D,3,0),"-")</f>
        <v>-</v>
      </c>
      <c r="F3089" s="6" t="str">
        <f t="shared" si="194"/>
        <v>-</v>
      </c>
      <c r="G3089" s="6" t="s">
        <v>9</v>
      </c>
      <c r="H3089" s="6" t="str">
        <f>IF(IFERROR(VLOOKUP(B3089,总表!A:D,4,0),"露易")=0," ",IFERROR(VLOOKUP(B3089,总表!A:D,4,0),"-"))</f>
        <v>-</v>
      </c>
      <c r="I3089" s="6" t="str">
        <f t="shared" si="195"/>
        <v>-</v>
      </c>
    </row>
    <row r="3090" spans="1:9">
      <c r="A3090" s="6">
        <v>3089</v>
      </c>
      <c r="B3090" s="47" t="str">
        <f t="shared" si="192"/>
        <v>00000C11</v>
      </c>
      <c r="C3090" s="47" t="str">
        <f>IFERROR(VLOOKUP(B3090,总表!A:B,2,0),"-")</f>
        <v>-</v>
      </c>
      <c r="D3090" s="6" t="str">
        <f t="shared" si="193"/>
        <v>-</v>
      </c>
      <c r="E3090" s="6" t="str">
        <f>IFERROR(VLOOKUP(B3090,总表!A:D,3,0),"-")</f>
        <v>-</v>
      </c>
      <c r="F3090" s="6" t="str">
        <f t="shared" si="194"/>
        <v>-</v>
      </c>
      <c r="G3090" s="6" t="s">
        <v>9</v>
      </c>
      <c r="H3090" s="6" t="str">
        <f>IF(IFERROR(VLOOKUP(B3090,总表!A:D,4,0),"露易")=0," ",IFERROR(VLOOKUP(B3090,总表!A:D,4,0),"-"))</f>
        <v>-</v>
      </c>
      <c r="I3090" s="6" t="str">
        <f t="shared" si="195"/>
        <v>-</v>
      </c>
    </row>
    <row r="3091" spans="1:9">
      <c r="A3091" s="6">
        <v>3090</v>
      </c>
      <c r="B3091" s="47" t="str">
        <f t="shared" si="192"/>
        <v>00000C12</v>
      </c>
      <c r="C3091" s="47" t="str">
        <f>IFERROR(VLOOKUP(B3091,总表!A:B,2,0),"-")</f>
        <v>素材类</v>
      </c>
      <c r="D3091" s="6" t="str">
        <f t="shared" si="193"/>
        <v>素材类</v>
      </c>
      <c r="E3091" s="6" t="str">
        <f>IFERROR(VLOOKUP(B3091,总表!A:D,3,0),"-")</f>
        <v>黏土</v>
      </c>
      <c r="F3091" s="6" t="str">
        <f t="shared" si="194"/>
        <v>黏土</v>
      </c>
      <c r="G3091" s="6">
        <v>100</v>
      </c>
      <c r="H3091" s="6" t="str">
        <f>IF(IFERROR(VLOOKUP(B3091,总表!A:D,4,0),"露易")=0," ",IFERROR(VLOOKUP(B3091,总表!A:D,4,0),"-"))</f>
        <v> </v>
      </c>
      <c r="I3091" s="6" t="str">
        <f t="shared" si="195"/>
        <v> </v>
      </c>
    </row>
    <row r="3092" spans="1:9">
      <c r="A3092" s="6">
        <v>3091</v>
      </c>
      <c r="B3092" s="47" t="str">
        <f t="shared" si="192"/>
        <v>00000C13</v>
      </c>
      <c r="C3092" s="47" t="str">
        <f>IFERROR(VLOOKUP(B3092,总表!A:B,2,0),"-")</f>
        <v>-</v>
      </c>
      <c r="D3092" s="6" t="str">
        <f t="shared" si="193"/>
        <v>-</v>
      </c>
      <c r="E3092" s="6" t="str">
        <f>IFERROR(VLOOKUP(B3092,总表!A:D,3,0),"-")</f>
        <v>-</v>
      </c>
      <c r="F3092" s="6" t="str">
        <f t="shared" si="194"/>
        <v>-</v>
      </c>
      <c r="G3092" s="6" t="s">
        <v>9</v>
      </c>
      <c r="H3092" s="6" t="str">
        <f>IF(IFERROR(VLOOKUP(B3092,总表!A:D,4,0),"露易")=0," ",IFERROR(VLOOKUP(B3092,总表!A:D,4,0),"-"))</f>
        <v>-</v>
      </c>
      <c r="I3092" s="6" t="str">
        <f t="shared" si="195"/>
        <v>-</v>
      </c>
    </row>
    <row r="3093" spans="1:9">
      <c r="A3093" s="6">
        <v>3092</v>
      </c>
      <c r="B3093" s="47" t="str">
        <f t="shared" si="192"/>
        <v>00000C14</v>
      </c>
      <c r="C3093" s="47" t="str">
        <f>IFERROR(VLOOKUP(B3093,总表!A:B,2,0),"-")</f>
        <v>-</v>
      </c>
      <c r="D3093" s="6" t="str">
        <f t="shared" si="193"/>
        <v>-</v>
      </c>
      <c r="E3093" s="6" t="str">
        <f>IFERROR(VLOOKUP(B3093,总表!A:D,3,0),"-")</f>
        <v>-</v>
      </c>
      <c r="F3093" s="6" t="str">
        <f t="shared" si="194"/>
        <v>-</v>
      </c>
      <c r="G3093" s="6" t="s">
        <v>9</v>
      </c>
      <c r="H3093" s="6" t="str">
        <f>IF(IFERROR(VLOOKUP(B3093,总表!A:D,4,0),"露易")=0," ",IFERROR(VLOOKUP(B3093,总表!A:D,4,0),"-"))</f>
        <v>-</v>
      </c>
      <c r="I3093" s="6" t="str">
        <f t="shared" si="195"/>
        <v>-</v>
      </c>
    </row>
    <row r="3094" spans="1:9">
      <c r="A3094" s="6">
        <v>3093</v>
      </c>
      <c r="B3094" s="47" t="str">
        <f t="shared" si="192"/>
        <v>00000C15</v>
      </c>
      <c r="C3094" s="47" t="str">
        <f>IFERROR(VLOOKUP(B3094,总表!A:B,2,0),"-")</f>
        <v>-</v>
      </c>
      <c r="D3094" s="6" t="str">
        <f t="shared" si="193"/>
        <v>-</v>
      </c>
      <c r="E3094" s="6" t="str">
        <f>IFERROR(VLOOKUP(B3094,总表!A:D,3,0),"-")</f>
        <v>-</v>
      </c>
      <c r="F3094" s="6" t="str">
        <f t="shared" si="194"/>
        <v>-</v>
      </c>
      <c r="G3094" s="6" t="s">
        <v>9</v>
      </c>
      <c r="H3094" s="6" t="str">
        <f>IF(IFERROR(VLOOKUP(B3094,总表!A:D,4,0),"露易")=0," ",IFERROR(VLOOKUP(B3094,总表!A:D,4,0),"-"))</f>
        <v>-</v>
      </c>
      <c r="I3094" s="6" t="str">
        <f t="shared" si="195"/>
        <v>-</v>
      </c>
    </row>
    <row r="3095" spans="1:9">
      <c r="A3095" s="6">
        <v>3094</v>
      </c>
      <c r="B3095" s="47" t="str">
        <f t="shared" si="192"/>
        <v>00000C16</v>
      </c>
      <c r="C3095" s="47" t="str">
        <f>IFERROR(VLOOKUP(B3095,总表!A:B,2,0),"-")</f>
        <v>-</v>
      </c>
      <c r="D3095" s="6" t="str">
        <f t="shared" si="193"/>
        <v>-</v>
      </c>
      <c r="E3095" s="6" t="str">
        <f>IFERROR(VLOOKUP(B3095,总表!A:D,3,0),"-")</f>
        <v>-</v>
      </c>
      <c r="F3095" s="6" t="str">
        <f t="shared" si="194"/>
        <v>-</v>
      </c>
      <c r="G3095" s="6" t="s">
        <v>9</v>
      </c>
      <c r="H3095" s="6" t="str">
        <f>IF(IFERROR(VLOOKUP(B3095,总表!A:D,4,0),"露易")=0," ",IFERROR(VLOOKUP(B3095,总表!A:D,4,0),"-"))</f>
        <v>-</v>
      </c>
      <c r="I3095" s="6" t="str">
        <f t="shared" si="195"/>
        <v>-</v>
      </c>
    </row>
    <row r="3096" spans="1:9">
      <c r="A3096" s="6">
        <v>3095</v>
      </c>
      <c r="B3096" s="47" t="str">
        <f t="shared" si="192"/>
        <v>00000C17</v>
      </c>
      <c r="C3096" s="47" t="str">
        <f>IFERROR(VLOOKUP(B3096,总表!A:B,2,0),"-")</f>
        <v>袜子</v>
      </c>
      <c r="D3096" s="6" t="str">
        <f t="shared" si="193"/>
        <v>袜子</v>
      </c>
      <c r="E3096" s="51" t="str">
        <f>IFERROR(VLOOKUP(B3096,总表!A:D,3,0),"-")</f>
        <v>丝袜</v>
      </c>
      <c r="F3096" s="51" t="str">
        <f t="shared" si="194"/>
        <v>丝袜</v>
      </c>
      <c r="G3096" s="6">
        <v>120</v>
      </c>
      <c r="H3096" s="6" t="str">
        <f>IF(IFERROR(VLOOKUP(B3096,总表!A:D,4,0),"露易")=0," ",IFERROR(VLOOKUP(B3096,总表!A:D,4,0),"-"))</f>
        <v>黑色</v>
      </c>
      <c r="I3096" s="6" t="str">
        <f t="shared" si="195"/>
        <v>黑色</v>
      </c>
    </row>
    <row r="3097" spans="1:9">
      <c r="A3097" s="6">
        <v>3096</v>
      </c>
      <c r="B3097" s="47" t="str">
        <f t="shared" si="192"/>
        <v>00000C18</v>
      </c>
      <c r="C3097" s="47" t="str">
        <f>IFERROR(VLOOKUP(B3097,总表!A:B,2,0),"-")</f>
        <v>袜子</v>
      </c>
      <c r="D3097" s="6" t="str">
        <f t="shared" si="193"/>
        <v>袜子</v>
      </c>
      <c r="E3097" s="6" t="str">
        <f>IFERROR(VLOOKUP(B3097,总表!A:D,3,0),"-")</f>
        <v>网袜</v>
      </c>
      <c r="F3097" s="6" t="str">
        <f t="shared" si="194"/>
        <v>网袜</v>
      </c>
      <c r="G3097" s="6">
        <v>120</v>
      </c>
      <c r="H3097" s="6" t="str">
        <f>IF(IFERROR(VLOOKUP(B3097,总表!A:D,4,0),"露易")=0," ",IFERROR(VLOOKUP(B3097,总表!A:D,4,0),"-"))</f>
        <v>黑色</v>
      </c>
      <c r="I3097" s="6" t="str">
        <f t="shared" si="195"/>
        <v>黑色</v>
      </c>
    </row>
    <row r="3098" spans="1:9">
      <c r="A3098" s="6">
        <v>3097</v>
      </c>
      <c r="B3098" s="47" t="str">
        <f t="shared" si="192"/>
        <v>00000C19</v>
      </c>
      <c r="C3098" s="47" t="str">
        <f>IFERROR(VLOOKUP(B3098,总表!A:B,2,0),"-")</f>
        <v>-</v>
      </c>
      <c r="D3098" s="6" t="str">
        <f t="shared" si="193"/>
        <v>-</v>
      </c>
      <c r="E3098" s="6" t="str">
        <f>IFERROR(VLOOKUP(B3098,总表!A:D,3,0),"-")</f>
        <v>-</v>
      </c>
      <c r="F3098" s="6" t="str">
        <f t="shared" si="194"/>
        <v>-</v>
      </c>
      <c r="G3098" s="6" t="s">
        <v>9</v>
      </c>
      <c r="H3098" s="6" t="str">
        <f>IF(IFERROR(VLOOKUP(B3098,总表!A:D,4,0),"露易")=0," ",IFERROR(VLOOKUP(B3098,总表!A:D,4,0),"-"))</f>
        <v>-</v>
      </c>
      <c r="I3098" s="6" t="str">
        <f t="shared" si="195"/>
        <v>-</v>
      </c>
    </row>
    <row r="3099" spans="1:9">
      <c r="A3099" s="6">
        <v>3098</v>
      </c>
      <c r="B3099" s="47" t="str">
        <f t="shared" si="192"/>
        <v>00000C1A</v>
      </c>
      <c r="C3099" s="47" t="str">
        <f>IFERROR(VLOOKUP(B3099,总表!A:B,2,0),"-")</f>
        <v>-</v>
      </c>
      <c r="D3099" s="6" t="str">
        <f t="shared" si="193"/>
        <v>-</v>
      </c>
      <c r="E3099" s="6" t="str">
        <f>IFERROR(VLOOKUP(B3099,总表!A:D,3,0),"-")</f>
        <v>-</v>
      </c>
      <c r="F3099" s="6" t="str">
        <f t="shared" si="194"/>
        <v>-</v>
      </c>
      <c r="G3099" s="6" t="s">
        <v>9</v>
      </c>
      <c r="H3099" s="6" t="str">
        <f>IF(IFERROR(VLOOKUP(B3099,总表!A:D,4,0),"露易")=0," ",IFERROR(VLOOKUP(B3099,总表!A:D,4,0),"-"))</f>
        <v>-</v>
      </c>
      <c r="I3099" s="6" t="str">
        <f t="shared" si="195"/>
        <v>-</v>
      </c>
    </row>
    <row r="3100" spans="1:9">
      <c r="A3100" s="6">
        <v>3099</v>
      </c>
      <c r="B3100" s="47" t="str">
        <f t="shared" si="192"/>
        <v>00000C1B</v>
      </c>
      <c r="C3100" s="47" t="str">
        <f>IFERROR(VLOOKUP(B3100,总表!A:B,2,0),"-")</f>
        <v>-</v>
      </c>
      <c r="D3100" s="6" t="str">
        <f t="shared" si="193"/>
        <v>-</v>
      </c>
      <c r="E3100" s="6" t="str">
        <f>IFERROR(VLOOKUP(B3100,总表!A:D,3,0),"-")</f>
        <v>-</v>
      </c>
      <c r="F3100" s="6" t="str">
        <f t="shared" si="194"/>
        <v>-</v>
      </c>
      <c r="G3100" s="6" t="s">
        <v>9</v>
      </c>
      <c r="H3100" s="6" t="str">
        <f>IF(IFERROR(VLOOKUP(B3100,总表!A:D,4,0),"露易")=0," ",IFERROR(VLOOKUP(B3100,总表!A:D,4,0),"-"))</f>
        <v>-</v>
      </c>
      <c r="I3100" s="6" t="str">
        <f t="shared" si="195"/>
        <v>-</v>
      </c>
    </row>
    <row r="3101" spans="1:9">
      <c r="A3101" s="6">
        <v>3100</v>
      </c>
      <c r="B3101" s="47" t="str">
        <f t="shared" si="192"/>
        <v>00000C1C</v>
      </c>
      <c r="C3101" s="47" t="str">
        <f>IFERROR(VLOOKUP(B3101,总表!A:B,2,0),"-")</f>
        <v>-</v>
      </c>
      <c r="D3101" s="6" t="str">
        <f t="shared" si="193"/>
        <v>-</v>
      </c>
      <c r="E3101" s="6" t="str">
        <f>IFERROR(VLOOKUP(B3101,总表!A:D,3,0),"-")</f>
        <v>-</v>
      </c>
      <c r="F3101" s="6" t="str">
        <f t="shared" si="194"/>
        <v>-</v>
      </c>
      <c r="G3101" s="6" t="s">
        <v>9</v>
      </c>
      <c r="H3101" s="6" t="str">
        <f>IF(IFERROR(VLOOKUP(B3101,总表!A:D,4,0),"露易")=0," ",IFERROR(VLOOKUP(B3101,总表!A:D,4,0),"-"))</f>
        <v>-</v>
      </c>
      <c r="I3101" s="6" t="str">
        <f t="shared" si="195"/>
        <v>-</v>
      </c>
    </row>
    <row r="3102" spans="1:9">
      <c r="A3102" s="6">
        <v>3101</v>
      </c>
      <c r="B3102" s="47" t="str">
        <f t="shared" si="192"/>
        <v>00000C1D</v>
      </c>
      <c r="C3102" s="47" t="str">
        <f>IFERROR(VLOOKUP(B3102,总表!A:B,2,0),"-")</f>
        <v>-</v>
      </c>
      <c r="D3102" s="6" t="str">
        <f t="shared" si="193"/>
        <v>-</v>
      </c>
      <c r="E3102" s="6" t="str">
        <f>IFERROR(VLOOKUP(B3102,总表!A:D,3,0),"-")</f>
        <v>-</v>
      </c>
      <c r="F3102" s="6" t="str">
        <f t="shared" si="194"/>
        <v>-</v>
      </c>
      <c r="G3102" s="6" t="s">
        <v>9</v>
      </c>
      <c r="H3102" s="6" t="str">
        <f>IF(IFERROR(VLOOKUP(B3102,总表!A:D,4,0),"露易")=0," ",IFERROR(VLOOKUP(B3102,总表!A:D,4,0),"-"))</f>
        <v>-</v>
      </c>
      <c r="I3102" s="6" t="str">
        <f t="shared" si="195"/>
        <v>-</v>
      </c>
    </row>
    <row r="3103" spans="1:9">
      <c r="A3103" s="6">
        <v>3102</v>
      </c>
      <c r="B3103" s="47" t="str">
        <f t="shared" si="192"/>
        <v>00000C1E</v>
      </c>
      <c r="C3103" s="47" t="str">
        <f>IFERROR(VLOOKUP(B3103,总表!A:B,2,0),"-")</f>
        <v>-</v>
      </c>
      <c r="D3103" s="6" t="str">
        <f t="shared" si="193"/>
        <v>-</v>
      </c>
      <c r="E3103" s="6" t="str">
        <f>IFERROR(VLOOKUP(B3103,总表!A:D,3,0),"-")</f>
        <v>-</v>
      </c>
      <c r="F3103" s="6" t="str">
        <f t="shared" si="194"/>
        <v>-</v>
      </c>
      <c r="G3103" s="6" t="s">
        <v>9</v>
      </c>
      <c r="H3103" s="6" t="str">
        <f>IF(IFERROR(VLOOKUP(B3103,总表!A:D,4,0),"露易")=0," ",IFERROR(VLOOKUP(B3103,总表!A:D,4,0),"-"))</f>
        <v>-</v>
      </c>
      <c r="I3103" s="6" t="str">
        <f t="shared" si="195"/>
        <v>-</v>
      </c>
    </row>
    <row r="3104" spans="1:9">
      <c r="A3104" s="6">
        <v>3103</v>
      </c>
      <c r="B3104" s="47" t="str">
        <f t="shared" si="192"/>
        <v>00000C1F</v>
      </c>
      <c r="C3104" s="47" t="str">
        <f>IFERROR(VLOOKUP(B3104,总表!A:B,2,0),"-")</f>
        <v>-</v>
      </c>
      <c r="D3104" s="6" t="str">
        <f t="shared" si="193"/>
        <v>-</v>
      </c>
      <c r="E3104" s="6" t="str">
        <f>IFERROR(VLOOKUP(B3104,总表!A:D,3,0),"-")</f>
        <v>-</v>
      </c>
      <c r="F3104" s="6" t="str">
        <f t="shared" si="194"/>
        <v>-</v>
      </c>
      <c r="G3104" s="6" t="s">
        <v>9</v>
      </c>
      <c r="H3104" s="6" t="str">
        <f>IF(IFERROR(VLOOKUP(B3104,总表!A:D,4,0),"露易")=0," ",IFERROR(VLOOKUP(B3104,总表!A:D,4,0),"-"))</f>
        <v>-</v>
      </c>
      <c r="I3104" s="6" t="str">
        <f t="shared" si="195"/>
        <v>-</v>
      </c>
    </row>
    <row r="3105" spans="1:9">
      <c r="A3105" s="6">
        <v>3104</v>
      </c>
      <c r="B3105" s="47" t="str">
        <f t="shared" si="192"/>
        <v>00000C20</v>
      </c>
      <c r="C3105" s="47" t="str">
        <f>IFERROR(VLOOKUP(B3105,总表!A:B,2,0),"-")</f>
        <v>-</v>
      </c>
      <c r="D3105" s="6" t="str">
        <f t="shared" si="193"/>
        <v>-</v>
      </c>
      <c r="E3105" s="6" t="str">
        <f>IFERROR(VLOOKUP(B3105,总表!A:D,3,0),"-")</f>
        <v>-</v>
      </c>
      <c r="F3105" s="6" t="str">
        <f t="shared" si="194"/>
        <v>-</v>
      </c>
      <c r="G3105" s="6" t="s">
        <v>9</v>
      </c>
      <c r="H3105" s="6" t="str">
        <f>IF(IFERROR(VLOOKUP(B3105,总表!A:D,4,0),"露易")=0," ",IFERROR(VLOOKUP(B3105,总表!A:D,4,0),"-"))</f>
        <v>-</v>
      </c>
      <c r="I3105" s="6" t="str">
        <f t="shared" si="195"/>
        <v>-</v>
      </c>
    </row>
    <row r="3106" spans="1:9">
      <c r="A3106" s="6">
        <v>3105</v>
      </c>
      <c r="B3106" s="47" t="str">
        <f t="shared" si="192"/>
        <v>00000C21</v>
      </c>
      <c r="C3106" s="47" t="str">
        <f>IFERROR(VLOOKUP(B3106,总表!A:B,2,0),"-")</f>
        <v>-</v>
      </c>
      <c r="D3106" s="6" t="str">
        <f t="shared" si="193"/>
        <v>-</v>
      </c>
      <c r="E3106" s="6" t="str">
        <f>IFERROR(VLOOKUP(B3106,总表!A:D,3,0),"-")</f>
        <v>-</v>
      </c>
      <c r="F3106" s="6" t="str">
        <f t="shared" si="194"/>
        <v>-</v>
      </c>
      <c r="G3106" s="6" t="s">
        <v>9</v>
      </c>
      <c r="H3106" s="6" t="str">
        <f>IF(IFERROR(VLOOKUP(B3106,总表!A:D,4,0),"露易")=0," ",IFERROR(VLOOKUP(B3106,总表!A:D,4,0),"-"))</f>
        <v>-</v>
      </c>
      <c r="I3106" s="6" t="str">
        <f t="shared" si="195"/>
        <v>-</v>
      </c>
    </row>
    <row r="3107" spans="1:9">
      <c r="A3107" s="6">
        <v>3106</v>
      </c>
      <c r="B3107" s="47" t="str">
        <f t="shared" si="192"/>
        <v>00000C22</v>
      </c>
      <c r="C3107" s="47" t="str">
        <f>IFERROR(VLOOKUP(B3107,总表!A:B,2,0),"-")</f>
        <v>-</v>
      </c>
      <c r="D3107" s="6" t="str">
        <f t="shared" si="193"/>
        <v>-</v>
      </c>
      <c r="E3107" s="6" t="str">
        <f>IFERROR(VLOOKUP(B3107,总表!A:D,3,0),"-")</f>
        <v>-</v>
      </c>
      <c r="F3107" s="6" t="str">
        <f t="shared" si="194"/>
        <v>-</v>
      </c>
      <c r="G3107" s="6" t="s">
        <v>9</v>
      </c>
      <c r="H3107" s="6" t="str">
        <f>IF(IFERROR(VLOOKUP(B3107,总表!A:D,4,0),"露易")=0," ",IFERROR(VLOOKUP(B3107,总表!A:D,4,0),"-"))</f>
        <v>-</v>
      </c>
      <c r="I3107" s="6" t="str">
        <f t="shared" si="195"/>
        <v>-</v>
      </c>
    </row>
    <row r="3108" spans="1:9">
      <c r="A3108" s="6">
        <v>3107</v>
      </c>
      <c r="B3108" s="47" t="str">
        <f t="shared" si="192"/>
        <v>00000C23</v>
      </c>
      <c r="C3108" s="47" t="str">
        <f>IFERROR(VLOOKUP(B3108,总表!A:B,2,0),"-")</f>
        <v>-</v>
      </c>
      <c r="D3108" s="6" t="str">
        <f t="shared" si="193"/>
        <v>-</v>
      </c>
      <c r="E3108" s="6" t="str">
        <f>IFERROR(VLOOKUP(B3108,总表!A:D,3,0),"-")</f>
        <v>-</v>
      </c>
      <c r="F3108" s="6" t="str">
        <f t="shared" si="194"/>
        <v>-</v>
      </c>
      <c r="G3108" s="6" t="s">
        <v>9</v>
      </c>
      <c r="H3108" s="6" t="str">
        <f>IF(IFERROR(VLOOKUP(B3108,总表!A:D,4,0),"露易")=0," ",IFERROR(VLOOKUP(B3108,总表!A:D,4,0),"-"))</f>
        <v>-</v>
      </c>
      <c r="I3108" s="6" t="str">
        <f t="shared" si="195"/>
        <v>-</v>
      </c>
    </row>
    <row r="3109" spans="1:9">
      <c r="A3109" s="6">
        <v>3108</v>
      </c>
      <c r="B3109" s="47" t="str">
        <f t="shared" si="192"/>
        <v>00000C24</v>
      </c>
      <c r="C3109" s="47" t="str">
        <f>IFERROR(VLOOKUP(B3109,总表!A:B,2,0),"-")</f>
        <v>-</v>
      </c>
      <c r="D3109" s="6" t="str">
        <f t="shared" si="193"/>
        <v>-</v>
      </c>
      <c r="E3109" s="6" t="str">
        <f>IFERROR(VLOOKUP(B3109,总表!A:D,3,0),"-")</f>
        <v>-</v>
      </c>
      <c r="F3109" s="6" t="str">
        <f t="shared" si="194"/>
        <v>-</v>
      </c>
      <c r="G3109" s="6" t="s">
        <v>9</v>
      </c>
      <c r="H3109" s="6" t="str">
        <f>IF(IFERROR(VLOOKUP(B3109,总表!A:D,4,0),"露易")=0," ",IFERROR(VLOOKUP(B3109,总表!A:D,4,0),"-"))</f>
        <v>-</v>
      </c>
      <c r="I3109" s="6" t="str">
        <f t="shared" si="195"/>
        <v>-</v>
      </c>
    </row>
    <row r="3110" spans="1:9">
      <c r="A3110" s="6">
        <v>3109</v>
      </c>
      <c r="B3110" s="47" t="str">
        <f t="shared" si="192"/>
        <v>00000C25</v>
      </c>
      <c r="C3110" s="47" t="str">
        <f>IFERROR(VLOOKUP(B3110,总表!A:B,2,0),"-")</f>
        <v>-</v>
      </c>
      <c r="D3110" s="6" t="str">
        <f t="shared" si="193"/>
        <v>-</v>
      </c>
      <c r="E3110" s="6" t="str">
        <f>IFERROR(VLOOKUP(B3110,总表!A:D,3,0),"-")</f>
        <v>-</v>
      </c>
      <c r="F3110" s="6" t="str">
        <f t="shared" si="194"/>
        <v>-</v>
      </c>
      <c r="G3110" s="6" t="s">
        <v>9</v>
      </c>
      <c r="H3110" s="6" t="str">
        <f>IF(IFERROR(VLOOKUP(B3110,总表!A:D,4,0),"露易")=0," ",IFERROR(VLOOKUP(B3110,总表!A:D,4,0),"-"))</f>
        <v>-</v>
      </c>
      <c r="I3110" s="6" t="str">
        <f t="shared" si="195"/>
        <v>-</v>
      </c>
    </row>
    <row r="3111" spans="1:9">
      <c r="A3111" s="6">
        <v>3110</v>
      </c>
      <c r="B3111" s="47" t="str">
        <f t="shared" si="192"/>
        <v>00000C26</v>
      </c>
      <c r="C3111" s="47" t="str">
        <f>IFERROR(VLOOKUP(B3111,总表!A:B,2,0),"-")</f>
        <v>-</v>
      </c>
      <c r="D3111" s="6" t="str">
        <f t="shared" si="193"/>
        <v>-</v>
      </c>
      <c r="E3111" s="6" t="str">
        <f>IFERROR(VLOOKUP(B3111,总表!A:D,3,0),"-")</f>
        <v>-</v>
      </c>
      <c r="F3111" s="6" t="str">
        <f t="shared" si="194"/>
        <v>-</v>
      </c>
      <c r="G3111" s="6" t="s">
        <v>9</v>
      </c>
      <c r="H3111" s="6" t="str">
        <f>IF(IFERROR(VLOOKUP(B3111,总表!A:D,4,0),"露易")=0," ",IFERROR(VLOOKUP(B3111,总表!A:D,4,0),"-"))</f>
        <v>-</v>
      </c>
      <c r="I3111" s="6" t="str">
        <f t="shared" si="195"/>
        <v>-</v>
      </c>
    </row>
    <row r="3112" spans="1:9">
      <c r="A3112" s="6">
        <v>3111</v>
      </c>
      <c r="B3112" s="47" t="str">
        <f t="shared" si="192"/>
        <v>00000C27</v>
      </c>
      <c r="C3112" s="47" t="str">
        <f>IFERROR(VLOOKUP(B3112,总表!A:B,2,0),"-")</f>
        <v>-</v>
      </c>
      <c r="D3112" s="6" t="str">
        <f t="shared" si="193"/>
        <v>-</v>
      </c>
      <c r="E3112" s="6" t="str">
        <f>IFERROR(VLOOKUP(B3112,总表!A:D,3,0),"-")</f>
        <v>-</v>
      </c>
      <c r="F3112" s="6" t="str">
        <f t="shared" si="194"/>
        <v>-</v>
      </c>
      <c r="G3112" s="6" t="s">
        <v>9</v>
      </c>
      <c r="H3112" s="6" t="str">
        <f>IF(IFERROR(VLOOKUP(B3112,总表!A:D,4,0),"露易")=0," ",IFERROR(VLOOKUP(B3112,总表!A:D,4,0),"-"))</f>
        <v>-</v>
      </c>
      <c r="I3112" s="6" t="str">
        <f t="shared" si="195"/>
        <v>-</v>
      </c>
    </row>
    <row r="3113" spans="1:9">
      <c r="A3113" s="6">
        <v>3112</v>
      </c>
      <c r="B3113" s="47" t="str">
        <f t="shared" si="192"/>
        <v>00000C28</v>
      </c>
      <c r="C3113" s="47" t="str">
        <f>IFERROR(VLOOKUP(B3113,总表!A:B,2,0),"-")</f>
        <v>-</v>
      </c>
      <c r="D3113" s="6" t="str">
        <f t="shared" si="193"/>
        <v>-</v>
      </c>
      <c r="E3113" s="6" t="str">
        <f>IFERROR(VLOOKUP(B3113,总表!A:D,3,0),"-")</f>
        <v>-</v>
      </c>
      <c r="F3113" s="6" t="str">
        <f t="shared" si="194"/>
        <v>-</v>
      </c>
      <c r="G3113" s="6" t="s">
        <v>9</v>
      </c>
      <c r="H3113" s="6" t="str">
        <f>IF(IFERROR(VLOOKUP(B3113,总表!A:D,4,0),"露易")=0," ",IFERROR(VLOOKUP(B3113,总表!A:D,4,0),"-"))</f>
        <v>-</v>
      </c>
      <c r="I3113" s="6" t="str">
        <f t="shared" si="195"/>
        <v>-</v>
      </c>
    </row>
    <row r="3114" spans="1:9">
      <c r="A3114" s="6">
        <v>3113</v>
      </c>
      <c r="B3114" s="47" t="str">
        <f t="shared" si="192"/>
        <v>00000C29</v>
      </c>
      <c r="C3114" s="47" t="str">
        <f>IFERROR(VLOOKUP(B3114,总表!A:B,2,0),"-")</f>
        <v>-</v>
      </c>
      <c r="D3114" s="6" t="str">
        <f t="shared" si="193"/>
        <v>-</v>
      </c>
      <c r="E3114" s="6" t="str">
        <f>IFERROR(VLOOKUP(B3114,总表!A:D,3,0),"-")</f>
        <v>-</v>
      </c>
      <c r="F3114" s="6" t="str">
        <f t="shared" si="194"/>
        <v>-</v>
      </c>
      <c r="G3114" s="6" t="s">
        <v>9</v>
      </c>
      <c r="H3114" s="6" t="str">
        <f>IF(IFERROR(VLOOKUP(B3114,总表!A:D,4,0),"露易")=0," ",IFERROR(VLOOKUP(B3114,总表!A:D,4,0),"-"))</f>
        <v>-</v>
      </c>
      <c r="I3114" s="6" t="str">
        <f t="shared" si="195"/>
        <v>-</v>
      </c>
    </row>
    <row r="3115" spans="1:9">
      <c r="A3115" s="6">
        <v>3114</v>
      </c>
      <c r="B3115" s="47" t="str">
        <f t="shared" si="192"/>
        <v>00000C2A</v>
      </c>
      <c r="C3115" s="47" t="str">
        <f>IFERROR(VLOOKUP(B3115,总表!A:B,2,0),"-")</f>
        <v>-</v>
      </c>
      <c r="D3115" s="6" t="str">
        <f t="shared" si="193"/>
        <v>-</v>
      </c>
      <c r="E3115" s="6" t="str">
        <f>IFERROR(VLOOKUP(B3115,总表!A:D,3,0),"-")</f>
        <v>-</v>
      </c>
      <c r="F3115" s="6" t="str">
        <f t="shared" si="194"/>
        <v>-</v>
      </c>
      <c r="G3115" s="6" t="s">
        <v>9</v>
      </c>
      <c r="H3115" s="6" t="str">
        <f>IF(IFERROR(VLOOKUP(B3115,总表!A:D,4,0),"露易")=0," ",IFERROR(VLOOKUP(B3115,总表!A:D,4,0),"-"))</f>
        <v>-</v>
      </c>
      <c r="I3115" s="6" t="str">
        <f t="shared" si="195"/>
        <v>-</v>
      </c>
    </row>
    <row r="3116" spans="1:9">
      <c r="A3116" s="6">
        <v>3115</v>
      </c>
      <c r="B3116" s="47" t="str">
        <f t="shared" si="192"/>
        <v>00000C2B</v>
      </c>
      <c r="C3116" s="47" t="str">
        <f>IFERROR(VLOOKUP(B3116,总表!A:B,2,0),"-")</f>
        <v>-</v>
      </c>
      <c r="D3116" s="6" t="str">
        <f t="shared" si="193"/>
        <v>-</v>
      </c>
      <c r="E3116" s="6" t="str">
        <f>IFERROR(VLOOKUP(B3116,总表!A:D,3,0),"-")</f>
        <v>-</v>
      </c>
      <c r="F3116" s="6" t="str">
        <f t="shared" si="194"/>
        <v>-</v>
      </c>
      <c r="G3116" s="6" t="s">
        <v>9</v>
      </c>
      <c r="H3116" s="6" t="str">
        <f>IF(IFERROR(VLOOKUP(B3116,总表!A:D,4,0),"露易")=0," ",IFERROR(VLOOKUP(B3116,总表!A:D,4,0),"-"))</f>
        <v>-</v>
      </c>
      <c r="I3116" s="6" t="str">
        <f t="shared" si="195"/>
        <v>-</v>
      </c>
    </row>
    <row r="3117" spans="1:9">
      <c r="A3117" s="6">
        <v>3116</v>
      </c>
      <c r="B3117" s="47" t="str">
        <f t="shared" si="192"/>
        <v>00000C2C</v>
      </c>
      <c r="C3117" s="47" t="str">
        <f>IFERROR(VLOOKUP(B3117,总表!A:B,2,0),"-")</f>
        <v>-</v>
      </c>
      <c r="D3117" s="6" t="str">
        <f t="shared" si="193"/>
        <v>-</v>
      </c>
      <c r="E3117" s="6" t="str">
        <f>IFERROR(VLOOKUP(B3117,总表!A:D,3,0),"-")</f>
        <v>-</v>
      </c>
      <c r="F3117" s="6" t="str">
        <f t="shared" si="194"/>
        <v>-</v>
      </c>
      <c r="G3117" s="6" t="s">
        <v>9</v>
      </c>
      <c r="H3117" s="6" t="str">
        <f>IF(IFERROR(VLOOKUP(B3117,总表!A:D,4,0),"露易")=0," ",IFERROR(VLOOKUP(B3117,总表!A:D,4,0),"-"))</f>
        <v>-</v>
      </c>
      <c r="I3117" s="6" t="str">
        <f t="shared" si="195"/>
        <v>-</v>
      </c>
    </row>
    <row r="3118" spans="1:9">
      <c r="A3118" s="6">
        <v>3117</v>
      </c>
      <c r="B3118" s="47" t="str">
        <f t="shared" si="192"/>
        <v>00000C2D</v>
      </c>
      <c r="C3118" s="47" t="str">
        <f>IFERROR(VLOOKUP(B3118,总表!A:B,2,0),"-")</f>
        <v>-</v>
      </c>
      <c r="D3118" s="6" t="str">
        <f t="shared" si="193"/>
        <v>-</v>
      </c>
      <c r="E3118" s="6" t="str">
        <f>IFERROR(VLOOKUP(B3118,总表!A:D,3,0),"-")</f>
        <v>-</v>
      </c>
      <c r="F3118" s="6" t="str">
        <f t="shared" si="194"/>
        <v>-</v>
      </c>
      <c r="G3118" s="6" t="s">
        <v>9</v>
      </c>
      <c r="H3118" s="6" t="str">
        <f>IF(IFERROR(VLOOKUP(B3118,总表!A:D,4,0),"露易")=0," ",IFERROR(VLOOKUP(B3118,总表!A:D,4,0),"-"))</f>
        <v>-</v>
      </c>
      <c r="I3118" s="6" t="str">
        <f t="shared" si="195"/>
        <v>-</v>
      </c>
    </row>
    <row r="3119" spans="1:9">
      <c r="A3119" s="6">
        <v>3118</v>
      </c>
      <c r="B3119" s="47" t="str">
        <f t="shared" si="192"/>
        <v>00000C2E</v>
      </c>
      <c r="C3119" s="47" t="str">
        <f>IFERROR(VLOOKUP(B3119,总表!A:B,2,0),"-")</f>
        <v>-</v>
      </c>
      <c r="D3119" s="6" t="str">
        <f t="shared" si="193"/>
        <v>-</v>
      </c>
      <c r="E3119" s="6" t="str">
        <f>IFERROR(VLOOKUP(B3119,总表!A:D,3,0),"-")</f>
        <v>-</v>
      </c>
      <c r="F3119" s="6" t="str">
        <f t="shared" si="194"/>
        <v>-</v>
      </c>
      <c r="G3119" s="6" t="s">
        <v>9</v>
      </c>
      <c r="H3119" s="6" t="str">
        <f>IF(IFERROR(VLOOKUP(B3119,总表!A:D,4,0),"露易")=0," ",IFERROR(VLOOKUP(B3119,总表!A:D,4,0),"-"))</f>
        <v>-</v>
      </c>
      <c r="I3119" s="6" t="str">
        <f t="shared" si="195"/>
        <v>-</v>
      </c>
    </row>
    <row r="3120" spans="1:9">
      <c r="A3120" s="6">
        <v>3119</v>
      </c>
      <c r="B3120" s="47" t="str">
        <f t="shared" si="192"/>
        <v>00000C2F</v>
      </c>
      <c r="C3120" s="47" t="str">
        <f>IFERROR(VLOOKUP(B3120,总表!A:B,2,0),"-")</f>
        <v>-</v>
      </c>
      <c r="D3120" s="6" t="str">
        <f t="shared" si="193"/>
        <v>-</v>
      </c>
      <c r="E3120" s="6" t="str">
        <f>IFERROR(VLOOKUP(B3120,总表!A:D,3,0),"-")</f>
        <v>-</v>
      </c>
      <c r="F3120" s="6" t="str">
        <f t="shared" si="194"/>
        <v>-</v>
      </c>
      <c r="G3120" s="6" t="s">
        <v>9</v>
      </c>
      <c r="H3120" s="6" t="str">
        <f>IF(IFERROR(VLOOKUP(B3120,总表!A:D,4,0),"露易")=0," ",IFERROR(VLOOKUP(B3120,总表!A:D,4,0),"-"))</f>
        <v>-</v>
      </c>
      <c r="I3120" s="6" t="str">
        <f t="shared" si="195"/>
        <v>-</v>
      </c>
    </row>
    <row r="3121" spans="1:9">
      <c r="A3121" s="6">
        <v>3120</v>
      </c>
      <c r="B3121" s="47" t="str">
        <f t="shared" si="192"/>
        <v>00000C30</v>
      </c>
      <c r="C3121" s="47" t="str">
        <f>IFERROR(VLOOKUP(B3121,总表!A:B,2,0),"-")</f>
        <v>-</v>
      </c>
      <c r="D3121" s="6" t="str">
        <f t="shared" si="193"/>
        <v>-</v>
      </c>
      <c r="E3121" s="6" t="str">
        <f>IFERROR(VLOOKUP(B3121,总表!A:D,3,0),"-")</f>
        <v>-</v>
      </c>
      <c r="F3121" s="6" t="str">
        <f t="shared" si="194"/>
        <v>-</v>
      </c>
      <c r="G3121" s="6" t="s">
        <v>9</v>
      </c>
      <c r="H3121" s="6" t="str">
        <f>IF(IFERROR(VLOOKUP(B3121,总表!A:D,4,0),"露易")=0," ",IFERROR(VLOOKUP(B3121,总表!A:D,4,0),"-"))</f>
        <v>-</v>
      </c>
      <c r="I3121" s="6" t="str">
        <f t="shared" si="195"/>
        <v>-</v>
      </c>
    </row>
    <row r="3122" spans="1:9">
      <c r="A3122" s="6">
        <v>3121</v>
      </c>
      <c r="B3122" s="47" t="str">
        <f t="shared" si="192"/>
        <v>00000C31</v>
      </c>
      <c r="C3122" s="47" t="str">
        <f>IFERROR(VLOOKUP(B3122,总表!A:B,2,0),"-")</f>
        <v>-</v>
      </c>
      <c r="D3122" s="6" t="str">
        <f t="shared" si="193"/>
        <v>-</v>
      </c>
      <c r="E3122" s="6" t="str">
        <f>IFERROR(VLOOKUP(B3122,总表!A:D,3,0),"-")</f>
        <v>-</v>
      </c>
      <c r="F3122" s="6" t="str">
        <f t="shared" si="194"/>
        <v>-</v>
      </c>
      <c r="G3122" s="6" t="s">
        <v>9</v>
      </c>
      <c r="H3122" s="6" t="str">
        <f>IF(IFERROR(VLOOKUP(B3122,总表!A:D,4,0),"露易")=0," ",IFERROR(VLOOKUP(B3122,总表!A:D,4,0),"-"))</f>
        <v>-</v>
      </c>
      <c r="I3122" s="6" t="str">
        <f t="shared" si="195"/>
        <v>-</v>
      </c>
    </row>
    <row r="3123" spans="1:9">
      <c r="A3123" s="6">
        <v>3122</v>
      </c>
      <c r="B3123" s="47" t="str">
        <f t="shared" si="192"/>
        <v>00000C32</v>
      </c>
      <c r="C3123" s="50" t="str">
        <f>IFERROR(VLOOKUP(B3123,总表!A:B,2,0),"-")</f>
        <v>摆设类</v>
      </c>
      <c r="D3123" s="51" t="str">
        <f t="shared" si="193"/>
        <v>摆设类</v>
      </c>
      <c r="E3123" s="6" t="str">
        <f>IFERROR(VLOOKUP(B3123,总表!A:D,3,0),"-")</f>
        <v>迷你DIY作业台</v>
      </c>
      <c r="F3123" s="6" t="str">
        <f t="shared" si="194"/>
        <v>迷你DIY作业台</v>
      </c>
      <c r="H3123" s="6" t="str">
        <f>IF(IFERROR(VLOOKUP(B3123,总表!A:D,4,0),"露易")=0," ",IFERROR(VLOOKUP(B3123,总表!A:D,4,0),"-"))</f>
        <v> </v>
      </c>
      <c r="I3123" s="6" t="str">
        <f t="shared" si="195"/>
        <v> </v>
      </c>
    </row>
    <row r="3124" spans="1:9">
      <c r="A3124" s="6">
        <v>3123</v>
      </c>
      <c r="B3124" s="47" t="str">
        <f t="shared" si="192"/>
        <v>00000C33</v>
      </c>
      <c r="C3124" s="47" t="str">
        <f>IFERROR(VLOOKUP(B3124,总表!A:B,2,0),"-")</f>
        <v>-</v>
      </c>
      <c r="D3124" s="6" t="str">
        <f t="shared" si="193"/>
        <v>-</v>
      </c>
      <c r="E3124" s="6" t="str">
        <f>IFERROR(VLOOKUP(B3124,总表!A:D,3,0),"-")</f>
        <v>-</v>
      </c>
      <c r="F3124" s="6" t="str">
        <f t="shared" si="194"/>
        <v>-</v>
      </c>
      <c r="G3124" s="6" t="s">
        <v>9</v>
      </c>
      <c r="H3124" s="6" t="str">
        <f>IF(IFERROR(VLOOKUP(B3124,总表!A:D,4,0),"露易")=0," ",IFERROR(VLOOKUP(B3124,总表!A:D,4,0),"-"))</f>
        <v>-</v>
      </c>
      <c r="I3124" s="6" t="str">
        <f t="shared" si="195"/>
        <v>-</v>
      </c>
    </row>
    <row r="3125" spans="1:9">
      <c r="A3125" s="6">
        <v>3124</v>
      </c>
      <c r="B3125" s="47" t="str">
        <f t="shared" si="192"/>
        <v>00000C34</v>
      </c>
      <c r="C3125" s="47" t="str">
        <f>IFERROR(VLOOKUP(B3125,总表!A:B,2,0),"-")</f>
        <v>-</v>
      </c>
      <c r="D3125" s="6" t="str">
        <f t="shared" si="193"/>
        <v>-</v>
      </c>
      <c r="E3125" s="6" t="str">
        <f>IFERROR(VLOOKUP(B3125,总表!A:D,3,0),"-")</f>
        <v>-</v>
      </c>
      <c r="F3125" s="6" t="str">
        <f t="shared" si="194"/>
        <v>-</v>
      </c>
      <c r="G3125" s="6" t="s">
        <v>9</v>
      </c>
      <c r="H3125" s="6" t="str">
        <f>IF(IFERROR(VLOOKUP(B3125,总表!A:D,4,0),"露易")=0," ",IFERROR(VLOOKUP(B3125,总表!A:D,4,0),"-"))</f>
        <v>-</v>
      </c>
      <c r="I3125" s="6" t="str">
        <f t="shared" si="195"/>
        <v>-</v>
      </c>
    </row>
    <row r="3126" spans="1:9">
      <c r="A3126" s="6">
        <v>3125</v>
      </c>
      <c r="B3126" s="47" t="str">
        <f t="shared" si="192"/>
        <v>00000C35</v>
      </c>
      <c r="C3126" s="47" t="str">
        <f>IFERROR(VLOOKUP(B3126,总表!A:B,2,0),"-")</f>
        <v>-</v>
      </c>
      <c r="D3126" s="6" t="str">
        <f t="shared" si="193"/>
        <v>-</v>
      </c>
      <c r="E3126" s="6" t="str">
        <f>IFERROR(VLOOKUP(B3126,总表!A:D,3,0),"-")</f>
        <v>-</v>
      </c>
      <c r="F3126" s="6" t="str">
        <f t="shared" si="194"/>
        <v>-</v>
      </c>
      <c r="G3126" s="6" t="s">
        <v>9</v>
      </c>
      <c r="H3126" s="6" t="str">
        <f>IF(IFERROR(VLOOKUP(B3126,总表!A:D,4,0),"露易")=0," ",IFERROR(VLOOKUP(B3126,总表!A:D,4,0),"-"))</f>
        <v>-</v>
      </c>
      <c r="I3126" s="6" t="str">
        <f t="shared" si="195"/>
        <v>-</v>
      </c>
    </row>
    <row r="3127" spans="1:9">
      <c r="A3127" s="6">
        <v>3126</v>
      </c>
      <c r="B3127" s="47" t="str">
        <f t="shared" si="192"/>
        <v>00000C36</v>
      </c>
      <c r="C3127" s="47" t="str">
        <f>IFERROR(VLOOKUP(B3127,总表!A:B,2,0),"-")</f>
        <v>-</v>
      </c>
      <c r="D3127" s="6" t="str">
        <f t="shared" si="193"/>
        <v>-</v>
      </c>
      <c r="E3127" s="6" t="str">
        <f>IFERROR(VLOOKUP(B3127,总表!A:D,3,0),"-")</f>
        <v>-</v>
      </c>
      <c r="F3127" s="6" t="str">
        <f t="shared" si="194"/>
        <v>-</v>
      </c>
      <c r="G3127" s="6" t="s">
        <v>9</v>
      </c>
      <c r="H3127" s="6" t="str">
        <f>IF(IFERROR(VLOOKUP(B3127,总表!A:D,4,0),"露易")=0," ",IFERROR(VLOOKUP(B3127,总表!A:D,4,0),"-"))</f>
        <v>-</v>
      </c>
      <c r="I3127" s="6" t="str">
        <f t="shared" si="195"/>
        <v>-</v>
      </c>
    </row>
    <row r="3128" spans="1:9">
      <c r="A3128" s="6">
        <v>3127</v>
      </c>
      <c r="B3128" s="47" t="str">
        <f t="shared" si="192"/>
        <v>00000C37</v>
      </c>
      <c r="C3128" s="47" t="str">
        <f>IFERROR(VLOOKUP(B3128,总表!A:B,2,0),"-")</f>
        <v>-</v>
      </c>
      <c r="D3128" s="6" t="str">
        <f t="shared" si="193"/>
        <v>-</v>
      </c>
      <c r="E3128" s="6" t="str">
        <f>IFERROR(VLOOKUP(B3128,总表!A:D,3,0),"-")</f>
        <v>-</v>
      </c>
      <c r="F3128" s="6" t="str">
        <f t="shared" si="194"/>
        <v>-</v>
      </c>
      <c r="G3128" s="6" t="s">
        <v>9</v>
      </c>
      <c r="H3128" s="6" t="str">
        <f>IF(IFERROR(VLOOKUP(B3128,总表!A:D,4,0),"露易")=0," ",IFERROR(VLOOKUP(B3128,总表!A:D,4,0),"-"))</f>
        <v>-</v>
      </c>
      <c r="I3128" s="6" t="str">
        <f t="shared" si="195"/>
        <v>-</v>
      </c>
    </row>
    <row r="3129" spans="1:9">
      <c r="A3129" s="6">
        <v>3128</v>
      </c>
      <c r="B3129" s="47" t="str">
        <f t="shared" si="192"/>
        <v>00000C38</v>
      </c>
      <c r="C3129" s="50" t="str">
        <f>IFERROR(VLOOKUP(B3129,总表!A:B,2,0),"-")</f>
        <v>连衣套装</v>
      </c>
      <c r="D3129" s="51" t="str">
        <f t="shared" si="193"/>
        <v>连衣套装</v>
      </c>
      <c r="E3129" s="6" t="str">
        <f>IFERROR(VLOOKUP(B3129,总表!A:D,3,0),"-")</f>
        <v>千鸟格纹连身裙</v>
      </c>
      <c r="F3129" s="6" t="str">
        <f t="shared" si="194"/>
        <v>千鸟格纹连身裙</v>
      </c>
      <c r="H3129" s="6" t="str">
        <f>IF(IFERROR(VLOOKUP(B3129,总表!A:D,4,0),"露易")=0," ",IFERROR(VLOOKUP(B3129,总表!A:D,4,0),"-"))</f>
        <v>棕色</v>
      </c>
      <c r="I3129" s="6" t="str">
        <f t="shared" si="195"/>
        <v>棕色</v>
      </c>
    </row>
    <row r="3130" spans="1:9">
      <c r="A3130" s="6">
        <v>3129</v>
      </c>
      <c r="B3130" s="47" t="str">
        <f t="shared" si="192"/>
        <v>00000C39</v>
      </c>
      <c r="C3130" s="47" t="str">
        <f>IFERROR(VLOOKUP(B3130,总表!A:B,2,0),"-")</f>
        <v>-</v>
      </c>
      <c r="D3130" s="6" t="str">
        <f t="shared" si="193"/>
        <v>-</v>
      </c>
      <c r="E3130" s="6" t="str">
        <f>IFERROR(VLOOKUP(B3130,总表!A:D,3,0),"-")</f>
        <v>-</v>
      </c>
      <c r="F3130" s="6" t="str">
        <f t="shared" si="194"/>
        <v>-</v>
      </c>
      <c r="G3130" s="6" t="s">
        <v>9</v>
      </c>
      <c r="H3130" s="6" t="str">
        <f>IF(IFERROR(VLOOKUP(B3130,总表!A:D,4,0),"露易")=0," ",IFERROR(VLOOKUP(B3130,总表!A:D,4,0),"-"))</f>
        <v>-</v>
      </c>
      <c r="I3130" s="6" t="str">
        <f t="shared" si="195"/>
        <v>-</v>
      </c>
    </row>
    <row r="3131" spans="1:9">
      <c r="A3131" s="6">
        <v>3130</v>
      </c>
      <c r="B3131" s="47" t="str">
        <f t="shared" si="192"/>
        <v>00000C3A</v>
      </c>
      <c r="C3131" s="47" t="str">
        <f>IFERROR(VLOOKUP(B3131,总表!A:B,2,0),"-")</f>
        <v>-</v>
      </c>
      <c r="D3131" s="6" t="str">
        <f t="shared" si="193"/>
        <v>-</v>
      </c>
      <c r="E3131" s="6" t="str">
        <f>IFERROR(VLOOKUP(B3131,总表!A:D,3,0),"-")</f>
        <v>-</v>
      </c>
      <c r="F3131" s="6" t="str">
        <f t="shared" si="194"/>
        <v>-</v>
      </c>
      <c r="G3131" s="6" t="s">
        <v>9</v>
      </c>
      <c r="H3131" s="6" t="str">
        <f>IF(IFERROR(VLOOKUP(B3131,总表!A:D,4,0),"露易")=0," ",IFERROR(VLOOKUP(B3131,总表!A:D,4,0),"-"))</f>
        <v>-</v>
      </c>
      <c r="I3131" s="6" t="str">
        <f t="shared" si="195"/>
        <v>-</v>
      </c>
    </row>
    <row r="3132" spans="1:9">
      <c r="A3132" s="6">
        <v>3131</v>
      </c>
      <c r="B3132" s="47" t="str">
        <f t="shared" si="192"/>
        <v>00000C3B</v>
      </c>
      <c r="C3132" s="50" t="str">
        <f>IFERROR(VLOOKUP(B3132,总表!A:B,2,0),"-")</f>
        <v>连衣套装</v>
      </c>
      <c r="D3132" s="51" t="str">
        <f t="shared" si="193"/>
        <v>连衣套装</v>
      </c>
      <c r="E3132" s="6" t="str">
        <f>IFERROR(VLOOKUP(B3132,总表!A:D,3,0),"-")</f>
        <v>派对连身裙</v>
      </c>
      <c r="F3132" s="6" t="str">
        <f t="shared" si="194"/>
        <v>派对连身裙</v>
      </c>
      <c r="H3132" s="51" t="str">
        <f>IF(IFERROR(VLOOKUP(B3132,总表!A:D,4,0),"露易")=0," ",IFERROR(VLOOKUP(B3132,总表!A:D,4,0),"-"))</f>
        <v>蓝色</v>
      </c>
      <c r="I3132" s="51" t="str">
        <f t="shared" si="195"/>
        <v>蓝色</v>
      </c>
    </row>
    <row r="3133" spans="1:9">
      <c r="A3133" s="6">
        <v>3132</v>
      </c>
      <c r="B3133" s="47" t="str">
        <f t="shared" si="192"/>
        <v>00000C3C</v>
      </c>
      <c r="C3133" s="47" t="str">
        <f>IFERROR(VLOOKUP(B3133,总表!A:B,2,0),"-")</f>
        <v>-</v>
      </c>
      <c r="D3133" s="6" t="str">
        <f t="shared" si="193"/>
        <v>-</v>
      </c>
      <c r="E3133" s="6" t="str">
        <f>IFERROR(VLOOKUP(B3133,总表!A:D,3,0),"-")</f>
        <v>-</v>
      </c>
      <c r="F3133" s="6" t="str">
        <f t="shared" si="194"/>
        <v>-</v>
      </c>
      <c r="G3133" s="6" t="s">
        <v>9</v>
      </c>
      <c r="H3133" s="6" t="str">
        <f>IF(IFERROR(VLOOKUP(B3133,总表!A:D,4,0),"露易")=0," ",IFERROR(VLOOKUP(B3133,总表!A:D,4,0),"-"))</f>
        <v>-</v>
      </c>
      <c r="I3133" s="6" t="str">
        <f t="shared" si="195"/>
        <v>-</v>
      </c>
    </row>
    <row r="3134" spans="1:9">
      <c r="A3134" s="6">
        <v>3133</v>
      </c>
      <c r="B3134" s="47" t="str">
        <f t="shared" si="192"/>
        <v>00000C3D</v>
      </c>
      <c r="C3134" s="47" t="str">
        <f>IFERROR(VLOOKUP(B3134,总表!A:B,2,0),"-")</f>
        <v>-</v>
      </c>
      <c r="D3134" s="6" t="str">
        <f t="shared" si="193"/>
        <v>-</v>
      </c>
      <c r="E3134" s="6" t="str">
        <f>IFERROR(VLOOKUP(B3134,总表!A:D,3,0),"-")</f>
        <v>-</v>
      </c>
      <c r="F3134" s="6" t="str">
        <f t="shared" si="194"/>
        <v>-</v>
      </c>
      <c r="G3134" s="6" t="s">
        <v>9</v>
      </c>
      <c r="H3134" s="6" t="str">
        <f>IF(IFERROR(VLOOKUP(B3134,总表!A:D,4,0),"露易")=0," ",IFERROR(VLOOKUP(B3134,总表!A:D,4,0),"-"))</f>
        <v>-</v>
      </c>
      <c r="I3134" s="6" t="str">
        <f t="shared" si="195"/>
        <v>-</v>
      </c>
    </row>
    <row r="3135" spans="1:9">
      <c r="A3135" s="6">
        <v>3134</v>
      </c>
      <c r="B3135" s="47" t="str">
        <f t="shared" si="192"/>
        <v>00000C3E</v>
      </c>
      <c r="C3135" s="50" t="str">
        <f>IFERROR(VLOOKUP(B3135,总表!A:B,2,0),"-")</f>
        <v>连衣套装</v>
      </c>
      <c r="D3135" s="51" t="str">
        <f t="shared" si="193"/>
        <v>连衣套装</v>
      </c>
      <c r="E3135" s="6" t="str">
        <f>IFERROR(VLOOKUP(B3135,总表!A:D,3,0),"-")</f>
        <v>奢华套装</v>
      </c>
      <c r="F3135" s="6" t="str">
        <f t="shared" si="194"/>
        <v>奢华套装</v>
      </c>
      <c r="H3135" s="51" t="str">
        <f>IF(IFERROR(VLOOKUP(B3135,总表!A:D,4,0),"露易")=0," ",IFERROR(VLOOKUP(B3135,总表!A:D,4,0),"-"))</f>
        <v>红色</v>
      </c>
      <c r="I3135" s="51" t="str">
        <f t="shared" si="195"/>
        <v>红色</v>
      </c>
    </row>
    <row r="3136" spans="1:9">
      <c r="A3136" s="6">
        <v>3135</v>
      </c>
      <c r="B3136" s="47" t="str">
        <f t="shared" si="192"/>
        <v>00000C3F</v>
      </c>
      <c r="C3136" s="50" t="str">
        <f>IFERROR(VLOOKUP(B3136,总表!A:B,2,0),"-")</f>
        <v>连衣套装</v>
      </c>
      <c r="D3136" s="51" t="str">
        <f t="shared" si="193"/>
        <v>连衣套装</v>
      </c>
      <c r="E3136" s="6" t="str">
        <f>IFERROR(VLOOKUP(B3136,总表!A:D,3,0),"-")</f>
        <v>圣诞洋装</v>
      </c>
      <c r="F3136" s="6" t="str">
        <f t="shared" si="194"/>
        <v>圣诞洋装</v>
      </c>
      <c r="H3136" s="51" t="str">
        <f>IF(IFERROR(VLOOKUP(B3136,总表!A:D,4,0),"露易")=0," ",IFERROR(VLOOKUP(B3136,总表!A:D,4,0),"-"))</f>
        <v>红色</v>
      </c>
      <c r="I3136" s="51" t="str">
        <f t="shared" si="195"/>
        <v>红色</v>
      </c>
    </row>
    <row r="3137" spans="1:9">
      <c r="A3137" s="6">
        <v>3136</v>
      </c>
      <c r="B3137" s="47" t="str">
        <f t="shared" si="192"/>
        <v>00000C40</v>
      </c>
      <c r="C3137" s="47" t="str">
        <f>IFERROR(VLOOKUP(B3137,总表!A:B,2,0),"-")</f>
        <v>-</v>
      </c>
      <c r="D3137" s="6" t="str">
        <f t="shared" si="193"/>
        <v>-</v>
      </c>
      <c r="E3137" s="6" t="str">
        <f>IFERROR(VLOOKUP(B3137,总表!A:D,3,0),"-")</f>
        <v>-</v>
      </c>
      <c r="F3137" s="6" t="str">
        <f t="shared" si="194"/>
        <v>-</v>
      </c>
      <c r="G3137" s="6" t="s">
        <v>9</v>
      </c>
      <c r="H3137" s="6" t="str">
        <f>IF(IFERROR(VLOOKUP(B3137,总表!A:D,4,0),"露易")=0," ",IFERROR(VLOOKUP(B3137,总表!A:D,4,0),"-"))</f>
        <v>-</v>
      </c>
      <c r="I3137" s="6" t="str">
        <f t="shared" si="195"/>
        <v>-</v>
      </c>
    </row>
    <row r="3138" spans="1:9">
      <c r="A3138" s="6">
        <v>3137</v>
      </c>
      <c r="B3138" s="47" t="str">
        <f t="shared" ref="B3138:B3201" si="196">DEC2HEX(ROW(A3137),8)</f>
        <v>00000C41</v>
      </c>
      <c r="C3138" s="50" t="str">
        <f>IFERROR(VLOOKUP(B3138,总表!A:B,2,0),"-")</f>
        <v>连衣套装</v>
      </c>
      <c r="D3138" s="51" t="str">
        <f t="shared" ref="D3138:D3201" si="197">C3138</f>
        <v>连衣套装</v>
      </c>
      <c r="E3138" s="6" t="str">
        <f>IFERROR(VLOOKUP(B3138,总表!A:D,3,0),"-")</f>
        <v>童话风洋装</v>
      </c>
      <c r="F3138" s="6" t="str">
        <f t="shared" ref="F3138:F3201" si="198">E3138</f>
        <v>童话风洋装</v>
      </c>
      <c r="H3138" s="51" t="str">
        <f>IF(IFERROR(VLOOKUP(B3138,总表!A:D,4,0),"露易")=0," ",IFERROR(VLOOKUP(B3138,总表!A:D,4,0),"-"))</f>
        <v>红色</v>
      </c>
      <c r="I3138" s="51" t="str">
        <f t="shared" ref="I3138:I3201" si="199">H3138</f>
        <v>红色</v>
      </c>
    </row>
    <row r="3139" spans="1:9">
      <c r="A3139" s="6">
        <v>3138</v>
      </c>
      <c r="B3139" s="47" t="str">
        <f t="shared" si="196"/>
        <v>00000C42</v>
      </c>
      <c r="C3139" s="50" t="str">
        <f>IFERROR(VLOOKUP(B3139,总表!A:B,2,0),"-")</f>
        <v>连衣套装</v>
      </c>
      <c r="D3139" s="51" t="str">
        <f t="shared" si="197"/>
        <v>连衣套装</v>
      </c>
      <c r="E3139" s="6" t="str">
        <f>IFERROR(VLOOKUP(B3139,总表!A:D,3,0),"-")</f>
        <v>女仆装</v>
      </c>
      <c r="F3139" s="6" t="str">
        <f t="shared" si="198"/>
        <v>女仆装</v>
      </c>
      <c r="H3139" s="6" t="str">
        <f>IF(IFERROR(VLOOKUP(B3139,总表!A:D,4,0),"露易")=0," ",IFERROR(VLOOKUP(B3139,总表!A:D,4,0),"-"))</f>
        <v>黑色</v>
      </c>
      <c r="I3139" s="6" t="str">
        <f t="shared" si="199"/>
        <v>黑色</v>
      </c>
    </row>
    <row r="3140" spans="1:9">
      <c r="A3140" s="6">
        <v>3139</v>
      </c>
      <c r="B3140" s="47" t="str">
        <f t="shared" si="196"/>
        <v>00000C43</v>
      </c>
      <c r="C3140" s="47" t="str">
        <f>IFERROR(VLOOKUP(B3140,总表!A:B,2,0),"-")</f>
        <v>-</v>
      </c>
      <c r="D3140" s="6" t="str">
        <f t="shared" si="197"/>
        <v>-</v>
      </c>
      <c r="E3140" s="6" t="str">
        <f>IFERROR(VLOOKUP(B3140,总表!A:D,3,0),"-")</f>
        <v>-</v>
      </c>
      <c r="F3140" s="6" t="str">
        <f t="shared" si="198"/>
        <v>-</v>
      </c>
      <c r="G3140" s="6" t="s">
        <v>9</v>
      </c>
      <c r="H3140" s="6" t="str">
        <f>IF(IFERROR(VLOOKUP(B3140,总表!A:D,4,0),"露易")=0," ",IFERROR(VLOOKUP(B3140,总表!A:D,4,0),"-"))</f>
        <v>-</v>
      </c>
      <c r="I3140" s="6" t="str">
        <f t="shared" si="199"/>
        <v>-</v>
      </c>
    </row>
    <row r="3141" spans="1:9">
      <c r="A3141" s="6">
        <v>3140</v>
      </c>
      <c r="B3141" s="47" t="str">
        <f t="shared" si="196"/>
        <v>00000C44</v>
      </c>
      <c r="C3141" s="47" t="str">
        <f>IFERROR(VLOOKUP(B3141,总表!A:B,2,0),"-")</f>
        <v>上衣</v>
      </c>
      <c r="D3141" s="6" t="str">
        <f t="shared" si="197"/>
        <v>上衣</v>
      </c>
      <c r="E3141" s="6" t="str">
        <f>IFERROR(VLOOKUP(B3141,总表!A:D,3,0),"-")</f>
        <v>学士服</v>
      </c>
      <c r="F3141" s="6" t="str">
        <f t="shared" si="198"/>
        <v>学士服</v>
      </c>
      <c r="H3141" s="51" t="str">
        <f>IF(IFERROR(VLOOKUP(B3141,总表!A:D,4,0),"露易")=0," ",IFERROR(VLOOKUP(B3141,总表!A:D,4,0),"-"))</f>
        <v>红色</v>
      </c>
      <c r="I3141" s="51" t="str">
        <f t="shared" si="199"/>
        <v>红色</v>
      </c>
    </row>
    <row r="3142" spans="1:9">
      <c r="A3142" s="6">
        <v>3141</v>
      </c>
      <c r="B3142" s="47" t="str">
        <f t="shared" si="196"/>
        <v>00000C45</v>
      </c>
      <c r="C3142" s="47" t="str">
        <f>IFERROR(VLOOKUP(B3142,总表!A:B,2,0),"-")</f>
        <v>-</v>
      </c>
      <c r="D3142" s="6" t="str">
        <f t="shared" si="197"/>
        <v>-</v>
      </c>
      <c r="E3142" s="6" t="str">
        <f>IFERROR(VLOOKUP(B3142,总表!A:D,3,0),"-")</f>
        <v>-</v>
      </c>
      <c r="F3142" s="6" t="str">
        <f t="shared" si="198"/>
        <v>-</v>
      </c>
      <c r="G3142" s="6" t="s">
        <v>9</v>
      </c>
      <c r="H3142" s="6" t="str">
        <f>IF(IFERROR(VLOOKUP(B3142,总表!A:D,4,0),"露易")=0," ",IFERROR(VLOOKUP(B3142,总表!A:D,4,0),"-"))</f>
        <v>-</v>
      </c>
      <c r="I3142" s="6" t="str">
        <f t="shared" si="199"/>
        <v>-</v>
      </c>
    </row>
    <row r="3143" spans="1:9">
      <c r="A3143" s="6">
        <v>3142</v>
      </c>
      <c r="B3143" s="47" t="str">
        <f t="shared" si="196"/>
        <v>00000C46</v>
      </c>
      <c r="C3143" s="50" t="str">
        <f>IFERROR(VLOOKUP(B3143,总表!A:B,2,0),"-")</f>
        <v>连衣套装</v>
      </c>
      <c r="D3143" s="51" t="str">
        <f t="shared" si="197"/>
        <v>连衣套装</v>
      </c>
      <c r="E3143" s="6" t="str">
        <f>IFERROR(VLOOKUP(B3143,总表!A:D,3,0),"-")</f>
        <v>餐厅制服</v>
      </c>
      <c r="F3143" s="6" t="str">
        <f t="shared" si="198"/>
        <v>餐厅制服</v>
      </c>
      <c r="H3143" s="6" t="str">
        <f>IF(IFERROR(VLOOKUP(B3143,总表!A:D,4,0),"露易")=0," ",IFERROR(VLOOKUP(B3143,总表!A:D,4,0),"-"))</f>
        <v>粉红</v>
      </c>
      <c r="I3143" s="6" t="str">
        <f t="shared" si="199"/>
        <v>粉红</v>
      </c>
    </row>
    <row r="3144" spans="1:9">
      <c r="A3144" s="6">
        <v>3143</v>
      </c>
      <c r="B3144" s="47" t="str">
        <f t="shared" si="196"/>
        <v>00000C47</v>
      </c>
      <c r="C3144" s="47" t="str">
        <f>IFERROR(VLOOKUP(B3144,总表!A:B,2,0),"-")</f>
        <v>-</v>
      </c>
      <c r="D3144" s="6" t="str">
        <f t="shared" si="197"/>
        <v>-</v>
      </c>
      <c r="E3144" s="6" t="str">
        <f>IFERROR(VLOOKUP(B3144,总表!A:D,3,0),"-")</f>
        <v>-</v>
      </c>
      <c r="F3144" s="6" t="str">
        <f t="shared" si="198"/>
        <v>-</v>
      </c>
      <c r="G3144" s="6" t="s">
        <v>9</v>
      </c>
      <c r="H3144" s="6" t="str">
        <f>IF(IFERROR(VLOOKUP(B3144,总表!A:D,4,0),"露易")=0," ",IFERROR(VLOOKUP(B3144,总表!A:D,4,0),"-"))</f>
        <v>-</v>
      </c>
      <c r="I3144" s="6" t="str">
        <f t="shared" si="199"/>
        <v>-</v>
      </c>
    </row>
    <row r="3145" spans="1:9">
      <c r="A3145" s="6">
        <v>3144</v>
      </c>
      <c r="B3145" s="47" t="str">
        <f t="shared" si="196"/>
        <v>00000C48</v>
      </c>
      <c r="C3145" s="47" t="str">
        <f>IFERROR(VLOOKUP(B3145,总表!A:B,2,0),"-")</f>
        <v>上衣</v>
      </c>
      <c r="D3145" s="6" t="str">
        <f t="shared" si="197"/>
        <v>上衣</v>
      </c>
      <c r="E3145" s="6" t="str">
        <f>IFERROR(VLOOKUP(B3145,总表!A:D,3,0),"-")</f>
        <v>短袖衬衫</v>
      </c>
      <c r="F3145" s="6" t="str">
        <f t="shared" si="198"/>
        <v>短袖衬衫</v>
      </c>
      <c r="H3145" s="6" t="str">
        <f>IF(IFERROR(VLOOKUP(B3145,总表!A:D,4,0),"露易")=0," ",IFERROR(VLOOKUP(B3145,总表!A:D,4,0),"-"))</f>
        <v>白色</v>
      </c>
      <c r="I3145" s="6" t="str">
        <f t="shared" si="199"/>
        <v>白色</v>
      </c>
    </row>
    <row r="3146" spans="1:9">
      <c r="A3146" s="6">
        <v>3145</v>
      </c>
      <c r="B3146" s="47" t="str">
        <f t="shared" si="196"/>
        <v>00000C49</v>
      </c>
      <c r="C3146" s="47" t="str">
        <f>IFERROR(VLOOKUP(B3146,总表!A:B,2,0),"-")</f>
        <v>上衣</v>
      </c>
      <c r="D3146" s="6" t="str">
        <f t="shared" si="197"/>
        <v>上衣</v>
      </c>
      <c r="E3146" s="6" t="str">
        <f>IFERROR(VLOOKUP(B3146,总表!A:D,3,0),"-")</f>
        <v>无袖有领衬衫</v>
      </c>
      <c r="F3146" s="6" t="str">
        <f t="shared" si="198"/>
        <v>无袖有领衬衫</v>
      </c>
      <c r="H3146" s="6" t="str">
        <f>IF(IFERROR(VLOOKUP(B3146,总表!A:D,4,0),"露易")=0," ",IFERROR(VLOOKUP(B3146,总表!A:D,4,0),"-"))</f>
        <v>白色</v>
      </c>
      <c r="I3146" s="6" t="str">
        <f t="shared" si="199"/>
        <v>白色</v>
      </c>
    </row>
    <row r="3147" spans="1:9">
      <c r="A3147" s="6">
        <v>3146</v>
      </c>
      <c r="B3147" s="47" t="str">
        <f t="shared" si="196"/>
        <v>00000C4A</v>
      </c>
      <c r="C3147" s="50" t="str">
        <f>IFERROR(VLOOKUP(B3147,总表!A:B,2,0),"-")</f>
        <v>连衣套装</v>
      </c>
      <c r="D3147" s="51" t="str">
        <f t="shared" si="197"/>
        <v>连衣套装</v>
      </c>
      <c r="E3147" s="6" t="str">
        <f>IFERROR(VLOOKUP(B3147,总表!A:D,3,0),"-")</f>
        <v>兔子服</v>
      </c>
      <c r="F3147" s="6" t="str">
        <f t="shared" si="198"/>
        <v>兔子服</v>
      </c>
      <c r="H3147" s="6" t="str">
        <f>IF(IFERROR(VLOOKUP(B3147,总表!A:D,4,0),"露易")=0," ",IFERROR(VLOOKUP(B3147,总表!A:D,4,0),"-"))</f>
        <v>粉红</v>
      </c>
      <c r="I3147" s="6" t="str">
        <f t="shared" si="199"/>
        <v>粉红</v>
      </c>
    </row>
    <row r="3148" spans="1:9">
      <c r="A3148" s="6">
        <v>3147</v>
      </c>
      <c r="B3148" s="47" t="str">
        <f t="shared" si="196"/>
        <v>00000C4B</v>
      </c>
      <c r="C3148" s="47" t="str">
        <f>IFERROR(VLOOKUP(B3148,总表!A:B,2,0),"-")</f>
        <v>-</v>
      </c>
      <c r="D3148" s="6" t="str">
        <f t="shared" si="197"/>
        <v>-</v>
      </c>
      <c r="E3148" s="6" t="str">
        <f>IFERROR(VLOOKUP(B3148,总表!A:D,3,0),"-")</f>
        <v>-</v>
      </c>
      <c r="F3148" s="6" t="str">
        <f t="shared" si="198"/>
        <v>-</v>
      </c>
      <c r="G3148" s="6" t="s">
        <v>9</v>
      </c>
      <c r="H3148" s="6" t="str">
        <f>IF(IFERROR(VLOOKUP(B3148,总表!A:D,4,0),"露易")=0," ",IFERROR(VLOOKUP(B3148,总表!A:D,4,0),"-"))</f>
        <v>-</v>
      </c>
      <c r="I3148" s="6" t="str">
        <f t="shared" si="199"/>
        <v>-</v>
      </c>
    </row>
    <row r="3149" spans="1:9">
      <c r="A3149" s="6">
        <v>3148</v>
      </c>
      <c r="B3149" s="47" t="str">
        <f t="shared" si="196"/>
        <v>00000C4C</v>
      </c>
      <c r="C3149" s="47" t="str">
        <f>IFERROR(VLOOKUP(B3149,总表!A:B,2,0),"-")</f>
        <v>-</v>
      </c>
      <c r="D3149" s="6" t="str">
        <f t="shared" si="197"/>
        <v>-</v>
      </c>
      <c r="E3149" s="6" t="str">
        <f>IFERROR(VLOOKUP(B3149,总表!A:D,3,0),"-")</f>
        <v>-</v>
      </c>
      <c r="F3149" s="6" t="str">
        <f t="shared" si="198"/>
        <v>-</v>
      </c>
      <c r="G3149" s="6" t="s">
        <v>9</v>
      </c>
      <c r="H3149" s="6" t="str">
        <f>IF(IFERROR(VLOOKUP(B3149,总表!A:D,4,0),"露易")=0," ",IFERROR(VLOOKUP(B3149,总表!A:D,4,0),"-"))</f>
        <v>-</v>
      </c>
      <c r="I3149" s="6" t="str">
        <f t="shared" si="199"/>
        <v>-</v>
      </c>
    </row>
    <row r="3150" spans="1:9">
      <c r="A3150" s="6">
        <v>3149</v>
      </c>
      <c r="B3150" s="47" t="str">
        <f t="shared" si="196"/>
        <v>00000C4D</v>
      </c>
      <c r="C3150" s="47" t="str">
        <f>IFERROR(VLOOKUP(B3150,总表!A:B,2,0),"-")</f>
        <v>-</v>
      </c>
      <c r="D3150" s="6" t="str">
        <f t="shared" si="197"/>
        <v>-</v>
      </c>
      <c r="E3150" s="6" t="str">
        <f>IFERROR(VLOOKUP(B3150,总表!A:D,3,0),"-")</f>
        <v>-</v>
      </c>
      <c r="F3150" s="6" t="str">
        <f t="shared" si="198"/>
        <v>-</v>
      </c>
      <c r="G3150" s="6" t="s">
        <v>9</v>
      </c>
      <c r="H3150" s="6" t="str">
        <f>IF(IFERROR(VLOOKUP(B3150,总表!A:D,4,0),"露易")=0," ",IFERROR(VLOOKUP(B3150,总表!A:D,4,0),"-"))</f>
        <v>-</v>
      </c>
      <c r="I3150" s="6" t="str">
        <f t="shared" si="199"/>
        <v>-</v>
      </c>
    </row>
    <row r="3151" spans="1:9">
      <c r="A3151" s="6">
        <v>3150</v>
      </c>
      <c r="B3151" s="47" t="str">
        <f t="shared" si="196"/>
        <v>00000C4E</v>
      </c>
      <c r="C3151" s="47" t="str">
        <f>IFERROR(VLOOKUP(B3151,总表!A:B,2,0),"-")</f>
        <v>-</v>
      </c>
      <c r="D3151" s="6" t="str">
        <f t="shared" si="197"/>
        <v>-</v>
      </c>
      <c r="E3151" s="6" t="str">
        <f>IFERROR(VLOOKUP(B3151,总表!A:D,3,0),"-")</f>
        <v>-</v>
      </c>
      <c r="F3151" s="6" t="str">
        <f t="shared" si="198"/>
        <v>-</v>
      </c>
      <c r="G3151" s="6" t="s">
        <v>9</v>
      </c>
      <c r="H3151" s="6" t="str">
        <f>IF(IFERROR(VLOOKUP(B3151,总表!A:D,4,0),"露易")=0," ",IFERROR(VLOOKUP(B3151,总表!A:D,4,0),"-"))</f>
        <v>-</v>
      </c>
      <c r="I3151" s="6" t="str">
        <f t="shared" si="199"/>
        <v>-</v>
      </c>
    </row>
    <row r="3152" spans="1:9">
      <c r="A3152" s="6">
        <v>3151</v>
      </c>
      <c r="B3152" s="47" t="str">
        <f t="shared" si="196"/>
        <v>00000C4F</v>
      </c>
      <c r="C3152" s="47" t="str">
        <f>IFERROR(VLOOKUP(B3152,总表!A:B,2,0),"-")</f>
        <v>-</v>
      </c>
      <c r="D3152" s="6" t="str">
        <f t="shared" si="197"/>
        <v>-</v>
      </c>
      <c r="E3152" s="6" t="str">
        <f>IFERROR(VLOOKUP(B3152,总表!A:D,3,0),"-")</f>
        <v>-</v>
      </c>
      <c r="F3152" s="6" t="str">
        <f t="shared" si="198"/>
        <v>-</v>
      </c>
      <c r="G3152" s="6" t="s">
        <v>9</v>
      </c>
      <c r="H3152" s="6" t="str">
        <f>IF(IFERROR(VLOOKUP(B3152,总表!A:D,4,0),"露易")=0," ",IFERROR(VLOOKUP(B3152,总表!A:D,4,0),"-"))</f>
        <v>-</v>
      </c>
      <c r="I3152" s="6" t="str">
        <f t="shared" si="199"/>
        <v>-</v>
      </c>
    </row>
    <row r="3153" spans="1:9">
      <c r="A3153" s="6">
        <v>3152</v>
      </c>
      <c r="B3153" s="47" t="str">
        <f t="shared" si="196"/>
        <v>00000C50</v>
      </c>
      <c r="C3153" s="47" t="str">
        <f>IFERROR(VLOOKUP(B3153,总表!A:B,2,0),"-")</f>
        <v>-</v>
      </c>
      <c r="D3153" s="6" t="str">
        <f t="shared" si="197"/>
        <v>-</v>
      </c>
      <c r="E3153" s="6" t="str">
        <f>IFERROR(VLOOKUP(B3153,总表!A:D,3,0),"-")</f>
        <v>-</v>
      </c>
      <c r="F3153" s="6" t="str">
        <f t="shared" si="198"/>
        <v>-</v>
      </c>
      <c r="G3153" s="6" t="s">
        <v>9</v>
      </c>
      <c r="H3153" s="6" t="str">
        <f>IF(IFERROR(VLOOKUP(B3153,总表!A:D,4,0),"露易")=0," ",IFERROR(VLOOKUP(B3153,总表!A:D,4,0),"-"))</f>
        <v>-</v>
      </c>
      <c r="I3153" s="6" t="str">
        <f t="shared" si="199"/>
        <v>-</v>
      </c>
    </row>
    <row r="3154" spans="1:9">
      <c r="A3154" s="6">
        <v>3153</v>
      </c>
      <c r="B3154" s="47" t="str">
        <f t="shared" si="196"/>
        <v>00000C51</v>
      </c>
      <c r="C3154" s="47" t="str">
        <f>IFERROR(VLOOKUP(B3154,总表!A:B,2,0),"-")</f>
        <v>-</v>
      </c>
      <c r="D3154" s="6" t="str">
        <f t="shared" si="197"/>
        <v>-</v>
      </c>
      <c r="E3154" s="6" t="str">
        <f>IFERROR(VLOOKUP(B3154,总表!A:D,3,0),"-")</f>
        <v>-</v>
      </c>
      <c r="F3154" s="6" t="str">
        <f t="shared" si="198"/>
        <v>-</v>
      </c>
      <c r="G3154" s="6" t="s">
        <v>9</v>
      </c>
      <c r="H3154" s="6" t="str">
        <f>IF(IFERROR(VLOOKUP(B3154,总表!A:D,4,0),"露易")=0," ",IFERROR(VLOOKUP(B3154,总表!A:D,4,0),"-"))</f>
        <v>-</v>
      </c>
      <c r="I3154" s="6" t="str">
        <f t="shared" si="199"/>
        <v>-</v>
      </c>
    </row>
    <row r="3155" spans="1:9">
      <c r="A3155" s="6">
        <v>3154</v>
      </c>
      <c r="B3155" s="47" t="str">
        <f t="shared" si="196"/>
        <v>00000C52</v>
      </c>
      <c r="C3155" s="47" t="str">
        <f>IFERROR(VLOOKUP(B3155,总表!A:B,2,0),"-")</f>
        <v>-</v>
      </c>
      <c r="D3155" s="6" t="str">
        <f t="shared" si="197"/>
        <v>-</v>
      </c>
      <c r="E3155" s="6" t="str">
        <f>IFERROR(VLOOKUP(B3155,总表!A:D,3,0),"-")</f>
        <v>-</v>
      </c>
      <c r="F3155" s="6" t="str">
        <f t="shared" si="198"/>
        <v>-</v>
      </c>
      <c r="G3155" s="6" t="s">
        <v>9</v>
      </c>
      <c r="H3155" s="6" t="str">
        <f>IF(IFERROR(VLOOKUP(B3155,总表!A:D,4,0),"露易")=0," ",IFERROR(VLOOKUP(B3155,总表!A:D,4,0),"-"))</f>
        <v>-</v>
      </c>
      <c r="I3155" s="6" t="str">
        <f t="shared" si="199"/>
        <v>-</v>
      </c>
    </row>
    <row r="3156" spans="1:9">
      <c r="A3156" s="6">
        <v>3155</v>
      </c>
      <c r="B3156" s="47" t="str">
        <f t="shared" si="196"/>
        <v>00000C53</v>
      </c>
      <c r="C3156" s="47" t="str">
        <f>IFERROR(VLOOKUP(B3156,总表!A:B,2,0),"-")</f>
        <v>-</v>
      </c>
      <c r="D3156" s="6" t="str">
        <f t="shared" si="197"/>
        <v>-</v>
      </c>
      <c r="E3156" s="6" t="str">
        <f>IFERROR(VLOOKUP(B3156,总表!A:D,3,0),"-")</f>
        <v>-</v>
      </c>
      <c r="F3156" s="6" t="str">
        <f t="shared" si="198"/>
        <v>-</v>
      </c>
      <c r="G3156" s="6" t="s">
        <v>9</v>
      </c>
      <c r="H3156" s="6" t="str">
        <f>IF(IFERROR(VLOOKUP(B3156,总表!A:D,4,0),"露易")=0," ",IFERROR(VLOOKUP(B3156,总表!A:D,4,0),"-"))</f>
        <v>-</v>
      </c>
      <c r="I3156" s="6" t="str">
        <f t="shared" si="199"/>
        <v>-</v>
      </c>
    </row>
    <row r="3157" spans="1:9">
      <c r="A3157" s="6">
        <v>3156</v>
      </c>
      <c r="B3157" s="47" t="str">
        <f t="shared" si="196"/>
        <v>00000C54</v>
      </c>
      <c r="C3157" s="47" t="str">
        <f>IFERROR(VLOOKUP(B3157,总表!A:B,2,0),"-")</f>
        <v>-</v>
      </c>
      <c r="D3157" s="6" t="str">
        <f t="shared" si="197"/>
        <v>-</v>
      </c>
      <c r="E3157" s="6" t="str">
        <f>IFERROR(VLOOKUP(B3157,总表!A:D,3,0),"-")</f>
        <v>-</v>
      </c>
      <c r="F3157" s="6" t="str">
        <f t="shared" si="198"/>
        <v>-</v>
      </c>
      <c r="G3157" s="6" t="s">
        <v>9</v>
      </c>
      <c r="H3157" s="6" t="str">
        <f>IF(IFERROR(VLOOKUP(B3157,总表!A:D,4,0),"露易")=0," ",IFERROR(VLOOKUP(B3157,总表!A:D,4,0),"-"))</f>
        <v>-</v>
      </c>
      <c r="I3157" s="6" t="str">
        <f t="shared" si="199"/>
        <v>-</v>
      </c>
    </row>
    <row r="3158" spans="1:9">
      <c r="A3158" s="6">
        <v>3157</v>
      </c>
      <c r="B3158" s="47" t="str">
        <f t="shared" si="196"/>
        <v>00000C55</v>
      </c>
      <c r="C3158" s="47" t="str">
        <f>IFERROR(VLOOKUP(B3158,总表!A:B,2,0),"-")</f>
        <v>-</v>
      </c>
      <c r="D3158" s="6" t="str">
        <f t="shared" si="197"/>
        <v>-</v>
      </c>
      <c r="E3158" s="6" t="str">
        <f>IFERROR(VLOOKUP(B3158,总表!A:D,3,0),"-")</f>
        <v>-</v>
      </c>
      <c r="F3158" s="6" t="str">
        <f t="shared" si="198"/>
        <v>-</v>
      </c>
      <c r="G3158" s="6" t="s">
        <v>9</v>
      </c>
      <c r="H3158" s="6" t="str">
        <f>IF(IFERROR(VLOOKUP(B3158,总表!A:D,4,0),"露易")=0," ",IFERROR(VLOOKUP(B3158,总表!A:D,4,0),"-"))</f>
        <v>-</v>
      </c>
      <c r="I3158" s="6" t="str">
        <f t="shared" si="199"/>
        <v>-</v>
      </c>
    </row>
    <row r="3159" spans="1:9">
      <c r="A3159" s="6">
        <v>3158</v>
      </c>
      <c r="B3159" s="47" t="str">
        <f t="shared" si="196"/>
        <v>00000C56</v>
      </c>
      <c r="C3159" s="47" t="str">
        <f>IFERROR(VLOOKUP(B3159,总表!A:B,2,0),"-")</f>
        <v>-</v>
      </c>
      <c r="D3159" s="6" t="str">
        <f t="shared" si="197"/>
        <v>-</v>
      </c>
      <c r="E3159" s="6" t="str">
        <f>IFERROR(VLOOKUP(B3159,总表!A:D,3,0),"-")</f>
        <v>-</v>
      </c>
      <c r="F3159" s="6" t="str">
        <f t="shared" si="198"/>
        <v>-</v>
      </c>
      <c r="G3159" s="6" t="s">
        <v>9</v>
      </c>
      <c r="H3159" s="6" t="str">
        <f>IF(IFERROR(VLOOKUP(B3159,总表!A:D,4,0),"露易")=0," ",IFERROR(VLOOKUP(B3159,总表!A:D,4,0),"-"))</f>
        <v>-</v>
      </c>
      <c r="I3159" s="6" t="str">
        <f t="shared" si="199"/>
        <v>-</v>
      </c>
    </row>
    <row r="3160" spans="1:9">
      <c r="A3160" s="6">
        <v>3159</v>
      </c>
      <c r="B3160" s="47" t="str">
        <f t="shared" si="196"/>
        <v>00000C57</v>
      </c>
      <c r="C3160" s="50" t="str">
        <f>IFERROR(VLOOKUP(B3160,总表!A:B,2,0),"-")</f>
        <v>连衣套装</v>
      </c>
      <c r="D3160" s="51" t="str">
        <f t="shared" si="197"/>
        <v>连衣套装</v>
      </c>
      <c r="E3160" s="6" t="str">
        <f>IFERROR(VLOOKUP(B3160,总表!A:D,3,0),"-")</f>
        <v>女英雄装</v>
      </c>
      <c r="F3160" s="6" t="str">
        <f t="shared" si="198"/>
        <v>女英雄装</v>
      </c>
      <c r="H3160" s="6" t="str">
        <f>IF(IFERROR(VLOOKUP(B3160,总表!A:D,4,0),"露易")=0," ",IFERROR(VLOOKUP(B3160,总表!A:D,4,0),"-"))</f>
        <v>粉红</v>
      </c>
      <c r="I3160" s="6" t="str">
        <f t="shared" si="199"/>
        <v>粉红</v>
      </c>
    </row>
    <row r="3161" spans="1:9">
      <c r="A3161" s="6">
        <v>3160</v>
      </c>
      <c r="B3161" s="47" t="str">
        <f t="shared" si="196"/>
        <v>00000C58</v>
      </c>
      <c r="C3161" s="47" t="str">
        <f>IFERROR(VLOOKUP(B3161,总表!A:B,2,0),"-")</f>
        <v>-</v>
      </c>
      <c r="D3161" s="6" t="str">
        <f t="shared" si="197"/>
        <v>-</v>
      </c>
      <c r="E3161" s="6" t="str">
        <f>IFERROR(VLOOKUP(B3161,总表!A:D,3,0),"-")</f>
        <v>-</v>
      </c>
      <c r="F3161" s="6" t="str">
        <f t="shared" si="198"/>
        <v>-</v>
      </c>
      <c r="G3161" s="6" t="s">
        <v>9</v>
      </c>
      <c r="H3161" s="6" t="str">
        <f>IF(IFERROR(VLOOKUP(B3161,总表!A:D,4,0),"露易")=0," ",IFERROR(VLOOKUP(B3161,总表!A:D,4,0),"-"))</f>
        <v>-</v>
      </c>
      <c r="I3161" s="6" t="str">
        <f t="shared" si="199"/>
        <v>-</v>
      </c>
    </row>
    <row r="3162" spans="1:9">
      <c r="A3162" s="6">
        <v>3161</v>
      </c>
      <c r="B3162" s="47" t="str">
        <f t="shared" si="196"/>
        <v>00000C59</v>
      </c>
      <c r="C3162" s="47" t="str">
        <f>IFERROR(VLOOKUP(B3162,总表!A:B,2,0),"-")</f>
        <v>-</v>
      </c>
      <c r="D3162" s="6" t="str">
        <f t="shared" si="197"/>
        <v>-</v>
      </c>
      <c r="E3162" s="6" t="str">
        <f>IFERROR(VLOOKUP(B3162,总表!A:D,3,0),"-")</f>
        <v>-</v>
      </c>
      <c r="F3162" s="6" t="str">
        <f t="shared" si="198"/>
        <v>-</v>
      </c>
      <c r="G3162" s="6" t="s">
        <v>9</v>
      </c>
      <c r="H3162" s="6" t="str">
        <f>IF(IFERROR(VLOOKUP(B3162,总表!A:D,4,0),"露易")=0," ",IFERROR(VLOOKUP(B3162,总表!A:D,4,0),"-"))</f>
        <v>-</v>
      </c>
      <c r="I3162" s="6" t="str">
        <f t="shared" si="199"/>
        <v>-</v>
      </c>
    </row>
    <row r="3163" spans="1:9">
      <c r="A3163" s="6">
        <v>3162</v>
      </c>
      <c r="B3163" s="47" t="str">
        <f t="shared" si="196"/>
        <v>00000C5A</v>
      </c>
      <c r="C3163" s="47" t="str">
        <f>IFERROR(VLOOKUP(B3163,总表!A:B,2,0),"-")</f>
        <v>-</v>
      </c>
      <c r="D3163" s="6" t="str">
        <f t="shared" si="197"/>
        <v>-</v>
      </c>
      <c r="E3163" s="6" t="str">
        <f>IFERROR(VLOOKUP(B3163,总表!A:D,3,0),"-")</f>
        <v>-</v>
      </c>
      <c r="F3163" s="6" t="str">
        <f t="shared" si="198"/>
        <v>-</v>
      </c>
      <c r="G3163" s="6" t="s">
        <v>9</v>
      </c>
      <c r="H3163" s="6" t="str">
        <f>IF(IFERROR(VLOOKUP(B3163,总表!A:D,4,0),"露易")=0," ",IFERROR(VLOOKUP(B3163,总表!A:D,4,0),"-"))</f>
        <v>-</v>
      </c>
      <c r="I3163" s="6" t="str">
        <f t="shared" si="199"/>
        <v>-</v>
      </c>
    </row>
    <row r="3164" spans="1:9">
      <c r="A3164" s="6">
        <v>3163</v>
      </c>
      <c r="B3164" s="47" t="str">
        <f t="shared" si="196"/>
        <v>00000C5B</v>
      </c>
      <c r="C3164" s="47" t="str">
        <f>IFERROR(VLOOKUP(B3164,总表!A:B,2,0),"-")</f>
        <v>-</v>
      </c>
      <c r="D3164" s="6" t="str">
        <f t="shared" si="197"/>
        <v>-</v>
      </c>
      <c r="E3164" s="6" t="str">
        <f>IFERROR(VLOOKUP(B3164,总表!A:D,3,0),"-")</f>
        <v>-</v>
      </c>
      <c r="F3164" s="6" t="str">
        <f t="shared" si="198"/>
        <v>-</v>
      </c>
      <c r="G3164" s="6" t="s">
        <v>9</v>
      </c>
      <c r="H3164" s="6" t="str">
        <f>IF(IFERROR(VLOOKUP(B3164,总表!A:D,4,0),"露易")=0," ",IFERROR(VLOOKUP(B3164,总表!A:D,4,0),"-"))</f>
        <v>-</v>
      </c>
      <c r="I3164" s="6" t="str">
        <f t="shared" si="199"/>
        <v>-</v>
      </c>
    </row>
    <row r="3165" spans="1:9">
      <c r="A3165" s="6">
        <v>3164</v>
      </c>
      <c r="B3165" s="47" t="str">
        <f t="shared" si="196"/>
        <v>00000C5C</v>
      </c>
      <c r="C3165" s="47" t="str">
        <f>IFERROR(VLOOKUP(B3165,总表!A:B,2,0),"-")</f>
        <v>上衣</v>
      </c>
      <c r="D3165" s="6" t="str">
        <f t="shared" si="197"/>
        <v>上衣</v>
      </c>
      <c r="E3165" s="6" t="str">
        <f>IFERROR(VLOOKUP(B3165,总表!A:D,3,0),"-")</f>
        <v>和服外套</v>
      </c>
      <c r="F3165" s="6" t="str">
        <f t="shared" si="198"/>
        <v>和服外套</v>
      </c>
      <c r="H3165" s="51" t="str">
        <f>IF(IFERROR(VLOOKUP(B3165,总表!A:D,4,0),"露易")=0," ",IFERROR(VLOOKUP(B3165,总表!A:D,4,0),"-"))</f>
        <v>蓝紫色</v>
      </c>
      <c r="I3165" s="51" t="str">
        <f t="shared" si="199"/>
        <v>蓝紫色</v>
      </c>
    </row>
    <row r="3166" spans="1:9">
      <c r="A3166" s="6">
        <v>3165</v>
      </c>
      <c r="B3166" s="47" t="str">
        <f t="shared" si="196"/>
        <v>00000C5D</v>
      </c>
      <c r="C3166" s="50" t="str">
        <f>IFERROR(VLOOKUP(B3166,总表!A:B,2,0),"-")</f>
        <v>连衣套装</v>
      </c>
      <c r="D3166" s="51" t="str">
        <f t="shared" si="197"/>
        <v>连衣套装</v>
      </c>
      <c r="E3166" s="6" t="str">
        <f>IFERROR(VLOOKUP(B3166,总表!A:D,3,0),"-")</f>
        <v>浴袍</v>
      </c>
      <c r="F3166" s="6" t="str">
        <f t="shared" si="198"/>
        <v>浴袍</v>
      </c>
      <c r="H3166" s="6" t="str">
        <f>IF(IFERROR(VLOOKUP(B3166,总表!A:D,4,0),"露易")=0," ",IFERROR(VLOOKUP(B3166,总表!A:D,4,0),"-"))</f>
        <v>白色</v>
      </c>
      <c r="I3166" s="6" t="str">
        <f t="shared" si="199"/>
        <v>白色</v>
      </c>
    </row>
    <row r="3167" spans="1:9">
      <c r="A3167" s="6">
        <v>3166</v>
      </c>
      <c r="B3167" s="47" t="str">
        <f t="shared" si="196"/>
        <v>00000C5E</v>
      </c>
      <c r="C3167" s="50" t="str">
        <f>IFERROR(VLOOKUP(B3167,总表!A:B,2,0),"-")</f>
        <v>连衣套装</v>
      </c>
      <c r="D3167" s="51" t="str">
        <f t="shared" si="197"/>
        <v>连衣套装</v>
      </c>
      <c r="E3167" s="6" t="str">
        <f>IFERROR(VLOOKUP(B3167,总表!A:D,3,0),"-")</f>
        <v>芭蕾舞衣</v>
      </c>
      <c r="F3167" s="6" t="str">
        <f t="shared" si="198"/>
        <v>芭蕾舞衣</v>
      </c>
      <c r="H3167" s="6" t="str">
        <f>IF(IFERROR(VLOOKUP(B3167,总表!A:D,4,0),"露易")=0," ",IFERROR(VLOOKUP(B3167,总表!A:D,4,0),"-"))</f>
        <v>粉红</v>
      </c>
      <c r="I3167" s="6" t="str">
        <f t="shared" si="199"/>
        <v>粉红</v>
      </c>
    </row>
    <row r="3168" spans="1:9">
      <c r="A3168" s="6">
        <v>3167</v>
      </c>
      <c r="B3168" s="47" t="str">
        <f t="shared" si="196"/>
        <v>00000C5F</v>
      </c>
      <c r="C3168" s="50" t="str">
        <f>IFERROR(VLOOKUP(B3168,总表!A:B,2,0),"-")</f>
        <v>连衣套装</v>
      </c>
      <c r="D3168" s="51" t="str">
        <f t="shared" si="197"/>
        <v>连衣套装</v>
      </c>
      <c r="E3168" s="6" t="str">
        <f>IFERROR(VLOOKUP(B3168,总表!A:D,3,0),"-")</f>
        <v>猫咪服</v>
      </c>
      <c r="F3168" s="6" t="str">
        <f t="shared" si="198"/>
        <v>猫咪服</v>
      </c>
      <c r="H3168" s="6" t="str">
        <f>IF(IFERROR(VLOOKUP(B3168,总表!A:D,4,0),"露易")=0," ",IFERROR(VLOOKUP(B3168,总表!A:D,4,0),"-"))</f>
        <v>海军蓝</v>
      </c>
      <c r="I3168" s="6" t="str">
        <f t="shared" si="199"/>
        <v>海军蓝</v>
      </c>
    </row>
    <row r="3169" spans="1:9">
      <c r="A3169" s="6">
        <v>3168</v>
      </c>
      <c r="B3169" s="47" t="str">
        <f t="shared" si="196"/>
        <v>00000C60</v>
      </c>
      <c r="C3169" s="50" t="str">
        <f>IFERROR(VLOOKUP(B3169,总表!A:B,2,0),"-")</f>
        <v>连衣套装</v>
      </c>
      <c r="D3169" s="51" t="str">
        <f t="shared" si="197"/>
        <v>连衣套装</v>
      </c>
      <c r="E3169" s="6" t="str">
        <f>IFERROR(VLOOKUP(B3169,总表!A:D,3,0),"-")</f>
        <v>提洛尔洋装</v>
      </c>
      <c r="F3169" s="6" t="str">
        <f t="shared" si="198"/>
        <v>提洛尔洋装</v>
      </c>
      <c r="H3169" s="51" t="str">
        <f>IF(IFERROR(VLOOKUP(B3169,总表!A:D,4,0),"露易")=0," ",IFERROR(VLOOKUP(B3169,总表!A:D,4,0),"-"))</f>
        <v>绿色</v>
      </c>
      <c r="I3169" s="51" t="str">
        <f t="shared" si="199"/>
        <v>绿色</v>
      </c>
    </row>
    <row r="3170" spans="1:9">
      <c r="A3170" s="6">
        <v>3169</v>
      </c>
      <c r="B3170" s="47" t="str">
        <f t="shared" si="196"/>
        <v>00000C61</v>
      </c>
      <c r="C3170" s="50" t="str">
        <f>IFERROR(VLOOKUP(B3170,总表!A:B,2,0),"-")</f>
        <v>连衣套装</v>
      </c>
      <c r="D3170" s="51" t="str">
        <f t="shared" si="197"/>
        <v>连衣套装</v>
      </c>
      <c r="E3170" s="6" t="str">
        <f>IFERROR(VLOOKUP(B3170,总表!A:D,3,0),"-")</f>
        <v>圣诞树连身裙</v>
      </c>
      <c r="F3170" s="6" t="str">
        <f t="shared" si="198"/>
        <v>圣诞树连身裙</v>
      </c>
      <c r="H3170" s="51" t="str">
        <f>IF(IFERROR(VLOOKUP(B3170,总表!A:D,4,0),"露易")=0," ",IFERROR(VLOOKUP(B3170,总表!A:D,4,0),"-"))</f>
        <v>绿色×白色</v>
      </c>
      <c r="I3170" s="51" t="str">
        <f t="shared" si="199"/>
        <v>绿色×白色</v>
      </c>
    </row>
    <row r="3171" spans="1:9">
      <c r="A3171" s="6">
        <v>3170</v>
      </c>
      <c r="B3171" s="47" t="str">
        <f t="shared" si="196"/>
        <v>00000C62</v>
      </c>
      <c r="C3171" s="47" t="str">
        <f>IFERROR(VLOOKUP(B3171,总表!A:B,2,0),"-")</f>
        <v>上衣</v>
      </c>
      <c r="D3171" s="6" t="str">
        <f t="shared" si="197"/>
        <v>上衣</v>
      </c>
      <c r="E3171" s="6" t="str">
        <f>IFERROR(VLOOKUP(B3171,总表!A:D,3,0),"-")</f>
        <v>雨衣</v>
      </c>
      <c r="F3171" s="6" t="str">
        <f t="shared" si="198"/>
        <v>雨衣</v>
      </c>
      <c r="H3171" s="6" t="str">
        <f>IF(IFERROR(VLOOKUP(B3171,总表!A:D,4,0),"露易")=0," ",IFERROR(VLOOKUP(B3171,总表!A:D,4,0),"-"))</f>
        <v>黄色</v>
      </c>
      <c r="I3171" s="6" t="str">
        <f t="shared" si="199"/>
        <v>黄色</v>
      </c>
    </row>
    <row r="3172" spans="1:9">
      <c r="A3172" s="6">
        <v>3171</v>
      </c>
      <c r="B3172" s="47" t="str">
        <f t="shared" si="196"/>
        <v>00000C63</v>
      </c>
      <c r="C3172" s="47" t="str">
        <f>IFERROR(VLOOKUP(B3172,总表!A:B,2,0),"-")</f>
        <v>上衣</v>
      </c>
      <c r="D3172" s="6" t="str">
        <f t="shared" si="197"/>
        <v>上衣</v>
      </c>
      <c r="E3172" s="51" t="str">
        <f>IFERROR(VLOOKUP(B3172,总表!A:D,3,0),"-")</f>
        <v>贵族大衣</v>
      </c>
      <c r="F3172" s="51" t="str">
        <f t="shared" si="198"/>
        <v>贵族大衣</v>
      </c>
      <c r="H3172" s="51" t="str">
        <f>IF(IFERROR(VLOOKUP(B3172,总表!A:D,4,0),"露易")=0," ",IFERROR(VLOOKUP(B3172,总表!A:D,4,0),"-"))</f>
        <v>绿色</v>
      </c>
      <c r="I3172" s="51" t="str">
        <f t="shared" si="199"/>
        <v>绿色</v>
      </c>
    </row>
    <row r="3173" spans="1:9">
      <c r="A3173" s="6">
        <v>3172</v>
      </c>
      <c r="B3173" s="47" t="str">
        <f t="shared" si="196"/>
        <v>00000C64</v>
      </c>
      <c r="C3173" s="47" t="str">
        <f>IFERROR(VLOOKUP(B3173,总表!A:B,2,0),"-")</f>
        <v>上衣</v>
      </c>
      <c r="D3173" s="6" t="str">
        <f t="shared" si="197"/>
        <v>上衣</v>
      </c>
      <c r="E3173" s="6" t="str">
        <f>IFERROR(VLOOKUP(B3173,总表!A:D,3,0),"-")</f>
        <v>Polo衫</v>
      </c>
      <c r="F3173" s="6" t="str">
        <f t="shared" si="198"/>
        <v>Polo衫</v>
      </c>
      <c r="H3173" s="6" t="str">
        <f>IF(IFERROR(VLOOKUP(B3173,总表!A:D,4,0),"露易")=0," ",IFERROR(VLOOKUP(B3173,总表!A:D,4,0),"-"))</f>
        <v>海军蓝</v>
      </c>
      <c r="I3173" s="6" t="str">
        <f t="shared" si="199"/>
        <v>海军蓝</v>
      </c>
    </row>
    <row r="3174" spans="1:9">
      <c r="A3174" s="6">
        <v>3173</v>
      </c>
      <c r="B3174" s="47" t="str">
        <f t="shared" si="196"/>
        <v>00000C65</v>
      </c>
      <c r="C3174" s="47" t="str">
        <f>IFERROR(VLOOKUP(B3174,总表!A:B,2,0),"-")</f>
        <v>-</v>
      </c>
      <c r="D3174" s="6" t="str">
        <f t="shared" si="197"/>
        <v>-</v>
      </c>
      <c r="E3174" s="6" t="str">
        <f>IFERROR(VLOOKUP(B3174,总表!A:D,3,0),"-")</f>
        <v>-</v>
      </c>
      <c r="F3174" s="6" t="str">
        <f t="shared" si="198"/>
        <v>-</v>
      </c>
      <c r="G3174" s="6" t="s">
        <v>9</v>
      </c>
      <c r="H3174" s="6" t="str">
        <f>IF(IFERROR(VLOOKUP(B3174,总表!A:D,4,0),"露易")=0," ",IFERROR(VLOOKUP(B3174,总表!A:D,4,0),"-"))</f>
        <v>-</v>
      </c>
      <c r="I3174" s="6" t="str">
        <f t="shared" si="199"/>
        <v>-</v>
      </c>
    </row>
    <row r="3175" spans="1:9">
      <c r="A3175" s="6">
        <v>3174</v>
      </c>
      <c r="B3175" s="47" t="str">
        <f t="shared" si="196"/>
        <v>00000C66</v>
      </c>
      <c r="C3175" s="47" t="str">
        <f>IFERROR(VLOOKUP(B3175,总表!A:B,2,0),"-")</f>
        <v>上衣</v>
      </c>
      <c r="D3175" s="6" t="str">
        <f t="shared" si="197"/>
        <v>上衣</v>
      </c>
      <c r="E3175" s="6" t="str">
        <f>IFERROR(VLOOKUP(B3175,总表!A:D,3,0),"-")</f>
        <v>医生袍</v>
      </c>
      <c r="F3175" s="6" t="str">
        <f t="shared" si="198"/>
        <v>医生袍</v>
      </c>
      <c r="H3175" s="51" t="str">
        <f>IF(IFERROR(VLOOKUP(B3175,总表!A:D,4,0),"露易")=0," ",IFERROR(VLOOKUP(B3175,总表!A:D,4,0),"-"))</f>
        <v>红色领带</v>
      </c>
      <c r="I3175" s="51" t="str">
        <f t="shared" si="199"/>
        <v>红色领带</v>
      </c>
    </row>
    <row r="3176" spans="1:9">
      <c r="A3176" s="6">
        <v>3175</v>
      </c>
      <c r="B3176" s="47" t="str">
        <f t="shared" si="196"/>
        <v>00000C67</v>
      </c>
      <c r="C3176" s="47" t="str">
        <f>IFERROR(VLOOKUP(B3176,总表!A:B,2,0),"-")</f>
        <v>-</v>
      </c>
      <c r="D3176" s="6" t="str">
        <f t="shared" si="197"/>
        <v>-</v>
      </c>
      <c r="E3176" s="6" t="str">
        <f>IFERROR(VLOOKUP(B3176,总表!A:D,3,0),"-")</f>
        <v>-</v>
      </c>
      <c r="F3176" s="6" t="str">
        <f t="shared" si="198"/>
        <v>-</v>
      </c>
      <c r="G3176" s="6" t="s">
        <v>9</v>
      </c>
      <c r="H3176" s="6" t="str">
        <f>IF(IFERROR(VLOOKUP(B3176,总表!A:D,4,0),"露易")=0," ",IFERROR(VLOOKUP(B3176,总表!A:D,4,0),"-"))</f>
        <v>-</v>
      </c>
      <c r="I3176" s="6" t="str">
        <f t="shared" si="199"/>
        <v>-</v>
      </c>
    </row>
    <row r="3177" spans="1:9">
      <c r="A3177" s="6">
        <v>3176</v>
      </c>
      <c r="B3177" s="47" t="str">
        <f t="shared" si="196"/>
        <v>00000C68</v>
      </c>
      <c r="C3177" s="47" t="str">
        <f>IFERROR(VLOOKUP(B3177,总表!A:B,2,0),"-")</f>
        <v>-</v>
      </c>
      <c r="D3177" s="6" t="str">
        <f t="shared" si="197"/>
        <v>-</v>
      </c>
      <c r="E3177" s="6" t="str">
        <f>IFERROR(VLOOKUP(B3177,总表!A:D,3,0),"-")</f>
        <v>-</v>
      </c>
      <c r="F3177" s="6" t="str">
        <f t="shared" si="198"/>
        <v>-</v>
      </c>
      <c r="G3177" s="6" t="s">
        <v>9</v>
      </c>
      <c r="H3177" s="6" t="str">
        <f>IF(IFERROR(VLOOKUP(B3177,总表!A:D,4,0),"露易")=0," ",IFERROR(VLOOKUP(B3177,总表!A:D,4,0),"-"))</f>
        <v>-</v>
      </c>
      <c r="I3177" s="6" t="str">
        <f t="shared" si="199"/>
        <v>-</v>
      </c>
    </row>
    <row r="3178" spans="1:9">
      <c r="A3178" s="6">
        <v>3177</v>
      </c>
      <c r="B3178" s="47" t="str">
        <f t="shared" si="196"/>
        <v>00000C69</v>
      </c>
      <c r="C3178" s="47" t="str">
        <f>IFERROR(VLOOKUP(B3178,总表!A:B,2,0),"-")</f>
        <v>上衣</v>
      </c>
      <c r="D3178" s="6" t="str">
        <f t="shared" si="197"/>
        <v>上衣</v>
      </c>
      <c r="E3178" s="6" t="str">
        <f>IFERROR(VLOOKUP(B3178,总表!A:D,3,0),"-")</f>
        <v>厨师服</v>
      </c>
      <c r="F3178" s="6" t="str">
        <f t="shared" si="198"/>
        <v>厨师服</v>
      </c>
      <c r="H3178" s="51" t="str">
        <f>IF(IFERROR(VLOOKUP(B3178,总表!A:D,4,0),"露易")=0," ",IFERROR(VLOOKUP(B3178,总表!A:D,4,0),"-"))</f>
        <v>红色</v>
      </c>
      <c r="I3178" s="51" t="str">
        <f t="shared" si="199"/>
        <v>红色</v>
      </c>
    </row>
    <row r="3179" spans="1:9">
      <c r="A3179" s="6">
        <v>3178</v>
      </c>
      <c r="B3179" s="47" t="str">
        <f t="shared" si="196"/>
        <v>00000C6A</v>
      </c>
      <c r="C3179" s="47" t="str">
        <f>IFERROR(VLOOKUP(B3179,总表!A:B,2,0),"-")</f>
        <v>上衣</v>
      </c>
      <c r="D3179" s="6" t="str">
        <f t="shared" si="197"/>
        <v>上衣</v>
      </c>
      <c r="E3179" s="6" t="str">
        <f>IFERROR(VLOOKUP(B3179,总表!A:D,3,0),"-")</f>
        <v>咖啡店制服</v>
      </c>
      <c r="F3179" s="6" t="str">
        <f t="shared" si="198"/>
        <v>咖啡店制服</v>
      </c>
      <c r="H3179" s="6" t="str">
        <f>IF(IFERROR(VLOOKUP(B3179,总表!A:D,4,0),"露易")=0," ",IFERROR(VLOOKUP(B3179,总表!A:D,4,0),"-"))</f>
        <v>黑色</v>
      </c>
      <c r="I3179" s="6" t="str">
        <f t="shared" si="199"/>
        <v>黑色</v>
      </c>
    </row>
    <row r="3180" spans="1:9">
      <c r="A3180" s="6">
        <v>3179</v>
      </c>
      <c r="B3180" s="47" t="str">
        <f t="shared" si="196"/>
        <v>00000C6B</v>
      </c>
      <c r="C3180" s="47" t="str">
        <f>IFERROR(VLOOKUP(B3180,总表!A:B,2,0),"-")</f>
        <v>上衣</v>
      </c>
      <c r="D3180" s="6" t="str">
        <f t="shared" si="197"/>
        <v>上衣</v>
      </c>
      <c r="E3180" s="6" t="str">
        <f>IFERROR(VLOOKUP(B3180,总表!A:D,3,0),"-")</f>
        <v>体操服</v>
      </c>
      <c r="F3180" s="6" t="str">
        <f t="shared" si="198"/>
        <v>体操服</v>
      </c>
      <c r="H3180" s="51" t="str">
        <f>IF(IFERROR(VLOOKUP(B3180,总表!A:D,4,0),"露易")=0," ",IFERROR(VLOOKUP(B3180,总表!A:D,4,0),"-"))</f>
        <v>红色</v>
      </c>
      <c r="I3180" s="51" t="str">
        <f t="shared" si="199"/>
        <v>红色</v>
      </c>
    </row>
    <row r="3181" spans="1:9">
      <c r="A3181" s="6">
        <v>3180</v>
      </c>
      <c r="B3181" s="47" t="str">
        <f t="shared" si="196"/>
        <v>00000C6C</v>
      </c>
      <c r="C3181" s="47" t="str">
        <f>IFERROR(VLOOKUP(B3181,总表!A:B,2,0),"-")</f>
        <v>-</v>
      </c>
      <c r="D3181" s="6" t="str">
        <f t="shared" si="197"/>
        <v>-</v>
      </c>
      <c r="E3181" s="6" t="str">
        <f>IFERROR(VLOOKUP(B3181,总表!A:D,3,0),"-")</f>
        <v>-</v>
      </c>
      <c r="F3181" s="6" t="str">
        <f t="shared" si="198"/>
        <v>-</v>
      </c>
      <c r="G3181" s="6" t="s">
        <v>9</v>
      </c>
      <c r="H3181" s="6" t="str">
        <f>IF(IFERROR(VLOOKUP(B3181,总表!A:D,4,0),"露易")=0," ",IFERROR(VLOOKUP(B3181,总表!A:D,4,0),"-"))</f>
        <v>-</v>
      </c>
      <c r="I3181" s="6" t="str">
        <f t="shared" si="199"/>
        <v>-</v>
      </c>
    </row>
    <row r="3182" spans="1:9">
      <c r="A3182" s="6">
        <v>3181</v>
      </c>
      <c r="B3182" s="47" t="str">
        <f t="shared" si="196"/>
        <v>00000C6D</v>
      </c>
      <c r="C3182" s="47" t="str">
        <f>IFERROR(VLOOKUP(B3182,总表!A:B,2,0),"-")</f>
        <v>-</v>
      </c>
      <c r="D3182" s="6" t="str">
        <f t="shared" si="197"/>
        <v>-</v>
      </c>
      <c r="E3182" s="6" t="str">
        <f>IFERROR(VLOOKUP(B3182,总表!A:D,3,0),"-")</f>
        <v>-</v>
      </c>
      <c r="F3182" s="6" t="str">
        <f t="shared" si="198"/>
        <v>-</v>
      </c>
      <c r="G3182" s="6" t="s">
        <v>9</v>
      </c>
      <c r="H3182" s="6" t="str">
        <f>IF(IFERROR(VLOOKUP(B3182,总表!A:D,4,0),"露易")=0," ",IFERROR(VLOOKUP(B3182,总表!A:D,4,0),"-"))</f>
        <v>-</v>
      </c>
      <c r="I3182" s="6" t="str">
        <f t="shared" si="199"/>
        <v>-</v>
      </c>
    </row>
    <row r="3183" spans="1:9">
      <c r="A3183" s="6">
        <v>3182</v>
      </c>
      <c r="B3183" s="47" t="str">
        <f t="shared" si="196"/>
        <v>00000C6E</v>
      </c>
      <c r="C3183" s="47" t="str">
        <f>IFERROR(VLOOKUP(B3183,总表!A:B,2,0),"-")</f>
        <v>-</v>
      </c>
      <c r="D3183" s="6" t="str">
        <f t="shared" si="197"/>
        <v>-</v>
      </c>
      <c r="E3183" s="6" t="str">
        <f>IFERROR(VLOOKUP(B3183,总表!A:D,3,0),"-")</f>
        <v>-</v>
      </c>
      <c r="F3183" s="6" t="str">
        <f t="shared" si="198"/>
        <v>-</v>
      </c>
      <c r="G3183" s="6" t="s">
        <v>9</v>
      </c>
      <c r="H3183" s="6" t="str">
        <f>IF(IFERROR(VLOOKUP(B3183,总表!A:D,4,0),"露易")=0," ",IFERROR(VLOOKUP(B3183,总表!A:D,4,0),"-"))</f>
        <v>-</v>
      </c>
      <c r="I3183" s="6" t="str">
        <f t="shared" si="199"/>
        <v>-</v>
      </c>
    </row>
    <row r="3184" spans="1:9">
      <c r="A3184" s="6">
        <v>3183</v>
      </c>
      <c r="B3184" s="47" t="str">
        <f t="shared" si="196"/>
        <v>00000C6F</v>
      </c>
      <c r="C3184" s="47" t="str">
        <f>IFERROR(VLOOKUP(B3184,总表!A:B,2,0),"-")</f>
        <v>-</v>
      </c>
      <c r="D3184" s="6" t="str">
        <f t="shared" si="197"/>
        <v>-</v>
      </c>
      <c r="E3184" s="6" t="str">
        <f>IFERROR(VLOOKUP(B3184,总表!A:D,3,0),"-")</f>
        <v>-</v>
      </c>
      <c r="F3184" s="6" t="str">
        <f t="shared" si="198"/>
        <v>-</v>
      </c>
      <c r="G3184" s="6" t="s">
        <v>9</v>
      </c>
      <c r="H3184" s="6" t="str">
        <f>IF(IFERROR(VLOOKUP(B3184,总表!A:D,4,0),"露易")=0," ",IFERROR(VLOOKUP(B3184,总表!A:D,4,0),"-"))</f>
        <v>-</v>
      </c>
      <c r="I3184" s="6" t="str">
        <f t="shared" si="199"/>
        <v>-</v>
      </c>
    </row>
    <row r="3185" spans="1:9">
      <c r="A3185" s="6">
        <v>3184</v>
      </c>
      <c r="B3185" s="47" t="str">
        <f t="shared" si="196"/>
        <v>00000C70</v>
      </c>
      <c r="C3185" s="47" t="str">
        <f>IFERROR(VLOOKUP(B3185,总表!A:B,2,0),"-")</f>
        <v>-</v>
      </c>
      <c r="D3185" s="6" t="str">
        <f t="shared" si="197"/>
        <v>-</v>
      </c>
      <c r="E3185" s="6" t="str">
        <f>IFERROR(VLOOKUP(B3185,总表!A:D,3,0),"-")</f>
        <v>-</v>
      </c>
      <c r="F3185" s="6" t="str">
        <f t="shared" si="198"/>
        <v>-</v>
      </c>
      <c r="G3185" s="6" t="s">
        <v>9</v>
      </c>
      <c r="H3185" s="6" t="str">
        <f>IF(IFERROR(VLOOKUP(B3185,总表!A:D,4,0),"露易")=0," ",IFERROR(VLOOKUP(B3185,总表!A:D,4,0),"-"))</f>
        <v>-</v>
      </c>
      <c r="I3185" s="6" t="str">
        <f t="shared" si="199"/>
        <v>-</v>
      </c>
    </row>
    <row r="3186" spans="1:9">
      <c r="A3186" s="6">
        <v>3185</v>
      </c>
      <c r="B3186" s="47" t="str">
        <f t="shared" si="196"/>
        <v>00000C71</v>
      </c>
      <c r="C3186" s="47" t="str">
        <f>IFERROR(VLOOKUP(B3186,总表!A:B,2,0),"-")</f>
        <v>-</v>
      </c>
      <c r="D3186" s="6" t="str">
        <f t="shared" si="197"/>
        <v>-</v>
      </c>
      <c r="E3186" s="6" t="str">
        <f>IFERROR(VLOOKUP(B3186,总表!A:D,3,0),"-")</f>
        <v>-</v>
      </c>
      <c r="F3186" s="6" t="str">
        <f t="shared" si="198"/>
        <v>-</v>
      </c>
      <c r="G3186" s="6" t="s">
        <v>9</v>
      </c>
      <c r="H3186" s="6" t="str">
        <f>IF(IFERROR(VLOOKUP(B3186,总表!A:D,4,0),"露易")=0," ",IFERROR(VLOOKUP(B3186,总表!A:D,4,0),"-"))</f>
        <v>-</v>
      </c>
      <c r="I3186" s="6" t="str">
        <f t="shared" si="199"/>
        <v>-</v>
      </c>
    </row>
    <row r="3187" spans="1:9">
      <c r="A3187" s="6">
        <v>3186</v>
      </c>
      <c r="B3187" s="47" t="str">
        <f t="shared" si="196"/>
        <v>00000C72</v>
      </c>
      <c r="C3187" s="47" t="str">
        <f>IFERROR(VLOOKUP(B3187,总表!A:B,2,0),"-")</f>
        <v>-</v>
      </c>
      <c r="D3187" s="6" t="str">
        <f t="shared" si="197"/>
        <v>-</v>
      </c>
      <c r="E3187" s="6" t="str">
        <f>IFERROR(VLOOKUP(B3187,总表!A:D,3,0),"-")</f>
        <v>-</v>
      </c>
      <c r="F3187" s="6" t="str">
        <f t="shared" si="198"/>
        <v>-</v>
      </c>
      <c r="G3187" s="6" t="s">
        <v>9</v>
      </c>
      <c r="H3187" s="6" t="str">
        <f>IF(IFERROR(VLOOKUP(B3187,总表!A:D,4,0),"露易")=0," ",IFERROR(VLOOKUP(B3187,总表!A:D,4,0),"-"))</f>
        <v>-</v>
      </c>
      <c r="I3187" s="6" t="str">
        <f t="shared" si="199"/>
        <v>-</v>
      </c>
    </row>
    <row r="3188" spans="1:9">
      <c r="A3188" s="6">
        <v>3187</v>
      </c>
      <c r="B3188" s="47" t="str">
        <f t="shared" si="196"/>
        <v>00000C73</v>
      </c>
      <c r="C3188" s="47" t="str">
        <f>IFERROR(VLOOKUP(B3188,总表!A:B,2,0),"-")</f>
        <v>-</v>
      </c>
      <c r="D3188" s="6" t="str">
        <f t="shared" si="197"/>
        <v>-</v>
      </c>
      <c r="E3188" s="6" t="str">
        <f>IFERROR(VLOOKUP(B3188,总表!A:D,3,0),"-")</f>
        <v>-</v>
      </c>
      <c r="F3188" s="6" t="str">
        <f t="shared" si="198"/>
        <v>-</v>
      </c>
      <c r="G3188" s="6" t="s">
        <v>9</v>
      </c>
      <c r="H3188" s="6" t="str">
        <f>IF(IFERROR(VLOOKUP(B3188,总表!A:D,4,0),"露易")=0," ",IFERROR(VLOOKUP(B3188,总表!A:D,4,0),"-"))</f>
        <v>-</v>
      </c>
      <c r="I3188" s="6" t="str">
        <f t="shared" si="199"/>
        <v>-</v>
      </c>
    </row>
    <row r="3189" spans="1:9">
      <c r="A3189" s="6">
        <v>3188</v>
      </c>
      <c r="B3189" s="47" t="str">
        <f t="shared" si="196"/>
        <v>00000C74</v>
      </c>
      <c r="C3189" s="47" t="str">
        <f>IFERROR(VLOOKUP(B3189,总表!A:B,2,0),"-")</f>
        <v>-</v>
      </c>
      <c r="D3189" s="6" t="str">
        <f t="shared" si="197"/>
        <v>-</v>
      </c>
      <c r="E3189" s="6" t="str">
        <f>IFERROR(VLOOKUP(B3189,总表!A:D,3,0),"-")</f>
        <v>-</v>
      </c>
      <c r="F3189" s="6" t="str">
        <f t="shared" si="198"/>
        <v>-</v>
      </c>
      <c r="G3189" s="6" t="s">
        <v>9</v>
      </c>
      <c r="H3189" s="6" t="str">
        <f>IF(IFERROR(VLOOKUP(B3189,总表!A:D,4,0),"露易")=0," ",IFERROR(VLOOKUP(B3189,总表!A:D,4,0),"-"))</f>
        <v>-</v>
      </c>
      <c r="I3189" s="6" t="str">
        <f t="shared" si="199"/>
        <v>-</v>
      </c>
    </row>
    <row r="3190" spans="1:9">
      <c r="A3190" s="6">
        <v>3189</v>
      </c>
      <c r="B3190" s="47" t="str">
        <f t="shared" si="196"/>
        <v>00000C75</v>
      </c>
      <c r="C3190" s="47" t="str">
        <f>IFERROR(VLOOKUP(B3190,总表!A:B,2,0),"-")</f>
        <v>-</v>
      </c>
      <c r="D3190" s="6" t="str">
        <f t="shared" si="197"/>
        <v>-</v>
      </c>
      <c r="E3190" s="6" t="str">
        <f>IFERROR(VLOOKUP(B3190,总表!A:D,3,0),"-")</f>
        <v>-</v>
      </c>
      <c r="F3190" s="6" t="str">
        <f t="shared" si="198"/>
        <v>-</v>
      </c>
      <c r="G3190" s="6" t="s">
        <v>9</v>
      </c>
      <c r="H3190" s="6" t="str">
        <f>IF(IFERROR(VLOOKUP(B3190,总表!A:D,4,0),"露易")=0," ",IFERROR(VLOOKUP(B3190,总表!A:D,4,0),"-"))</f>
        <v>-</v>
      </c>
      <c r="I3190" s="6" t="str">
        <f t="shared" si="199"/>
        <v>-</v>
      </c>
    </row>
    <row r="3191" spans="1:9">
      <c r="A3191" s="6">
        <v>3190</v>
      </c>
      <c r="B3191" s="47" t="str">
        <f t="shared" si="196"/>
        <v>00000C76</v>
      </c>
      <c r="C3191" s="47" t="str">
        <f>IFERROR(VLOOKUP(B3191,总表!A:B,2,0),"-")</f>
        <v>-</v>
      </c>
      <c r="D3191" s="6" t="str">
        <f t="shared" si="197"/>
        <v>-</v>
      </c>
      <c r="E3191" s="6" t="str">
        <f>IFERROR(VLOOKUP(B3191,总表!A:D,3,0),"-")</f>
        <v>-</v>
      </c>
      <c r="F3191" s="6" t="str">
        <f t="shared" si="198"/>
        <v>-</v>
      </c>
      <c r="G3191" s="6" t="s">
        <v>9</v>
      </c>
      <c r="H3191" s="6" t="str">
        <f>IF(IFERROR(VLOOKUP(B3191,总表!A:D,4,0),"露易")=0," ",IFERROR(VLOOKUP(B3191,总表!A:D,4,0),"-"))</f>
        <v>-</v>
      </c>
      <c r="I3191" s="6" t="str">
        <f t="shared" si="199"/>
        <v>-</v>
      </c>
    </row>
    <row r="3192" spans="1:9">
      <c r="A3192" s="6">
        <v>3191</v>
      </c>
      <c r="B3192" s="47" t="str">
        <f t="shared" si="196"/>
        <v>00000C77</v>
      </c>
      <c r="C3192" s="50" t="str">
        <f>IFERROR(VLOOKUP(B3192,总表!A:B,2,0),"-")</f>
        <v>摆设类</v>
      </c>
      <c r="D3192" s="51" t="str">
        <f t="shared" si="197"/>
        <v>摆设类</v>
      </c>
      <c r="E3192" s="51" t="str">
        <f>IFERROR(VLOOKUP(B3192,总表!A:D,3,0),"-")</f>
        <v>铸铁木桌</v>
      </c>
      <c r="F3192" s="51" t="str">
        <f t="shared" si="198"/>
        <v>铸铁木桌</v>
      </c>
      <c r="H3192" s="6" t="str">
        <f>IF(IFERROR(VLOOKUP(B3192,总表!A:D,4,0),"露易")=0," ",IFERROR(VLOOKUP(B3192,总表!A:D,4,0),"-"))</f>
        <v> </v>
      </c>
      <c r="I3192" s="6" t="str">
        <f t="shared" si="199"/>
        <v> </v>
      </c>
    </row>
    <row r="3193" spans="1:9">
      <c r="A3193" s="6">
        <v>3192</v>
      </c>
      <c r="B3193" s="47" t="str">
        <f t="shared" si="196"/>
        <v>00000C78</v>
      </c>
      <c r="C3193" s="47" t="str">
        <f>IFERROR(VLOOKUP(B3193,总表!A:B,2,0),"-")</f>
        <v>上衣</v>
      </c>
      <c r="D3193" s="6" t="str">
        <f t="shared" si="197"/>
        <v>上衣</v>
      </c>
      <c r="E3193" s="6" t="str">
        <f>IFERROR(VLOOKUP(B3193,总表!A:D,3,0),"-")</f>
        <v>坦克背心</v>
      </c>
      <c r="F3193" s="6" t="str">
        <f t="shared" si="198"/>
        <v>坦克背心</v>
      </c>
      <c r="H3193" s="6" t="str">
        <f>IF(IFERROR(VLOOKUP(B3193,总表!A:D,4,0),"露易")=0," ",IFERROR(VLOOKUP(B3193,总表!A:D,4,0),"-"))</f>
        <v>黑色</v>
      </c>
      <c r="I3193" s="6" t="str">
        <f t="shared" si="199"/>
        <v>黑色</v>
      </c>
    </row>
    <row r="3194" spans="1:9">
      <c r="A3194" s="6">
        <v>3193</v>
      </c>
      <c r="B3194" s="47" t="str">
        <f t="shared" si="196"/>
        <v>00000C79</v>
      </c>
      <c r="C3194" s="50" t="str">
        <f>IFERROR(VLOOKUP(B3194,总表!A:B,2,0),"-")</f>
        <v>摆设类</v>
      </c>
      <c r="D3194" s="51" t="str">
        <f t="shared" si="197"/>
        <v>摆设类</v>
      </c>
      <c r="E3194" s="51" t="str">
        <f>IFERROR(VLOOKUP(B3194,总表!A:D,3,0),"-")</f>
        <v>铸铁木凳</v>
      </c>
      <c r="F3194" s="51" t="str">
        <f t="shared" si="198"/>
        <v>铸铁木凳</v>
      </c>
      <c r="H3194" s="6" t="str">
        <f>IF(IFERROR(VLOOKUP(B3194,总表!A:D,4,0),"露易")=0," ",IFERROR(VLOOKUP(B3194,总表!A:D,4,0),"-"))</f>
        <v> </v>
      </c>
      <c r="I3194" s="6" t="str">
        <f t="shared" si="199"/>
        <v> </v>
      </c>
    </row>
    <row r="3195" spans="1:9">
      <c r="A3195" s="6">
        <v>3194</v>
      </c>
      <c r="B3195" s="47" t="str">
        <f t="shared" si="196"/>
        <v>00000C7A</v>
      </c>
      <c r="C3195" s="50" t="str">
        <f>IFERROR(VLOOKUP(B3195,总表!A:B,2,0),"-")</f>
        <v>摆设类</v>
      </c>
      <c r="D3195" s="51" t="str">
        <f t="shared" si="197"/>
        <v>摆设类</v>
      </c>
      <c r="E3195" s="51" t="str">
        <f>IFERROR(VLOOKUP(B3195,总表!A:D,3,0),"-")</f>
        <v>铸铁木矮桌</v>
      </c>
      <c r="F3195" s="51" t="str">
        <f t="shared" si="198"/>
        <v>铸铁木矮桌</v>
      </c>
      <c r="H3195" s="6" t="str">
        <f>IF(IFERROR(VLOOKUP(B3195,总表!A:D,4,0),"露易")=0," ",IFERROR(VLOOKUP(B3195,总表!A:D,4,0),"-"))</f>
        <v> </v>
      </c>
      <c r="I3195" s="6" t="str">
        <f t="shared" si="199"/>
        <v> </v>
      </c>
    </row>
    <row r="3196" spans="1:9">
      <c r="A3196" s="6">
        <v>3195</v>
      </c>
      <c r="B3196" s="47" t="str">
        <f t="shared" si="196"/>
        <v>00000C7B</v>
      </c>
      <c r="C3196" s="50" t="str">
        <f>IFERROR(VLOOKUP(B3196,总表!A:B,2,0),"-")</f>
        <v>摆设类</v>
      </c>
      <c r="D3196" s="51" t="str">
        <f t="shared" si="197"/>
        <v>摆设类</v>
      </c>
      <c r="E3196" s="51" t="str">
        <f>IFERROR(VLOOKUP(B3196,总表!A:D,3,0),"-")</f>
        <v>铸铁木收纳推车</v>
      </c>
      <c r="F3196" s="51" t="str">
        <f t="shared" si="198"/>
        <v>铸铁木收纳推车</v>
      </c>
      <c r="H3196" s="6" t="str">
        <f>IF(IFERROR(VLOOKUP(B3196,总表!A:D,4,0),"露易")=0," ",IFERROR(VLOOKUP(B3196,总表!A:D,4,0),"-"))</f>
        <v> </v>
      </c>
      <c r="I3196" s="6" t="str">
        <f t="shared" si="199"/>
        <v> </v>
      </c>
    </row>
    <row r="3197" spans="1:9">
      <c r="A3197" s="6">
        <v>3196</v>
      </c>
      <c r="B3197" s="47" t="str">
        <f t="shared" si="196"/>
        <v>00000C7C</v>
      </c>
      <c r="C3197" s="50" t="str">
        <f>IFERROR(VLOOKUP(B3197,总表!A:B,2,0),"-")</f>
        <v>摆设类</v>
      </c>
      <c r="D3197" s="51" t="str">
        <f t="shared" si="197"/>
        <v>摆设类</v>
      </c>
      <c r="E3197" s="51" t="str">
        <f>IFERROR(VLOOKUP(B3197,总表!A:D,3,0),"-")</f>
        <v>铸铁木矮柜</v>
      </c>
      <c r="F3197" s="51" t="str">
        <f t="shared" si="198"/>
        <v>铸铁木矮柜</v>
      </c>
      <c r="H3197" s="6" t="str">
        <f>IF(IFERROR(VLOOKUP(B3197,总表!A:D,4,0),"露易")=0," ",IFERROR(VLOOKUP(B3197,总表!A:D,4,0),"-"))</f>
        <v> </v>
      </c>
      <c r="I3197" s="6" t="str">
        <f t="shared" si="199"/>
        <v> </v>
      </c>
    </row>
    <row r="3198" spans="1:9">
      <c r="A3198" s="6">
        <v>3197</v>
      </c>
      <c r="B3198" s="47" t="str">
        <f t="shared" si="196"/>
        <v>00000C7D</v>
      </c>
      <c r="C3198" s="47" t="str">
        <f>IFERROR(VLOOKUP(B3198,总表!A:B,2,0),"-")</f>
        <v>上衣</v>
      </c>
      <c r="D3198" s="6" t="str">
        <f t="shared" si="197"/>
        <v>上衣</v>
      </c>
      <c r="E3198" s="6" t="str">
        <f>IFERROR(VLOOKUP(B3198,总表!A:D,3,0),"-")</f>
        <v>喜剧演员服</v>
      </c>
      <c r="F3198" s="6" t="str">
        <f t="shared" si="198"/>
        <v>喜剧演员服</v>
      </c>
      <c r="H3198" s="6" t="str">
        <f>IF(IFERROR(VLOOKUP(B3198,总表!A:D,4,0),"露易")=0," ",IFERROR(VLOOKUP(B3198,总表!A:D,4,0),"-"))</f>
        <v>橘色</v>
      </c>
      <c r="I3198" s="6" t="str">
        <f t="shared" si="199"/>
        <v>橘色</v>
      </c>
    </row>
    <row r="3199" spans="1:9">
      <c r="A3199" s="6">
        <v>3198</v>
      </c>
      <c r="B3199" s="47" t="str">
        <f t="shared" si="196"/>
        <v>00000C7E</v>
      </c>
      <c r="C3199" s="47" t="str">
        <f>IFERROR(VLOOKUP(B3199,总表!A:B,2,0),"-")</f>
        <v>上衣</v>
      </c>
      <c r="D3199" s="6" t="str">
        <f t="shared" si="197"/>
        <v>上衣</v>
      </c>
      <c r="E3199" s="6" t="str">
        <f>IFERROR(VLOOKUP(B3199,总表!A:D,3,0),"-")</f>
        <v>机车皮外套</v>
      </c>
      <c r="F3199" s="6" t="str">
        <f t="shared" si="198"/>
        <v>机车皮外套</v>
      </c>
      <c r="H3199" s="6" t="str">
        <f>IF(IFERROR(VLOOKUP(B3199,总表!A:D,4,0),"露易")=0," ",IFERROR(VLOOKUP(B3199,总表!A:D,4,0),"-"))</f>
        <v>黑色</v>
      </c>
      <c r="I3199" s="6" t="str">
        <f t="shared" si="199"/>
        <v>黑色</v>
      </c>
    </row>
    <row r="3200" spans="1:9">
      <c r="A3200" s="6">
        <v>3199</v>
      </c>
      <c r="B3200" s="47" t="str">
        <f t="shared" si="196"/>
        <v>00000C7F</v>
      </c>
      <c r="C3200" s="47" t="str">
        <f>IFERROR(VLOOKUP(B3200,总表!A:B,2,0),"-")</f>
        <v>-</v>
      </c>
      <c r="D3200" s="6" t="str">
        <f t="shared" si="197"/>
        <v>-</v>
      </c>
      <c r="E3200" s="6" t="str">
        <f>IFERROR(VLOOKUP(B3200,总表!A:D,3,0),"-")</f>
        <v>-</v>
      </c>
      <c r="F3200" s="6" t="str">
        <f t="shared" si="198"/>
        <v>-</v>
      </c>
      <c r="G3200" s="6" t="s">
        <v>9</v>
      </c>
      <c r="H3200" s="6" t="str">
        <f>IF(IFERROR(VLOOKUP(B3200,总表!A:D,4,0),"露易")=0," ",IFERROR(VLOOKUP(B3200,总表!A:D,4,0),"-"))</f>
        <v>-</v>
      </c>
      <c r="I3200" s="6" t="str">
        <f t="shared" si="199"/>
        <v>-</v>
      </c>
    </row>
    <row r="3201" spans="1:9">
      <c r="A3201" s="6">
        <v>3200</v>
      </c>
      <c r="B3201" s="47" t="str">
        <f t="shared" si="196"/>
        <v>00000C80</v>
      </c>
      <c r="C3201" s="50" t="str">
        <f>IFERROR(VLOOKUP(B3201,总表!A:B,2,0),"-")</f>
        <v>摆设类</v>
      </c>
      <c r="D3201" s="51" t="str">
        <f t="shared" si="197"/>
        <v>摆设类</v>
      </c>
      <c r="E3201" s="51" t="str">
        <f>IFERROR(VLOOKUP(B3201,总表!A:D,3,0),"-")</f>
        <v>铸铁木床铺</v>
      </c>
      <c r="F3201" s="51" t="str">
        <f t="shared" si="198"/>
        <v>铸铁木床铺</v>
      </c>
      <c r="H3201" s="6" t="str">
        <f>IF(IFERROR(VLOOKUP(B3201,总表!A:D,4,0),"露易")=0," ",IFERROR(VLOOKUP(B3201,总表!A:D,4,0),"-"))</f>
        <v> </v>
      </c>
      <c r="I3201" s="6" t="str">
        <f t="shared" si="199"/>
        <v> </v>
      </c>
    </row>
    <row r="3202" spans="1:9">
      <c r="A3202" s="6">
        <v>3201</v>
      </c>
      <c r="B3202" s="47" t="str">
        <f t="shared" ref="B3202:B3265" si="200">DEC2HEX(ROW(A3201),8)</f>
        <v>00000C81</v>
      </c>
      <c r="C3202" s="47" t="str">
        <f>IFERROR(VLOOKUP(B3202,总表!A:B,2,0),"-")</f>
        <v>-</v>
      </c>
      <c r="D3202" s="6" t="str">
        <f t="shared" ref="D3202:D3265" si="201">C3202</f>
        <v>-</v>
      </c>
      <c r="E3202" s="6" t="str">
        <f>IFERROR(VLOOKUP(B3202,总表!A:D,3,0),"-")</f>
        <v>-</v>
      </c>
      <c r="F3202" s="6" t="str">
        <f t="shared" ref="F3202:F3265" si="202">E3202</f>
        <v>-</v>
      </c>
      <c r="G3202" s="6" t="s">
        <v>9</v>
      </c>
      <c r="H3202" s="6" t="str">
        <f>IF(IFERROR(VLOOKUP(B3202,总表!A:D,4,0),"露易")=0," ",IFERROR(VLOOKUP(B3202,总表!A:D,4,0),"-"))</f>
        <v>-</v>
      </c>
      <c r="I3202" s="6" t="str">
        <f t="shared" ref="I3202:I3265" si="203">H3202</f>
        <v>-</v>
      </c>
    </row>
    <row r="3203" spans="1:9">
      <c r="A3203" s="6">
        <v>3202</v>
      </c>
      <c r="B3203" s="47" t="str">
        <f t="shared" si="200"/>
        <v>00000C82</v>
      </c>
      <c r="C3203" s="47" t="str">
        <f>IFERROR(VLOOKUP(B3203,总表!A:B,2,0),"-")</f>
        <v>-</v>
      </c>
      <c r="D3203" s="6" t="str">
        <f t="shared" si="201"/>
        <v>-</v>
      </c>
      <c r="E3203" s="6" t="str">
        <f>IFERROR(VLOOKUP(B3203,总表!A:D,3,0),"-")</f>
        <v>-</v>
      </c>
      <c r="F3203" s="6" t="str">
        <f t="shared" si="202"/>
        <v>-</v>
      </c>
      <c r="G3203" s="6" t="s">
        <v>9</v>
      </c>
      <c r="H3203" s="6" t="str">
        <f>IF(IFERROR(VLOOKUP(B3203,总表!A:D,4,0),"露易")=0," ",IFERROR(VLOOKUP(B3203,总表!A:D,4,0),"-"))</f>
        <v>-</v>
      </c>
      <c r="I3203" s="6" t="str">
        <f t="shared" si="203"/>
        <v>-</v>
      </c>
    </row>
    <row r="3204" spans="1:9">
      <c r="A3204" s="6">
        <v>3203</v>
      </c>
      <c r="B3204" s="47" t="str">
        <f t="shared" si="200"/>
        <v>00000C83</v>
      </c>
      <c r="C3204" s="47" t="str">
        <f>IFERROR(VLOOKUP(B3204,总表!A:B,2,0),"-")</f>
        <v>上衣</v>
      </c>
      <c r="D3204" s="6" t="str">
        <f t="shared" si="201"/>
        <v>上衣</v>
      </c>
      <c r="E3204" s="6" t="str">
        <f>IFERROR(VLOOKUP(B3204,总表!A:D,3,0),"-")</f>
        <v>花朵图案细肩带背心</v>
      </c>
      <c r="F3204" s="6" t="str">
        <f t="shared" si="202"/>
        <v>花朵图案细肩带背心</v>
      </c>
      <c r="H3204" s="6" t="str">
        <f>IF(IFERROR(VLOOKUP(B3204,总表!A:D,4,0),"露易")=0," ",IFERROR(VLOOKUP(B3204,总表!A:D,4,0),"-"))</f>
        <v>粉红</v>
      </c>
      <c r="I3204" s="6" t="str">
        <f t="shared" si="203"/>
        <v>粉红</v>
      </c>
    </row>
    <row r="3205" spans="1:9">
      <c r="A3205" s="6">
        <v>3204</v>
      </c>
      <c r="B3205" s="47" t="str">
        <f t="shared" si="200"/>
        <v>00000C84</v>
      </c>
      <c r="C3205" s="47" t="str">
        <f>IFERROR(VLOOKUP(B3205,总表!A:B,2,0),"-")</f>
        <v>-</v>
      </c>
      <c r="D3205" s="6" t="str">
        <f t="shared" si="201"/>
        <v>-</v>
      </c>
      <c r="E3205" s="6" t="str">
        <f>IFERROR(VLOOKUP(B3205,总表!A:D,3,0),"-")</f>
        <v>-</v>
      </c>
      <c r="F3205" s="6" t="str">
        <f t="shared" si="202"/>
        <v>-</v>
      </c>
      <c r="G3205" s="6" t="s">
        <v>9</v>
      </c>
      <c r="H3205" s="6" t="str">
        <f>IF(IFERROR(VLOOKUP(B3205,总表!A:D,4,0),"露易")=0," ",IFERROR(VLOOKUP(B3205,总表!A:D,4,0),"-"))</f>
        <v>-</v>
      </c>
      <c r="I3205" s="6" t="str">
        <f t="shared" si="203"/>
        <v>-</v>
      </c>
    </row>
    <row r="3206" spans="1:9">
      <c r="A3206" s="6">
        <v>3205</v>
      </c>
      <c r="B3206" s="47" t="str">
        <f t="shared" si="200"/>
        <v>00000C85</v>
      </c>
      <c r="C3206" s="50" t="str">
        <f>IFERROR(VLOOKUP(B3206,总表!A:B,2,0),"-")</f>
        <v>摆设类</v>
      </c>
      <c r="D3206" s="51" t="str">
        <f t="shared" si="201"/>
        <v>摆设类</v>
      </c>
      <c r="E3206" s="51" t="str">
        <f>IFERROR(VLOOKUP(B3206,总表!A:D,3,0),"-")</f>
        <v>积木音响</v>
      </c>
      <c r="F3206" s="51" t="str">
        <f t="shared" si="202"/>
        <v>积木音响</v>
      </c>
      <c r="H3206" s="6" t="str">
        <f>IF(IFERROR(VLOOKUP(B3206,总表!A:D,4,0),"露易")=0," ",IFERROR(VLOOKUP(B3206,总表!A:D,4,0),"-"))</f>
        <v> </v>
      </c>
      <c r="I3206" s="6" t="str">
        <f t="shared" si="203"/>
        <v> </v>
      </c>
    </row>
    <row r="3207" spans="1:9">
      <c r="A3207" s="6">
        <v>3206</v>
      </c>
      <c r="B3207" s="47" t="str">
        <f t="shared" si="200"/>
        <v>00000C86</v>
      </c>
      <c r="C3207" s="50" t="str">
        <f>IFERROR(VLOOKUP(B3207,总表!A:B,2,0),"-")</f>
        <v>摆设类</v>
      </c>
      <c r="D3207" s="51" t="str">
        <f t="shared" si="201"/>
        <v>摆设类</v>
      </c>
      <c r="E3207" s="51" t="str">
        <f>IFERROR(VLOOKUP(B3207,总表!A:D,3,0),"-")</f>
        <v>积木玩具</v>
      </c>
      <c r="F3207" s="51" t="str">
        <f t="shared" si="202"/>
        <v>积木玩具</v>
      </c>
      <c r="H3207" s="6" t="str">
        <f>IF(IFERROR(VLOOKUP(B3207,总表!A:D,4,0),"露易")=0," ",IFERROR(VLOOKUP(B3207,总表!A:D,4,0),"-"))</f>
        <v> </v>
      </c>
      <c r="I3207" s="6" t="str">
        <f t="shared" si="203"/>
        <v> </v>
      </c>
    </row>
    <row r="3208" spans="1:9">
      <c r="A3208" s="6">
        <v>3207</v>
      </c>
      <c r="B3208" s="47" t="str">
        <f t="shared" si="200"/>
        <v>00000C87</v>
      </c>
      <c r="C3208" s="47" t="str">
        <f>IFERROR(VLOOKUP(B3208,总表!A:B,2,0),"-")</f>
        <v>-</v>
      </c>
      <c r="D3208" s="6" t="str">
        <f t="shared" si="201"/>
        <v>-</v>
      </c>
      <c r="E3208" s="6" t="str">
        <f>IFERROR(VLOOKUP(B3208,总表!A:D,3,0),"-")</f>
        <v>-</v>
      </c>
      <c r="F3208" s="6" t="str">
        <f t="shared" si="202"/>
        <v>-</v>
      </c>
      <c r="G3208" s="6" t="s">
        <v>9</v>
      </c>
      <c r="H3208" s="6" t="str">
        <f>IF(IFERROR(VLOOKUP(B3208,总表!A:D,4,0),"露易")=0," ",IFERROR(VLOOKUP(B3208,总表!A:D,4,0),"-"))</f>
        <v>-</v>
      </c>
      <c r="I3208" s="6" t="str">
        <f t="shared" si="203"/>
        <v>-</v>
      </c>
    </row>
    <row r="3209" spans="1:9">
      <c r="A3209" s="6">
        <v>3208</v>
      </c>
      <c r="B3209" s="47" t="str">
        <f t="shared" si="200"/>
        <v>00000C88</v>
      </c>
      <c r="C3209" s="50" t="str">
        <f>IFERROR(VLOOKUP(B3209,总表!A:B,2,0),"-")</f>
        <v>摆设类</v>
      </c>
      <c r="D3209" s="51" t="str">
        <f t="shared" si="201"/>
        <v>摆设类</v>
      </c>
      <c r="E3209" s="51" t="str">
        <f>IFERROR(VLOOKUP(B3209,总表!A:D,3,0),"-")</f>
        <v>积木挂钟</v>
      </c>
      <c r="F3209" s="51" t="str">
        <f t="shared" si="202"/>
        <v>积木挂钟</v>
      </c>
      <c r="H3209" s="6" t="str">
        <f>IF(IFERROR(VLOOKUP(B3209,总表!A:D,4,0),"露易")=0," ",IFERROR(VLOOKUP(B3209,总表!A:D,4,0),"-"))</f>
        <v> </v>
      </c>
      <c r="I3209" s="6" t="str">
        <f t="shared" si="203"/>
        <v> </v>
      </c>
    </row>
    <row r="3210" spans="1:9">
      <c r="A3210" s="6">
        <v>3209</v>
      </c>
      <c r="B3210" s="47" t="str">
        <f t="shared" si="200"/>
        <v>00000C89</v>
      </c>
      <c r="C3210" s="47" t="str">
        <f>IFERROR(VLOOKUP(B3210,总表!A:B,2,0),"-")</f>
        <v>上衣</v>
      </c>
      <c r="D3210" s="6" t="str">
        <f t="shared" si="201"/>
        <v>上衣</v>
      </c>
      <c r="E3210" s="6" t="str">
        <f>IFERROR(VLOOKUP(B3210,总表!A:D,3,0),"-")</f>
        <v>牛仔外套</v>
      </c>
      <c r="F3210" s="6" t="str">
        <f t="shared" si="202"/>
        <v>牛仔外套</v>
      </c>
      <c r="H3210" s="51" t="str">
        <f>IF(IFERROR(VLOOKUP(B3210,总表!A:D,4,0),"露易")=0," ",IFERROR(VLOOKUP(B3210,总表!A:D,4,0),"-"))</f>
        <v>蓝色</v>
      </c>
      <c r="I3210" s="51" t="str">
        <f t="shared" si="203"/>
        <v>蓝色</v>
      </c>
    </row>
    <row r="3211" spans="1:9">
      <c r="A3211" s="6">
        <v>3210</v>
      </c>
      <c r="B3211" s="47" t="str">
        <f t="shared" si="200"/>
        <v>00000C8A</v>
      </c>
      <c r="C3211" s="47" t="str">
        <f>IFERROR(VLOOKUP(B3211,总表!A:B,2,0),"-")</f>
        <v>-</v>
      </c>
      <c r="D3211" s="6" t="str">
        <f t="shared" si="201"/>
        <v>-</v>
      </c>
      <c r="E3211" s="6" t="str">
        <f>IFERROR(VLOOKUP(B3211,总表!A:D,3,0),"-")</f>
        <v>-</v>
      </c>
      <c r="F3211" s="6" t="str">
        <f t="shared" si="202"/>
        <v>-</v>
      </c>
      <c r="G3211" s="6" t="s">
        <v>9</v>
      </c>
      <c r="H3211" s="6" t="str">
        <f>IF(IFERROR(VLOOKUP(B3211,总表!A:D,4,0),"露易")=0," ",IFERROR(VLOOKUP(B3211,总表!A:D,4,0),"-"))</f>
        <v>-</v>
      </c>
      <c r="I3211" s="6" t="str">
        <f t="shared" si="203"/>
        <v>-</v>
      </c>
    </row>
    <row r="3212" spans="1:9">
      <c r="A3212" s="6">
        <v>3211</v>
      </c>
      <c r="B3212" s="47" t="str">
        <f t="shared" si="200"/>
        <v>00000C8B</v>
      </c>
      <c r="C3212" s="47" t="str">
        <f>IFERROR(VLOOKUP(B3212,总表!A:B,2,0),"-")</f>
        <v>-</v>
      </c>
      <c r="D3212" s="6" t="str">
        <f t="shared" si="201"/>
        <v>-</v>
      </c>
      <c r="E3212" s="6" t="str">
        <f>IFERROR(VLOOKUP(B3212,总表!A:D,3,0),"-")</f>
        <v>-</v>
      </c>
      <c r="F3212" s="6" t="str">
        <f t="shared" si="202"/>
        <v>-</v>
      </c>
      <c r="G3212" s="6" t="s">
        <v>9</v>
      </c>
      <c r="H3212" s="6" t="str">
        <f>IF(IFERROR(VLOOKUP(B3212,总表!A:D,4,0),"露易")=0," ",IFERROR(VLOOKUP(B3212,总表!A:D,4,0),"-"))</f>
        <v>-</v>
      </c>
      <c r="I3212" s="6" t="str">
        <f t="shared" si="203"/>
        <v>-</v>
      </c>
    </row>
    <row r="3213" spans="1:9">
      <c r="A3213" s="6">
        <v>3212</v>
      </c>
      <c r="B3213" s="47" t="str">
        <f t="shared" si="200"/>
        <v>00000C8C</v>
      </c>
      <c r="C3213" s="47" t="str">
        <f>IFERROR(VLOOKUP(B3213,总表!A:B,2,0),"-")</f>
        <v>上衣</v>
      </c>
      <c r="D3213" s="6" t="str">
        <f t="shared" si="201"/>
        <v>上衣</v>
      </c>
      <c r="E3213" s="6" t="str">
        <f>IFERROR(VLOOKUP(B3213,总表!A:D,3,0),"-")</f>
        <v>橡胶围裙</v>
      </c>
      <c r="F3213" s="6" t="str">
        <f t="shared" si="202"/>
        <v>橡胶围裙</v>
      </c>
      <c r="H3213" s="6" t="str">
        <f>IF(IFERROR(VLOOKUP(B3213,总表!A:D,4,0),"露易")=0," ",IFERROR(VLOOKUP(B3213,总表!A:D,4,0),"-"))</f>
        <v>黑色</v>
      </c>
      <c r="I3213" s="6" t="str">
        <f t="shared" si="203"/>
        <v>黑色</v>
      </c>
    </row>
    <row r="3214" spans="1:9">
      <c r="A3214" s="6">
        <v>3213</v>
      </c>
      <c r="B3214" s="47" t="str">
        <f t="shared" si="200"/>
        <v>00000C8D</v>
      </c>
      <c r="C3214" s="47" t="str">
        <f>IFERROR(VLOOKUP(B3214,总表!A:B,2,0),"-")</f>
        <v>-</v>
      </c>
      <c r="D3214" s="6" t="str">
        <f t="shared" si="201"/>
        <v>-</v>
      </c>
      <c r="E3214" s="6" t="str">
        <f>IFERROR(VLOOKUP(B3214,总表!A:D,3,0),"-")</f>
        <v>-</v>
      </c>
      <c r="F3214" s="6" t="str">
        <f t="shared" si="202"/>
        <v>-</v>
      </c>
      <c r="H3214" s="6" t="str">
        <f>IF(IFERROR(VLOOKUP(B3214,总表!A:D,4,0),"露易")=0," ",IFERROR(VLOOKUP(B3214,总表!A:D,4,0),"-"))</f>
        <v>-</v>
      </c>
      <c r="I3214" s="6" t="str">
        <f t="shared" si="203"/>
        <v>-</v>
      </c>
    </row>
    <row r="3215" spans="1:9">
      <c r="A3215" s="6">
        <v>3214</v>
      </c>
      <c r="B3215" s="47" t="str">
        <f t="shared" si="200"/>
        <v>00000C8E</v>
      </c>
      <c r="C3215" s="47" t="str">
        <f>IFERROR(VLOOKUP(B3215,总表!A:B,2,0),"-")</f>
        <v>-</v>
      </c>
      <c r="D3215" s="6" t="str">
        <f t="shared" si="201"/>
        <v>-</v>
      </c>
      <c r="E3215" s="6" t="str">
        <f>IFERROR(VLOOKUP(B3215,总表!A:D,3,0),"-")</f>
        <v>-</v>
      </c>
      <c r="F3215" s="6" t="str">
        <f t="shared" si="202"/>
        <v>-</v>
      </c>
      <c r="G3215" s="6" t="s">
        <v>9</v>
      </c>
      <c r="H3215" s="6" t="str">
        <f>IF(IFERROR(VLOOKUP(B3215,总表!A:D,4,0),"露易")=0," ",IFERROR(VLOOKUP(B3215,总表!A:D,4,0),"-"))</f>
        <v>-</v>
      </c>
      <c r="I3215" s="6" t="str">
        <f t="shared" si="203"/>
        <v>-</v>
      </c>
    </row>
    <row r="3216" spans="1:9">
      <c r="A3216" s="6">
        <v>3215</v>
      </c>
      <c r="B3216" s="47" t="str">
        <f t="shared" si="200"/>
        <v>00000C8F</v>
      </c>
      <c r="C3216" s="47" t="str">
        <f>IFERROR(VLOOKUP(B3216,总表!A:B,2,0),"-")</f>
        <v>-</v>
      </c>
      <c r="D3216" s="6" t="str">
        <f t="shared" si="201"/>
        <v>-</v>
      </c>
      <c r="E3216" s="6" t="str">
        <f>IFERROR(VLOOKUP(B3216,总表!A:D,3,0),"-")</f>
        <v>-</v>
      </c>
      <c r="F3216" s="6" t="str">
        <f t="shared" si="202"/>
        <v>-</v>
      </c>
      <c r="G3216" s="6" t="s">
        <v>9</v>
      </c>
      <c r="H3216" s="6" t="str">
        <f>IF(IFERROR(VLOOKUP(B3216,总表!A:D,4,0),"露易")=0," ",IFERROR(VLOOKUP(B3216,总表!A:D,4,0),"-"))</f>
        <v>-</v>
      </c>
      <c r="I3216" s="6" t="str">
        <f t="shared" si="203"/>
        <v>-</v>
      </c>
    </row>
    <row r="3217" spans="1:9">
      <c r="A3217" s="6">
        <v>3216</v>
      </c>
      <c r="B3217" s="47" t="str">
        <f t="shared" si="200"/>
        <v>00000C90</v>
      </c>
      <c r="C3217" s="47" t="str">
        <f>IFERROR(VLOOKUP(B3217,总表!A:B,2,0),"-")</f>
        <v>-</v>
      </c>
      <c r="D3217" s="6" t="str">
        <f t="shared" si="201"/>
        <v>-</v>
      </c>
      <c r="E3217" s="6" t="str">
        <f>IFERROR(VLOOKUP(B3217,总表!A:D,3,0),"-")</f>
        <v>-</v>
      </c>
      <c r="F3217" s="6" t="str">
        <f t="shared" si="202"/>
        <v>-</v>
      </c>
      <c r="G3217" s="6" t="s">
        <v>9</v>
      </c>
      <c r="H3217" s="6" t="str">
        <f>IF(IFERROR(VLOOKUP(B3217,总表!A:D,4,0),"露易")=0," ",IFERROR(VLOOKUP(B3217,总表!A:D,4,0),"-"))</f>
        <v>-</v>
      </c>
      <c r="I3217" s="6" t="str">
        <f t="shared" si="203"/>
        <v>-</v>
      </c>
    </row>
    <row r="3218" spans="1:9">
      <c r="A3218" s="6">
        <v>3217</v>
      </c>
      <c r="B3218" s="47" t="str">
        <f t="shared" si="200"/>
        <v>00000C91</v>
      </c>
      <c r="C3218" s="47" t="str">
        <f>IFERROR(VLOOKUP(B3218,总表!A:B,2,0),"-")</f>
        <v>-</v>
      </c>
      <c r="D3218" s="6" t="str">
        <f t="shared" si="201"/>
        <v>-</v>
      </c>
      <c r="E3218" s="6" t="str">
        <f>IFERROR(VLOOKUP(B3218,总表!A:D,3,0),"-")</f>
        <v>-</v>
      </c>
      <c r="F3218" s="6" t="str">
        <f t="shared" si="202"/>
        <v>-</v>
      </c>
      <c r="G3218" s="6" t="s">
        <v>9</v>
      </c>
      <c r="H3218" s="6" t="str">
        <f>IF(IFERROR(VLOOKUP(B3218,总表!A:D,4,0),"露易")=0," ",IFERROR(VLOOKUP(B3218,总表!A:D,4,0),"-"))</f>
        <v>-</v>
      </c>
      <c r="I3218" s="6" t="str">
        <f t="shared" si="203"/>
        <v>-</v>
      </c>
    </row>
    <row r="3219" spans="1:9">
      <c r="A3219" s="6">
        <v>3218</v>
      </c>
      <c r="B3219" s="47" t="str">
        <f t="shared" si="200"/>
        <v>00000C92</v>
      </c>
      <c r="C3219" s="47" t="str">
        <f>IFERROR(VLOOKUP(B3219,总表!A:B,2,0),"-")</f>
        <v>-</v>
      </c>
      <c r="D3219" s="6" t="str">
        <f t="shared" si="201"/>
        <v>-</v>
      </c>
      <c r="E3219" s="6" t="str">
        <f>IFERROR(VLOOKUP(B3219,总表!A:D,3,0),"-")</f>
        <v>-</v>
      </c>
      <c r="F3219" s="6" t="str">
        <f t="shared" si="202"/>
        <v>-</v>
      </c>
      <c r="G3219" s="6" t="s">
        <v>9</v>
      </c>
      <c r="H3219" s="6" t="str">
        <f>IF(IFERROR(VLOOKUP(B3219,总表!A:D,4,0),"露易")=0," ",IFERROR(VLOOKUP(B3219,总表!A:D,4,0),"-"))</f>
        <v>-</v>
      </c>
      <c r="I3219" s="6" t="str">
        <f t="shared" si="203"/>
        <v>-</v>
      </c>
    </row>
    <row r="3220" spans="1:9">
      <c r="A3220" s="6">
        <v>3219</v>
      </c>
      <c r="B3220" s="47" t="str">
        <f t="shared" si="200"/>
        <v>00000C93</v>
      </c>
      <c r="C3220" s="47" t="str">
        <f>IFERROR(VLOOKUP(B3220,总表!A:B,2,0),"-")</f>
        <v>上衣</v>
      </c>
      <c r="D3220" s="6" t="str">
        <f t="shared" si="201"/>
        <v>上衣</v>
      </c>
      <c r="E3220" s="51" t="str">
        <f>IFERROR(VLOOKUP(B3220,总表!A:D,3,0),"-")</f>
        <v>钓鱼背心</v>
      </c>
      <c r="F3220" s="51" t="str">
        <f t="shared" si="202"/>
        <v>钓鱼背心</v>
      </c>
      <c r="H3220" s="51" t="str">
        <f>IF(IFERROR(VLOOKUP(B3220,总表!A:D,4,0),"露易")=0," ",IFERROR(VLOOKUP(B3220,总表!A:D,4,0),"-"))</f>
        <v>红色</v>
      </c>
      <c r="I3220" s="51" t="str">
        <f t="shared" si="203"/>
        <v>红色</v>
      </c>
    </row>
    <row r="3221" spans="1:9">
      <c r="A3221" s="6">
        <v>3220</v>
      </c>
      <c r="B3221" s="47" t="str">
        <f t="shared" si="200"/>
        <v>00000C94</v>
      </c>
      <c r="C3221" s="47" t="str">
        <f>IFERROR(VLOOKUP(B3221,总表!A:B,2,0),"-")</f>
        <v>-</v>
      </c>
      <c r="D3221" s="6" t="str">
        <f t="shared" si="201"/>
        <v>-</v>
      </c>
      <c r="E3221" s="6" t="str">
        <f>IFERROR(VLOOKUP(B3221,总表!A:D,3,0),"-")</f>
        <v>-</v>
      </c>
      <c r="F3221" s="6" t="str">
        <f t="shared" si="202"/>
        <v>-</v>
      </c>
      <c r="G3221" s="6" t="s">
        <v>9</v>
      </c>
      <c r="H3221" s="6" t="str">
        <f>IF(IFERROR(VLOOKUP(B3221,总表!A:D,4,0),"露易")=0," ",IFERROR(VLOOKUP(B3221,总表!A:D,4,0),"-"))</f>
        <v>-</v>
      </c>
      <c r="I3221" s="6" t="str">
        <f t="shared" si="203"/>
        <v>-</v>
      </c>
    </row>
    <row r="3222" spans="1:9">
      <c r="A3222" s="6">
        <v>3221</v>
      </c>
      <c r="B3222" s="47" t="str">
        <f t="shared" si="200"/>
        <v>00000C95</v>
      </c>
      <c r="C3222" s="47" t="str">
        <f>IFERROR(VLOOKUP(B3222,总表!A:B,2,0),"-")</f>
        <v>-</v>
      </c>
      <c r="D3222" s="6" t="str">
        <f t="shared" si="201"/>
        <v>-</v>
      </c>
      <c r="E3222" s="6" t="str">
        <f>IFERROR(VLOOKUP(B3222,总表!A:D,3,0),"-")</f>
        <v>-</v>
      </c>
      <c r="F3222" s="6" t="str">
        <f t="shared" si="202"/>
        <v>-</v>
      </c>
      <c r="G3222" s="6" t="s">
        <v>9</v>
      </c>
      <c r="H3222" s="6" t="str">
        <f>IF(IFERROR(VLOOKUP(B3222,总表!A:D,4,0),"露易")=0," ",IFERROR(VLOOKUP(B3222,总表!A:D,4,0),"-"))</f>
        <v>-</v>
      </c>
      <c r="I3222" s="6" t="str">
        <f t="shared" si="203"/>
        <v>-</v>
      </c>
    </row>
    <row r="3223" spans="1:9">
      <c r="A3223" s="6">
        <v>3222</v>
      </c>
      <c r="B3223" s="47" t="str">
        <f t="shared" si="200"/>
        <v>00000C96</v>
      </c>
      <c r="C3223" s="47" t="str">
        <f>IFERROR(VLOOKUP(B3223,总表!A:B,2,0),"-")</f>
        <v>上衣</v>
      </c>
      <c r="D3223" s="6" t="str">
        <f t="shared" si="201"/>
        <v>上衣</v>
      </c>
      <c r="E3223" s="6" t="str">
        <f>IFERROR(VLOOKUP(B3223,总表!A:D,3,0),"-")</f>
        <v>麂皮大衣</v>
      </c>
      <c r="F3223" s="6" t="str">
        <f t="shared" si="202"/>
        <v>麂皮大衣</v>
      </c>
      <c r="H3223" s="6" t="str">
        <f>IF(IFERROR(VLOOKUP(B3223,总表!A:D,4,0),"露易")=0," ",IFERROR(VLOOKUP(B3223,总表!A:D,4,0),"-"))</f>
        <v>米色</v>
      </c>
      <c r="I3223" s="6" t="str">
        <f t="shared" si="203"/>
        <v>米色</v>
      </c>
    </row>
    <row r="3224" spans="1:9">
      <c r="A3224" s="6">
        <v>3223</v>
      </c>
      <c r="B3224" s="47" t="str">
        <f t="shared" si="200"/>
        <v>00000C97</v>
      </c>
      <c r="C3224" s="47" t="str">
        <f>IFERROR(VLOOKUP(B3224,总表!A:B,2,0),"-")</f>
        <v>-</v>
      </c>
      <c r="D3224" s="6" t="str">
        <f t="shared" si="201"/>
        <v>-</v>
      </c>
      <c r="E3224" s="6" t="str">
        <f>IFERROR(VLOOKUP(B3224,总表!A:D,3,0),"-")</f>
        <v>-</v>
      </c>
      <c r="F3224" s="6" t="str">
        <f t="shared" si="202"/>
        <v>-</v>
      </c>
      <c r="G3224" s="6" t="s">
        <v>9</v>
      </c>
      <c r="H3224" s="6" t="str">
        <f>IF(IFERROR(VLOOKUP(B3224,总表!A:D,4,0),"露易")=0," ",IFERROR(VLOOKUP(B3224,总表!A:D,4,0),"-"))</f>
        <v>-</v>
      </c>
      <c r="I3224" s="6" t="str">
        <f t="shared" si="203"/>
        <v>-</v>
      </c>
    </row>
    <row r="3225" spans="1:9">
      <c r="A3225" s="6">
        <v>3224</v>
      </c>
      <c r="B3225" s="47" t="str">
        <f t="shared" si="200"/>
        <v>00000C98</v>
      </c>
      <c r="C3225" s="47" t="str">
        <f>IFERROR(VLOOKUP(B3225,总表!A:B,2,0),"-")</f>
        <v>-</v>
      </c>
      <c r="D3225" s="6" t="str">
        <f t="shared" si="201"/>
        <v>-</v>
      </c>
      <c r="E3225" s="6" t="str">
        <f>IFERROR(VLOOKUP(B3225,总表!A:D,3,0),"-")</f>
        <v>-</v>
      </c>
      <c r="F3225" s="6" t="str">
        <f t="shared" si="202"/>
        <v>-</v>
      </c>
      <c r="G3225" s="6" t="s">
        <v>9</v>
      </c>
      <c r="H3225" s="6" t="str">
        <f>IF(IFERROR(VLOOKUP(B3225,总表!A:D,4,0),"露易")=0," ",IFERROR(VLOOKUP(B3225,总表!A:D,4,0),"-"))</f>
        <v>-</v>
      </c>
      <c r="I3225" s="6" t="str">
        <f t="shared" si="203"/>
        <v>-</v>
      </c>
    </row>
    <row r="3226" spans="1:9">
      <c r="A3226" s="6">
        <v>3225</v>
      </c>
      <c r="B3226" s="47" t="str">
        <f t="shared" si="200"/>
        <v>00000C99</v>
      </c>
      <c r="C3226" s="47" t="str">
        <f>IFERROR(VLOOKUP(B3226,总表!A:B,2,0),"-")</f>
        <v>上衣</v>
      </c>
      <c r="D3226" s="6" t="str">
        <f t="shared" si="201"/>
        <v>上衣</v>
      </c>
      <c r="E3226" s="6" t="str">
        <f>IFERROR(VLOOKUP(B3226,总表!A:D,3,0),"-")</f>
        <v>法兰绒衬衫</v>
      </c>
      <c r="F3226" s="6" t="str">
        <f t="shared" si="202"/>
        <v>法兰绒衬衫</v>
      </c>
      <c r="H3226" s="51" t="str">
        <f>IF(IFERROR(VLOOKUP(B3226,总表!A:D,4,0),"露易")=0," ",IFERROR(VLOOKUP(B3226,总表!A:D,4,0),"-"))</f>
        <v>红色</v>
      </c>
      <c r="I3226" s="51" t="str">
        <f t="shared" si="203"/>
        <v>红色</v>
      </c>
    </row>
    <row r="3227" spans="1:9">
      <c r="A3227" s="6">
        <v>3226</v>
      </c>
      <c r="B3227" s="47" t="str">
        <f t="shared" si="200"/>
        <v>00000C9A</v>
      </c>
      <c r="C3227" s="50" t="str">
        <f>IFERROR(VLOOKUP(B3227,总表!A:B,2,0),"-")</f>
        <v>连衣套装</v>
      </c>
      <c r="D3227" s="51" t="str">
        <f t="shared" si="201"/>
        <v>连衣套装</v>
      </c>
      <c r="E3227" s="51" t="str">
        <f>IFERROR(VLOOKUP(B3227,总表!A:D,3,0),"-")</f>
        <v>连帽连身裙</v>
      </c>
      <c r="F3227" s="51" t="str">
        <f t="shared" si="202"/>
        <v>连帽连身裙</v>
      </c>
      <c r="H3227" s="6" t="str">
        <f>IF(IFERROR(VLOOKUP(B3227,总表!A:D,4,0),"露易")=0," ",IFERROR(VLOOKUP(B3227,总表!A:D,4,0),"-"))</f>
        <v>黄色</v>
      </c>
      <c r="I3227" s="6" t="str">
        <f t="shared" si="203"/>
        <v>黄色</v>
      </c>
    </row>
    <row r="3228" spans="1:9">
      <c r="A3228" s="6">
        <v>3227</v>
      </c>
      <c r="B3228" s="47" t="str">
        <f t="shared" si="200"/>
        <v>00000C9B</v>
      </c>
      <c r="C3228" s="47" t="str">
        <f>IFERROR(VLOOKUP(B3228,总表!A:B,2,0),"-")</f>
        <v>上衣</v>
      </c>
      <c r="D3228" s="6" t="str">
        <f t="shared" si="201"/>
        <v>上衣</v>
      </c>
      <c r="E3228" s="6" t="str">
        <f>IFERROR(VLOOKUP(B3228,总表!A:D,3,0),"-")</f>
        <v>牛仔背心</v>
      </c>
      <c r="F3228" s="6" t="str">
        <f t="shared" si="202"/>
        <v>牛仔背心</v>
      </c>
      <c r="H3228" s="6" t="str">
        <f>IF(IFERROR(VLOOKUP(B3228,总表!A:D,4,0),"露易")=0," ",IFERROR(VLOOKUP(B3228,总表!A:D,4,0),"-"))</f>
        <v>水洗色</v>
      </c>
      <c r="I3228" s="6" t="str">
        <f t="shared" si="203"/>
        <v>水洗色</v>
      </c>
    </row>
    <row r="3229" spans="1:9">
      <c r="A3229" s="6">
        <v>3228</v>
      </c>
      <c r="B3229" s="47" t="str">
        <f t="shared" si="200"/>
        <v>00000C9C</v>
      </c>
      <c r="C3229" s="47" t="str">
        <f>IFERROR(VLOOKUP(B3229,总表!A:B,2,0),"-")</f>
        <v>上衣</v>
      </c>
      <c r="D3229" s="6" t="str">
        <f t="shared" si="201"/>
        <v>上衣</v>
      </c>
      <c r="E3229" s="51" t="str">
        <f>IFERROR(VLOOKUP(B3229,总表!A:D,3,0),"-")</f>
        <v>围裙</v>
      </c>
      <c r="F3229" s="51" t="str">
        <f t="shared" si="202"/>
        <v>围裙</v>
      </c>
      <c r="H3229" s="6" t="str">
        <f>IF(IFERROR(VLOOKUP(B3229,总表!A:D,4,0),"露易")=0," ",IFERROR(VLOOKUP(B3229,总表!A:D,4,0),"-"))</f>
        <v>橘色</v>
      </c>
      <c r="I3229" s="6" t="str">
        <f t="shared" si="203"/>
        <v>橘色</v>
      </c>
    </row>
    <row r="3230" spans="1:9">
      <c r="A3230" s="6">
        <v>3229</v>
      </c>
      <c r="B3230" s="47" t="str">
        <f t="shared" si="200"/>
        <v>00000C9D</v>
      </c>
      <c r="C3230" s="50" t="str">
        <f>IFERROR(VLOOKUP(B3230,总表!A:B,2,0),"-")</f>
        <v>摆设类</v>
      </c>
      <c r="D3230" s="51" t="str">
        <f t="shared" si="201"/>
        <v>摆设类</v>
      </c>
      <c r="E3230" s="6" t="str">
        <f>IFERROR(VLOOKUP(B3230,总表!A:D,3,0),"-")</f>
        <v>晒衣绳</v>
      </c>
      <c r="F3230" s="6" t="str">
        <f t="shared" si="202"/>
        <v>晒衣绳</v>
      </c>
      <c r="H3230" s="6" t="str">
        <f>IF(IFERROR(VLOOKUP(B3230,总表!A:D,4,0),"露易")=0," ",IFERROR(VLOOKUP(B3230,总表!A:D,4,0),"-"))</f>
        <v> </v>
      </c>
      <c r="I3230" s="6" t="str">
        <f t="shared" si="203"/>
        <v> </v>
      </c>
    </row>
    <row r="3231" spans="1:9">
      <c r="A3231" s="6">
        <v>3230</v>
      </c>
      <c r="B3231" s="47" t="str">
        <f t="shared" si="200"/>
        <v>00000C9E</v>
      </c>
      <c r="C3231" s="50" t="str">
        <f>IFERROR(VLOOKUP(B3231,总表!A:B,2,0),"-")</f>
        <v>摆设类</v>
      </c>
      <c r="D3231" s="51" t="str">
        <f t="shared" si="201"/>
        <v>摆设类</v>
      </c>
      <c r="E3231" s="6" t="str">
        <f>IFERROR(VLOOKUP(B3231,总表!A:D,3,0),"-")</f>
        <v>日式床垫</v>
      </c>
      <c r="F3231" s="6" t="str">
        <f t="shared" si="202"/>
        <v>日式床垫</v>
      </c>
      <c r="H3231" s="6" t="str">
        <f>IF(IFERROR(VLOOKUP(B3231,总表!A:D,4,0),"露易")=0," ",IFERROR(VLOOKUP(B3231,总表!A:D,4,0),"-"))</f>
        <v> </v>
      </c>
      <c r="I3231" s="6" t="str">
        <f t="shared" si="203"/>
        <v> </v>
      </c>
    </row>
    <row r="3232" spans="1:9">
      <c r="A3232" s="6">
        <v>3231</v>
      </c>
      <c r="B3232" s="47" t="str">
        <f t="shared" si="200"/>
        <v>00000C9F</v>
      </c>
      <c r="C3232" s="47" t="str">
        <f>IFERROR(VLOOKUP(B3232,总表!A:B,2,0),"-")</f>
        <v>上衣</v>
      </c>
      <c r="D3232" s="6" t="str">
        <f t="shared" si="201"/>
        <v>上衣</v>
      </c>
      <c r="E3232" s="51" t="str">
        <f>IFERROR(VLOOKUP(B3232,总表!A:D,3,0),"-")</f>
        <v>骑兵队制服</v>
      </c>
      <c r="F3232" s="51" t="str">
        <f t="shared" si="202"/>
        <v>骑兵队制服</v>
      </c>
      <c r="H3232" s="51" t="str">
        <f>IF(IFERROR(VLOOKUP(B3232,总表!A:D,4,0),"露易")=0," ",IFERROR(VLOOKUP(B3232,总表!A:D,4,0),"-"))</f>
        <v>红色</v>
      </c>
      <c r="I3232" s="51" t="str">
        <f t="shared" si="203"/>
        <v>红色</v>
      </c>
    </row>
    <row r="3233" spans="1:9">
      <c r="A3233" s="6">
        <v>3232</v>
      </c>
      <c r="B3233" s="47" t="str">
        <f t="shared" si="200"/>
        <v>00000CA0</v>
      </c>
      <c r="C3233" s="50" t="str">
        <f>IFERROR(VLOOKUP(B3233,总表!A:B,2,0),"-")</f>
        <v>连衣套装</v>
      </c>
      <c r="D3233" s="51" t="str">
        <f t="shared" si="201"/>
        <v>连衣套装</v>
      </c>
      <c r="E3233" s="6" t="str">
        <f>IFERROR(VLOOKUP(B3233,总表!A:D,3,0),"-")</f>
        <v>原始人装</v>
      </c>
      <c r="F3233" s="6" t="str">
        <f t="shared" si="202"/>
        <v>原始人装</v>
      </c>
      <c r="H3233" s="6" t="str">
        <f>IF(IFERROR(VLOOKUP(B3233,总表!A:D,4,0),"露易")=0," ",IFERROR(VLOOKUP(B3233,总表!A:D,4,0),"-"))</f>
        <v>橘色</v>
      </c>
      <c r="I3233" s="6" t="str">
        <f t="shared" si="203"/>
        <v>橘色</v>
      </c>
    </row>
    <row r="3234" spans="1:9">
      <c r="A3234" s="6">
        <v>3233</v>
      </c>
      <c r="B3234" s="47" t="str">
        <f t="shared" si="200"/>
        <v>00000CA1</v>
      </c>
      <c r="C3234" s="47" t="str">
        <f>IFERROR(VLOOKUP(B3234,总表!A:B,2,0),"-")</f>
        <v>上衣</v>
      </c>
      <c r="D3234" s="6" t="str">
        <f t="shared" si="201"/>
        <v>上衣</v>
      </c>
      <c r="E3234" s="6" t="str">
        <f>IFERROR(VLOOKUP(B3234,总表!A:D,3,0),"-")</f>
        <v>候补骑士服</v>
      </c>
      <c r="F3234" s="6" t="str">
        <f t="shared" si="202"/>
        <v>候补骑士服</v>
      </c>
      <c r="H3234" s="51" t="str">
        <f>IF(IFERROR(VLOOKUP(B3234,总表!A:D,4,0),"露易")=0," ",IFERROR(VLOOKUP(B3234,总表!A:D,4,0),"-"))</f>
        <v>蓝色</v>
      </c>
      <c r="I3234" s="51" t="str">
        <f t="shared" si="203"/>
        <v>蓝色</v>
      </c>
    </row>
    <row r="3235" spans="1:9">
      <c r="A3235" s="6">
        <v>3234</v>
      </c>
      <c r="B3235" s="47" t="str">
        <f t="shared" si="200"/>
        <v>00000CA2</v>
      </c>
      <c r="C3235" s="50" t="str">
        <f>IFERROR(VLOOKUP(B3235,总表!A:B,2,0),"-")</f>
        <v>连衣套装</v>
      </c>
      <c r="D3235" s="51" t="str">
        <f t="shared" si="201"/>
        <v>连衣套装</v>
      </c>
      <c r="E3235" s="51" t="str">
        <f>IFERROR(VLOOKUP(B3235,总表!A:D,3,0),"-")</f>
        <v>针织连身裙</v>
      </c>
      <c r="F3235" s="51" t="str">
        <f t="shared" si="202"/>
        <v>针织连身裙</v>
      </c>
      <c r="H3235" s="6" t="str">
        <f>IF(IFERROR(VLOOKUP(B3235,总表!A:D,4,0),"露易")=0," ",IFERROR(VLOOKUP(B3235,总表!A:D,4,0),"-"))</f>
        <v>橄榄绿</v>
      </c>
      <c r="I3235" s="6" t="str">
        <f t="shared" si="203"/>
        <v>橄榄绿</v>
      </c>
    </row>
    <row r="3236" spans="1:9">
      <c r="A3236" s="6">
        <v>3235</v>
      </c>
      <c r="B3236" s="47" t="str">
        <f t="shared" si="200"/>
        <v>00000CA3</v>
      </c>
      <c r="C3236" s="47" t="str">
        <f>IFERROR(VLOOKUP(B3236,总表!A:B,2,0),"-")</f>
        <v>-</v>
      </c>
      <c r="D3236" s="6" t="str">
        <f t="shared" si="201"/>
        <v>-</v>
      </c>
      <c r="E3236" s="6" t="str">
        <f>IFERROR(VLOOKUP(B3236,总表!A:D,3,0),"-")</f>
        <v>-</v>
      </c>
      <c r="F3236" s="6" t="str">
        <f t="shared" si="202"/>
        <v>-</v>
      </c>
      <c r="G3236" s="6" t="s">
        <v>9</v>
      </c>
      <c r="H3236" s="6" t="str">
        <f>IF(IFERROR(VLOOKUP(B3236,总表!A:D,4,0),"露易")=0," ",IFERROR(VLOOKUP(B3236,总表!A:D,4,0),"-"))</f>
        <v>-</v>
      </c>
      <c r="I3236" s="6" t="str">
        <f t="shared" si="203"/>
        <v>-</v>
      </c>
    </row>
    <row r="3237" spans="1:9">
      <c r="A3237" s="6">
        <v>3236</v>
      </c>
      <c r="B3237" s="47" t="str">
        <f t="shared" si="200"/>
        <v>00000CA4</v>
      </c>
      <c r="C3237" s="47" t="str">
        <f>IFERROR(VLOOKUP(B3237,总表!A:B,2,0),"-")</f>
        <v>-</v>
      </c>
      <c r="D3237" s="6" t="str">
        <f t="shared" si="201"/>
        <v>-</v>
      </c>
      <c r="E3237" s="6" t="str">
        <f>IFERROR(VLOOKUP(B3237,总表!A:D,3,0),"-")</f>
        <v>-</v>
      </c>
      <c r="F3237" s="6" t="str">
        <f t="shared" si="202"/>
        <v>-</v>
      </c>
      <c r="G3237" s="6" t="s">
        <v>9</v>
      </c>
      <c r="H3237" s="6" t="str">
        <f>IF(IFERROR(VLOOKUP(B3237,总表!A:D,4,0),"露易")=0," ",IFERROR(VLOOKUP(B3237,总表!A:D,4,0),"-"))</f>
        <v>-</v>
      </c>
      <c r="I3237" s="6" t="str">
        <f t="shared" si="203"/>
        <v>-</v>
      </c>
    </row>
    <row r="3238" spans="1:9">
      <c r="A3238" s="6">
        <v>3237</v>
      </c>
      <c r="B3238" s="47" t="str">
        <f t="shared" si="200"/>
        <v>00000CA5</v>
      </c>
      <c r="C3238" s="47" t="str">
        <f>IFERROR(VLOOKUP(B3238,总表!A:B,2,0),"-")</f>
        <v>上衣</v>
      </c>
      <c r="D3238" s="6" t="str">
        <f t="shared" si="201"/>
        <v>上衣</v>
      </c>
      <c r="E3238" s="51" t="str">
        <f>IFERROR(VLOOKUP(B3238,总表!A:D,3,0),"-")</f>
        <v>凤梨夏威夷衬衫</v>
      </c>
      <c r="F3238" s="51" t="str">
        <f t="shared" si="202"/>
        <v>凤梨夏威夷衬衫</v>
      </c>
      <c r="H3238" s="51" t="str">
        <f>IF(IFERROR(VLOOKUP(B3238,总表!A:D,4,0),"露易")=0," ",IFERROR(VLOOKUP(B3238,总表!A:D,4,0),"-"))</f>
        <v>蓝色</v>
      </c>
      <c r="I3238" s="51" t="str">
        <f t="shared" si="203"/>
        <v>蓝色</v>
      </c>
    </row>
    <row r="3239" spans="1:9">
      <c r="A3239" s="6">
        <v>3238</v>
      </c>
      <c r="B3239" s="47" t="str">
        <f t="shared" si="200"/>
        <v>00000CA6</v>
      </c>
      <c r="C3239" s="47" t="str">
        <f>IFERROR(VLOOKUP(B3239,总表!A:B,2,0),"-")</f>
        <v>-</v>
      </c>
      <c r="D3239" s="6" t="str">
        <f t="shared" si="201"/>
        <v>-</v>
      </c>
      <c r="E3239" s="6" t="str">
        <f>IFERROR(VLOOKUP(B3239,总表!A:D,3,0),"-")</f>
        <v>-</v>
      </c>
      <c r="F3239" s="6" t="str">
        <f t="shared" si="202"/>
        <v>-</v>
      </c>
      <c r="G3239" s="6" t="s">
        <v>9</v>
      </c>
      <c r="H3239" s="6" t="str">
        <f>IF(IFERROR(VLOOKUP(B3239,总表!A:D,4,0),"露易")=0," ",IFERROR(VLOOKUP(B3239,总表!A:D,4,0),"-"))</f>
        <v>-</v>
      </c>
      <c r="I3239" s="6" t="str">
        <f t="shared" si="203"/>
        <v>-</v>
      </c>
    </row>
    <row r="3240" spans="1:9">
      <c r="A3240" s="6">
        <v>3239</v>
      </c>
      <c r="B3240" s="47" t="str">
        <f t="shared" si="200"/>
        <v>00000CA7</v>
      </c>
      <c r="C3240" s="47" t="str">
        <f>IFERROR(VLOOKUP(B3240,总表!A:B,2,0),"-")</f>
        <v>上衣</v>
      </c>
      <c r="D3240" s="6" t="str">
        <f t="shared" si="201"/>
        <v>上衣</v>
      </c>
      <c r="E3240" s="6" t="str">
        <f>IFERROR(VLOOKUP(B3240,总表!A:D,3,0),"-")</f>
        <v>蕾丝细肩带背心</v>
      </c>
      <c r="F3240" s="6" t="str">
        <f t="shared" si="202"/>
        <v>蕾丝细肩带背心</v>
      </c>
      <c r="H3240" s="6" t="str">
        <f>IF(IFERROR(VLOOKUP(B3240,总表!A:D,4,0),"露易")=0," ",IFERROR(VLOOKUP(B3240,总表!A:D,4,0),"-"))</f>
        <v>白色</v>
      </c>
      <c r="I3240" s="6" t="str">
        <f t="shared" si="203"/>
        <v>白色</v>
      </c>
    </row>
    <row r="3241" spans="1:9">
      <c r="A3241" s="6">
        <v>3240</v>
      </c>
      <c r="B3241" s="47" t="str">
        <f t="shared" si="200"/>
        <v>00000CA8</v>
      </c>
      <c r="C3241" s="47" t="str">
        <f>IFERROR(VLOOKUP(B3241,总表!A:B,2,0),"-")</f>
        <v>-</v>
      </c>
      <c r="D3241" s="6" t="str">
        <f t="shared" si="201"/>
        <v>-</v>
      </c>
      <c r="E3241" s="6" t="str">
        <f>IFERROR(VLOOKUP(B3241,总表!A:D,3,0),"-")</f>
        <v>-</v>
      </c>
      <c r="F3241" s="6" t="str">
        <f t="shared" si="202"/>
        <v>-</v>
      </c>
      <c r="G3241" s="6" t="s">
        <v>9</v>
      </c>
      <c r="H3241" s="6" t="str">
        <f>IF(IFERROR(VLOOKUP(B3241,总表!A:D,4,0),"露易")=0," ",IFERROR(VLOOKUP(B3241,总表!A:D,4,0),"-"))</f>
        <v>-</v>
      </c>
      <c r="I3241" s="6" t="str">
        <f t="shared" si="203"/>
        <v>-</v>
      </c>
    </row>
    <row r="3242" spans="1:9">
      <c r="A3242" s="6">
        <v>3241</v>
      </c>
      <c r="B3242" s="47" t="str">
        <f t="shared" si="200"/>
        <v>00000CA9</v>
      </c>
      <c r="C3242" s="47" t="str">
        <f>IFERROR(VLOOKUP(B3242,总表!A:B,2,0),"-")</f>
        <v>-</v>
      </c>
      <c r="D3242" s="6" t="str">
        <f t="shared" si="201"/>
        <v>-</v>
      </c>
      <c r="E3242" s="6" t="str">
        <f>IFERROR(VLOOKUP(B3242,总表!A:D,3,0),"-")</f>
        <v>-</v>
      </c>
      <c r="F3242" s="6" t="str">
        <f t="shared" si="202"/>
        <v>-</v>
      </c>
      <c r="G3242" s="6" t="s">
        <v>9</v>
      </c>
      <c r="H3242" s="6" t="str">
        <f>IF(IFERROR(VLOOKUP(B3242,总表!A:D,4,0),"露易")=0," ",IFERROR(VLOOKUP(B3242,总表!A:D,4,0),"-"))</f>
        <v>-</v>
      </c>
      <c r="I3242" s="6" t="str">
        <f t="shared" si="203"/>
        <v>-</v>
      </c>
    </row>
    <row r="3243" spans="1:9">
      <c r="A3243" s="6">
        <v>3242</v>
      </c>
      <c r="B3243" s="47" t="str">
        <f t="shared" si="200"/>
        <v>00000CAA</v>
      </c>
      <c r="C3243" s="47" t="str">
        <f>IFERROR(VLOOKUP(B3243,总表!A:B,2,0),"-")</f>
        <v>-</v>
      </c>
      <c r="D3243" s="6" t="str">
        <f t="shared" si="201"/>
        <v>-</v>
      </c>
      <c r="E3243" s="6" t="str">
        <f>IFERROR(VLOOKUP(B3243,总表!A:D,3,0),"-")</f>
        <v>-</v>
      </c>
      <c r="F3243" s="6" t="str">
        <f t="shared" si="202"/>
        <v>-</v>
      </c>
      <c r="G3243" s="6" t="s">
        <v>9</v>
      </c>
      <c r="H3243" s="6" t="str">
        <f>IF(IFERROR(VLOOKUP(B3243,总表!A:D,4,0),"露易")=0," ",IFERROR(VLOOKUP(B3243,总表!A:D,4,0),"-"))</f>
        <v>-</v>
      </c>
      <c r="I3243" s="6" t="str">
        <f t="shared" si="203"/>
        <v>-</v>
      </c>
    </row>
    <row r="3244" spans="1:9">
      <c r="A3244" s="6">
        <v>3243</v>
      </c>
      <c r="B3244" s="47" t="str">
        <f t="shared" si="200"/>
        <v>00000CAB</v>
      </c>
      <c r="C3244" s="47" t="str">
        <f>IFERROR(VLOOKUP(B3244,总表!A:B,2,0),"-")</f>
        <v>-</v>
      </c>
      <c r="D3244" s="6" t="str">
        <f t="shared" si="201"/>
        <v>-</v>
      </c>
      <c r="E3244" s="6" t="str">
        <f>IFERROR(VLOOKUP(B3244,总表!A:D,3,0),"-")</f>
        <v>-</v>
      </c>
      <c r="F3244" s="6" t="str">
        <f t="shared" si="202"/>
        <v>-</v>
      </c>
      <c r="G3244" s="6" t="s">
        <v>9</v>
      </c>
      <c r="H3244" s="6" t="str">
        <f>IF(IFERROR(VLOOKUP(B3244,总表!A:D,4,0),"露易")=0," ",IFERROR(VLOOKUP(B3244,总表!A:D,4,0),"-"))</f>
        <v>-</v>
      </c>
      <c r="I3244" s="6" t="str">
        <f t="shared" si="203"/>
        <v>-</v>
      </c>
    </row>
    <row r="3245" spans="1:9">
      <c r="A3245" s="6">
        <v>3244</v>
      </c>
      <c r="B3245" s="47" t="str">
        <f t="shared" si="200"/>
        <v>00000CAC</v>
      </c>
      <c r="C3245" s="47" t="str">
        <f>IFERROR(VLOOKUP(B3245,总表!A:B,2,0),"-")</f>
        <v>上衣</v>
      </c>
      <c r="D3245" s="6" t="str">
        <f t="shared" si="201"/>
        <v>上衣</v>
      </c>
      <c r="E3245" s="6" t="str">
        <f>IFERROR(VLOOKUP(B3245,总表!A:D,3,0),"-")</f>
        <v>运动服</v>
      </c>
      <c r="F3245" s="6" t="str">
        <f t="shared" si="202"/>
        <v>运动服</v>
      </c>
      <c r="H3245" s="51" t="str">
        <f>IF(IFERROR(VLOOKUP(B3245,总表!A:D,4,0),"露易")=0," ",IFERROR(VLOOKUP(B3245,总表!A:D,4,0),"-"))</f>
        <v>红色</v>
      </c>
      <c r="I3245" s="51" t="str">
        <f t="shared" si="203"/>
        <v>红色</v>
      </c>
    </row>
    <row r="3246" spans="1:9">
      <c r="A3246" s="6">
        <v>3245</v>
      </c>
      <c r="B3246" s="47" t="str">
        <f t="shared" si="200"/>
        <v>00000CAD</v>
      </c>
      <c r="C3246" s="47" t="str">
        <f>IFERROR(VLOOKUP(B3246,总表!A:B,2,0),"-")</f>
        <v>上衣</v>
      </c>
      <c r="D3246" s="6" t="str">
        <f t="shared" si="201"/>
        <v>上衣</v>
      </c>
      <c r="E3246" s="6" t="str">
        <f>IFERROR(VLOOKUP(B3246,总表!A:D,3,0),"-")</f>
        <v>西部牛仔装</v>
      </c>
      <c r="F3246" s="6" t="str">
        <f t="shared" si="202"/>
        <v>西部牛仔装</v>
      </c>
      <c r="H3246" s="51" t="str">
        <f>IF(IFERROR(VLOOKUP(B3246,总表!A:D,4,0),"露易")=0," ",IFERROR(VLOOKUP(B3246,总表!A:D,4,0),"-"))</f>
        <v>蓝色</v>
      </c>
      <c r="I3246" s="51" t="str">
        <f t="shared" si="203"/>
        <v>蓝色</v>
      </c>
    </row>
    <row r="3247" spans="1:9">
      <c r="A3247" s="6">
        <v>3246</v>
      </c>
      <c r="B3247" s="47" t="str">
        <f t="shared" si="200"/>
        <v>00000CAE</v>
      </c>
      <c r="C3247" s="47" t="str">
        <f>IFERROR(VLOOKUP(B3247,总表!A:B,2,0),"-")</f>
        <v>上衣</v>
      </c>
      <c r="D3247" s="6" t="str">
        <f t="shared" si="201"/>
        <v>上衣</v>
      </c>
      <c r="E3247" s="6" t="str">
        <f>IFERROR(VLOOKUP(B3247,总表!A:D,3,0),"-")</f>
        <v>接力赛服</v>
      </c>
      <c r="F3247" s="6" t="str">
        <f t="shared" si="202"/>
        <v>接力赛服</v>
      </c>
      <c r="H3247" s="51" t="str">
        <f>IF(IFERROR(VLOOKUP(B3247,总表!A:D,4,0),"露易")=0," ",IFERROR(VLOOKUP(B3247,总表!A:D,4,0),"-"))</f>
        <v>蓝色</v>
      </c>
      <c r="I3247" s="51" t="str">
        <f t="shared" si="203"/>
        <v>蓝色</v>
      </c>
    </row>
    <row r="3248" spans="1:9">
      <c r="A3248" s="6">
        <v>3247</v>
      </c>
      <c r="B3248" s="47" t="str">
        <f t="shared" si="200"/>
        <v>00000CAF</v>
      </c>
      <c r="C3248" s="47" t="str">
        <f>IFERROR(VLOOKUP(B3248,总表!A:B,2,0),"-")</f>
        <v>工具类</v>
      </c>
      <c r="D3248" s="6" t="str">
        <f t="shared" si="201"/>
        <v>工具类</v>
      </c>
      <c r="E3248" s="6" t="str">
        <f>IFERROR(VLOOKUP(B3248,总表!A:D,3,0),"-")</f>
        <v>河流施工许可证</v>
      </c>
      <c r="F3248" s="6" t="str">
        <f t="shared" si="202"/>
        <v>河流施工许可证</v>
      </c>
      <c r="G3248" s="6" t="s">
        <v>9</v>
      </c>
      <c r="H3248" s="6" t="str">
        <f>IF(IFERROR(VLOOKUP(B3248,总表!A:D,4,0),"露易")=0," ",IFERROR(VLOOKUP(B3248,总表!A:D,4,0),"-"))</f>
        <v> </v>
      </c>
      <c r="I3248" s="6" t="str">
        <f t="shared" si="203"/>
        <v> </v>
      </c>
    </row>
    <row r="3249" spans="1:9">
      <c r="A3249" s="6">
        <v>3248</v>
      </c>
      <c r="B3249" s="47" t="str">
        <f t="shared" si="200"/>
        <v>00000CB0</v>
      </c>
      <c r="C3249" s="47" t="str">
        <f>IFERROR(VLOOKUP(B3249,总表!A:B,2,0),"-")</f>
        <v>上衣</v>
      </c>
      <c r="D3249" s="6" t="str">
        <f t="shared" si="201"/>
        <v>上衣</v>
      </c>
      <c r="E3249" s="6" t="str">
        <f>IFERROR(VLOOKUP(B3249,总表!A:D,3,0),"-")</f>
        <v>短袖中国风上衣</v>
      </c>
      <c r="F3249" s="6" t="str">
        <f t="shared" si="202"/>
        <v>短袖中国风上衣</v>
      </c>
      <c r="H3249" s="6" t="str">
        <f>IF(IFERROR(VLOOKUP(B3249,总表!A:D,4,0),"露易")=0," ",IFERROR(VLOOKUP(B3249,总表!A:D,4,0),"-"))</f>
        <v>粉红</v>
      </c>
      <c r="I3249" s="6" t="str">
        <f t="shared" si="203"/>
        <v>粉红</v>
      </c>
    </row>
    <row r="3250" spans="1:9">
      <c r="A3250" s="6">
        <v>3249</v>
      </c>
      <c r="B3250" s="47" t="str">
        <f t="shared" si="200"/>
        <v>00000CB1</v>
      </c>
      <c r="C3250" s="47" t="str">
        <f>IFERROR(VLOOKUP(B3250,总表!A:B,2,0),"-")</f>
        <v>上衣</v>
      </c>
      <c r="D3250" s="6" t="str">
        <f t="shared" si="201"/>
        <v>上衣</v>
      </c>
      <c r="E3250" s="6" t="str">
        <f>IFERROR(VLOOKUP(B3250,总表!A:D,3,0),"-")</f>
        <v>足球队服</v>
      </c>
      <c r="F3250" s="6" t="str">
        <f t="shared" si="202"/>
        <v>足球队服</v>
      </c>
      <c r="H3250" s="6" t="str">
        <f>IF(IFERROR(VLOOKUP(B3250,总表!A:D,4,0),"露易")=0," ",IFERROR(VLOOKUP(B3250,总表!A:D,4,0),"-"))</f>
        <v>黄色</v>
      </c>
      <c r="I3250" s="6" t="str">
        <f t="shared" si="203"/>
        <v>黄色</v>
      </c>
    </row>
    <row r="3251" spans="1:9">
      <c r="A3251" s="6">
        <v>3250</v>
      </c>
      <c r="B3251" s="47" t="str">
        <f t="shared" si="200"/>
        <v>00000CB2</v>
      </c>
      <c r="C3251" s="47" t="str">
        <f>IFERROR(VLOOKUP(B3251,总表!A:B,2,0),"-")</f>
        <v>-</v>
      </c>
      <c r="D3251" s="6" t="str">
        <f t="shared" si="201"/>
        <v>-</v>
      </c>
      <c r="E3251" s="6" t="str">
        <f>IFERROR(VLOOKUP(B3251,总表!A:D,3,0),"-")</f>
        <v>-</v>
      </c>
      <c r="F3251" s="6" t="str">
        <f t="shared" si="202"/>
        <v>-</v>
      </c>
      <c r="G3251" s="6" t="s">
        <v>9</v>
      </c>
      <c r="H3251" s="6" t="str">
        <f>IF(IFERROR(VLOOKUP(B3251,总表!A:D,4,0),"露易")=0," ",IFERROR(VLOOKUP(B3251,总表!A:D,4,0),"-"))</f>
        <v>-</v>
      </c>
      <c r="I3251" s="6" t="str">
        <f t="shared" si="203"/>
        <v>-</v>
      </c>
    </row>
    <row r="3252" spans="1:9">
      <c r="A3252" s="6">
        <v>3251</v>
      </c>
      <c r="B3252" s="47" t="str">
        <f t="shared" si="200"/>
        <v>00000CB3</v>
      </c>
      <c r="C3252" s="50" t="str">
        <f>IFERROR(VLOOKUP(B3252,总表!A:B,2,0),"-")</f>
        <v>摆设类</v>
      </c>
      <c r="D3252" s="51" t="str">
        <f t="shared" si="201"/>
        <v>摆设类</v>
      </c>
      <c r="E3252" s="6" t="str">
        <f>IFERROR(VLOOKUP(B3252,总表!A:D,3,0),"-")</f>
        <v>瓦斯炉连烤箱</v>
      </c>
      <c r="F3252" s="6" t="str">
        <f t="shared" si="202"/>
        <v>瓦斯炉连烤箱</v>
      </c>
      <c r="H3252" s="6" t="str">
        <f>IF(IFERROR(VLOOKUP(B3252,总表!A:D,4,0),"露易")=0," ",IFERROR(VLOOKUP(B3252,总表!A:D,4,0),"-"))</f>
        <v> </v>
      </c>
      <c r="I3252" s="6" t="str">
        <f t="shared" si="203"/>
        <v> </v>
      </c>
    </row>
    <row r="3253" spans="1:9">
      <c r="A3253" s="6">
        <v>3252</v>
      </c>
      <c r="B3253" s="47" t="str">
        <f t="shared" si="200"/>
        <v>00000CB4</v>
      </c>
      <c r="C3253" s="50" t="str">
        <f>IFERROR(VLOOKUP(B3253,总表!A:B,2,0),"-")</f>
        <v>摆设类</v>
      </c>
      <c r="D3253" s="51" t="str">
        <f t="shared" si="201"/>
        <v>摆设类</v>
      </c>
      <c r="E3253" s="6" t="str">
        <f>IFERROR(VLOOKUP(B3253,总表!A:D,3,0),"-")</f>
        <v>50寸液晶电视</v>
      </c>
      <c r="F3253" s="6" t="str">
        <f t="shared" si="202"/>
        <v>50寸液晶电视</v>
      </c>
      <c r="H3253" s="6" t="str">
        <f>IF(IFERROR(VLOOKUP(B3253,总表!A:D,4,0),"露易")=0," ",IFERROR(VLOOKUP(B3253,总表!A:D,4,0),"-"))</f>
        <v> </v>
      </c>
      <c r="I3253" s="6" t="str">
        <f t="shared" si="203"/>
        <v> </v>
      </c>
    </row>
    <row r="3254" spans="1:9">
      <c r="A3254" s="6">
        <v>3253</v>
      </c>
      <c r="B3254" s="47" t="str">
        <f t="shared" si="200"/>
        <v>00000CB5</v>
      </c>
      <c r="C3254" s="47" t="str">
        <f>IFERROR(VLOOKUP(B3254,总表!A:B,2,0),"-")</f>
        <v>上衣</v>
      </c>
      <c r="D3254" s="6" t="str">
        <f t="shared" si="201"/>
        <v>上衣</v>
      </c>
      <c r="E3254" s="6" t="str">
        <f>IFERROR(VLOOKUP(B3254,总表!A:D,3,0),"-")</f>
        <v>虎纹飞行外套</v>
      </c>
      <c r="F3254" s="6" t="str">
        <f t="shared" si="202"/>
        <v>虎纹飞行外套</v>
      </c>
      <c r="H3254" s="51" t="str">
        <f>IF(IFERROR(VLOOKUP(B3254,总表!A:D,4,0),"露易")=0," ",IFERROR(VLOOKUP(B3254,总表!A:D,4,0),"-"))</f>
        <v>绿色</v>
      </c>
      <c r="I3254" s="51" t="str">
        <f t="shared" si="203"/>
        <v>绿色</v>
      </c>
    </row>
    <row r="3255" spans="1:9">
      <c r="A3255" s="6">
        <v>3254</v>
      </c>
      <c r="B3255" s="47" t="str">
        <f t="shared" si="200"/>
        <v>00000CB6</v>
      </c>
      <c r="C3255" s="47" t="str">
        <f>IFERROR(VLOOKUP(B3255,总表!A:B,2,0),"-")</f>
        <v>上衣</v>
      </c>
      <c r="D3255" s="6" t="str">
        <f t="shared" si="201"/>
        <v>上衣</v>
      </c>
      <c r="E3255" s="6" t="str">
        <f>IFERROR(VLOOKUP(B3255,总表!A:D,3,0),"-")</f>
        <v>祭典和服</v>
      </c>
      <c r="F3255" s="6" t="str">
        <f t="shared" si="202"/>
        <v>祭典和服</v>
      </c>
      <c r="H3255" s="51" t="str">
        <f>IF(IFERROR(VLOOKUP(B3255,总表!A:D,4,0),"露易")=0," ",IFERROR(VLOOKUP(B3255,总表!A:D,4,0),"-"))</f>
        <v>蓝色</v>
      </c>
      <c r="I3255" s="51" t="str">
        <f t="shared" si="203"/>
        <v>蓝色</v>
      </c>
    </row>
    <row r="3256" spans="1:9">
      <c r="A3256" s="6">
        <v>3255</v>
      </c>
      <c r="B3256" s="47" t="str">
        <f t="shared" si="200"/>
        <v>00000CB7</v>
      </c>
      <c r="C3256" s="47" t="str">
        <f>IFERROR(VLOOKUP(B3256,总表!A:B,2,0),"-")</f>
        <v>上衣</v>
      </c>
      <c r="D3256" s="6" t="str">
        <f t="shared" si="201"/>
        <v>上衣</v>
      </c>
      <c r="E3256" s="6" t="str">
        <f>IFERROR(VLOOKUP(B3256,总表!A:D,3,0),"-")</f>
        <v>登山连帽上衣</v>
      </c>
      <c r="F3256" s="6" t="str">
        <f t="shared" si="202"/>
        <v>登山连帽上衣</v>
      </c>
      <c r="H3256" s="51" t="str">
        <f>IF(IFERROR(VLOOKUP(B3256,总表!A:D,4,0),"露易")=0," ",IFERROR(VLOOKUP(B3256,总表!A:D,4,0),"-"))</f>
        <v>红色</v>
      </c>
      <c r="I3256" s="51" t="str">
        <f t="shared" si="203"/>
        <v>红色</v>
      </c>
    </row>
    <row r="3257" spans="1:9">
      <c r="A3257" s="6">
        <v>3256</v>
      </c>
      <c r="B3257" s="47" t="str">
        <f t="shared" si="200"/>
        <v>00000CB8</v>
      </c>
      <c r="C3257" s="47" t="str">
        <f>IFERROR(VLOOKUP(B3257,总表!A:B,2,0),"-")</f>
        <v>上衣</v>
      </c>
      <c r="D3257" s="6" t="str">
        <f t="shared" si="201"/>
        <v>上衣</v>
      </c>
      <c r="E3257" s="51" t="str">
        <f>IFERROR(VLOOKUP(B3257,总表!A:D,3,0),"-")</f>
        <v>龙纹飞行外套</v>
      </c>
      <c r="F3257" s="51" t="str">
        <f t="shared" si="202"/>
        <v>龙纹飞行外套</v>
      </c>
      <c r="H3257" s="6" t="str">
        <f>IF(IFERROR(VLOOKUP(B3257,总表!A:D,4,0),"露易")=0," ",IFERROR(VLOOKUP(B3257,总表!A:D,4,0),"-"))</f>
        <v>黑色</v>
      </c>
      <c r="I3257" s="6" t="str">
        <f t="shared" si="203"/>
        <v>黑色</v>
      </c>
    </row>
    <row r="3258" spans="1:9">
      <c r="A3258" s="6">
        <v>3257</v>
      </c>
      <c r="B3258" s="47" t="str">
        <f t="shared" si="200"/>
        <v>00000CB9</v>
      </c>
      <c r="C3258" s="47" t="str">
        <f>IFERROR(VLOOKUP(B3258,总表!A:B,2,0),"-")</f>
        <v>上衣</v>
      </c>
      <c r="D3258" s="6" t="str">
        <f t="shared" si="201"/>
        <v>上衣</v>
      </c>
      <c r="E3258" s="6" t="str">
        <f>IFERROR(VLOOKUP(B3258,总表!A:D,3,0),"-")</f>
        <v>迷彩上衣</v>
      </c>
      <c r="F3258" s="6" t="str">
        <f t="shared" si="202"/>
        <v>迷彩上衣</v>
      </c>
      <c r="H3258" s="6" t="str">
        <f>IF(IFERROR(VLOOKUP(B3258,总表!A:D,4,0),"露易")=0," ",IFERROR(VLOOKUP(B3258,总表!A:D,4,0),"-"))</f>
        <v>棕色</v>
      </c>
      <c r="I3258" s="6" t="str">
        <f t="shared" si="203"/>
        <v>棕色</v>
      </c>
    </row>
    <row r="3259" spans="1:9">
      <c r="A3259" s="6">
        <v>3258</v>
      </c>
      <c r="B3259" s="47" t="str">
        <f t="shared" si="200"/>
        <v>00000CBA</v>
      </c>
      <c r="C3259" s="47" t="str">
        <f>IFERROR(VLOOKUP(B3259,总表!A:B,2,0),"-")</f>
        <v>上衣</v>
      </c>
      <c r="D3259" s="6" t="str">
        <f t="shared" si="201"/>
        <v>上衣</v>
      </c>
      <c r="E3259" s="51" t="str">
        <f>IFERROR(VLOOKUP(B3259,总表!A:D,3,0),"-")</f>
        <v>单车运动服</v>
      </c>
      <c r="F3259" s="51" t="str">
        <f t="shared" si="202"/>
        <v>单车运动服</v>
      </c>
      <c r="H3259" s="51" t="str">
        <f>IF(IFERROR(VLOOKUP(B3259,总表!A:D,4,0),"露易")=0," ",IFERROR(VLOOKUP(B3259,总表!A:D,4,0),"-"))</f>
        <v>蓝色×白色</v>
      </c>
      <c r="I3259" s="51" t="str">
        <f t="shared" si="203"/>
        <v>蓝色×白色</v>
      </c>
    </row>
    <row r="3260" spans="1:9">
      <c r="A3260" s="6">
        <v>3259</v>
      </c>
      <c r="B3260" s="47" t="str">
        <f t="shared" si="200"/>
        <v>00000CBB</v>
      </c>
      <c r="C3260" s="47" t="str">
        <f>IFERROR(VLOOKUP(B3260,总表!A:B,2,0),"-")</f>
        <v>上衣</v>
      </c>
      <c r="D3260" s="6" t="str">
        <f t="shared" si="201"/>
        <v>上衣</v>
      </c>
      <c r="E3260" s="6" t="str">
        <f>IFERROR(VLOOKUP(B3260,总表!A:D,3,0),"-")</f>
        <v>小鸡T恤</v>
      </c>
      <c r="F3260" s="6" t="str">
        <f t="shared" si="202"/>
        <v>小鸡T恤</v>
      </c>
      <c r="H3260" s="51" t="str">
        <f>IF(IFERROR(VLOOKUP(B3260,总表!A:D,4,0),"露易")=0," ",IFERROR(VLOOKUP(B3260,总表!A:D,4,0),"-"))</f>
        <v>蓝色</v>
      </c>
      <c r="I3260" s="51" t="str">
        <f t="shared" si="203"/>
        <v>蓝色</v>
      </c>
    </row>
    <row r="3261" spans="1:9">
      <c r="A3261" s="6">
        <v>3260</v>
      </c>
      <c r="B3261" s="47" t="str">
        <f t="shared" si="200"/>
        <v>00000CBC</v>
      </c>
      <c r="C3261" s="50" t="str">
        <f>IFERROR(VLOOKUP(B3261,总表!A:B,2,0),"-")</f>
        <v>连衣套装</v>
      </c>
      <c r="D3261" s="51" t="str">
        <f t="shared" si="201"/>
        <v>连衣套装</v>
      </c>
      <c r="E3261" s="6" t="str">
        <f>IFERROR(VLOOKUP(B3261,总表!A:D,3,0),"-")</f>
        <v>公主裙</v>
      </c>
      <c r="F3261" s="6" t="str">
        <f t="shared" si="202"/>
        <v>公主裙</v>
      </c>
      <c r="H3261" s="51" t="str">
        <f>IF(IFERROR(VLOOKUP(B3261,总表!A:D,4,0),"露易")=0," ",IFERROR(VLOOKUP(B3261,总表!A:D,4,0),"-"))</f>
        <v>蓝色</v>
      </c>
      <c r="I3261" s="51" t="str">
        <f t="shared" si="203"/>
        <v>蓝色</v>
      </c>
    </row>
    <row r="3262" spans="1:9">
      <c r="A3262" s="6">
        <v>3261</v>
      </c>
      <c r="B3262" s="47" t="str">
        <f t="shared" si="200"/>
        <v>00000CBD</v>
      </c>
      <c r="C3262" s="50" t="str">
        <f>IFERROR(VLOOKUP(B3262,总表!A:B,2,0),"-")</f>
        <v>连衣套装</v>
      </c>
      <c r="D3262" s="51" t="str">
        <f t="shared" si="201"/>
        <v>连衣套装</v>
      </c>
      <c r="E3262" s="6" t="str">
        <f>IFERROR(VLOOKUP(B3262,总表!A:D,3,0),"-")</f>
        <v>无袖针织连身裙</v>
      </c>
      <c r="F3262" s="6" t="str">
        <f t="shared" si="202"/>
        <v>无袖针织连身裙</v>
      </c>
      <c r="H3262" s="6" t="str">
        <f>IF(IFERROR(VLOOKUP(B3262,总表!A:D,4,0),"露易")=0," ",IFERROR(VLOOKUP(B3262,总表!A:D,4,0),"-"))</f>
        <v>灰色</v>
      </c>
      <c r="I3262" s="6" t="str">
        <f t="shared" si="203"/>
        <v>灰色</v>
      </c>
    </row>
    <row r="3263" spans="1:9">
      <c r="A3263" s="6">
        <v>3262</v>
      </c>
      <c r="B3263" s="47" t="str">
        <f t="shared" si="200"/>
        <v>00000CBE</v>
      </c>
      <c r="C3263" s="47" t="str">
        <f>IFERROR(VLOOKUP(B3263,总表!A:B,2,0),"-")</f>
        <v>上衣</v>
      </c>
      <c r="D3263" s="6" t="str">
        <f t="shared" si="201"/>
        <v>上衣</v>
      </c>
      <c r="E3263" s="6" t="str">
        <f>IFERROR(VLOOKUP(B3263,总表!A:D,3,0),"-")</f>
        <v>菱格纹背心</v>
      </c>
      <c r="F3263" s="6" t="str">
        <f t="shared" si="202"/>
        <v>菱格纹背心</v>
      </c>
      <c r="H3263" s="51" t="str">
        <f>IF(IFERROR(VLOOKUP(B3263,总表!A:D,4,0),"露易")=0," ",IFERROR(VLOOKUP(B3263,总表!A:D,4,0),"-"))</f>
        <v>蓝色</v>
      </c>
      <c r="I3263" s="51" t="str">
        <f t="shared" si="203"/>
        <v>蓝色</v>
      </c>
    </row>
    <row r="3264" spans="1:9">
      <c r="A3264" s="6">
        <v>3263</v>
      </c>
      <c r="B3264" s="47" t="str">
        <f t="shared" si="200"/>
        <v>00000CBF</v>
      </c>
      <c r="C3264" s="47" t="str">
        <f>IFERROR(VLOOKUP(B3264,总表!A:B,2,0),"-")</f>
        <v>其他类</v>
      </c>
      <c r="D3264" s="6" t="str">
        <f t="shared" si="201"/>
        <v>其他类</v>
      </c>
      <c r="E3264" s="6" t="str">
        <f>IFERROR(VLOOKUP(B3264,总表!A:D,3,0),"-")</f>
        <v>蜂巢</v>
      </c>
      <c r="F3264" s="6" t="str">
        <f t="shared" si="202"/>
        <v>蜂巢</v>
      </c>
      <c r="G3264" s="6">
        <v>300</v>
      </c>
      <c r="H3264" s="6" t="str">
        <f>IF(IFERROR(VLOOKUP(B3264,总表!A:D,4,0),"露易")=0," ",IFERROR(VLOOKUP(B3264,总表!A:D,4,0),"-"))</f>
        <v> </v>
      </c>
      <c r="I3264" s="6" t="str">
        <f t="shared" si="203"/>
        <v> </v>
      </c>
    </row>
    <row r="3265" spans="1:9">
      <c r="A3265" s="6">
        <v>3264</v>
      </c>
      <c r="B3265" s="47" t="str">
        <f t="shared" si="200"/>
        <v>00000CC0</v>
      </c>
      <c r="C3265" s="47" t="str">
        <f>IFERROR(VLOOKUP(B3265,总表!A:B,2,0),"-")</f>
        <v>上衣</v>
      </c>
      <c r="D3265" s="6" t="str">
        <f t="shared" si="201"/>
        <v>上衣</v>
      </c>
      <c r="E3265" s="6" t="str">
        <f>IFERROR(VLOOKUP(B3265,总表!A:D,3,0),"-")</f>
        <v>探险服</v>
      </c>
      <c r="F3265" s="6" t="str">
        <f t="shared" si="202"/>
        <v>探险服</v>
      </c>
      <c r="H3265" s="51" t="str">
        <f>IF(IFERROR(VLOOKUP(B3265,总表!A:D,4,0),"露易")=0," ",IFERROR(VLOOKUP(B3265,总表!A:D,4,0),"-"))</f>
        <v>驼色</v>
      </c>
      <c r="I3265" s="51" t="str">
        <f t="shared" si="203"/>
        <v>驼色</v>
      </c>
    </row>
    <row r="3266" spans="1:9">
      <c r="A3266" s="6">
        <v>3265</v>
      </c>
      <c r="B3266" s="47" t="str">
        <f t="shared" ref="B3266:B3329" si="204">DEC2HEX(ROW(A3265),8)</f>
        <v>00000CC1</v>
      </c>
      <c r="C3266" s="47" t="str">
        <f>IFERROR(VLOOKUP(B3266,总表!A:B,2,0),"-")</f>
        <v>上衣</v>
      </c>
      <c r="D3266" s="6" t="str">
        <f t="shared" ref="D3266:D3329" si="205">C3266</f>
        <v>上衣</v>
      </c>
      <c r="E3266" s="51" t="str">
        <f>IFERROR(VLOOKUP(B3266,总表!A:D,3,0),"-")</f>
        <v>华丽外套</v>
      </c>
      <c r="F3266" s="51" t="str">
        <f t="shared" ref="F3266:F3329" si="206">E3266</f>
        <v>华丽外套</v>
      </c>
      <c r="H3266" s="6" t="str">
        <f>IF(IFERROR(VLOOKUP(B3266,总表!A:D,4,0),"露易")=0," ",IFERROR(VLOOKUP(B3266,总表!A:D,4,0),"-"))</f>
        <v>白色</v>
      </c>
      <c r="I3266" s="6" t="str">
        <f t="shared" ref="I3266:I3329" si="207">H3266</f>
        <v>白色</v>
      </c>
    </row>
    <row r="3267" spans="1:9">
      <c r="A3267" s="6">
        <v>3266</v>
      </c>
      <c r="B3267" s="47" t="str">
        <f t="shared" si="204"/>
        <v>00000CC2</v>
      </c>
      <c r="C3267" s="47" t="str">
        <f>IFERROR(VLOOKUP(B3267,总表!A:B,2,0),"-")</f>
        <v>上衣</v>
      </c>
      <c r="D3267" s="6" t="str">
        <f t="shared" si="205"/>
        <v>上衣</v>
      </c>
      <c r="E3267" s="6" t="str">
        <f>IFERROR(VLOOKUP(B3267,总表!A:D,3,0),"-")</f>
        <v>配领带衬衫</v>
      </c>
      <c r="F3267" s="6" t="str">
        <f t="shared" si="206"/>
        <v>配领带衬衫</v>
      </c>
      <c r="H3267" s="51" t="str">
        <f>IF(IFERROR(VLOOKUP(B3267,总表!A:D,4,0),"露易")=0," ",IFERROR(VLOOKUP(B3267,总表!A:D,4,0),"-"))</f>
        <v>红色斜纹领带</v>
      </c>
      <c r="I3267" s="51" t="str">
        <f t="shared" si="207"/>
        <v>红色斜纹领带</v>
      </c>
    </row>
    <row r="3268" spans="1:9">
      <c r="A3268" s="6">
        <v>3267</v>
      </c>
      <c r="B3268" s="47" t="str">
        <f t="shared" si="204"/>
        <v>00000CC3</v>
      </c>
      <c r="C3268" s="47" t="str">
        <f>IFERROR(VLOOKUP(B3268,总表!A:B,2,0),"-")</f>
        <v>-</v>
      </c>
      <c r="D3268" s="6" t="str">
        <f t="shared" si="205"/>
        <v>-</v>
      </c>
      <c r="E3268" s="6" t="str">
        <f>IFERROR(VLOOKUP(B3268,总表!A:D,3,0),"-")</f>
        <v>-</v>
      </c>
      <c r="F3268" s="6" t="str">
        <f t="shared" si="206"/>
        <v>-</v>
      </c>
      <c r="G3268" s="6" t="s">
        <v>9</v>
      </c>
      <c r="H3268" s="6" t="str">
        <f>IF(IFERROR(VLOOKUP(B3268,总表!A:D,4,0),"露易")=0," ",IFERROR(VLOOKUP(B3268,总表!A:D,4,0),"-"))</f>
        <v>-</v>
      </c>
      <c r="I3268" s="6" t="str">
        <f t="shared" si="207"/>
        <v>-</v>
      </c>
    </row>
    <row r="3269" spans="1:9">
      <c r="A3269" s="6">
        <v>3268</v>
      </c>
      <c r="B3269" s="47" t="str">
        <f t="shared" si="204"/>
        <v>00000CC4</v>
      </c>
      <c r="C3269" s="47" t="str">
        <f>IFERROR(VLOOKUP(B3269,总表!A:B,2,0),"-")</f>
        <v>上衣</v>
      </c>
      <c r="D3269" s="6" t="str">
        <f t="shared" si="205"/>
        <v>上衣</v>
      </c>
      <c r="E3269" s="6" t="str">
        <f>IFERROR(VLOOKUP(B3269,总表!A:D,3,0),"-")</f>
        <v>日本料理厨师服</v>
      </c>
      <c r="F3269" s="6" t="str">
        <f t="shared" si="206"/>
        <v>日本料理厨师服</v>
      </c>
      <c r="H3269" s="6" t="str">
        <f>IF(IFERROR(VLOOKUP(B3269,总表!A:D,4,0),"露易")=0," ",IFERROR(VLOOKUP(B3269,总表!A:D,4,0),"-"))</f>
        <v>白色</v>
      </c>
      <c r="I3269" s="6" t="str">
        <f t="shared" si="207"/>
        <v>白色</v>
      </c>
    </row>
    <row r="3270" spans="1:9">
      <c r="A3270" s="6">
        <v>3269</v>
      </c>
      <c r="B3270" s="47" t="str">
        <f t="shared" si="204"/>
        <v>00000CC5</v>
      </c>
      <c r="C3270" s="47" t="str">
        <f>IFERROR(VLOOKUP(B3270,总表!A:B,2,0),"-")</f>
        <v>上衣</v>
      </c>
      <c r="D3270" s="6" t="str">
        <f t="shared" si="205"/>
        <v>上衣</v>
      </c>
      <c r="E3270" s="6" t="str">
        <f>IFERROR(VLOOKUP(B3270,总表!A:D,3,0),"-")</f>
        <v>制服外套</v>
      </c>
      <c r="F3270" s="6" t="str">
        <f t="shared" si="206"/>
        <v>制服外套</v>
      </c>
      <c r="H3270" s="51" t="str">
        <f>IF(IFERROR(VLOOKUP(B3270,总表!A:D,4,0),"露易")=0," ",IFERROR(VLOOKUP(B3270,总表!A:D,4,0),"-"))</f>
        <v>绿色</v>
      </c>
      <c r="I3270" s="51" t="str">
        <f t="shared" si="207"/>
        <v>绿色</v>
      </c>
    </row>
    <row r="3271" spans="1:9">
      <c r="A3271" s="6">
        <v>3270</v>
      </c>
      <c r="B3271" s="47" t="str">
        <f t="shared" si="204"/>
        <v>00000CC6</v>
      </c>
      <c r="C3271" s="50" t="str">
        <f>IFERROR(VLOOKUP(B3271,总表!A:B,2,0),"-")</f>
        <v>摆设类</v>
      </c>
      <c r="D3271" s="51" t="str">
        <f t="shared" si="205"/>
        <v>摆设类</v>
      </c>
      <c r="E3271" s="51" t="str">
        <f>IFERROR(VLOOKUP(B3271,总表!A:D,3,0),"-")</f>
        <v>铸铁木厨房</v>
      </c>
      <c r="F3271" s="51" t="str">
        <f t="shared" si="206"/>
        <v>铸铁木厨房</v>
      </c>
      <c r="H3271" s="6" t="str">
        <f>IF(IFERROR(VLOOKUP(B3271,总表!A:D,4,0),"露易")=0," ",IFERROR(VLOOKUP(B3271,总表!A:D,4,0),"-"))</f>
        <v> </v>
      </c>
      <c r="I3271" s="6" t="str">
        <f t="shared" si="207"/>
        <v> </v>
      </c>
    </row>
    <row r="3272" spans="1:9">
      <c r="A3272" s="6">
        <v>3271</v>
      </c>
      <c r="B3272" s="47" t="str">
        <f t="shared" si="204"/>
        <v>00000CC7</v>
      </c>
      <c r="C3272" s="50" t="str">
        <f>IFERROR(VLOOKUP(B3272,总表!A:B,2,0),"-")</f>
        <v>摆设类</v>
      </c>
      <c r="D3272" s="51" t="str">
        <f t="shared" si="205"/>
        <v>摆设类</v>
      </c>
      <c r="E3272" s="51" t="str">
        <f>IFERROR(VLOOKUP(B3272,总表!A:D,3,0),"-")</f>
        <v>铸铁木橱柜</v>
      </c>
      <c r="F3272" s="51" t="str">
        <f t="shared" si="206"/>
        <v>铸铁木橱柜</v>
      </c>
      <c r="H3272" s="6" t="str">
        <f>IF(IFERROR(VLOOKUP(B3272,总表!A:D,4,0),"露易")=0," ",IFERROR(VLOOKUP(B3272,总表!A:D,4,0),"-"))</f>
        <v> </v>
      </c>
      <c r="I3272" s="6" t="str">
        <f t="shared" si="207"/>
        <v> </v>
      </c>
    </row>
    <row r="3273" spans="1:9">
      <c r="A3273" s="6">
        <v>3272</v>
      </c>
      <c r="B3273" s="47" t="str">
        <f t="shared" si="204"/>
        <v>00000CC8</v>
      </c>
      <c r="C3273" s="47" t="str">
        <f>IFERROR(VLOOKUP(B3273,总表!A:B,2,0),"-")</f>
        <v>-</v>
      </c>
      <c r="D3273" s="6" t="str">
        <f t="shared" si="205"/>
        <v>-</v>
      </c>
      <c r="E3273" s="6" t="str">
        <f>IFERROR(VLOOKUP(B3273,总表!A:D,3,0),"-")</f>
        <v>-</v>
      </c>
      <c r="F3273" s="6" t="str">
        <f t="shared" si="206"/>
        <v>-</v>
      </c>
      <c r="G3273" s="6" t="s">
        <v>9</v>
      </c>
      <c r="H3273" s="6" t="str">
        <f>IF(IFERROR(VLOOKUP(B3273,总表!A:D,4,0),"露易")=0," ",IFERROR(VLOOKUP(B3273,总表!A:D,4,0),"-"))</f>
        <v>-</v>
      </c>
      <c r="I3273" s="6" t="str">
        <f t="shared" si="207"/>
        <v>-</v>
      </c>
    </row>
    <row r="3274" spans="1:9">
      <c r="A3274" s="6">
        <v>3273</v>
      </c>
      <c r="B3274" s="47" t="str">
        <f t="shared" si="204"/>
        <v>00000CC9</v>
      </c>
      <c r="C3274" s="47" t="str">
        <f>IFERROR(VLOOKUP(B3274,总表!A:B,2,0),"-")</f>
        <v>-</v>
      </c>
      <c r="D3274" s="6" t="str">
        <f t="shared" si="205"/>
        <v>-</v>
      </c>
      <c r="E3274" s="6" t="str">
        <f>IFERROR(VLOOKUP(B3274,总表!A:D,3,0),"-")</f>
        <v>-</v>
      </c>
      <c r="F3274" s="6" t="str">
        <f t="shared" si="206"/>
        <v>-</v>
      </c>
      <c r="G3274" s="6" t="s">
        <v>9</v>
      </c>
      <c r="H3274" s="6" t="str">
        <f>IF(IFERROR(VLOOKUP(B3274,总表!A:D,4,0),"露易")=0," ",IFERROR(VLOOKUP(B3274,总表!A:D,4,0),"-"))</f>
        <v>-</v>
      </c>
      <c r="I3274" s="6" t="str">
        <f t="shared" si="207"/>
        <v>-</v>
      </c>
    </row>
    <row r="3275" spans="1:9">
      <c r="A3275" s="6">
        <v>3274</v>
      </c>
      <c r="B3275" s="47" t="str">
        <f t="shared" si="204"/>
        <v>00000CCA</v>
      </c>
      <c r="C3275" s="47" t="str">
        <f>IFERROR(VLOOKUP(B3275,总表!A:B,2,0),"-")</f>
        <v>-</v>
      </c>
      <c r="D3275" s="6" t="str">
        <f t="shared" si="205"/>
        <v>-</v>
      </c>
      <c r="E3275" s="6" t="str">
        <f>IFERROR(VLOOKUP(B3275,总表!A:D,3,0),"-")</f>
        <v>-</v>
      </c>
      <c r="F3275" s="6" t="str">
        <f t="shared" si="206"/>
        <v>-</v>
      </c>
      <c r="G3275" s="6" t="s">
        <v>9</v>
      </c>
      <c r="H3275" s="6" t="str">
        <f>IF(IFERROR(VLOOKUP(B3275,总表!A:D,4,0),"露易")=0," ",IFERROR(VLOOKUP(B3275,总表!A:D,4,0),"-"))</f>
        <v>-</v>
      </c>
      <c r="I3275" s="6" t="str">
        <f t="shared" si="207"/>
        <v>-</v>
      </c>
    </row>
    <row r="3276" spans="1:9">
      <c r="A3276" s="6">
        <v>3275</v>
      </c>
      <c r="B3276" s="47" t="str">
        <f t="shared" si="204"/>
        <v>00000CCB</v>
      </c>
      <c r="C3276" s="50" t="str">
        <f>IFERROR(VLOOKUP(B3276,总表!A:B,2,0),"-")</f>
        <v>摆设类</v>
      </c>
      <c r="D3276" s="51" t="str">
        <f t="shared" si="205"/>
        <v>摆设类</v>
      </c>
      <c r="E3276" s="51" t="str">
        <f>IFERROR(VLOOKUP(B3276,总表!A:D,3,0),"-")</f>
        <v>铸铁木时钟</v>
      </c>
      <c r="F3276" s="51" t="str">
        <f t="shared" si="206"/>
        <v>铸铁木时钟</v>
      </c>
      <c r="H3276" s="6" t="str">
        <f>IF(IFERROR(VLOOKUP(B3276,总表!A:D,4,0),"露易")=0," ",IFERROR(VLOOKUP(B3276,总表!A:D,4,0),"-"))</f>
        <v> </v>
      </c>
      <c r="I3276" s="6" t="str">
        <f t="shared" si="207"/>
        <v> </v>
      </c>
    </row>
    <row r="3277" spans="1:9">
      <c r="A3277" s="6">
        <v>3276</v>
      </c>
      <c r="B3277" s="47" t="str">
        <f t="shared" si="204"/>
        <v>00000CCC</v>
      </c>
      <c r="C3277" s="47" t="str">
        <f>IFERROR(VLOOKUP(B3277,总表!A:B,2,0),"-")</f>
        <v>种植类</v>
      </c>
      <c r="D3277" s="6" t="str">
        <f t="shared" si="205"/>
        <v>种植类</v>
      </c>
      <c r="E3277" s="6" t="str">
        <f>IFERROR(VLOOKUP(B3277,总表!A:D,3,0),"-")</f>
        <v>出色蘑菇</v>
      </c>
      <c r="F3277" s="6" t="str">
        <f t="shared" si="206"/>
        <v>出色蘑菇</v>
      </c>
      <c r="G3277" s="6">
        <v>10000</v>
      </c>
      <c r="H3277" s="6" t="str">
        <f>IF(IFERROR(VLOOKUP(B3277,总表!A:D,4,0),"露易")=0," ",IFERROR(VLOOKUP(B3277,总表!A:D,4,0),"-"))</f>
        <v> </v>
      </c>
      <c r="I3277" s="6" t="str">
        <f t="shared" si="207"/>
        <v> </v>
      </c>
    </row>
    <row r="3278" spans="1:9">
      <c r="A3278" s="6">
        <v>3277</v>
      </c>
      <c r="B3278" s="47" t="str">
        <f t="shared" si="204"/>
        <v>00000CCD</v>
      </c>
      <c r="C3278" s="47" t="str">
        <f>IFERROR(VLOOKUP(B3278,总表!A:B,2,0),"-")</f>
        <v>种植类</v>
      </c>
      <c r="D3278" s="6" t="str">
        <f t="shared" si="205"/>
        <v>种植类</v>
      </c>
      <c r="E3278" s="51" t="str">
        <f>IFERROR(VLOOKUP(B3278,总表!A:D,3,0),"-")</f>
        <v>圆形蘑菇</v>
      </c>
      <c r="F3278" s="51" t="str">
        <f t="shared" si="206"/>
        <v>圆形蘑菇</v>
      </c>
      <c r="G3278" s="6">
        <v>200</v>
      </c>
      <c r="H3278" s="6" t="str">
        <f>IF(IFERROR(VLOOKUP(B3278,总表!A:D,4,0),"露易")=0," ",IFERROR(VLOOKUP(B3278,总表!A:D,4,0),"-"))</f>
        <v> </v>
      </c>
      <c r="I3278" s="6" t="str">
        <f t="shared" si="207"/>
        <v> </v>
      </c>
    </row>
    <row r="3279" spans="1:9">
      <c r="A3279" s="6">
        <v>3278</v>
      </c>
      <c r="B3279" s="47" t="str">
        <f t="shared" si="204"/>
        <v>00000CCE</v>
      </c>
      <c r="C3279" s="47" t="str">
        <f>IFERROR(VLOOKUP(B3279,总表!A:B,2,0),"-")</f>
        <v>种植类</v>
      </c>
      <c r="D3279" s="6" t="str">
        <f t="shared" si="205"/>
        <v>种植类</v>
      </c>
      <c r="E3279" s="6" t="str">
        <f>IFERROR(VLOOKUP(B3279,总表!A:D,3,0),"-")</f>
        <v>瘦小蘑菇</v>
      </c>
      <c r="F3279" s="6" t="str">
        <f t="shared" si="206"/>
        <v>瘦小蘑菇</v>
      </c>
      <c r="G3279" s="6">
        <v>300</v>
      </c>
      <c r="H3279" s="6" t="str">
        <f>IF(IFERROR(VLOOKUP(B3279,总表!A:D,4,0),"露易")=0," ",IFERROR(VLOOKUP(B3279,总表!A:D,4,0),"-"))</f>
        <v> </v>
      </c>
      <c r="I3279" s="6" t="str">
        <f t="shared" si="207"/>
        <v> </v>
      </c>
    </row>
    <row r="3280" spans="1:9">
      <c r="A3280" s="6">
        <v>3279</v>
      </c>
      <c r="B3280" s="47" t="str">
        <f t="shared" si="204"/>
        <v>00000CCF</v>
      </c>
      <c r="C3280" s="47" t="str">
        <f>IFERROR(VLOOKUP(B3280,总表!A:B,2,0),"-")</f>
        <v>种植类</v>
      </c>
      <c r="D3280" s="6" t="str">
        <f t="shared" si="205"/>
        <v>种植类</v>
      </c>
      <c r="E3280" s="6" t="str">
        <f>IFERROR(VLOOKUP(B3280,总表!A:D,3,0),"-")</f>
        <v>扁平蘑菇</v>
      </c>
      <c r="F3280" s="6" t="str">
        <f t="shared" si="206"/>
        <v>扁平蘑菇</v>
      </c>
      <c r="G3280" s="6">
        <v>200</v>
      </c>
      <c r="H3280" s="6" t="str">
        <f>IF(IFERROR(VLOOKUP(B3280,总表!A:D,4,0),"露易")=0," ",IFERROR(VLOOKUP(B3280,总表!A:D,4,0),"-"))</f>
        <v> </v>
      </c>
      <c r="I3280" s="6" t="str">
        <f t="shared" si="207"/>
        <v> </v>
      </c>
    </row>
    <row r="3281" spans="1:9">
      <c r="A3281" s="6">
        <v>3280</v>
      </c>
      <c r="B3281" s="47" t="str">
        <f t="shared" si="204"/>
        <v>00000CD0</v>
      </c>
      <c r="C3281" s="47" t="str">
        <f>IFERROR(VLOOKUP(B3281,总表!A:B,2,0),"-")</f>
        <v>种植类</v>
      </c>
      <c r="D3281" s="6" t="str">
        <f t="shared" si="205"/>
        <v>种植类</v>
      </c>
      <c r="E3281" s="6" t="str">
        <f>IFERROR(VLOOKUP(B3281,总表!A:D,3,0),"-")</f>
        <v>珍贵蘑菇</v>
      </c>
      <c r="F3281" s="6" t="str">
        <f t="shared" si="206"/>
        <v>珍贵蘑菇</v>
      </c>
      <c r="G3281" s="6">
        <v>16000</v>
      </c>
      <c r="H3281" s="6" t="str">
        <f>IF(IFERROR(VLOOKUP(B3281,总表!A:D,4,0),"露易")=0," ",IFERROR(VLOOKUP(B3281,总表!A:D,4,0),"-"))</f>
        <v> </v>
      </c>
      <c r="I3281" s="6" t="str">
        <f t="shared" si="207"/>
        <v> </v>
      </c>
    </row>
    <row r="3282" spans="1:9">
      <c r="A3282" s="6">
        <v>3281</v>
      </c>
      <c r="B3282" s="47" t="str">
        <f t="shared" si="204"/>
        <v>00000CD1</v>
      </c>
      <c r="C3282" s="47" t="str">
        <f>IFERROR(VLOOKUP(B3282,总表!A:B,2,0),"-")</f>
        <v>-</v>
      </c>
      <c r="D3282" s="6" t="str">
        <f t="shared" si="205"/>
        <v>-</v>
      </c>
      <c r="E3282" s="6" t="str">
        <f>IFERROR(VLOOKUP(B3282,总表!A:D,3,0),"-")</f>
        <v>-</v>
      </c>
      <c r="F3282" s="6" t="str">
        <f t="shared" si="206"/>
        <v>-</v>
      </c>
      <c r="G3282" s="6" t="s">
        <v>9</v>
      </c>
      <c r="H3282" s="6" t="str">
        <f>IF(IFERROR(VLOOKUP(B3282,总表!A:D,4,0),"露易")=0," ",IFERROR(VLOOKUP(B3282,总表!A:D,4,0),"-"))</f>
        <v>-</v>
      </c>
      <c r="I3282" s="6" t="str">
        <f t="shared" si="207"/>
        <v>-</v>
      </c>
    </row>
    <row r="3283" spans="1:9">
      <c r="A3283" s="6">
        <v>3282</v>
      </c>
      <c r="B3283" s="47" t="str">
        <f t="shared" si="204"/>
        <v>00000CD2</v>
      </c>
      <c r="C3283" s="50" t="str">
        <f>IFERROR(VLOOKUP(B3283,总表!A:B,2,0),"-")</f>
        <v>摆设类</v>
      </c>
      <c r="D3283" s="51" t="str">
        <f t="shared" si="205"/>
        <v>摆设类</v>
      </c>
      <c r="E3283" s="6" t="str">
        <f>IFERROR(VLOOKUP(B3283,总表!A:D,3,0),"-")</f>
        <v>烤吐司机</v>
      </c>
      <c r="F3283" s="6" t="str">
        <f t="shared" si="206"/>
        <v>烤吐司机</v>
      </c>
      <c r="H3283" s="6" t="str">
        <f>IF(IFERROR(VLOOKUP(B3283,总表!A:D,4,0),"露易")=0," ",IFERROR(VLOOKUP(B3283,总表!A:D,4,0),"-"))</f>
        <v> </v>
      </c>
      <c r="I3283" s="6" t="str">
        <f t="shared" si="207"/>
        <v> </v>
      </c>
    </row>
    <row r="3284" spans="1:9">
      <c r="A3284" s="6">
        <v>3283</v>
      </c>
      <c r="B3284" s="47" t="str">
        <f t="shared" si="204"/>
        <v>00000CD3</v>
      </c>
      <c r="C3284" s="47" t="str">
        <f>IFERROR(VLOOKUP(B3284,总表!A:B,2,0),"-")</f>
        <v>上衣</v>
      </c>
      <c r="D3284" s="6" t="str">
        <f t="shared" si="205"/>
        <v>上衣</v>
      </c>
      <c r="E3284" s="6" t="str">
        <f>IFERROR(VLOOKUP(B3284,总表!A:D,3,0),"-")</f>
        <v>国王服</v>
      </c>
      <c r="F3284" s="6" t="str">
        <f t="shared" si="206"/>
        <v>国王服</v>
      </c>
      <c r="H3284" s="51" t="str">
        <f>IF(IFERROR(VLOOKUP(B3284,总表!A:D,4,0),"露易")=0," ",IFERROR(VLOOKUP(B3284,总表!A:D,4,0),"-"))</f>
        <v>红色</v>
      </c>
      <c r="I3284" s="51" t="str">
        <f t="shared" si="207"/>
        <v>红色</v>
      </c>
    </row>
    <row r="3285" spans="1:9">
      <c r="A3285" s="6">
        <v>3284</v>
      </c>
      <c r="B3285" s="47" t="str">
        <f t="shared" si="204"/>
        <v>00000CD4</v>
      </c>
      <c r="C3285" s="47" t="str">
        <f>IFERROR(VLOOKUP(B3285,总表!A:B,2,0),"-")</f>
        <v>-</v>
      </c>
      <c r="D3285" s="6" t="str">
        <f t="shared" si="205"/>
        <v>-</v>
      </c>
      <c r="E3285" s="6" t="str">
        <f>IFERROR(VLOOKUP(B3285,总表!A:D,3,0),"-")</f>
        <v>-</v>
      </c>
      <c r="F3285" s="6" t="str">
        <f t="shared" si="206"/>
        <v>-</v>
      </c>
      <c r="G3285" s="6" t="s">
        <v>9</v>
      </c>
      <c r="H3285" s="6" t="str">
        <f>IF(IFERROR(VLOOKUP(B3285,总表!A:D,4,0),"露易")=0," ",IFERROR(VLOOKUP(B3285,总表!A:D,4,0),"-"))</f>
        <v>-</v>
      </c>
      <c r="I3285" s="6" t="str">
        <f t="shared" si="207"/>
        <v>-</v>
      </c>
    </row>
    <row r="3286" spans="1:9">
      <c r="A3286" s="6">
        <v>3285</v>
      </c>
      <c r="B3286" s="47" t="str">
        <f t="shared" si="204"/>
        <v>00000CD5</v>
      </c>
      <c r="C3286" s="47" t="str">
        <f>IFERROR(VLOOKUP(B3286,总表!A:B,2,0),"-")</f>
        <v>-</v>
      </c>
      <c r="D3286" s="6" t="str">
        <f t="shared" si="205"/>
        <v>-</v>
      </c>
      <c r="E3286" s="6" t="str">
        <f>IFERROR(VLOOKUP(B3286,总表!A:D,3,0),"-")</f>
        <v>-</v>
      </c>
      <c r="F3286" s="6" t="str">
        <f t="shared" si="206"/>
        <v>-</v>
      </c>
      <c r="G3286" s="6" t="s">
        <v>9</v>
      </c>
      <c r="H3286" s="6" t="str">
        <f>IF(IFERROR(VLOOKUP(B3286,总表!A:D,4,0),"露易")=0," ",IFERROR(VLOOKUP(B3286,总表!A:D,4,0),"-"))</f>
        <v>-</v>
      </c>
      <c r="I3286" s="6" t="str">
        <f t="shared" si="207"/>
        <v>-</v>
      </c>
    </row>
    <row r="3287" spans="1:9">
      <c r="A3287" s="6">
        <v>3286</v>
      </c>
      <c r="B3287" s="47" t="str">
        <f t="shared" si="204"/>
        <v>00000CD6</v>
      </c>
      <c r="C3287" s="50" t="str">
        <f>IFERROR(VLOOKUP(B3287,总表!A:B,2,0),"-")</f>
        <v>连衣套装</v>
      </c>
      <c r="D3287" s="51" t="str">
        <f t="shared" si="205"/>
        <v>连衣套装</v>
      </c>
      <c r="E3287" s="6" t="str">
        <f>IFERROR(VLOOKUP(B3287,总表!A:D,3,0),"-")</f>
        <v>草莓服</v>
      </c>
      <c r="F3287" s="6" t="str">
        <f t="shared" si="206"/>
        <v>草莓服</v>
      </c>
      <c r="H3287" s="51" t="str">
        <f>IF(IFERROR(VLOOKUP(B3287,总表!A:D,4,0),"露易")=0," ",IFERROR(VLOOKUP(B3287,总表!A:D,4,0),"-"))</f>
        <v>红色</v>
      </c>
      <c r="I3287" s="51" t="str">
        <f t="shared" si="207"/>
        <v>红色</v>
      </c>
    </row>
    <row r="3288" spans="1:9">
      <c r="A3288" s="6">
        <v>3287</v>
      </c>
      <c r="B3288" s="47" t="str">
        <f t="shared" si="204"/>
        <v>00000CD7</v>
      </c>
      <c r="C3288" s="50" t="str">
        <f>IFERROR(VLOOKUP(B3288,总表!A:B,2,0),"-")</f>
        <v>连衣套装</v>
      </c>
      <c r="D3288" s="51" t="str">
        <f t="shared" si="205"/>
        <v>连衣套装</v>
      </c>
      <c r="E3288" s="6" t="str">
        <f>IFERROR(VLOOKUP(B3288,总表!A:D,3,0),"-")</f>
        <v>西瓜服</v>
      </c>
      <c r="F3288" s="6" t="str">
        <f t="shared" si="206"/>
        <v>西瓜服</v>
      </c>
      <c r="H3288" s="51" t="str">
        <f>IF(IFERROR(VLOOKUP(B3288,总表!A:D,4,0),"露易")=0," ",IFERROR(VLOOKUP(B3288,总表!A:D,4,0),"-"))</f>
        <v>红色</v>
      </c>
      <c r="I3288" s="51" t="str">
        <f t="shared" si="207"/>
        <v>红色</v>
      </c>
    </row>
    <row r="3289" spans="1:9">
      <c r="A3289" s="6">
        <v>3288</v>
      </c>
      <c r="B3289" s="47" t="str">
        <f t="shared" si="204"/>
        <v>00000CD8</v>
      </c>
      <c r="C3289" s="50" t="str">
        <f>IFERROR(VLOOKUP(B3289,总表!A:B,2,0),"-")</f>
        <v>连衣套装</v>
      </c>
      <c r="D3289" s="51" t="str">
        <f t="shared" si="205"/>
        <v>连衣套装</v>
      </c>
      <c r="E3289" s="6" t="str">
        <f>IFERROR(VLOOKUP(B3289,总表!A:D,3,0),"-")</f>
        <v>橘子服</v>
      </c>
      <c r="F3289" s="6" t="str">
        <f t="shared" si="206"/>
        <v>橘子服</v>
      </c>
      <c r="H3289" s="6" t="str">
        <f>IF(IFERROR(VLOOKUP(B3289,总表!A:D,4,0),"露易")=0," ",IFERROR(VLOOKUP(B3289,总表!A:D,4,0),"-"))</f>
        <v>橘色</v>
      </c>
      <c r="I3289" s="6" t="str">
        <f t="shared" si="207"/>
        <v>橘色</v>
      </c>
    </row>
    <row r="3290" spans="1:9">
      <c r="A3290" s="6">
        <v>3289</v>
      </c>
      <c r="B3290" s="47" t="str">
        <f t="shared" si="204"/>
        <v>00000CD9</v>
      </c>
      <c r="C3290" s="50" t="str">
        <f>IFERROR(VLOOKUP(B3290,总表!A:B,2,0),"-")</f>
        <v>连衣套装</v>
      </c>
      <c r="D3290" s="51" t="str">
        <f t="shared" si="205"/>
        <v>连衣套装</v>
      </c>
      <c r="E3290" s="6" t="str">
        <f>IFERROR(VLOOKUP(B3290,总表!A:D,3,0),"-")</f>
        <v>奇异果服</v>
      </c>
      <c r="F3290" s="6" t="str">
        <f t="shared" si="206"/>
        <v>奇异果服</v>
      </c>
      <c r="H3290" s="51" t="str">
        <f>IF(IFERROR(VLOOKUP(B3290,总表!A:D,4,0),"露易")=0," ",IFERROR(VLOOKUP(B3290,总表!A:D,4,0),"-"))</f>
        <v>绿色</v>
      </c>
      <c r="I3290" s="51" t="str">
        <f t="shared" si="207"/>
        <v>绿色</v>
      </c>
    </row>
    <row r="3291" spans="1:9">
      <c r="A3291" s="6">
        <v>3290</v>
      </c>
      <c r="B3291" s="47" t="str">
        <f t="shared" si="204"/>
        <v>00000CDA</v>
      </c>
      <c r="C3291" s="50" t="str">
        <f>IFERROR(VLOOKUP(B3291,总表!A:B,2,0),"-")</f>
        <v>连衣套装</v>
      </c>
      <c r="D3291" s="51" t="str">
        <f t="shared" si="205"/>
        <v>连衣套装</v>
      </c>
      <c r="E3291" s="6" t="str">
        <f>IFERROR(VLOOKUP(B3291,总表!A:D,3,0),"-")</f>
        <v>葡萄服</v>
      </c>
      <c r="F3291" s="6" t="str">
        <f t="shared" si="206"/>
        <v>葡萄服</v>
      </c>
      <c r="H3291" s="6" t="str">
        <f>IF(IFERROR(VLOOKUP(B3291,总表!A:D,4,0),"露易")=0," ",IFERROR(VLOOKUP(B3291,总表!A:D,4,0),"-"))</f>
        <v>紫色</v>
      </c>
      <c r="I3291" s="6" t="str">
        <f t="shared" si="207"/>
        <v>紫色</v>
      </c>
    </row>
    <row r="3292" spans="1:9">
      <c r="A3292" s="6">
        <v>3291</v>
      </c>
      <c r="B3292" s="47" t="str">
        <f t="shared" si="204"/>
        <v>00000CDB</v>
      </c>
      <c r="C3292" s="47" t="str">
        <f>IFERROR(VLOOKUP(B3292,总表!A:B,2,0),"-")</f>
        <v>-</v>
      </c>
      <c r="D3292" s="6" t="str">
        <f t="shared" si="205"/>
        <v>-</v>
      </c>
      <c r="E3292" s="6" t="str">
        <f>IFERROR(VLOOKUP(B3292,总表!A:D,3,0),"-")</f>
        <v>-</v>
      </c>
      <c r="F3292" s="6" t="str">
        <f t="shared" si="206"/>
        <v>-</v>
      </c>
      <c r="G3292" s="6" t="s">
        <v>9</v>
      </c>
      <c r="H3292" s="6" t="str">
        <f>IF(IFERROR(VLOOKUP(B3292,总表!A:D,4,0),"露易")=0," ",IFERROR(VLOOKUP(B3292,总表!A:D,4,0),"-"))</f>
        <v>-</v>
      </c>
      <c r="I3292" s="6" t="str">
        <f t="shared" si="207"/>
        <v>-</v>
      </c>
    </row>
    <row r="3293" spans="1:9">
      <c r="A3293" s="6">
        <v>3292</v>
      </c>
      <c r="B3293" s="47" t="str">
        <f t="shared" si="204"/>
        <v>00000CDC</v>
      </c>
      <c r="C3293" s="47" t="str">
        <f>IFERROR(VLOOKUP(B3293,总表!A:B,2,0),"-")</f>
        <v>-</v>
      </c>
      <c r="D3293" s="6" t="str">
        <f t="shared" si="205"/>
        <v>-</v>
      </c>
      <c r="E3293" s="6" t="str">
        <f>IFERROR(VLOOKUP(B3293,总表!A:D,3,0),"-")</f>
        <v>-</v>
      </c>
      <c r="F3293" s="6" t="str">
        <f t="shared" si="206"/>
        <v>-</v>
      </c>
      <c r="G3293" s="6" t="s">
        <v>9</v>
      </c>
      <c r="H3293" s="6" t="str">
        <f>IF(IFERROR(VLOOKUP(B3293,总表!A:D,4,0),"露易")=0," ",IFERROR(VLOOKUP(B3293,总表!A:D,4,0),"-"))</f>
        <v>-</v>
      </c>
      <c r="I3293" s="6" t="str">
        <f t="shared" si="207"/>
        <v>-</v>
      </c>
    </row>
    <row r="3294" spans="1:9">
      <c r="A3294" s="6">
        <v>3293</v>
      </c>
      <c r="B3294" s="47" t="str">
        <f t="shared" si="204"/>
        <v>00000CDD</v>
      </c>
      <c r="C3294" s="50" t="str">
        <f>IFERROR(VLOOKUP(B3294,总表!A:B,2,0),"-")</f>
        <v>连衣套装</v>
      </c>
      <c r="D3294" s="51" t="str">
        <f t="shared" si="205"/>
        <v>连衣套装</v>
      </c>
      <c r="E3294" s="51" t="str">
        <f>IFERROR(VLOOKUP(B3294,总表!A:D,3,0),"-")</f>
        <v>凤梨服</v>
      </c>
      <c r="F3294" s="51" t="str">
        <f t="shared" si="206"/>
        <v>凤梨服</v>
      </c>
      <c r="H3294" s="6" t="str">
        <f>IF(IFERROR(VLOOKUP(B3294,总表!A:D,4,0),"露易")=0," ",IFERROR(VLOOKUP(B3294,总表!A:D,4,0),"-"))</f>
        <v>黄色</v>
      </c>
      <c r="I3294" s="6" t="str">
        <f t="shared" si="207"/>
        <v>黄色</v>
      </c>
    </row>
    <row r="3295" spans="1:9">
      <c r="A3295" s="6">
        <v>3294</v>
      </c>
      <c r="B3295" s="47" t="str">
        <f t="shared" si="204"/>
        <v>00000CDE</v>
      </c>
      <c r="C3295" s="47" t="str">
        <f>IFERROR(VLOOKUP(B3295,总表!A:B,2,0),"-")</f>
        <v>-</v>
      </c>
      <c r="D3295" s="6" t="str">
        <f t="shared" si="205"/>
        <v>-</v>
      </c>
      <c r="E3295" s="6" t="str">
        <f>IFERROR(VLOOKUP(B3295,总表!A:D,3,0),"-")</f>
        <v>-</v>
      </c>
      <c r="F3295" s="6" t="str">
        <f t="shared" si="206"/>
        <v>-</v>
      </c>
      <c r="G3295" s="6" t="s">
        <v>9</v>
      </c>
      <c r="H3295" s="6" t="str">
        <f>IF(IFERROR(VLOOKUP(B3295,总表!A:D,4,0),"露易")=0," ",IFERROR(VLOOKUP(B3295,总表!A:D,4,0),"-"))</f>
        <v>-</v>
      </c>
      <c r="I3295" s="6" t="str">
        <f t="shared" si="207"/>
        <v>-</v>
      </c>
    </row>
    <row r="3296" spans="1:9">
      <c r="A3296" s="6">
        <v>3295</v>
      </c>
      <c r="B3296" s="47" t="str">
        <f t="shared" si="204"/>
        <v>00000CDF</v>
      </c>
      <c r="C3296" s="47" t="str">
        <f>IFERROR(VLOOKUP(B3296,总表!A:B,2,0),"-")</f>
        <v>-</v>
      </c>
      <c r="D3296" s="6" t="str">
        <f t="shared" si="205"/>
        <v>-</v>
      </c>
      <c r="E3296" s="6" t="str">
        <f>IFERROR(VLOOKUP(B3296,总表!A:D,3,0),"-")</f>
        <v>-</v>
      </c>
      <c r="F3296" s="6" t="str">
        <f t="shared" si="206"/>
        <v>-</v>
      </c>
      <c r="G3296" s="6" t="s">
        <v>9</v>
      </c>
      <c r="H3296" s="6" t="str">
        <f>IF(IFERROR(VLOOKUP(B3296,总表!A:D,4,0),"露易")=0," ",IFERROR(VLOOKUP(B3296,总表!A:D,4,0),"-"))</f>
        <v>-</v>
      </c>
      <c r="I3296" s="6" t="str">
        <f t="shared" si="207"/>
        <v>-</v>
      </c>
    </row>
    <row r="3297" spans="1:9">
      <c r="A3297" s="6">
        <v>3296</v>
      </c>
      <c r="B3297" s="47" t="str">
        <f t="shared" si="204"/>
        <v>00000CE0</v>
      </c>
      <c r="C3297" s="50" t="str">
        <f>IFERROR(VLOOKUP(B3297,总表!A:B,2,0),"-")</f>
        <v>裤裙类</v>
      </c>
      <c r="D3297" s="51" t="str">
        <f t="shared" si="205"/>
        <v>裤裙类</v>
      </c>
      <c r="E3297" s="6" t="str">
        <f>IFERROR(VLOOKUP(B3297,总表!A:D,3,0),"-")</f>
        <v>运动针织裤</v>
      </c>
      <c r="F3297" s="6" t="str">
        <f t="shared" si="206"/>
        <v>运动针织裤</v>
      </c>
      <c r="H3297" s="6" t="str">
        <f>IF(IFERROR(VLOOKUP(B3297,总表!A:D,4,0),"露易")=0," ",IFERROR(VLOOKUP(B3297,总表!A:D,4,0),"-"))</f>
        <v>灰色</v>
      </c>
      <c r="I3297" s="6" t="str">
        <f t="shared" si="207"/>
        <v>灰色</v>
      </c>
    </row>
    <row r="3298" spans="1:9">
      <c r="A3298" s="6">
        <v>3297</v>
      </c>
      <c r="B3298" s="47" t="str">
        <f t="shared" si="204"/>
        <v>00000CE1</v>
      </c>
      <c r="C3298" s="50" t="str">
        <f>IFERROR(VLOOKUP(B3298,总表!A:B,2,0),"-")</f>
        <v>裤裙类</v>
      </c>
      <c r="D3298" s="51" t="str">
        <f t="shared" si="205"/>
        <v>裤裙类</v>
      </c>
      <c r="E3298" s="6" t="str">
        <f>IFERROR(VLOOKUP(B3298,总表!A:D,3,0),"-")</f>
        <v>粗花呢裙</v>
      </c>
      <c r="F3298" s="6" t="str">
        <f t="shared" si="206"/>
        <v>粗花呢裙</v>
      </c>
      <c r="H3298" s="6" t="str">
        <f>IF(IFERROR(VLOOKUP(B3298,总表!A:D,4,0),"露易")=0," ",IFERROR(VLOOKUP(B3298,总表!A:D,4,0),"-"))</f>
        <v>黄色</v>
      </c>
      <c r="I3298" s="6" t="str">
        <f t="shared" si="207"/>
        <v>黄色</v>
      </c>
    </row>
    <row r="3299" spans="1:9">
      <c r="A3299" s="6">
        <v>3298</v>
      </c>
      <c r="B3299" s="47" t="str">
        <f t="shared" si="204"/>
        <v>00000CE2</v>
      </c>
      <c r="C3299" s="47" t="str">
        <f>IFERROR(VLOOKUP(B3299,总表!A:B,2,0),"-")</f>
        <v>-</v>
      </c>
      <c r="D3299" s="6" t="str">
        <f t="shared" si="205"/>
        <v>-</v>
      </c>
      <c r="E3299" s="6" t="str">
        <f>IFERROR(VLOOKUP(B3299,总表!A:D,3,0),"-")</f>
        <v>-</v>
      </c>
      <c r="F3299" s="6" t="str">
        <f t="shared" si="206"/>
        <v>-</v>
      </c>
      <c r="G3299" s="6" t="s">
        <v>9</v>
      </c>
      <c r="H3299" s="6" t="str">
        <f>IF(IFERROR(VLOOKUP(B3299,总表!A:D,4,0),"露易")=0," ",IFERROR(VLOOKUP(B3299,总表!A:D,4,0),"-"))</f>
        <v>-</v>
      </c>
      <c r="I3299" s="6" t="str">
        <f t="shared" si="207"/>
        <v>-</v>
      </c>
    </row>
    <row r="3300" spans="1:9">
      <c r="A3300" s="6">
        <v>3299</v>
      </c>
      <c r="B3300" s="47" t="str">
        <f t="shared" si="204"/>
        <v>00000CE3</v>
      </c>
      <c r="C3300" s="47" t="str">
        <f>IFERROR(VLOOKUP(B3300,总表!A:B,2,0),"-")</f>
        <v>-</v>
      </c>
      <c r="D3300" s="6" t="str">
        <f t="shared" si="205"/>
        <v>-</v>
      </c>
      <c r="E3300" s="6" t="str">
        <f>IFERROR(VLOOKUP(B3300,总表!A:D,3,0),"-")</f>
        <v>-</v>
      </c>
      <c r="F3300" s="6" t="str">
        <f t="shared" si="206"/>
        <v>-</v>
      </c>
      <c r="G3300" s="6" t="s">
        <v>9</v>
      </c>
      <c r="H3300" s="6" t="str">
        <f>IF(IFERROR(VLOOKUP(B3300,总表!A:D,4,0),"露易")=0," ",IFERROR(VLOOKUP(B3300,总表!A:D,4,0),"-"))</f>
        <v>-</v>
      </c>
      <c r="I3300" s="6" t="str">
        <f t="shared" si="207"/>
        <v>-</v>
      </c>
    </row>
    <row r="3301" spans="1:9">
      <c r="A3301" s="6">
        <v>3300</v>
      </c>
      <c r="B3301" s="47" t="str">
        <f t="shared" si="204"/>
        <v>00000CE4</v>
      </c>
      <c r="C3301" s="47" t="str">
        <f>IFERROR(VLOOKUP(B3301,总表!A:B,2,0),"-")</f>
        <v>-</v>
      </c>
      <c r="D3301" s="6" t="str">
        <f t="shared" si="205"/>
        <v>-</v>
      </c>
      <c r="E3301" s="6" t="str">
        <f>IFERROR(VLOOKUP(B3301,总表!A:D,3,0),"-")</f>
        <v>-</v>
      </c>
      <c r="F3301" s="6" t="str">
        <f t="shared" si="206"/>
        <v>-</v>
      </c>
      <c r="G3301" s="6" t="s">
        <v>9</v>
      </c>
      <c r="H3301" s="6" t="str">
        <f>IF(IFERROR(VLOOKUP(B3301,总表!A:D,4,0),"露易")=0," ",IFERROR(VLOOKUP(B3301,总表!A:D,4,0),"-"))</f>
        <v>-</v>
      </c>
      <c r="I3301" s="6" t="str">
        <f t="shared" si="207"/>
        <v>-</v>
      </c>
    </row>
    <row r="3302" spans="1:9">
      <c r="A3302" s="6">
        <v>3301</v>
      </c>
      <c r="B3302" s="47" t="str">
        <f t="shared" si="204"/>
        <v>00000CE5</v>
      </c>
      <c r="C3302" s="47" t="str">
        <f>IFERROR(VLOOKUP(B3302,总表!A:B,2,0),"-")</f>
        <v>-</v>
      </c>
      <c r="D3302" s="6" t="str">
        <f t="shared" si="205"/>
        <v>-</v>
      </c>
      <c r="E3302" s="6" t="str">
        <f>IFERROR(VLOOKUP(B3302,总表!A:D,3,0),"-")</f>
        <v>-</v>
      </c>
      <c r="F3302" s="6" t="str">
        <f t="shared" si="206"/>
        <v>-</v>
      </c>
      <c r="G3302" s="6" t="s">
        <v>9</v>
      </c>
      <c r="H3302" s="6" t="str">
        <f>IF(IFERROR(VLOOKUP(B3302,总表!A:D,4,0),"露易")=0," ",IFERROR(VLOOKUP(B3302,总表!A:D,4,0),"-"))</f>
        <v>-</v>
      </c>
      <c r="I3302" s="6" t="str">
        <f t="shared" si="207"/>
        <v>-</v>
      </c>
    </row>
    <row r="3303" spans="1:9">
      <c r="A3303" s="6">
        <v>3302</v>
      </c>
      <c r="B3303" s="47" t="str">
        <f t="shared" si="204"/>
        <v>00000CE6</v>
      </c>
      <c r="C3303" s="47" t="str">
        <f>IFERROR(VLOOKUP(B3303,总表!A:B,2,0),"-")</f>
        <v>-</v>
      </c>
      <c r="D3303" s="6" t="str">
        <f t="shared" si="205"/>
        <v>-</v>
      </c>
      <c r="E3303" s="6" t="str">
        <f>IFERROR(VLOOKUP(B3303,总表!A:D,3,0),"-")</f>
        <v>-</v>
      </c>
      <c r="F3303" s="6" t="str">
        <f t="shared" si="206"/>
        <v>-</v>
      </c>
      <c r="G3303" s="6" t="s">
        <v>9</v>
      </c>
      <c r="H3303" s="6" t="str">
        <f>IF(IFERROR(VLOOKUP(B3303,总表!A:D,4,0),"露易")=0," ",IFERROR(VLOOKUP(B3303,总表!A:D,4,0),"-"))</f>
        <v>-</v>
      </c>
      <c r="I3303" s="6" t="str">
        <f t="shared" si="207"/>
        <v>-</v>
      </c>
    </row>
    <row r="3304" spans="1:9">
      <c r="A3304" s="6">
        <v>3303</v>
      </c>
      <c r="B3304" s="47" t="str">
        <f t="shared" si="204"/>
        <v>00000CE7</v>
      </c>
      <c r="C3304" s="47" t="str">
        <f>IFERROR(VLOOKUP(B3304,总表!A:B,2,0),"-")</f>
        <v>-</v>
      </c>
      <c r="D3304" s="6" t="str">
        <f t="shared" si="205"/>
        <v>-</v>
      </c>
      <c r="E3304" s="6" t="str">
        <f>IFERROR(VLOOKUP(B3304,总表!A:D,3,0),"-")</f>
        <v>-</v>
      </c>
      <c r="F3304" s="6" t="str">
        <f t="shared" si="206"/>
        <v>-</v>
      </c>
      <c r="G3304" s="6" t="s">
        <v>9</v>
      </c>
      <c r="H3304" s="6" t="str">
        <f>IF(IFERROR(VLOOKUP(B3304,总表!A:D,4,0),"露易")=0," ",IFERROR(VLOOKUP(B3304,总表!A:D,4,0),"-"))</f>
        <v>-</v>
      </c>
      <c r="I3304" s="6" t="str">
        <f t="shared" si="207"/>
        <v>-</v>
      </c>
    </row>
    <row r="3305" spans="1:9">
      <c r="A3305" s="6">
        <v>3304</v>
      </c>
      <c r="B3305" s="47" t="str">
        <f t="shared" si="204"/>
        <v>00000CE8</v>
      </c>
      <c r="C3305" s="47" t="str">
        <f>IFERROR(VLOOKUP(B3305,总表!A:B,2,0),"-")</f>
        <v>-</v>
      </c>
      <c r="D3305" s="6" t="str">
        <f t="shared" si="205"/>
        <v>-</v>
      </c>
      <c r="E3305" s="6" t="str">
        <f>IFERROR(VLOOKUP(B3305,总表!A:D,3,0),"-")</f>
        <v>-</v>
      </c>
      <c r="F3305" s="6" t="str">
        <f t="shared" si="206"/>
        <v>-</v>
      </c>
      <c r="G3305" s="6" t="s">
        <v>9</v>
      </c>
      <c r="H3305" s="6" t="str">
        <f>IF(IFERROR(VLOOKUP(B3305,总表!A:D,4,0),"露易")=0," ",IFERROR(VLOOKUP(B3305,总表!A:D,4,0),"-"))</f>
        <v>-</v>
      </c>
      <c r="I3305" s="6" t="str">
        <f t="shared" si="207"/>
        <v>-</v>
      </c>
    </row>
    <row r="3306" spans="1:9">
      <c r="A3306" s="6">
        <v>3305</v>
      </c>
      <c r="B3306" s="47" t="str">
        <f t="shared" si="204"/>
        <v>00000CE9</v>
      </c>
      <c r="C3306" s="50" t="str">
        <f>IFERROR(VLOOKUP(B3306,总表!A:B,2,0),"-")</f>
        <v>摆设类</v>
      </c>
      <c r="D3306" s="51" t="str">
        <f t="shared" si="205"/>
        <v>摆设类</v>
      </c>
      <c r="E3306" s="6" t="str">
        <f>IFERROR(VLOOKUP(B3306,总表!A:D,3,0),"-")</f>
        <v>儿童椅</v>
      </c>
      <c r="F3306" s="6" t="str">
        <f t="shared" si="206"/>
        <v>儿童椅</v>
      </c>
      <c r="H3306" s="6" t="str">
        <f>IF(IFERROR(VLOOKUP(B3306,总表!A:D,4,0),"露易")=0," ",IFERROR(VLOOKUP(B3306,总表!A:D,4,0),"-"))</f>
        <v> </v>
      </c>
      <c r="I3306" s="6" t="str">
        <f t="shared" si="207"/>
        <v> </v>
      </c>
    </row>
    <row r="3307" spans="1:9">
      <c r="A3307" s="6">
        <v>3306</v>
      </c>
      <c r="B3307" s="47" t="str">
        <f t="shared" si="204"/>
        <v>00000CEA</v>
      </c>
      <c r="C3307" s="47" t="str">
        <f>IFERROR(VLOOKUP(B3307,总表!A:B,2,0),"-")</f>
        <v>-</v>
      </c>
      <c r="D3307" s="6" t="str">
        <f t="shared" si="205"/>
        <v>-</v>
      </c>
      <c r="E3307" s="6" t="str">
        <f>IFERROR(VLOOKUP(B3307,总表!A:D,3,0),"-")</f>
        <v>-</v>
      </c>
      <c r="F3307" s="6" t="str">
        <f t="shared" si="206"/>
        <v>-</v>
      </c>
      <c r="G3307" s="6" t="s">
        <v>9</v>
      </c>
      <c r="H3307" s="6" t="str">
        <f>IF(IFERROR(VLOOKUP(B3307,总表!A:D,4,0),"露易")=0," ",IFERROR(VLOOKUP(B3307,总表!A:D,4,0),"-"))</f>
        <v>-</v>
      </c>
      <c r="I3307" s="6" t="str">
        <f t="shared" si="207"/>
        <v>-</v>
      </c>
    </row>
    <row r="3308" spans="1:9">
      <c r="A3308" s="6">
        <v>3307</v>
      </c>
      <c r="B3308" s="47" t="str">
        <f t="shared" si="204"/>
        <v>00000CEB</v>
      </c>
      <c r="C3308" s="50" t="str">
        <f>IFERROR(VLOOKUP(B3308,总表!A:B,2,0),"-")</f>
        <v>摆设类</v>
      </c>
      <c r="D3308" s="51" t="str">
        <f t="shared" si="205"/>
        <v>摆设类</v>
      </c>
      <c r="E3308" s="6" t="str">
        <f>IFERROR(VLOOKUP(B3308,总表!A:D,3,0),"-")</f>
        <v>体重计</v>
      </c>
      <c r="F3308" s="6" t="str">
        <f t="shared" si="206"/>
        <v>体重计</v>
      </c>
      <c r="H3308" s="6" t="str">
        <f>IF(IFERROR(VLOOKUP(B3308,总表!A:D,4,0),"露易")=0," ",IFERROR(VLOOKUP(B3308,总表!A:D,4,0),"-"))</f>
        <v> </v>
      </c>
      <c r="I3308" s="6" t="str">
        <f t="shared" si="207"/>
        <v> </v>
      </c>
    </row>
    <row r="3309" spans="1:9">
      <c r="A3309" s="6">
        <v>3308</v>
      </c>
      <c r="B3309" s="47" t="str">
        <f t="shared" si="204"/>
        <v>00000CEC</v>
      </c>
      <c r="C3309" s="50" t="str">
        <f>IFERROR(VLOOKUP(B3309,总表!A:B,2,0),"-")</f>
        <v>裤裙类</v>
      </c>
      <c r="D3309" s="51" t="str">
        <f t="shared" si="205"/>
        <v>裤裙类</v>
      </c>
      <c r="E3309" s="6" t="str">
        <f>IFERROR(VLOOKUP(B3309,总表!A:D,3,0),"-")</f>
        <v>卡其裤</v>
      </c>
      <c r="F3309" s="6" t="str">
        <f t="shared" si="206"/>
        <v>卡其裤</v>
      </c>
      <c r="H3309" s="6" t="str">
        <f>IF(IFERROR(VLOOKUP(B3309,总表!A:D,4,0),"露易")=0," ",IFERROR(VLOOKUP(B3309,总表!A:D,4,0),"-"))</f>
        <v>米色</v>
      </c>
      <c r="I3309" s="6" t="str">
        <f t="shared" si="207"/>
        <v>米色</v>
      </c>
    </row>
    <row r="3310" spans="1:9">
      <c r="A3310" s="6">
        <v>3309</v>
      </c>
      <c r="B3310" s="47" t="str">
        <f t="shared" si="204"/>
        <v>00000CED</v>
      </c>
      <c r="C3310" s="50" t="str">
        <f>IFERROR(VLOOKUP(B3310,总表!A:B,2,0),"-")</f>
        <v>裤裙类</v>
      </c>
      <c r="D3310" s="51" t="str">
        <f t="shared" si="205"/>
        <v>裤裙类</v>
      </c>
      <c r="E3310" s="6" t="str">
        <f>IFERROR(VLOOKUP(B3310,总表!A:D,3,0),"-")</f>
        <v>皮裤</v>
      </c>
      <c r="F3310" s="6" t="str">
        <f t="shared" si="206"/>
        <v>皮裤</v>
      </c>
      <c r="H3310" s="6" t="str">
        <f>IF(IFERROR(VLOOKUP(B3310,总表!A:D,4,0),"露易")=0," ",IFERROR(VLOOKUP(B3310,总表!A:D,4,0),"-"))</f>
        <v>黑色</v>
      </c>
      <c r="I3310" s="6" t="str">
        <f t="shared" si="207"/>
        <v>黑色</v>
      </c>
    </row>
    <row r="3311" spans="1:9">
      <c r="A3311" s="6">
        <v>3310</v>
      </c>
      <c r="B3311" s="47" t="str">
        <f t="shared" si="204"/>
        <v>00000CEE</v>
      </c>
      <c r="C3311" s="50" t="str">
        <f>IFERROR(VLOOKUP(B3311,总表!A:B,2,0),"-")</f>
        <v>裤裙类</v>
      </c>
      <c r="D3311" s="51" t="str">
        <f t="shared" si="205"/>
        <v>裤裙类</v>
      </c>
      <c r="E3311" s="6" t="str">
        <f>IFERROR(VLOOKUP(B3311,总表!A:D,3,0),"-")</f>
        <v>西装裤</v>
      </c>
      <c r="F3311" s="6" t="str">
        <f t="shared" si="206"/>
        <v>西装裤</v>
      </c>
      <c r="H3311" s="6" t="str">
        <f>IF(IFERROR(VLOOKUP(B3311,总表!A:D,4,0),"露易")=0," ",IFERROR(VLOOKUP(B3311,总表!A:D,4,0),"-"))</f>
        <v>黑色</v>
      </c>
      <c r="I3311" s="6" t="str">
        <f t="shared" si="207"/>
        <v>黑色</v>
      </c>
    </row>
    <row r="3312" spans="1:9">
      <c r="A3312" s="6">
        <v>3311</v>
      </c>
      <c r="B3312" s="47" t="str">
        <f t="shared" si="204"/>
        <v>00000CEF</v>
      </c>
      <c r="C3312" s="50" t="str">
        <f>IFERROR(VLOOKUP(B3312,总表!A:B,2,0),"-")</f>
        <v>裤裙类</v>
      </c>
      <c r="D3312" s="51" t="str">
        <f t="shared" si="205"/>
        <v>裤裙类</v>
      </c>
      <c r="E3312" s="6" t="str">
        <f>IFERROR(VLOOKUP(B3312,总表!A:D,3,0),"-")</f>
        <v>运动健身裤</v>
      </c>
      <c r="F3312" s="6" t="str">
        <f t="shared" si="206"/>
        <v>运动健身裤</v>
      </c>
      <c r="H3312" s="51" t="str">
        <f>IF(IFERROR(VLOOKUP(B3312,总表!A:D,4,0),"露易")=0," ",IFERROR(VLOOKUP(B3312,总表!A:D,4,0),"-"))</f>
        <v>红色</v>
      </c>
      <c r="I3312" s="51" t="str">
        <f t="shared" si="207"/>
        <v>红色</v>
      </c>
    </row>
    <row r="3313" spans="1:9">
      <c r="A3313" s="6">
        <v>3312</v>
      </c>
      <c r="B3313" s="47" t="str">
        <f t="shared" si="204"/>
        <v>00000CF0</v>
      </c>
      <c r="C3313" s="50" t="str">
        <f>IFERROR(VLOOKUP(B3313,总表!A:B,2,0),"-")</f>
        <v>裤裙类</v>
      </c>
      <c r="D3313" s="51" t="str">
        <f t="shared" si="205"/>
        <v>裤裙类</v>
      </c>
      <c r="E3313" s="6" t="str">
        <f>IFERROR(VLOOKUP(B3313,总表!A:D,3,0),"-")</f>
        <v>粗横纹裤</v>
      </c>
      <c r="F3313" s="6" t="str">
        <f t="shared" si="206"/>
        <v>粗横纹裤</v>
      </c>
      <c r="H3313" s="51" t="str">
        <f>IF(IFERROR(VLOOKUP(B3313,总表!A:D,4,0),"露易")=0," ",IFERROR(VLOOKUP(B3313,总表!A:D,4,0),"-"))</f>
        <v>蓝色</v>
      </c>
      <c r="I3313" s="51" t="str">
        <f t="shared" si="207"/>
        <v>蓝色</v>
      </c>
    </row>
    <row r="3314" spans="1:9">
      <c r="A3314" s="6">
        <v>3313</v>
      </c>
      <c r="B3314" s="47" t="str">
        <f t="shared" si="204"/>
        <v>00000CF1</v>
      </c>
      <c r="C3314" s="50" t="str">
        <f>IFERROR(VLOOKUP(B3314,总表!A:B,2,0),"-")</f>
        <v>裤裙类</v>
      </c>
      <c r="D3314" s="51" t="str">
        <f t="shared" si="205"/>
        <v>裤裙类</v>
      </c>
      <c r="E3314" s="6" t="str">
        <f>IFERROR(VLOOKUP(B3314,总表!A:D,3,0),"-")</f>
        <v>破洞牛仔裤</v>
      </c>
      <c r="F3314" s="6" t="str">
        <f t="shared" si="206"/>
        <v>破洞牛仔裤</v>
      </c>
      <c r="H3314" s="6" t="str">
        <f>IF(IFERROR(VLOOKUP(B3314,总表!A:D,4,0),"露易")=0," ",IFERROR(VLOOKUP(B3314,总表!A:D,4,0),"-"))</f>
        <v>浅蓝色</v>
      </c>
      <c r="I3314" s="6" t="str">
        <f t="shared" si="207"/>
        <v>浅蓝色</v>
      </c>
    </row>
    <row r="3315" spans="1:9">
      <c r="A3315" s="6">
        <v>3314</v>
      </c>
      <c r="B3315" s="47" t="str">
        <f t="shared" si="204"/>
        <v>00000CF2</v>
      </c>
      <c r="C3315" s="47" t="str">
        <f>IFERROR(VLOOKUP(B3315,总表!A:B,2,0),"-")</f>
        <v>-</v>
      </c>
      <c r="D3315" s="6" t="str">
        <f t="shared" si="205"/>
        <v>-</v>
      </c>
      <c r="E3315" s="6" t="str">
        <f>IFERROR(VLOOKUP(B3315,总表!A:D,3,0),"-")</f>
        <v>-</v>
      </c>
      <c r="F3315" s="6" t="str">
        <f t="shared" si="206"/>
        <v>-</v>
      </c>
      <c r="G3315" s="6" t="s">
        <v>9</v>
      </c>
      <c r="H3315" s="6" t="str">
        <f>IF(IFERROR(VLOOKUP(B3315,总表!A:D,4,0),"露易")=0," ",IFERROR(VLOOKUP(B3315,总表!A:D,4,0),"-"))</f>
        <v>-</v>
      </c>
      <c r="I3315" s="6" t="str">
        <f t="shared" si="207"/>
        <v>-</v>
      </c>
    </row>
    <row r="3316" spans="1:9">
      <c r="A3316" s="6">
        <v>3315</v>
      </c>
      <c r="B3316" s="47" t="str">
        <f t="shared" si="204"/>
        <v>00000CF3</v>
      </c>
      <c r="C3316" s="47" t="str">
        <f>IFERROR(VLOOKUP(B3316,总表!A:B,2,0),"-")</f>
        <v>-</v>
      </c>
      <c r="D3316" s="6" t="str">
        <f t="shared" si="205"/>
        <v>-</v>
      </c>
      <c r="E3316" s="6" t="str">
        <f>IFERROR(VLOOKUP(B3316,总表!A:D,3,0),"-")</f>
        <v>-</v>
      </c>
      <c r="F3316" s="6" t="str">
        <f t="shared" si="206"/>
        <v>-</v>
      </c>
      <c r="G3316" s="6" t="s">
        <v>9</v>
      </c>
      <c r="H3316" s="6" t="str">
        <f>IF(IFERROR(VLOOKUP(B3316,总表!A:D,4,0),"露易")=0," ",IFERROR(VLOOKUP(B3316,总表!A:D,4,0),"-"))</f>
        <v>-</v>
      </c>
      <c r="I3316" s="6" t="str">
        <f t="shared" si="207"/>
        <v>-</v>
      </c>
    </row>
    <row r="3317" spans="1:9">
      <c r="A3317" s="6">
        <v>3316</v>
      </c>
      <c r="B3317" s="47" t="str">
        <f t="shared" si="204"/>
        <v>00000CF4</v>
      </c>
      <c r="C3317" s="47" t="str">
        <f>IFERROR(VLOOKUP(B3317,总表!A:B,2,0),"-")</f>
        <v>上衣</v>
      </c>
      <c r="D3317" s="6" t="str">
        <f t="shared" si="205"/>
        <v>上衣</v>
      </c>
      <c r="E3317" s="6" t="str">
        <f>IFERROR(VLOOKUP(B3317,总表!A:D,3,0),"-")</f>
        <v>撞色有领衬衫</v>
      </c>
      <c r="F3317" s="6" t="str">
        <f t="shared" si="206"/>
        <v>撞色有领衬衫</v>
      </c>
      <c r="H3317" s="51" t="str">
        <f>IF(IFERROR(VLOOKUP(B3317,总表!A:D,4,0),"露易")=0," ",IFERROR(VLOOKUP(B3317,总表!A:D,4,0),"-"))</f>
        <v>蓝色</v>
      </c>
      <c r="I3317" s="51" t="str">
        <f t="shared" si="207"/>
        <v>蓝色</v>
      </c>
    </row>
    <row r="3318" spans="1:9">
      <c r="A3318" s="6">
        <v>3317</v>
      </c>
      <c r="B3318" s="47" t="str">
        <f t="shared" si="204"/>
        <v>00000CF5</v>
      </c>
      <c r="C3318" s="50" t="str">
        <f>IFERROR(VLOOKUP(B3318,总表!A:B,2,0),"-")</f>
        <v>裤裙类</v>
      </c>
      <c r="D3318" s="51" t="str">
        <f t="shared" si="205"/>
        <v>裤裙类</v>
      </c>
      <c r="E3318" s="6" t="str">
        <f>IFERROR(VLOOKUP(B3318,总表!A:D,3,0),"-")</f>
        <v>口袋撞色裤</v>
      </c>
      <c r="F3318" s="6" t="str">
        <f t="shared" si="206"/>
        <v>口袋撞色裤</v>
      </c>
      <c r="H3318" s="51" t="str">
        <f>IF(IFERROR(VLOOKUP(B3318,总表!A:D,4,0),"露易")=0," ",IFERROR(VLOOKUP(B3318,总表!A:D,4,0),"-"))</f>
        <v>单色配色</v>
      </c>
      <c r="I3318" s="51" t="str">
        <f t="shared" si="207"/>
        <v>单色配色</v>
      </c>
    </row>
    <row r="3319" spans="1:9">
      <c r="A3319" s="6">
        <v>3318</v>
      </c>
      <c r="B3319" s="47" t="str">
        <f t="shared" si="204"/>
        <v>00000CF6</v>
      </c>
      <c r="C3319" s="47" t="str">
        <f>IFERROR(VLOOKUP(B3319,总表!A:B,2,0),"-")</f>
        <v>-</v>
      </c>
      <c r="D3319" s="6" t="str">
        <f t="shared" si="205"/>
        <v>-</v>
      </c>
      <c r="E3319" s="6" t="str">
        <f>IFERROR(VLOOKUP(B3319,总表!A:D,3,0),"-")</f>
        <v>-</v>
      </c>
      <c r="F3319" s="6" t="str">
        <f t="shared" si="206"/>
        <v>-</v>
      </c>
      <c r="G3319" s="6" t="s">
        <v>9</v>
      </c>
      <c r="H3319" s="6" t="str">
        <f>IF(IFERROR(VLOOKUP(B3319,总表!A:D,4,0),"露易")=0," ",IFERROR(VLOOKUP(B3319,总表!A:D,4,0),"-"))</f>
        <v>-</v>
      </c>
      <c r="I3319" s="6" t="str">
        <f t="shared" si="207"/>
        <v>-</v>
      </c>
    </row>
    <row r="3320" spans="1:9">
      <c r="A3320" s="6">
        <v>3319</v>
      </c>
      <c r="B3320" s="47" t="str">
        <f t="shared" si="204"/>
        <v>00000CF7</v>
      </c>
      <c r="C3320" s="50" t="str">
        <f>IFERROR(VLOOKUP(B3320,总表!A:B,2,0),"-")</f>
        <v>裤裙类</v>
      </c>
      <c r="D3320" s="51" t="str">
        <f t="shared" si="205"/>
        <v>裤裙类</v>
      </c>
      <c r="E3320" s="6" t="str">
        <f>IFERROR(VLOOKUP(B3320,总表!A:D,3,0),"-")</f>
        <v>嘉顿格纹裙子</v>
      </c>
      <c r="F3320" s="6" t="str">
        <f t="shared" si="206"/>
        <v>嘉顿格纹裙子</v>
      </c>
      <c r="H3320" s="51" t="str">
        <f>IF(IFERROR(VLOOKUP(B3320,总表!A:D,4,0),"露易")=0," ",IFERROR(VLOOKUP(B3320,总表!A:D,4,0),"-"))</f>
        <v>红色</v>
      </c>
      <c r="I3320" s="51" t="str">
        <f t="shared" si="207"/>
        <v>红色</v>
      </c>
    </row>
    <row r="3321" spans="1:9">
      <c r="A3321" s="6">
        <v>3320</v>
      </c>
      <c r="B3321" s="47" t="str">
        <f t="shared" si="204"/>
        <v>00000CF8</v>
      </c>
      <c r="C3321" s="47" t="str">
        <f>IFERROR(VLOOKUP(B3321,总表!A:B,2,0),"-")</f>
        <v>上衣</v>
      </c>
      <c r="D3321" s="6" t="str">
        <f t="shared" si="205"/>
        <v>上衣</v>
      </c>
      <c r="E3321" s="6" t="str">
        <f>IFERROR(VLOOKUP(B3321,总表!A:D,3,0),"-")</f>
        <v>1号球上衣</v>
      </c>
      <c r="F3321" s="6" t="str">
        <f t="shared" si="206"/>
        <v>1号球上衣</v>
      </c>
      <c r="H3321" s="6" t="str">
        <f>IF(IFERROR(VLOOKUP(B3321,总表!A:D,4,0),"露易")=0," ",IFERROR(VLOOKUP(B3321,总表!A:D,4,0),"-"))</f>
        <v>黄色</v>
      </c>
      <c r="I3321" s="6" t="str">
        <f t="shared" si="207"/>
        <v>黄色</v>
      </c>
    </row>
    <row r="3322" spans="1:9">
      <c r="A3322" s="6">
        <v>3321</v>
      </c>
      <c r="B3322" s="47" t="str">
        <f t="shared" si="204"/>
        <v>00000CF9</v>
      </c>
      <c r="C3322" s="47" t="str">
        <f>IFERROR(VLOOKUP(B3322,总表!A:B,2,0),"-")</f>
        <v>上衣</v>
      </c>
      <c r="D3322" s="6" t="str">
        <f t="shared" si="205"/>
        <v>上衣</v>
      </c>
      <c r="E3322" s="6" t="str">
        <f>IFERROR(VLOOKUP(B3322,总表!A:D,3,0),"-")</f>
        <v>4号球上衣</v>
      </c>
      <c r="F3322" s="6" t="str">
        <f t="shared" si="206"/>
        <v>4号球上衣</v>
      </c>
      <c r="H3322" s="6" t="str">
        <f>IF(IFERROR(VLOOKUP(B3322,总表!A:D,4,0),"露易")=0," ",IFERROR(VLOOKUP(B3322,总表!A:D,4,0),"-"))</f>
        <v>紫色</v>
      </c>
      <c r="I3322" s="6" t="str">
        <f t="shared" si="207"/>
        <v>紫色</v>
      </c>
    </row>
    <row r="3323" spans="1:9">
      <c r="A3323" s="6">
        <v>3322</v>
      </c>
      <c r="B3323" s="47" t="str">
        <f t="shared" si="204"/>
        <v>00000CFA</v>
      </c>
      <c r="C3323" s="47" t="str">
        <f>IFERROR(VLOOKUP(B3323,总表!A:B,2,0),"-")</f>
        <v>上衣</v>
      </c>
      <c r="D3323" s="6" t="str">
        <f t="shared" si="205"/>
        <v>上衣</v>
      </c>
      <c r="E3323" s="6" t="str">
        <f>IFERROR(VLOOKUP(B3323,总表!A:D,3,0),"-")</f>
        <v>5号球上衣</v>
      </c>
      <c r="F3323" s="6" t="str">
        <f t="shared" si="206"/>
        <v>5号球上衣</v>
      </c>
      <c r="H3323" s="6" t="str">
        <f>IF(IFERROR(VLOOKUP(B3323,总表!A:D,4,0),"露易")=0," ",IFERROR(VLOOKUP(B3323,总表!A:D,4,0),"-"))</f>
        <v>橘色</v>
      </c>
      <c r="I3323" s="6" t="str">
        <f t="shared" si="207"/>
        <v>橘色</v>
      </c>
    </row>
    <row r="3324" spans="1:9">
      <c r="A3324" s="6">
        <v>3323</v>
      </c>
      <c r="B3324" s="47" t="str">
        <f t="shared" si="204"/>
        <v>00000CFB</v>
      </c>
      <c r="C3324" s="47" t="str">
        <f>IFERROR(VLOOKUP(B3324,总表!A:B,2,0),"-")</f>
        <v>上衣</v>
      </c>
      <c r="D3324" s="6" t="str">
        <f t="shared" si="205"/>
        <v>上衣</v>
      </c>
      <c r="E3324" s="6" t="str">
        <f>IFERROR(VLOOKUP(B3324,总表!A:D,3,0),"-")</f>
        <v>6号球上衣</v>
      </c>
      <c r="F3324" s="6" t="str">
        <f t="shared" si="206"/>
        <v>6号球上衣</v>
      </c>
      <c r="H3324" s="51" t="str">
        <f>IF(IFERROR(VLOOKUP(B3324,总表!A:D,4,0),"露易")=0," ",IFERROR(VLOOKUP(B3324,总表!A:D,4,0),"-"))</f>
        <v>绿色</v>
      </c>
      <c r="I3324" s="51" t="str">
        <f t="shared" si="207"/>
        <v>绿色</v>
      </c>
    </row>
    <row r="3325" spans="1:9">
      <c r="A3325" s="6">
        <v>3324</v>
      </c>
      <c r="B3325" s="47" t="str">
        <f t="shared" si="204"/>
        <v>00000CFC</v>
      </c>
      <c r="C3325" s="47" t="str">
        <f>IFERROR(VLOOKUP(B3325,总表!A:B,2,0),"-")</f>
        <v>上衣</v>
      </c>
      <c r="D3325" s="6" t="str">
        <f t="shared" si="205"/>
        <v>上衣</v>
      </c>
      <c r="E3325" s="6" t="str">
        <f>IFERROR(VLOOKUP(B3325,总表!A:D,3,0),"-")</f>
        <v>7号球上衣</v>
      </c>
      <c r="F3325" s="6" t="str">
        <f t="shared" si="206"/>
        <v>7号球上衣</v>
      </c>
      <c r="H3325" s="6" t="str">
        <f>IF(IFERROR(VLOOKUP(B3325,总表!A:D,4,0),"露易")=0," ",IFERROR(VLOOKUP(B3325,总表!A:D,4,0),"-"))</f>
        <v>棕色</v>
      </c>
      <c r="I3325" s="6" t="str">
        <f t="shared" si="207"/>
        <v>棕色</v>
      </c>
    </row>
    <row r="3326" spans="1:9">
      <c r="A3326" s="6">
        <v>3325</v>
      </c>
      <c r="B3326" s="47" t="str">
        <f t="shared" si="204"/>
        <v>00000CFD</v>
      </c>
      <c r="C3326" s="47" t="str">
        <f>IFERROR(VLOOKUP(B3326,总表!A:B,2,0),"-")</f>
        <v>上衣</v>
      </c>
      <c r="D3326" s="6" t="str">
        <f t="shared" si="205"/>
        <v>上衣</v>
      </c>
      <c r="E3326" s="6" t="str">
        <f>IFERROR(VLOOKUP(B3326,总表!A:D,3,0),"-")</f>
        <v>8号球上衣</v>
      </c>
      <c r="F3326" s="6" t="str">
        <f t="shared" si="206"/>
        <v>8号球上衣</v>
      </c>
      <c r="H3326" s="6" t="str">
        <f>IF(IFERROR(VLOOKUP(B3326,总表!A:D,4,0),"露易")=0," ",IFERROR(VLOOKUP(B3326,总表!A:D,4,0),"-"))</f>
        <v>黑色</v>
      </c>
      <c r="I3326" s="6" t="str">
        <f t="shared" si="207"/>
        <v>黑色</v>
      </c>
    </row>
    <row r="3327" spans="1:9">
      <c r="A3327" s="6">
        <v>3326</v>
      </c>
      <c r="B3327" s="47" t="str">
        <f t="shared" si="204"/>
        <v>00000CFE</v>
      </c>
      <c r="C3327" s="47" t="str">
        <f>IFERROR(VLOOKUP(B3327,总表!A:B,2,0),"-")</f>
        <v>上衣</v>
      </c>
      <c r="D3327" s="6" t="str">
        <f t="shared" si="205"/>
        <v>上衣</v>
      </c>
      <c r="E3327" s="6" t="str">
        <f>IFERROR(VLOOKUP(B3327,总表!A:D,3,0),"-")</f>
        <v>9号球上衣</v>
      </c>
      <c r="F3327" s="6" t="str">
        <f t="shared" si="206"/>
        <v>9号球上衣</v>
      </c>
      <c r="H3327" s="6" t="str">
        <f>IF(IFERROR(VLOOKUP(B3327,总表!A:D,4,0),"露易")=0," ",IFERROR(VLOOKUP(B3327,总表!A:D,4,0),"-"))</f>
        <v>黄色</v>
      </c>
      <c r="I3327" s="6" t="str">
        <f t="shared" si="207"/>
        <v>黄色</v>
      </c>
    </row>
    <row r="3328" spans="1:9">
      <c r="A3328" s="6">
        <v>3327</v>
      </c>
      <c r="B3328" s="47" t="str">
        <f t="shared" si="204"/>
        <v>00000CFF</v>
      </c>
      <c r="C3328" s="47" t="str">
        <f>IFERROR(VLOOKUP(B3328,总表!A:B,2,0),"-")</f>
        <v>-</v>
      </c>
      <c r="D3328" s="6" t="str">
        <f t="shared" si="205"/>
        <v>-</v>
      </c>
      <c r="E3328" s="6" t="str">
        <f>IFERROR(VLOOKUP(B3328,总表!A:D,3,0),"-")</f>
        <v>-</v>
      </c>
      <c r="F3328" s="6" t="str">
        <f t="shared" si="206"/>
        <v>-</v>
      </c>
      <c r="G3328" s="6" t="s">
        <v>9</v>
      </c>
      <c r="H3328" s="6" t="str">
        <f>IF(IFERROR(VLOOKUP(B3328,总表!A:D,4,0),"露易")=0," ",IFERROR(VLOOKUP(B3328,总表!A:D,4,0),"-"))</f>
        <v>-</v>
      </c>
      <c r="I3328" s="6" t="str">
        <f t="shared" si="207"/>
        <v>-</v>
      </c>
    </row>
    <row r="3329" spans="1:9">
      <c r="A3329" s="6">
        <v>3328</v>
      </c>
      <c r="B3329" s="47" t="str">
        <f t="shared" si="204"/>
        <v>00000D00</v>
      </c>
      <c r="C3329" s="47" t="str">
        <f>IFERROR(VLOOKUP(B3329,总表!A:B,2,0),"-")</f>
        <v>上衣</v>
      </c>
      <c r="D3329" s="6" t="str">
        <f t="shared" si="205"/>
        <v>上衣</v>
      </c>
      <c r="E3329" s="51" t="str">
        <f>IFERROR(VLOOKUP(B3329,总表!A:D,3,0),"-")</f>
        <v>时髦上装</v>
      </c>
      <c r="F3329" s="51" t="str">
        <f t="shared" si="206"/>
        <v>时髦上装</v>
      </c>
      <c r="H3329" s="6" t="str">
        <f>IF(IFERROR(VLOOKUP(B3329,总表!A:D,4,0),"露易")=0," ",IFERROR(VLOOKUP(B3329,总表!A:D,4,0),"-"))</f>
        <v>粉红</v>
      </c>
      <c r="I3329" s="6" t="str">
        <f t="shared" si="207"/>
        <v>粉红</v>
      </c>
    </row>
    <row r="3330" spans="1:9">
      <c r="A3330" s="6">
        <v>3329</v>
      </c>
      <c r="B3330" s="47" t="str">
        <f t="shared" ref="B3330:B3393" si="208">DEC2HEX(ROW(A3329),8)</f>
        <v>00000D01</v>
      </c>
      <c r="C3330" s="47" t="str">
        <f>IFERROR(VLOOKUP(B3330,总表!A:B,2,0),"-")</f>
        <v>-</v>
      </c>
      <c r="D3330" s="6" t="str">
        <f t="shared" ref="D3330:D3393" si="209">C3330</f>
        <v>-</v>
      </c>
      <c r="E3330" s="6" t="str">
        <f>IFERROR(VLOOKUP(B3330,总表!A:D,3,0),"-")</f>
        <v>-</v>
      </c>
      <c r="F3330" s="6" t="str">
        <f t="shared" ref="F3330:F3393" si="210">E3330</f>
        <v>-</v>
      </c>
      <c r="G3330" s="6" t="s">
        <v>9</v>
      </c>
      <c r="H3330" s="6" t="str">
        <f>IF(IFERROR(VLOOKUP(B3330,总表!A:D,4,0),"露易")=0," ",IFERROR(VLOOKUP(B3330,总表!A:D,4,0),"-"))</f>
        <v>-</v>
      </c>
      <c r="I3330" s="6" t="str">
        <f t="shared" ref="I3330:I3393" si="211">H3330</f>
        <v>-</v>
      </c>
    </row>
    <row r="3331" spans="1:9">
      <c r="A3331" s="6">
        <v>3330</v>
      </c>
      <c r="B3331" s="47" t="str">
        <f t="shared" si="208"/>
        <v>00000D02</v>
      </c>
      <c r="C3331" s="47" t="str">
        <f>IFERROR(VLOOKUP(B3331,总表!A:B,2,0),"-")</f>
        <v>-</v>
      </c>
      <c r="D3331" s="6" t="str">
        <f t="shared" si="209"/>
        <v>-</v>
      </c>
      <c r="E3331" s="6" t="str">
        <f>IFERROR(VLOOKUP(B3331,总表!A:D,3,0),"-")</f>
        <v>-</v>
      </c>
      <c r="F3331" s="6" t="str">
        <f t="shared" si="210"/>
        <v>-</v>
      </c>
      <c r="G3331" s="6" t="s">
        <v>9</v>
      </c>
      <c r="H3331" s="6" t="str">
        <f>IF(IFERROR(VLOOKUP(B3331,总表!A:D,4,0),"露易")=0," ",IFERROR(VLOOKUP(B3331,总表!A:D,4,0),"-"))</f>
        <v>-</v>
      </c>
      <c r="I3331" s="6" t="str">
        <f t="shared" si="211"/>
        <v>-</v>
      </c>
    </row>
    <row r="3332" spans="1:9">
      <c r="A3332" s="6">
        <v>3331</v>
      </c>
      <c r="B3332" s="47" t="str">
        <f t="shared" si="208"/>
        <v>00000D03</v>
      </c>
      <c r="C3332" s="47" t="str">
        <f>IFERROR(VLOOKUP(B3332,总表!A:B,2,0),"-")</f>
        <v>工具类</v>
      </c>
      <c r="D3332" s="6" t="str">
        <f t="shared" si="209"/>
        <v>工具类</v>
      </c>
      <c r="E3332" s="51" t="str">
        <f>IFERROR(VLOOKUP(B3332,总表!A:D,3,0),"-")</f>
        <v>计时器</v>
      </c>
      <c r="F3332" s="51" t="str">
        <f t="shared" si="210"/>
        <v>计时器</v>
      </c>
      <c r="H3332" s="6" t="str">
        <f>IF(IFERROR(VLOOKUP(B3332,总表!A:D,4,0),"露易")=0," ",IFERROR(VLOOKUP(B3332,总表!A:D,4,0),"-"))</f>
        <v> </v>
      </c>
      <c r="I3332" s="6" t="str">
        <f t="shared" si="211"/>
        <v> </v>
      </c>
    </row>
    <row r="3333" spans="1:9">
      <c r="A3333" s="6">
        <v>3332</v>
      </c>
      <c r="B3333" s="47" t="str">
        <f t="shared" si="208"/>
        <v>00000D04</v>
      </c>
      <c r="C3333" s="47" t="str">
        <f>IFERROR(VLOOKUP(B3333,总表!A:B,2,0),"-")</f>
        <v>-</v>
      </c>
      <c r="D3333" s="6" t="str">
        <f t="shared" si="209"/>
        <v>-</v>
      </c>
      <c r="E3333" s="6" t="str">
        <f>IFERROR(VLOOKUP(B3333,总表!A:D,3,0),"-")</f>
        <v>-</v>
      </c>
      <c r="F3333" s="6" t="str">
        <f t="shared" si="210"/>
        <v>-</v>
      </c>
      <c r="G3333" s="6" t="s">
        <v>9</v>
      </c>
      <c r="H3333" s="6" t="str">
        <f>IF(IFERROR(VLOOKUP(B3333,总表!A:D,4,0),"露易")=0," ",IFERROR(VLOOKUP(B3333,总表!A:D,4,0),"-"))</f>
        <v>-</v>
      </c>
      <c r="I3333" s="6" t="str">
        <f t="shared" si="211"/>
        <v>-</v>
      </c>
    </row>
    <row r="3334" spans="1:9">
      <c r="A3334" s="6">
        <v>3333</v>
      </c>
      <c r="B3334" s="47" t="str">
        <f t="shared" si="208"/>
        <v>00000D05</v>
      </c>
      <c r="C3334" s="50" t="str">
        <f>IFERROR(VLOOKUP(B3334,总表!A:B,2,0),"-")</f>
        <v>摆设类</v>
      </c>
      <c r="D3334" s="51" t="str">
        <f t="shared" si="209"/>
        <v>摆设类</v>
      </c>
      <c r="E3334" s="6" t="str">
        <f>IFERROR(VLOOKUP(B3334,总表!A:D,3,0),"-")</f>
        <v>20寸液晶电视</v>
      </c>
      <c r="F3334" s="6" t="str">
        <f t="shared" si="210"/>
        <v>20寸液晶电视</v>
      </c>
      <c r="H3334" s="6" t="str">
        <f>IF(IFERROR(VLOOKUP(B3334,总表!A:D,4,0),"露易")=0," ",IFERROR(VLOOKUP(B3334,总表!A:D,4,0),"-"))</f>
        <v> </v>
      </c>
      <c r="I3334" s="6" t="str">
        <f t="shared" si="211"/>
        <v> </v>
      </c>
    </row>
    <row r="3335" spans="1:9">
      <c r="A3335" s="6">
        <v>3334</v>
      </c>
      <c r="B3335" s="47" t="str">
        <f t="shared" si="208"/>
        <v>00000D06</v>
      </c>
      <c r="C3335" s="47" t="str">
        <f>IFERROR(VLOOKUP(B3335,总表!A:B,2,0),"-")</f>
        <v>上衣</v>
      </c>
      <c r="D3335" s="6" t="str">
        <f t="shared" si="209"/>
        <v>上衣</v>
      </c>
      <c r="E3335" s="6" t="str">
        <f>IFERROR(VLOOKUP(B3335,总表!A:D,3,0),"-")</f>
        <v>健身运动服</v>
      </c>
      <c r="F3335" s="6" t="str">
        <f t="shared" si="210"/>
        <v>健身运动服</v>
      </c>
      <c r="H3335" s="6" t="str">
        <f>IF(IFERROR(VLOOKUP(B3335,总表!A:D,4,0),"露易")=0," ",IFERROR(VLOOKUP(B3335,总表!A:D,4,0),"-"))</f>
        <v>海军蓝</v>
      </c>
      <c r="I3335" s="6" t="str">
        <f t="shared" si="211"/>
        <v>海军蓝</v>
      </c>
    </row>
    <row r="3336" spans="1:9">
      <c r="A3336" s="6">
        <v>3335</v>
      </c>
      <c r="B3336" s="47" t="str">
        <f t="shared" si="208"/>
        <v>00000D07</v>
      </c>
      <c r="C3336" s="50" t="str">
        <f>IFERROR(VLOOKUP(B3336,总表!A:B,2,0),"-")</f>
        <v>裤裙类</v>
      </c>
      <c r="D3336" s="51" t="str">
        <f t="shared" si="209"/>
        <v>裤裙类</v>
      </c>
      <c r="E3336" s="6" t="str">
        <f>IFERROR(VLOOKUP(B3336,总表!A:D,3,0),"-")</f>
        <v>体育运动裤</v>
      </c>
      <c r="F3336" s="6" t="str">
        <f t="shared" si="210"/>
        <v>体育运动裤</v>
      </c>
      <c r="H3336" s="6" t="str">
        <f>IF(IFERROR(VLOOKUP(B3336,总表!A:D,4,0),"露易")=0," ",IFERROR(VLOOKUP(B3336,总表!A:D,4,0),"-"))</f>
        <v>海军蓝</v>
      </c>
      <c r="I3336" s="6" t="str">
        <f t="shared" si="211"/>
        <v>海军蓝</v>
      </c>
    </row>
    <row r="3337" spans="1:9">
      <c r="A3337" s="6">
        <v>3336</v>
      </c>
      <c r="B3337" s="47" t="str">
        <f t="shared" si="208"/>
        <v>00000D08</v>
      </c>
      <c r="C3337" s="47" t="str">
        <f>IFERROR(VLOOKUP(B3337,总表!A:B,2,0),"-")</f>
        <v>-</v>
      </c>
      <c r="D3337" s="6" t="str">
        <f t="shared" si="209"/>
        <v>-</v>
      </c>
      <c r="E3337" s="6" t="str">
        <f>IFERROR(VLOOKUP(B3337,总表!A:D,3,0),"-")</f>
        <v>-</v>
      </c>
      <c r="F3337" s="6" t="str">
        <f t="shared" si="210"/>
        <v>-</v>
      </c>
      <c r="G3337" s="6" t="s">
        <v>9</v>
      </c>
      <c r="H3337" s="6" t="str">
        <f>IF(IFERROR(VLOOKUP(B3337,总表!A:D,4,0),"露易")=0," ",IFERROR(VLOOKUP(B3337,总表!A:D,4,0),"-"))</f>
        <v>-</v>
      </c>
      <c r="I3337" s="6" t="str">
        <f t="shared" si="211"/>
        <v>-</v>
      </c>
    </row>
    <row r="3338" spans="1:9">
      <c r="A3338" s="6">
        <v>3337</v>
      </c>
      <c r="B3338" s="47" t="str">
        <f t="shared" si="208"/>
        <v>00000D09</v>
      </c>
      <c r="C3338" s="50" t="str">
        <f>IFERROR(VLOOKUP(B3338,总表!A:B,2,0),"-")</f>
        <v>裤裙类</v>
      </c>
      <c r="D3338" s="51" t="str">
        <f t="shared" si="209"/>
        <v>裤裙类</v>
      </c>
      <c r="E3338" s="51" t="str">
        <f>IFERROR(VLOOKUP(B3338,总表!A:D,3,0),"-")</f>
        <v>苏格兰裙</v>
      </c>
      <c r="F3338" s="51" t="str">
        <f t="shared" si="210"/>
        <v>苏格兰裙</v>
      </c>
      <c r="H3338" s="51" t="str">
        <f>IF(IFERROR(VLOOKUP(B3338,总表!A:D,4,0),"露易")=0," ",IFERROR(VLOOKUP(B3338,总表!A:D,4,0),"-"))</f>
        <v>红色</v>
      </c>
      <c r="I3338" s="51" t="str">
        <f t="shared" si="211"/>
        <v>红色</v>
      </c>
    </row>
    <row r="3339" spans="1:9">
      <c r="A3339" s="6">
        <v>3338</v>
      </c>
      <c r="B3339" s="47" t="str">
        <f t="shared" si="208"/>
        <v>00000D0A</v>
      </c>
      <c r="C3339" s="47" t="str">
        <f>IFERROR(VLOOKUP(B3339,总表!A:B,2,0),"-")</f>
        <v>-</v>
      </c>
      <c r="D3339" s="6" t="str">
        <f t="shared" si="209"/>
        <v>-</v>
      </c>
      <c r="E3339" s="6" t="str">
        <f>IFERROR(VLOOKUP(B3339,总表!A:D,3,0),"-")</f>
        <v>-</v>
      </c>
      <c r="F3339" s="6" t="str">
        <f t="shared" si="210"/>
        <v>-</v>
      </c>
      <c r="G3339" s="6" t="s">
        <v>9</v>
      </c>
      <c r="H3339" s="6" t="str">
        <f>IF(IFERROR(VLOOKUP(B3339,总表!A:D,4,0),"露易")=0," ",IFERROR(VLOOKUP(B3339,总表!A:D,4,0),"-"))</f>
        <v>-</v>
      </c>
      <c r="I3339" s="6" t="str">
        <f t="shared" si="211"/>
        <v>-</v>
      </c>
    </row>
    <row r="3340" spans="1:9">
      <c r="A3340" s="6">
        <v>3339</v>
      </c>
      <c r="B3340" s="47" t="str">
        <f t="shared" si="208"/>
        <v>00000D0B</v>
      </c>
      <c r="C3340" s="47" t="str">
        <f>IFERROR(VLOOKUP(B3340,总表!A:B,2,0),"-")</f>
        <v>上衣</v>
      </c>
      <c r="D3340" s="6" t="str">
        <f t="shared" si="209"/>
        <v>上衣</v>
      </c>
      <c r="E3340" s="6" t="str">
        <f>IFERROR(VLOOKUP(B3340,总表!A:D,3,0),"-")</f>
        <v>配西装背心衬衫</v>
      </c>
      <c r="F3340" s="6" t="str">
        <f t="shared" si="210"/>
        <v>配西装背心衬衫</v>
      </c>
      <c r="H3340" s="6" t="str">
        <f>IF(IFERROR(VLOOKUP(B3340,总表!A:D,4,0),"露易")=0," ",IFERROR(VLOOKUP(B3340,总表!A:D,4,0),"-"))</f>
        <v>灰色</v>
      </c>
      <c r="I3340" s="6" t="str">
        <f t="shared" si="211"/>
        <v>灰色</v>
      </c>
    </row>
    <row r="3341" spans="1:9">
      <c r="A3341" s="6">
        <v>3340</v>
      </c>
      <c r="B3341" s="47" t="str">
        <f t="shared" si="208"/>
        <v>00000D0C</v>
      </c>
      <c r="C3341" s="50" t="str">
        <f>IFERROR(VLOOKUP(B3341,总表!A:B,2,0),"-")</f>
        <v>摆设类</v>
      </c>
      <c r="D3341" s="51" t="str">
        <f t="shared" si="209"/>
        <v>摆设类</v>
      </c>
      <c r="E3341" s="6" t="str">
        <f>IFERROR(VLOOKUP(B3341,总表!A:D,3,0),"-")</f>
        <v>小鹿装饰品</v>
      </c>
      <c r="F3341" s="6" t="str">
        <f t="shared" si="210"/>
        <v>小鹿装饰品</v>
      </c>
      <c r="H3341" s="6" t="str">
        <f>IF(IFERROR(VLOOKUP(B3341,总表!A:D,4,0),"露易")=0," ",IFERROR(VLOOKUP(B3341,总表!A:D,4,0),"-"))</f>
        <v> </v>
      </c>
      <c r="I3341" s="6" t="str">
        <f t="shared" si="211"/>
        <v> </v>
      </c>
    </row>
    <row r="3342" spans="1:9">
      <c r="A3342" s="6">
        <v>3341</v>
      </c>
      <c r="B3342" s="47" t="str">
        <f t="shared" si="208"/>
        <v>00000D0D</v>
      </c>
      <c r="C3342" s="50" t="str">
        <f>IFERROR(VLOOKUP(B3342,总表!A:B,2,0),"-")</f>
        <v>裤裙类</v>
      </c>
      <c r="D3342" s="51" t="str">
        <f t="shared" si="209"/>
        <v>裤裙类</v>
      </c>
      <c r="E3342" s="6" t="str">
        <f>IFERROR(VLOOKUP(B3342,总表!A:D,3,0),"-")</f>
        <v>水手服裙</v>
      </c>
      <c r="F3342" s="6" t="str">
        <f t="shared" si="210"/>
        <v>水手服裙</v>
      </c>
      <c r="H3342" s="6" t="str">
        <f>IF(IFERROR(VLOOKUP(B3342,总表!A:D,4,0),"露易")=0," ",IFERROR(VLOOKUP(B3342,总表!A:D,4,0),"-"))</f>
        <v>海军蓝</v>
      </c>
      <c r="I3342" s="6" t="str">
        <f t="shared" si="211"/>
        <v>海军蓝</v>
      </c>
    </row>
    <row r="3343" spans="1:9">
      <c r="A3343" s="6">
        <v>3342</v>
      </c>
      <c r="B3343" s="47" t="str">
        <f t="shared" si="208"/>
        <v>00000D0E</v>
      </c>
      <c r="C3343" s="50" t="str">
        <f>IFERROR(VLOOKUP(B3343,总表!A:B,2,0),"-")</f>
        <v>裤裙类</v>
      </c>
      <c r="D3343" s="51" t="str">
        <f t="shared" si="209"/>
        <v>裤裙类</v>
      </c>
      <c r="E3343" s="6" t="str">
        <f>IFERROR(VLOOKUP(B3343,总表!A:D,3,0),"-")</f>
        <v>迷彩裤</v>
      </c>
      <c r="F3343" s="6" t="str">
        <f t="shared" si="210"/>
        <v>迷彩裤</v>
      </c>
      <c r="H3343" s="6" t="str">
        <f>IF(IFERROR(VLOOKUP(B3343,总表!A:D,4,0),"露易")=0," ",IFERROR(VLOOKUP(B3343,总表!A:D,4,0),"-"))</f>
        <v>棕色</v>
      </c>
      <c r="I3343" s="6" t="str">
        <f t="shared" si="211"/>
        <v>棕色</v>
      </c>
    </row>
    <row r="3344" spans="1:9">
      <c r="A3344" s="6">
        <v>3343</v>
      </c>
      <c r="B3344" s="47" t="str">
        <f t="shared" si="208"/>
        <v>00000D0F</v>
      </c>
      <c r="C3344" s="47" t="str">
        <f>IFERROR(VLOOKUP(B3344,总表!A:B,2,0),"-")</f>
        <v>-</v>
      </c>
      <c r="D3344" s="6" t="str">
        <f t="shared" si="209"/>
        <v>-</v>
      </c>
      <c r="E3344" s="6" t="str">
        <f>IFERROR(VLOOKUP(B3344,总表!A:D,3,0),"-")</f>
        <v>-</v>
      </c>
      <c r="F3344" s="6" t="str">
        <f t="shared" si="210"/>
        <v>-</v>
      </c>
      <c r="G3344" s="6" t="s">
        <v>9</v>
      </c>
      <c r="H3344" s="6" t="str">
        <f>IF(IFERROR(VLOOKUP(B3344,总表!A:D,4,0),"露易")=0," ",IFERROR(VLOOKUP(B3344,总表!A:D,4,0),"-"))</f>
        <v>-</v>
      </c>
      <c r="I3344" s="6" t="str">
        <f t="shared" si="211"/>
        <v>-</v>
      </c>
    </row>
    <row r="3345" spans="1:9">
      <c r="A3345" s="6">
        <v>3344</v>
      </c>
      <c r="B3345" s="47" t="str">
        <f t="shared" si="208"/>
        <v>00000D10</v>
      </c>
      <c r="C3345" s="50" t="str">
        <f>IFERROR(VLOOKUP(B3345,总表!A:B,2,0),"-")</f>
        <v>摆设类</v>
      </c>
      <c r="D3345" s="51" t="str">
        <f t="shared" si="209"/>
        <v>摆设类</v>
      </c>
      <c r="E3345" s="6" t="str">
        <f>IFERROR(VLOOKUP(B3345,总表!A:D,3,0),"-")</f>
        <v>蒸笼</v>
      </c>
      <c r="F3345" s="6" t="str">
        <f t="shared" si="210"/>
        <v>蒸笼</v>
      </c>
      <c r="H3345" s="6" t="str">
        <f>IF(IFERROR(VLOOKUP(B3345,总表!A:D,4,0),"露易")=0," ",IFERROR(VLOOKUP(B3345,总表!A:D,4,0),"-"))</f>
        <v> </v>
      </c>
      <c r="I3345" s="6" t="str">
        <f t="shared" si="211"/>
        <v> </v>
      </c>
    </row>
    <row r="3346" spans="1:9">
      <c r="A3346" s="6">
        <v>3345</v>
      </c>
      <c r="B3346" s="47" t="str">
        <f t="shared" si="208"/>
        <v>00000D11</v>
      </c>
      <c r="C3346" s="50" t="str">
        <f>IFERROR(VLOOKUP(B3346,总表!A:B,2,0),"-")</f>
        <v>摆设类</v>
      </c>
      <c r="D3346" s="51" t="str">
        <f t="shared" si="209"/>
        <v>摆设类</v>
      </c>
      <c r="E3346" s="6" t="str">
        <f>IFERROR(VLOOKUP(B3346,总表!A:D,3,0),"-")</f>
        <v>沙滩瞭望台</v>
      </c>
      <c r="F3346" s="6" t="str">
        <f t="shared" si="210"/>
        <v>沙滩瞭望台</v>
      </c>
      <c r="H3346" s="6" t="str">
        <f>IF(IFERROR(VLOOKUP(B3346,总表!A:D,4,0),"露易")=0," ",IFERROR(VLOOKUP(B3346,总表!A:D,4,0),"-"))</f>
        <v> </v>
      </c>
      <c r="I3346" s="6" t="str">
        <f t="shared" si="211"/>
        <v> </v>
      </c>
    </row>
    <row r="3347" spans="1:9">
      <c r="A3347" s="6">
        <v>3346</v>
      </c>
      <c r="B3347" s="47" t="str">
        <f t="shared" si="208"/>
        <v>00000D12</v>
      </c>
      <c r="C3347" s="50" t="str">
        <f>IFERROR(VLOOKUP(B3347,总表!A:B,2,0),"-")</f>
        <v>摆设类</v>
      </c>
      <c r="D3347" s="51" t="str">
        <f t="shared" si="209"/>
        <v>摆设类</v>
      </c>
      <c r="E3347" s="6" t="str">
        <f>IFERROR(VLOOKUP(B3347,总表!A:D,3,0),"-")</f>
        <v>公共长椅</v>
      </c>
      <c r="F3347" s="6" t="str">
        <f t="shared" si="210"/>
        <v>公共长椅</v>
      </c>
      <c r="H3347" s="6" t="str">
        <f>IF(IFERROR(VLOOKUP(B3347,总表!A:D,4,0),"露易")=0," ",IFERROR(VLOOKUP(B3347,总表!A:D,4,0),"-"))</f>
        <v> </v>
      </c>
      <c r="I3347" s="6" t="str">
        <f t="shared" si="211"/>
        <v> </v>
      </c>
    </row>
    <row r="3348" spans="1:9">
      <c r="A3348" s="6">
        <v>3347</v>
      </c>
      <c r="B3348" s="47" t="str">
        <f t="shared" si="208"/>
        <v>00000D13</v>
      </c>
      <c r="C3348" s="50" t="str">
        <f>IFERROR(VLOOKUP(B3348,总表!A:B,2,0),"-")</f>
        <v>连衣套装</v>
      </c>
      <c r="D3348" s="51" t="str">
        <f t="shared" si="209"/>
        <v>连衣套装</v>
      </c>
      <c r="E3348" s="51" t="str">
        <f>IFERROR(VLOOKUP(B3348,总表!A:D,3,0),"-")</f>
        <v>护士连身裙</v>
      </c>
      <c r="F3348" s="51" t="str">
        <f t="shared" si="210"/>
        <v>护士连身裙</v>
      </c>
      <c r="H3348" s="6" t="str">
        <f>IF(IFERROR(VLOOKUP(B3348,总表!A:D,4,0),"露易")=0," ",IFERROR(VLOOKUP(B3348,总表!A:D,4,0),"-"))</f>
        <v>粉红</v>
      </c>
      <c r="I3348" s="6" t="str">
        <f t="shared" si="211"/>
        <v>粉红</v>
      </c>
    </row>
    <row r="3349" spans="1:9">
      <c r="A3349" s="6">
        <v>3348</v>
      </c>
      <c r="B3349" s="47" t="str">
        <f t="shared" si="208"/>
        <v>00000D14</v>
      </c>
      <c r="C3349" s="50" t="str">
        <f>IFERROR(VLOOKUP(B3349,总表!A:B,2,0),"-")</f>
        <v>摆设类</v>
      </c>
      <c r="D3349" s="51" t="str">
        <f t="shared" si="209"/>
        <v>摆设类</v>
      </c>
      <c r="E3349" s="6" t="str">
        <f>IFERROR(VLOOKUP(B3349,总表!A:D,3,0),"-")</f>
        <v>充气泳池</v>
      </c>
      <c r="F3349" s="6" t="str">
        <f t="shared" si="210"/>
        <v>充气泳池</v>
      </c>
      <c r="H3349" s="6" t="str">
        <f>IF(IFERROR(VLOOKUP(B3349,总表!A:D,4,0),"露易")=0," ",IFERROR(VLOOKUP(B3349,总表!A:D,4,0),"-"))</f>
        <v> </v>
      </c>
      <c r="I3349" s="6" t="str">
        <f t="shared" si="211"/>
        <v> </v>
      </c>
    </row>
    <row r="3350" spans="1:9">
      <c r="A3350" s="6">
        <v>3349</v>
      </c>
      <c r="B3350" s="47" t="str">
        <f t="shared" si="208"/>
        <v>00000D15</v>
      </c>
      <c r="C3350" s="47" t="str">
        <f>IFERROR(VLOOKUP(B3350,总表!A:B,2,0),"-")</f>
        <v>其他类</v>
      </c>
      <c r="D3350" s="6" t="str">
        <f t="shared" si="209"/>
        <v>其他类</v>
      </c>
      <c r="E3350" s="6" t="str">
        <f>IFERROR(VLOOKUP(B3350,总表!A:D,3,0),"-")</f>
        <v>盖房子工具组</v>
      </c>
      <c r="F3350" s="6" t="str">
        <f t="shared" si="210"/>
        <v>盖房子工具组</v>
      </c>
      <c r="H3350" s="6" t="str">
        <f>IF(IFERROR(VLOOKUP(B3350,总表!A:D,4,0),"露易")=0," ",IFERROR(VLOOKUP(B3350,总表!A:D,4,0),"-"))</f>
        <v> </v>
      </c>
      <c r="I3350" s="6" t="str">
        <f t="shared" si="211"/>
        <v> </v>
      </c>
    </row>
    <row r="3351" spans="1:9">
      <c r="A3351" s="6">
        <v>3350</v>
      </c>
      <c r="B3351" s="47" t="str">
        <f t="shared" si="208"/>
        <v>00000D16</v>
      </c>
      <c r="C3351" s="47" t="str">
        <f>IFERROR(VLOOKUP(B3351,总表!A:B,2,0),"-")</f>
        <v>上衣</v>
      </c>
      <c r="D3351" s="6" t="str">
        <f t="shared" si="209"/>
        <v>上衣</v>
      </c>
      <c r="E3351" s="51" t="str">
        <f>IFERROR(VLOOKUP(B3351,总表!A:D,3,0),"-")</f>
        <v>护士外套</v>
      </c>
      <c r="F3351" s="51" t="str">
        <f t="shared" si="210"/>
        <v>护士外套</v>
      </c>
      <c r="H3351" s="51" t="str">
        <f>IF(IFERROR(VLOOKUP(B3351,总表!A:D,4,0),"露易")=0," ",IFERROR(VLOOKUP(B3351,总表!A:D,4,0),"-"))</f>
        <v>蓝色</v>
      </c>
      <c r="I3351" s="51" t="str">
        <f t="shared" si="211"/>
        <v>蓝色</v>
      </c>
    </row>
    <row r="3352" spans="1:9">
      <c r="A3352" s="6">
        <v>3351</v>
      </c>
      <c r="B3352" s="47" t="str">
        <f t="shared" si="208"/>
        <v>00000D17</v>
      </c>
      <c r="C3352" s="50" t="str">
        <f>IFERROR(VLOOKUP(B3352,总表!A:B,2,0),"-")</f>
        <v>裤裙类</v>
      </c>
      <c r="D3352" s="51" t="str">
        <f t="shared" si="209"/>
        <v>裤裙类</v>
      </c>
      <c r="E3352" s="6" t="str">
        <f>IFERROR(VLOOKUP(B3352,总表!A:D,3,0),"-")</f>
        <v>工作裤</v>
      </c>
      <c r="F3352" s="6" t="str">
        <f t="shared" si="210"/>
        <v>工作裤</v>
      </c>
      <c r="H3352" s="6" t="str">
        <f>IF(IFERROR(VLOOKUP(B3352,总表!A:D,4,0),"露易")=0," ",IFERROR(VLOOKUP(B3352,总表!A:D,4,0),"-"))</f>
        <v>卡其色</v>
      </c>
      <c r="I3352" s="6" t="str">
        <f t="shared" si="211"/>
        <v>卡其色</v>
      </c>
    </row>
    <row r="3353" spans="1:9">
      <c r="A3353" s="6">
        <v>3352</v>
      </c>
      <c r="B3353" s="47" t="str">
        <f t="shared" si="208"/>
        <v>00000D18</v>
      </c>
      <c r="C3353" s="47" t="str">
        <f>IFERROR(VLOOKUP(B3353,总表!A:B,2,0),"-")</f>
        <v>-</v>
      </c>
      <c r="D3353" s="6" t="str">
        <f t="shared" si="209"/>
        <v>-</v>
      </c>
      <c r="E3353" s="6" t="str">
        <f>IFERROR(VLOOKUP(B3353,总表!A:D,3,0),"-")</f>
        <v>-</v>
      </c>
      <c r="F3353" s="6" t="str">
        <f t="shared" si="210"/>
        <v>-</v>
      </c>
      <c r="G3353" s="6" t="s">
        <v>9</v>
      </c>
      <c r="H3353" s="6" t="str">
        <f>IF(IFERROR(VLOOKUP(B3353,总表!A:D,4,0),"露易")=0," ",IFERROR(VLOOKUP(B3353,总表!A:D,4,0),"-"))</f>
        <v>-</v>
      </c>
      <c r="I3353" s="6" t="str">
        <f t="shared" si="211"/>
        <v>-</v>
      </c>
    </row>
    <row r="3354" spans="1:9">
      <c r="A3354" s="6">
        <v>3353</v>
      </c>
      <c r="B3354" s="47" t="str">
        <f t="shared" si="208"/>
        <v>00000D19</v>
      </c>
      <c r="C3354" s="50" t="str">
        <f>IFERROR(VLOOKUP(B3354,总表!A:B,2,0),"-")</f>
        <v>裤裙类</v>
      </c>
      <c r="D3354" s="51" t="str">
        <f t="shared" si="209"/>
        <v>裤裙类</v>
      </c>
      <c r="E3354" s="6" t="str">
        <f>IFERROR(VLOOKUP(B3354,总表!A:D,3,0),"-")</f>
        <v>反折裤</v>
      </c>
      <c r="F3354" s="6" t="str">
        <f t="shared" si="210"/>
        <v>反折裤</v>
      </c>
      <c r="H3354" s="6" t="str">
        <f>IF(IFERROR(VLOOKUP(B3354,总表!A:D,4,0),"露易")=0," ",IFERROR(VLOOKUP(B3354,总表!A:D,4,0),"-"))</f>
        <v>棕色</v>
      </c>
      <c r="I3354" s="6" t="str">
        <f t="shared" si="211"/>
        <v>棕色</v>
      </c>
    </row>
    <row r="3355" spans="1:9">
      <c r="A3355" s="6">
        <v>3354</v>
      </c>
      <c r="B3355" s="47" t="str">
        <f t="shared" si="208"/>
        <v>00000D1A</v>
      </c>
      <c r="C3355" s="50" t="str">
        <f>IFERROR(VLOOKUP(B3355,总表!A:B,2,0),"-")</f>
        <v>连衣套装</v>
      </c>
      <c r="D3355" s="51" t="str">
        <f t="shared" si="209"/>
        <v>连衣套装</v>
      </c>
      <c r="E3355" s="6" t="str">
        <f>IFERROR(VLOOKUP(B3355,总表!A:D,3,0),"-")</f>
        <v>睡衣</v>
      </c>
      <c r="F3355" s="6" t="str">
        <f t="shared" si="210"/>
        <v>睡衣</v>
      </c>
      <c r="H3355" s="51" t="str">
        <f>IF(IFERROR(VLOOKUP(B3355,总表!A:D,4,0),"露易")=0," ",IFERROR(VLOOKUP(B3355,总表!A:D,4,0),"-"))</f>
        <v>蓝色</v>
      </c>
      <c r="I3355" s="51" t="str">
        <f t="shared" si="211"/>
        <v>蓝色</v>
      </c>
    </row>
    <row r="3356" spans="1:9">
      <c r="A3356" s="6">
        <v>3355</v>
      </c>
      <c r="B3356" s="47" t="str">
        <f t="shared" si="208"/>
        <v>00000D1B</v>
      </c>
      <c r="C3356" s="47" t="str">
        <f>IFERROR(VLOOKUP(B3356,总表!A:B,2,0),"-")</f>
        <v>-</v>
      </c>
      <c r="D3356" s="6" t="str">
        <f t="shared" si="209"/>
        <v>-</v>
      </c>
      <c r="E3356" s="6" t="str">
        <f>IFERROR(VLOOKUP(B3356,总表!A:D,3,0),"-")</f>
        <v>-</v>
      </c>
      <c r="F3356" s="6" t="str">
        <f t="shared" si="210"/>
        <v>-</v>
      </c>
      <c r="G3356" s="6" t="s">
        <v>9</v>
      </c>
      <c r="H3356" s="6" t="str">
        <f>IF(IFERROR(VLOOKUP(B3356,总表!A:D,4,0),"露易")=0," ",IFERROR(VLOOKUP(B3356,总表!A:D,4,0),"-"))</f>
        <v>-</v>
      </c>
      <c r="I3356" s="6" t="str">
        <f t="shared" si="211"/>
        <v>-</v>
      </c>
    </row>
    <row r="3357" spans="1:9">
      <c r="A3357" s="6">
        <v>3356</v>
      </c>
      <c r="B3357" s="47" t="str">
        <f t="shared" si="208"/>
        <v>00000D1C</v>
      </c>
      <c r="C3357" s="47" t="str">
        <f>IFERROR(VLOOKUP(B3357,总表!A:B,2,0),"-")</f>
        <v>种植类</v>
      </c>
      <c r="D3357" s="6" t="str">
        <f t="shared" si="209"/>
        <v>种植类</v>
      </c>
      <c r="E3357" s="6" t="str">
        <f>IFERROR(VLOOKUP(B3357,总表!A:D,3,0),"-")</f>
        <v>苹果幼苗</v>
      </c>
      <c r="F3357" s="6" t="str">
        <f t="shared" si="210"/>
        <v>苹果幼苗</v>
      </c>
      <c r="H3357" s="6" t="str">
        <f>IF(IFERROR(VLOOKUP(B3357,总表!A:D,4,0),"露易")=0," ",IFERROR(VLOOKUP(B3357,总表!A:D,4,0),"-"))</f>
        <v> </v>
      </c>
      <c r="I3357" s="6" t="str">
        <f t="shared" si="211"/>
        <v> </v>
      </c>
    </row>
    <row r="3358" spans="1:9">
      <c r="A3358" s="6">
        <v>3357</v>
      </c>
      <c r="B3358" s="47" t="str">
        <f t="shared" si="208"/>
        <v>00000D1D</v>
      </c>
      <c r="C3358" s="47" t="str">
        <f>IFERROR(VLOOKUP(B3358,总表!A:B,2,0),"-")</f>
        <v>种植类</v>
      </c>
      <c r="D3358" s="6" t="str">
        <f t="shared" si="209"/>
        <v>种植类</v>
      </c>
      <c r="E3358" s="6" t="str">
        <f>IFERROR(VLOOKUP(B3358,总表!A:D,3,0),"-")</f>
        <v>苹果小树S</v>
      </c>
      <c r="F3358" s="6" t="str">
        <f t="shared" si="210"/>
        <v>苹果小树S</v>
      </c>
      <c r="H3358" s="6" t="str">
        <f>IF(IFERROR(VLOOKUP(B3358,总表!A:D,4,0),"露易")=0," ",IFERROR(VLOOKUP(B3358,总表!A:D,4,0),"-"))</f>
        <v> </v>
      </c>
      <c r="I3358" s="6" t="str">
        <f t="shared" si="211"/>
        <v> </v>
      </c>
    </row>
    <row r="3359" spans="1:9">
      <c r="A3359" s="6">
        <v>3358</v>
      </c>
      <c r="B3359" s="47" t="str">
        <f t="shared" si="208"/>
        <v>00000D1E</v>
      </c>
      <c r="C3359" s="47" t="str">
        <f>IFERROR(VLOOKUP(B3359,总表!A:B,2,0),"-")</f>
        <v>种植类</v>
      </c>
      <c r="D3359" s="6" t="str">
        <f t="shared" si="209"/>
        <v>种植类</v>
      </c>
      <c r="E3359" s="6" t="str">
        <f>IFERROR(VLOOKUP(B3359,总表!A:D,3,0),"-")</f>
        <v>苹果小树M</v>
      </c>
      <c r="F3359" s="6" t="str">
        <f t="shared" si="210"/>
        <v>苹果小树M</v>
      </c>
      <c r="H3359" s="6" t="str">
        <f>IF(IFERROR(VLOOKUP(B3359,总表!A:D,4,0),"露易")=0," ",IFERROR(VLOOKUP(B3359,总表!A:D,4,0),"-"))</f>
        <v> </v>
      </c>
      <c r="I3359" s="6" t="str">
        <f t="shared" si="211"/>
        <v> </v>
      </c>
    </row>
    <row r="3360" spans="1:9">
      <c r="A3360" s="6">
        <v>3359</v>
      </c>
      <c r="B3360" s="47" t="str">
        <f t="shared" si="208"/>
        <v>00000D1F</v>
      </c>
      <c r="C3360" s="47" t="str">
        <f>IFERROR(VLOOKUP(B3360,总表!A:B,2,0),"-")</f>
        <v>种植类</v>
      </c>
      <c r="D3360" s="6" t="str">
        <f t="shared" si="209"/>
        <v>种植类</v>
      </c>
      <c r="E3360" s="6" t="str">
        <f>IFERROR(VLOOKUP(B3360,总表!A:D,3,0),"-")</f>
        <v>苹果小树L</v>
      </c>
      <c r="F3360" s="6" t="str">
        <f t="shared" si="210"/>
        <v>苹果小树L</v>
      </c>
      <c r="H3360" s="6" t="str">
        <f>IF(IFERROR(VLOOKUP(B3360,总表!A:D,4,0),"露易")=0," ",IFERROR(VLOOKUP(B3360,总表!A:D,4,0),"-"))</f>
        <v> </v>
      </c>
      <c r="I3360" s="6" t="str">
        <f t="shared" si="211"/>
        <v> </v>
      </c>
    </row>
    <row r="3361" spans="1:9">
      <c r="A3361" s="6">
        <v>3360</v>
      </c>
      <c r="B3361" s="47" t="str">
        <f t="shared" si="208"/>
        <v>00000D20</v>
      </c>
      <c r="C3361" s="47" t="str">
        <f>IFERROR(VLOOKUP(B3361,总表!A:B,2,0),"-")</f>
        <v>种植类</v>
      </c>
      <c r="D3361" s="6" t="str">
        <f t="shared" si="209"/>
        <v>种植类</v>
      </c>
      <c r="E3361" s="6" t="str">
        <f>IFERROR(VLOOKUP(B3361,总表!A:D,3,0),"-")</f>
        <v>苹果树</v>
      </c>
      <c r="F3361" s="6" t="str">
        <f t="shared" si="210"/>
        <v>苹果树</v>
      </c>
      <c r="H3361" s="6" t="str">
        <f>IF(IFERROR(VLOOKUP(B3361,总表!A:D,4,0),"露易")=0," ",IFERROR(VLOOKUP(B3361,总表!A:D,4,0),"-"))</f>
        <v> </v>
      </c>
      <c r="I3361" s="6" t="str">
        <f t="shared" si="211"/>
        <v> </v>
      </c>
    </row>
    <row r="3362" spans="1:9">
      <c r="A3362" s="6">
        <v>3361</v>
      </c>
      <c r="B3362" s="47" t="str">
        <f t="shared" si="208"/>
        <v>00000D21</v>
      </c>
      <c r="C3362" s="47" t="str">
        <f>IFERROR(VLOOKUP(B3362,总表!A:B,2,0),"-")</f>
        <v>种植类</v>
      </c>
      <c r="D3362" s="6" t="str">
        <f t="shared" si="209"/>
        <v>种植类</v>
      </c>
      <c r="E3362" s="6" t="str">
        <f>IFERROR(VLOOKUP(B3362,总表!A:D,3,0),"-")</f>
        <v>橘子幼苗</v>
      </c>
      <c r="F3362" s="6" t="str">
        <f t="shared" si="210"/>
        <v>橘子幼苗</v>
      </c>
      <c r="H3362" s="6" t="str">
        <f>IF(IFERROR(VLOOKUP(B3362,总表!A:D,4,0),"露易")=0," ",IFERROR(VLOOKUP(B3362,总表!A:D,4,0),"-"))</f>
        <v> </v>
      </c>
      <c r="I3362" s="6" t="str">
        <f t="shared" si="211"/>
        <v> </v>
      </c>
    </row>
    <row r="3363" spans="1:9">
      <c r="A3363" s="6">
        <v>3362</v>
      </c>
      <c r="B3363" s="47" t="str">
        <f t="shared" si="208"/>
        <v>00000D22</v>
      </c>
      <c r="C3363" s="47" t="str">
        <f>IFERROR(VLOOKUP(B3363,总表!A:B,2,0),"-")</f>
        <v>种植类</v>
      </c>
      <c r="D3363" s="6" t="str">
        <f t="shared" si="209"/>
        <v>种植类</v>
      </c>
      <c r="E3363" s="6" t="str">
        <f>IFERROR(VLOOKUP(B3363,总表!A:D,3,0),"-")</f>
        <v>橘子小树S</v>
      </c>
      <c r="F3363" s="6" t="str">
        <f t="shared" si="210"/>
        <v>橘子小树S</v>
      </c>
      <c r="H3363" s="6" t="str">
        <f>IF(IFERROR(VLOOKUP(B3363,总表!A:D,4,0),"露易")=0," ",IFERROR(VLOOKUP(B3363,总表!A:D,4,0),"-"))</f>
        <v> </v>
      </c>
      <c r="I3363" s="6" t="str">
        <f t="shared" si="211"/>
        <v> </v>
      </c>
    </row>
    <row r="3364" spans="1:9">
      <c r="A3364" s="6">
        <v>3363</v>
      </c>
      <c r="B3364" s="47" t="str">
        <f t="shared" si="208"/>
        <v>00000D23</v>
      </c>
      <c r="C3364" s="47" t="str">
        <f>IFERROR(VLOOKUP(B3364,总表!A:B,2,0),"-")</f>
        <v>种植类</v>
      </c>
      <c r="D3364" s="6" t="str">
        <f t="shared" si="209"/>
        <v>种植类</v>
      </c>
      <c r="E3364" s="6" t="str">
        <f>IFERROR(VLOOKUP(B3364,总表!A:D,3,0),"-")</f>
        <v>橘子小树M</v>
      </c>
      <c r="F3364" s="6" t="str">
        <f t="shared" si="210"/>
        <v>橘子小树M</v>
      </c>
      <c r="H3364" s="6" t="str">
        <f>IF(IFERROR(VLOOKUP(B3364,总表!A:D,4,0),"露易")=0," ",IFERROR(VLOOKUP(B3364,总表!A:D,4,0),"-"))</f>
        <v> </v>
      </c>
      <c r="I3364" s="6" t="str">
        <f t="shared" si="211"/>
        <v> </v>
      </c>
    </row>
    <row r="3365" spans="1:9">
      <c r="A3365" s="6">
        <v>3364</v>
      </c>
      <c r="B3365" s="47" t="str">
        <f t="shared" si="208"/>
        <v>00000D24</v>
      </c>
      <c r="C3365" s="47" t="str">
        <f>IFERROR(VLOOKUP(B3365,总表!A:B,2,0),"-")</f>
        <v>种植类</v>
      </c>
      <c r="D3365" s="6" t="str">
        <f t="shared" si="209"/>
        <v>种植类</v>
      </c>
      <c r="E3365" s="6" t="str">
        <f>IFERROR(VLOOKUP(B3365,总表!A:D,3,0),"-")</f>
        <v>橘子小树L</v>
      </c>
      <c r="F3365" s="6" t="str">
        <f t="shared" si="210"/>
        <v>橘子小树L</v>
      </c>
      <c r="H3365" s="6" t="str">
        <f>IF(IFERROR(VLOOKUP(B3365,总表!A:D,4,0),"露易")=0," ",IFERROR(VLOOKUP(B3365,总表!A:D,4,0),"-"))</f>
        <v> </v>
      </c>
      <c r="I3365" s="6" t="str">
        <f t="shared" si="211"/>
        <v> </v>
      </c>
    </row>
    <row r="3366" spans="1:9">
      <c r="A3366" s="6">
        <v>3365</v>
      </c>
      <c r="B3366" s="47" t="str">
        <f t="shared" si="208"/>
        <v>00000D25</v>
      </c>
      <c r="C3366" s="47" t="str">
        <f>IFERROR(VLOOKUP(B3366,总表!A:B,2,0),"-")</f>
        <v>种植类</v>
      </c>
      <c r="D3366" s="6" t="str">
        <f t="shared" si="209"/>
        <v>种植类</v>
      </c>
      <c r="E3366" s="6" t="str">
        <f>IFERROR(VLOOKUP(B3366,总表!A:D,3,0),"-")</f>
        <v>橘子树</v>
      </c>
      <c r="F3366" s="6" t="str">
        <f t="shared" si="210"/>
        <v>橘子树</v>
      </c>
      <c r="H3366" s="6" t="str">
        <f>IF(IFERROR(VLOOKUP(B3366,总表!A:D,4,0),"露易")=0," ",IFERROR(VLOOKUP(B3366,总表!A:D,4,0),"-"))</f>
        <v> </v>
      </c>
      <c r="I3366" s="6" t="str">
        <f t="shared" si="211"/>
        <v> </v>
      </c>
    </row>
    <row r="3367" spans="1:9">
      <c r="A3367" s="6">
        <v>3366</v>
      </c>
      <c r="B3367" s="47" t="str">
        <f t="shared" si="208"/>
        <v>00000D26</v>
      </c>
      <c r="C3367" s="47" t="str">
        <f>IFERROR(VLOOKUP(B3367,总表!A:B,2,0),"-")</f>
        <v>种植类</v>
      </c>
      <c r="D3367" s="6" t="str">
        <f t="shared" si="209"/>
        <v>种植类</v>
      </c>
      <c r="E3367" s="6" t="str">
        <f>IFERROR(VLOOKUP(B3367,总表!A:D,3,0),"-")</f>
        <v>梨子幼苗</v>
      </c>
      <c r="F3367" s="6" t="str">
        <f t="shared" si="210"/>
        <v>梨子幼苗</v>
      </c>
      <c r="H3367" s="6" t="str">
        <f>IF(IFERROR(VLOOKUP(B3367,总表!A:D,4,0),"露易")=0," ",IFERROR(VLOOKUP(B3367,总表!A:D,4,0),"-"))</f>
        <v> </v>
      </c>
      <c r="I3367" s="6" t="str">
        <f t="shared" si="211"/>
        <v> </v>
      </c>
    </row>
    <row r="3368" spans="1:9">
      <c r="A3368" s="6">
        <v>3367</v>
      </c>
      <c r="B3368" s="47" t="str">
        <f t="shared" si="208"/>
        <v>00000D27</v>
      </c>
      <c r="C3368" s="47" t="str">
        <f>IFERROR(VLOOKUP(B3368,总表!A:B,2,0),"-")</f>
        <v>种植类</v>
      </c>
      <c r="D3368" s="6" t="str">
        <f t="shared" si="209"/>
        <v>种植类</v>
      </c>
      <c r="E3368" s="6" t="str">
        <f>IFERROR(VLOOKUP(B3368,总表!A:D,3,0),"-")</f>
        <v>梨子小树S</v>
      </c>
      <c r="F3368" s="6" t="str">
        <f t="shared" si="210"/>
        <v>梨子小树S</v>
      </c>
      <c r="H3368" s="6" t="str">
        <f>IF(IFERROR(VLOOKUP(B3368,总表!A:D,4,0),"露易")=0," ",IFERROR(VLOOKUP(B3368,总表!A:D,4,0),"-"))</f>
        <v> </v>
      </c>
      <c r="I3368" s="6" t="str">
        <f t="shared" si="211"/>
        <v> </v>
      </c>
    </row>
    <row r="3369" spans="1:9">
      <c r="A3369" s="6">
        <v>3368</v>
      </c>
      <c r="B3369" s="47" t="str">
        <f t="shared" si="208"/>
        <v>00000D28</v>
      </c>
      <c r="C3369" s="47" t="str">
        <f>IFERROR(VLOOKUP(B3369,总表!A:B,2,0),"-")</f>
        <v>种植类</v>
      </c>
      <c r="D3369" s="6" t="str">
        <f t="shared" si="209"/>
        <v>种植类</v>
      </c>
      <c r="E3369" s="6" t="str">
        <f>IFERROR(VLOOKUP(B3369,总表!A:D,3,0),"-")</f>
        <v>梨子小树M</v>
      </c>
      <c r="F3369" s="6" t="str">
        <f t="shared" si="210"/>
        <v>梨子小树M</v>
      </c>
      <c r="H3369" s="6" t="str">
        <f>IF(IFERROR(VLOOKUP(B3369,总表!A:D,4,0),"露易")=0," ",IFERROR(VLOOKUP(B3369,总表!A:D,4,0),"-"))</f>
        <v> </v>
      </c>
      <c r="I3369" s="6" t="str">
        <f t="shared" si="211"/>
        <v> </v>
      </c>
    </row>
    <row r="3370" spans="1:9">
      <c r="A3370" s="6">
        <v>3369</v>
      </c>
      <c r="B3370" s="47" t="str">
        <f t="shared" si="208"/>
        <v>00000D29</v>
      </c>
      <c r="C3370" s="47" t="str">
        <f>IFERROR(VLOOKUP(B3370,总表!A:B,2,0),"-")</f>
        <v>种植类</v>
      </c>
      <c r="D3370" s="6" t="str">
        <f t="shared" si="209"/>
        <v>种植类</v>
      </c>
      <c r="E3370" s="6" t="str">
        <f>IFERROR(VLOOKUP(B3370,总表!A:D,3,0),"-")</f>
        <v>梨子小树L</v>
      </c>
      <c r="F3370" s="6" t="str">
        <f t="shared" si="210"/>
        <v>梨子小树L</v>
      </c>
      <c r="H3370" s="6" t="str">
        <f>IF(IFERROR(VLOOKUP(B3370,总表!A:D,4,0),"露易")=0," ",IFERROR(VLOOKUP(B3370,总表!A:D,4,0),"-"))</f>
        <v> </v>
      </c>
      <c r="I3370" s="6" t="str">
        <f t="shared" si="211"/>
        <v> </v>
      </c>
    </row>
    <row r="3371" spans="1:9">
      <c r="A3371" s="6">
        <v>3370</v>
      </c>
      <c r="B3371" s="47" t="str">
        <f t="shared" si="208"/>
        <v>00000D2A</v>
      </c>
      <c r="C3371" s="47" t="str">
        <f>IFERROR(VLOOKUP(B3371,总表!A:B,2,0),"-")</f>
        <v>种植类</v>
      </c>
      <c r="D3371" s="6" t="str">
        <f t="shared" si="209"/>
        <v>种植类</v>
      </c>
      <c r="E3371" s="6" t="str">
        <f>IFERROR(VLOOKUP(B3371,总表!A:D,3,0),"-")</f>
        <v>梨子树</v>
      </c>
      <c r="F3371" s="6" t="str">
        <f t="shared" si="210"/>
        <v>梨子树</v>
      </c>
      <c r="H3371" s="6" t="str">
        <f>IF(IFERROR(VLOOKUP(B3371,总表!A:D,4,0),"露易")=0," ",IFERROR(VLOOKUP(B3371,总表!A:D,4,0),"-"))</f>
        <v> </v>
      </c>
      <c r="I3371" s="6" t="str">
        <f t="shared" si="211"/>
        <v> </v>
      </c>
    </row>
    <row r="3372" spans="1:9">
      <c r="A3372" s="6">
        <v>3371</v>
      </c>
      <c r="B3372" s="47" t="str">
        <f t="shared" si="208"/>
        <v>00000D2B</v>
      </c>
      <c r="C3372" s="47" t="str">
        <f>IFERROR(VLOOKUP(B3372,总表!A:B,2,0),"-")</f>
        <v>种植类</v>
      </c>
      <c r="D3372" s="6" t="str">
        <f t="shared" si="209"/>
        <v>种植类</v>
      </c>
      <c r="E3372" s="6" t="str">
        <f>IFERROR(VLOOKUP(B3372,总表!A:D,3,0),"-")</f>
        <v>桃子幼苗</v>
      </c>
      <c r="F3372" s="6" t="str">
        <f t="shared" si="210"/>
        <v>桃子幼苗</v>
      </c>
      <c r="H3372" s="6" t="str">
        <f>IF(IFERROR(VLOOKUP(B3372,总表!A:D,4,0),"露易")=0," ",IFERROR(VLOOKUP(B3372,总表!A:D,4,0),"-"))</f>
        <v> </v>
      </c>
      <c r="I3372" s="6" t="str">
        <f t="shared" si="211"/>
        <v> </v>
      </c>
    </row>
    <row r="3373" spans="1:9">
      <c r="A3373" s="6">
        <v>3372</v>
      </c>
      <c r="B3373" s="47" t="str">
        <f t="shared" si="208"/>
        <v>00000D2C</v>
      </c>
      <c r="C3373" s="47" t="str">
        <f>IFERROR(VLOOKUP(B3373,总表!A:B,2,0),"-")</f>
        <v>种植类</v>
      </c>
      <c r="D3373" s="6" t="str">
        <f t="shared" si="209"/>
        <v>种植类</v>
      </c>
      <c r="E3373" s="6" t="str">
        <f>IFERROR(VLOOKUP(B3373,总表!A:D,3,0),"-")</f>
        <v>桃子小树S</v>
      </c>
      <c r="F3373" s="6" t="str">
        <f t="shared" si="210"/>
        <v>桃子小树S</v>
      </c>
      <c r="H3373" s="6" t="str">
        <f>IF(IFERROR(VLOOKUP(B3373,总表!A:D,4,0),"露易")=0," ",IFERROR(VLOOKUP(B3373,总表!A:D,4,0),"-"))</f>
        <v> </v>
      </c>
      <c r="I3373" s="6" t="str">
        <f t="shared" si="211"/>
        <v> </v>
      </c>
    </row>
    <row r="3374" spans="1:9">
      <c r="A3374" s="6">
        <v>3373</v>
      </c>
      <c r="B3374" s="47" t="str">
        <f t="shared" si="208"/>
        <v>00000D2D</v>
      </c>
      <c r="C3374" s="47" t="str">
        <f>IFERROR(VLOOKUP(B3374,总表!A:B,2,0),"-")</f>
        <v>种植类</v>
      </c>
      <c r="D3374" s="6" t="str">
        <f t="shared" si="209"/>
        <v>种植类</v>
      </c>
      <c r="E3374" s="6" t="str">
        <f>IFERROR(VLOOKUP(B3374,总表!A:D,3,0),"-")</f>
        <v>桃子小树M</v>
      </c>
      <c r="F3374" s="6" t="str">
        <f t="shared" si="210"/>
        <v>桃子小树M</v>
      </c>
      <c r="H3374" s="6" t="str">
        <f>IF(IFERROR(VLOOKUP(B3374,总表!A:D,4,0),"露易")=0," ",IFERROR(VLOOKUP(B3374,总表!A:D,4,0),"-"))</f>
        <v> </v>
      </c>
      <c r="I3374" s="6" t="str">
        <f t="shared" si="211"/>
        <v> </v>
      </c>
    </row>
    <row r="3375" spans="1:9">
      <c r="A3375" s="6">
        <v>3374</v>
      </c>
      <c r="B3375" s="47" t="str">
        <f t="shared" si="208"/>
        <v>00000D2E</v>
      </c>
      <c r="C3375" s="47" t="str">
        <f>IFERROR(VLOOKUP(B3375,总表!A:B,2,0),"-")</f>
        <v>种植类</v>
      </c>
      <c r="D3375" s="6" t="str">
        <f t="shared" si="209"/>
        <v>种植类</v>
      </c>
      <c r="E3375" s="6" t="str">
        <f>IFERROR(VLOOKUP(B3375,总表!A:D,3,0),"-")</f>
        <v>桃子小树L</v>
      </c>
      <c r="F3375" s="6" t="str">
        <f t="shared" si="210"/>
        <v>桃子小树L</v>
      </c>
      <c r="H3375" s="6" t="str">
        <f>IF(IFERROR(VLOOKUP(B3375,总表!A:D,4,0),"露易")=0," ",IFERROR(VLOOKUP(B3375,总表!A:D,4,0),"-"))</f>
        <v> </v>
      </c>
      <c r="I3375" s="6" t="str">
        <f t="shared" si="211"/>
        <v> </v>
      </c>
    </row>
    <row r="3376" spans="1:9">
      <c r="A3376" s="6">
        <v>3375</v>
      </c>
      <c r="B3376" s="47" t="str">
        <f t="shared" si="208"/>
        <v>00000D2F</v>
      </c>
      <c r="C3376" s="47" t="str">
        <f>IFERROR(VLOOKUP(B3376,总表!A:B,2,0),"-")</f>
        <v>种植类</v>
      </c>
      <c r="D3376" s="6" t="str">
        <f t="shared" si="209"/>
        <v>种植类</v>
      </c>
      <c r="E3376" s="6" t="str">
        <f>IFERROR(VLOOKUP(B3376,总表!A:D,3,0),"-")</f>
        <v>桃子树</v>
      </c>
      <c r="F3376" s="6" t="str">
        <f t="shared" si="210"/>
        <v>桃子树</v>
      </c>
      <c r="H3376" s="6" t="str">
        <f>IF(IFERROR(VLOOKUP(B3376,总表!A:D,4,0),"露易")=0," ",IFERROR(VLOOKUP(B3376,总表!A:D,4,0),"-"))</f>
        <v> </v>
      </c>
      <c r="I3376" s="6" t="str">
        <f t="shared" si="211"/>
        <v> </v>
      </c>
    </row>
    <row r="3377" spans="1:9">
      <c r="A3377" s="6">
        <v>3376</v>
      </c>
      <c r="B3377" s="47" t="str">
        <f t="shared" si="208"/>
        <v>00000D30</v>
      </c>
      <c r="C3377" s="47" t="str">
        <f>IFERROR(VLOOKUP(B3377,总表!A:B,2,0),"-")</f>
        <v>-</v>
      </c>
      <c r="D3377" s="6" t="str">
        <f t="shared" si="209"/>
        <v>-</v>
      </c>
      <c r="E3377" s="6" t="str">
        <f>IFERROR(VLOOKUP(B3377,总表!A:D,3,0),"-")</f>
        <v>-</v>
      </c>
      <c r="F3377" s="6" t="str">
        <f t="shared" si="210"/>
        <v>-</v>
      </c>
      <c r="G3377" s="6" t="s">
        <v>9</v>
      </c>
      <c r="H3377" s="6" t="str">
        <f>IF(IFERROR(VLOOKUP(B3377,总表!A:D,4,0),"露易")=0," ",IFERROR(VLOOKUP(B3377,总表!A:D,4,0),"-"))</f>
        <v>-</v>
      </c>
      <c r="I3377" s="6" t="str">
        <f t="shared" si="211"/>
        <v>-</v>
      </c>
    </row>
    <row r="3378" spans="1:9">
      <c r="A3378" s="6">
        <v>3377</v>
      </c>
      <c r="B3378" s="47" t="str">
        <f t="shared" si="208"/>
        <v>00000D31</v>
      </c>
      <c r="C3378" s="47" t="str">
        <f>IFERROR(VLOOKUP(B3378,总表!A:B,2,0),"-")</f>
        <v>种植类</v>
      </c>
      <c r="D3378" s="6" t="str">
        <f t="shared" si="209"/>
        <v>种植类</v>
      </c>
      <c r="E3378" s="51" t="str">
        <f>IFERROR(VLOOKUP(B3378,总表!A:D,3,0),"-")</f>
        <v>樱桃幼苗</v>
      </c>
      <c r="F3378" s="51" t="str">
        <f t="shared" si="210"/>
        <v>樱桃幼苗</v>
      </c>
      <c r="H3378" s="6" t="str">
        <f>IF(IFERROR(VLOOKUP(B3378,总表!A:D,4,0),"露易")=0," ",IFERROR(VLOOKUP(B3378,总表!A:D,4,0),"-"))</f>
        <v> </v>
      </c>
      <c r="I3378" s="6" t="str">
        <f t="shared" si="211"/>
        <v> </v>
      </c>
    </row>
    <row r="3379" spans="1:9">
      <c r="A3379" s="6">
        <v>3378</v>
      </c>
      <c r="B3379" s="47" t="str">
        <f t="shared" si="208"/>
        <v>00000D32</v>
      </c>
      <c r="C3379" s="47" t="str">
        <f>IFERROR(VLOOKUP(B3379,总表!A:B,2,0),"-")</f>
        <v>种植类</v>
      </c>
      <c r="D3379" s="6" t="str">
        <f t="shared" si="209"/>
        <v>种植类</v>
      </c>
      <c r="E3379" s="51" t="str">
        <f>IFERROR(VLOOKUP(B3379,总表!A:D,3,0),"-")</f>
        <v>樱桃小树S</v>
      </c>
      <c r="F3379" s="51" t="str">
        <f t="shared" si="210"/>
        <v>樱桃小树S</v>
      </c>
      <c r="H3379" s="6" t="str">
        <f>IF(IFERROR(VLOOKUP(B3379,总表!A:D,4,0),"露易")=0," ",IFERROR(VLOOKUP(B3379,总表!A:D,4,0),"-"))</f>
        <v> </v>
      </c>
      <c r="I3379" s="6" t="str">
        <f t="shared" si="211"/>
        <v> </v>
      </c>
    </row>
    <row r="3380" spans="1:9">
      <c r="A3380" s="6">
        <v>3379</v>
      </c>
      <c r="B3380" s="47" t="str">
        <f t="shared" si="208"/>
        <v>00000D33</v>
      </c>
      <c r="C3380" s="47" t="str">
        <f>IFERROR(VLOOKUP(B3380,总表!A:B,2,0),"-")</f>
        <v>种植类</v>
      </c>
      <c r="D3380" s="6" t="str">
        <f t="shared" si="209"/>
        <v>种植类</v>
      </c>
      <c r="E3380" s="51" t="str">
        <f>IFERROR(VLOOKUP(B3380,总表!A:D,3,0),"-")</f>
        <v>樱桃小树M</v>
      </c>
      <c r="F3380" s="51" t="str">
        <f t="shared" si="210"/>
        <v>樱桃小树M</v>
      </c>
      <c r="H3380" s="6" t="str">
        <f>IF(IFERROR(VLOOKUP(B3380,总表!A:D,4,0),"露易")=0," ",IFERROR(VLOOKUP(B3380,总表!A:D,4,0),"-"))</f>
        <v> </v>
      </c>
      <c r="I3380" s="6" t="str">
        <f t="shared" si="211"/>
        <v> </v>
      </c>
    </row>
    <row r="3381" spans="1:9">
      <c r="A3381" s="6">
        <v>3380</v>
      </c>
      <c r="B3381" s="47" t="str">
        <f t="shared" si="208"/>
        <v>00000D34</v>
      </c>
      <c r="C3381" s="47" t="str">
        <f>IFERROR(VLOOKUP(B3381,总表!A:B,2,0),"-")</f>
        <v>种植类</v>
      </c>
      <c r="D3381" s="6" t="str">
        <f t="shared" si="209"/>
        <v>种植类</v>
      </c>
      <c r="E3381" s="51" t="str">
        <f>IFERROR(VLOOKUP(B3381,总表!A:D,3,0),"-")</f>
        <v>樱桃小树L</v>
      </c>
      <c r="F3381" s="51" t="str">
        <f t="shared" si="210"/>
        <v>樱桃小树L</v>
      </c>
      <c r="H3381" s="6" t="str">
        <f>IF(IFERROR(VLOOKUP(B3381,总表!A:D,4,0),"露易")=0," ",IFERROR(VLOOKUP(B3381,总表!A:D,4,0),"-"))</f>
        <v> </v>
      </c>
      <c r="I3381" s="6" t="str">
        <f t="shared" si="211"/>
        <v> </v>
      </c>
    </row>
    <row r="3382" spans="1:9">
      <c r="A3382" s="6">
        <v>3381</v>
      </c>
      <c r="B3382" s="47" t="str">
        <f t="shared" si="208"/>
        <v>00000D35</v>
      </c>
      <c r="C3382" s="47" t="str">
        <f>IFERROR(VLOOKUP(B3382,总表!A:B,2,0),"-")</f>
        <v>种植类</v>
      </c>
      <c r="D3382" s="6" t="str">
        <f t="shared" si="209"/>
        <v>种植类</v>
      </c>
      <c r="E3382" s="51" t="str">
        <f>IFERROR(VLOOKUP(B3382,总表!A:D,3,0),"-")</f>
        <v>樱桃树</v>
      </c>
      <c r="F3382" s="51" t="str">
        <f t="shared" si="210"/>
        <v>樱桃树</v>
      </c>
      <c r="H3382" s="6" t="str">
        <f>IF(IFERROR(VLOOKUP(B3382,总表!A:D,4,0),"露易")=0," ",IFERROR(VLOOKUP(B3382,总表!A:D,4,0),"-"))</f>
        <v> </v>
      </c>
      <c r="I3382" s="6" t="str">
        <f t="shared" si="211"/>
        <v> </v>
      </c>
    </row>
    <row r="3383" spans="1:9">
      <c r="A3383" s="6">
        <v>3382</v>
      </c>
      <c r="B3383" s="47" t="str">
        <f t="shared" si="208"/>
        <v>00000D36</v>
      </c>
      <c r="C3383" s="47" t="str">
        <f>IFERROR(VLOOKUP(B3383,总表!A:B,2,0),"-")</f>
        <v>-</v>
      </c>
      <c r="D3383" s="6" t="str">
        <f t="shared" si="209"/>
        <v>-</v>
      </c>
      <c r="E3383" s="6" t="str">
        <f>IFERROR(VLOOKUP(B3383,总表!A:D,3,0),"-")</f>
        <v>-</v>
      </c>
      <c r="F3383" s="6" t="str">
        <f t="shared" si="210"/>
        <v>-</v>
      </c>
      <c r="G3383" s="6" t="s">
        <v>9</v>
      </c>
      <c r="H3383" s="6" t="str">
        <f>IF(IFERROR(VLOOKUP(B3383,总表!A:D,4,0),"露易")=0," ",IFERROR(VLOOKUP(B3383,总表!A:D,4,0),"-"))</f>
        <v>-</v>
      </c>
      <c r="I3383" s="6" t="str">
        <f t="shared" si="211"/>
        <v>-</v>
      </c>
    </row>
    <row r="3384" spans="1:9">
      <c r="A3384" s="6">
        <v>3383</v>
      </c>
      <c r="B3384" s="47" t="str">
        <f t="shared" si="208"/>
        <v>00000D37</v>
      </c>
      <c r="C3384" s="47" t="str">
        <f>IFERROR(VLOOKUP(B3384,总表!A:B,2,0),"-")</f>
        <v>上衣</v>
      </c>
      <c r="D3384" s="6" t="str">
        <f t="shared" si="209"/>
        <v>上衣</v>
      </c>
      <c r="E3384" s="6" t="str">
        <f>IFERROR(VLOOKUP(B3384,总表!A:D,3,0),"-")</f>
        <v>粗横纹坦克背心</v>
      </c>
      <c r="F3384" s="6" t="str">
        <f t="shared" si="210"/>
        <v>粗横纹坦克背心</v>
      </c>
      <c r="H3384" s="51" t="str">
        <f>IF(IFERROR(VLOOKUP(B3384,总表!A:D,4,0),"露易")=0," ",IFERROR(VLOOKUP(B3384,总表!A:D,4,0),"-"))</f>
        <v>绿色</v>
      </c>
      <c r="I3384" s="51" t="str">
        <f t="shared" si="211"/>
        <v>绿色</v>
      </c>
    </row>
    <row r="3385" spans="1:9">
      <c r="A3385" s="6">
        <v>3384</v>
      </c>
      <c r="B3385" s="47" t="str">
        <f t="shared" si="208"/>
        <v>00000D38</v>
      </c>
      <c r="C3385" s="50" t="str">
        <f>IFERROR(VLOOKUP(B3385,总表!A:B,2,0),"-")</f>
        <v>裤裙类</v>
      </c>
      <c r="D3385" s="51" t="str">
        <f t="shared" si="209"/>
        <v>裤裙类</v>
      </c>
      <c r="E3385" s="6" t="str">
        <f>IFERROR(VLOOKUP(B3385,总表!A:D,3,0),"-")</f>
        <v>蕾丝短裙</v>
      </c>
      <c r="F3385" s="6" t="str">
        <f t="shared" si="210"/>
        <v>蕾丝短裙</v>
      </c>
      <c r="H3385" s="6" t="str">
        <f>IF(IFERROR(VLOOKUP(B3385,总表!A:D,4,0),"露易")=0," ",IFERROR(VLOOKUP(B3385,总表!A:D,4,0),"-"))</f>
        <v>白色</v>
      </c>
      <c r="I3385" s="6" t="str">
        <f t="shared" si="211"/>
        <v>白色</v>
      </c>
    </row>
    <row r="3386" spans="1:9">
      <c r="A3386" s="6">
        <v>3385</v>
      </c>
      <c r="B3386" s="47" t="str">
        <f t="shared" si="208"/>
        <v>00000D39</v>
      </c>
      <c r="C3386" s="50" t="str">
        <f>IFERROR(VLOOKUP(B3386,总表!A:B,2,0),"-")</f>
        <v>连衣套装</v>
      </c>
      <c r="D3386" s="51" t="str">
        <f t="shared" si="209"/>
        <v>连衣套装</v>
      </c>
      <c r="E3386" s="6" t="str">
        <f>IFERROR(VLOOKUP(B3386,总表!A:D,3,0),"-")</f>
        <v>束腰洋装</v>
      </c>
      <c r="F3386" s="6" t="str">
        <f t="shared" si="210"/>
        <v>束腰洋装</v>
      </c>
      <c r="H3386" s="6" t="str">
        <f>IF(IFERROR(VLOOKUP(B3386,总表!A:D,4,0),"露易")=0," ",IFERROR(VLOOKUP(B3386,总表!A:D,4,0),"-"))</f>
        <v>紫色</v>
      </c>
      <c r="I3386" s="6" t="str">
        <f t="shared" si="211"/>
        <v>紫色</v>
      </c>
    </row>
    <row r="3387" spans="1:9">
      <c r="A3387" s="6">
        <v>3386</v>
      </c>
      <c r="B3387" s="47" t="str">
        <f t="shared" si="208"/>
        <v>00000D3A</v>
      </c>
      <c r="C3387" s="50" t="str">
        <f>IFERROR(VLOOKUP(B3387,总表!A:B,2,0),"-")</f>
        <v>连衣套装</v>
      </c>
      <c r="D3387" s="51" t="str">
        <f t="shared" si="209"/>
        <v>连衣套装</v>
      </c>
      <c r="E3387" s="51" t="str">
        <f>IFERROR(VLOOKUP(B3387,总表!A:D,3,0),"-")</f>
        <v>衬衫连身裙</v>
      </c>
      <c r="F3387" s="51" t="str">
        <f t="shared" si="210"/>
        <v>衬衫连身裙</v>
      </c>
      <c r="H3387" s="6" t="str">
        <f>IF(IFERROR(VLOOKUP(B3387,总表!A:D,4,0),"露易")=0," ",IFERROR(VLOOKUP(B3387,总表!A:D,4,0),"-"))</f>
        <v>海军蓝</v>
      </c>
      <c r="I3387" s="6" t="str">
        <f t="shared" si="211"/>
        <v>海军蓝</v>
      </c>
    </row>
    <row r="3388" spans="1:9">
      <c r="A3388" s="6">
        <v>3387</v>
      </c>
      <c r="B3388" s="47" t="str">
        <f t="shared" si="208"/>
        <v>00000D3B</v>
      </c>
      <c r="C3388" s="50" t="str">
        <f>IFERROR(VLOOKUP(B3388,总表!A:B,2,0),"-")</f>
        <v>连衣套装</v>
      </c>
      <c r="D3388" s="51" t="str">
        <f t="shared" si="209"/>
        <v>连衣套装</v>
      </c>
      <c r="E3388" s="6" t="str">
        <f>IFERROR(VLOOKUP(B3388,总表!A:D,3,0),"-")</f>
        <v>无袖衬衫连身裙</v>
      </c>
      <c r="F3388" s="6" t="str">
        <f t="shared" si="210"/>
        <v>无袖衬衫连身裙</v>
      </c>
      <c r="H3388" s="51" t="str">
        <f>IF(IFERROR(VLOOKUP(B3388,总表!A:D,4,0),"露易")=0," ",IFERROR(VLOOKUP(B3388,总表!A:D,4,0),"-"))</f>
        <v>蓝色</v>
      </c>
      <c r="I3388" s="51" t="str">
        <f t="shared" si="211"/>
        <v>蓝色</v>
      </c>
    </row>
    <row r="3389" spans="1:9">
      <c r="A3389" s="6">
        <v>3388</v>
      </c>
      <c r="B3389" s="47" t="str">
        <f t="shared" si="208"/>
        <v>00000D3C</v>
      </c>
      <c r="C3389" s="47" t="str">
        <f>IFERROR(VLOOKUP(B3389,总表!A:B,2,0),"-")</f>
        <v>上衣</v>
      </c>
      <c r="D3389" s="6" t="str">
        <f t="shared" si="209"/>
        <v>上衣</v>
      </c>
      <c r="E3389" s="6" t="str">
        <f>IFERROR(VLOOKUP(B3389,总表!A:D,3,0),"-")</f>
        <v>无尾礼服</v>
      </c>
      <c r="F3389" s="6" t="str">
        <f t="shared" si="210"/>
        <v>无尾礼服</v>
      </c>
      <c r="H3389" s="6" t="str">
        <f>IF(IFERROR(VLOOKUP(B3389,总表!A:D,4,0),"露易")=0," ",IFERROR(VLOOKUP(B3389,总表!A:D,4,0),"-"))</f>
        <v>黑色</v>
      </c>
      <c r="I3389" s="6" t="str">
        <f t="shared" si="211"/>
        <v>黑色</v>
      </c>
    </row>
    <row r="3390" spans="1:9">
      <c r="A3390" s="6">
        <v>3389</v>
      </c>
      <c r="B3390" s="47" t="str">
        <f t="shared" si="208"/>
        <v>00000D3D</v>
      </c>
      <c r="C3390" s="47" t="str">
        <f>IFERROR(VLOOKUP(B3390,总表!A:B,2,0),"-")</f>
        <v>-</v>
      </c>
      <c r="D3390" s="6" t="str">
        <f t="shared" si="209"/>
        <v>-</v>
      </c>
      <c r="E3390" s="6" t="str">
        <f>IFERROR(VLOOKUP(B3390,总表!A:D,3,0),"-")</f>
        <v>-</v>
      </c>
      <c r="F3390" s="6" t="str">
        <f t="shared" si="210"/>
        <v>-</v>
      </c>
      <c r="G3390" s="6" t="s">
        <v>9</v>
      </c>
      <c r="H3390" s="6" t="str">
        <f>IF(IFERROR(VLOOKUP(B3390,总表!A:D,4,0),"露易")=0," ",IFERROR(VLOOKUP(B3390,总表!A:D,4,0),"-"))</f>
        <v>-</v>
      </c>
      <c r="I3390" s="6" t="str">
        <f t="shared" si="211"/>
        <v>-</v>
      </c>
    </row>
    <row r="3391" spans="1:9">
      <c r="A3391" s="6">
        <v>3390</v>
      </c>
      <c r="B3391" s="47" t="str">
        <f t="shared" si="208"/>
        <v>00000D3E</v>
      </c>
      <c r="C3391" s="47" t="str">
        <f>IFERROR(VLOOKUP(B3391,总表!A:B,2,0),"-")</f>
        <v>-</v>
      </c>
      <c r="D3391" s="6" t="str">
        <f t="shared" si="209"/>
        <v>-</v>
      </c>
      <c r="E3391" s="6" t="str">
        <f>IFERROR(VLOOKUP(B3391,总表!A:D,3,0),"-")</f>
        <v>-</v>
      </c>
      <c r="F3391" s="6" t="str">
        <f t="shared" si="210"/>
        <v>-</v>
      </c>
      <c r="G3391" s="6" t="s">
        <v>9</v>
      </c>
      <c r="H3391" s="6" t="str">
        <f>IF(IFERROR(VLOOKUP(B3391,总表!A:D,4,0),"露易")=0," ",IFERROR(VLOOKUP(B3391,总表!A:D,4,0),"-"))</f>
        <v>-</v>
      </c>
      <c r="I3391" s="6" t="str">
        <f t="shared" si="211"/>
        <v>-</v>
      </c>
    </row>
    <row r="3392" spans="1:9">
      <c r="A3392" s="6">
        <v>3391</v>
      </c>
      <c r="B3392" s="47" t="str">
        <f t="shared" si="208"/>
        <v>00000D3F</v>
      </c>
      <c r="C3392" s="47" t="str">
        <f>IFERROR(VLOOKUP(B3392,总表!A:B,2,0),"-")</f>
        <v>-</v>
      </c>
      <c r="D3392" s="6" t="str">
        <f t="shared" si="209"/>
        <v>-</v>
      </c>
      <c r="E3392" s="6" t="str">
        <f>IFERROR(VLOOKUP(B3392,总表!A:D,3,0),"-")</f>
        <v>-</v>
      </c>
      <c r="F3392" s="6" t="str">
        <f t="shared" si="210"/>
        <v>-</v>
      </c>
      <c r="G3392" s="6" t="s">
        <v>9</v>
      </c>
      <c r="H3392" s="6" t="str">
        <f>IF(IFERROR(VLOOKUP(B3392,总表!A:D,4,0),"露易")=0," ",IFERROR(VLOOKUP(B3392,总表!A:D,4,0),"-"))</f>
        <v>-</v>
      </c>
      <c r="I3392" s="6" t="str">
        <f t="shared" si="211"/>
        <v>-</v>
      </c>
    </row>
    <row r="3393" spans="1:9">
      <c r="A3393" s="6">
        <v>3392</v>
      </c>
      <c r="B3393" s="47" t="str">
        <f t="shared" si="208"/>
        <v>00000D40</v>
      </c>
      <c r="C3393" s="47" t="str">
        <f>IFERROR(VLOOKUP(B3393,总表!A:B,2,0),"-")</f>
        <v>-</v>
      </c>
      <c r="D3393" s="6" t="str">
        <f t="shared" si="209"/>
        <v>-</v>
      </c>
      <c r="E3393" s="6" t="str">
        <f>IFERROR(VLOOKUP(B3393,总表!A:D,3,0),"-")</f>
        <v>-</v>
      </c>
      <c r="F3393" s="6" t="str">
        <f t="shared" si="210"/>
        <v>-</v>
      </c>
      <c r="G3393" s="6" t="s">
        <v>9</v>
      </c>
      <c r="H3393" s="6" t="str">
        <f>IF(IFERROR(VLOOKUP(B3393,总表!A:D,4,0),"露易")=0," ",IFERROR(VLOOKUP(B3393,总表!A:D,4,0),"-"))</f>
        <v>-</v>
      </c>
      <c r="I3393" s="6" t="str">
        <f t="shared" si="211"/>
        <v>-</v>
      </c>
    </row>
    <row r="3394" spans="1:9">
      <c r="A3394" s="6">
        <v>3393</v>
      </c>
      <c r="B3394" s="47" t="str">
        <f t="shared" ref="B3394:B3457" si="212">DEC2HEX(ROW(A3393),8)</f>
        <v>00000D41</v>
      </c>
      <c r="C3394" s="47" t="str">
        <f>IFERROR(VLOOKUP(B3394,总表!A:B,2,0),"-")</f>
        <v>-</v>
      </c>
      <c r="D3394" s="6" t="str">
        <f t="shared" ref="D3394:D3457" si="213">C3394</f>
        <v>-</v>
      </c>
      <c r="E3394" s="6" t="str">
        <f>IFERROR(VLOOKUP(B3394,总表!A:D,3,0),"-")</f>
        <v>-</v>
      </c>
      <c r="F3394" s="6" t="str">
        <f t="shared" ref="F3394:F3457" si="214">E3394</f>
        <v>-</v>
      </c>
      <c r="G3394" s="6" t="s">
        <v>9</v>
      </c>
      <c r="H3394" s="6" t="str">
        <f>IF(IFERROR(VLOOKUP(B3394,总表!A:D,4,0),"露易")=0," ",IFERROR(VLOOKUP(B3394,总表!A:D,4,0),"-"))</f>
        <v>-</v>
      </c>
      <c r="I3394" s="6" t="str">
        <f t="shared" ref="I3394:I3457" si="215">H3394</f>
        <v>-</v>
      </c>
    </row>
    <row r="3395" spans="1:9">
      <c r="A3395" s="6">
        <v>3394</v>
      </c>
      <c r="B3395" s="47" t="str">
        <f t="shared" si="212"/>
        <v>00000D42</v>
      </c>
      <c r="C3395" s="47" t="str">
        <f>IFERROR(VLOOKUP(B3395,总表!A:B,2,0),"-")</f>
        <v>-</v>
      </c>
      <c r="D3395" s="6" t="str">
        <f t="shared" si="213"/>
        <v>-</v>
      </c>
      <c r="E3395" s="6" t="str">
        <f>IFERROR(VLOOKUP(B3395,总表!A:D,3,0),"-")</f>
        <v>-</v>
      </c>
      <c r="F3395" s="6" t="str">
        <f t="shared" si="214"/>
        <v>-</v>
      </c>
      <c r="G3395" s="6" t="s">
        <v>9</v>
      </c>
      <c r="H3395" s="6" t="str">
        <f>IF(IFERROR(VLOOKUP(B3395,总表!A:D,4,0),"露易")=0," ",IFERROR(VLOOKUP(B3395,总表!A:D,4,0),"-"))</f>
        <v>-</v>
      </c>
      <c r="I3395" s="6" t="str">
        <f t="shared" si="215"/>
        <v>-</v>
      </c>
    </row>
    <row r="3396" spans="1:9">
      <c r="A3396" s="6">
        <v>3395</v>
      </c>
      <c r="B3396" s="47" t="str">
        <f t="shared" si="212"/>
        <v>00000D43</v>
      </c>
      <c r="C3396" s="47" t="str">
        <f>IFERROR(VLOOKUP(B3396,总表!A:B,2,0),"-")</f>
        <v>-</v>
      </c>
      <c r="D3396" s="6" t="str">
        <f t="shared" si="213"/>
        <v>-</v>
      </c>
      <c r="E3396" s="6" t="str">
        <f>IFERROR(VLOOKUP(B3396,总表!A:D,3,0),"-")</f>
        <v>-</v>
      </c>
      <c r="F3396" s="6" t="str">
        <f t="shared" si="214"/>
        <v>-</v>
      </c>
      <c r="G3396" s="6" t="s">
        <v>9</v>
      </c>
      <c r="H3396" s="6" t="str">
        <f>IF(IFERROR(VLOOKUP(B3396,总表!A:D,4,0),"露易")=0," ",IFERROR(VLOOKUP(B3396,总表!A:D,4,0),"-"))</f>
        <v>-</v>
      </c>
      <c r="I3396" s="6" t="str">
        <f t="shared" si="215"/>
        <v>-</v>
      </c>
    </row>
    <row r="3397" spans="1:9">
      <c r="A3397" s="6">
        <v>3396</v>
      </c>
      <c r="B3397" s="47" t="str">
        <f t="shared" si="212"/>
        <v>00000D44</v>
      </c>
      <c r="C3397" s="50" t="str">
        <f>IFERROR(VLOOKUP(B3397,总表!A:B,2,0),"-")</f>
        <v>摆设类</v>
      </c>
      <c r="D3397" s="51" t="str">
        <f t="shared" si="213"/>
        <v>摆设类</v>
      </c>
      <c r="E3397" s="6" t="str">
        <f>IFERROR(VLOOKUP(B3397,总表!A:D,3,0),"-")</f>
        <v>自然风花园桌</v>
      </c>
      <c r="F3397" s="6" t="str">
        <f t="shared" si="214"/>
        <v>自然风花园桌</v>
      </c>
      <c r="H3397" s="6" t="str">
        <f>IF(IFERROR(VLOOKUP(B3397,总表!A:D,4,0),"露易")=0," ",IFERROR(VLOOKUP(B3397,总表!A:D,4,0),"-"))</f>
        <v> </v>
      </c>
      <c r="I3397" s="6" t="str">
        <f t="shared" si="215"/>
        <v> </v>
      </c>
    </row>
    <row r="3398" spans="1:9">
      <c r="A3398" s="6">
        <v>3397</v>
      </c>
      <c r="B3398" s="47" t="str">
        <f t="shared" si="212"/>
        <v>00000D45</v>
      </c>
      <c r="C3398" s="50" t="str">
        <f>IFERROR(VLOOKUP(B3398,总表!A:B,2,0),"-")</f>
        <v>摆设类</v>
      </c>
      <c r="D3398" s="51" t="str">
        <f t="shared" si="213"/>
        <v>摆设类</v>
      </c>
      <c r="E3398" s="6" t="str">
        <f>IFERROR(VLOOKUP(B3398,总表!A:D,3,0),"-")</f>
        <v>石头桌</v>
      </c>
      <c r="F3398" s="6" t="str">
        <f t="shared" si="214"/>
        <v>石头桌</v>
      </c>
      <c r="H3398" s="6" t="str">
        <f>IF(IFERROR(VLOOKUP(B3398,总表!A:D,4,0),"露易")=0," ",IFERROR(VLOOKUP(B3398,总表!A:D,4,0),"-"))</f>
        <v> </v>
      </c>
      <c r="I3398" s="6" t="str">
        <f t="shared" si="215"/>
        <v> </v>
      </c>
    </row>
    <row r="3399" spans="1:9">
      <c r="A3399" s="6">
        <v>3398</v>
      </c>
      <c r="B3399" s="47" t="str">
        <f t="shared" si="212"/>
        <v>00000D46</v>
      </c>
      <c r="C3399" s="50" t="str">
        <f>IFERROR(VLOOKUP(B3399,总表!A:B,2,0),"-")</f>
        <v>摆设类</v>
      </c>
      <c r="D3399" s="51" t="str">
        <f t="shared" si="213"/>
        <v>摆设类</v>
      </c>
      <c r="E3399" s="6" t="str">
        <f>IFERROR(VLOOKUP(B3399,总表!A:D,3,0),"-")</f>
        <v>石头凳子</v>
      </c>
      <c r="F3399" s="6" t="str">
        <f t="shared" si="214"/>
        <v>石头凳子</v>
      </c>
      <c r="H3399" s="6" t="str">
        <f>IF(IFERROR(VLOOKUP(B3399,总表!A:D,4,0),"露易")=0," ",IFERROR(VLOOKUP(B3399,总表!A:D,4,0),"-"))</f>
        <v> </v>
      </c>
      <c r="I3399" s="6" t="str">
        <f t="shared" si="215"/>
        <v> </v>
      </c>
    </row>
    <row r="3400" spans="1:9">
      <c r="A3400" s="6">
        <v>3399</v>
      </c>
      <c r="B3400" s="47" t="str">
        <f t="shared" si="212"/>
        <v>00000D47</v>
      </c>
      <c r="C3400" s="50" t="str">
        <f>IFERROR(VLOOKUP(B3400,总表!A:B,2,0),"-")</f>
        <v>摆设类</v>
      </c>
      <c r="D3400" s="51" t="str">
        <f t="shared" si="213"/>
        <v>摆设类</v>
      </c>
      <c r="E3400" s="51" t="str">
        <f>IFERROR(VLOOKUP(B3400,总表!A:D,3,0),"-")</f>
        <v>监视对讲机</v>
      </c>
      <c r="F3400" s="51" t="str">
        <f t="shared" si="214"/>
        <v>监视对讲机</v>
      </c>
      <c r="H3400" s="6" t="str">
        <f>IF(IFERROR(VLOOKUP(B3400,总表!A:D,4,0),"露易")=0," ",IFERROR(VLOOKUP(B3400,总表!A:D,4,0),"-"))</f>
        <v> </v>
      </c>
      <c r="I3400" s="6" t="str">
        <f t="shared" si="215"/>
        <v> </v>
      </c>
    </row>
    <row r="3401" spans="1:9">
      <c r="A3401" s="6">
        <v>3400</v>
      </c>
      <c r="B3401" s="47" t="str">
        <f t="shared" si="212"/>
        <v>00000D48</v>
      </c>
      <c r="C3401" s="50" t="str">
        <f>IFERROR(VLOOKUP(B3401,总表!A:B,2,0),"-")</f>
        <v>摆设类</v>
      </c>
      <c r="D3401" s="51" t="str">
        <f t="shared" si="213"/>
        <v>摆设类</v>
      </c>
      <c r="E3401" s="51" t="str">
        <f>IFERROR(VLOOKUP(B3401,总表!A:D,3,0),"-")</f>
        <v>沥水碗架</v>
      </c>
      <c r="F3401" s="51" t="str">
        <f t="shared" si="214"/>
        <v>沥水碗架</v>
      </c>
      <c r="H3401" s="6" t="str">
        <f>IF(IFERROR(VLOOKUP(B3401,总表!A:D,4,0),"露易")=0," ",IFERROR(VLOOKUP(B3401,总表!A:D,4,0),"-"))</f>
        <v> </v>
      </c>
      <c r="I3401" s="6" t="str">
        <f t="shared" si="215"/>
        <v> </v>
      </c>
    </row>
    <row r="3402" spans="1:9">
      <c r="A3402" s="6">
        <v>3401</v>
      </c>
      <c r="B3402" s="47" t="str">
        <f t="shared" si="212"/>
        <v>00000D49</v>
      </c>
      <c r="C3402" s="47" t="str">
        <f>IFERROR(VLOOKUP(B3402,总表!A:B,2,0),"-")</f>
        <v>上衣</v>
      </c>
      <c r="D3402" s="6" t="str">
        <f t="shared" si="213"/>
        <v>上衣</v>
      </c>
      <c r="E3402" s="6" t="str">
        <f>IFERROR(VLOOKUP(B3402,总表!A:D,3,0),"-")</f>
        <v>晨礼服</v>
      </c>
      <c r="F3402" s="6" t="str">
        <f t="shared" si="214"/>
        <v>晨礼服</v>
      </c>
      <c r="H3402" s="6" t="str">
        <f>IF(IFERROR(VLOOKUP(B3402,总表!A:D,4,0),"露易")=0," ",IFERROR(VLOOKUP(B3402,总表!A:D,4,0),"-"))</f>
        <v>黑色</v>
      </c>
      <c r="I3402" s="6" t="str">
        <f t="shared" si="215"/>
        <v>黑色</v>
      </c>
    </row>
    <row r="3403" spans="1:9">
      <c r="A3403" s="6">
        <v>3402</v>
      </c>
      <c r="B3403" s="47" t="str">
        <f t="shared" si="212"/>
        <v>00000D4A</v>
      </c>
      <c r="C3403" s="50" t="str">
        <f>IFERROR(VLOOKUP(B3403,总表!A:B,2,0),"-")</f>
        <v>栅栏类</v>
      </c>
      <c r="D3403" s="51" t="str">
        <f t="shared" si="213"/>
        <v>栅栏类</v>
      </c>
      <c r="E3403" s="6" t="str">
        <f>IFERROR(VLOOKUP(B3403,总表!A:D,3,0),"-")</f>
        <v>直条木板栅栏</v>
      </c>
      <c r="F3403" s="6" t="str">
        <f t="shared" si="214"/>
        <v>直条木板栅栏</v>
      </c>
      <c r="G3403" s="6">
        <v>96</v>
      </c>
      <c r="H3403" s="6" t="str">
        <f>IF(IFERROR(VLOOKUP(B3403,总表!A:D,4,0),"露易")=0," ",IFERROR(VLOOKUP(B3403,总表!A:D,4,0),"-"))</f>
        <v> </v>
      </c>
      <c r="I3403" s="6" t="str">
        <f t="shared" si="215"/>
        <v> </v>
      </c>
    </row>
    <row r="3404" spans="1:9">
      <c r="A3404" s="6">
        <v>3403</v>
      </c>
      <c r="B3404" s="47" t="str">
        <f t="shared" si="212"/>
        <v>00000D4B</v>
      </c>
      <c r="C3404" s="50" t="str">
        <f>IFERROR(VLOOKUP(B3404,总表!A:B,2,0),"-")</f>
        <v>栅栏类</v>
      </c>
      <c r="D3404" s="51" t="str">
        <f t="shared" si="213"/>
        <v>栅栏类</v>
      </c>
      <c r="E3404" s="6" t="str">
        <f>IFERROR(VLOOKUP(B3404,总表!A:D,3,0),"-")</f>
        <v>竹栅栏</v>
      </c>
      <c r="F3404" s="6" t="str">
        <f t="shared" si="214"/>
        <v>竹栅栏</v>
      </c>
      <c r="G3404" s="6">
        <v>96</v>
      </c>
      <c r="H3404" s="6" t="str">
        <f>IF(IFERROR(VLOOKUP(B3404,总表!A:D,4,0),"露易")=0," ",IFERROR(VLOOKUP(B3404,总表!A:D,4,0),"-"))</f>
        <v> </v>
      </c>
      <c r="I3404" s="6" t="str">
        <f t="shared" si="215"/>
        <v> </v>
      </c>
    </row>
    <row r="3405" spans="1:9">
      <c r="A3405" s="6">
        <v>3404</v>
      </c>
      <c r="B3405" s="47" t="str">
        <f t="shared" si="212"/>
        <v>00000D4C</v>
      </c>
      <c r="C3405" s="47" t="str">
        <f>IFERROR(VLOOKUP(B3405,总表!A:B,2,0),"-")</f>
        <v>-</v>
      </c>
      <c r="D3405" s="6" t="str">
        <f t="shared" si="213"/>
        <v>-</v>
      </c>
      <c r="E3405" s="6" t="str">
        <f>IFERROR(VLOOKUP(B3405,总表!A:D,3,0),"-")</f>
        <v>-</v>
      </c>
      <c r="F3405" s="6" t="str">
        <f t="shared" si="214"/>
        <v>-</v>
      </c>
      <c r="G3405" s="6" t="s">
        <v>9</v>
      </c>
      <c r="H3405" s="6" t="str">
        <f>IF(IFERROR(VLOOKUP(B3405,总表!A:D,4,0),"露易")=0," ",IFERROR(VLOOKUP(B3405,总表!A:D,4,0),"-"))</f>
        <v>-</v>
      </c>
      <c r="I3405" s="6" t="str">
        <f t="shared" si="215"/>
        <v>-</v>
      </c>
    </row>
    <row r="3406" spans="1:9">
      <c r="A3406" s="6">
        <v>3405</v>
      </c>
      <c r="B3406" s="47" t="str">
        <f t="shared" si="212"/>
        <v>00000D4D</v>
      </c>
      <c r="C3406" s="50" t="str">
        <f>IFERROR(VLOOKUP(B3406,总表!A:B,2,0),"-")</f>
        <v>裤裙类</v>
      </c>
      <c r="D3406" s="51" t="str">
        <f t="shared" si="213"/>
        <v>裤裙类</v>
      </c>
      <c r="E3406" s="6" t="str">
        <f>IFERROR(VLOOKUP(B3406,总表!A:D,3,0),"-")</f>
        <v>制服裤</v>
      </c>
      <c r="F3406" s="6" t="str">
        <f t="shared" si="214"/>
        <v>制服裤</v>
      </c>
      <c r="H3406" s="51" t="str">
        <f>IF(IFERROR(VLOOKUP(B3406,总表!A:D,4,0),"露易")=0," ",IFERROR(VLOOKUP(B3406,总表!A:D,4,0),"-"))</f>
        <v>绿色</v>
      </c>
      <c r="I3406" s="51" t="str">
        <f t="shared" si="215"/>
        <v>绿色</v>
      </c>
    </row>
    <row r="3407" spans="1:9">
      <c r="A3407" s="6">
        <v>3406</v>
      </c>
      <c r="B3407" s="47" t="str">
        <f t="shared" si="212"/>
        <v>00000D4E</v>
      </c>
      <c r="C3407" s="50" t="str">
        <f>IFERROR(VLOOKUP(B3407,总表!A:B,2,0),"-")</f>
        <v>摆设类</v>
      </c>
      <c r="D3407" s="51" t="str">
        <f t="shared" si="213"/>
        <v>摆设类</v>
      </c>
      <c r="E3407" s="6" t="str">
        <f>IFERROR(VLOOKUP(B3407,总表!A:D,3,0),"-")</f>
        <v>养蜂箱</v>
      </c>
      <c r="F3407" s="6" t="str">
        <f t="shared" si="214"/>
        <v>养蜂箱</v>
      </c>
      <c r="H3407" s="6" t="str">
        <f>IF(IFERROR(VLOOKUP(B3407,总表!A:D,4,0),"露易")=0," ",IFERROR(VLOOKUP(B3407,总表!A:D,4,0),"-"))</f>
        <v> </v>
      </c>
      <c r="I3407" s="6" t="str">
        <f t="shared" si="215"/>
        <v> </v>
      </c>
    </row>
    <row r="3408" spans="1:9">
      <c r="A3408" s="6">
        <v>3407</v>
      </c>
      <c r="B3408" s="47" t="str">
        <f t="shared" si="212"/>
        <v>00000D4F</v>
      </c>
      <c r="C3408" s="50" t="str">
        <f>IFERROR(VLOOKUP(B3408,总表!A:B,2,0),"-")</f>
        <v>摆设类</v>
      </c>
      <c r="D3408" s="51" t="str">
        <f t="shared" si="213"/>
        <v>摆设类</v>
      </c>
      <c r="E3408" s="6" t="str">
        <f>IFERROR(VLOOKUP(B3408,总表!A:D,3,0),"-")</f>
        <v>日本刀</v>
      </c>
      <c r="F3408" s="6" t="str">
        <f t="shared" si="214"/>
        <v>日本刀</v>
      </c>
      <c r="H3408" s="6" t="str">
        <f>IF(IFERROR(VLOOKUP(B3408,总表!A:D,4,0),"露易")=0," ",IFERROR(VLOOKUP(B3408,总表!A:D,4,0),"-"))</f>
        <v> </v>
      </c>
      <c r="I3408" s="6" t="str">
        <f t="shared" si="215"/>
        <v> </v>
      </c>
    </row>
    <row r="3409" spans="1:9">
      <c r="A3409" s="6">
        <v>3408</v>
      </c>
      <c r="B3409" s="47" t="str">
        <f t="shared" si="212"/>
        <v>00000D50</v>
      </c>
      <c r="C3409" s="50" t="str">
        <f>IFERROR(VLOOKUP(B3409,总表!A:B,2,0),"-")</f>
        <v>裤裙类</v>
      </c>
      <c r="D3409" s="51" t="str">
        <f t="shared" si="213"/>
        <v>裤裙类</v>
      </c>
      <c r="E3409" s="51" t="str">
        <f>IFERROR(VLOOKUP(B3409,总表!A:D,3,0),"-")</f>
        <v>华丽西装裤</v>
      </c>
      <c r="F3409" s="51" t="str">
        <f t="shared" si="214"/>
        <v>华丽西装裤</v>
      </c>
      <c r="H3409" s="6" t="str">
        <f>IF(IFERROR(VLOOKUP(B3409,总表!A:D,4,0),"露易")=0," ",IFERROR(VLOOKUP(B3409,总表!A:D,4,0),"-"))</f>
        <v>白色</v>
      </c>
      <c r="I3409" s="6" t="str">
        <f t="shared" si="215"/>
        <v>白色</v>
      </c>
    </row>
    <row r="3410" spans="1:9">
      <c r="A3410" s="6">
        <v>3409</v>
      </c>
      <c r="B3410" s="47" t="str">
        <f t="shared" si="212"/>
        <v>00000D51</v>
      </c>
      <c r="C3410" s="50" t="str">
        <f>IFERROR(VLOOKUP(B3410,总表!A:B,2,0),"-")</f>
        <v>连衣套装</v>
      </c>
      <c r="D3410" s="51" t="str">
        <f t="shared" si="213"/>
        <v>连衣套装</v>
      </c>
      <c r="E3410" s="51" t="str">
        <f>IFERROR(VLOOKUP(B3410,总表!A:D,3,0),"-")</f>
        <v>马术服</v>
      </c>
      <c r="F3410" s="51" t="str">
        <f t="shared" si="214"/>
        <v>马术服</v>
      </c>
      <c r="H3410" s="6" t="str">
        <f>IF(IFERROR(VLOOKUP(B3410,总表!A:D,4,0),"露易")=0," ",IFERROR(VLOOKUP(B3410,总表!A:D,4,0),"-"))</f>
        <v>斜带花纹</v>
      </c>
      <c r="I3410" s="6" t="str">
        <f t="shared" si="215"/>
        <v>斜带花纹</v>
      </c>
    </row>
    <row r="3411" spans="1:9">
      <c r="A3411" s="6">
        <v>3410</v>
      </c>
      <c r="B3411" s="47" t="str">
        <f t="shared" si="212"/>
        <v>00000D52</v>
      </c>
      <c r="C3411" s="50" t="str">
        <f>IFERROR(VLOOKUP(B3411,总表!A:B,2,0),"-")</f>
        <v>摆设类</v>
      </c>
      <c r="D3411" s="51" t="str">
        <f t="shared" si="213"/>
        <v>摆设类</v>
      </c>
      <c r="E3411" s="6" t="str">
        <f>IFERROR(VLOOKUP(B3411,总表!A:D,3,0),"-")</f>
        <v>搬家纸箱S</v>
      </c>
      <c r="F3411" s="6" t="str">
        <f t="shared" si="214"/>
        <v>搬家纸箱S</v>
      </c>
      <c r="H3411" s="6" t="str">
        <f>IF(IFERROR(VLOOKUP(B3411,总表!A:D,4,0),"露易")=0," ",IFERROR(VLOOKUP(B3411,总表!A:D,4,0),"-"))</f>
        <v> </v>
      </c>
      <c r="I3411" s="6" t="str">
        <f t="shared" si="215"/>
        <v> </v>
      </c>
    </row>
    <row r="3412" spans="1:9">
      <c r="A3412" s="6">
        <v>3411</v>
      </c>
      <c r="B3412" s="47" t="str">
        <f t="shared" si="212"/>
        <v>00000D53</v>
      </c>
      <c r="C3412" s="50" t="str">
        <f>IFERROR(VLOOKUP(B3412,总表!A:B,2,0),"-")</f>
        <v>摆设类</v>
      </c>
      <c r="D3412" s="51" t="str">
        <f t="shared" si="213"/>
        <v>摆设类</v>
      </c>
      <c r="E3412" s="6" t="str">
        <f>IFERROR(VLOOKUP(B3412,总表!A:D,3,0),"-")</f>
        <v>搬家纸箱M</v>
      </c>
      <c r="F3412" s="6" t="str">
        <f t="shared" si="214"/>
        <v>搬家纸箱M</v>
      </c>
      <c r="H3412" s="6" t="str">
        <f>IF(IFERROR(VLOOKUP(B3412,总表!A:D,4,0),"露易")=0," ",IFERROR(VLOOKUP(B3412,总表!A:D,4,0),"-"))</f>
        <v> </v>
      </c>
      <c r="I3412" s="6" t="str">
        <f t="shared" si="215"/>
        <v> </v>
      </c>
    </row>
    <row r="3413" spans="1:9">
      <c r="A3413" s="6">
        <v>3412</v>
      </c>
      <c r="B3413" s="47" t="str">
        <f t="shared" si="212"/>
        <v>00000D54</v>
      </c>
      <c r="C3413" s="50" t="str">
        <f>IFERROR(VLOOKUP(B3413,总表!A:B,2,0),"-")</f>
        <v>摆设类</v>
      </c>
      <c r="D3413" s="51" t="str">
        <f t="shared" si="213"/>
        <v>摆设类</v>
      </c>
      <c r="E3413" s="6" t="str">
        <f>IFERROR(VLOOKUP(B3413,总表!A:D,3,0),"-")</f>
        <v>搬家纸箱L</v>
      </c>
      <c r="F3413" s="6" t="str">
        <f t="shared" si="214"/>
        <v>搬家纸箱L</v>
      </c>
      <c r="H3413" s="6" t="str">
        <f>IF(IFERROR(VLOOKUP(B3413,总表!A:D,4,0),"露易")=0," ",IFERROR(VLOOKUP(B3413,总表!A:D,4,0),"-"))</f>
        <v> </v>
      </c>
      <c r="I3413" s="6" t="str">
        <f t="shared" si="215"/>
        <v> </v>
      </c>
    </row>
    <row r="3414" spans="1:9">
      <c r="A3414" s="6">
        <v>3413</v>
      </c>
      <c r="B3414" s="47" t="str">
        <f t="shared" si="212"/>
        <v>00000D55</v>
      </c>
      <c r="C3414" s="47" t="str">
        <f>IFERROR(VLOOKUP(B3414,总表!A:B,2,0),"-")</f>
        <v>-</v>
      </c>
      <c r="D3414" s="6" t="str">
        <f t="shared" si="213"/>
        <v>-</v>
      </c>
      <c r="E3414" s="6" t="str">
        <f>IFERROR(VLOOKUP(B3414,总表!A:D,3,0),"-")</f>
        <v>-</v>
      </c>
      <c r="F3414" s="6" t="str">
        <f t="shared" si="214"/>
        <v>-</v>
      </c>
      <c r="H3414" s="6" t="str">
        <f>IF(IFERROR(VLOOKUP(B3414,总表!A:D,4,0),"露易")=0," ",IFERROR(VLOOKUP(B3414,总表!A:D,4,0),"-"))</f>
        <v>-</v>
      </c>
      <c r="I3414" s="6" t="str">
        <f t="shared" si="215"/>
        <v>-</v>
      </c>
    </row>
    <row r="3415" spans="1:9">
      <c r="A3415" s="6">
        <v>3414</v>
      </c>
      <c r="B3415" s="47" t="str">
        <f t="shared" si="212"/>
        <v>00000D56</v>
      </c>
      <c r="C3415" s="47" t="str">
        <f>IFERROR(VLOOKUP(B3415,总表!A:B,2,0),"-")</f>
        <v>-</v>
      </c>
      <c r="D3415" s="6" t="str">
        <f t="shared" si="213"/>
        <v>-</v>
      </c>
      <c r="E3415" s="6" t="str">
        <f>IFERROR(VLOOKUP(B3415,总表!A:D,3,0),"-")</f>
        <v>-</v>
      </c>
      <c r="F3415" s="6" t="str">
        <f t="shared" si="214"/>
        <v>-</v>
      </c>
      <c r="G3415" s="6" t="s">
        <v>9</v>
      </c>
      <c r="H3415" s="6" t="str">
        <f>IF(IFERROR(VLOOKUP(B3415,总表!A:D,4,0),"露易")=0," ",IFERROR(VLOOKUP(B3415,总表!A:D,4,0),"-"))</f>
        <v>-</v>
      </c>
      <c r="I3415" s="6" t="str">
        <f t="shared" si="215"/>
        <v>-</v>
      </c>
    </row>
    <row r="3416" spans="1:9">
      <c r="A3416" s="6">
        <v>3415</v>
      </c>
      <c r="B3416" s="47" t="str">
        <f t="shared" si="212"/>
        <v>00000D57</v>
      </c>
      <c r="C3416" s="50" t="str">
        <f>IFERROR(VLOOKUP(B3416,总表!A:B,2,0),"-")</f>
        <v>摆设类</v>
      </c>
      <c r="D3416" s="51" t="str">
        <f t="shared" si="213"/>
        <v>摆设类</v>
      </c>
      <c r="E3416" s="51" t="str">
        <f>IFERROR(VLOOKUP(B3416,总表!A:D,3,0),"-")</f>
        <v>蚂蚁窝</v>
      </c>
      <c r="F3416" s="51" t="str">
        <f t="shared" si="214"/>
        <v>蚂蚁窝</v>
      </c>
      <c r="H3416" s="6" t="str">
        <f>IF(IFERROR(VLOOKUP(B3416,总表!A:D,4,0),"露易")=0," ",IFERROR(VLOOKUP(B3416,总表!A:D,4,0),"-"))</f>
        <v> </v>
      </c>
      <c r="I3416" s="6" t="str">
        <f t="shared" si="215"/>
        <v> </v>
      </c>
    </row>
    <row r="3417" spans="1:9">
      <c r="A3417" s="6">
        <v>3416</v>
      </c>
      <c r="B3417" s="47" t="str">
        <f t="shared" si="212"/>
        <v>00000D58</v>
      </c>
      <c r="C3417" s="50" t="str">
        <f>IFERROR(VLOOKUP(B3417,总表!A:B,2,0),"-")</f>
        <v>摆设类</v>
      </c>
      <c r="D3417" s="51" t="str">
        <f t="shared" si="213"/>
        <v>摆设类</v>
      </c>
      <c r="E3417" s="6" t="str">
        <f>IFERROR(VLOOKUP(B3417,总表!A:D,3,0),"-")</f>
        <v>霜淇淋台灯</v>
      </c>
      <c r="F3417" s="6" t="str">
        <f t="shared" si="214"/>
        <v>霜淇淋台灯</v>
      </c>
      <c r="H3417" s="6" t="str">
        <f>IF(IFERROR(VLOOKUP(B3417,总表!A:D,4,0),"露易")=0," ",IFERROR(VLOOKUP(B3417,总表!A:D,4,0),"-"))</f>
        <v> </v>
      </c>
      <c r="I3417" s="6" t="str">
        <f t="shared" si="215"/>
        <v> </v>
      </c>
    </row>
    <row r="3418" spans="1:9">
      <c r="A3418" s="6">
        <v>3417</v>
      </c>
      <c r="B3418" s="47" t="str">
        <f t="shared" si="212"/>
        <v>00000D59</v>
      </c>
      <c r="C3418" s="50" t="str">
        <f>IFERROR(VLOOKUP(B3418,总表!A:B,2,0),"-")</f>
        <v>连衣套装</v>
      </c>
      <c r="D3418" s="51" t="str">
        <f t="shared" si="213"/>
        <v>连衣套装</v>
      </c>
      <c r="E3418" s="6" t="str">
        <f>IFERROR(VLOOKUP(B3418,总表!A:D,3,0),"-")</f>
        <v>熊熊装</v>
      </c>
      <c r="F3418" s="6" t="str">
        <f t="shared" si="214"/>
        <v>熊熊装</v>
      </c>
      <c r="H3418" s="6" t="str">
        <f>IF(IFERROR(VLOOKUP(B3418,总表!A:D,4,0),"露易")=0," ",IFERROR(VLOOKUP(B3418,总表!A:D,4,0),"-"))</f>
        <v>棕色</v>
      </c>
      <c r="I3418" s="6" t="str">
        <f t="shared" si="215"/>
        <v>棕色</v>
      </c>
    </row>
    <row r="3419" spans="1:9">
      <c r="A3419" s="6">
        <v>3418</v>
      </c>
      <c r="B3419" s="47" t="str">
        <f t="shared" si="212"/>
        <v>00000D5A</v>
      </c>
      <c r="C3419" s="47" t="str">
        <f>IFERROR(VLOOKUP(B3419,总表!A:B,2,0),"-")</f>
        <v>-</v>
      </c>
      <c r="D3419" s="6" t="str">
        <f t="shared" si="213"/>
        <v>-</v>
      </c>
      <c r="E3419" s="6" t="str">
        <f>IFERROR(VLOOKUP(B3419,总表!A:D,3,0),"-")</f>
        <v>-</v>
      </c>
      <c r="F3419" s="6" t="str">
        <f t="shared" si="214"/>
        <v>-</v>
      </c>
      <c r="G3419" s="6" t="s">
        <v>9</v>
      </c>
      <c r="H3419" s="6" t="str">
        <f>IF(IFERROR(VLOOKUP(B3419,总表!A:D,4,0),"露易")=0," ",IFERROR(VLOOKUP(B3419,总表!A:D,4,0),"-"))</f>
        <v>-</v>
      </c>
      <c r="I3419" s="6" t="str">
        <f t="shared" si="215"/>
        <v>-</v>
      </c>
    </row>
    <row r="3420" spans="1:9">
      <c r="A3420" s="6">
        <v>3419</v>
      </c>
      <c r="B3420" s="47" t="str">
        <f t="shared" si="212"/>
        <v>00000D5B</v>
      </c>
      <c r="C3420" s="47" t="str">
        <f>IFERROR(VLOOKUP(B3420,总表!A:B,2,0),"-")</f>
        <v>-</v>
      </c>
      <c r="D3420" s="6" t="str">
        <f t="shared" si="213"/>
        <v>-</v>
      </c>
      <c r="E3420" s="6" t="str">
        <f>IFERROR(VLOOKUP(B3420,总表!A:D,3,0),"-")</f>
        <v>-</v>
      </c>
      <c r="F3420" s="6" t="str">
        <f t="shared" si="214"/>
        <v>-</v>
      </c>
      <c r="G3420" s="6" t="s">
        <v>9</v>
      </c>
      <c r="H3420" s="6" t="str">
        <f>IF(IFERROR(VLOOKUP(B3420,总表!A:D,4,0),"露易")=0," ",IFERROR(VLOOKUP(B3420,总表!A:D,4,0),"-"))</f>
        <v>-</v>
      </c>
      <c r="I3420" s="6" t="str">
        <f t="shared" si="215"/>
        <v>-</v>
      </c>
    </row>
    <row r="3421" spans="1:9">
      <c r="A3421" s="6">
        <v>3420</v>
      </c>
      <c r="B3421" s="47" t="str">
        <f t="shared" si="212"/>
        <v>00000D5C</v>
      </c>
      <c r="C3421" s="50" t="str">
        <f>IFERROR(VLOOKUP(B3421,总表!A:B,2,0),"-")</f>
        <v>连衣套装</v>
      </c>
      <c r="D3421" s="51" t="str">
        <f t="shared" si="213"/>
        <v>连衣套装</v>
      </c>
      <c r="E3421" s="6" t="str">
        <f>IFERROR(VLOOKUP(B3421,总表!A:D,3,0),"-")</f>
        <v>消防服</v>
      </c>
      <c r="F3421" s="6" t="str">
        <f t="shared" si="214"/>
        <v>消防服</v>
      </c>
      <c r="H3421" s="6" t="str">
        <f>IF(IFERROR(VLOOKUP(B3421,总表!A:D,4,0),"露易")=0," ",IFERROR(VLOOKUP(B3421,总表!A:D,4,0),"-"))</f>
        <v>黑色</v>
      </c>
      <c r="I3421" s="6" t="str">
        <f t="shared" si="215"/>
        <v>黑色</v>
      </c>
    </row>
    <row r="3422" spans="1:9">
      <c r="A3422" s="6">
        <v>3421</v>
      </c>
      <c r="B3422" s="47" t="str">
        <f t="shared" si="212"/>
        <v>00000D5D</v>
      </c>
      <c r="C3422" s="50" t="str">
        <f>IFERROR(VLOOKUP(B3422,总表!A:B,2,0),"-")</f>
        <v>连衣套装</v>
      </c>
      <c r="D3422" s="51" t="str">
        <f t="shared" si="213"/>
        <v>连衣套装</v>
      </c>
      <c r="E3422" s="6" t="str">
        <f>IFERROR(VLOOKUP(B3422,总表!A:D,3,0),"-")</f>
        <v>青蛙装</v>
      </c>
      <c r="F3422" s="6" t="str">
        <f t="shared" si="214"/>
        <v>青蛙装</v>
      </c>
      <c r="H3422" s="51" t="str">
        <f>IF(IFERROR(VLOOKUP(B3422,总表!A:D,4,0),"露易")=0," ",IFERROR(VLOOKUP(B3422,总表!A:D,4,0),"-"))</f>
        <v>绿色</v>
      </c>
      <c r="I3422" s="51" t="str">
        <f t="shared" si="215"/>
        <v>绿色</v>
      </c>
    </row>
    <row r="3423" spans="1:9">
      <c r="A3423" s="6">
        <v>3422</v>
      </c>
      <c r="B3423" s="47" t="str">
        <f t="shared" si="212"/>
        <v>00000D5E</v>
      </c>
      <c r="C3423" s="47" t="str">
        <f>IFERROR(VLOOKUP(B3423,总表!A:B,2,0),"-")</f>
        <v>-</v>
      </c>
      <c r="D3423" s="6" t="str">
        <f t="shared" si="213"/>
        <v>-</v>
      </c>
      <c r="E3423" s="6" t="str">
        <f>IFERROR(VLOOKUP(B3423,总表!A:D,3,0),"-")</f>
        <v>-</v>
      </c>
      <c r="F3423" s="6" t="str">
        <f t="shared" si="214"/>
        <v>-</v>
      </c>
      <c r="G3423" s="6" t="s">
        <v>9</v>
      </c>
      <c r="H3423" s="6" t="str">
        <f>IF(IFERROR(VLOOKUP(B3423,总表!A:D,4,0),"露易")=0," ",IFERROR(VLOOKUP(B3423,总表!A:D,4,0),"-"))</f>
        <v>-</v>
      </c>
      <c r="I3423" s="6" t="str">
        <f t="shared" si="215"/>
        <v>-</v>
      </c>
    </row>
    <row r="3424" spans="1:9">
      <c r="A3424" s="6">
        <v>3423</v>
      </c>
      <c r="B3424" s="47" t="str">
        <f t="shared" si="212"/>
        <v>00000D5F</v>
      </c>
      <c r="C3424" s="47" t="str">
        <f>IFERROR(VLOOKUP(B3424,总表!A:B,2,0),"-")</f>
        <v>-</v>
      </c>
      <c r="D3424" s="6" t="str">
        <f t="shared" si="213"/>
        <v>-</v>
      </c>
      <c r="E3424" s="6" t="str">
        <f>IFERROR(VLOOKUP(B3424,总表!A:D,3,0),"-")</f>
        <v>-</v>
      </c>
      <c r="F3424" s="6" t="str">
        <f t="shared" si="214"/>
        <v>-</v>
      </c>
      <c r="G3424" s="6" t="s">
        <v>9</v>
      </c>
      <c r="H3424" s="6" t="str">
        <f>IF(IFERROR(VLOOKUP(B3424,总表!A:D,4,0),"露易")=0," ",IFERROR(VLOOKUP(B3424,总表!A:D,4,0),"-"))</f>
        <v>-</v>
      </c>
      <c r="I3424" s="6" t="str">
        <f t="shared" si="215"/>
        <v>-</v>
      </c>
    </row>
    <row r="3425" spans="1:9">
      <c r="A3425" s="6">
        <v>3424</v>
      </c>
      <c r="B3425" s="47" t="str">
        <f t="shared" si="212"/>
        <v>00000D60</v>
      </c>
      <c r="C3425" s="50" t="str">
        <f>IFERROR(VLOOKUP(B3425,总表!A:B,2,0),"-")</f>
        <v>连衣套装</v>
      </c>
      <c r="D3425" s="51" t="str">
        <f t="shared" si="213"/>
        <v>连衣套装</v>
      </c>
      <c r="E3425" s="6" t="str">
        <f>IFERROR(VLOOKUP(B3425,总表!A:D,3,0),"-")</f>
        <v>河童装</v>
      </c>
      <c r="F3425" s="6" t="str">
        <f t="shared" si="214"/>
        <v>河童装</v>
      </c>
      <c r="H3425" s="51" t="str">
        <f>IF(IFERROR(VLOOKUP(B3425,总表!A:D,4,0),"露易")=0," ",IFERROR(VLOOKUP(B3425,总表!A:D,4,0),"-"))</f>
        <v>绿色</v>
      </c>
      <c r="I3425" s="51" t="str">
        <f t="shared" si="215"/>
        <v>绿色</v>
      </c>
    </row>
    <row r="3426" spans="1:9">
      <c r="A3426" s="6">
        <v>3425</v>
      </c>
      <c r="B3426" s="47" t="str">
        <f t="shared" si="212"/>
        <v>00000D61</v>
      </c>
      <c r="C3426" s="47" t="str">
        <f>IFERROR(VLOOKUP(B3426,总表!A:B,2,0),"-")</f>
        <v>-</v>
      </c>
      <c r="D3426" s="6" t="str">
        <f t="shared" si="213"/>
        <v>-</v>
      </c>
      <c r="E3426" s="6" t="str">
        <f>IFERROR(VLOOKUP(B3426,总表!A:D,3,0),"-")</f>
        <v>-</v>
      </c>
      <c r="F3426" s="6" t="str">
        <f t="shared" si="214"/>
        <v>-</v>
      </c>
      <c r="G3426" s="6" t="s">
        <v>9</v>
      </c>
      <c r="H3426" s="6" t="str">
        <f>IF(IFERROR(VLOOKUP(B3426,总表!A:D,4,0),"露易")=0," ",IFERROR(VLOOKUP(B3426,总表!A:D,4,0),"-"))</f>
        <v>-</v>
      </c>
      <c r="I3426" s="6" t="str">
        <f t="shared" si="215"/>
        <v>-</v>
      </c>
    </row>
    <row r="3427" spans="1:9">
      <c r="A3427" s="6">
        <v>3426</v>
      </c>
      <c r="B3427" s="47" t="str">
        <f t="shared" si="212"/>
        <v>00000D62</v>
      </c>
      <c r="C3427" s="47" t="str">
        <f>IFERROR(VLOOKUP(B3427,总表!A:B,2,0),"-")</f>
        <v>-</v>
      </c>
      <c r="D3427" s="6" t="str">
        <f t="shared" si="213"/>
        <v>-</v>
      </c>
      <c r="E3427" s="6" t="str">
        <f>IFERROR(VLOOKUP(B3427,总表!A:D,3,0),"-")</f>
        <v>-</v>
      </c>
      <c r="F3427" s="6" t="str">
        <f t="shared" si="214"/>
        <v>-</v>
      </c>
      <c r="G3427" s="6" t="s">
        <v>9</v>
      </c>
      <c r="H3427" s="6" t="str">
        <f>IF(IFERROR(VLOOKUP(B3427,总表!A:D,4,0),"露易")=0," ",IFERROR(VLOOKUP(B3427,总表!A:D,4,0),"-"))</f>
        <v>-</v>
      </c>
      <c r="I3427" s="6" t="str">
        <f t="shared" si="215"/>
        <v>-</v>
      </c>
    </row>
    <row r="3428" spans="1:9">
      <c r="A3428" s="6">
        <v>3427</v>
      </c>
      <c r="B3428" s="47" t="str">
        <f t="shared" si="212"/>
        <v>00000D63</v>
      </c>
      <c r="C3428" s="47" t="str">
        <f>IFERROR(VLOOKUP(B3428,总表!A:B,2,0),"-")</f>
        <v>-</v>
      </c>
      <c r="D3428" s="6" t="str">
        <f t="shared" si="213"/>
        <v>-</v>
      </c>
      <c r="E3428" s="6" t="str">
        <f>IFERROR(VLOOKUP(B3428,总表!A:D,3,0),"-")</f>
        <v>-</v>
      </c>
      <c r="F3428" s="6" t="str">
        <f t="shared" si="214"/>
        <v>-</v>
      </c>
      <c r="G3428" s="6" t="s">
        <v>9</v>
      </c>
      <c r="H3428" s="6" t="str">
        <f>IF(IFERROR(VLOOKUP(B3428,总表!A:D,4,0),"露易")=0," ",IFERROR(VLOOKUP(B3428,总表!A:D,4,0),"-"))</f>
        <v>-</v>
      </c>
      <c r="I3428" s="6" t="str">
        <f t="shared" si="215"/>
        <v>-</v>
      </c>
    </row>
    <row r="3429" spans="1:9">
      <c r="A3429" s="6">
        <v>3428</v>
      </c>
      <c r="B3429" s="47" t="str">
        <f t="shared" si="212"/>
        <v>00000D64</v>
      </c>
      <c r="C3429" s="50" t="str">
        <f>IFERROR(VLOOKUP(B3429,总表!A:B,2,0),"-")</f>
        <v>摆设类</v>
      </c>
      <c r="D3429" s="51" t="str">
        <f t="shared" si="213"/>
        <v>摆设类</v>
      </c>
      <c r="E3429" s="6" t="str">
        <f>IFERROR(VLOOKUP(B3429,总表!A:D,3,0),"-")</f>
        <v>50寸壁挂式电视</v>
      </c>
      <c r="F3429" s="6" t="str">
        <f t="shared" si="214"/>
        <v>50寸壁挂式电视</v>
      </c>
      <c r="H3429" s="6" t="str">
        <f>IF(IFERROR(VLOOKUP(B3429,总表!A:D,4,0),"露易")=0," ",IFERROR(VLOOKUP(B3429,总表!A:D,4,0),"-"))</f>
        <v> </v>
      </c>
      <c r="I3429" s="6" t="str">
        <f t="shared" si="215"/>
        <v> </v>
      </c>
    </row>
    <row r="3430" spans="1:9">
      <c r="A3430" s="6">
        <v>3429</v>
      </c>
      <c r="B3430" s="47" t="str">
        <f t="shared" si="212"/>
        <v>00000D65</v>
      </c>
      <c r="C3430" s="47" t="str">
        <f>IFERROR(VLOOKUP(B3430,总表!A:B,2,0),"-")</f>
        <v>-</v>
      </c>
      <c r="D3430" s="6" t="str">
        <f t="shared" si="213"/>
        <v>-</v>
      </c>
      <c r="E3430" s="6" t="str">
        <f>IFERROR(VLOOKUP(B3430,总表!A:D,3,0),"-")</f>
        <v>-</v>
      </c>
      <c r="F3430" s="6" t="str">
        <f t="shared" si="214"/>
        <v>-</v>
      </c>
      <c r="G3430" s="6" t="s">
        <v>9</v>
      </c>
      <c r="H3430" s="6" t="str">
        <f>IF(IFERROR(VLOOKUP(B3430,总表!A:D,4,0),"露易")=0," ",IFERROR(VLOOKUP(B3430,总表!A:D,4,0),"-"))</f>
        <v>-</v>
      </c>
      <c r="I3430" s="6" t="str">
        <f t="shared" si="215"/>
        <v>-</v>
      </c>
    </row>
    <row r="3431" spans="1:9">
      <c r="A3431" s="6">
        <v>3430</v>
      </c>
      <c r="B3431" s="47" t="str">
        <f t="shared" si="212"/>
        <v>00000D66</v>
      </c>
      <c r="C3431" s="50" t="str">
        <f>IFERROR(VLOOKUP(B3431,总表!A:B,2,0),"-")</f>
        <v>摆设类</v>
      </c>
      <c r="D3431" s="51" t="str">
        <f t="shared" si="213"/>
        <v>摆设类</v>
      </c>
      <c r="E3431" s="6" t="str">
        <f>IFERROR(VLOOKUP(B3431,总表!A:D,3,0),"-")</f>
        <v>公园攀爬架</v>
      </c>
      <c r="F3431" s="6" t="str">
        <f t="shared" si="214"/>
        <v>公园攀爬架</v>
      </c>
      <c r="H3431" s="6" t="str">
        <f>IF(IFERROR(VLOOKUP(B3431,总表!A:D,4,0),"露易")=0," ",IFERROR(VLOOKUP(B3431,总表!A:D,4,0),"-"))</f>
        <v> </v>
      </c>
      <c r="I3431" s="6" t="str">
        <f t="shared" si="215"/>
        <v> </v>
      </c>
    </row>
    <row r="3432" spans="1:9">
      <c r="A3432" s="6">
        <v>3431</v>
      </c>
      <c r="B3432" s="47" t="str">
        <f t="shared" si="212"/>
        <v>00000D67</v>
      </c>
      <c r="C3432" s="50" t="str">
        <f>IFERROR(VLOOKUP(B3432,总表!A:B,2,0),"-")</f>
        <v>摆设类</v>
      </c>
      <c r="D3432" s="51" t="str">
        <f t="shared" si="213"/>
        <v>摆设类</v>
      </c>
      <c r="E3432" s="6" t="str">
        <f>IFERROR(VLOOKUP(B3432,总表!A:D,3,0),"-")</f>
        <v>壁挂式风扇</v>
      </c>
      <c r="F3432" s="6" t="str">
        <f t="shared" si="214"/>
        <v>壁挂式风扇</v>
      </c>
      <c r="H3432" s="6" t="str">
        <f>IF(IFERROR(VLOOKUP(B3432,总表!A:D,4,0),"露易")=0," ",IFERROR(VLOOKUP(B3432,总表!A:D,4,0),"-"))</f>
        <v> </v>
      </c>
      <c r="I3432" s="6" t="str">
        <f t="shared" si="215"/>
        <v> </v>
      </c>
    </row>
    <row r="3433" spans="1:9">
      <c r="A3433" s="6">
        <v>3432</v>
      </c>
      <c r="B3433" s="47" t="str">
        <f t="shared" si="212"/>
        <v>00000D68</v>
      </c>
      <c r="C3433" s="47" t="str">
        <f>IFERROR(VLOOKUP(B3433,总表!A:B,2,0),"-")</f>
        <v>-</v>
      </c>
      <c r="D3433" s="6" t="str">
        <f t="shared" si="213"/>
        <v>-</v>
      </c>
      <c r="E3433" s="6" t="str">
        <f>IFERROR(VLOOKUP(B3433,总表!A:D,3,0),"-")</f>
        <v>-</v>
      </c>
      <c r="F3433" s="6" t="str">
        <f t="shared" si="214"/>
        <v>-</v>
      </c>
      <c r="G3433" s="6" t="s">
        <v>9</v>
      </c>
      <c r="H3433" s="6" t="str">
        <f>IF(IFERROR(VLOOKUP(B3433,总表!A:D,4,0),"露易")=0," ",IFERROR(VLOOKUP(B3433,总表!A:D,4,0),"-"))</f>
        <v>-</v>
      </c>
      <c r="I3433" s="6" t="str">
        <f t="shared" si="215"/>
        <v>-</v>
      </c>
    </row>
    <row r="3434" spans="1:9">
      <c r="A3434" s="6">
        <v>3433</v>
      </c>
      <c r="B3434" s="47" t="str">
        <f t="shared" si="212"/>
        <v>00000D69</v>
      </c>
      <c r="C3434" s="47" t="str">
        <f>IFERROR(VLOOKUP(B3434,总表!A:B,2,0),"-")</f>
        <v>-</v>
      </c>
      <c r="D3434" s="6" t="str">
        <f t="shared" si="213"/>
        <v>-</v>
      </c>
      <c r="E3434" s="6" t="str">
        <f>IFERROR(VLOOKUP(B3434,总表!A:D,3,0),"-")</f>
        <v>-</v>
      </c>
      <c r="F3434" s="6" t="str">
        <f t="shared" si="214"/>
        <v>-</v>
      </c>
      <c r="G3434" s="6" t="s">
        <v>9</v>
      </c>
      <c r="H3434" s="6" t="str">
        <f>IF(IFERROR(VLOOKUP(B3434,总表!A:D,4,0),"露易")=0," ",IFERROR(VLOOKUP(B3434,总表!A:D,4,0),"-"))</f>
        <v>-</v>
      </c>
      <c r="I3434" s="6" t="str">
        <f t="shared" si="215"/>
        <v>-</v>
      </c>
    </row>
    <row r="3435" spans="1:9">
      <c r="A3435" s="6">
        <v>3434</v>
      </c>
      <c r="B3435" s="47" t="str">
        <f t="shared" si="212"/>
        <v>00000D6A</v>
      </c>
      <c r="C3435" s="47" t="str">
        <f>IFERROR(VLOOKUP(B3435,总表!A:B,2,0),"-")</f>
        <v>-</v>
      </c>
      <c r="D3435" s="6" t="str">
        <f t="shared" si="213"/>
        <v>-</v>
      </c>
      <c r="E3435" s="6" t="str">
        <f>IFERROR(VLOOKUP(B3435,总表!A:D,3,0),"-")</f>
        <v>-</v>
      </c>
      <c r="F3435" s="6" t="str">
        <f t="shared" si="214"/>
        <v>-</v>
      </c>
      <c r="G3435" s="6" t="s">
        <v>9</v>
      </c>
      <c r="H3435" s="6" t="str">
        <f>IF(IFERROR(VLOOKUP(B3435,总表!A:D,4,0),"露易")=0," ",IFERROR(VLOOKUP(B3435,总表!A:D,4,0),"-"))</f>
        <v>-</v>
      </c>
      <c r="I3435" s="6" t="str">
        <f t="shared" si="215"/>
        <v>-</v>
      </c>
    </row>
    <row r="3436" spans="1:9">
      <c r="A3436" s="6">
        <v>3435</v>
      </c>
      <c r="B3436" s="47" t="str">
        <f t="shared" si="212"/>
        <v>00000D6B</v>
      </c>
      <c r="C3436" s="50" t="str">
        <f>IFERROR(VLOOKUP(B3436,总表!A:B,2,0),"-")</f>
        <v>连衣套装</v>
      </c>
      <c r="D3436" s="51" t="str">
        <f t="shared" si="213"/>
        <v>连衣套装</v>
      </c>
      <c r="E3436" s="6" t="str">
        <f>IFERROR(VLOOKUP(B3436,总表!A:D,3,0),"-")</f>
        <v>安托瓦内特洋装</v>
      </c>
      <c r="F3436" s="6" t="str">
        <f t="shared" si="214"/>
        <v>安托瓦内特洋装</v>
      </c>
      <c r="H3436" s="51" t="str">
        <f>IF(IFERROR(VLOOKUP(B3436,总表!A:D,4,0),"露易")=0," ",IFERROR(VLOOKUP(B3436,总表!A:D,4,0),"-"))</f>
        <v>绿色</v>
      </c>
      <c r="I3436" s="51" t="str">
        <f t="shared" si="215"/>
        <v>绿色</v>
      </c>
    </row>
    <row r="3437" spans="1:9">
      <c r="A3437" s="6">
        <v>3436</v>
      </c>
      <c r="B3437" s="47" t="str">
        <f t="shared" si="212"/>
        <v>00000D6C</v>
      </c>
      <c r="C3437" s="50" t="str">
        <f>IFERROR(VLOOKUP(B3437,总表!A:B,2,0),"-")</f>
        <v>摆设类</v>
      </c>
      <c r="D3437" s="51" t="str">
        <f t="shared" si="213"/>
        <v>摆设类</v>
      </c>
      <c r="E3437" s="6" t="str">
        <f>IFERROR(VLOOKUP(B3437,总表!A:D,3,0),"-")</f>
        <v>木制衣柜</v>
      </c>
      <c r="F3437" s="6" t="str">
        <f t="shared" si="214"/>
        <v>木制衣柜</v>
      </c>
      <c r="H3437" s="6" t="str">
        <f>IF(IFERROR(VLOOKUP(B3437,总表!A:D,4,0),"露易")=0," ",IFERROR(VLOOKUP(B3437,总表!A:D,4,0),"-"))</f>
        <v> </v>
      </c>
      <c r="I3437" s="6" t="str">
        <f t="shared" si="215"/>
        <v> </v>
      </c>
    </row>
    <row r="3438" spans="1:9">
      <c r="A3438" s="6">
        <v>3437</v>
      </c>
      <c r="B3438" s="47" t="str">
        <f t="shared" si="212"/>
        <v>00000D6D</v>
      </c>
      <c r="C3438" s="47" t="str">
        <f>IFERROR(VLOOKUP(B3438,总表!A:B,2,0),"-")</f>
        <v>-</v>
      </c>
      <c r="D3438" s="6" t="str">
        <f t="shared" si="213"/>
        <v>-</v>
      </c>
      <c r="E3438" s="6" t="str">
        <f>IFERROR(VLOOKUP(B3438,总表!A:D,3,0),"-")</f>
        <v>-</v>
      </c>
      <c r="F3438" s="6" t="str">
        <f t="shared" si="214"/>
        <v>-</v>
      </c>
      <c r="G3438" s="6" t="s">
        <v>9</v>
      </c>
      <c r="H3438" s="6" t="str">
        <f>IF(IFERROR(VLOOKUP(B3438,总表!A:D,4,0),"露易")=0," ",IFERROR(VLOOKUP(B3438,总表!A:D,4,0),"-"))</f>
        <v>-</v>
      </c>
      <c r="I3438" s="6" t="str">
        <f t="shared" si="215"/>
        <v>-</v>
      </c>
    </row>
    <row r="3439" spans="1:9">
      <c r="A3439" s="6">
        <v>3438</v>
      </c>
      <c r="B3439" s="47" t="str">
        <f t="shared" si="212"/>
        <v>00000D6E</v>
      </c>
      <c r="C3439" s="50" t="str">
        <f>IFERROR(VLOOKUP(B3439,总表!A:B,2,0),"-")</f>
        <v>摆设类</v>
      </c>
      <c r="D3439" s="51" t="str">
        <f t="shared" si="213"/>
        <v>摆设类</v>
      </c>
      <c r="E3439" s="6" t="str">
        <f>IFERROR(VLOOKUP(B3439,总表!A:D,3,0),"-")</f>
        <v>木制边桌</v>
      </c>
      <c r="F3439" s="6" t="str">
        <f t="shared" si="214"/>
        <v>木制边桌</v>
      </c>
      <c r="H3439" s="6" t="str">
        <f>IF(IFERROR(VLOOKUP(B3439,总表!A:D,4,0),"露易")=0," ",IFERROR(VLOOKUP(B3439,总表!A:D,4,0),"-"))</f>
        <v> </v>
      </c>
      <c r="I3439" s="6" t="str">
        <f t="shared" si="215"/>
        <v> </v>
      </c>
    </row>
    <row r="3440" spans="1:9">
      <c r="A3440" s="6">
        <v>3439</v>
      </c>
      <c r="B3440" s="47" t="str">
        <f t="shared" si="212"/>
        <v>00000D6F</v>
      </c>
      <c r="C3440" s="50" t="str">
        <f>IFERROR(VLOOKUP(B3440,总表!A:B,2,0),"-")</f>
        <v>摆设类</v>
      </c>
      <c r="D3440" s="51" t="str">
        <f t="shared" si="213"/>
        <v>摆设类</v>
      </c>
      <c r="E3440" s="6" t="str">
        <f>IFERROR(VLOOKUP(B3440,总表!A:D,3,0),"-")</f>
        <v>木制桌</v>
      </c>
      <c r="F3440" s="6" t="str">
        <f t="shared" si="214"/>
        <v>木制桌</v>
      </c>
      <c r="H3440" s="6" t="str">
        <f>IF(IFERROR(VLOOKUP(B3440,总表!A:D,4,0),"露易")=0," ",IFERROR(VLOOKUP(B3440,总表!A:D,4,0),"-"))</f>
        <v> </v>
      </c>
      <c r="I3440" s="6" t="str">
        <f t="shared" si="215"/>
        <v> </v>
      </c>
    </row>
    <row r="3441" spans="1:9">
      <c r="A3441" s="6">
        <v>3440</v>
      </c>
      <c r="B3441" s="47" t="str">
        <f t="shared" si="212"/>
        <v>00000D70</v>
      </c>
      <c r="C3441" s="47" t="str">
        <f>IFERROR(VLOOKUP(B3441,总表!A:B,2,0),"-")</f>
        <v>-</v>
      </c>
      <c r="D3441" s="6" t="str">
        <f t="shared" si="213"/>
        <v>-</v>
      </c>
      <c r="E3441" s="6" t="str">
        <f>IFERROR(VLOOKUP(B3441,总表!A:D,3,0),"-")</f>
        <v>-</v>
      </c>
      <c r="F3441" s="6" t="str">
        <f t="shared" si="214"/>
        <v>-</v>
      </c>
      <c r="G3441" s="6" t="s">
        <v>9</v>
      </c>
      <c r="H3441" s="6" t="str">
        <f>IF(IFERROR(VLOOKUP(B3441,总表!A:D,4,0),"露易")=0," ",IFERROR(VLOOKUP(B3441,总表!A:D,4,0),"-"))</f>
        <v>-</v>
      </c>
      <c r="I3441" s="6" t="str">
        <f t="shared" si="215"/>
        <v>-</v>
      </c>
    </row>
    <row r="3442" spans="1:9">
      <c r="A3442" s="6">
        <v>3441</v>
      </c>
      <c r="B3442" s="47" t="str">
        <f t="shared" si="212"/>
        <v>00000D71</v>
      </c>
      <c r="C3442" s="50" t="str">
        <f>IFERROR(VLOOKUP(B3442,总表!A:B,2,0),"-")</f>
        <v>连衣套装</v>
      </c>
      <c r="D3442" s="51" t="str">
        <f t="shared" si="213"/>
        <v>连衣套装</v>
      </c>
      <c r="E3442" s="6" t="str">
        <f>IFERROR(VLOOKUP(B3442,总表!A:D,3,0),"-")</f>
        <v>尼罗河传统服装</v>
      </c>
      <c r="F3442" s="6" t="str">
        <f t="shared" si="214"/>
        <v>尼罗河传统服装</v>
      </c>
      <c r="H3442" s="6" t="str">
        <f>IF(IFERROR(VLOOKUP(B3442,总表!A:D,4,0),"露易")=0," ",IFERROR(VLOOKUP(B3442,总表!A:D,4,0),"-"))</f>
        <v>白色</v>
      </c>
      <c r="I3442" s="6" t="str">
        <f t="shared" si="215"/>
        <v>白色</v>
      </c>
    </row>
    <row r="3443" spans="1:9">
      <c r="A3443" s="6">
        <v>3442</v>
      </c>
      <c r="B3443" s="47" t="str">
        <f t="shared" si="212"/>
        <v>00000D72</v>
      </c>
      <c r="C3443" s="50" t="str">
        <f>IFERROR(VLOOKUP(B3443,总表!A:B,2,0),"-")</f>
        <v>摆设类</v>
      </c>
      <c r="D3443" s="51" t="str">
        <f t="shared" si="213"/>
        <v>摆设类</v>
      </c>
      <c r="E3443" s="51" t="str">
        <f>IFERROR(VLOOKUP(B3443,总表!A:D,3,0),"-")</f>
        <v>针线工具箱</v>
      </c>
      <c r="F3443" s="51" t="str">
        <f t="shared" si="214"/>
        <v>针线工具箱</v>
      </c>
      <c r="H3443" s="6" t="str">
        <f>IF(IFERROR(VLOOKUP(B3443,总表!A:D,4,0),"露易")=0," ",IFERROR(VLOOKUP(B3443,总表!A:D,4,0),"-"))</f>
        <v> </v>
      </c>
      <c r="I3443" s="6" t="str">
        <f t="shared" si="215"/>
        <v> </v>
      </c>
    </row>
    <row r="3444" spans="1:9">
      <c r="A3444" s="6">
        <v>3443</v>
      </c>
      <c r="B3444" s="47" t="str">
        <f t="shared" si="212"/>
        <v>00000D73</v>
      </c>
      <c r="C3444" s="50" t="str">
        <f>IFERROR(VLOOKUP(B3444,总表!A:B,2,0),"-")</f>
        <v>摆设类</v>
      </c>
      <c r="D3444" s="51" t="str">
        <f t="shared" si="213"/>
        <v>摆设类</v>
      </c>
      <c r="E3444" s="51" t="str">
        <f>IFERROR(VLOOKUP(B3444,总表!A:D,3,0),"-")</f>
        <v>针线盒</v>
      </c>
      <c r="F3444" s="51" t="str">
        <f t="shared" si="214"/>
        <v>针线盒</v>
      </c>
      <c r="H3444" s="6" t="str">
        <f>IF(IFERROR(VLOOKUP(B3444,总表!A:D,4,0),"露易")=0," ",IFERROR(VLOOKUP(B3444,总表!A:D,4,0),"-"))</f>
        <v> </v>
      </c>
      <c r="I3444" s="6" t="str">
        <f t="shared" si="215"/>
        <v> </v>
      </c>
    </row>
    <row r="3445" spans="1:9">
      <c r="A3445" s="6">
        <v>3444</v>
      </c>
      <c r="B3445" s="47" t="str">
        <f t="shared" si="212"/>
        <v>00000D74</v>
      </c>
      <c r="C3445" s="50" t="str">
        <f>IFERROR(VLOOKUP(B3445,总表!A:B,2,0),"-")</f>
        <v>摆设类</v>
      </c>
      <c r="D3445" s="51" t="str">
        <f t="shared" si="213"/>
        <v>摆设类</v>
      </c>
      <c r="E3445" s="51" t="str">
        <f>IFERROR(VLOOKUP(B3445,总表!A:D,3,0),"-")</f>
        <v>轮椅</v>
      </c>
      <c r="F3445" s="51" t="str">
        <f t="shared" si="214"/>
        <v>轮椅</v>
      </c>
      <c r="H3445" s="6" t="str">
        <f>IF(IFERROR(VLOOKUP(B3445,总表!A:D,4,0),"露易")=0," ",IFERROR(VLOOKUP(B3445,总表!A:D,4,0),"-"))</f>
        <v> </v>
      </c>
      <c r="I3445" s="6" t="str">
        <f t="shared" si="215"/>
        <v> </v>
      </c>
    </row>
    <row r="3446" spans="1:9">
      <c r="A3446" s="6">
        <v>3445</v>
      </c>
      <c r="B3446" s="47" t="str">
        <f t="shared" si="212"/>
        <v>00000D75</v>
      </c>
      <c r="C3446" s="50" t="str">
        <f>IFERROR(VLOOKUP(B3446,总表!A:B,2,0),"-")</f>
        <v>摆设类</v>
      </c>
      <c r="D3446" s="51" t="str">
        <f t="shared" si="213"/>
        <v>摆设类</v>
      </c>
      <c r="E3446" s="6" t="str">
        <f>IFERROR(VLOOKUP(B3446,总表!A:D,3,0),"-")</f>
        <v>雨伞架</v>
      </c>
      <c r="F3446" s="6" t="str">
        <f t="shared" si="214"/>
        <v>雨伞架</v>
      </c>
      <c r="H3446" s="6" t="str">
        <f>IF(IFERROR(VLOOKUP(B3446,总表!A:D,4,0),"露易")=0," ",IFERROR(VLOOKUP(B3446,总表!A:D,4,0),"-"))</f>
        <v> </v>
      </c>
      <c r="I3446" s="6" t="str">
        <f t="shared" si="215"/>
        <v> </v>
      </c>
    </row>
    <row r="3447" spans="1:9">
      <c r="A3447" s="6">
        <v>3446</v>
      </c>
      <c r="B3447" s="47" t="str">
        <f t="shared" si="212"/>
        <v>00000D76</v>
      </c>
      <c r="C3447" s="50" t="str">
        <f>IFERROR(VLOOKUP(B3447,总表!A:B,2,0),"-")</f>
        <v>摆设类</v>
      </c>
      <c r="D3447" s="51" t="str">
        <f t="shared" si="213"/>
        <v>摆设类</v>
      </c>
      <c r="E3447" s="6" t="str">
        <f>IFERROR(VLOOKUP(B3447,总表!A:D,3,0),"-")</f>
        <v>洋风墓碑</v>
      </c>
      <c r="F3447" s="6" t="str">
        <f t="shared" si="214"/>
        <v>洋风墓碑</v>
      </c>
      <c r="H3447" s="6" t="str">
        <f>IF(IFERROR(VLOOKUP(B3447,总表!A:D,4,0),"露易")=0," ",IFERROR(VLOOKUP(B3447,总表!A:D,4,0),"-"))</f>
        <v> </v>
      </c>
      <c r="I3447" s="6" t="str">
        <f t="shared" si="215"/>
        <v> </v>
      </c>
    </row>
    <row r="3448" spans="1:9">
      <c r="A3448" s="6">
        <v>3447</v>
      </c>
      <c r="B3448" s="47" t="str">
        <f t="shared" si="212"/>
        <v>00000D77</v>
      </c>
      <c r="C3448" s="47" t="str">
        <f>IFERROR(VLOOKUP(B3448,总表!A:B,2,0),"-")</f>
        <v>-</v>
      </c>
      <c r="D3448" s="6" t="str">
        <f t="shared" si="213"/>
        <v>-</v>
      </c>
      <c r="E3448" s="6" t="str">
        <f>IFERROR(VLOOKUP(B3448,总表!A:D,3,0),"-")</f>
        <v>-</v>
      </c>
      <c r="F3448" s="6" t="str">
        <f t="shared" si="214"/>
        <v>-</v>
      </c>
      <c r="G3448" s="6" t="s">
        <v>9</v>
      </c>
      <c r="H3448" s="6" t="str">
        <f>IF(IFERROR(VLOOKUP(B3448,总表!A:D,4,0),"露易")=0," ",IFERROR(VLOOKUP(B3448,总表!A:D,4,0),"-"))</f>
        <v>-</v>
      </c>
      <c r="I3448" s="6" t="str">
        <f t="shared" si="215"/>
        <v>-</v>
      </c>
    </row>
    <row r="3449" spans="1:9">
      <c r="A3449" s="6">
        <v>3448</v>
      </c>
      <c r="B3449" s="47" t="str">
        <f t="shared" si="212"/>
        <v>00000D78</v>
      </c>
      <c r="C3449" s="50" t="str">
        <f>IFERROR(VLOOKUP(B3449,总表!A:B,2,0),"-")</f>
        <v>连衣套装</v>
      </c>
      <c r="D3449" s="51" t="str">
        <f t="shared" si="213"/>
        <v>连衣套装</v>
      </c>
      <c r="E3449" s="6" t="str">
        <f>IFERROR(VLOOKUP(B3449,总表!A:D,3,0),"-")</f>
        <v>工作装</v>
      </c>
      <c r="F3449" s="6" t="str">
        <f t="shared" si="214"/>
        <v>工作装</v>
      </c>
      <c r="H3449" s="6" t="str">
        <f>IF(IFERROR(VLOOKUP(B3449,总表!A:D,4,0),"露易")=0," ",IFERROR(VLOOKUP(B3449,总表!A:D,4,0),"-"))</f>
        <v>橘色</v>
      </c>
      <c r="I3449" s="6" t="str">
        <f t="shared" si="215"/>
        <v>橘色</v>
      </c>
    </row>
    <row r="3450" spans="1:9">
      <c r="A3450" s="6">
        <v>3449</v>
      </c>
      <c r="B3450" s="47" t="str">
        <f t="shared" si="212"/>
        <v>00000D79</v>
      </c>
      <c r="C3450" s="50" t="str">
        <f>IFERROR(VLOOKUP(B3450,总表!A:B,2,0),"-")</f>
        <v>摆设类</v>
      </c>
      <c r="D3450" s="51" t="str">
        <f t="shared" si="213"/>
        <v>摆设类</v>
      </c>
      <c r="E3450" s="6" t="str">
        <f>IFERROR(VLOOKUP(B3450,总表!A:D,3,0),"-")</f>
        <v>木制凳子</v>
      </c>
      <c r="F3450" s="6" t="str">
        <f t="shared" si="214"/>
        <v>木制凳子</v>
      </c>
      <c r="H3450" s="6" t="str">
        <f>IF(IFERROR(VLOOKUP(B3450,总表!A:D,4,0),"露易")=0," ",IFERROR(VLOOKUP(B3450,总表!A:D,4,0),"-"))</f>
        <v> </v>
      </c>
      <c r="I3450" s="6" t="str">
        <f t="shared" si="215"/>
        <v> </v>
      </c>
    </row>
    <row r="3451" spans="1:9">
      <c r="A3451" s="6">
        <v>3450</v>
      </c>
      <c r="B3451" s="47" t="str">
        <f t="shared" si="212"/>
        <v>00000D7A</v>
      </c>
      <c r="C3451" s="50" t="str">
        <f>IFERROR(VLOOKUP(B3451,总表!A:B,2,0),"-")</f>
        <v>连衣套装</v>
      </c>
      <c r="D3451" s="51" t="str">
        <f t="shared" si="213"/>
        <v>连衣套装</v>
      </c>
      <c r="E3451" s="6" t="str">
        <f>IFERROR(VLOOKUP(B3451,总表!A:D,3,0),"-")</f>
        <v>小丑装</v>
      </c>
      <c r="F3451" s="6" t="str">
        <f t="shared" si="214"/>
        <v>小丑装</v>
      </c>
      <c r="H3451" s="6" t="str">
        <f>IF(IFERROR(VLOOKUP(B3451,总表!A:D,4,0),"露易")=0," ",IFERROR(VLOOKUP(B3451,总表!A:D,4,0),"-"))</f>
        <v>紫色＆黄色</v>
      </c>
      <c r="I3451" s="6" t="str">
        <f t="shared" si="215"/>
        <v>紫色＆黄色</v>
      </c>
    </row>
    <row r="3452" spans="1:9">
      <c r="A3452" s="6">
        <v>3451</v>
      </c>
      <c r="B3452" s="47" t="str">
        <f t="shared" si="212"/>
        <v>00000D7B</v>
      </c>
      <c r="C3452" s="50" t="str">
        <f>IFERROR(VLOOKUP(B3452,总表!A:B,2,0),"-")</f>
        <v>连衣套装</v>
      </c>
      <c r="D3452" s="51" t="str">
        <f t="shared" si="213"/>
        <v>连衣套装</v>
      </c>
      <c r="E3452" s="6" t="str">
        <f>IFERROR(VLOOKUP(B3452,总表!A:D,3,0),"-")</f>
        <v>英雄装</v>
      </c>
      <c r="F3452" s="6" t="str">
        <f t="shared" si="214"/>
        <v>英雄装</v>
      </c>
      <c r="H3452" s="6" t="str">
        <f>IF(IFERROR(VLOOKUP(B3452,总表!A:D,4,0),"露易")=0," ",IFERROR(VLOOKUP(B3452,总表!A:D,4,0),"-"))</f>
        <v>粉红</v>
      </c>
      <c r="I3452" s="6" t="str">
        <f t="shared" si="215"/>
        <v>粉红</v>
      </c>
    </row>
    <row r="3453" spans="1:9">
      <c r="A3453" s="6">
        <v>3452</v>
      </c>
      <c r="B3453" s="47" t="str">
        <f t="shared" si="212"/>
        <v>00000D7C</v>
      </c>
      <c r="C3453" s="50" t="str">
        <f>IFERROR(VLOOKUP(B3453,总表!A:B,2,0),"-")</f>
        <v>连衣套装</v>
      </c>
      <c r="D3453" s="51" t="str">
        <f t="shared" si="213"/>
        <v>连衣套装</v>
      </c>
      <c r="E3453" s="6" t="str">
        <f>IFERROR(VLOOKUP(B3453,总表!A:D,3,0),"-")</f>
        <v>男性短款轻便和服</v>
      </c>
      <c r="F3453" s="6" t="str">
        <f t="shared" si="214"/>
        <v>男性短款轻便和服</v>
      </c>
      <c r="H3453" s="51" t="str">
        <f>IF(IFERROR(VLOOKUP(B3453,总表!A:D,4,0),"露易")=0," ",IFERROR(VLOOKUP(B3453,总表!A:D,4,0),"-"))</f>
        <v>蓝紫色</v>
      </c>
      <c r="I3453" s="51" t="str">
        <f t="shared" si="215"/>
        <v>蓝紫色</v>
      </c>
    </row>
    <row r="3454" spans="1:9">
      <c r="A3454" s="6">
        <v>3453</v>
      </c>
      <c r="B3454" s="47" t="str">
        <f t="shared" si="212"/>
        <v>00000D7D</v>
      </c>
      <c r="C3454" s="47" t="str">
        <f>IFERROR(VLOOKUP(B3454,总表!A:B,2,0),"-")</f>
        <v>-</v>
      </c>
      <c r="D3454" s="6" t="str">
        <f t="shared" si="213"/>
        <v>-</v>
      </c>
      <c r="E3454" s="6" t="str">
        <f>IFERROR(VLOOKUP(B3454,总表!A:D,3,0),"-")</f>
        <v>-</v>
      </c>
      <c r="F3454" s="6" t="str">
        <f t="shared" si="214"/>
        <v>-</v>
      </c>
      <c r="G3454" s="6" t="s">
        <v>9</v>
      </c>
      <c r="H3454" s="6" t="str">
        <f>IF(IFERROR(VLOOKUP(B3454,总表!A:D,4,0),"露易")=0," ",IFERROR(VLOOKUP(B3454,总表!A:D,4,0),"-"))</f>
        <v>-</v>
      </c>
      <c r="I3454" s="6" t="str">
        <f t="shared" si="215"/>
        <v>-</v>
      </c>
    </row>
    <row r="3455" spans="1:9">
      <c r="A3455" s="6">
        <v>3454</v>
      </c>
      <c r="B3455" s="47" t="str">
        <f t="shared" si="212"/>
        <v>00000D7E</v>
      </c>
      <c r="C3455" s="47" t="str">
        <f>IFERROR(VLOOKUP(B3455,总表!A:B,2,0),"-")</f>
        <v>-</v>
      </c>
      <c r="D3455" s="6" t="str">
        <f t="shared" si="213"/>
        <v>-</v>
      </c>
      <c r="E3455" s="6" t="str">
        <f>IFERROR(VLOOKUP(B3455,总表!A:D,3,0),"-")</f>
        <v>-</v>
      </c>
      <c r="F3455" s="6" t="str">
        <f t="shared" si="214"/>
        <v>-</v>
      </c>
      <c r="G3455" s="6" t="s">
        <v>9</v>
      </c>
      <c r="H3455" s="6" t="str">
        <f>IF(IFERROR(VLOOKUP(B3455,总表!A:D,4,0),"露易")=0," ",IFERROR(VLOOKUP(B3455,总表!A:D,4,0),"-"))</f>
        <v>-</v>
      </c>
      <c r="I3455" s="6" t="str">
        <f t="shared" si="215"/>
        <v>-</v>
      </c>
    </row>
    <row r="3456" spans="1:9">
      <c r="A3456" s="6">
        <v>3455</v>
      </c>
      <c r="B3456" s="47" t="str">
        <f t="shared" si="212"/>
        <v>00000D7F</v>
      </c>
      <c r="C3456" s="47" t="str">
        <f>IFERROR(VLOOKUP(B3456,总表!A:B,2,0),"-")</f>
        <v>-</v>
      </c>
      <c r="D3456" s="6" t="str">
        <f t="shared" si="213"/>
        <v>-</v>
      </c>
      <c r="E3456" s="6" t="str">
        <f>IFERROR(VLOOKUP(B3456,总表!A:D,3,0),"-")</f>
        <v>-</v>
      </c>
      <c r="F3456" s="6" t="str">
        <f t="shared" si="214"/>
        <v>-</v>
      </c>
      <c r="G3456" s="6" t="s">
        <v>9</v>
      </c>
      <c r="H3456" s="6" t="str">
        <f>IF(IFERROR(VLOOKUP(B3456,总表!A:D,4,0),"露易")=0," ",IFERROR(VLOOKUP(B3456,总表!A:D,4,0),"-"))</f>
        <v>-</v>
      </c>
      <c r="I3456" s="6" t="str">
        <f t="shared" si="215"/>
        <v>-</v>
      </c>
    </row>
    <row r="3457" spans="1:9">
      <c r="A3457" s="6">
        <v>3456</v>
      </c>
      <c r="B3457" s="47" t="str">
        <f t="shared" si="212"/>
        <v>00000D80</v>
      </c>
      <c r="C3457" s="47" t="str">
        <f>IFERROR(VLOOKUP(B3457,总表!A:B,2,0),"-")</f>
        <v>-</v>
      </c>
      <c r="D3457" s="6" t="str">
        <f t="shared" si="213"/>
        <v>-</v>
      </c>
      <c r="E3457" s="6" t="str">
        <f>IFERROR(VLOOKUP(B3457,总表!A:D,3,0),"-")</f>
        <v>-</v>
      </c>
      <c r="F3457" s="6" t="str">
        <f t="shared" si="214"/>
        <v>-</v>
      </c>
      <c r="G3457" s="6" t="s">
        <v>9</v>
      </c>
      <c r="H3457" s="6" t="str">
        <f>IF(IFERROR(VLOOKUP(B3457,总表!A:D,4,0),"露易")=0," ",IFERROR(VLOOKUP(B3457,总表!A:D,4,0),"-"))</f>
        <v>-</v>
      </c>
      <c r="I3457" s="6" t="str">
        <f t="shared" si="215"/>
        <v>-</v>
      </c>
    </row>
    <row r="3458" spans="1:9">
      <c r="A3458" s="6">
        <v>3457</v>
      </c>
      <c r="B3458" s="47" t="str">
        <f t="shared" ref="B3458:B3521" si="216">DEC2HEX(ROW(A3457),8)</f>
        <v>00000D81</v>
      </c>
      <c r="C3458" s="47" t="str">
        <f>IFERROR(VLOOKUP(B3458,总表!A:B,2,0),"-")</f>
        <v>-</v>
      </c>
      <c r="D3458" s="6" t="str">
        <f t="shared" ref="D3458:D3521" si="217">C3458</f>
        <v>-</v>
      </c>
      <c r="E3458" s="6" t="str">
        <f>IFERROR(VLOOKUP(B3458,总表!A:D,3,0),"-")</f>
        <v>-</v>
      </c>
      <c r="F3458" s="6" t="str">
        <f t="shared" ref="F3458:F3521" si="218">E3458</f>
        <v>-</v>
      </c>
      <c r="G3458" s="6" t="s">
        <v>9</v>
      </c>
      <c r="H3458" s="6" t="str">
        <f>IF(IFERROR(VLOOKUP(B3458,总表!A:D,4,0),"露易")=0," ",IFERROR(VLOOKUP(B3458,总表!A:D,4,0),"-"))</f>
        <v>-</v>
      </c>
      <c r="I3458" s="6" t="str">
        <f t="shared" ref="I3458:I3521" si="219">H3458</f>
        <v>-</v>
      </c>
    </row>
    <row r="3459" spans="1:9">
      <c r="A3459" s="6">
        <v>3458</v>
      </c>
      <c r="B3459" s="47" t="str">
        <f t="shared" si="216"/>
        <v>00000D82</v>
      </c>
      <c r="C3459" s="47" t="str">
        <f>IFERROR(VLOOKUP(B3459,总表!A:B,2,0),"-")</f>
        <v>-</v>
      </c>
      <c r="D3459" s="6" t="str">
        <f t="shared" si="217"/>
        <v>-</v>
      </c>
      <c r="E3459" s="6" t="str">
        <f>IFERROR(VLOOKUP(B3459,总表!A:D,3,0),"-")</f>
        <v>-</v>
      </c>
      <c r="F3459" s="6" t="str">
        <f t="shared" si="218"/>
        <v>-</v>
      </c>
      <c r="G3459" s="6" t="s">
        <v>9</v>
      </c>
      <c r="H3459" s="6" t="str">
        <f>IF(IFERROR(VLOOKUP(B3459,总表!A:D,4,0),"露易")=0," ",IFERROR(VLOOKUP(B3459,总表!A:D,4,0),"-"))</f>
        <v>-</v>
      </c>
      <c r="I3459" s="6" t="str">
        <f t="shared" si="219"/>
        <v>-</v>
      </c>
    </row>
    <row r="3460" spans="1:9">
      <c r="A3460" s="6">
        <v>3459</v>
      </c>
      <c r="B3460" s="47" t="str">
        <f t="shared" si="216"/>
        <v>00000D83</v>
      </c>
      <c r="C3460" s="47" t="str">
        <f>IFERROR(VLOOKUP(B3460,总表!A:B,2,0),"-")</f>
        <v>-</v>
      </c>
      <c r="D3460" s="6" t="str">
        <f t="shared" si="217"/>
        <v>-</v>
      </c>
      <c r="E3460" s="6" t="str">
        <f>IFERROR(VLOOKUP(B3460,总表!A:D,3,0),"-")</f>
        <v>-</v>
      </c>
      <c r="F3460" s="6" t="str">
        <f t="shared" si="218"/>
        <v>-</v>
      </c>
      <c r="G3460" s="6" t="s">
        <v>9</v>
      </c>
      <c r="H3460" s="6" t="str">
        <f>IF(IFERROR(VLOOKUP(B3460,总表!A:D,4,0),"露易")=0," ",IFERROR(VLOOKUP(B3460,总表!A:D,4,0),"-"))</f>
        <v>-</v>
      </c>
      <c r="I3460" s="6" t="str">
        <f t="shared" si="219"/>
        <v>-</v>
      </c>
    </row>
    <row r="3461" spans="1:9">
      <c r="A3461" s="6">
        <v>3460</v>
      </c>
      <c r="B3461" s="47" t="str">
        <f t="shared" si="216"/>
        <v>00000D84</v>
      </c>
      <c r="C3461" s="50" t="str">
        <f>IFERROR(VLOOKUP(B3461,总表!A:B,2,0),"-")</f>
        <v>连衣套装</v>
      </c>
      <c r="D3461" s="51" t="str">
        <f t="shared" si="217"/>
        <v>连衣套装</v>
      </c>
      <c r="E3461" s="6" t="str">
        <f>IFERROR(VLOOKUP(B3461,总表!A:D,3,0),"-")</f>
        <v>忍者服</v>
      </c>
      <c r="F3461" s="6" t="str">
        <f t="shared" si="218"/>
        <v>忍者服</v>
      </c>
      <c r="H3461" s="51" t="str">
        <f>IF(IFERROR(VLOOKUP(B3461,总表!A:D,4,0),"露易")=0," ",IFERROR(VLOOKUP(B3461,总表!A:D,4,0),"-"))</f>
        <v>蓝紫色</v>
      </c>
      <c r="I3461" s="51" t="str">
        <f t="shared" si="219"/>
        <v>蓝紫色</v>
      </c>
    </row>
    <row r="3462" spans="1:9">
      <c r="A3462" s="6">
        <v>3461</v>
      </c>
      <c r="B3462" s="47" t="str">
        <f t="shared" si="216"/>
        <v>00000D85</v>
      </c>
      <c r="C3462" s="47" t="str">
        <f>IFERROR(VLOOKUP(B3462,总表!A:B,2,0),"-")</f>
        <v>-</v>
      </c>
      <c r="D3462" s="6" t="str">
        <f t="shared" si="217"/>
        <v>-</v>
      </c>
      <c r="E3462" s="6" t="str">
        <f>IFERROR(VLOOKUP(B3462,总表!A:D,3,0),"-")</f>
        <v>-</v>
      </c>
      <c r="F3462" s="6" t="str">
        <f t="shared" si="218"/>
        <v>-</v>
      </c>
      <c r="G3462" s="6" t="s">
        <v>9</v>
      </c>
      <c r="H3462" s="6" t="str">
        <f>IF(IFERROR(VLOOKUP(B3462,总表!A:D,4,0),"露易")=0," ",IFERROR(VLOOKUP(B3462,总表!A:D,4,0),"-"))</f>
        <v>-</v>
      </c>
      <c r="I3462" s="6" t="str">
        <f t="shared" si="219"/>
        <v>-</v>
      </c>
    </row>
    <row r="3463" spans="1:9">
      <c r="A3463" s="6">
        <v>3462</v>
      </c>
      <c r="B3463" s="47" t="str">
        <f t="shared" si="216"/>
        <v>00000D86</v>
      </c>
      <c r="C3463" s="50" t="str">
        <f>IFERROR(VLOOKUP(B3463,总表!A:B,2,0),"-")</f>
        <v>连衣套装</v>
      </c>
      <c r="D3463" s="51" t="str">
        <f t="shared" si="217"/>
        <v>连衣套装</v>
      </c>
      <c r="E3463" s="51" t="str">
        <f>IFERROR(VLOOKUP(B3463,总表!A:D,3,0),"-")</f>
        <v>龙纹装</v>
      </c>
      <c r="F3463" s="51" t="str">
        <f t="shared" si="218"/>
        <v>龙纹装</v>
      </c>
      <c r="H3463" s="6" t="str">
        <f>IF(IFERROR(VLOOKUP(B3463,总表!A:D,4,0),"露易")=0," ",IFERROR(VLOOKUP(B3463,总表!A:D,4,0),"-"))</f>
        <v>黄色</v>
      </c>
      <c r="I3463" s="6" t="str">
        <f t="shared" si="219"/>
        <v>黄色</v>
      </c>
    </row>
    <row r="3464" spans="1:9">
      <c r="A3464" s="6">
        <v>3463</v>
      </c>
      <c r="B3464" s="47" t="str">
        <f t="shared" si="216"/>
        <v>00000D87</v>
      </c>
      <c r="C3464" s="50" t="str">
        <f>IFERROR(VLOOKUP(B3464,总表!A:B,2,0),"-")</f>
        <v>裤裙类</v>
      </c>
      <c r="D3464" s="51" t="str">
        <f t="shared" si="217"/>
        <v>裤裙类</v>
      </c>
      <c r="E3464" s="6" t="str">
        <f>IFERROR(VLOOKUP(B3464,总表!A:D,3,0),"-")</f>
        <v>西部牛仔裤</v>
      </c>
      <c r="F3464" s="6" t="str">
        <f t="shared" si="218"/>
        <v>西部牛仔裤</v>
      </c>
      <c r="H3464" s="6" t="str">
        <f>IF(IFERROR(VLOOKUP(B3464,总表!A:D,4,0),"露易")=0," ",IFERROR(VLOOKUP(B3464,总表!A:D,4,0),"-"))</f>
        <v>棕色</v>
      </c>
      <c r="I3464" s="6" t="str">
        <f t="shared" si="219"/>
        <v>棕色</v>
      </c>
    </row>
    <row r="3465" spans="1:9">
      <c r="A3465" s="6">
        <v>3464</v>
      </c>
      <c r="B3465" s="47" t="str">
        <f t="shared" si="216"/>
        <v>00000D88</v>
      </c>
      <c r="C3465" s="50" t="str">
        <f>IFERROR(VLOOKUP(B3465,总表!A:B,2,0),"-")</f>
        <v>连衣套装</v>
      </c>
      <c r="D3465" s="51" t="str">
        <f t="shared" si="217"/>
        <v>连衣套装</v>
      </c>
      <c r="E3465" s="6" t="str">
        <f>IFERROR(VLOOKUP(B3465,总表!A:D,3,0),"-")</f>
        <v>酒店服务生制服</v>
      </c>
      <c r="F3465" s="6" t="str">
        <f t="shared" si="218"/>
        <v>酒店服务生制服</v>
      </c>
      <c r="H3465" s="51" t="str">
        <f>IF(IFERROR(VLOOKUP(B3465,总表!A:D,4,0),"露易")=0," ",IFERROR(VLOOKUP(B3465,总表!A:D,4,0),"-"))</f>
        <v>绿色</v>
      </c>
      <c r="I3465" s="51" t="str">
        <f t="shared" si="219"/>
        <v>绿色</v>
      </c>
    </row>
    <row r="3466" spans="1:9">
      <c r="A3466" s="6">
        <v>3465</v>
      </c>
      <c r="B3466" s="47" t="str">
        <f t="shared" si="216"/>
        <v>00000D89</v>
      </c>
      <c r="C3466" s="47" t="str">
        <f>IFERROR(VLOOKUP(B3466,总表!A:B,2,0),"-")</f>
        <v>-</v>
      </c>
      <c r="D3466" s="6" t="str">
        <f t="shared" si="217"/>
        <v>-</v>
      </c>
      <c r="E3466" s="6" t="str">
        <f>IFERROR(VLOOKUP(B3466,总表!A:D,3,0),"-")</f>
        <v>-</v>
      </c>
      <c r="F3466" s="6" t="str">
        <f t="shared" si="218"/>
        <v>-</v>
      </c>
      <c r="G3466" s="6" t="s">
        <v>9</v>
      </c>
      <c r="H3466" s="6" t="str">
        <f>IF(IFERROR(VLOOKUP(B3466,总表!A:D,4,0),"露易")=0," ",IFERROR(VLOOKUP(B3466,总表!A:D,4,0),"-"))</f>
        <v>-</v>
      </c>
      <c r="I3466" s="6" t="str">
        <f t="shared" si="219"/>
        <v>-</v>
      </c>
    </row>
    <row r="3467" spans="1:9">
      <c r="A3467" s="6">
        <v>3466</v>
      </c>
      <c r="B3467" s="47" t="str">
        <f t="shared" si="216"/>
        <v>00000D8A</v>
      </c>
      <c r="C3467" s="47" t="str">
        <f>IFERROR(VLOOKUP(B3467,总表!A:B,2,0),"-")</f>
        <v>其他类</v>
      </c>
      <c r="D3467" s="6" t="str">
        <f t="shared" si="217"/>
        <v>其他类</v>
      </c>
      <c r="E3467" s="6" t="str">
        <f>IFERROR(VLOOKUP(B3467,总表!A:D,3,0),"-")</f>
        <v>空罐</v>
      </c>
      <c r="F3467" s="6" t="str">
        <f t="shared" si="218"/>
        <v>空罐</v>
      </c>
      <c r="H3467" s="6" t="str">
        <f>IF(IFERROR(VLOOKUP(B3467,总表!A:D,4,0),"露易")=0," ",IFERROR(VLOOKUP(B3467,总表!A:D,4,0),"-"))</f>
        <v> </v>
      </c>
      <c r="I3467" s="6" t="str">
        <f t="shared" si="219"/>
        <v> </v>
      </c>
    </row>
    <row r="3468" spans="1:9">
      <c r="A3468" s="6">
        <v>3467</v>
      </c>
      <c r="B3468" s="47" t="str">
        <f t="shared" si="216"/>
        <v>00000D8B</v>
      </c>
      <c r="C3468" s="50" t="str">
        <f>IFERROR(VLOOKUP(B3468,总表!A:B,2,0),"-")</f>
        <v>摆设类</v>
      </c>
      <c r="D3468" s="51" t="str">
        <f t="shared" si="217"/>
        <v>摆设类</v>
      </c>
      <c r="E3468" s="6" t="str">
        <f>IFERROR(VLOOKUP(B3468,总表!A:D,3,0),"-")</f>
        <v>茶具组合</v>
      </c>
      <c r="F3468" s="6" t="str">
        <f t="shared" si="218"/>
        <v>茶具组合</v>
      </c>
      <c r="H3468" s="6" t="str">
        <f>IF(IFERROR(VLOOKUP(B3468,总表!A:D,4,0),"露易")=0," ",IFERROR(VLOOKUP(B3468,总表!A:D,4,0),"-"))</f>
        <v> </v>
      </c>
      <c r="I3468" s="6" t="str">
        <f t="shared" si="219"/>
        <v> </v>
      </c>
    </row>
    <row r="3469" spans="1:9">
      <c r="A3469" s="6">
        <v>3468</v>
      </c>
      <c r="B3469" s="47" t="str">
        <f t="shared" si="216"/>
        <v>00000D8C</v>
      </c>
      <c r="C3469" s="50" t="str">
        <f>IFERROR(VLOOKUP(B3469,总表!A:B,2,0),"-")</f>
        <v>摆设类</v>
      </c>
      <c r="D3469" s="51" t="str">
        <f t="shared" si="217"/>
        <v>摆设类</v>
      </c>
      <c r="E3469" s="6" t="str">
        <f>IFERROR(VLOOKUP(B3469,总表!A:D,3,0),"-")</f>
        <v>沙滩巾</v>
      </c>
      <c r="F3469" s="6" t="str">
        <f t="shared" si="218"/>
        <v>沙滩巾</v>
      </c>
      <c r="H3469" s="6" t="str">
        <f>IF(IFERROR(VLOOKUP(B3469,总表!A:D,4,0),"露易")=0," ",IFERROR(VLOOKUP(B3469,总表!A:D,4,0),"-"))</f>
        <v> </v>
      </c>
      <c r="I3469" s="6" t="str">
        <f t="shared" si="219"/>
        <v> </v>
      </c>
    </row>
    <row r="3470" spans="1:9">
      <c r="A3470" s="6">
        <v>3469</v>
      </c>
      <c r="B3470" s="47" t="str">
        <f t="shared" si="216"/>
        <v>00000D8D</v>
      </c>
      <c r="C3470" s="47" t="str">
        <f>IFERROR(VLOOKUP(B3470,总表!A:B,2,0),"-")</f>
        <v>其他类</v>
      </c>
      <c r="D3470" s="6" t="str">
        <f t="shared" si="217"/>
        <v>其他类</v>
      </c>
      <c r="E3470" s="51" t="str">
        <f>IFERROR(VLOOKUP(B3470,总表!A:D,3,0),"-")</f>
        <v>长靴</v>
      </c>
      <c r="F3470" s="51" t="str">
        <f t="shared" si="218"/>
        <v>长靴</v>
      </c>
      <c r="H3470" s="6" t="str">
        <f>IF(IFERROR(VLOOKUP(B3470,总表!A:D,4,0),"露易")=0," ",IFERROR(VLOOKUP(B3470,总表!A:D,4,0),"-"))</f>
        <v> </v>
      </c>
      <c r="I3470" s="6" t="str">
        <f t="shared" si="219"/>
        <v> </v>
      </c>
    </row>
    <row r="3471" spans="1:9">
      <c r="A3471" s="6">
        <v>3470</v>
      </c>
      <c r="B3471" s="47" t="str">
        <f t="shared" si="216"/>
        <v>00000D8E</v>
      </c>
      <c r="C3471" s="47" t="str">
        <f>IFERROR(VLOOKUP(B3471,总表!A:B,2,0),"-")</f>
        <v>其他类</v>
      </c>
      <c r="D3471" s="6" t="str">
        <f t="shared" si="217"/>
        <v>其他类</v>
      </c>
      <c r="E3471" s="51" t="str">
        <f>IFERROR(VLOOKUP(B3471,总表!A:D,3,0),"-")</f>
        <v>轮胎</v>
      </c>
      <c r="F3471" s="51" t="str">
        <f t="shared" si="218"/>
        <v>轮胎</v>
      </c>
      <c r="H3471" s="6" t="str">
        <f>IF(IFERROR(VLOOKUP(B3471,总表!A:D,4,0),"露易")=0," ",IFERROR(VLOOKUP(B3471,总表!A:D,4,0),"-"))</f>
        <v> </v>
      </c>
      <c r="I3471" s="6" t="str">
        <f t="shared" si="219"/>
        <v> </v>
      </c>
    </row>
    <row r="3472" spans="1:9">
      <c r="A3472" s="6">
        <v>3471</v>
      </c>
      <c r="B3472" s="47" t="str">
        <f t="shared" si="216"/>
        <v>00000D8F</v>
      </c>
      <c r="C3472" s="50" t="str">
        <f>IFERROR(VLOOKUP(B3472,总表!A:B,2,0),"-")</f>
        <v>摆设类</v>
      </c>
      <c r="D3472" s="51" t="str">
        <f t="shared" si="217"/>
        <v>摆设类</v>
      </c>
      <c r="E3472" s="6" t="str">
        <f>IFERROR(VLOOKUP(B3472,总表!A:D,3,0),"-")</f>
        <v>开关</v>
      </c>
      <c r="F3472" s="6" t="str">
        <f t="shared" si="218"/>
        <v>开关</v>
      </c>
      <c r="H3472" s="6" t="str">
        <f>IF(IFERROR(VLOOKUP(B3472,总表!A:D,4,0),"露易")=0," ",IFERROR(VLOOKUP(B3472,总表!A:D,4,0),"-"))</f>
        <v> </v>
      </c>
      <c r="I3472" s="6" t="str">
        <f t="shared" si="219"/>
        <v> </v>
      </c>
    </row>
    <row r="3473" spans="1:9">
      <c r="A3473" s="6">
        <v>3472</v>
      </c>
      <c r="B3473" s="47" t="str">
        <f t="shared" si="216"/>
        <v>00000D90</v>
      </c>
      <c r="C3473" s="50" t="str">
        <f>IFERROR(VLOOKUP(B3473,总表!A:B,2,0),"-")</f>
        <v>摆设类</v>
      </c>
      <c r="D3473" s="51" t="str">
        <f t="shared" si="217"/>
        <v>摆设类</v>
      </c>
      <c r="E3473" s="6" t="str">
        <f>IFERROR(VLOOKUP(B3473,总表!A:D,3,0),"-")</f>
        <v>黄金马桶</v>
      </c>
      <c r="F3473" s="6" t="str">
        <f t="shared" si="218"/>
        <v>黄金马桶</v>
      </c>
      <c r="H3473" s="6" t="str">
        <f>IF(IFERROR(VLOOKUP(B3473,总表!A:D,4,0),"露易")=0," ",IFERROR(VLOOKUP(B3473,总表!A:D,4,0),"-"))</f>
        <v> </v>
      </c>
      <c r="I3473" s="6" t="str">
        <f t="shared" si="219"/>
        <v> </v>
      </c>
    </row>
    <row r="3474" spans="1:9">
      <c r="A3474" s="6">
        <v>3473</v>
      </c>
      <c r="B3474" s="47" t="str">
        <f t="shared" si="216"/>
        <v>00000D91</v>
      </c>
      <c r="C3474" s="50" t="str">
        <f>IFERROR(VLOOKUP(B3474,总表!A:B,2,0),"-")</f>
        <v>摆设类</v>
      </c>
      <c r="D3474" s="51" t="str">
        <f t="shared" si="217"/>
        <v>摆设类</v>
      </c>
      <c r="E3474" s="6" t="str">
        <f>IFERROR(VLOOKUP(B3474,总表!A:D,3,0),"-")</f>
        <v>黄金长椅</v>
      </c>
      <c r="F3474" s="6" t="str">
        <f t="shared" si="218"/>
        <v>黄金长椅</v>
      </c>
      <c r="G3474" s="6">
        <v>50000</v>
      </c>
      <c r="H3474" s="6" t="str">
        <f>IF(IFERROR(VLOOKUP(B3474,总表!A:D,4,0),"露易")=0," ",IFERROR(VLOOKUP(B3474,总表!A:D,4,0),"-"))</f>
        <v> </v>
      </c>
      <c r="I3474" s="6" t="str">
        <f t="shared" si="219"/>
        <v> </v>
      </c>
    </row>
    <row r="3475" spans="1:9">
      <c r="A3475" s="6">
        <v>3474</v>
      </c>
      <c r="B3475" s="47" t="str">
        <f t="shared" si="216"/>
        <v>00000D92</v>
      </c>
      <c r="C3475" s="47" t="str">
        <f>IFERROR(VLOOKUP(B3475,总表!A:B,2,0),"-")</f>
        <v>上衣</v>
      </c>
      <c r="D3475" s="6" t="str">
        <f t="shared" si="217"/>
        <v>上衣</v>
      </c>
      <c r="E3475" s="6" t="str">
        <f>IFERROR(VLOOKUP(B3475,总表!A:D,3,0),"-")</f>
        <v>休闲西装外套</v>
      </c>
      <c r="F3475" s="6" t="str">
        <f t="shared" si="218"/>
        <v>休闲西装外套</v>
      </c>
      <c r="G3475" s="6">
        <v>350</v>
      </c>
      <c r="H3475" s="6" t="str">
        <f>IF(IFERROR(VLOOKUP(B3475,总表!A:D,4,0),"露易")=0," ",IFERROR(VLOOKUP(B3475,总表!A:D,4,0),"-"))</f>
        <v>灰色</v>
      </c>
      <c r="I3475" s="6" t="str">
        <f t="shared" si="219"/>
        <v>灰色</v>
      </c>
    </row>
    <row r="3476" spans="1:9">
      <c r="A3476" s="6">
        <v>3475</v>
      </c>
      <c r="B3476" s="47" t="str">
        <f t="shared" si="216"/>
        <v>00000D93</v>
      </c>
      <c r="C3476" s="50" t="str">
        <f>IFERROR(VLOOKUP(B3476,总表!A:B,2,0),"-")</f>
        <v>连衣套装</v>
      </c>
      <c r="D3476" s="51" t="str">
        <f t="shared" si="217"/>
        <v>连衣套装</v>
      </c>
      <c r="E3476" s="6" t="str">
        <f>IFERROR(VLOOKUP(B3476,总表!A:D,3,0),"-")</f>
        <v>空乘制服</v>
      </c>
      <c r="F3476" s="6" t="str">
        <f t="shared" si="218"/>
        <v>空乘制服</v>
      </c>
      <c r="G3476" s="6">
        <v>700</v>
      </c>
      <c r="H3476" s="6" t="str">
        <f>IF(IFERROR(VLOOKUP(B3476,总表!A:D,4,0),"露易")=0," ",IFERROR(VLOOKUP(B3476,总表!A:D,4,0),"-"))</f>
        <v>海军蓝</v>
      </c>
      <c r="I3476" s="6" t="str">
        <f t="shared" si="219"/>
        <v>海军蓝</v>
      </c>
    </row>
    <row r="3477" spans="1:9">
      <c r="A3477" s="6">
        <v>3476</v>
      </c>
      <c r="B3477" s="47" t="str">
        <f t="shared" si="216"/>
        <v>00000D94</v>
      </c>
      <c r="C3477" s="47" t="str">
        <f>IFERROR(VLOOKUP(B3477,总表!A:B,2,0),"-")</f>
        <v>-</v>
      </c>
      <c r="D3477" s="6" t="str">
        <f t="shared" si="217"/>
        <v>-</v>
      </c>
      <c r="E3477" s="6" t="str">
        <f>IFERROR(VLOOKUP(B3477,总表!A:D,3,0),"-")</f>
        <v>-</v>
      </c>
      <c r="F3477" s="6" t="str">
        <f t="shared" si="218"/>
        <v>-</v>
      </c>
      <c r="G3477" s="6" t="s">
        <v>9</v>
      </c>
      <c r="H3477" s="6" t="str">
        <f>IF(IFERROR(VLOOKUP(B3477,总表!A:D,4,0),"露易")=0," ",IFERROR(VLOOKUP(B3477,总表!A:D,4,0),"-"))</f>
        <v>-</v>
      </c>
      <c r="I3477" s="6" t="str">
        <f t="shared" si="219"/>
        <v>-</v>
      </c>
    </row>
    <row r="3478" spans="1:9">
      <c r="A3478" s="6">
        <v>3477</v>
      </c>
      <c r="B3478" s="47" t="str">
        <f t="shared" si="216"/>
        <v>00000D95</v>
      </c>
      <c r="C3478" s="47" t="str">
        <f>IFERROR(VLOOKUP(B3478,总表!A:B,2,0),"-")</f>
        <v>昆虫类</v>
      </c>
      <c r="D3478" s="6" t="str">
        <f t="shared" si="217"/>
        <v>昆虫类</v>
      </c>
      <c r="E3478" s="6" t="str">
        <f>IFERROR(VLOOKUP(B3478,总表!A:D,3,0),"-")</f>
        <v>青带凤蝶</v>
      </c>
      <c r="F3478" s="6" t="str">
        <f t="shared" si="218"/>
        <v>青带凤蝶</v>
      </c>
      <c r="G3478" s="6">
        <v>300</v>
      </c>
      <c r="H3478" s="6" t="str">
        <f>IF(IFERROR(VLOOKUP(B3478,总表!A:D,4,0),"露易")=0," ",IFERROR(VLOOKUP(B3478,总表!A:D,4,0),"-"))</f>
        <v> </v>
      </c>
      <c r="I3478" s="6" t="str">
        <f t="shared" si="219"/>
        <v> </v>
      </c>
    </row>
    <row r="3479" spans="1:9">
      <c r="A3479" s="6">
        <v>3478</v>
      </c>
      <c r="B3479" s="47" t="str">
        <f t="shared" si="216"/>
        <v>00000D96</v>
      </c>
      <c r="C3479" s="47" t="str">
        <f>IFERROR(VLOOKUP(B3479,总表!A:B,2,0),"-")</f>
        <v>昆虫类</v>
      </c>
      <c r="D3479" s="6" t="str">
        <f t="shared" si="217"/>
        <v>昆虫类</v>
      </c>
      <c r="E3479" s="6" t="str">
        <f>IFERROR(VLOOKUP(B3479,总表!A:D,3,0),"-")</f>
        <v>大白斑蝶</v>
      </c>
      <c r="F3479" s="6" t="str">
        <f t="shared" si="218"/>
        <v>大白斑蝶</v>
      </c>
      <c r="G3479" s="6">
        <v>1000</v>
      </c>
      <c r="H3479" s="6" t="str">
        <f>IF(IFERROR(VLOOKUP(B3479,总表!A:D,4,0),"露易")=0," ",IFERROR(VLOOKUP(B3479,总表!A:D,4,0),"-"))</f>
        <v> </v>
      </c>
      <c r="I3479" s="6" t="str">
        <f t="shared" si="219"/>
        <v> </v>
      </c>
    </row>
    <row r="3480" spans="1:9">
      <c r="A3480" s="6">
        <v>3479</v>
      </c>
      <c r="B3480" s="47" t="str">
        <f t="shared" si="216"/>
        <v>00000D97</v>
      </c>
      <c r="C3480" s="47" t="str">
        <f>IFERROR(VLOOKUP(B3480,总表!A:B,2,0),"-")</f>
        <v>昆虫类</v>
      </c>
      <c r="D3480" s="6" t="str">
        <f t="shared" si="217"/>
        <v>昆虫类</v>
      </c>
      <c r="E3480" s="6" t="str">
        <f>IFERROR(VLOOKUP(B3480,总表!A:D,3,0),"-")</f>
        <v>大紫蛱蝶</v>
      </c>
      <c r="F3480" s="6" t="str">
        <f t="shared" si="218"/>
        <v>大紫蛱蝶</v>
      </c>
      <c r="G3480" s="6">
        <v>3000</v>
      </c>
      <c r="H3480" s="6" t="str">
        <f>IF(IFERROR(VLOOKUP(B3480,总表!A:D,4,0),"露易")=0," ",IFERROR(VLOOKUP(B3480,总表!A:D,4,0),"-"))</f>
        <v> </v>
      </c>
      <c r="I3480" s="6" t="str">
        <f t="shared" si="219"/>
        <v> </v>
      </c>
    </row>
    <row r="3481" spans="1:9">
      <c r="A3481" s="6">
        <v>3480</v>
      </c>
      <c r="B3481" s="47" t="str">
        <f t="shared" si="216"/>
        <v>00000D98</v>
      </c>
      <c r="C3481" s="47" t="str">
        <f>IFERROR(VLOOKUP(B3481,总表!A:B,2,0),"-")</f>
        <v>昆虫类</v>
      </c>
      <c r="D3481" s="6" t="str">
        <f t="shared" si="217"/>
        <v>昆虫类</v>
      </c>
      <c r="E3481" s="6" t="str">
        <f>IFERROR(VLOOKUP(B3481,总表!A:D,3,0),"-")</f>
        <v>日铜锣花金龟</v>
      </c>
      <c r="F3481" s="6" t="str">
        <f t="shared" si="218"/>
        <v>日铜锣花金龟</v>
      </c>
      <c r="G3481" s="6">
        <v>200</v>
      </c>
      <c r="H3481" s="6" t="str">
        <f>IF(IFERROR(VLOOKUP(B3481,总表!A:D,4,0),"露易")=0," ",IFERROR(VLOOKUP(B3481,总表!A:D,4,0),"-"))</f>
        <v> </v>
      </c>
      <c r="I3481" s="6" t="str">
        <f t="shared" si="219"/>
        <v> </v>
      </c>
    </row>
    <row r="3482" spans="1:9">
      <c r="A3482" s="6">
        <v>3481</v>
      </c>
      <c r="B3482" s="47" t="str">
        <f t="shared" si="216"/>
        <v>00000D99</v>
      </c>
      <c r="C3482" s="47" t="str">
        <f>IFERROR(VLOOKUP(B3482,总表!A:B,2,0),"-")</f>
        <v>-</v>
      </c>
      <c r="D3482" s="6" t="str">
        <f t="shared" si="217"/>
        <v>-</v>
      </c>
      <c r="E3482" s="6" t="str">
        <f>IFERROR(VLOOKUP(B3482,总表!A:D,3,0),"-")</f>
        <v>-</v>
      </c>
      <c r="F3482" s="6" t="str">
        <f t="shared" si="218"/>
        <v>-</v>
      </c>
      <c r="G3482" s="6" t="s">
        <v>9</v>
      </c>
      <c r="H3482" s="6" t="str">
        <f>IF(IFERROR(VLOOKUP(B3482,总表!A:D,4,0),"露易")=0," ",IFERROR(VLOOKUP(B3482,总表!A:D,4,0),"-"))</f>
        <v>-</v>
      </c>
      <c r="I3482" s="6" t="str">
        <f t="shared" si="219"/>
        <v>-</v>
      </c>
    </row>
    <row r="3483" spans="1:9">
      <c r="A3483" s="6">
        <v>3482</v>
      </c>
      <c r="B3483" s="47" t="str">
        <f t="shared" si="216"/>
        <v>00000D9A</v>
      </c>
      <c r="C3483" s="47" t="str">
        <f>IFERROR(VLOOKUP(B3483,总表!A:B,2,0),"-")</f>
        <v>昆虫类</v>
      </c>
      <c r="D3483" s="6" t="str">
        <f t="shared" si="217"/>
        <v>昆虫类</v>
      </c>
      <c r="E3483" s="51" t="str">
        <f>IFERROR(VLOOKUP(B3483,总表!A:D,3,0),"-")</f>
        <v>长颈鹿锯锹形虫</v>
      </c>
      <c r="F3483" s="51" t="str">
        <f t="shared" si="218"/>
        <v>长颈鹿锯锹形虫</v>
      </c>
      <c r="G3483" s="6">
        <v>12000</v>
      </c>
      <c r="H3483" s="6" t="str">
        <f>IF(IFERROR(VLOOKUP(B3483,总表!A:D,4,0),"露易")=0," ",IFERROR(VLOOKUP(B3483,总表!A:D,4,0),"-"))</f>
        <v> </v>
      </c>
      <c r="I3483" s="6" t="str">
        <f t="shared" si="219"/>
        <v> </v>
      </c>
    </row>
    <row r="3484" spans="1:9">
      <c r="A3484" s="6">
        <v>3483</v>
      </c>
      <c r="B3484" s="47" t="str">
        <f t="shared" si="216"/>
        <v>00000D9B</v>
      </c>
      <c r="C3484" s="47" t="str">
        <f>IFERROR(VLOOKUP(B3484,总表!A:B,2,0),"-")</f>
        <v>昆虫类</v>
      </c>
      <c r="D3484" s="6" t="str">
        <f t="shared" si="217"/>
        <v>昆虫类</v>
      </c>
      <c r="E3484" s="6" t="str">
        <f>IFERROR(VLOOKUP(B3484,总表!A:D,3,0),"-")</f>
        <v>人面椿象</v>
      </c>
      <c r="F3484" s="6" t="str">
        <f t="shared" si="218"/>
        <v>人面椿象</v>
      </c>
      <c r="G3484" s="6">
        <v>1000</v>
      </c>
      <c r="H3484" s="6" t="str">
        <f>IF(IFERROR(VLOOKUP(B3484,总表!A:D,4,0),"露易")=0," ",IFERROR(VLOOKUP(B3484,总表!A:D,4,0),"-"))</f>
        <v> </v>
      </c>
      <c r="I3484" s="6" t="str">
        <f t="shared" si="219"/>
        <v> </v>
      </c>
    </row>
    <row r="3485" spans="1:9">
      <c r="A3485" s="6">
        <v>3484</v>
      </c>
      <c r="B3485" s="47" t="str">
        <f t="shared" si="216"/>
        <v>00000D9C</v>
      </c>
      <c r="C3485" s="47" t="str">
        <f>IFERROR(VLOOKUP(B3485,总表!A:B,2,0),"-")</f>
        <v>昆虫类</v>
      </c>
      <c r="D3485" s="6" t="str">
        <f t="shared" si="217"/>
        <v>昆虫类</v>
      </c>
      <c r="E3485" s="6" t="str">
        <f>IFERROR(VLOOKUP(B3485,总表!A:D,3,0),"-")</f>
        <v>日落蛾</v>
      </c>
      <c r="F3485" s="6" t="str">
        <f t="shared" si="218"/>
        <v>日落蛾</v>
      </c>
      <c r="G3485" s="6">
        <v>2500</v>
      </c>
      <c r="H3485" s="6" t="str">
        <f>IF(IFERROR(VLOOKUP(B3485,总表!A:D,4,0),"露易")=0," ",IFERROR(VLOOKUP(B3485,总表!A:D,4,0),"-"))</f>
        <v> </v>
      </c>
      <c r="I3485" s="6" t="str">
        <f t="shared" si="219"/>
        <v> </v>
      </c>
    </row>
    <row r="3486" spans="1:9">
      <c r="A3486" s="6">
        <v>3485</v>
      </c>
      <c r="B3486" s="47" t="str">
        <f t="shared" si="216"/>
        <v>00000D9D</v>
      </c>
      <c r="C3486" s="47" t="str">
        <f>IFERROR(VLOOKUP(B3486,总表!A:B,2,0),"-")</f>
        <v>昆虫类</v>
      </c>
      <c r="D3486" s="6" t="str">
        <f t="shared" si="217"/>
        <v>昆虫类</v>
      </c>
      <c r="E3486" s="6" t="str">
        <f>IFERROR(VLOOKUP(B3486,总表!A:D,3,0),"-")</f>
        <v>宝石象鼻虫</v>
      </c>
      <c r="F3486" s="6" t="str">
        <f t="shared" si="218"/>
        <v>宝石象鼻虫</v>
      </c>
      <c r="G3486" s="6">
        <v>800</v>
      </c>
      <c r="H3486" s="6" t="str">
        <f>IF(IFERROR(VLOOKUP(B3486,总表!A:D,4,0),"露易")=0," ",IFERROR(VLOOKUP(B3486,总表!A:D,4,0),"-"))</f>
        <v> </v>
      </c>
      <c r="I3486" s="6" t="str">
        <f t="shared" si="219"/>
        <v> </v>
      </c>
    </row>
    <row r="3487" spans="1:9">
      <c r="A3487" s="6">
        <v>3486</v>
      </c>
      <c r="B3487" s="47" t="str">
        <f t="shared" si="216"/>
        <v>00000D9E</v>
      </c>
      <c r="C3487" s="47" t="str">
        <f>IFERROR(VLOOKUP(B3487,总表!A:B,2,0),"-")</f>
        <v>-</v>
      </c>
      <c r="D3487" s="6" t="str">
        <f t="shared" si="217"/>
        <v>-</v>
      </c>
      <c r="E3487" s="6" t="str">
        <f>IFERROR(VLOOKUP(B3487,总表!A:D,3,0),"-")</f>
        <v>-</v>
      </c>
      <c r="F3487" s="6" t="str">
        <f t="shared" si="218"/>
        <v>-</v>
      </c>
      <c r="G3487" s="6" t="s">
        <v>9</v>
      </c>
      <c r="H3487" s="6" t="str">
        <f>IF(IFERROR(VLOOKUP(B3487,总表!A:D,4,0),"露易")=0," ",IFERROR(VLOOKUP(B3487,总表!A:D,4,0),"-"))</f>
        <v>-</v>
      </c>
      <c r="I3487" s="6" t="str">
        <f t="shared" si="219"/>
        <v>-</v>
      </c>
    </row>
    <row r="3488" spans="1:9">
      <c r="A3488" s="6">
        <v>3487</v>
      </c>
      <c r="B3488" s="47" t="str">
        <f t="shared" si="216"/>
        <v>00000D9F</v>
      </c>
      <c r="C3488" s="47" t="str">
        <f>IFERROR(VLOOKUP(B3488,总表!A:B,2,0),"-")</f>
        <v>昆虫类</v>
      </c>
      <c r="D3488" s="6" t="str">
        <f t="shared" si="217"/>
        <v>昆虫类</v>
      </c>
      <c r="E3488" s="6" t="str">
        <f>IFERROR(VLOOKUP(B3488,总表!A:D,3,0),"-")</f>
        <v>琉璃星天牛</v>
      </c>
      <c r="F3488" s="6" t="str">
        <f t="shared" si="218"/>
        <v>琉璃星天牛</v>
      </c>
      <c r="G3488" s="6">
        <v>3000</v>
      </c>
      <c r="H3488" s="6" t="str">
        <f>IF(IFERROR(VLOOKUP(B3488,总表!A:D,4,0),"露易")=0," ",IFERROR(VLOOKUP(B3488,总表!A:D,4,0),"-"))</f>
        <v> </v>
      </c>
      <c r="I3488" s="6" t="str">
        <f t="shared" si="219"/>
        <v> </v>
      </c>
    </row>
    <row r="3489" spans="1:9">
      <c r="A3489" s="6">
        <v>3488</v>
      </c>
      <c r="B3489" s="47" t="str">
        <f t="shared" si="216"/>
        <v>00000DA0</v>
      </c>
      <c r="C3489" s="47" t="str">
        <f>IFERROR(VLOOKUP(B3489,总表!A:B,2,0),"-")</f>
        <v>-</v>
      </c>
      <c r="D3489" s="6" t="str">
        <f t="shared" si="217"/>
        <v>-</v>
      </c>
      <c r="E3489" s="6" t="str">
        <f>IFERROR(VLOOKUP(B3489,总表!A:D,3,0),"-")</f>
        <v>-</v>
      </c>
      <c r="F3489" s="6" t="str">
        <f t="shared" si="218"/>
        <v>-</v>
      </c>
      <c r="G3489" s="6" t="s">
        <v>9</v>
      </c>
      <c r="H3489" s="6" t="str">
        <f>IF(IFERROR(VLOOKUP(B3489,总表!A:D,4,0),"露易")=0," ",IFERROR(VLOOKUP(B3489,总表!A:D,4,0),"-"))</f>
        <v>-</v>
      </c>
      <c r="I3489" s="6" t="str">
        <f t="shared" si="219"/>
        <v>-</v>
      </c>
    </row>
    <row r="3490" spans="1:9">
      <c r="A3490" s="6">
        <v>3489</v>
      </c>
      <c r="B3490" s="47" t="str">
        <f t="shared" si="216"/>
        <v>00000DA1</v>
      </c>
      <c r="C3490" s="47" t="str">
        <f>IFERROR(VLOOKUP(B3490,总表!A:B,2,0),"-")</f>
        <v>上衣</v>
      </c>
      <c r="D3490" s="6" t="str">
        <f t="shared" si="217"/>
        <v>上衣</v>
      </c>
      <c r="E3490" s="6" t="str">
        <f>IFERROR(VLOOKUP(B3490,总表!A:D,3,0),"-")</f>
        <v>配毛衣背心衬衫</v>
      </c>
      <c r="F3490" s="6" t="str">
        <f t="shared" si="218"/>
        <v>配毛衣背心衬衫</v>
      </c>
      <c r="G3490" s="6">
        <v>350</v>
      </c>
      <c r="H3490" s="6" t="str">
        <f>IF(IFERROR(VLOOKUP(B3490,总表!A:D,4,0),"露易")=0," ",IFERROR(VLOOKUP(B3490,总表!A:D,4,0),"-"))</f>
        <v>米色</v>
      </c>
      <c r="I3490" s="6" t="str">
        <f t="shared" si="219"/>
        <v>米色</v>
      </c>
    </row>
    <row r="3491" spans="1:9">
      <c r="A3491" s="6">
        <v>3490</v>
      </c>
      <c r="B3491" s="47" t="str">
        <f t="shared" si="216"/>
        <v>00000DA2</v>
      </c>
      <c r="C3491" s="50" t="str">
        <f>IFERROR(VLOOKUP(B3491,总表!A:B,2,0),"-")</f>
        <v>摆设类</v>
      </c>
      <c r="D3491" s="51" t="str">
        <f t="shared" si="217"/>
        <v>摆设类</v>
      </c>
      <c r="E3491" s="6" t="str">
        <f>IFERROR(VLOOKUP(B3491,总表!A:D,3,0),"-")</f>
        <v>木制废纸篓</v>
      </c>
      <c r="F3491" s="6" t="str">
        <f t="shared" si="218"/>
        <v>木制废纸篓</v>
      </c>
      <c r="G3491" s="6">
        <v>480</v>
      </c>
      <c r="H3491" s="6" t="str">
        <f>IF(IFERROR(VLOOKUP(B3491,总表!A:D,4,0),"露易")=0," ",IFERROR(VLOOKUP(B3491,总表!A:D,4,0),"-"))</f>
        <v> </v>
      </c>
      <c r="I3491" s="6" t="str">
        <f t="shared" si="219"/>
        <v> </v>
      </c>
    </row>
    <row r="3492" spans="1:9">
      <c r="A3492" s="6">
        <v>3491</v>
      </c>
      <c r="B3492" s="47" t="str">
        <f t="shared" si="216"/>
        <v>00000DA3</v>
      </c>
      <c r="C3492" s="47" t="str">
        <f>IFERROR(VLOOKUP(B3492,总表!A:B,2,0),"-")</f>
        <v>-</v>
      </c>
      <c r="D3492" s="6" t="str">
        <f t="shared" si="217"/>
        <v>-</v>
      </c>
      <c r="E3492" s="6" t="str">
        <f>IFERROR(VLOOKUP(B3492,总表!A:D,3,0),"-")</f>
        <v>-</v>
      </c>
      <c r="F3492" s="6" t="str">
        <f t="shared" si="218"/>
        <v>-</v>
      </c>
      <c r="G3492" s="6" t="s">
        <v>9</v>
      </c>
      <c r="H3492" s="6" t="str">
        <f>IF(IFERROR(VLOOKUP(B3492,总表!A:D,4,0),"露易")=0," ",IFERROR(VLOOKUP(B3492,总表!A:D,4,0),"-"))</f>
        <v>-</v>
      </c>
      <c r="I3492" s="6" t="str">
        <f t="shared" si="219"/>
        <v>-</v>
      </c>
    </row>
    <row r="3493" spans="1:9">
      <c r="A3493" s="6">
        <v>3492</v>
      </c>
      <c r="B3493" s="47" t="str">
        <f t="shared" si="216"/>
        <v>00000DA4</v>
      </c>
      <c r="C3493" s="50" t="str">
        <f>IFERROR(VLOOKUP(B3493,总表!A:B,2,0),"-")</f>
        <v>连衣套装</v>
      </c>
      <c r="D3493" s="51" t="str">
        <f t="shared" si="217"/>
        <v>连衣套装</v>
      </c>
      <c r="E3493" s="6" t="str">
        <f>IFERROR(VLOOKUP(B3493,总表!A:D,3,0),"-")</f>
        <v>魔法师长袍</v>
      </c>
      <c r="F3493" s="6" t="str">
        <f t="shared" si="218"/>
        <v>魔法师长袍</v>
      </c>
      <c r="G3493" s="6">
        <v>1000</v>
      </c>
      <c r="H3493" s="6" t="str">
        <f>IF(IFERROR(VLOOKUP(B3493,总表!A:D,4,0),"露易")=0," ",IFERROR(VLOOKUP(B3493,总表!A:D,4,0),"-"))</f>
        <v>黑色</v>
      </c>
      <c r="I3493" s="6" t="str">
        <f t="shared" si="219"/>
        <v>黑色</v>
      </c>
    </row>
    <row r="3494" spans="1:9">
      <c r="A3494" s="6">
        <v>3493</v>
      </c>
      <c r="B3494" s="47" t="str">
        <f t="shared" si="216"/>
        <v>00000DA5</v>
      </c>
      <c r="C3494" s="50" t="str">
        <f>IFERROR(VLOOKUP(B3494,总表!A:B,2,0),"-")</f>
        <v>连衣套装</v>
      </c>
      <c r="D3494" s="51" t="str">
        <f t="shared" si="217"/>
        <v>连衣套装</v>
      </c>
      <c r="E3494" s="6" t="str">
        <f>IFERROR(VLOOKUP(B3494,总表!A:D,3,0),"-")</f>
        <v>越南传统服装</v>
      </c>
      <c r="F3494" s="6" t="str">
        <f t="shared" si="218"/>
        <v>越南传统服装</v>
      </c>
      <c r="H3494" s="6" t="str">
        <f>IF(IFERROR(VLOOKUP(B3494,总表!A:D,4,0),"露易")=0," ",IFERROR(VLOOKUP(B3494,总表!A:D,4,0),"-"))</f>
        <v>白色</v>
      </c>
      <c r="I3494" s="6" t="str">
        <f t="shared" si="219"/>
        <v>白色</v>
      </c>
    </row>
    <row r="3495" spans="1:9">
      <c r="A3495" s="6">
        <v>3494</v>
      </c>
      <c r="B3495" s="47" t="str">
        <f t="shared" si="216"/>
        <v>00000DA6</v>
      </c>
      <c r="C3495" s="47" t="str">
        <f>IFERROR(VLOOKUP(B3495,总表!A:B,2,0),"-")</f>
        <v>-</v>
      </c>
      <c r="D3495" s="6" t="str">
        <f t="shared" si="217"/>
        <v>-</v>
      </c>
      <c r="E3495" s="6" t="str">
        <f>IFERROR(VLOOKUP(B3495,总表!A:D,3,0),"-")</f>
        <v>-</v>
      </c>
      <c r="F3495" s="6" t="str">
        <f t="shared" si="218"/>
        <v>-</v>
      </c>
      <c r="G3495" s="6" t="s">
        <v>9</v>
      </c>
      <c r="H3495" s="6" t="str">
        <f>IF(IFERROR(VLOOKUP(B3495,总表!A:D,4,0),"露易")=0," ",IFERROR(VLOOKUP(B3495,总表!A:D,4,0),"-"))</f>
        <v>-</v>
      </c>
      <c r="I3495" s="6" t="str">
        <f t="shared" si="219"/>
        <v>-</v>
      </c>
    </row>
    <row r="3496" spans="1:9">
      <c r="A3496" s="6">
        <v>3495</v>
      </c>
      <c r="B3496" s="47" t="str">
        <f t="shared" si="216"/>
        <v>00000DA7</v>
      </c>
      <c r="C3496" s="47" t="str">
        <f>IFERROR(VLOOKUP(B3496,总表!A:B,2,0),"-")</f>
        <v>-</v>
      </c>
      <c r="D3496" s="6" t="str">
        <f t="shared" si="217"/>
        <v>-</v>
      </c>
      <c r="E3496" s="6" t="str">
        <f>IFERROR(VLOOKUP(B3496,总表!A:D,3,0),"-")</f>
        <v>-</v>
      </c>
      <c r="F3496" s="6" t="str">
        <f t="shared" si="218"/>
        <v>-</v>
      </c>
      <c r="G3496" s="6" t="s">
        <v>9</v>
      </c>
      <c r="H3496" s="6" t="str">
        <f>IF(IFERROR(VLOOKUP(B3496,总表!A:D,4,0),"露易")=0," ",IFERROR(VLOOKUP(B3496,总表!A:D,4,0),"-"))</f>
        <v>-</v>
      </c>
      <c r="I3496" s="6" t="str">
        <f t="shared" si="219"/>
        <v>-</v>
      </c>
    </row>
    <row r="3497" spans="1:9">
      <c r="A3497" s="6">
        <v>3496</v>
      </c>
      <c r="B3497" s="47" t="str">
        <f t="shared" si="216"/>
        <v>00000DA8</v>
      </c>
      <c r="C3497" s="47" t="str">
        <f>IFERROR(VLOOKUP(B3497,总表!A:B,2,0),"-")</f>
        <v>-</v>
      </c>
      <c r="D3497" s="6" t="str">
        <f t="shared" si="217"/>
        <v>-</v>
      </c>
      <c r="E3497" s="6" t="str">
        <f>IFERROR(VLOOKUP(B3497,总表!A:D,3,0),"-")</f>
        <v>-</v>
      </c>
      <c r="F3497" s="6" t="str">
        <f t="shared" si="218"/>
        <v>-</v>
      </c>
      <c r="G3497" s="6" t="s">
        <v>9</v>
      </c>
      <c r="H3497" s="6" t="str">
        <f>IF(IFERROR(VLOOKUP(B3497,总表!A:D,4,0),"露易")=0," ",IFERROR(VLOOKUP(B3497,总表!A:D,4,0),"-"))</f>
        <v>-</v>
      </c>
      <c r="I3497" s="6" t="str">
        <f t="shared" si="219"/>
        <v>-</v>
      </c>
    </row>
    <row r="3498" spans="1:9">
      <c r="A3498" s="6">
        <v>3497</v>
      </c>
      <c r="B3498" s="47" t="str">
        <f t="shared" si="216"/>
        <v>00000DA9</v>
      </c>
      <c r="C3498" s="50" t="str">
        <f>IFERROR(VLOOKUP(B3498,总表!A:B,2,0),"-")</f>
        <v>摆设类</v>
      </c>
      <c r="D3498" s="51" t="str">
        <f t="shared" si="217"/>
        <v>摆设类</v>
      </c>
      <c r="E3498" s="6" t="str">
        <f>IFERROR(VLOOKUP(B3498,总表!A:D,3,0),"-")</f>
        <v>冰块桌</v>
      </c>
      <c r="F3498" s="6" t="str">
        <f t="shared" si="218"/>
        <v>冰块桌</v>
      </c>
      <c r="H3498" s="6" t="str">
        <f>IF(IFERROR(VLOOKUP(B3498,总表!A:D,4,0),"露易")=0," ",IFERROR(VLOOKUP(B3498,总表!A:D,4,0),"-"))</f>
        <v> </v>
      </c>
      <c r="I3498" s="6" t="str">
        <f t="shared" si="219"/>
        <v> </v>
      </c>
    </row>
    <row r="3499" spans="1:9">
      <c r="A3499" s="6">
        <v>3498</v>
      </c>
      <c r="B3499" s="47" t="str">
        <f t="shared" si="216"/>
        <v>00000DAA</v>
      </c>
      <c r="C3499" s="50" t="str">
        <f>IFERROR(VLOOKUP(B3499,总表!A:B,2,0),"-")</f>
        <v>摆设类</v>
      </c>
      <c r="D3499" s="51" t="str">
        <f t="shared" si="217"/>
        <v>摆设类</v>
      </c>
      <c r="E3499" s="6" t="str">
        <f>IFERROR(VLOOKUP(B3499,总表!A:D,3,0),"-")</f>
        <v>冰块隔板</v>
      </c>
      <c r="F3499" s="6" t="str">
        <f t="shared" si="218"/>
        <v>冰块隔板</v>
      </c>
      <c r="H3499" s="6" t="str">
        <f>IF(IFERROR(VLOOKUP(B3499,总表!A:D,4,0),"露易")=0," ",IFERROR(VLOOKUP(B3499,总表!A:D,4,0),"-"))</f>
        <v> </v>
      </c>
      <c r="I3499" s="6" t="str">
        <f t="shared" si="219"/>
        <v> </v>
      </c>
    </row>
    <row r="3500" spans="1:9">
      <c r="A3500" s="6">
        <v>3499</v>
      </c>
      <c r="B3500" s="47" t="str">
        <f t="shared" si="216"/>
        <v>00000DAB</v>
      </c>
      <c r="C3500" s="50" t="str">
        <f>IFERROR(VLOOKUP(B3500,总表!A:B,2,0),"-")</f>
        <v>摆设类</v>
      </c>
      <c r="D3500" s="51" t="str">
        <f t="shared" si="217"/>
        <v>摆设类</v>
      </c>
      <c r="E3500" s="6" t="str">
        <f>IFERROR(VLOOKUP(B3500,总表!A:D,3,0),"-")</f>
        <v>冰块拱门</v>
      </c>
      <c r="F3500" s="6" t="str">
        <f t="shared" si="218"/>
        <v>冰块拱门</v>
      </c>
      <c r="H3500" s="6" t="str">
        <f>IF(IFERROR(VLOOKUP(B3500,总表!A:D,4,0),"露易")=0," ",IFERROR(VLOOKUP(B3500,总表!A:D,4,0),"-"))</f>
        <v> </v>
      </c>
      <c r="I3500" s="6" t="str">
        <f t="shared" si="219"/>
        <v> </v>
      </c>
    </row>
    <row r="3501" spans="1:9">
      <c r="A3501" s="6">
        <v>3500</v>
      </c>
      <c r="B3501" s="47" t="str">
        <f t="shared" si="216"/>
        <v>00000DAC</v>
      </c>
      <c r="C3501" s="50" t="str">
        <f>IFERROR(VLOOKUP(B3501,总表!A:B,2,0),"-")</f>
        <v>摆设类</v>
      </c>
      <c r="D3501" s="51" t="str">
        <f t="shared" si="217"/>
        <v>摆设类</v>
      </c>
      <c r="E3501" s="6" t="str">
        <f>IFERROR(VLOOKUP(B3501,总表!A:D,3,0),"-")</f>
        <v>冰块柱子</v>
      </c>
      <c r="F3501" s="6" t="str">
        <f t="shared" si="218"/>
        <v>冰块柱子</v>
      </c>
      <c r="H3501" s="6" t="str">
        <f>IF(IFERROR(VLOOKUP(B3501,总表!A:D,4,0),"露易")=0," ",IFERROR(VLOOKUP(B3501,总表!A:D,4,0),"-"))</f>
        <v> </v>
      </c>
      <c r="I3501" s="6" t="str">
        <f t="shared" si="219"/>
        <v> </v>
      </c>
    </row>
    <row r="3502" spans="1:9">
      <c r="A3502" s="6">
        <v>3501</v>
      </c>
      <c r="B3502" s="47" t="str">
        <f t="shared" si="216"/>
        <v>00000DAD</v>
      </c>
      <c r="C3502" s="50" t="str">
        <f>IFERROR(VLOOKUP(B3502,总表!A:B,2,0),"-")</f>
        <v>摆设类</v>
      </c>
      <c r="D3502" s="51" t="str">
        <f t="shared" si="217"/>
        <v>摆设类</v>
      </c>
      <c r="E3502" s="6" t="str">
        <f>IFERROR(VLOOKUP(B3502,总表!A:D,3,0),"-")</f>
        <v>冰块艺术品</v>
      </c>
      <c r="F3502" s="6" t="str">
        <f t="shared" si="218"/>
        <v>冰块艺术品</v>
      </c>
      <c r="H3502" s="6" t="str">
        <f>IF(IFERROR(VLOOKUP(B3502,总表!A:D,4,0),"露易")=0," ",IFERROR(VLOOKUP(B3502,总表!A:D,4,0),"-"))</f>
        <v> </v>
      </c>
      <c r="I3502" s="6" t="str">
        <f t="shared" si="219"/>
        <v> </v>
      </c>
    </row>
    <row r="3503" spans="1:9">
      <c r="A3503" s="6">
        <v>3502</v>
      </c>
      <c r="B3503" s="47" t="str">
        <f t="shared" si="216"/>
        <v>00000DAE</v>
      </c>
      <c r="C3503" s="50" t="str">
        <f>IFERROR(VLOOKUP(B3503,总表!A:B,2,0),"-")</f>
        <v>摆设类</v>
      </c>
      <c r="D3503" s="51" t="str">
        <f t="shared" si="217"/>
        <v>摆设类</v>
      </c>
      <c r="E3503" s="6" t="str">
        <f>IFERROR(VLOOKUP(B3503,总表!A:D,3,0),"-")</f>
        <v>冰块床铺</v>
      </c>
      <c r="F3503" s="6" t="str">
        <f t="shared" si="218"/>
        <v>冰块床铺</v>
      </c>
      <c r="H3503" s="6" t="str">
        <f>IF(IFERROR(VLOOKUP(B3503,总表!A:D,4,0),"露易")=0," ",IFERROR(VLOOKUP(B3503,总表!A:D,4,0),"-"))</f>
        <v> </v>
      </c>
      <c r="I3503" s="6" t="str">
        <f t="shared" si="219"/>
        <v> </v>
      </c>
    </row>
    <row r="3504" spans="1:9">
      <c r="A3504" s="6">
        <v>3503</v>
      </c>
      <c r="B3504" s="47" t="str">
        <f t="shared" si="216"/>
        <v>00000DAF</v>
      </c>
      <c r="C3504" s="50" t="str">
        <f>IFERROR(VLOOKUP(B3504,总表!A:B,2,0),"-")</f>
        <v>摆设类</v>
      </c>
      <c r="D3504" s="51" t="str">
        <f t="shared" si="217"/>
        <v>摆设类</v>
      </c>
      <c r="E3504" s="6" t="str">
        <f>IFERROR(VLOOKUP(B3504,总表!A:D,3,0),"-")</f>
        <v>冰块椅子</v>
      </c>
      <c r="F3504" s="6" t="str">
        <f t="shared" si="218"/>
        <v>冰块椅子</v>
      </c>
      <c r="H3504" s="6" t="str">
        <f>IF(IFERROR(VLOOKUP(B3504,总表!A:D,4,0),"露易")=0," ",IFERROR(VLOOKUP(B3504,总表!A:D,4,0),"-"))</f>
        <v> </v>
      </c>
      <c r="I3504" s="6" t="str">
        <f t="shared" si="219"/>
        <v> </v>
      </c>
    </row>
    <row r="3505" spans="1:9">
      <c r="A3505" s="6">
        <v>3504</v>
      </c>
      <c r="B3505" s="47" t="str">
        <f t="shared" si="216"/>
        <v>00000DB0</v>
      </c>
      <c r="C3505" s="50" t="str">
        <f>IFERROR(VLOOKUP(B3505,总表!A:B,2,0),"-")</f>
        <v>摆设类</v>
      </c>
      <c r="D3505" s="51" t="str">
        <f t="shared" si="217"/>
        <v>摆设类</v>
      </c>
      <c r="E3505" s="6" t="str">
        <f>IFERROR(VLOOKUP(B3505,总表!A:D,3,0),"-")</f>
        <v>冰块树木</v>
      </c>
      <c r="F3505" s="6" t="str">
        <f t="shared" si="218"/>
        <v>冰块树木</v>
      </c>
      <c r="H3505" s="6" t="str">
        <f>IF(IFERROR(VLOOKUP(B3505,总表!A:D,4,0),"露易")=0," ",IFERROR(VLOOKUP(B3505,总表!A:D,4,0),"-"))</f>
        <v> </v>
      </c>
      <c r="I3505" s="6" t="str">
        <f t="shared" si="219"/>
        <v> </v>
      </c>
    </row>
    <row r="3506" spans="1:9">
      <c r="A3506" s="6">
        <v>3505</v>
      </c>
      <c r="B3506" s="47" t="str">
        <f t="shared" si="216"/>
        <v>00000DB1</v>
      </c>
      <c r="C3506" s="50" t="str">
        <f>IFERROR(VLOOKUP(B3506,总表!A:B,2,0),"-")</f>
        <v>摆设类</v>
      </c>
      <c r="D3506" s="51" t="str">
        <f t="shared" si="217"/>
        <v>摆设类</v>
      </c>
      <c r="E3506" s="6" t="str">
        <f>IFERROR(VLOOKUP(B3506,总表!A:D,3,0),"-")</f>
        <v>冰块吧台</v>
      </c>
      <c r="F3506" s="6" t="str">
        <f t="shared" si="218"/>
        <v>冰块吧台</v>
      </c>
      <c r="H3506" s="6" t="str">
        <f>IF(IFERROR(VLOOKUP(B3506,总表!A:D,4,0),"露易")=0," ",IFERROR(VLOOKUP(B3506,总表!A:D,4,0),"-"))</f>
        <v> </v>
      </c>
      <c r="I3506" s="6" t="str">
        <f t="shared" si="219"/>
        <v> </v>
      </c>
    </row>
    <row r="3507" spans="1:9">
      <c r="A3507" s="6">
        <v>3506</v>
      </c>
      <c r="B3507" s="47" t="str">
        <f t="shared" si="216"/>
        <v>00000DB2</v>
      </c>
      <c r="C3507" s="47" t="str">
        <f>IFERROR(VLOOKUP(B3507,总表!A:B,2,0),"-")</f>
        <v>-</v>
      </c>
      <c r="D3507" s="6" t="str">
        <f t="shared" si="217"/>
        <v>-</v>
      </c>
      <c r="E3507" s="6" t="str">
        <f>IFERROR(VLOOKUP(B3507,总表!A:D,3,0),"-")</f>
        <v>-</v>
      </c>
      <c r="F3507" s="6" t="str">
        <f t="shared" si="218"/>
        <v>-</v>
      </c>
      <c r="G3507" s="6" t="s">
        <v>9</v>
      </c>
      <c r="H3507" s="6" t="str">
        <f>IF(IFERROR(VLOOKUP(B3507,总表!A:D,4,0),"露易")=0," ",IFERROR(VLOOKUP(B3507,总表!A:D,4,0),"-"))</f>
        <v>-</v>
      </c>
      <c r="I3507" s="6" t="str">
        <f t="shared" si="219"/>
        <v>-</v>
      </c>
    </row>
    <row r="3508" spans="1:9">
      <c r="A3508" s="6">
        <v>3507</v>
      </c>
      <c r="B3508" s="47" t="str">
        <f t="shared" si="216"/>
        <v>00000DB3</v>
      </c>
      <c r="C3508" s="47" t="str">
        <f>IFERROR(VLOOKUP(B3508,总表!A:B,2,0),"-")</f>
        <v>-</v>
      </c>
      <c r="D3508" s="6" t="str">
        <f t="shared" si="217"/>
        <v>-</v>
      </c>
      <c r="E3508" s="6" t="str">
        <f>IFERROR(VLOOKUP(B3508,总表!A:D,3,0),"-")</f>
        <v>-</v>
      </c>
      <c r="F3508" s="6" t="str">
        <f t="shared" si="218"/>
        <v>-</v>
      </c>
      <c r="G3508" s="6" t="s">
        <v>9</v>
      </c>
      <c r="H3508" s="6" t="str">
        <f>IF(IFERROR(VLOOKUP(B3508,总表!A:D,4,0),"露易")=0," ",IFERROR(VLOOKUP(B3508,总表!A:D,4,0),"-"))</f>
        <v>-</v>
      </c>
      <c r="I3508" s="6" t="str">
        <f t="shared" si="219"/>
        <v>-</v>
      </c>
    </row>
    <row r="3509" spans="1:9">
      <c r="A3509" s="6">
        <v>3508</v>
      </c>
      <c r="B3509" s="47" t="str">
        <f t="shared" si="216"/>
        <v>00000DB4</v>
      </c>
      <c r="C3509" s="47" t="str">
        <f>IFERROR(VLOOKUP(B3509,总表!A:B,2,0),"-")</f>
        <v>-</v>
      </c>
      <c r="D3509" s="6" t="str">
        <f t="shared" si="217"/>
        <v>-</v>
      </c>
      <c r="E3509" s="6" t="str">
        <f>IFERROR(VLOOKUP(B3509,总表!A:D,3,0),"-")</f>
        <v>-</v>
      </c>
      <c r="F3509" s="6" t="str">
        <f t="shared" si="218"/>
        <v>-</v>
      </c>
      <c r="G3509" s="6" t="s">
        <v>9</v>
      </c>
      <c r="H3509" s="6" t="str">
        <f>IF(IFERROR(VLOOKUP(B3509,总表!A:D,4,0),"露易")=0," ",IFERROR(VLOOKUP(B3509,总表!A:D,4,0),"-"))</f>
        <v>-</v>
      </c>
      <c r="I3509" s="6" t="str">
        <f t="shared" si="219"/>
        <v>-</v>
      </c>
    </row>
    <row r="3510" spans="1:9">
      <c r="A3510" s="6">
        <v>3509</v>
      </c>
      <c r="B3510" s="47" t="str">
        <f t="shared" si="216"/>
        <v>00000DB5</v>
      </c>
      <c r="C3510" s="50" t="str">
        <f>IFERROR(VLOOKUP(B3510,总表!A:B,2,0),"-")</f>
        <v>摆设类</v>
      </c>
      <c r="D3510" s="51" t="str">
        <f t="shared" si="217"/>
        <v>摆设类</v>
      </c>
      <c r="E3510" s="6" t="str">
        <f>IFERROR(VLOOKUP(B3510,总表!A:D,3,0),"-")</f>
        <v>花园长椅</v>
      </c>
      <c r="F3510" s="6" t="str">
        <f t="shared" si="218"/>
        <v>花园长椅</v>
      </c>
      <c r="H3510" s="6" t="str">
        <f>IF(IFERROR(VLOOKUP(B3510,总表!A:D,4,0),"露易")=0," ",IFERROR(VLOOKUP(B3510,总表!A:D,4,0),"-"))</f>
        <v> </v>
      </c>
      <c r="I3510" s="6" t="str">
        <f t="shared" si="219"/>
        <v> </v>
      </c>
    </row>
    <row r="3511" spans="1:9">
      <c r="A3511" s="6">
        <v>3510</v>
      </c>
      <c r="B3511" s="47" t="str">
        <f t="shared" si="216"/>
        <v>00000DB6</v>
      </c>
      <c r="C3511" s="47" t="str">
        <f>IFERROR(VLOOKUP(B3511,总表!A:B,2,0),"-")</f>
        <v>-</v>
      </c>
      <c r="D3511" s="6" t="str">
        <f t="shared" si="217"/>
        <v>-</v>
      </c>
      <c r="E3511" s="6" t="str">
        <f>IFERROR(VLOOKUP(B3511,总表!A:D,3,0),"-")</f>
        <v>-</v>
      </c>
      <c r="F3511" s="6" t="str">
        <f t="shared" si="218"/>
        <v>-</v>
      </c>
      <c r="G3511" s="6" t="s">
        <v>9</v>
      </c>
      <c r="H3511" s="6" t="str">
        <f>IF(IFERROR(VLOOKUP(B3511,总表!A:D,4,0),"露易")=0," ",IFERROR(VLOOKUP(B3511,总表!A:D,4,0),"-"))</f>
        <v>-</v>
      </c>
      <c r="I3511" s="6" t="str">
        <f t="shared" si="219"/>
        <v>-</v>
      </c>
    </row>
    <row r="3512" spans="1:9">
      <c r="A3512" s="6">
        <v>3511</v>
      </c>
      <c r="B3512" s="47" t="str">
        <f t="shared" si="216"/>
        <v>00000DB7</v>
      </c>
      <c r="C3512" s="47" t="str">
        <f>IFERROR(VLOOKUP(B3512,总表!A:B,2,0),"-")</f>
        <v>-</v>
      </c>
      <c r="D3512" s="6" t="str">
        <f t="shared" si="217"/>
        <v>-</v>
      </c>
      <c r="E3512" s="6" t="str">
        <f>IFERROR(VLOOKUP(B3512,总表!A:D,3,0),"-")</f>
        <v>-</v>
      </c>
      <c r="F3512" s="6" t="str">
        <f t="shared" si="218"/>
        <v>-</v>
      </c>
      <c r="G3512" s="6" t="s">
        <v>9</v>
      </c>
      <c r="H3512" s="6" t="str">
        <f>IF(IFERROR(VLOOKUP(B3512,总表!A:D,4,0),"露易")=0," ",IFERROR(VLOOKUP(B3512,总表!A:D,4,0),"-"))</f>
        <v>-</v>
      </c>
      <c r="I3512" s="6" t="str">
        <f t="shared" si="219"/>
        <v>-</v>
      </c>
    </row>
    <row r="3513" spans="1:9">
      <c r="A3513" s="6">
        <v>3512</v>
      </c>
      <c r="B3513" s="47" t="str">
        <f t="shared" si="216"/>
        <v>00000DB8</v>
      </c>
      <c r="C3513" s="47" t="str">
        <f>IFERROR(VLOOKUP(B3513,总表!A:B,2,0),"-")</f>
        <v>-</v>
      </c>
      <c r="D3513" s="6" t="str">
        <f t="shared" si="217"/>
        <v>-</v>
      </c>
      <c r="E3513" s="6" t="str">
        <f>IFERROR(VLOOKUP(B3513,总表!A:D,3,0),"-")</f>
        <v>-</v>
      </c>
      <c r="F3513" s="6" t="str">
        <f t="shared" si="218"/>
        <v>-</v>
      </c>
      <c r="G3513" s="6" t="s">
        <v>9</v>
      </c>
      <c r="H3513" s="6" t="str">
        <f>IF(IFERROR(VLOOKUP(B3513,总表!A:D,4,0),"露易")=0," ",IFERROR(VLOOKUP(B3513,总表!A:D,4,0),"-"))</f>
        <v>-</v>
      </c>
      <c r="I3513" s="6" t="str">
        <f t="shared" si="219"/>
        <v>-</v>
      </c>
    </row>
    <row r="3514" spans="1:9">
      <c r="A3514" s="6">
        <v>3513</v>
      </c>
      <c r="B3514" s="47" t="str">
        <f t="shared" si="216"/>
        <v>00000DB9</v>
      </c>
      <c r="C3514" s="47" t="str">
        <f>IFERROR(VLOOKUP(B3514,总表!A:B,2,0),"-")</f>
        <v>-</v>
      </c>
      <c r="D3514" s="6" t="str">
        <f t="shared" si="217"/>
        <v>-</v>
      </c>
      <c r="E3514" s="6" t="str">
        <f>IFERROR(VLOOKUP(B3514,总表!A:D,3,0),"-")</f>
        <v>-</v>
      </c>
      <c r="F3514" s="6" t="str">
        <f t="shared" si="218"/>
        <v>-</v>
      </c>
      <c r="G3514" s="6" t="s">
        <v>9</v>
      </c>
      <c r="H3514" s="6" t="str">
        <f>IF(IFERROR(VLOOKUP(B3514,总表!A:D,4,0),"露易")=0," ",IFERROR(VLOOKUP(B3514,总表!A:D,4,0),"-"))</f>
        <v>-</v>
      </c>
      <c r="I3514" s="6" t="str">
        <f t="shared" si="219"/>
        <v>-</v>
      </c>
    </row>
    <row r="3515" spans="1:9">
      <c r="A3515" s="6">
        <v>3514</v>
      </c>
      <c r="B3515" s="47" t="str">
        <f t="shared" si="216"/>
        <v>00000DBA</v>
      </c>
      <c r="C3515" s="47" t="str">
        <f>IFERROR(VLOOKUP(B3515,总表!A:B,2,0),"-")</f>
        <v>-</v>
      </c>
      <c r="D3515" s="6" t="str">
        <f t="shared" si="217"/>
        <v>-</v>
      </c>
      <c r="E3515" s="6" t="str">
        <f>IFERROR(VLOOKUP(B3515,总表!A:D,3,0),"-")</f>
        <v>-</v>
      </c>
      <c r="F3515" s="6" t="str">
        <f t="shared" si="218"/>
        <v>-</v>
      </c>
      <c r="G3515" s="6" t="s">
        <v>9</v>
      </c>
      <c r="H3515" s="6" t="str">
        <f>IF(IFERROR(VLOOKUP(B3515,总表!A:D,4,0),"露易")=0," ",IFERROR(VLOOKUP(B3515,总表!A:D,4,0),"-"))</f>
        <v>-</v>
      </c>
      <c r="I3515" s="6" t="str">
        <f t="shared" si="219"/>
        <v>-</v>
      </c>
    </row>
    <row r="3516" spans="1:9">
      <c r="A3516" s="6">
        <v>3515</v>
      </c>
      <c r="B3516" s="47" t="str">
        <f t="shared" si="216"/>
        <v>00000DBB</v>
      </c>
      <c r="C3516" s="47" t="str">
        <f>IFERROR(VLOOKUP(B3516,总表!A:B,2,0),"-")</f>
        <v>-</v>
      </c>
      <c r="D3516" s="6" t="str">
        <f t="shared" si="217"/>
        <v>-</v>
      </c>
      <c r="E3516" s="6" t="str">
        <f>IFERROR(VLOOKUP(B3516,总表!A:D,3,0),"-")</f>
        <v>-</v>
      </c>
      <c r="F3516" s="6" t="str">
        <f t="shared" si="218"/>
        <v>-</v>
      </c>
      <c r="G3516" s="6" t="s">
        <v>9</v>
      </c>
      <c r="H3516" s="6" t="str">
        <f>IF(IFERROR(VLOOKUP(B3516,总表!A:D,4,0),"露易")=0," ",IFERROR(VLOOKUP(B3516,总表!A:D,4,0),"-"))</f>
        <v>-</v>
      </c>
      <c r="I3516" s="6" t="str">
        <f t="shared" si="219"/>
        <v>-</v>
      </c>
    </row>
    <row r="3517" spans="1:9">
      <c r="A3517" s="6">
        <v>3516</v>
      </c>
      <c r="B3517" s="47" t="str">
        <f t="shared" si="216"/>
        <v>00000DBC</v>
      </c>
      <c r="C3517" s="47" t="str">
        <f>IFERROR(VLOOKUP(B3517,总表!A:B,2,0),"-")</f>
        <v>-</v>
      </c>
      <c r="D3517" s="6" t="str">
        <f t="shared" si="217"/>
        <v>-</v>
      </c>
      <c r="E3517" s="6" t="str">
        <f>IFERROR(VLOOKUP(B3517,总表!A:D,3,0),"-")</f>
        <v>-</v>
      </c>
      <c r="F3517" s="6" t="str">
        <f t="shared" si="218"/>
        <v>-</v>
      </c>
      <c r="G3517" s="6" t="s">
        <v>9</v>
      </c>
      <c r="H3517" s="6" t="str">
        <f>IF(IFERROR(VLOOKUP(B3517,总表!A:D,4,0),"露易")=0," ",IFERROR(VLOOKUP(B3517,总表!A:D,4,0),"-"))</f>
        <v>-</v>
      </c>
      <c r="I3517" s="6" t="str">
        <f t="shared" si="219"/>
        <v>-</v>
      </c>
    </row>
    <row r="3518" spans="1:9">
      <c r="A3518" s="6">
        <v>3517</v>
      </c>
      <c r="B3518" s="47" t="str">
        <f t="shared" si="216"/>
        <v>00000DBD</v>
      </c>
      <c r="C3518" s="47" t="str">
        <f>IFERROR(VLOOKUP(B3518,总表!A:B,2,0),"-")</f>
        <v>-</v>
      </c>
      <c r="D3518" s="6" t="str">
        <f t="shared" si="217"/>
        <v>-</v>
      </c>
      <c r="E3518" s="6" t="str">
        <f>IFERROR(VLOOKUP(B3518,总表!A:D,3,0),"-")</f>
        <v>-</v>
      </c>
      <c r="F3518" s="6" t="str">
        <f t="shared" si="218"/>
        <v>-</v>
      </c>
      <c r="G3518" s="6" t="s">
        <v>9</v>
      </c>
      <c r="H3518" s="6" t="str">
        <f>IF(IFERROR(VLOOKUP(B3518,总表!A:D,4,0),"露易")=0," ",IFERROR(VLOOKUP(B3518,总表!A:D,4,0),"-"))</f>
        <v>-</v>
      </c>
      <c r="I3518" s="6" t="str">
        <f t="shared" si="219"/>
        <v>-</v>
      </c>
    </row>
    <row r="3519" spans="1:9">
      <c r="A3519" s="6">
        <v>3518</v>
      </c>
      <c r="B3519" s="47" t="str">
        <f t="shared" si="216"/>
        <v>00000DBE</v>
      </c>
      <c r="C3519" s="47" t="str">
        <f>IFERROR(VLOOKUP(B3519,总表!A:B,2,0),"-")</f>
        <v>-</v>
      </c>
      <c r="D3519" s="6" t="str">
        <f t="shared" si="217"/>
        <v>-</v>
      </c>
      <c r="E3519" s="6" t="str">
        <f>IFERROR(VLOOKUP(B3519,总表!A:D,3,0),"-")</f>
        <v>-</v>
      </c>
      <c r="F3519" s="6" t="str">
        <f t="shared" si="218"/>
        <v>-</v>
      </c>
      <c r="G3519" s="6" t="s">
        <v>9</v>
      </c>
      <c r="H3519" s="6" t="str">
        <f>IF(IFERROR(VLOOKUP(B3519,总表!A:D,4,0),"露易")=0," ",IFERROR(VLOOKUP(B3519,总表!A:D,4,0),"-"))</f>
        <v>-</v>
      </c>
      <c r="I3519" s="6" t="str">
        <f t="shared" si="219"/>
        <v>-</v>
      </c>
    </row>
    <row r="3520" spans="1:9">
      <c r="A3520" s="6">
        <v>3519</v>
      </c>
      <c r="B3520" s="47" t="str">
        <f t="shared" si="216"/>
        <v>00000DBF</v>
      </c>
      <c r="C3520" s="47" t="str">
        <f>IFERROR(VLOOKUP(B3520,总表!A:B,2,0),"-")</f>
        <v>-</v>
      </c>
      <c r="D3520" s="6" t="str">
        <f t="shared" si="217"/>
        <v>-</v>
      </c>
      <c r="E3520" s="6" t="str">
        <f>IFERROR(VLOOKUP(B3520,总表!A:D,3,0),"-")</f>
        <v>-</v>
      </c>
      <c r="F3520" s="6" t="str">
        <f t="shared" si="218"/>
        <v>-</v>
      </c>
      <c r="G3520" s="6" t="s">
        <v>9</v>
      </c>
      <c r="H3520" s="6" t="str">
        <f>IF(IFERROR(VLOOKUP(B3520,总表!A:D,4,0),"露易")=0," ",IFERROR(VLOOKUP(B3520,总表!A:D,4,0),"-"))</f>
        <v>-</v>
      </c>
      <c r="I3520" s="6" t="str">
        <f t="shared" si="219"/>
        <v>-</v>
      </c>
    </row>
    <row r="3521" spans="1:9">
      <c r="A3521" s="6">
        <v>3520</v>
      </c>
      <c r="B3521" s="47" t="str">
        <f t="shared" si="216"/>
        <v>00000DC0</v>
      </c>
      <c r="C3521" s="47" t="str">
        <f>IFERROR(VLOOKUP(B3521,总表!A:B,2,0),"-")</f>
        <v>-</v>
      </c>
      <c r="D3521" s="6" t="str">
        <f t="shared" si="217"/>
        <v>-</v>
      </c>
      <c r="E3521" s="6" t="str">
        <f>IFERROR(VLOOKUP(B3521,总表!A:D,3,0),"-")</f>
        <v>-</v>
      </c>
      <c r="F3521" s="6" t="str">
        <f t="shared" si="218"/>
        <v>-</v>
      </c>
      <c r="G3521" s="6" t="s">
        <v>9</v>
      </c>
      <c r="H3521" s="6" t="str">
        <f>IF(IFERROR(VLOOKUP(B3521,总表!A:D,4,0),"露易")=0," ",IFERROR(VLOOKUP(B3521,总表!A:D,4,0),"-"))</f>
        <v>-</v>
      </c>
      <c r="I3521" s="6" t="str">
        <f t="shared" si="219"/>
        <v>-</v>
      </c>
    </row>
    <row r="3522" spans="1:9">
      <c r="A3522" s="6">
        <v>3521</v>
      </c>
      <c r="B3522" s="47" t="str">
        <f t="shared" ref="B3522:B3585" si="220">DEC2HEX(ROW(A3521),8)</f>
        <v>00000DC1</v>
      </c>
      <c r="C3522" s="47" t="str">
        <f>IFERROR(VLOOKUP(B3522,总表!A:B,2,0),"-")</f>
        <v>-</v>
      </c>
      <c r="D3522" s="6" t="str">
        <f t="shared" ref="D3522:D3585" si="221">C3522</f>
        <v>-</v>
      </c>
      <c r="E3522" s="6" t="str">
        <f>IFERROR(VLOOKUP(B3522,总表!A:D,3,0),"-")</f>
        <v>-</v>
      </c>
      <c r="F3522" s="6" t="str">
        <f t="shared" ref="F3522:F3585" si="222">E3522</f>
        <v>-</v>
      </c>
      <c r="G3522" s="6" t="s">
        <v>9</v>
      </c>
      <c r="H3522" s="6" t="str">
        <f>IF(IFERROR(VLOOKUP(B3522,总表!A:D,4,0),"露易")=0," ",IFERROR(VLOOKUP(B3522,总表!A:D,4,0),"-"))</f>
        <v>-</v>
      </c>
      <c r="I3522" s="6" t="str">
        <f t="shared" ref="I3522:I3585" si="223">H3522</f>
        <v>-</v>
      </c>
    </row>
    <row r="3523" spans="1:9">
      <c r="A3523" s="6">
        <v>3522</v>
      </c>
      <c r="B3523" s="47" t="str">
        <f t="shared" si="220"/>
        <v>00000DC2</v>
      </c>
      <c r="C3523" s="47" t="str">
        <f>IFERROR(VLOOKUP(B3523,总表!A:B,2,0),"-")</f>
        <v>-</v>
      </c>
      <c r="D3523" s="6" t="str">
        <f t="shared" si="221"/>
        <v>-</v>
      </c>
      <c r="E3523" s="6" t="str">
        <f>IFERROR(VLOOKUP(B3523,总表!A:D,3,0),"-")</f>
        <v>-</v>
      </c>
      <c r="F3523" s="6" t="str">
        <f t="shared" si="222"/>
        <v>-</v>
      </c>
      <c r="G3523" s="6" t="s">
        <v>9</v>
      </c>
      <c r="H3523" s="6" t="str">
        <f>IF(IFERROR(VLOOKUP(B3523,总表!A:D,4,0),"露易")=0," ",IFERROR(VLOOKUP(B3523,总表!A:D,4,0),"-"))</f>
        <v>-</v>
      </c>
      <c r="I3523" s="6" t="str">
        <f t="shared" si="223"/>
        <v>-</v>
      </c>
    </row>
    <row r="3524" spans="1:9">
      <c r="A3524" s="6">
        <v>3523</v>
      </c>
      <c r="B3524" s="47" t="str">
        <f t="shared" si="220"/>
        <v>00000DC3</v>
      </c>
      <c r="C3524" s="47" t="str">
        <f>IFERROR(VLOOKUP(B3524,总表!A:B,2,0),"-")</f>
        <v>-</v>
      </c>
      <c r="D3524" s="6" t="str">
        <f t="shared" si="221"/>
        <v>-</v>
      </c>
      <c r="E3524" s="6" t="str">
        <f>IFERROR(VLOOKUP(B3524,总表!A:D,3,0),"-")</f>
        <v>-</v>
      </c>
      <c r="F3524" s="6" t="str">
        <f t="shared" si="222"/>
        <v>-</v>
      </c>
      <c r="G3524" s="6" t="s">
        <v>9</v>
      </c>
      <c r="H3524" s="6" t="str">
        <f>IF(IFERROR(VLOOKUP(B3524,总表!A:D,4,0),"露易")=0," ",IFERROR(VLOOKUP(B3524,总表!A:D,4,0),"-"))</f>
        <v>-</v>
      </c>
      <c r="I3524" s="6" t="str">
        <f t="shared" si="223"/>
        <v>-</v>
      </c>
    </row>
    <row r="3525" spans="1:9">
      <c r="A3525" s="6">
        <v>3524</v>
      </c>
      <c r="B3525" s="47" t="str">
        <f t="shared" si="220"/>
        <v>00000DC4</v>
      </c>
      <c r="C3525" s="47" t="str">
        <f>IFERROR(VLOOKUP(B3525,总表!A:B,2,0),"-")</f>
        <v>-</v>
      </c>
      <c r="D3525" s="6" t="str">
        <f t="shared" si="221"/>
        <v>-</v>
      </c>
      <c r="E3525" s="6" t="str">
        <f>IFERROR(VLOOKUP(B3525,总表!A:D,3,0),"-")</f>
        <v>-</v>
      </c>
      <c r="F3525" s="6" t="str">
        <f t="shared" si="222"/>
        <v>-</v>
      </c>
      <c r="G3525" s="6" t="s">
        <v>9</v>
      </c>
      <c r="H3525" s="6" t="str">
        <f>IF(IFERROR(VLOOKUP(B3525,总表!A:D,4,0),"露易")=0," ",IFERROR(VLOOKUP(B3525,总表!A:D,4,0),"-"))</f>
        <v>-</v>
      </c>
      <c r="I3525" s="6" t="str">
        <f t="shared" si="223"/>
        <v>-</v>
      </c>
    </row>
    <row r="3526" spans="1:9">
      <c r="A3526" s="6">
        <v>3525</v>
      </c>
      <c r="B3526" s="47" t="str">
        <f t="shared" si="220"/>
        <v>00000DC5</v>
      </c>
      <c r="C3526" s="47" t="str">
        <f>IFERROR(VLOOKUP(B3526,总表!A:B,2,0),"-")</f>
        <v>-</v>
      </c>
      <c r="D3526" s="6" t="str">
        <f t="shared" si="221"/>
        <v>-</v>
      </c>
      <c r="E3526" s="6" t="str">
        <f>IFERROR(VLOOKUP(B3526,总表!A:D,3,0),"-")</f>
        <v>-</v>
      </c>
      <c r="F3526" s="6" t="str">
        <f t="shared" si="222"/>
        <v>-</v>
      </c>
      <c r="G3526" s="6" t="s">
        <v>9</v>
      </c>
      <c r="H3526" s="6" t="str">
        <f>IF(IFERROR(VLOOKUP(B3526,总表!A:D,4,0),"露易")=0," ",IFERROR(VLOOKUP(B3526,总表!A:D,4,0),"-"))</f>
        <v>-</v>
      </c>
      <c r="I3526" s="6" t="str">
        <f t="shared" si="223"/>
        <v>-</v>
      </c>
    </row>
    <row r="3527" spans="1:9">
      <c r="A3527" s="6">
        <v>3526</v>
      </c>
      <c r="B3527" s="47" t="str">
        <f t="shared" si="220"/>
        <v>00000DC6</v>
      </c>
      <c r="C3527" s="47" t="str">
        <f>IFERROR(VLOOKUP(B3527,总表!A:B,2,0),"-")</f>
        <v>-</v>
      </c>
      <c r="D3527" s="6" t="str">
        <f t="shared" si="221"/>
        <v>-</v>
      </c>
      <c r="E3527" s="6" t="str">
        <f>IFERROR(VLOOKUP(B3527,总表!A:D,3,0),"-")</f>
        <v>-</v>
      </c>
      <c r="F3527" s="6" t="str">
        <f t="shared" si="222"/>
        <v>-</v>
      </c>
      <c r="G3527" s="6" t="s">
        <v>9</v>
      </c>
      <c r="H3527" s="6" t="str">
        <f>IF(IFERROR(VLOOKUP(B3527,总表!A:D,4,0),"露易")=0," ",IFERROR(VLOOKUP(B3527,总表!A:D,4,0),"-"))</f>
        <v>-</v>
      </c>
      <c r="I3527" s="6" t="str">
        <f t="shared" si="223"/>
        <v>-</v>
      </c>
    </row>
    <row r="3528" spans="1:9">
      <c r="A3528" s="6">
        <v>3527</v>
      </c>
      <c r="B3528" s="47" t="str">
        <f t="shared" si="220"/>
        <v>00000DC7</v>
      </c>
      <c r="C3528" s="47" t="str">
        <f>IFERROR(VLOOKUP(B3528,总表!A:B,2,0),"-")</f>
        <v>-</v>
      </c>
      <c r="D3528" s="6" t="str">
        <f t="shared" si="221"/>
        <v>-</v>
      </c>
      <c r="E3528" s="6" t="str">
        <f>IFERROR(VLOOKUP(B3528,总表!A:D,3,0),"-")</f>
        <v>-</v>
      </c>
      <c r="F3528" s="6" t="str">
        <f t="shared" si="222"/>
        <v>-</v>
      </c>
      <c r="G3528" s="6" t="s">
        <v>9</v>
      </c>
      <c r="H3528" s="6" t="str">
        <f>IF(IFERROR(VLOOKUP(B3528,总表!A:D,4,0),"露易")=0," ",IFERROR(VLOOKUP(B3528,总表!A:D,4,0),"-"))</f>
        <v>-</v>
      </c>
      <c r="I3528" s="6" t="str">
        <f t="shared" si="223"/>
        <v>-</v>
      </c>
    </row>
    <row r="3529" spans="1:9">
      <c r="A3529" s="6">
        <v>3528</v>
      </c>
      <c r="B3529" s="47" t="str">
        <f t="shared" si="220"/>
        <v>00000DC8</v>
      </c>
      <c r="C3529" s="47" t="str">
        <f>IFERROR(VLOOKUP(B3529,总表!A:B,2,0),"-")</f>
        <v>-</v>
      </c>
      <c r="D3529" s="6" t="str">
        <f t="shared" si="221"/>
        <v>-</v>
      </c>
      <c r="E3529" s="6" t="str">
        <f>IFERROR(VLOOKUP(B3529,总表!A:D,3,0),"-")</f>
        <v>-</v>
      </c>
      <c r="F3529" s="6" t="str">
        <f t="shared" si="222"/>
        <v>-</v>
      </c>
      <c r="G3529" s="6" t="s">
        <v>9</v>
      </c>
      <c r="H3529" s="6" t="str">
        <f>IF(IFERROR(VLOOKUP(B3529,总表!A:D,4,0),"露易")=0," ",IFERROR(VLOOKUP(B3529,总表!A:D,4,0),"-"))</f>
        <v>-</v>
      </c>
      <c r="I3529" s="6" t="str">
        <f t="shared" si="223"/>
        <v>-</v>
      </c>
    </row>
    <row r="3530" spans="1:9">
      <c r="A3530" s="6">
        <v>3529</v>
      </c>
      <c r="B3530" s="47" t="str">
        <f t="shared" si="220"/>
        <v>00000DC9</v>
      </c>
      <c r="C3530" s="47" t="str">
        <f>IFERROR(VLOOKUP(B3530,总表!A:B,2,0),"-")</f>
        <v>-</v>
      </c>
      <c r="D3530" s="6" t="str">
        <f t="shared" si="221"/>
        <v>-</v>
      </c>
      <c r="E3530" s="6" t="str">
        <f>IFERROR(VLOOKUP(B3530,总表!A:D,3,0),"-")</f>
        <v>-</v>
      </c>
      <c r="F3530" s="6" t="str">
        <f t="shared" si="222"/>
        <v>-</v>
      </c>
      <c r="G3530" s="6" t="s">
        <v>9</v>
      </c>
      <c r="H3530" s="6" t="str">
        <f>IF(IFERROR(VLOOKUP(B3530,总表!A:D,4,0),"露易")=0," ",IFERROR(VLOOKUP(B3530,总表!A:D,4,0),"-"))</f>
        <v>-</v>
      </c>
      <c r="I3530" s="6" t="str">
        <f t="shared" si="223"/>
        <v>-</v>
      </c>
    </row>
    <row r="3531" spans="1:9">
      <c r="A3531" s="6">
        <v>3530</v>
      </c>
      <c r="B3531" s="47" t="str">
        <f t="shared" si="220"/>
        <v>00000DCA</v>
      </c>
      <c r="C3531" s="47" t="str">
        <f>IFERROR(VLOOKUP(B3531,总表!A:B,2,0),"-")</f>
        <v>-</v>
      </c>
      <c r="D3531" s="6" t="str">
        <f t="shared" si="221"/>
        <v>-</v>
      </c>
      <c r="E3531" s="6" t="str">
        <f>IFERROR(VLOOKUP(B3531,总表!A:D,3,0),"-")</f>
        <v>-</v>
      </c>
      <c r="F3531" s="6" t="str">
        <f t="shared" si="222"/>
        <v>-</v>
      </c>
      <c r="G3531" s="6" t="s">
        <v>9</v>
      </c>
      <c r="H3531" s="6" t="str">
        <f>IF(IFERROR(VLOOKUP(B3531,总表!A:D,4,0),"露易")=0," ",IFERROR(VLOOKUP(B3531,总表!A:D,4,0),"-"))</f>
        <v>-</v>
      </c>
      <c r="I3531" s="6" t="str">
        <f t="shared" si="223"/>
        <v>-</v>
      </c>
    </row>
    <row r="3532" spans="1:9">
      <c r="A3532" s="6">
        <v>3531</v>
      </c>
      <c r="B3532" s="47" t="str">
        <f t="shared" si="220"/>
        <v>00000DCB</v>
      </c>
      <c r="C3532" s="47" t="str">
        <f>IFERROR(VLOOKUP(B3532,总表!A:B,2,0),"-")</f>
        <v>-</v>
      </c>
      <c r="D3532" s="6" t="str">
        <f t="shared" si="221"/>
        <v>-</v>
      </c>
      <c r="E3532" s="6" t="str">
        <f>IFERROR(VLOOKUP(B3532,总表!A:D,3,0),"-")</f>
        <v>-</v>
      </c>
      <c r="F3532" s="6" t="str">
        <f t="shared" si="222"/>
        <v>-</v>
      </c>
      <c r="G3532" s="6" t="s">
        <v>9</v>
      </c>
      <c r="H3532" s="6" t="str">
        <f>IF(IFERROR(VLOOKUP(B3532,总表!A:D,4,0),"露易")=0," ",IFERROR(VLOOKUP(B3532,总表!A:D,4,0),"-"))</f>
        <v>-</v>
      </c>
      <c r="I3532" s="6" t="str">
        <f t="shared" si="223"/>
        <v>-</v>
      </c>
    </row>
    <row r="3533" spans="1:9">
      <c r="A3533" s="6">
        <v>3532</v>
      </c>
      <c r="B3533" s="47" t="str">
        <f t="shared" si="220"/>
        <v>00000DCC</v>
      </c>
      <c r="C3533" s="47" t="str">
        <f>IFERROR(VLOOKUP(B3533,总表!A:B,2,0),"-")</f>
        <v>-</v>
      </c>
      <c r="D3533" s="6" t="str">
        <f t="shared" si="221"/>
        <v>-</v>
      </c>
      <c r="E3533" s="6" t="str">
        <f>IFERROR(VLOOKUP(B3533,总表!A:D,3,0),"-")</f>
        <v>-</v>
      </c>
      <c r="F3533" s="6" t="str">
        <f t="shared" si="222"/>
        <v>-</v>
      </c>
      <c r="G3533" s="6" t="s">
        <v>9</v>
      </c>
      <c r="H3533" s="6" t="str">
        <f>IF(IFERROR(VLOOKUP(B3533,总表!A:D,4,0),"露易")=0," ",IFERROR(VLOOKUP(B3533,总表!A:D,4,0),"-"))</f>
        <v>-</v>
      </c>
      <c r="I3533" s="6" t="str">
        <f t="shared" si="223"/>
        <v>-</v>
      </c>
    </row>
    <row r="3534" spans="1:9">
      <c r="A3534" s="6">
        <v>3533</v>
      </c>
      <c r="B3534" s="47" t="str">
        <f t="shared" si="220"/>
        <v>00000DCD</v>
      </c>
      <c r="C3534" s="47" t="str">
        <f>IFERROR(VLOOKUP(B3534,总表!A:B,2,0),"-")</f>
        <v>-</v>
      </c>
      <c r="D3534" s="6" t="str">
        <f t="shared" si="221"/>
        <v>-</v>
      </c>
      <c r="E3534" s="6" t="str">
        <f>IFERROR(VLOOKUP(B3534,总表!A:D,3,0),"-")</f>
        <v>-</v>
      </c>
      <c r="F3534" s="6" t="str">
        <f t="shared" si="222"/>
        <v>-</v>
      </c>
      <c r="G3534" s="6" t="s">
        <v>9</v>
      </c>
      <c r="H3534" s="6" t="str">
        <f>IF(IFERROR(VLOOKUP(B3534,总表!A:D,4,0),"露易")=0," ",IFERROR(VLOOKUP(B3534,总表!A:D,4,0),"-"))</f>
        <v>-</v>
      </c>
      <c r="I3534" s="6" t="str">
        <f t="shared" si="223"/>
        <v>-</v>
      </c>
    </row>
    <row r="3535" spans="1:9">
      <c r="A3535" s="6">
        <v>3534</v>
      </c>
      <c r="B3535" s="47" t="str">
        <f t="shared" si="220"/>
        <v>00000DCE</v>
      </c>
      <c r="C3535" s="47" t="str">
        <f>IFERROR(VLOOKUP(B3535,总表!A:B,2,0),"-")</f>
        <v>-</v>
      </c>
      <c r="D3535" s="6" t="str">
        <f t="shared" si="221"/>
        <v>-</v>
      </c>
      <c r="E3535" s="6" t="str">
        <f>IFERROR(VLOOKUP(B3535,总表!A:D,3,0),"-")</f>
        <v>-</v>
      </c>
      <c r="F3535" s="6" t="str">
        <f t="shared" si="222"/>
        <v>-</v>
      </c>
      <c r="G3535" s="6" t="s">
        <v>9</v>
      </c>
      <c r="H3535" s="6" t="str">
        <f>IF(IFERROR(VLOOKUP(B3535,总表!A:D,4,0),"露易")=0," ",IFERROR(VLOOKUP(B3535,总表!A:D,4,0),"-"))</f>
        <v>-</v>
      </c>
      <c r="I3535" s="6" t="str">
        <f t="shared" si="223"/>
        <v>-</v>
      </c>
    </row>
    <row r="3536" spans="1:9">
      <c r="A3536" s="6">
        <v>3535</v>
      </c>
      <c r="B3536" s="47" t="str">
        <f t="shared" si="220"/>
        <v>00000DCF</v>
      </c>
      <c r="C3536" s="47" t="str">
        <f>IFERROR(VLOOKUP(B3536,总表!A:B,2,0),"-")</f>
        <v>-</v>
      </c>
      <c r="D3536" s="6" t="str">
        <f t="shared" si="221"/>
        <v>-</v>
      </c>
      <c r="E3536" s="6" t="str">
        <f>IFERROR(VLOOKUP(B3536,总表!A:D,3,0),"-")</f>
        <v>-</v>
      </c>
      <c r="F3536" s="6" t="str">
        <f t="shared" si="222"/>
        <v>-</v>
      </c>
      <c r="G3536" s="6" t="s">
        <v>9</v>
      </c>
      <c r="H3536" s="6" t="str">
        <f>IF(IFERROR(VLOOKUP(B3536,总表!A:D,4,0),"露易")=0," ",IFERROR(VLOOKUP(B3536,总表!A:D,4,0),"-"))</f>
        <v>-</v>
      </c>
      <c r="I3536" s="6" t="str">
        <f t="shared" si="223"/>
        <v>-</v>
      </c>
    </row>
    <row r="3537" spans="1:9">
      <c r="A3537" s="6">
        <v>3536</v>
      </c>
      <c r="B3537" s="47" t="str">
        <f t="shared" si="220"/>
        <v>00000DD0</v>
      </c>
      <c r="C3537" s="50" t="str">
        <f>IFERROR(VLOOKUP(B3537,总表!A:B,2,0),"-")</f>
        <v>连衣套装</v>
      </c>
      <c r="D3537" s="51" t="str">
        <f t="shared" si="221"/>
        <v>连衣套装</v>
      </c>
      <c r="E3537" s="6" t="str">
        <f>IFERROR(VLOOKUP(B3537,总表!A:D,3,0),"-")</f>
        <v>和风连袖围裙</v>
      </c>
      <c r="F3537" s="6" t="str">
        <f t="shared" si="222"/>
        <v>和风连袖围裙</v>
      </c>
      <c r="H3537" s="51" t="str">
        <f>IF(IFERROR(VLOOKUP(B3537,总表!A:D,4,0),"露易")=0," ",IFERROR(VLOOKUP(B3537,总表!A:D,4,0),"-"))</f>
        <v>蓝紫色</v>
      </c>
      <c r="I3537" s="51" t="str">
        <f t="shared" si="223"/>
        <v>蓝紫色</v>
      </c>
    </row>
    <row r="3538" spans="1:9">
      <c r="A3538" s="6">
        <v>3537</v>
      </c>
      <c r="B3538" s="47" t="str">
        <f t="shared" si="220"/>
        <v>00000DD1</v>
      </c>
      <c r="C3538" s="47" t="str">
        <f>IFERROR(VLOOKUP(B3538,总表!A:B,2,0),"-")</f>
        <v>-</v>
      </c>
      <c r="D3538" s="6" t="str">
        <f t="shared" si="221"/>
        <v>-</v>
      </c>
      <c r="E3538" s="6" t="str">
        <f>IFERROR(VLOOKUP(B3538,总表!A:D,3,0),"-")</f>
        <v>-</v>
      </c>
      <c r="F3538" s="6" t="str">
        <f t="shared" si="222"/>
        <v>-</v>
      </c>
      <c r="G3538" s="6" t="s">
        <v>9</v>
      </c>
      <c r="H3538" s="6" t="str">
        <f>IF(IFERROR(VLOOKUP(B3538,总表!A:D,4,0),"露易")=0," ",IFERROR(VLOOKUP(B3538,总表!A:D,4,0),"-"))</f>
        <v>-</v>
      </c>
      <c r="I3538" s="6" t="str">
        <f t="shared" si="223"/>
        <v>-</v>
      </c>
    </row>
    <row r="3539" spans="1:9">
      <c r="A3539" s="6">
        <v>3538</v>
      </c>
      <c r="B3539" s="47" t="str">
        <f t="shared" si="220"/>
        <v>00000DD2</v>
      </c>
      <c r="C3539" s="50" t="str">
        <f>IFERROR(VLOOKUP(B3539,总表!A:B,2,0),"-")</f>
        <v>连衣套装</v>
      </c>
      <c r="D3539" s="51" t="str">
        <f t="shared" si="221"/>
        <v>连衣套装</v>
      </c>
      <c r="E3539" s="51" t="str">
        <f>IFERROR(VLOOKUP(B3539,总表!A:D,3,0),"-")</f>
        <v>韩服裙</v>
      </c>
      <c r="F3539" s="51" t="str">
        <f t="shared" si="222"/>
        <v>韩服裙</v>
      </c>
      <c r="H3539" s="6" t="str">
        <f>IF(IFERROR(VLOOKUP(B3539,总表!A:D,4,0),"露易")=0," ",IFERROR(VLOOKUP(B3539,总表!A:D,4,0),"-"))</f>
        <v>朱红色</v>
      </c>
      <c r="I3539" s="6" t="str">
        <f t="shared" si="223"/>
        <v>朱红色</v>
      </c>
    </row>
    <row r="3540" spans="1:9">
      <c r="A3540" s="6">
        <v>3539</v>
      </c>
      <c r="B3540" s="47" t="str">
        <f t="shared" si="220"/>
        <v>00000DD3</v>
      </c>
      <c r="C3540" s="47" t="str">
        <f>IFERROR(VLOOKUP(B3540,总表!A:B,2,0),"-")</f>
        <v>素材类</v>
      </c>
      <c r="D3540" s="6" t="str">
        <f t="shared" si="221"/>
        <v>素材类</v>
      </c>
      <c r="E3540" s="6" t="str">
        <f>IFERROR(VLOOKUP(B3540,总表!A:D,3,0),"-")</f>
        <v>雪花</v>
      </c>
      <c r="F3540" s="6" t="str">
        <f t="shared" si="222"/>
        <v>雪花</v>
      </c>
      <c r="H3540" s="6" t="str">
        <f>IF(IFERROR(VLOOKUP(B3540,总表!A:D,4,0),"露易")=0," ",IFERROR(VLOOKUP(B3540,总表!A:D,4,0),"-"))</f>
        <v> </v>
      </c>
      <c r="I3540" s="6" t="str">
        <f t="shared" si="223"/>
        <v> </v>
      </c>
    </row>
    <row r="3541" spans="1:9">
      <c r="A3541" s="6">
        <v>3540</v>
      </c>
      <c r="B3541" s="47" t="str">
        <f t="shared" si="220"/>
        <v>00000DD4</v>
      </c>
      <c r="C3541" s="47" t="str">
        <f>IFERROR(VLOOKUP(B3541,总表!A:B,2,0),"-")</f>
        <v>素材类</v>
      </c>
      <c r="D3541" s="6" t="str">
        <f t="shared" si="221"/>
        <v>素材类</v>
      </c>
      <c r="E3541" s="6" t="str">
        <f>IFERROR(VLOOKUP(B3541,总表!A:D,3,0),"-")</f>
        <v>大雪花</v>
      </c>
      <c r="F3541" s="6" t="str">
        <f t="shared" si="222"/>
        <v>大雪花</v>
      </c>
      <c r="H3541" s="6" t="str">
        <f>IF(IFERROR(VLOOKUP(B3541,总表!A:D,4,0),"露易")=0," ",IFERROR(VLOOKUP(B3541,总表!A:D,4,0),"-"))</f>
        <v> </v>
      </c>
      <c r="I3541" s="6" t="str">
        <f t="shared" si="223"/>
        <v> </v>
      </c>
    </row>
    <row r="3542" spans="1:9">
      <c r="A3542" s="6">
        <v>3541</v>
      </c>
      <c r="B3542" s="47" t="str">
        <f t="shared" si="220"/>
        <v>00000DD5</v>
      </c>
      <c r="C3542" s="47" t="str">
        <f>IFERROR(VLOOKUP(B3542,总表!A:B,2,0),"-")</f>
        <v>-</v>
      </c>
      <c r="D3542" s="6" t="str">
        <f t="shared" si="221"/>
        <v>-</v>
      </c>
      <c r="E3542" s="6" t="str">
        <f>IFERROR(VLOOKUP(B3542,总表!A:D,3,0),"-")</f>
        <v>-</v>
      </c>
      <c r="F3542" s="6" t="str">
        <f t="shared" si="222"/>
        <v>-</v>
      </c>
      <c r="G3542" s="6" t="s">
        <v>9</v>
      </c>
      <c r="H3542" s="6" t="str">
        <f>IF(IFERROR(VLOOKUP(B3542,总表!A:D,4,0),"露易")=0," ",IFERROR(VLOOKUP(B3542,总表!A:D,4,0),"-"))</f>
        <v>-</v>
      </c>
      <c r="I3542" s="6" t="str">
        <f t="shared" si="223"/>
        <v>-</v>
      </c>
    </row>
    <row r="3543" spans="1:9">
      <c r="A3543" s="6">
        <v>3542</v>
      </c>
      <c r="B3543" s="47" t="str">
        <f t="shared" si="220"/>
        <v>00000DD6</v>
      </c>
      <c r="C3543" s="47" t="str">
        <f>IFERROR(VLOOKUP(B3543,总表!A:B,2,0),"-")</f>
        <v>-</v>
      </c>
      <c r="D3543" s="6" t="str">
        <f t="shared" si="221"/>
        <v>-</v>
      </c>
      <c r="E3543" s="6" t="str">
        <f>IFERROR(VLOOKUP(B3543,总表!A:D,3,0),"-")</f>
        <v>-</v>
      </c>
      <c r="F3543" s="6" t="str">
        <f t="shared" si="222"/>
        <v>-</v>
      </c>
      <c r="G3543" s="6" t="s">
        <v>9</v>
      </c>
      <c r="H3543" s="6" t="str">
        <f>IF(IFERROR(VLOOKUP(B3543,总表!A:D,4,0),"露易")=0," ",IFERROR(VLOOKUP(B3543,总表!A:D,4,0),"-"))</f>
        <v>-</v>
      </c>
      <c r="I3543" s="6" t="str">
        <f t="shared" si="223"/>
        <v>-</v>
      </c>
    </row>
    <row r="3544" spans="1:9">
      <c r="A3544" s="6">
        <v>3543</v>
      </c>
      <c r="B3544" s="47" t="str">
        <f t="shared" si="220"/>
        <v>00000DD7</v>
      </c>
      <c r="C3544" s="47" t="str">
        <f>IFERROR(VLOOKUP(B3544,总表!A:B,2,0),"-")</f>
        <v>-</v>
      </c>
      <c r="D3544" s="6" t="str">
        <f t="shared" si="221"/>
        <v>-</v>
      </c>
      <c r="E3544" s="6" t="str">
        <f>IFERROR(VLOOKUP(B3544,总表!A:D,3,0),"-")</f>
        <v>-</v>
      </c>
      <c r="F3544" s="6" t="str">
        <f t="shared" si="222"/>
        <v>-</v>
      </c>
      <c r="G3544" s="6" t="s">
        <v>9</v>
      </c>
      <c r="H3544" s="6" t="str">
        <f>IF(IFERROR(VLOOKUP(B3544,总表!A:D,4,0),"露易")=0," ",IFERROR(VLOOKUP(B3544,总表!A:D,4,0),"-"))</f>
        <v>-</v>
      </c>
      <c r="I3544" s="6" t="str">
        <f t="shared" si="223"/>
        <v>-</v>
      </c>
    </row>
    <row r="3545" spans="1:9">
      <c r="A3545" s="6">
        <v>3544</v>
      </c>
      <c r="B3545" s="47" t="str">
        <f t="shared" si="220"/>
        <v>00000DD8</v>
      </c>
      <c r="C3545" s="47" t="str">
        <f>IFERROR(VLOOKUP(B3545,总表!A:B,2,0),"-")</f>
        <v>-</v>
      </c>
      <c r="D3545" s="6" t="str">
        <f t="shared" si="221"/>
        <v>-</v>
      </c>
      <c r="E3545" s="6" t="str">
        <f>IFERROR(VLOOKUP(B3545,总表!A:D,3,0),"-")</f>
        <v>-</v>
      </c>
      <c r="F3545" s="6" t="str">
        <f t="shared" si="222"/>
        <v>-</v>
      </c>
      <c r="G3545" s="6" t="s">
        <v>9</v>
      </c>
      <c r="H3545" s="6" t="str">
        <f>IF(IFERROR(VLOOKUP(B3545,总表!A:D,4,0),"露易")=0," ",IFERROR(VLOOKUP(B3545,总表!A:D,4,0),"-"))</f>
        <v>-</v>
      </c>
      <c r="I3545" s="6" t="str">
        <f t="shared" si="223"/>
        <v>-</v>
      </c>
    </row>
    <row r="3546" spans="1:9">
      <c r="A3546" s="6">
        <v>3545</v>
      </c>
      <c r="B3546" s="47" t="str">
        <f t="shared" si="220"/>
        <v>00000DD9</v>
      </c>
      <c r="C3546" s="47" t="str">
        <f>IFERROR(VLOOKUP(B3546,总表!A:B,2,0),"-")</f>
        <v>-</v>
      </c>
      <c r="D3546" s="6" t="str">
        <f t="shared" si="221"/>
        <v>-</v>
      </c>
      <c r="E3546" s="6" t="str">
        <f>IFERROR(VLOOKUP(B3546,总表!A:D,3,0),"-")</f>
        <v>-</v>
      </c>
      <c r="F3546" s="6" t="str">
        <f t="shared" si="222"/>
        <v>-</v>
      </c>
      <c r="G3546" s="6" t="s">
        <v>9</v>
      </c>
      <c r="H3546" s="6" t="str">
        <f>IF(IFERROR(VLOOKUP(B3546,总表!A:D,4,0),"露易")=0," ",IFERROR(VLOOKUP(B3546,总表!A:D,4,0),"-"))</f>
        <v>-</v>
      </c>
      <c r="I3546" s="6" t="str">
        <f t="shared" si="223"/>
        <v>-</v>
      </c>
    </row>
    <row r="3547" spans="1:9">
      <c r="A3547" s="6">
        <v>3546</v>
      </c>
      <c r="B3547" s="47" t="str">
        <f t="shared" si="220"/>
        <v>00000DDA</v>
      </c>
      <c r="C3547" s="47" t="str">
        <f>IFERROR(VLOOKUP(B3547,总表!A:B,2,0),"-")</f>
        <v>-</v>
      </c>
      <c r="D3547" s="6" t="str">
        <f t="shared" si="221"/>
        <v>-</v>
      </c>
      <c r="E3547" s="6" t="str">
        <f>IFERROR(VLOOKUP(B3547,总表!A:D,3,0),"-")</f>
        <v>-</v>
      </c>
      <c r="F3547" s="6" t="str">
        <f t="shared" si="222"/>
        <v>-</v>
      </c>
      <c r="G3547" s="6" t="s">
        <v>9</v>
      </c>
      <c r="H3547" s="6" t="str">
        <f>IF(IFERROR(VLOOKUP(B3547,总表!A:D,4,0),"露易")=0," ",IFERROR(VLOOKUP(B3547,总表!A:D,4,0),"-"))</f>
        <v>-</v>
      </c>
      <c r="I3547" s="6" t="str">
        <f t="shared" si="223"/>
        <v>-</v>
      </c>
    </row>
    <row r="3548" spans="1:9">
      <c r="A3548" s="6">
        <v>3547</v>
      </c>
      <c r="B3548" s="47" t="str">
        <f t="shared" si="220"/>
        <v>00000DDB</v>
      </c>
      <c r="C3548" s="47" t="str">
        <f>IFERROR(VLOOKUP(B3548,总表!A:B,2,0),"-")</f>
        <v>-</v>
      </c>
      <c r="D3548" s="6" t="str">
        <f t="shared" si="221"/>
        <v>-</v>
      </c>
      <c r="E3548" s="6" t="str">
        <f>IFERROR(VLOOKUP(B3548,总表!A:D,3,0),"-")</f>
        <v>-</v>
      </c>
      <c r="F3548" s="6" t="str">
        <f t="shared" si="222"/>
        <v>-</v>
      </c>
      <c r="G3548" s="6" t="s">
        <v>9</v>
      </c>
      <c r="H3548" s="6" t="str">
        <f>IF(IFERROR(VLOOKUP(B3548,总表!A:D,4,0),"露易")=0," ",IFERROR(VLOOKUP(B3548,总表!A:D,4,0),"-"))</f>
        <v>-</v>
      </c>
      <c r="I3548" s="6" t="str">
        <f t="shared" si="223"/>
        <v>-</v>
      </c>
    </row>
    <row r="3549" spans="1:9">
      <c r="A3549" s="6">
        <v>3548</v>
      </c>
      <c r="B3549" s="47" t="str">
        <f t="shared" si="220"/>
        <v>00000DDC</v>
      </c>
      <c r="C3549" s="47" t="str">
        <f>IFERROR(VLOOKUP(B3549,总表!A:B,2,0),"-")</f>
        <v>-</v>
      </c>
      <c r="D3549" s="6" t="str">
        <f t="shared" si="221"/>
        <v>-</v>
      </c>
      <c r="E3549" s="6" t="str">
        <f>IFERROR(VLOOKUP(B3549,总表!A:D,3,0),"-")</f>
        <v>-</v>
      </c>
      <c r="F3549" s="6" t="str">
        <f t="shared" si="222"/>
        <v>-</v>
      </c>
      <c r="G3549" s="6" t="s">
        <v>9</v>
      </c>
      <c r="H3549" s="6" t="str">
        <f>IF(IFERROR(VLOOKUP(B3549,总表!A:D,4,0),"露易")=0," ",IFERROR(VLOOKUP(B3549,总表!A:D,4,0),"-"))</f>
        <v>-</v>
      </c>
      <c r="I3549" s="6" t="str">
        <f t="shared" si="223"/>
        <v>-</v>
      </c>
    </row>
    <row r="3550" spans="1:9">
      <c r="A3550" s="6">
        <v>3549</v>
      </c>
      <c r="B3550" s="47" t="str">
        <f t="shared" si="220"/>
        <v>00000DDD</v>
      </c>
      <c r="C3550" s="50" t="str">
        <f>IFERROR(VLOOKUP(B3550,总表!A:B,2,0),"-")</f>
        <v>脸部装饰</v>
      </c>
      <c r="D3550" s="51" t="str">
        <f t="shared" si="221"/>
        <v>脸部装饰</v>
      </c>
      <c r="E3550" s="51" t="str">
        <f>IFERROR(VLOOKUP(B3550,总表!A:D,3,0),"-")</f>
        <v>鸭嘴道具</v>
      </c>
      <c r="F3550" s="51" t="str">
        <f t="shared" si="222"/>
        <v>鸭嘴道具</v>
      </c>
      <c r="H3550" s="6" t="str">
        <f>IF(IFERROR(VLOOKUP(B3550,总表!A:D,4,0),"露易")=0," ",IFERROR(VLOOKUP(B3550,总表!A:D,4,0),"-"))</f>
        <v>黄色</v>
      </c>
      <c r="I3550" s="6" t="str">
        <f t="shared" si="223"/>
        <v>黄色</v>
      </c>
    </row>
    <row r="3551" spans="1:9">
      <c r="A3551" s="6">
        <v>3550</v>
      </c>
      <c r="B3551" s="47" t="str">
        <f t="shared" si="220"/>
        <v>00000DDE</v>
      </c>
      <c r="C3551" s="50" t="str">
        <f>IFERROR(VLOOKUP(B3551,总表!A:B,2,0),"-")</f>
        <v>脸部装饰</v>
      </c>
      <c r="D3551" s="51" t="str">
        <f t="shared" si="221"/>
        <v>脸部装饰</v>
      </c>
      <c r="E3551" s="6" t="str">
        <f>IFERROR(VLOOKUP(B3551,总表!A:D,3,0),"-")</f>
        <v>八字翘胡</v>
      </c>
      <c r="F3551" s="6" t="str">
        <f t="shared" si="222"/>
        <v>八字翘胡</v>
      </c>
      <c r="H3551" s="6" t="str">
        <f>IF(IFERROR(VLOOKUP(B3551,总表!A:D,4,0),"露易")=0," ",IFERROR(VLOOKUP(B3551,总表!A:D,4,0),"-"))</f>
        <v>黑色</v>
      </c>
      <c r="I3551" s="6" t="str">
        <f t="shared" si="223"/>
        <v>黑色</v>
      </c>
    </row>
    <row r="3552" spans="1:9">
      <c r="A3552" s="6">
        <v>3551</v>
      </c>
      <c r="B3552" s="47" t="str">
        <f t="shared" si="220"/>
        <v>00000DDF</v>
      </c>
      <c r="C3552" s="50" t="str">
        <f>IFERROR(VLOOKUP(B3552,总表!A:B,2,0),"-")</f>
        <v>摆设类</v>
      </c>
      <c r="D3552" s="51" t="str">
        <f t="shared" si="221"/>
        <v>摆设类</v>
      </c>
      <c r="E3552" s="6" t="str">
        <f>IFERROR(VLOOKUP(B3552,总表!A:D,3,0),"-")</f>
        <v>竹制博古架</v>
      </c>
      <c r="F3552" s="6" t="str">
        <f t="shared" si="222"/>
        <v>竹制博古架</v>
      </c>
      <c r="H3552" s="6" t="str">
        <f>IF(IFERROR(VLOOKUP(B3552,总表!A:D,4,0),"露易")=0," ",IFERROR(VLOOKUP(B3552,总表!A:D,4,0),"-"))</f>
        <v> </v>
      </c>
      <c r="I3552" s="6" t="str">
        <f t="shared" si="223"/>
        <v> </v>
      </c>
    </row>
    <row r="3553" spans="1:9">
      <c r="A3553" s="6">
        <v>3552</v>
      </c>
      <c r="B3553" s="47" t="str">
        <f t="shared" si="220"/>
        <v>00000DE0</v>
      </c>
      <c r="C3553" s="47" t="str">
        <f>IFERROR(VLOOKUP(B3553,总表!A:B,2,0),"-")</f>
        <v>-</v>
      </c>
      <c r="D3553" s="6" t="str">
        <f t="shared" si="221"/>
        <v>-</v>
      </c>
      <c r="E3553" s="6" t="str">
        <f>IFERROR(VLOOKUP(B3553,总表!A:D,3,0),"-")</f>
        <v>-</v>
      </c>
      <c r="F3553" s="6" t="str">
        <f t="shared" si="222"/>
        <v>-</v>
      </c>
      <c r="G3553" s="6" t="s">
        <v>9</v>
      </c>
      <c r="H3553" s="6" t="str">
        <f>IF(IFERROR(VLOOKUP(B3553,总表!A:D,4,0),"露易")=0," ",IFERROR(VLOOKUP(B3553,总表!A:D,4,0),"-"))</f>
        <v>-</v>
      </c>
      <c r="I3553" s="6" t="str">
        <f t="shared" si="223"/>
        <v>-</v>
      </c>
    </row>
    <row r="3554" spans="1:9">
      <c r="A3554" s="6">
        <v>3553</v>
      </c>
      <c r="B3554" s="47" t="str">
        <f t="shared" si="220"/>
        <v>00000DE1</v>
      </c>
      <c r="C3554" s="50" t="str">
        <f>IFERROR(VLOOKUP(B3554,总表!A:B,2,0),"-")</f>
        <v>摆设类</v>
      </c>
      <c r="D3554" s="51" t="str">
        <f t="shared" si="221"/>
        <v>摆设类</v>
      </c>
      <c r="E3554" s="6" t="str">
        <f>IFERROR(VLOOKUP(B3554,总表!A:D,3,0),"-")</f>
        <v>竹屏风</v>
      </c>
      <c r="F3554" s="6" t="str">
        <f t="shared" si="222"/>
        <v>竹屏风</v>
      </c>
      <c r="H3554" s="6" t="str">
        <f>IF(IFERROR(VLOOKUP(B3554,总表!A:D,4,0),"露易")=0," ",IFERROR(VLOOKUP(B3554,总表!A:D,4,0),"-"))</f>
        <v> </v>
      </c>
      <c r="I3554" s="6" t="str">
        <f t="shared" si="223"/>
        <v> </v>
      </c>
    </row>
    <row r="3555" spans="1:9">
      <c r="A3555" s="6">
        <v>3554</v>
      </c>
      <c r="B3555" s="47" t="str">
        <f t="shared" si="220"/>
        <v>00000DE2</v>
      </c>
      <c r="C3555" s="50" t="str">
        <f>IFERROR(VLOOKUP(B3555,总表!A:B,2,0),"-")</f>
        <v>摆设类</v>
      </c>
      <c r="D3555" s="51" t="str">
        <f t="shared" si="221"/>
        <v>摆设类</v>
      </c>
      <c r="E3555" s="6" t="str">
        <f>IFERROR(VLOOKUP(B3555,总表!A:D,3,0),"-")</f>
        <v>竹制烛台</v>
      </c>
      <c r="F3555" s="6" t="str">
        <f t="shared" si="222"/>
        <v>竹制烛台</v>
      </c>
      <c r="H3555" s="6" t="str">
        <f>IF(IFERROR(VLOOKUP(B3555,总表!A:D,4,0),"露易")=0," ",IFERROR(VLOOKUP(B3555,总表!A:D,4,0),"-"))</f>
        <v> </v>
      </c>
      <c r="I3555" s="6" t="str">
        <f t="shared" si="223"/>
        <v> </v>
      </c>
    </row>
    <row r="3556" spans="1:9">
      <c r="A3556" s="6">
        <v>3555</v>
      </c>
      <c r="B3556" s="47" t="str">
        <f t="shared" si="220"/>
        <v>00000DE3</v>
      </c>
      <c r="C3556" s="50" t="str">
        <f>IFERROR(VLOOKUP(B3556,总表!A:B,2,0),"-")</f>
        <v>摆设类</v>
      </c>
      <c r="D3556" s="51" t="str">
        <f t="shared" si="221"/>
        <v>摆设类</v>
      </c>
      <c r="E3556" s="6" t="str">
        <f>IFERROR(VLOOKUP(B3556,总表!A:D,3,0),"-")</f>
        <v>竹制惊吓箱</v>
      </c>
      <c r="F3556" s="6" t="str">
        <f t="shared" si="222"/>
        <v>竹制惊吓箱</v>
      </c>
      <c r="H3556" s="6" t="str">
        <f>IF(IFERROR(VLOOKUP(B3556,总表!A:D,4,0),"露易")=0," ",IFERROR(VLOOKUP(B3556,总表!A:D,4,0),"-"))</f>
        <v> </v>
      </c>
      <c r="I3556" s="6" t="str">
        <f t="shared" si="223"/>
        <v> </v>
      </c>
    </row>
    <row r="3557" spans="1:9">
      <c r="A3557" s="6">
        <v>3556</v>
      </c>
      <c r="B3557" s="47" t="str">
        <f t="shared" si="220"/>
        <v>00000DE4</v>
      </c>
      <c r="C3557" s="50" t="str">
        <f>IFERROR(VLOOKUP(B3557,总表!A:B,2,0),"-")</f>
        <v>摆设类</v>
      </c>
      <c r="D3557" s="51" t="str">
        <f t="shared" si="221"/>
        <v>摆设类</v>
      </c>
      <c r="E3557" s="6" t="str">
        <f>IFERROR(VLOOKUP(B3557,总表!A:D,3,0),"-")</f>
        <v>竹制挡车墩</v>
      </c>
      <c r="F3557" s="6" t="str">
        <f t="shared" si="222"/>
        <v>竹制挡车墩</v>
      </c>
      <c r="H3557" s="6" t="str">
        <f>IF(IFERROR(VLOOKUP(B3557,总表!A:D,4,0),"露易")=0," ",IFERROR(VLOOKUP(B3557,总表!A:D,4,0),"-"))</f>
        <v> </v>
      </c>
      <c r="I3557" s="6" t="str">
        <f t="shared" si="223"/>
        <v> </v>
      </c>
    </row>
    <row r="3558" spans="1:9">
      <c r="A3558" s="6">
        <v>3557</v>
      </c>
      <c r="B3558" s="47" t="str">
        <f t="shared" si="220"/>
        <v>00000DE5</v>
      </c>
      <c r="C3558" s="50" t="str">
        <f>IFERROR(VLOOKUP(B3558,总表!A:B,2,0),"-")</f>
        <v>摆设类</v>
      </c>
      <c r="D3558" s="51" t="str">
        <f t="shared" si="221"/>
        <v>摆设类</v>
      </c>
      <c r="E3558" s="6" t="str">
        <f>IFERROR(VLOOKUP(B3558,总表!A:D,3,0),"-")</f>
        <v>竹制落地灯</v>
      </c>
      <c r="F3558" s="6" t="str">
        <f t="shared" si="222"/>
        <v>竹制落地灯</v>
      </c>
      <c r="H3558" s="6" t="str">
        <f>IF(IFERROR(VLOOKUP(B3558,总表!A:D,4,0),"露易")=0," ",IFERROR(VLOOKUP(B3558,总表!A:D,4,0),"-"))</f>
        <v> </v>
      </c>
      <c r="I3558" s="6" t="str">
        <f t="shared" si="223"/>
        <v> </v>
      </c>
    </row>
    <row r="3559" spans="1:9">
      <c r="A3559" s="6">
        <v>3558</v>
      </c>
      <c r="B3559" s="47" t="str">
        <f t="shared" si="220"/>
        <v>00000DE6</v>
      </c>
      <c r="C3559" s="50" t="str">
        <f>IFERROR(VLOOKUP(B3559,总表!A:B,2,0),"-")</f>
        <v>摆设类</v>
      </c>
      <c r="D3559" s="51" t="str">
        <f t="shared" si="221"/>
        <v>摆设类</v>
      </c>
      <c r="E3559" s="6" t="str">
        <f>IFERROR(VLOOKUP(B3559,总表!A:D,3,0),"-")</f>
        <v>竹花瓶</v>
      </c>
      <c r="F3559" s="6" t="str">
        <f t="shared" si="222"/>
        <v>竹花瓶</v>
      </c>
      <c r="H3559" s="6" t="str">
        <f>IF(IFERROR(VLOOKUP(B3559,总表!A:D,4,0),"露易")=0," ",IFERROR(VLOOKUP(B3559,总表!A:D,4,0),"-"))</f>
        <v> </v>
      </c>
      <c r="I3559" s="6" t="str">
        <f t="shared" si="223"/>
        <v> </v>
      </c>
    </row>
    <row r="3560" spans="1:9">
      <c r="A3560" s="6">
        <v>3559</v>
      </c>
      <c r="B3560" s="47" t="str">
        <f t="shared" si="220"/>
        <v>00000DE7</v>
      </c>
      <c r="C3560" s="50" t="str">
        <f>IFERROR(VLOOKUP(B3560,总表!A:B,2,0),"-")</f>
        <v>摆设类</v>
      </c>
      <c r="D3560" s="51" t="str">
        <f t="shared" si="221"/>
        <v>摆设类</v>
      </c>
      <c r="E3560" s="51" t="str">
        <f>IFERROR(VLOOKUP(B3560,总表!A:D,3,0),"-")</f>
        <v>铸铁壁灯</v>
      </c>
      <c r="F3560" s="51" t="str">
        <f t="shared" si="222"/>
        <v>铸铁壁灯</v>
      </c>
      <c r="H3560" s="6" t="str">
        <f>IF(IFERROR(VLOOKUP(B3560,总表!A:D,4,0),"露易")=0," ",IFERROR(VLOOKUP(B3560,总表!A:D,4,0),"-"))</f>
        <v> </v>
      </c>
      <c r="I3560" s="6" t="str">
        <f t="shared" si="223"/>
        <v> </v>
      </c>
    </row>
    <row r="3561" spans="1:9">
      <c r="A3561" s="6">
        <v>3560</v>
      </c>
      <c r="B3561" s="47" t="str">
        <f t="shared" si="220"/>
        <v>00000DE8</v>
      </c>
      <c r="C3561" s="50" t="str">
        <f>IFERROR(VLOOKUP(B3561,总表!A:B,2,0),"-")</f>
        <v>摆设类</v>
      </c>
      <c r="D3561" s="51" t="str">
        <f t="shared" si="221"/>
        <v>摆设类</v>
      </c>
      <c r="E3561" s="51" t="str">
        <f>IFERROR(VLOOKUP(B3561,总表!A:D,3,0),"-")</f>
        <v>铸铁工作桌</v>
      </c>
      <c r="F3561" s="51" t="str">
        <f t="shared" si="222"/>
        <v>铸铁工作桌</v>
      </c>
      <c r="H3561" s="6" t="str">
        <f>IF(IFERROR(VLOOKUP(B3561,总表!A:D,4,0),"露易")=0," ",IFERROR(VLOOKUP(B3561,总表!A:D,4,0),"-"))</f>
        <v> </v>
      </c>
      <c r="I3561" s="6" t="str">
        <f t="shared" si="223"/>
        <v> </v>
      </c>
    </row>
    <row r="3562" spans="1:9">
      <c r="A3562" s="6">
        <v>3561</v>
      </c>
      <c r="B3562" s="47" t="str">
        <f t="shared" si="220"/>
        <v>00000DE9</v>
      </c>
      <c r="C3562" s="50" t="str">
        <f>IFERROR(VLOOKUP(B3562,总表!A:B,2,0),"-")</f>
        <v>摆设类</v>
      </c>
      <c r="D3562" s="51" t="str">
        <f t="shared" si="221"/>
        <v>摆设类</v>
      </c>
      <c r="E3562" s="51" t="str">
        <f>IFERROR(VLOOKUP(B3562,总表!A:D,3,0),"-")</f>
        <v>铸铁衣帽立架</v>
      </c>
      <c r="F3562" s="51" t="str">
        <f t="shared" si="222"/>
        <v>铸铁衣帽立架</v>
      </c>
      <c r="H3562" s="6" t="str">
        <f>IF(IFERROR(VLOOKUP(B3562,总表!A:D,4,0),"露易")=0," ",IFERROR(VLOOKUP(B3562,总表!A:D,4,0),"-"))</f>
        <v> </v>
      </c>
      <c r="I3562" s="6" t="str">
        <f t="shared" si="223"/>
        <v> </v>
      </c>
    </row>
    <row r="3563" spans="1:9">
      <c r="A3563" s="6">
        <v>3562</v>
      </c>
      <c r="B3563" s="47" t="str">
        <f t="shared" si="220"/>
        <v>00000DEA</v>
      </c>
      <c r="C3563" s="50" t="str">
        <f>IFERROR(VLOOKUP(B3563,总表!A:B,2,0),"-")</f>
        <v>摆设类</v>
      </c>
      <c r="D3563" s="51" t="str">
        <f t="shared" si="221"/>
        <v>摆设类</v>
      </c>
      <c r="E3563" s="51" t="str">
        <f>IFERROR(VLOOKUP(B3563,总表!A:D,3,0),"-")</f>
        <v>铸铁壁架</v>
      </c>
      <c r="F3563" s="51" t="str">
        <f t="shared" si="222"/>
        <v>铸铁壁架</v>
      </c>
      <c r="H3563" s="6" t="str">
        <f>IF(IFERROR(VLOOKUP(B3563,总表!A:D,4,0),"露易")=0," ",IFERROR(VLOOKUP(B3563,总表!A:D,4,0),"-"))</f>
        <v> </v>
      </c>
      <c r="I3563" s="6" t="str">
        <f t="shared" si="223"/>
        <v> </v>
      </c>
    </row>
    <row r="3564" spans="1:9">
      <c r="A3564" s="6">
        <v>3563</v>
      </c>
      <c r="B3564" s="47" t="str">
        <f t="shared" si="220"/>
        <v>00000DEB</v>
      </c>
      <c r="C3564" s="50" t="str">
        <f>IFERROR(VLOOKUP(B3564,总表!A:B,2,0),"-")</f>
        <v>摆设类</v>
      </c>
      <c r="D3564" s="51" t="str">
        <f t="shared" si="221"/>
        <v>摆设类</v>
      </c>
      <c r="E3564" s="51" t="str">
        <f>IFERROR(VLOOKUP(B3564,总表!A:D,3,0),"-")</f>
        <v>铸铁柜</v>
      </c>
      <c r="F3564" s="51" t="str">
        <f t="shared" si="222"/>
        <v>铸铁柜</v>
      </c>
      <c r="H3564" s="6" t="str">
        <f>IF(IFERROR(VLOOKUP(B3564,总表!A:D,4,0),"露易")=0," ",IFERROR(VLOOKUP(B3564,总表!A:D,4,0),"-"))</f>
        <v> </v>
      </c>
      <c r="I3564" s="6" t="str">
        <f t="shared" si="223"/>
        <v> </v>
      </c>
    </row>
    <row r="3565" spans="1:9">
      <c r="A3565" s="6">
        <v>3564</v>
      </c>
      <c r="B3565" s="47" t="str">
        <f t="shared" si="220"/>
        <v>00000DEC</v>
      </c>
      <c r="C3565" s="47" t="str">
        <f>IFERROR(VLOOKUP(B3565,总表!A:B,2,0),"-")</f>
        <v>-</v>
      </c>
      <c r="D3565" s="6" t="str">
        <f t="shared" si="221"/>
        <v>-</v>
      </c>
      <c r="E3565" s="6" t="str">
        <f>IFERROR(VLOOKUP(B3565,总表!A:D,3,0),"-")</f>
        <v>-</v>
      </c>
      <c r="F3565" s="6" t="str">
        <f t="shared" si="222"/>
        <v>-</v>
      </c>
      <c r="H3565" s="6" t="str">
        <f>IF(IFERROR(VLOOKUP(B3565,总表!A:D,4,0),"露易")=0," ",IFERROR(VLOOKUP(B3565,总表!A:D,4,0),"-"))</f>
        <v>-</v>
      </c>
      <c r="I3565" s="6" t="str">
        <f t="shared" si="223"/>
        <v>-</v>
      </c>
    </row>
    <row r="3566" spans="1:9">
      <c r="A3566" s="6">
        <v>3565</v>
      </c>
      <c r="B3566" s="47" t="str">
        <f t="shared" si="220"/>
        <v>00000DED</v>
      </c>
      <c r="C3566" s="50" t="str">
        <f>IFERROR(VLOOKUP(B3566,总表!A:B,2,0),"-")</f>
        <v>连衣套装</v>
      </c>
      <c r="D3566" s="51" t="str">
        <f t="shared" si="221"/>
        <v>连衣套装</v>
      </c>
      <c r="E3566" s="6" t="str">
        <f>IFERROR(VLOOKUP(B3566,总表!A:D,3,0),"-")</f>
        <v>警服</v>
      </c>
      <c r="F3566" s="6" t="str">
        <f t="shared" si="222"/>
        <v>警服</v>
      </c>
      <c r="H3566" s="6" t="str">
        <f>IF(IFERROR(VLOOKUP(B3566,总表!A:D,4,0),"露易")=0," ",IFERROR(VLOOKUP(B3566,总表!A:D,4,0),"-"))</f>
        <v>海军蓝</v>
      </c>
      <c r="I3566" s="6" t="str">
        <f t="shared" si="223"/>
        <v>海军蓝</v>
      </c>
    </row>
    <row r="3567" spans="1:9">
      <c r="A3567" s="6">
        <v>3566</v>
      </c>
      <c r="B3567" s="47" t="str">
        <f t="shared" si="220"/>
        <v>00000DEE</v>
      </c>
      <c r="C3567" s="47" t="str">
        <f>IFERROR(VLOOKUP(B3567,总表!A:B,2,0),"-")</f>
        <v>-</v>
      </c>
      <c r="D3567" s="6" t="str">
        <f t="shared" si="221"/>
        <v>-</v>
      </c>
      <c r="E3567" s="6" t="str">
        <f>IFERROR(VLOOKUP(B3567,总表!A:D,3,0),"-")</f>
        <v>-</v>
      </c>
      <c r="F3567" s="6" t="str">
        <f t="shared" si="222"/>
        <v>-</v>
      </c>
      <c r="G3567" s="6" t="s">
        <v>9</v>
      </c>
      <c r="H3567" s="6" t="str">
        <f>IF(IFERROR(VLOOKUP(B3567,总表!A:D,4,0),"露易")=0," ",IFERROR(VLOOKUP(B3567,总表!A:D,4,0),"-"))</f>
        <v>-</v>
      </c>
      <c r="I3567" s="6" t="str">
        <f t="shared" si="223"/>
        <v>-</v>
      </c>
    </row>
    <row r="3568" spans="1:9">
      <c r="A3568" s="6">
        <v>3567</v>
      </c>
      <c r="B3568" s="47" t="str">
        <f t="shared" si="220"/>
        <v>00000DEF</v>
      </c>
      <c r="C3568" s="47" t="str">
        <f>IFERROR(VLOOKUP(B3568,总表!A:B,2,0),"-")</f>
        <v>-</v>
      </c>
      <c r="D3568" s="6" t="str">
        <f t="shared" si="221"/>
        <v>-</v>
      </c>
      <c r="E3568" s="6" t="str">
        <f>IFERROR(VLOOKUP(B3568,总表!A:D,3,0),"-")</f>
        <v>-</v>
      </c>
      <c r="F3568" s="6" t="str">
        <f t="shared" si="222"/>
        <v>-</v>
      </c>
      <c r="G3568" s="6" t="s">
        <v>9</v>
      </c>
      <c r="H3568" s="6" t="str">
        <f>IF(IFERROR(VLOOKUP(B3568,总表!A:D,4,0),"露易")=0," ",IFERROR(VLOOKUP(B3568,总表!A:D,4,0),"-"))</f>
        <v>-</v>
      </c>
      <c r="I3568" s="6" t="str">
        <f t="shared" si="223"/>
        <v>-</v>
      </c>
    </row>
    <row r="3569" spans="1:9">
      <c r="A3569" s="6">
        <v>3568</v>
      </c>
      <c r="B3569" s="47" t="str">
        <f t="shared" si="220"/>
        <v>00000DF0</v>
      </c>
      <c r="C3569" s="47" t="str">
        <f>IFERROR(VLOOKUP(B3569,总表!A:B,2,0),"-")</f>
        <v>-</v>
      </c>
      <c r="D3569" s="6" t="str">
        <f t="shared" si="221"/>
        <v>-</v>
      </c>
      <c r="E3569" s="6" t="str">
        <f>IFERROR(VLOOKUP(B3569,总表!A:D,3,0),"-")</f>
        <v>-</v>
      </c>
      <c r="F3569" s="6" t="str">
        <f t="shared" si="222"/>
        <v>-</v>
      </c>
      <c r="G3569" s="6" t="s">
        <v>9</v>
      </c>
      <c r="H3569" s="6" t="str">
        <f>IF(IFERROR(VLOOKUP(B3569,总表!A:D,4,0),"露易")=0," ",IFERROR(VLOOKUP(B3569,总表!A:D,4,0),"-"))</f>
        <v>-</v>
      </c>
      <c r="I3569" s="6" t="str">
        <f t="shared" si="223"/>
        <v>-</v>
      </c>
    </row>
    <row r="3570" spans="1:9">
      <c r="A3570" s="6">
        <v>3569</v>
      </c>
      <c r="B3570" s="47" t="str">
        <f t="shared" si="220"/>
        <v>00000DF1</v>
      </c>
      <c r="C3570" s="47" t="str">
        <f>IFERROR(VLOOKUP(B3570,总表!A:B,2,0),"-")</f>
        <v>-</v>
      </c>
      <c r="D3570" s="6" t="str">
        <f t="shared" si="221"/>
        <v>-</v>
      </c>
      <c r="E3570" s="6" t="str">
        <f>IFERROR(VLOOKUP(B3570,总表!A:D,3,0),"-")</f>
        <v>-</v>
      </c>
      <c r="F3570" s="6" t="str">
        <f t="shared" si="222"/>
        <v>-</v>
      </c>
      <c r="G3570" s="6" t="s">
        <v>9</v>
      </c>
      <c r="H3570" s="6" t="str">
        <f>IF(IFERROR(VLOOKUP(B3570,总表!A:D,4,0),"露易")=0," ",IFERROR(VLOOKUP(B3570,总表!A:D,4,0),"-"))</f>
        <v>-</v>
      </c>
      <c r="I3570" s="6" t="str">
        <f t="shared" si="223"/>
        <v>-</v>
      </c>
    </row>
    <row r="3571" spans="1:9">
      <c r="A3571" s="6">
        <v>3570</v>
      </c>
      <c r="B3571" s="47" t="str">
        <f t="shared" si="220"/>
        <v>00000DF2</v>
      </c>
      <c r="C3571" s="50" t="str">
        <f>IFERROR(VLOOKUP(B3571,总表!A:B,2,0),"-")</f>
        <v>连衣套装</v>
      </c>
      <c r="D3571" s="51" t="str">
        <f t="shared" si="221"/>
        <v>连衣套装</v>
      </c>
      <c r="E3571" s="51" t="str">
        <f>IFERROR(VLOOKUP(B3571,总表!A:D,3,0),"-")</f>
        <v>罗马传统服装</v>
      </c>
      <c r="F3571" s="51" t="str">
        <f t="shared" si="222"/>
        <v>罗马传统服装</v>
      </c>
      <c r="H3571" s="51" t="str">
        <f>IF(IFERROR(VLOOKUP(B3571,总表!A:D,4,0),"露易")=0," ",IFERROR(VLOOKUP(B3571,总表!A:D,4,0),"-"))</f>
        <v>红色</v>
      </c>
      <c r="I3571" s="51" t="str">
        <f t="shared" si="223"/>
        <v>红色</v>
      </c>
    </row>
    <row r="3572" spans="1:9">
      <c r="A3572" s="6">
        <v>3571</v>
      </c>
      <c r="B3572" s="47" t="str">
        <f t="shared" si="220"/>
        <v>00000DF3</v>
      </c>
      <c r="C3572" s="47" t="str">
        <f>IFERROR(VLOOKUP(B3572,总表!A:B,2,0),"-")</f>
        <v>-</v>
      </c>
      <c r="D3572" s="6" t="str">
        <f t="shared" si="221"/>
        <v>-</v>
      </c>
      <c r="E3572" s="6" t="str">
        <f>IFERROR(VLOOKUP(B3572,总表!A:D,3,0),"-")</f>
        <v>-</v>
      </c>
      <c r="F3572" s="6" t="str">
        <f t="shared" si="222"/>
        <v>-</v>
      </c>
      <c r="H3572" s="6" t="str">
        <f>IF(IFERROR(VLOOKUP(B3572,总表!A:D,4,0),"露易")=0," ",IFERROR(VLOOKUP(B3572,总表!A:D,4,0),"-"))</f>
        <v>-</v>
      </c>
      <c r="I3572" s="6" t="str">
        <f t="shared" si="223"/>
        <v>-</v>
      </c>
    </row>
    <row r="3573" spans="1:9">
      <c r="A3573" s="6">
        <v>3572</v>
      </c>
      <c r="B3573" s="47" t="str">
        <f t="shared" si="220"/>
        <v>00000DF4</v>
      </c>
      <c r="C3573" s="50" t="str">
        <f>IFERROR(VLOOKUP(B3573,总表!A:B,2,0),"-")</f>
        <v>连衣套装</v>
      </c>
      <c r="D3573" s="51" t="str">
        <f t="shared" si="221"/>
        <v>连衣套装</v>
      </c>
      <c r="E3573" s="6" t="str">
        <f>IFERROR(VLOOKUP(B3573,总表!A:D,3,0),"-")</f>
        <v>梅花和服</v>
      </c>
      <c r="F3573" s="6" t="str">
        <f t="shared" si="222"/>
        <v>梅花和服</v>
      </c>
      <c r="H3573" s="6" t="str">
        <f>IF(IFERROR(VLOOKUP(B3573,总表!A:D,4,0),"露易")=0," ",IFERROR(VLOOKUP(B3573,总表!A:D,4,0),"-"))</f>
        <v>桃红色</v>
      </c>
      <c r="I3573" s="6" t="str">
        <f t="shared" si="223"/>
        <v>桃红色</v>
      </c>
    </row>
    <row r="3574" spans="1:9">
      <c r="A3574" s="6">
        <v>3573</v>
      </c>
      <c r="B3574" s="47" t="str">
        <f t="shared" si="220"/>
        <v>00000DF5</v>
      </c>
      <c r="C3574" s="50" t="str">
        <f>IFERROR(VLOOKUP(B3574,总表!A:B,2,0),"-")</f>
        <v>连衣套装</v>
      </c>
      <c r="D3574" s="51" t="str">
        <f t="shared" si="221"/>
        <v>连衣套装</v>
      </c>
      <c r="E3574" s="6" t="str">
        <f>IFERROR(VLOOKUP(B3574,总表!A:D,3,0),"-")</f>
        <v>歌德风长裙</v>
      </c>
      <c r="F3574" s="6" t="str">
        <f t="shared" si="222"/>
        <v>歌德风长裙</v>
      </c>
      <c r="H3574" s="6" t="str">
        <f>IF(IFERROR(VLOOKUP(B3574,总表!A:D,4,0),"露易")=0," ",IFERROR(VLOOKUP(B3574,总表!A:D,4,0),"-"))</f>
        <v>紫色</v>
      </c>
      <c r="I3574" s="6" t="str">
        <f t="shared" si="223"/>
        <v>紫色</v>
      </c>
    </row>
    <row r="3575" spans="1:9">
      <c r="A3575" s="6">
        <v>3574</v>
      </c>
      <c r="B3575" s="47" t="str">
        <f t="shared" si="220"/>
        <v>00000DF6</v>
      </c>
      <c r="C3575" s="50" t="str">
        <f>IFERROR(VLOOKUP(B3575,总表!A:B,2,0),"-")</f>
        <v>连衣套装</v>
      </c>
      <c r="D3575" s="51" t="str">
        <f t="shared" si="221"/>
        <v>连衣套装</v>
      </c>
      <c r="E3575" s="6" t="str">
        <f>IFERROR(VLOOKUP(B3575,总表!A:D,3,0),"-")</f>
        <v>希腊传统服装</v>
      </c>
      <c r="F3575" s="6" t="str">
        <f t="shared" si="222"/>
        <v>希腊传统服装</v>
      </c>
      <c r="H3575" s="6" t="str">
        <f>IF(IFERROR(VLOOKUP(B3575,总表!A:D,4,0),"露易")=0," ",IFERROR(VLOOKUP(B3575,总表!A:D,4,0),"-"))</f>
        <v>白色</v>
      </c>
      <c r="I3575" s="6" t="str">
        <f t="shared" si="223"/>
        <v>白色</v>
      </c>
    </row>
    <row r="3576" spans="1:9">
      <c r="A3576" s="6">
        <v>3575</v>
      </c>
      <c r="B3576" s="47" t="str">
        <f t="shared" si="220"/>
        <v>00000DF7</v>
      </c>
      <c r="C3576" s="47" t="str">
        <f>IFERROR(VLOOKUP(B3576,总表!A:B,2,0),"-")</f>
        <v>上衣</v>
      </c>
      <c r="D3576" s="6" t="str">
        <f t="shared" si="221"/>
        <v>上衣</v>
      </c>
      <c r="E3576" s="51" t="str">
        <f>IFERROR(VLOOKUP(B3576,总表!A:D,3,0),"-")</f>
        <v>汉字T恤</v>
      </c>
      <c r="F3576" s="51" t="str">
        <f t="shared" si="222"/>
        <v>汉字T恤</v>
      </c>
      <c r="H3576" s="51" t="str">
        <f>IF(IFERROR(VLOOKUP(B3576,总表!A:D,4,0),"露易")=0," ",IFERROR(VLOOKUP(B3576,总表!A:D,4,0),"-"))</f>
        <v>绿色</v>
      </c>
      <c r="I3576" s="51" t="str">
        <f t="shared" si="223"/>
        <v>绿色</v>
      </c>
    </row>
    <row r="3577" spans="1:9">
      <c r="A3577" s="6">
        <v>3576</v>
      </c>
      <c r="B3577" s="47" t="str">
        <f t="shared" si="220"/>
        <v>00000DF8</v>
      </c>
      <c r="C3577" s="50" t="str">
        <f>IFERROR(VLOOKUP(B3577,总表!A:B,2,0),"-")</f>
        <v>连衣套装</v>
      </c>
      <c r="D3577" s="51" t="str">
        <f t="shared" si="221"/>
        <v>连衣套装</v>
      </c>
      <c r="E3577" s="51" t="str">
        <f>IFERROR(VLOOKUP(B3577,总表!A:D,3,0),"-")</f>
        <v>发霉连身裙</v>
      </c>
      <c r="F3577" s="51" t="str">
        <f t="shared" si="222"/>
        <v>发霉连身裙</v>
      </c>
      <c r="H3577" s="6" t="str">
        <f>IF(IFERROR(VLOOKUP(B3577,总表!A:D,4,0),"露易")=0," ",IFERROR(VLOOKUP(B3577,总表!A:D,4,0),"-"))</f>
        <v>米色</v>
      </c>
      <c r="I3577" s="6" t="str">
        <f t="shared" si="223"/>
        <v>米色</v>
      </c>
    </row>
    <row r="3578" spans="1:9">
      <c r="A3578" s="6">
        <v>3577</v>
      </c>
      <c r="B3578" s="47" t="str">
        <f t="shared" si="220"/>
        <v>00000DF9</v>
      </c>
      <c r="C3578" s="50" t="str">
        <f>IFERROR(VLOOKUP(B3578,总表!A:B,2,0),"-")</f>
        <v>连衣套装</v>
      </c>
      <c r="D3578" s="51" t="str">
        <f t="shared" si="221"/>
        <v>连衣套装</v>
      </c>
      <c r="E3578" s="6" t="str">
        <f>IFERROR(VLOOKUP(B3578,总表!A:D,3,0),"-")</f>
        <v>埃及传统服装</v>
      </c>
      <c r="F3578" s="6" t="str">
        <f t="shared" si="222"/>
        <v>埃及传统服装</v>
      </c>
      <c r="H3578" s="6" t="str">
        <f>IF(IFERROR(VLOOKUP(B3578,总表!A:D,4,0),"露易")=0," ",IFERROR(VLOOKUP(B3578,总表!A:D,4,0),"-"))</f>
        <v>白色</v>
      </c>
      <c r="I3578" s="6" t="str">
        <f t="shared" si="223"/>
        <v>白色</v>
      </c>
    </row>
    <row r="3579" spans="1:9">
      <c r="A3579" s="6">
        <v>3578</v>
      </c>
      <c r="B3579" s="47" t="str">
        <f t="shared" si="220"/>
        <v>00000DFA</v>
      </c>
      <c r="C3579" s="47" t="str">
        <f>IFERROR(VLOOKUP(B3579,总表!A:B,2,0),"-")</f>
        <v>上衣</v>
      </c>
      <c r="D3579" s="6" t="str">
        <f t="shared" si="221"/>
        <v>上衣</v>
      </c>
      <c r="E3579" s="51" t="str">
        <f>IFERROR(VLOOKUP(B3579,总表!A:D,3,0),"-")</f>
        <v>针织罩衫配衬衫</v>
      </c>
      <c r="F3579" s="51" t="str">
        <f t="shared" si="222"/>
        <v>针织罩衫配衬衫</v>
      </c>
      <c r="H3579" s="6" t="str">
        <f>IF(IFERROR(VLOOKUP(B3579,总表!A:D,4,0),"露易")=0," ",IFERROR(VLOOKUP(B3579,总表!A:D,4,0),"-"))</f>
        <v>黄色</v>
      </c>
      <c r="I3579" s="6" t="str">
        <f t="shared" si="223"/>
        <v>黄色</v>
      </c>
    </row>
    <row r="3580" spans="1:9">
      <c r="A3580" s="6">
        <v>3579</v>
      </c>
      <c r="B3580" s="47" t="str">
        <f t="shared" si="220"/>
        <v>00000DFB</v>
      </c>
      <c r="C3580" s="47" t="str">
        <f>IFERROR(VLOOKUP(B3580,总表!A:B,2,0),"-")</f>
        <v>上衣</v>
      </c>
      <c r="D3580" s="6" t="str">
        <f t="shared" si="221"/>
        <v>上衣</v>
      </c>
      <c r="E3580" s="6" t="str">
        <f>IFERROR(VLOOKUP(B3580,总表!A:D,3,0),"-")</f>
        <v>菱格纹毛衣</v>
      </c>
      <c r="F3580" s="6" t="str">
        <f t="shared" si="222"/>
        <v>菱格纹毛衣</v>
      </c>
      <c r="H3580" s="51" t="str">
        <f>IF(IFERROR(VLOOKUP(B3580,总表!A:D,4,0),"露易")=0," ",IFERROR(VLOOKUP(B3580,总表!A:D,4,0),"-"))</f>
        <v>绿色</v>
      </c>
      <c r="I3580" s="51" t="str">
        <f t="shared" si="223"/>
        <v>绿色</v>
      </c>
    </row>
    <row r="3581" spans="1:9">
      <c r="A3581" s="6">
        <v>3580</v>
      </c>
      <c r="B3581" s="47" t="str">
        <f t="shared" si="220"/>
        <v>00000DFC</v>
      </c>
      <c r="C3581" s="50" t="str">
        <f>IFERROR(VLOOKUP(B3581,总表!A:B,2,0),"-")</f>
        <v>摆设类</v>
      </c>
      <c r="D3581" s="51" t="str">
        <f t="shared" si="221"/>
        <v>摆设类</v>
      </c>
      <c r="E3581" s="6" t="str">
        <f>IFERROR(VLOOKUP(B3581,总表!A:D,3,0),"-")</f>
        <v>盆栽架</v>
      </c>
      <c r="F3581" s="6" t="str">
        <f t="shared" si="222"/>
        <v>盆栽架</v>
      </c>
      <c r="H3581" s="6" t="str">
        <f>IF(IFERROR(VLOOKUP(B3581,总表!A:D,4,0),"露易")=0," ",IFERROR(VLOOKUP(B3581,总表!A:D,4,0),"-"))</f>
        <v> </v>
      </c>
      <c r="I3581" s="6" t="str">
        <f t="shared" si="223"/>
        <v> </v>
      </c>
    </row>
    <row r="3582" spans="1:9">
      <c r="A3582" s="6">
        <v>3581</v>
      </c>
      <c r="B3582" s="47" t="str">
        <f t="shared" si="220"/>
        <v>00000DFD</v>
      </c>
      <c r="C3582" s="50" t="str">
        <f>IFERROR(VLOOKUP(B3582,总表!A:B,2,0),"-")</f>
        <v>摆设类</v>
      </c>
      <c r="D3582" s="51" t="str">
        <f t="shared" si="221"/>
        <v>摆设类</v>
      </c>
      <c r="E3582" s="51" t="str">
        <f>IFERROR(VLOOKUP(B3582,总表!A:D,3,0),"-")</f>
        <v>鱼干</v>
      </c>
      <c r="F3582" s="51" t="str">
        <f t="shared" si="222"/>
        <v>鱼干</v>
      </c>
      <c r="H3582" s="6" t="str">
        <f>IF(IFERROR(VLOOKUP(B3582,总表!A:D,4,0),"露易")=0," ",IFERROR(VLOOKUP(B3582,总表!A:D,4,0),"-"))</f>
        <v> </v>
      </c>
      <c r="I3582" s="6" t="str">
        <f t="shared" si="223"/>
        <v> </v>
      </c>
    </row>
    <row r="3583" spans="1:9">
      <c r="A3583" s="6">
        <v>3582</v>
      </c>
      <c r="B3583" s="47" t="str">
        <f t="shared" si="220"/>
        <v>00000DFE</v>
      </c>
      <c r="C3583" s="50" t="str">
        <f>IFERROR(VLOOKUP(B3583,总表!A:B,2,0),"-")</f>
        <v>摆设类</v>
      </c>
      <c r="D3583" s="51" t="str">
        <f t="shared" si="221"/>
        <v>摆设类</v>
      </c>
      <c r="E3583" s="51" t="str">
        <f>IFERROR(VLOOKUP(B3583,总表!A:D,3,0),"-")</f>
        <v>书</v>
      </c>
      <c r="F3583" s="51" t="str">
        <f t="shared" si="222"/>
        <v>书</v>
      </c>
      <c r="H3583" s="6" t="str">
        <f>IF(IFERROR(VLOOKUP(B3583,总表!A:D,4,0),"露易")=0," ",IFERROR(VLOOKUP(B3583,总表!A:D,4,0),"-"))</f>
        <v> </v>
      </c>
      <c r="I3583" s="6" t="str">
        <f t="shared" si="223"/>
        <v> </v>
      </c>
    </row>
    <row r="3584" spans="1:9">
      <c r="A3584" s="6">
        <v>3583</v>
      </c>
      <c r="B3584" s="47" t="str">
        <f t="shared" si="220"/>
        <v>00000DFF</v>
      </c>
      <c r="C3584" s="50" t="str">
        <f>IFERROR(VLOOKUP(B3584,总表!A:B,2,0),"-")</f>
        <v>摆设类</v>
      </c>
      <c r="D3584" s="51" t="str">
        <f t="shared" si="221"/>
        <v>摆设类</v>
      </c>
      <c r="E3584" s="6" t="str">
        <f>IFERROR(VLOOKUP(B3584,总表!A:D,3,0),"-")</f>
        <v>大渔旗</v>
      </c>
      <c r="F3584" s="6" t="str">
        <f t="shared" si="222"/>
        <v>大渔旗</v>
      </c>
      <c r="H3584" s="6" t="str">
        <f>IF(IFERROR(VLOOKUP(B3584,总表!A:D,4,0),"露易")=0," ",IFERROR(VLOOKUP(B3584,总表!A:D,4,0),"-"))</f>
        <v> </v>
      </c>
      <c r="I3584" s="6" t="str">
        <f t="shared" si="223"/>
        <v> </v>
      </c>
    </row>
    <row r="3585" spans="1:9">
      <c r="A3585" s="6">
        <v>3584</v>
      </c>
      <c r="B3585" s="47" t="str">
        <f t="shared" si="220"/>
        <v>00000E00</v>
      </c>
      <c r="C3585" s="50" t="str">
        <f>IFERROR(VLOOKUP(B3585,总表!A:B,2,0),"-")</f>
        <v>摆设类</v>
      </c>
      <c r="D3585" s="51" t="str">
        <f t="shared" si="221"/>
        <v>摆设类</v>
      </c>
      <c r="E3585" s="6" t="str">
        <f>IFERROR(VLOOKUP(B3585,总表!A:D,3,0),"-")</f>
        <v>儿童认知海报</v>
      </c>
      <c r="F3585" s="6" t="str">
        <f t="shared" si="222"/>
        <v>儿童认知海报</v>
      </c>
      <c r="H3585" s="6" t="str">
        <f>IF(IFERROR(VLOOKUP(B3585,总表!A:D,4,0),"露易")=0," ",IFERROR(VLOOKUP(B3585,总表!A:D,4,0),"-"))</f>
        <v> </v>
      </c>
      <c r="I3585" s="6" t="str">
        <f t="shared" si="223"/>
        <v> </v>
      </c>
    </row>
    <row r="3586" spans="1:9">
      <c r="A3586" s="6">
        <v>3585</v>
      </c>
      <c r="B3586" s="47" t="str">
        <f t="shared" ref="B3586:B3649" si="224">DEC2HEX(ROW(A3585),8)</f>
        <v>00000E01</v>
      </c>
      <c r="C3586" s="47" t="str">
        <f>IFERROR(VLOOKUP(B3586,总表!A:B,2,0),"-")</f>
        <v>-</v>
      </c>
      <c r="D3586" s="6" t="str">
        <f t="shared" ref="D3586:D3649" si="225">C3586</f>
        <v>-</v>
      </c>
      <c r="E3586" s="6" t="str">
        <f>IFERROR(VLOOKUP(B3586,总表!A:D,3,0),"-")</f>
        <v>-</v>
      </c>
      <c r="F3586" s="6" t="str">
        <f t="shared" ref="F3586:F3649" si="226">E3586</f>
        <v>-</v>
      </c>
      <c r="G3586" s="6" t="s">
        <v>9</v>
      </c>
      <c r="H3586" s="6" t="str">
        <f>IF(IFERROR(VLOOKUP(B3586,总表!A:D,4,0),"露易")=0," ",IFERROR(VLOOKUP(B3586,总表!A:D,4,0),"-"))</f>
        <v>-</v>
      </c>
      <c r="I3586" s="6" t="str">
        <f t="shared" ref="I3586:I3649" si="227">H3586</f>
        <v>-</v>
      </c>
    </row>
    <row r="3587" spans="1:9">
      <c r="A3587" s="6">
        <v>3586</v>
      </c>
      <c r="B3587" s="47" t="str">
        <f t="shared" si="224"/>
        <v>00000E02</v>
      </c>
      <c r="C3587" s="50" t="str">
        <f>IFERROR(VLOOKUP(B3587,总表!A:B,2,0),"-")</f>
        <v>摆设类</v>
      </c>
      <c r="D3587" s="51" t="str">
        <f t="shared" si="225"/>
        <v>摆设类</v>
      </c>
      <c r="E3587" s="51" t="str">
        <f>IFERROR(VLOOKUP(B3587,总表!A:D,3,0),"-")</f>
        <v>杂志</v>
      </c>
      <c r="F3587" s="51" t="str">
        <f t="shared" si="226"/>
        <v>杂志</v>
      </c>
      <c r="H3587" s="6" t="str">
        <f>IF(IFERROR(VLOOKUP(B3587,总表!A:D,4,0),"露易")=0," ",IFERROR(VLOOKUP(B3587,总表!A:D,4,0),"-"))</f>
        <v> </v>
      </c>
      <c r="I3587" s="6" t="str">
        <f t="shared" si="227"/>
        <v> </v>
      </c>
    </row>
    <row r="3588" spans="1:9">
      <c r="A3588" s="6">
        <v>3587</v>
      </c>
      <c r="B3588" s="47" t="str">
        <f t="shared" si="224"/>
        <v>00000E03</v>
      </c>
      <c r="C3588" s="50" t="str">
        <f>IFERROR(VLOOKUP(B3588,总表!A:B,2,0),"-")</f>
        <v>摆设类</v>
      </c>
      <c r="D3588" s="51" t="str">
        <f t="shared" si="225"/>
        <v>摆设类</v>
      </c>
      <c r="E3588" s="51" t="str">
        <f>IFERROR(VLOOKUP(B3588,总表!A:D,3,0),"-")</f>
        <v>钓竿架</v>
      </c>
      <c r="F3588" s="51" t="str">
        <f t="shared" si="226"/>
        <v>钓竿架</v>
      </c>
      <c r="H3588" s="6" t="str">
        <f>IF(IFERROR(VLOOKUP(B3588,总表!A:D,4,0),"露易")=0," ",IFERROR(VLOOKUP(B3588,总表!A:D,4,0),"-"))</f>
        <v> </v>
      </c>
      <c r="I3588" s="6" t="str">
        <f t="shared" si="227"/>
        <v> </v>
      </c>
    </row>
    <row r="3589" spans="1:9">
      <c r="A3589" s="6">
        <v>3588</v>
      </c>
      <c r="B3589" s="47" t="str">
        <f t="shared" si="224"/>
        <v>00000E04</v>
      </c>
      <c r="C3589" s="50" t="str">
        <f>IFERROR(VLOOKUP(B3589,总表!A:B,2,0),"-")</f>
        <v>摆设类</v>
      </c>
      <c r="D3589" s="51" t="str">
        <f t="shared" si="225"/>
        <v>摆设类</v>
      </c>
      <c r="E3589" s="6" t="str">
        <f>IFERROR(VLOOKUP(B3589,总表!A:D,3,0),"-")</f>
        <v>路标</v>
      </c>
      <c r="F3589" s="6" t="str">
        <f t="shared" si="226"/>
        <v>路标</v>
      </c>
      <c r="H3589" s="6" t="str">
        <f>IF(IFERROR(VLOOKUP(B3589,总表!A:D,4,0),"露易")=0," ",IFERROR(VLOOKUP(B3589,总表!A:D,4,0),"-"))</f>
        <v> </v>
      </c>
      <c r="I3589" s="6" t="str">
        <f t="shared" si="227"/>
        <v> </v>
      </c>
    </row>
    <row r="3590" spans="1:9">
      <c r="A3590" s="6">
        <v>3589</v>
      </c>
      <c r="B3590" s="47" t="str">
        <f t="shared" si="224"/>
        <v>00000E05</v>
      </c>
      <c r="C3590" s="47" t="str">
        <f>IFERROR(VLOOKUP(B3590,总表!A:B,2,0),"-")</f>
        <v>-</v>
      </c>
      <c r="D3590" s="6" t="str">
        <f t="shared" si="225"/>
        <v>-</v>
      </c>
      <c r="E3590" s="6" t="str">
        <f>IFERROR(VLOOKUP(B3590,总表!A:D,3,0),"-")</f>
        <v>-</v>
      </c>
      <c r="F3590" s="6" t="str">
        <f t="shared" si="226"/>
        <v>-</v>
      </c>
      <c r="G3590" s="6" t="s">
        <v>9</v>
      </c>
      <c r="H3590" s="6" t="str">
        <f>IF(IFERROR(VLOOKUP(B3590,总表!A:D,4,0),"露易")=0," ",IFERROR(VLOOKUP(B3590,总表!A:D,4,0),"-"))</f>
        <v>-</v>
      </c>
      <c r="I3590" s="6" t="str">
        <f t="shared" si="227"/>
        <v>-</v>
      </c>
    </row>
    <row r="3591" spans="1:9">
      <c r="A3591" s="6">
        <v>3590</v>
      </c>
      <c r="B3591" s="47" t="str">
        <f t="shared" si="224"/>
        <v>00000E06</v>
      </c>
      <c r="C3591" s="50" t="str">
        <f>IFERROR(VLOOKUP(B3591,总表!A:B,2,0),"-")</f>
        <v>摆设类</v>
      </c>
      <c r="D3591" s="51" t="str">
        <f t="shared" si="225"/>
        <v>摆设类</v>
      </c>
      <c r="E3591" s="6" t="str">
        <f>IFERROR(VLOOKUP(B3591,总表!A:D,3,0),"-")</f>
        <v>桌上型电脑</v>
      </c>
      <c r="F3591" s="6" t="str">
        <f t="shared" si="226"/>
        <v>桌上型电脑</v>
      </c>
      <c r="H3591" s="6" t="str">
        <f>IF(IFERROR(VLOOKUP(B3591,总表!A:D,4,0),"露易")=0," ",IFERROR(VLOOKUP(B3591,总表!A:D,4,0),"-"))</f>
        <v> </v>
      </c>
      <c r="I3591" s="6" t="str">
        <f t="shared" si="227"/>
        <v> </v>
      </c>
    </row>
    <row r="3592" spans="1:9">
      <c r="A3592" s="6">
        <v>3591</v>
      </c>
      <c r="B3592" s="47" t="str">
        <f t="shared" si="224"/>
        <v>00000E07</v>
      </c>
      <c r="C3592" s="50" t="str">
        <f>IFERROR(VLOOKUP(B3592,总表!A:B,2,0),"-")</f>
        <v>摆设类</v>
      </c>
      <c r="D3592" s="51" t="str">
        <f t="shared" si="225"/>
        <v>摆设类</v>
      </c>
      <c r="E3592" s="6" t="str">
        <f>IFERROR(VLOOKUP(B3592,总表!A:D,3,0),"-")</f>
        <v>生日蜡烛</v>
      </c>
      <c r="F3592" s="6" t="str">
        <f t="shared" si="226"/>
        <v>生日蜡烛</v>
      </c>
      <c r="H3592" s="6" t="str">
        <f>IF(IFERROR(VLOOKUP(B3592,总表!A:D,4,0),"露易")=0," ",IFERROR(VLOOKUP(B3592,总表!A:D,4,0),"-"))</f>
        <v> </v>
      </c>
      <c r="I3592" s="6" t="str">
        <f t="shared" si="227"/>
        <v> </v>
      </c>
    </row>
    <row r="3593" spans="1:9">
      <c r="A3593" s="6">
        <v>3592</v>
      </c>
      <c r="B3593" s="47" t="str">
        <f t="shared" si="224"/>
        <v>00000E08</v>
      </c>
      <c r="C3593" s="50" t="str">
        <f>IFERROR(VLOOKUP(B3593,总表!A:B,2,0),"-")</f>
        <v>摆设类</v>
      </c>
      <c r="D3593" s="51" t="str">
        <f t="shared" si="225"/>
        <v>摆设类</v>
      </c>
      <c r="E3593" s="6" t="str">
        <f>IFERROR(VLOOKUP(B3593,总表!A:D,3,0),"-")</f>
        <v>生日蛋糕</v>
      </c>
      <c r="F3593" s="6" t="str">
        <f t="shared" si="226"/>
        <v>生日蛋糕</v>
      </c>
      <c r="H3593" s="6" t="str">
        <f>IF(IFERROR(VLOOKUP(B3593,总表!A:D,4,0),"露易")=0," ",IFERROR(VLOOKUP(B3593,总表!A:D,4,0),"-"))</f>
        <v> </v>
      </c>
      <c r="I3593" s="6" t="str">
        <f t="shared" si="227"/>
        <v> </v>
      </c>
    </row>
    <row r="3594" spans="1:9">
      <c r="A3594" s="6">
        <v>3593</v>
      </c>
      <c r="B3594" s="47" t="str">
        <f t="shared" si="224"/>
        <v>00000E09</v>
      </c>
      <c r="C3594" s="50" t="str">
        <f>IFERROR(VLOOKUP(B3594,总表!A:B,2,0),"-")</f>
        <v>摆设类</v>
      </c>
      <c r="D3594" s="51" t="str">
        <f t="shared" si="225"/>
        <v>摆设类</v>
      </c>
      <c r="E3594" s="6" t="str">
        <f>IFERROR(VLOOKUP(B3594,总表!A:D,3,0),"-")</f>
        <v>生日桌</v>
      </c>
      <c r="F3594" s="6" t="str">
        <f t="shared" si="226"/>
        <v>生日桌</v>
      </c>
      <c r="H3594" s="6" t="str">
        <f>IF(IFERROR(VLOOKUP(B3594,总表!A:D,4,0),"露易")=0," ",IFERROR(VLOOKUP(B3594,总表!A:D,4,0),"-"))</f>
        <v> </v>
      </c>
      <c r="I3594" s="6" t="str">
        <f t="shared" si="227"/>
        <v> </v>
      </c>
    </row>
    <row r="3595" spans="1:9">
      <c r="A3595" s="6">
        <v>3594</v>
      </c>
      <c r="B3595" s="47" t="str">
        <f t="shared" si="224"/>
        <v>00000E0A</v>
      </c>
      <c r="C3595" s="50" t="str">
        <f>IFERROR(VLOOKUP(B3595,总表!A:B,2,0),"-")</f>
        <v>摆设类</v>
      </c>
      <c r="D3595" s="51" t="str">
        <f t="shared" si="225"/>
        <v>摆设类</v>
      </c>
      <c r="E3595" s="6" t="str">
        <f>IFERROR(VLOOKUP(B3595,总表!A:D,3,0),"-")</f>
        <v>生日立牌</v>
      </c>
      <c r="F3595" s="6" t="str">
        <f t="shared" si="226"/>
        <v>生日立牌</v>
      </c>
      <c r="H3595" s="6" t="str">
        <f>IF(IFERROR(VLOOKUP(B3595,总表!A:D,4,0),"露易")=0," ",IFERROR(VLOOKUP(B3595,总表!A:D,4,0),"-"))</f>
        <v> </v>
      </c>
      <c r="I3595" s="6" t="str">
        <f t="shared" si="227"/>
        <v> </v>
      </c>
    </row>
    <row r="3596" spans="1:9">
      <c r="A3596" s="6">
        <v>3595</v>
      </c>
      <c r="B3596" s="47" t="str">
        <f t="shared" si="224"/>
        <v>00000E0B</v>
      </c>
      <c r="C3596" s="50" t="str">
        <f>IFERROR(VLOOKUP(B3596,总表!A:B,2,0),"-")</f>
        <v>摆设类</v>
      </c>
      <c r="D3596" s="51" t="str">
        <f t="shared" si="225"/>
        <v>摆设类</v>
      </c>
      <c r="E3596" s="6" t="str">
        <f>IFERROR(VLOOKUP(B3596,总表!A:D,3,0),"-")</f>
        <v>公园时钟</v>
      </c>
      <c r="F3596" s="6" t="str">
        <f t="shared" si="226"/>
        <v>公园时钟</v>
      </c>
      <c r="H3596" s="6" t="str">
        <f>IF(IFERROR(VLOOKUP(B3596,总表!A:D,4,0),"露易")=0," ",IFERROR(VLOOKUP(B3596,总表!A:D,4,0),"-"))</f>
        <v> </v>
      </c>
      <c r="I3596" s="6" t="str">
        <f t="shared" si="227"/>
        <v> </v>
      </c>
    </row>
    <row r="3597" spans="1:9">
      <c r="A3597" s="6">
        <v>3596</v>
      </c>
      <c r="B3597" s="47" t="str">
        <f t="shared" si="224"/>
        <v>00000E0C</v>
      </c>
      <c r="C3597" s="50" t="str">
        <f>IFERROR(VLOOKUP(B3597,总表!A:B,2,0),"-")</f>
        <v>摆设类</v>
      </c>
      <c r="D3597" s="51" t="str">
        <f t="shared" si="225"/>
        <v>摆设类</v>
      </c>
      <c r="E3597" s="6" t="str">
        <f>IFERROR(VLOOKUP(B3597,总表!A:D,3,0),"-")</f>
        <v>游泳池</v>
      </c>
      <c r="F3597" s="6" t="str">
        <f t="shared" si="226"/>
        <v>游泳池</v>
      </c>
      <c r="H3597" s="6" t="str">
        <f>IF(IFERROR(VLOOKUP(B3597,总表!A:D,4,0),"露易")=0," ",IFERROR(VLOOKUP(B3597,总表!A:D,4,0),"-"))</f>
        <v> </v>
      </c>
      <c r="I3597" s="6" t="str">
        <f t="shared" si="227"/>
        <v> </v>
      </c>
    </row>
    <row r="3598" spans="1:9">
      <c r="A3598" s="6">
        <v>3597</v>
      </c>
      <c r="B3598" s="47" t="str">
        <f t="shared" si="224"/>
        <v>00000E0D</v>
      </c>
      <c r="C3598" s="47" t="str">
        <f>IFERROR(VLOOKUP(B3598,总表!A:B,2,0),"-")</f>
        <v>上衣</v>
      </c>
      <c r="D3598" s="6" t="str">
        <f t="shared" si="225"/>
        <v>上衣</v>
      </c>
      <c r="E3598" s="6" t="str">
        <f>IFERROR(VLOOKUP(B3598,总表!A:D,3,0),"-")</f>
        <v>花朵针织衫</v>
      </c>
      <c r="F3598" s="6" t="str">
        <f t="shared" si="226"/>
        <v>花朵针织衫</v>
      </c>
      <c r="H3598" s="51" t="str">
        <f>IF(IFERROR(VLOOKUP(B3598,总表!A:D,4,0),"露易")=0," ",IFERROR(VLOOKUP(B3598,总表!A:D,4,0),"-"))</f>
        <v>红色</v>
      </c>
      <c r="I3598" s="51" t="str">
        <f t="shared" si="227"/>
        <v>红色</v>
      </c>
    </row>
    <row r="3599" spans="1:9">
      <c r="A3599" s="6">
        <v>3598</v>
      </c>
      <c r="B3599" s="47" t="str">
        <f t="shared" si="224"/>
        <v>00000E0E</v>
      </c>
      <c r="C3599" s="47" t="str">
        <f>IFERROR(VLOOKUP(B3599,总表!A:B,2,0),"-")</f>
        <v>-</v>
      </c>
      <c r="D3599" s="6" t="str">
        <f t="shared" si="225"/>
        <v>-</v>
      </c>
      <c r="E3599" s="6" t="str">
        <f>IFERROR(VLOOKUP(B3599,总表!A:D,3,0),"-")</f>
        <v>-</v>
      </c>
      <c r="F3599" s="6" t="str">
        <f t="shared" si="226"/>
        <v>-</v>
      </c>
      <c r="G3599" s="6" t="s">
        <v>9</v>
      </c>
      <c r="H3599" s="6" t="str">
        <f>IF(IFERROR(VLOOKUP(B3599,总表!A:D,4,0),"露易")=0," ",IFERROR(VLOOKUP(B3599,总表!A:D,4,0),"-"))</f>
        <v>-</v>
      </c>
      <c r="I3599" s="6" t="str">
        <f t="shared" si="227"/>
        <v>-</v>
      </c>
    </row>
    <row r="3600" spans="1:9">
      <c r="A3600" s="6">
        <v>3599</v>
      </c>
      <c r="B3600" s="47" t="str">
        <f t="shared" si="224"/>
        <v>00000E0F</v>
      </c>
      <c r="C3600" s="47" t="str">
        <f>IFERROR(VLOOKUP(B3600,总表!A:B,2,0),"-")</f>
        <v>上衣</v>
      </c>
      <c r="D3600" s="6" t="str">
        <f t="shared" si="225"/>
        <v>上衣</v>
      </c>
      <c r="E3600" s="6" t="str">
        <f>IFERROR(VLOOKUP(B3600,总表!A:D,3,0),"-")</f>
        <v>网球毛衣</v>
      </c>
      <c r="F3600" s="6" t="str">
        <f t="shared" si="226"/>
        <v>网球毛衣</v>
      </c>
      <c r="H3600" s="6" t="str">
        <f>IF(IFERROR(VLOOKUP(B3600,总表!A:D,4,0),"露易")=0," ",IFERROR(VLOOKUP(B3600,总表!A:D,4,0),"-"))</f>
        <v>象牙色</v>
      </c>
      <c r="I3600" s="6" t="str">
        <f t="shared" si="227"/>
        <v>象牙色</v>
      </c>
    </row>
    <row r="3601" spans="1:9">
      <c r="A3601" s="6">
        <v>3600</v>
      </c>
      <c r="B3601" s="47" t="str">
        <f t="shared" si="224"/>
        <v>00000E10</v>
      </c>
      <c r="C3601" s="47" t="str">
        <f>IFERROR(VLOOKUP(B3601,总表!A:B,2,0),"-")</f>
        <v>-</v>
      </c>
      <c r="D3601" s="6" t="str">
        <f t="shared" si="225"/>
        <v>-</v>
      </c>
      <c r="E3601" s="6" t="str">
        <f>IFERROR(VLOOKUP(B3601,总表!A:D,3,0),"-")</f>
        <v>-</v>
      </c>
      <c r="F3601" s="6" t="str">
        <f t="shared" si="226"/>
        <v>-</v>
      </c>
      <c r="G3601" s="6" t="s">
        <v>9</v>
      </c>
      <c r="H3601" s="6" t="str">
        <f>IF(IFERROR(VLOOKUP(B3601,总表!A:D,4,0),"露易")=0," ",IFERROR(VLOOKUP(B3601,总表!A:D,4,0),"-"))</f>
        <v>-</v>
      </c>
      <c r="I3601" s="6" t="str">
        <f t="shared" si="227"/>
        <v>-</v>
      </c>
    </row>
    <row r="3602" spans="1:9">
      <c r="A3602" s="6">
        <v>3601</v>
      </c>
      <c r="B3602" s="47" t="str">
        <f t="shared" si="224"/>
        <v>00000E11</v>
      </c>
      <c r="C3602" s="47" t="str">
        <f>IFERROR(VLOOKUP(B3602,总表!A:B,2,0),"-")</f>
        <v>-</v>
      </c>
      <c r="D3602" s="6" t="str">
        <f t="shared" si="225"/>
        <v>-</v>
      </c>
      <c r="E3602" s="6" t="str">
        <f>IFERROR(VLOOKUP(B3602,总表!A:D,3,0),"-")</f>
        <v>-</v>
      </c>
      <c r="F3602" s="6" t="str">
        <f t="shared" si="226"/>
        <v>-</v>
      </c>
      <c r="G3602" s="6" t="s">
        <v>9</v>
      </c>
      <c r="H3602" s="6" t="str">
        <f>IF(IFERROR(VLOOKUP(B3602,总表!A:D,4,0),"露易")=0," ",IFERROR(VLOOKUP(B3602,总表!A:D,4,0),"-"))</f>
        <v>-</v>
      </c>
      <c r="I3602" s="6" t="str">
        <f t="shared" si="227"/>
        <v>-</v>
      </c>
    </row>
    <row r="3603" spans="1:9">
      <c r="A3603" s="6">
        <v>3602</v>
      </c>
      <c r="B3603" s="47" t="str">
        <f t="shared" si="224"/>
        <v>00000E12</v>
      </c>
      <c r="C3603" s="47" t="str">
        <f>IFERROR(VLOOKUP(B3603,总表!A:B,2,0),"-")</f>
        <v>-</v>
      </c>
      <c r="D3603" s="6" t="str">
        <f t="shared" si="225"/>
        <v>-</v>
      </c>
      <c r="E3603" s="6" t="str">
        <f>IFERROR(VLOOKUP(B3603,总表!A:D,3,0),"-")</f>
        <v>-</v>
      </c>
      <c r="F3603" s="6" t="str">
        <f t="shared" si="226"/>
        <v>-</v>
      </c>
      <c r="G3603" s="6" t="s">
        <v>9</v>
      </c>
      <c r="H3603" s="6" t="str">
        <f>IF(IFERROR(VLOOKUP(B3603,总表!A:D,4,0),"露易")=0," ",IFERROR(VLOOKUP(B3603,总表!A:D,4,0),"-"))</f>
        <v>-</v>
      </c>
      <c r="I3603" s="6" t="str">
        <f t="shared" si="227"/>
        <v>-</v>
      </c>
    </row>
    <row r="3604" spans="1:9">
      <c r="A3604" s="6">
        <v>3603</v>
      </c>
      <c r="B3604" s="47" t="str">
        <f t="shared" si="224"/>
        <v>00000E13</v>
      </c>
      <c r="C3604" s="47" t="str">
        <f>IFERROR(VLOOKUP(B3604,总表!A:B,2,0),"-")</f>
        <v>-</v>
      </c>
      <c r="D3604" s="6" t="str">
        <f t="shared" si="225"/>
        <v>-</v>
      </c>
      <c r="E3604" s="6" t="str">
        <f>IFERROR(VLOOKUP(B3604,总表!A:D,3,0),"-")</f>
        <v>-</v>
      </c>
      <c r="F3604" s="6" t="str">
        <f t="shared" si="226"/>
        <v>-</v>
      </c>
      <c r="G3604" s="6" t="s">
        <v>9</v>
      </c>
      <c r="H3604" s="6" t="str">
        <f>IF(IFERROR(VLOOKUP(B3604,总表!A:D,4,0),"露易")=0," ",IFERROR(VLOOKUP(B3604,总表!A:D,4,0),"-"))</f>
        <v>-</v>
      </c>
      <c r="I3604" s="6" t="str">
        <f t="shared" si="227"/>
        <v>-</v>
      </c>
    </row>
    <row r="3605" spans="1:9">
      <c r="A3605" s="6">
        <v>3604</v>
      </c>
      <c r="B3605" s="47" t="str">
        <f t="shared" si="224"/>
        <v>00000E14</v>
      </c>
      <c r="C3605" s="47" t="str">
        <f>IFERROR(VLOOKUP(B3605,总表!A:B,2,0),"-")</f>
        <v>-</v>
      </c>
      <c r="D3605" s="6" t="str">
        <f t="shared" si="225"/>
        <v>-</v>
      </c>
      <c r="E3605" s="6" t="str">
        <f>IFERROR(VLOOKUP(B3605,总表!A:D,3,0),"-")</f>
        <v>-</v>
      </c>
      <c r="F3605" s="6" t="str">
        <f t="shared" si="226"/>
        <v>-</v>
      </c>
      <c r="G3605" s="6" t="s">
        <v>9</v>
      </c>
      <c r="H3605" s="6" t="str">
        <f>IF(IFERROR(VLOOKUP(B3605,总表!A:D,4,0),"露易")=0," ",IFERROR(VLOOKUP(B3605,总表!A:D,4,0),"-"))</f>
        <v>-</v>
      </c>
      <c r="I3605" s="6" t="str">
        <f t="shared" si="227"/>
        <v>-</v>
      </c>
    </row>
    <row r="3606" spans="1:9">
      <c r="A3606" s="6">
        <v>3605</v>
      </c>
      <c r="B3606" s="47" t="str">
        <f t="shared" si="224"/>
        <v>00000E15</v>
      </c>
      <c r="C3606" s="47" t="str">
        <f>IFERROR(VLOOKUP(B3606,总表!A:B,2,0),"-")</f>
        <v>-</v>
      </c>
      <c r="D3606" s="6" t="str">
        <f t="shared" si="225"/>
        <v>-</v>
      </c>
      <c r="E3606" s="6" t="str">
        <f>IFERROR(VLOOKUP(B3606,总表!A:D,3,0),"-")</f>
        <v>-</v>
      </c>
      <c r="F3606" s="6" t="str">
        <f t="shared" si="226"/>
        <v>-</v>
      </c>
      <c r="G3606" s="6" t="s">
        <v>9</v>
      </c>
      <c r="H3606" s="6" t="str">
        <f>IF(IFERROR(VLOOKUP(B3606,总表!A:D,4,0),"露易")=0," ",IFERROR(VLOOKUP(B3606,总表!A:D,4,0),"-"))</f>
        <v>-</v>
      </c>
      <c r="I3606" s="6" t="str">
        <f t="shared" si="227"/>
        <v>-</v>
      </c>
    </row>
    <row r="3607" spans="1:9">
      <c r="A3607" s="6">
        <v>3606</v>
      </c>
      <c r="B3607" s="47" t="str">
        <f t="shared" si="224"/>
        <v>00000E16</v>
      </c>
      <c r="C3607" s="50" t="str">
        <f>IFERROR(VLOOKUP(B3607,总表!A:B,2,0),"-")</f>
        <v>连衣套装</v>
      </c>
      <c r="D3607" s="51" t="str">
        <f t="shared" si="225"/>
        <v>连衣套装</v>
      </c>
      <c r="E3607" s="6" t="str">
        <f>IFERROR(VLOOKUP(B3607,总表!A:D,3,0),"-")</f>
        <v>阿拉伯传统服装</v>
      </c>
      <c r="F3607" s="6" t="str">
        <f t="shared" si="226"/>
        <v>阿拉伯传统服装</v>
      </c>
      <c r="H3607" s="6" t="str">
        <f>IF(IFERROR(VLOOKUP(B3607,总表!A:D,4,0),"露易")=0," ",IFERROR(VLOOKUP(B3607,总表!A:D,4,0),"-"))</f>
        <v>紫色</v>
      </c>
      <c r="I3607" s="6" t="str">
        <f t="shared" si="227"/>
        <v>紫色</v>
      </c>
    </row>
    <row r="3608" spans="1:9">
      <c r="A3608" s="6">
        <v>3607</v>
      </c>
      <c r="B3608" s="47" t="str">
        <f t="shared" si="224"/>
        <v>00000E17</v>
      </c>
      <c r="C3608" s="50" t="str">
        <f>IFERROR(VLOOKUP(B3608,总表!A:B,2,0),"-")</f>
        <v>连衣套装</v>
      </c>
      <c r="D3608" s="51" t="str">
        <f t="shared" si="225"/>
        <v>连衣套装</v>
      </c>
      <c r="E3608" s="51" t="str">
        <f>IFERROR(VLOOKUP(B3608,总表!A:D,3,0),"-")</f>
        <v>绷带装</v>
      </c>
      <c r="F3608" s="51" t="str">
        <f t="shared" si="226"/>
        <v>绷带装</v>
      </c>
      <c r="H3608" s="6" t="str">
        <f>IF(IFERROR(VLOOKUP(B3608,总表!A:D,4,0),"露易")=0," ",IFERROR(VLOOKUP(B3608,总表!A:D,4,0),"-"))</f>
        <v>白色</v>
      </c>
      <c r="I3608" s="6" t="str">
        <f t="shared" si="227"/>
        <v>白色</v>
      </c>
    </row>
    <row r="3609" spans="1:9">
      <c r="A3609" s="6">
        <v>3608</v>
      </c>
      <c r="B3609" s="47" t="str">
        <f t="shared" si="224"/>
        <v>00000E18</v>
      </c>
      <c r="C3609" s="47" t="str">
        <f>IFERROR(VLOOKUP(B3609,总表!A:B,2,0),"-")</f>
        <v>-</v>
      </c>
      <c r="D3609" s="6" t="str">
        <f t="shared" si="225"/>
        <v>-</v>
      </c>
      <c r="E3609" s="6" t="str">
        <f>IFERROR(VLOOKUP(B3609,总表!A:D,3,0),"-")</f>
        <v>-</v>
      </c>
      <c r="F3609" s="6" t="str">
        <f t="shared" si="226"/>
        <v>-</v>
      </c>
      <c r="G3609" s="6" t="s">
        <v>9</v>
      </c>
      <c r="H3609" s="6" t="str">
        <f>IF(IFERROR(VLOOKUP(B3609,总表!A:D,4,0),"露易")=0," ",IFERROR(VLOOKUP(B3609,总表!A:D,4,0),"-"))</f>
        <v>-</v>
      </c>
      <c r="I3609" s="6" t="str">
        <f t="shared" si="227"/>
        <v>-</v>
      </c>
    </row>
    <row r="3610" spans="1:9">
      <c r="A3610" s="6">
        <v>3609</v>
      </c>
      <c r="B3610" s="47" t="str">
        <f t="shared" si="224"/>
        <v>00000E19</v>
      </c>
      <c r="C3610" s="50" t="str">
        <f>IFERROR(VLOOKUP(B3610,总表!A:B,2,0),"-")</f>
        <v>连衣套装</v>
      </c>
      <c r="D3610" s="51" t="str">
        <f t="shared" si="225"/>
        <v>连衣套装</v>
      </c>
      <c r="E3610" s="6" t="str">
        <f>IFERROR(VLOOKUP(B3610,总表!A:D,3,0),"-")</f>
        <v>骷髅装</v>
      </c>
      <c r="F3610" s="6" t="str">
        <f t="shared" si="226"/>
        <v>骷髅装</v>
      </c>
      <c r="H3610" s="6" t="str">
        <f>IF(IFERROR(VLOOKUP(B3610,总表!A:D,4,0),"露易")=0," ",IFERROR(VLOOKUP(B3610,总表!A:D,4,0),"-"))</f>
        <v>白色</v>
      </c>
      <c r="I3610" s="6" t="str">
        <f t="shared" si="227"/>
        <v>白色</v>
      </c>
    </row>
    <row r="3611" spans="1:9">
      <c r="A3611" s="6">
        <v>3610</v>
      </c>
      <c r="B3611" s="47" t="str">
        <f t="shared" si="224"/>
        <v>00000E1A</v>
      </c>
      <c r="C3611" s="50" t="str">
        <f>IFERROR(VLOOKUP(B3611,总表!A:B,2,0),"-")</f>
        <v>连衣套装</v>
      </c>
      <c r="D3611" s="51" t="str">
        <f t="shared" si="225"/>
        <v>连衣套装</v>
      </c>
      <c r="E3611" s="51" t="str">
        <f>IFERROR(VLOOKUP(B3611,总表!A:D,3,0),"-")</f>
        <v>职业摔角装</v>
      </c>
      <c r="F3611" s="51" t="str">
        <f t="shared" si="226"/>
        <v>职业摔角装</v>
      </c>
      <c r="H3611" s="51" t="str">
        <f>IF(IFERROR(VLOOKUP(B3611,总表!A:D,4,0),"露易")=0," ",IFERROR(VLOOKUP(B3611,总表!A:D,4,0),"-"))</f>
        <v>红色</v>
      </c>
      <c r="I3611" s="51" t="str">
        <f t="shared" si="227"/>
        <v>红色</v>
      </c>
    </row>
    <row r="3612" spans="1:9">
      <c r="A3612" s="6">
        <v>3611</v>
      </c>
      <c r="B3612" s="47" t="str">
        <f t="shared" si="224"/>
        <v>00000E1B</v>
      </c>
      <c r="C3612" s="50" t="str">
        <f>IFERROR(VLOOKUP(B3612,总表!A:B,2,0),"-")</f>
        <v>连衣套装</v>
      </c>
      <c r="D3612" s="51" t="str">
        <f t="shared" si="225"/>
        <v>连衣套装</v>
      </c>
      <c r="E3612" s="6" t="str">
        <f>IFERROR(VLOOKUP(B3612,总表!A:D,3,0),"-")</f>
        <v>棒球服</v>
      </c>
      <c r="F3612" s="6" t="str">
        <f t="shared" si="226"/>
        <v>棒球服</v>
      </c>
      <c r="H3612" s="51" t="str">
        <f>IF(IFERROR(VLOOKUP(B3612,总表!A:D,4,0),"露易")=0," ",IFERROR(VLOOKUP(B3612,总表!A:D,4,0),"-"))</f>
        <v>红色</v>
      </c>
      <c r="I3612" s="51" t="str">
        <f t="shared" si="227"/>
        <v>红色</v>
      </c>
    </row>
    <row r="3613" spans="1:9">
      <c r="A3613" s="6">
        <v>3612</v>
      </c>
      <c r="B3613" s="47" t="str">
        <f t="shared" si="224"/>
        <v>00000E1C</v>
      </c>
      <c r="C3613" s="50" t="str">
        <f>IFERROR(VLOOKUP(B3613,总表!A:B,2,0),"-")</f>
        <v>连衣套装</v>
      </c>
      <c r="D3613" s="51" t="str">
        <f t="shared" si="225"/>
        <v>连衣套装</v>
      </c>
      <c r="E3613" s="6" t="str">
        <f>IFERROR(VLOOKUP(B3613,总表!A:D,3,0),"-")</f>
        <v>机长制服</v>
      </c>
      <c r="F3613" s="6" t="str">
        <f t="shared" si="226"/>
        <v>机长制服</v>
      </c>
      <c r="H3613" s="6" t="str">
        <f>IF(IFERROR(VLOOKUP(B3613,总表!A:D,4,0),"露易")=0," ",IFERROR(VLOOKUP(B3613,总表!A:D,4,0),"-"))</f>
        <v>海军蓝</v>
      </c>
      <c r="I3613" s="6" t="str">
        <f t="shared" si="227"/>
        <v>海军蓝</v>
      </c>
    </row>
    <row r="3614" spans="1:9">
      <c r="A3614" s="6">
        <v>3613</v>
      </c>
      <c r="B3614" s="47" t="str">
        <f t="shared" si="224"/>
        <v>00000E1D</v>
      </c>
      <c r="C3614" s="50" t="str">
        <f>IFERROR(VLOOKUP(B3614,总表!A:B,2,0),"-")</f>
        <v>连衣套装</v>
      </c>
      <c r="D3614" s="51" t="str">
        <f t="shared" si="225"/>
        <v>连衣套装</v>
      </c>
      <c r="E3614" s="6" t="str">
        <f>IFERROR(VLOOKUP(B3614,总表!A:D,3,0),"-")</f>
        <v>斗牛士装</v>
      </c>
      <c r="F3614" s="6" t="str">
        <f t="shared" si="226"/>
        <v>斗牛士装</v>
      </c>
      <c r="H3614" s="6" t="str">
        <f>IF(IFERROR(VLOOKUP(B3614,总表!A:D,4,0),"露易")=0," ",IFERROR(VLOOKUP(B3614,总表!A:D,4,0),"-"))</f>
        <v>黑色</v>
      </c>
      <c r="I3614" s="6" t="str">
        <f t="shared" si="227"/>
        <v>黑色</v>
      </c>
    </row>
    <row r="3615" spans="1:9">
      <c r="A3615" s="6">
        <v>3614</v>
      </c>
      <c r="B3615" s="47" t="str">
        <f t="shared" si="224"/>
        <v>00000E1E</v>
      </c>
      <c r="C3615" s="50" t="str">
        <f>IFERROR(VLOOKUP(B3615,总表!A:B,2,0),"-")</f>
        <v>连衣套装</v>
      </c>
      <c r="D3615" s="51" t="str">
        <f t="shared" si="225"/>
        <v>连衣套装</v>
      </c>
      <c r="E3615" s="6" t="str">
        <f>IFERROR(VLOOKUP(B3615,总表!A:D,3,0),"-")</f>
        <v>荷兰洋装</v>
      </c>
      <c r="F3615" s="6" t="str">
        <f t="shared" si="226"/>
        <v>荷兰洋装</v>
      </c>
      <c r="H3615" s="51" t="str">
        <f>IF(IFERROR(VLOOKUP(B3615,总表!A:D,4,0),"露易")=0," ",IFERROR(VLOOKUP(B3615,总表!A:D,4,0),"-"))</f>
        <v>红色</v>
      </c>
      <c r="I3615" s="51" t="str">
        <f t="shared" si="227"/>
        <v>红色</v>
      </c>
    </row>
    <row r="3616" spans="1:9">
      <c r="A3616" s="6">
        <v>3615</v>
      </c>
      <c r="B3616" s="47" t="str">
        <f t="shared" si="224"/>
        <v>00000E1F</v>
      </c>
      <c r="C3616" s="50" t="str">
        <f>IFERROR(VLOOKUP(B3616,总表!A:B,2,0),"-")</f>
        <v>摆设类</v>
      </c>
      <c r="D3616" s="51" t="str">
        <f t="shared" si="225"/>
        <v>摆设类</v>
      </c>
      <c r="E3616" s="51" t="str">
        <f>IFERROR(VLOOKUP(B3616,总表!A:D,3,0),"-")</f>
        <v>层架式厨房</v>
      </c>
      <c r="F3616" s="51" t="str">
        <f t="shared" si="226"/>
        <v>层架式厨房</v>
      </c>
      <c r="H3616" s="6" t="str">
        <f>IF(IFERROR(VLOOKUP(B3616,总表!A:D,4,0),"露易")=0," ",IFERROR(VLOOKUP(B3616,总表!A:D,4,0),"-"))</f>
        <v> </v>
      </c>
      <c r="I3616" s="6" t="str">
        <f t="shared" si="227"/>
        <v> </v>
      </c>
    </row>
    <row r="3617" spans="1:9">
      <c r="A3617" s="6">
        <v>3616</v>
      </c>
      <c r="B3617" s="47" t="str">
        <f t="shared" si="224"/>
        <v>00000E20</v>
      </c>
      <c r="C3617" s="50" t="str">
        <f>IFERROR(VLOOKUP(B3617,总表!A:B,2,0),"-")</f>
        <v>摆设类</v>
      </c>
      <c r="D3617" s="51" t="str">
        <f t="shared" si="225"/>
        <v>摆设类</v>
      </c>
      <c r="E3617" s="6" t="str">
        <f>IFERROR(VLOOKUP(B3617,总表!A:D,3,0),"-")</f>
        <v>橱柜式厨房</v>
      </c>
      <c r="F3617" s="6" t="str">
        <f t="shared" si="226"/>
        <v>橱柜式厨房</v>
      </c>
      <c r="H3617" s="6" t="str">
        <f>IF(IFERROR(VLOOKUP(B3617,总表!A:D,4,0),"露易")=0," ",IFERROR(VLOOKUP(B3617,总表!A:D,4,0),"-"))</f>
        <v> </v>
      </c>
      <c r="I3617" s="6" t="str">
        <f t="shared" si="227"/>
        <v> </v>
      </c>
    </row>
    <row r="3618" spans="1:9">
      <c r="A3618" s="6">
        <v>3617</v>
      </c>
      <c r="B3618" s="47" t="str">
        <f t="shared" si="224"/>
        <v>00000E21</v>
      </c>
      <c r="C3618" s="50" t="str">
        <f>IFERROR(VLOOKUP(B3618,总表!A:B,2,0),"-")</f>
        <v>摆设类</v>
      </c>
      <c r="D3618" s="51" t="str">
        <f t="shared" si="225"/>
        <v>摆设类</v>
      </c>
      <c r="E3618" s="6" t="str">
        <f>IFERROR(VLOOKUP(B3618,总表!A:D,3,0),"-")</f>
        <v>路边摊</v>
      </c>
      <c r="F3618" s="6" t="str">
        <f t="shared" si="226"/>
        <v>路边摊</v>
      </c>
      <c r="H3618" s="6" t="str">
        <f>IF(IFERROR(VLOOKUP(B3618,总表!A:D,4,0),"露易")=0," ",IFERROR(VLOOKUP(B3618,总表!A:D,4,0),"-"))</f>
        <v> </v>
      </c>
      <c r="I3618" s="6" t="str">
        <f t="shared" si="227"/>
        <v> </v>
      </c>
    </row>
    <row r="3619" spans="1:9">
      <c r="A3619" s="6">
        <v>3618</v>
      </c>
      <c r="B3619" s="47" t="str">
        <f t="shared" si="224"/>
        <v>00000E22</v>
      </c>
      <c r="C3619" s="50" t="str">
        <f>IFERROR(VLOOKUP(B3619,总表!A:B,2,0),"-")</f>
        <v>摆设类</v>
      </c>
      <c r="D3619" s="51" t="str">
        <f t="shared" si="225"/>
        <v>摆设类</v>
      </c>
      <c r="E3619" s="6" t="str">
        <f>IFERROR(VLOOKUP(B3619,总表!A:D,3,0),"-")</f>
        <v>切菜板</v>
      </c>
      <c r="F3619" s="6" t="str">
        <f t="shared" si="226"/>
        <v>切菜板</v>
      </c>
      <c r="H3619" s="6" t="str">
        <f>IF(IFERROR(VLOOKUP(B3619,总表!A:D,4,0),"露易")=0," ",IFERROR(VLOOKUP(B3619,总表!A:D,4,0),"-"))</f>
        <v> </v>
      </c>
      <c r="I3619" s="6" t="str">
        <f t="shared" si="227"/>
        <v> </v>
      </c>
    </row>
    <row r="3620" spans="1:9">
      <c r="A3620" s="6">
        <v>3619</v>
      </c>
      <c r="B3620" s="47" t="str">
        <f t="shared" si="224"/>
        <v>00000E23</v>
      </c>
      <c r="C3620" s="50" t="str">
        <f>IFERROR(VLOOKUP(B3620,总表!A:B,2,0),"-")</f>
        <v>摆设类</v>
      </c>
      <c r="D3620" s="51" t="str">
        <f t="shared" si="225"/>
        <v>摆设类</v>
      </c>
      <c r="E3620" s="6" t="str">
        <f>IFERROR(VLOOKUP(B3620,总表!A:D,3,0),"-")</f>
        <v>保温汤锅</v>
      </c>
      <c r="F3620" s="6" t="str">
        <f t="shared" si="226"/>
        <v>保温汤锅</v>
      </c>
      <c r="H3620" s="6" t="str">
        <f>IF(IFERROR(VLOOKUP(B3620,总表!A:D,4,0),"露易")=0," ",IFERROR(VLOOKUP(B3620,总表!A:D,4,0),"-"))</f>
        <v> </v>
      </c>
      <c r="I3620" s="6" t="str">
        <f t="shared" si="227"/>
        <v> </v>
      </c>
    </row>
    <row r="3621" spans="1:9">
      <c r="A3621" s="6">
        <v>3620</v>
      </c>
      <c r="B3621" s="47" t="str">
        <f t="shared" si="224"/>
        <v>00000E24</v>
      </c>
      <c r="C3621" s="50" t="str">
        <f>IFERROR(VLOOKUP(B3621,总表!A:B,2,0),"-")</f>
        <v>摆设类</v>
      </c>
      <c r="D3621" s="51" t="str">
        <f t="shared" si="225"/>
        <v>摆设类</v>
      </c>
      <c r="E3621" s="6" t="str">
        <f>IFERROR(VLOOKUP(B3621,总表!A:D,3,0),"-")</f>
        <v>玩具蟑螂</v>
      </c>
      <c r="F3621" s="6" t="str">
        <f t="shared" si="226"/>
        <v>玩具蟑螂</v>
      </c>
      <c r="H3621" s="6" t="str">
        <f>IF(IFERROR(VLOOKUP(B3621,总表!A:D,4,0),"露易")=0," ",IFERROR(VLOOKUP(B3621,总表!A:D,4,0),"-"))</f>
        <v> </v>
      </c>
      <c r="I3621" s="6" t="str">
        <f t="shared" si="227"/>
        <v> </v>
      </c>
    </row>
    <row r="3622" spans="1:9">
      <c r="A3622" s="6">
        <v>3621</v>
      </c>
      <c r="B3622" s="47" t="str">
        <f t="shared" si="224"/>
        <v>00000E25</v>
      </c>
      <c r="C3622" s="50" t="str">
        <f>IFERROR(VLOOKUP(B3622,总表!A:B,2,0),"-")</f>
        <v>摆设类</v>
      </c>
      <c r="D3622" s="51" t="str">
        <f t="shared" si="225"/>
        <v>摆设类</v>
      </c>
      <c r="E3622" s="51" t="str">
        <f>IFERROR(VLOOKUP(B3622,总表!A:D,3,0),"-")</f>
        <v>书桌床组</v>
      </c>
      <c r="F3622" s="51" t="str">
        <f t="shared" si="226"/>
        <v>书桌床组</v>
      </c>
      <c r="H3622" s="6" t="str">
        <f>IF(IFERROR(VLOOKUP(B3622,总表!A:D,4,0),"露易")=0," ",IFERROR(VLOOKUP(B3622,总表!A:D,4,0),"-"))</f>
        <v> </v>
      </c>
      <c r="I3622" s="6" t="str">
        <f t="shared" si="227"/>
        <v> </v>
      </c>
    </row>
    <row r="3623" spans="1:9">
      <c r="A3623" s="6">
        <v>3622</v>
      </c>
      <c r="B3623" s="47" t="str">
        <f t="shared" si="224"/>
        <v>00000E26</v>
      </c>
      <c r="C3623" s="50" t="str">
        <f>IFERROR(VLOOKUP(B3623,总表!A:B,2,0),"-")</f>
        <v>摆设类</v>
      </c>
      <c r="D3623" s="51" t="str">
        <f t="shared" si="225"/>
        <v>摆设类</v>
      </c>
      <c r="E3623" s="6" t="str">
        <f>IFERROR(VLOOKUP(B3623,总表!A:D,3,0),"-")</f>
        <v>和室椅</v>
      </c>
      <c r="F3623" s="6" t="str">
        <f t="shared" si="226"/>
        <v>和室椅</v>
      </c>
      <c r="H3623" s="6" t="str">
        <f>IF(IFERROR(VLOOKUP(B3623,总表!A:D,4,0),"露易")=0," ",IFERROR(VLOOKUP(B3623,总表!A:D,4,0),"-"))</f>
        <v> </v>
      </c>
      <c r="I3623" s="6" t="str">
        <f t="shared" si="227"/>
        <v> </v>
      </c>
    </row>
    <row r="3624" spans="1:9">
      <c r="A3624" s="6">
        <v>3623</v>
      </c>
      <c r="B3624" s="47" t="str">
        <f t="shared" si="224"/>
        <v>00000E27</v>
      </c>
      <c r="C3624" s="50" t="str">
        <f>IFERROR(VLOOKUP(B3624,总表!A:B,2,0),"-")</f>
        <v>摆设类</v>
      </c>
      <c r="D3624" s="51" t="str">
        <f t="shared" si="225"/>
        <v>摆设类</v>
      </c>
      <c r="E3624" s="6" t="str">
        <f>IFERROR(VLOOKUP(B3624,总表!A:D,3,0),"-")</f>
        <v>玩具箱</v>
      </c>
      <c r="F3624" s="6" t="str">
        <f t="shared" si="226"/>
        <v>玩具箱</v>
      </c>
      <c r="H3624" s="6" t="str">
        <f>IF(IFERROR(VLOOKUP(B3624,总表!A:D,4,0),"露易")=0," ",IFERROR(VLOOKUP(B3624,总表!A:D,4,0),"-"))</f>
        <v> </v>
      </c>
      <c r="I3624" s="6" t="str">
        <f t="shared" si="227"/>
        <v> </v>
      </c>
    </row>
    <row r="3625" spans="1:9">
      <c r="A3625" s="6">
        <v>3624</v>
      </c>
      <c r="B3625" s="47" t="str">
        <f t="shared" si="224"/>
        <v>00000E28</v>
      </c>
      <c r="C3625" s="50" t="str">
        <f>IFERROR(VLOOKUP(B3625,总表!A:B,2,0),"-")</f>
        <v>摆设类</v>
      </c>
      <c r="D3625" s="51" t="str">
        <f t="shared" si="225"/>
        <v>摆设类</v>
      </c>
      <c r="E3625" s="6" t="str">
        <f>IFERROR(VLOOKUP(B3625,总表!A:D,3,0),"-")</f>
        <v>可爱床铺</v>
      </c>
      <c r="F3625" s="6" t="str">
        <f t="shared" si="226"/>
        <v>可爱床铺</v>
      </c>
      <c r="H3625" s="6" t="str">
        <f>IF(IFERROR(VLOOKUP(B3625,总表!A:D,4,0),"露易")=0," ",IFERROR(VLOOKUP(B3625,总表!A:D,4,0),"-"))</f>
        <v> </v>
      </c>
      <c r="I3625" s="6" t="str">
        <f t="shared" si="227"/>
        <v> </v>
      </c>
    </row>
    <row r="3626" spans="1:9">
      <c r="A3626" s="6">
        <v>3625</v>
      </c>
      <c r="B3626" s="47" t="str">
        <f t="shared" si="224"/>
        <v>00000E29</v>
      </c>
      <c r="C3626" s="47" t="str">
        <f>IFERROR(VLOOKUP(B3626,总表!A:B,2,0),"-")</f>
        <v>-</v>
      </c>
      <c r="D3626" s="6" t="str">
        <f t="shared" si="225"/>
        <v>-</v>
      </c>
      <c r="E3626" s="6" t="str">
        <f>IFERROR(VLOOKUP(B3626,总表!A:D,3,0),"-")</f>
        <v>-</v>
      </c>
      <c r="F3626" s="6" t="str">
        <f t="shared" si="226"/>
        <v>-</v>
      </c>
      <c r="G3626" s="6" t="s">
        <v>9</v>
      </c>
      <c r="H3626" s="6" t="str">
        <f>IF(IFERROR(VLOOKUP(B3626,总表!A:D,4,0),"露易")=0," ",IFERROR(VLOOKUP(B3626,总表!A:D,4,0),"-"))</f>
        <v>-</v>
      </c>
      <c r="I3626" s="6" t="str">
        <f t="shared" si="227"/>
        <v>-</v>
      </c>
    </row>
    <row r="3627" spans="1:9">
      <c r="A3627" s="6">
        <v>3626</v>
      </c>
      <c r="B3627" s="47" t="str">
        <f t="shared" si="224"/>
        <v>00000E2A</v>
      </c>
      <c r="C3627" s="47" t="str">
        <f>IFERROR(VLOOKUP(B3627,总表!A:B,2,0),"-")</f>
        <v>-</v>
      </c>
      <c r="D3627" s="6" t="str">
        <f t="shared" si="225"/>
        <v>-</v>
      </c>
      <c r="E3627" s="6" t="str">
        <f>IFERROR(VLOOKUP(B3627,总表!A:D,3,0),"-")</f>
        <v>-</v>
      </c>
      <c r="F3627" s="6" t="str">
        <f t="shared" si="226"/>
        <v>-</v>
      </c>
      <c r="G3627" s="6" t="s">
        <v>9</v>
      </c>
      <c r="H3627" s="6" t="str">
        <f>IF(IFERROR(VLOOKUP(B3627,总表!A:D,4,0),"露易")=0," ",IFERROR(VLOOKUP(B3627,总表!A:D,4,0),"-"))</f>
        <v>-</v>
      </c>
      <c r="I3627" s="6" t="str">
        <f t="shared" si="227"/>
        <v>-</v>
      </c>
    </row>
    <row r="3628" spans="1:9">
      <c r="A3628" s="6">
        <v>3627</v>
      </c>
      <c r="B3628" s="47" t="str">
        <f t="shared" si="224"/>
        <v>00000E2B</v>
      </c>
      <c r="C3628" s="47" t="str">
        <f>IFERROR(VLOOKUP(B3628,总表!A:B,2,0),"-")</f>
        <v>-</v>
      </c>
      <c r="D3628" s="6" t="str">
        <f t="shared" si="225"/>
        <v>-</v>
      </c>
      <c r="E3628" s="6" t="str">
        <f>IFERROR(VLOOKUP(B3628,总表!A:D,3,0),"-")</f>
        <v>-</v>
      </c>
      <c r="F3628" s="6" t="str">
        <f t="shared" si="226"/>
        <v>-</v>
      </c>
      <c r="G3628" s="6" t="s">
        <v>9</v>
      </c>
      <c r="H3628" s="6" t="str">
        <f>IF(IFERROR(VLOOKUP(B3628,总表!A:D,4,0),"露易")=0," ",IFERROR(VLOOKUP(B3628,总表!A:D,4,0),"-"))</f>
        <v>-</v>
      </c>
      <c r="I3628" s="6" t="str">
        <f t="shared" si="227"/>
        <v>-</v>
      </c>
    </row>
    <row r="3629" spans="1:9">
      <c r="A3629" s="6">
        <v>3628</v>
      </c>
      <c r="B3629" s="47" t="str">
        <f t="shared" si="224"/>
        <v>00000E2C</v>
      </c>
      <c r="C3629" s="47" t="str">
        <f>IFERROR(VLOOKUP(B3629,总表!A:B,2,0),"-")</f>
        <v>-</v>
      </c>
      <c r="D3629" s="6" t="str">
        <f t="shared" si="225"/>
        <v>-</v>
      </c>
      <c r="E3629" s="6" t="str">
        <f>IFERROR(VLOOKUP(B3629,总表!A:D,3,0),"-")</f>
        <v>-</v>
      </c>
      <c r="F3629" s="6" t="str">
        <f t="shared" si="226"/>
        <v>-</v>
      </c>
      <c r="G3629" s="6" t="s">
        <v>9</v>
      </c>
      <c r="H3629" s="6" t="str">
        <f>IF(IFERROR(VLOOKUP(B3629,总表!A:D,4,0),"露易")=0," ",IFERROR(VLOOKUP(B3629,总表!A:D,4,0),"-"))</f>
        <v>-</v>
      </c>
      <c r="I3629" s="6" t="str">
        <f t="shared" si="227"/>
        <v>-</v>
      </c>
    </row>
    <row r="3630" spans="1:9">
      <c r="A3630" s="6">
        <v>3629</v>
      </c>
      <c r="B3630" s="47" t="str">
        <f t="shared" si="224"/>
        <v>00000E2D</v>
      </c>
      <c r="C3630" s="47" t="str">
        <f>IFERROR(VLOOKUP(B3630,总表!A:B,2,0),"-")</f>
        <v>-</v>
      </c>
      <c r="D3630" s="6" t="str">
        <f t="shared" si="225"/>
        <v>-</v>
      </c>
      <c r="E3630" s="6" t="str">
        <f>IFERROR(VLOOKUP(B3630,总表!A:D,3,0),"-")</f>
        <v>-</v>
      </c>
      <c r="F3630" s="6" t="str">
        <f t="shared" si="226"/>
        <v>-</v>
      </c>
      <c r="G3630" s="6" t="s">
        <v>9</v>
      </c>
      <c r="H3630" s="6" t="str">
        <f>IF(IFERROR(VLOOKUP(B3630,总表!A:D,4,0),"露易")=0," ",IFERROR(VLOOKUP(B3630,总表!A:D,4,0),"-"))</f>
        <v>-</v>
      </c>
      <c r="I3630" s="6" t="str">
        <f t="shared" si="227"/>
        <v>-</v>
      </c>
    </row>
    <row r="3631" spans="1:9">
      <c r="A3631" s="6">
        <v>3630</v>
      </c>
      <c r="B3631" s="47" t="str">
        <f t="shared" si="224"/>
        <v>00000E2E</v>
      </c>
      <c r="C3631" s="47" t="str">
        <f>IFERROR(VLOOKUP(B3631,总表!A:B,2,0),"-")</f>
        <v>上衣</v>
      </c>
      <c r="D3631" s="6" t="str">
        <f t="shared" si="225"/>
        <v>上衣</v>
      </c>
      <c r="E3631" s="6" t="str">
        <f>IFERROR(VLOOKUP(B3631,总表!A:D,3,0),"-")</f>
        <v>北欧风毛衣</v>
      </c>
      <c r="F3631" s="6" t="str">
        <f t="shared" si="226"/>
        <v>北欧风毛衣</v>
      </c>
      <c r="H3631" s="51" t="str">
        <f>IF(IFERROR(VLOOKUP(B3631,总表!A:D,4,0),"露易")=0," ",IFERROR(VLOOKUP(B3631,总表!A:D,4,0),"-"))</f>
        <v>驼色</v>
      </c>
      <c r="I3631" s="51" t="str">
        <f t="shared" si="227"/>
        <v>驼色</v>
      </c>
    </row>
    <row r="3632" spans="1:9">
      <c r="A3632" s="6">
        <v>3631</v>
      </c>
      <c r="B3632" s="47" t="str">
        <f t="shared" si="224"/>
        <v>00000E2F</v>
      </c>
      <c r="C3632" s="47" t="str">
        <f>IFERROR(VLOOKUP(B3632,总表!A:B,2,0),"-")</f>
        <v>上衣</v>
      </c>
      <c r="D3632" s="6" t="str">
        <f t="shared" si="225"/>
        <v>上衣</v>
      </c>
      <c r="E3632" s="6" t="str">
        <f>IFERROR(VLOOKUP(B3632,总表!A:D,3,0),"-")</f>
        <v>雪花毛衣</v>
      </c>
      <c r="F3632" s="6" t="str">
        <f t="shared" si="226"/>
        <v>雪花毛衣</v>
      </c>
      <c r="H3632" s="6" t="str">
        <f>IF(IFERROR(VLOOKUP(B3632,总表!A:D,4,0),"露易")=0," ",IFERROR(VLOOKUP(B3632,总表!A:D,4,0),"-"))</f>
        <v>灰色</v>
      </c>
      <c r="I3632" s="6" t="str">
        <f t="shared" si="227"/>
        <v>灰色</v>
      </c>
    </row>
    <row r="3633" spans="1:9">
      <c r="A3633" s="6">
        <v>3632</v>
      </c>
      <c r="B3633" s="47" t="str">
        <f t="shared" si="224"/>
        <v>00000E30</v>
      </c>
      <c r="C3633" s="47" t="str">
        <f>IFERROR(VLOOKUP(B3633,总表!A:B,2,0),"-")</f>
        <v>上衣</v>
      </c>
      <c r="D3633" s="6" t="str">
        <f t="shared" si="225"/>
        <v>上衣</v>
      </c>
      <c r="E3633" s="6" t="str">
        <f>IFERROR(VLOOKUP(B3633,总表!A:D,3,0),"-")</f>
        <v>北欧风针织罩衫</v>
      </c>
      <c r="F3633" s="6" t="str">
        <f t="shared" si="226"/>
        <v>北欧风针织罩衫</v>
      </c>
      <c r="H3633" s="6" t="str">
        <f>IF(IFERROR(VLOOKUP(B3633,总表!A:D,4,0),"露易")=0," ",IFERROR(VLOOKUP(B3633,总表!A:D,4,0),"-"))</f>
        <v>冰蓝色</v>
      </c>
      <c r="I3633" s="6" t="str">
        <f t="shared" si="227"/>
        <v>冰蓝色</v>
      </c>
    </row>
    <row r="3634" spans="1:9">
      <c r="A3634" s="6">
        <v>3633</v>
      </c>
      <c r="B3634" s="47" t="str">
        <f t="shared" si="224"/>
        <v>00000E31</v>
      </c>
      <c r="C3634" s="47" t="str">
        <f>IFERROR(VLOOKUP(B3634,总表!A:B,2,0),"-")</f>
        <v>上衣</v>
      </c>
      <c r="D3634" s="6" t="str">
        <f t="shared" si="225"/>
        <v>上衣</v>
      </c>
      <c r="E3634" s="6" t="str">
        <f>IFERROR(VLOOKUP(B3634,总表!A:D,3,0),"-")</f>
        <v>手编阿伦花样毛衣</v>
      </c>
      <c r="F3634" s="6" t="str">
        <f t="shared" si="226"/>
        <v>手编阿伦花样毛衣</v>
      </c>
      <c r="H3634" s="51" t="str">
        <f>IF(IFERROR(VLOOKUP(B3634,总表!A:D,4,0),"露易")=0," ",IFERROR(VLOOKUP(B3634,总表!A:D,4,0),"-"))</f>
        <v>红色</v>
      </c>
      <c r="I3634" s="51" t="str">
        <f t="shared" si="227"/>
        <v>红色</v>
      </c>
    </row>
    <row r="3635" spans="1:9">
      <c r="A3635" s="6">
        <v>3634</v>
      </c>
      <c r="B3635" s="47" t="str">
        <f t="shared" si="224"/>
        <v>00000E32</v>
      </c>
      <c r="C3635" s="47" t="str">
        <f>IFERROR(VLOOKUP(B3635,总表!A:B,2,0),"-")</f>
        <v>-</v>
      </c>
      <c r="D3635" s="6" t="str">
        <f t="shared" si="225"/>
        <v>-</v>
      </c>
      <c r="E3635" s="6" t="str">
        <f>IFERROR(VLOOKUP(B3635,总表!A:D,3,0),"-")</f>
        <v>-</v>
      </c>
      <c r="F3635" s="6" t="str">
        <f t="shared" si="226"/>
        <v>-</v>
      </c>
      <c r="G3635" s="6" t="s">
        <v>9</v>
      </c>
      <c r="H3635" s="6" t="str">
        <f>IF(IFERROR(VLOOKUP(B3635,总表!A:D,4,0),"露易")=0," ",IFERROR(VLOOKUP(B3635,总表!A:D,4,0),"-"))</f>
        <v>-</v>
      </c>
      <c r="I3635" s="6" t="str">
        <f t="shared" si="227"/>
        <v>-</v>
      </c>
    </row>
    <row r="3636" spans="1:9">
      <c r="A3636" s="6">
        <v>3635</v>
      </c>
      <c r="B3636" s="47" t="str">
        <f t="shared" si="224"/>
        <v>00000E33</v>
      </c>
      <c r="C3636" s="47" t="str">
        <f>IFERROR(VLOOKUP(B3636,总表!A:B,2,0),"-")</f>
        <v>上衣</v>
      </c>
      <c r="D3636" s="6" t="str">
        <f t="shared" si="225"/>
        <v>上衣</v>
      </c>
      <c r="E3636" s="6" t="str">
        <f>IFERROR(VLOOKUP(B3636,总表!A:D,3,0),"-")</f>
        <v>梦幻可爱毛衣</v>
      </c>
      <c r="F3636" s="6" t="str">
        <f t="shared" si="226"/>
        <v>梦幻可爱毛衣</v>
      </c>
      <c r="H3636" s="6" t="str">
        <f>IF(IFERROR(VLOOKUP(B3636,总表!A:D,4,0),"露易")=0," ",IFERROR(VLOOKUP(B3636,总表!A:D,4,0),"-"))</f>
        <v>粉红</v>
      </c>
      <c r="I3636" s="6" t="str">
        <f t="shared" si="227"/>
        <v>粉红</v>
      </c>
    </row>
    <row r="3637" spans="1:9">
      <c r="A3637" s="6">
        <v>3636</v>
      </c>
      <c r="B3637" s="47" t="str">
        <f t="shared" si="224"/>
        <v>00000E34</v>
      </c>
      <c r="C3637" s="50" t="str">
        <f>IFERROR(VLOOKUP(B3637,总表!A:B,2,0),"-")</f>
        <v>连衣套装</v>
      </c>
      <c r="D3637" s="51" t="str">
        <f t="shared" si="225"/>
        <v>连衣套装</v>
      </c>
      <c r="E3637" s="6" t="str">
        <f>IFERROR(VLOOKUP(B3637,总表!A:D,3,0),"-")</f>
        <v>航天服</v>
      </c>
      <c r="F3637" s="6" t="str">
        <f t="shared" si="226"/>
        <v>航天服</v>
      </c>
      <c r="H3637" s="6" t="str">
        <f>IF(IFERROR(VLOOKUP(B3637,总表!A:D,4,0),"露易")=0," ",IFERROR(VLOOKUP(B3637,总表!A:D,4,0),"-"))</f>
        <v>白色</v>
      </c>
      <c r="I3637" s="6" t="str">
        <f t="shared" si="227"/>
        <v>白色</v>
      </c>
    </row>
    <row r="3638" spans="1:9">
      <c r="A3638" s="6">
        <v>3637</v>
      </c>
      <c r="B3638" s="47" t="str">
        <f t="shared" si="224"/>
        <v>00000E35</v>
      </c>
      <c r="C3638" s="47" t="str">
        <f>IFERROR(VLOOKUP(B3638,总表!A:B,2,0),"-")</f>
        <v>-</v>
      </c>
      <c r="D3638" s="6" t="str">
        <f t="shared" si="225"/>
        <v>-</v>
      </c>
      <c r="E3638" s="6" t="str">
        <f>IFERROR(VLOOKUP(B3638,总表!A:D,3,0),"-")</f>
        <v>-</v>
      </c>
      <c r="F3638" s="6" t="str">
        <f t="shared" si="226"/>
        <v>-</v>
      </c>
      <c r="G3638" s="6" t="s">
        <v>9</v>
      </c>
      <c r="H3638" s="6" t="str">
        <f>IF(IFERROR(VLOOKUP(B3638,总表!A:D,4,0),"露易")=0," ",IFERROR(VLOOKUP(B3638,总表!A:D,4,0),"-"))</f>
        <v>-</v>
      </c>
      <c r="I3638" s="6" t="str">
        <f t="shared" si="227"/>
        <v>-</v>
      </c>
    </row>
    <row r="3639" spans="1:9">
      <c r="A3639" s="6">
        <v>3638</v>
      </c>
      <c r="B3639" s="47" t="str">
        <f t="shared" si="224"/>
        <v>00000E36</v>
      </c>
      <c r="C3639" s="47" t="str">
        <f>IFERROR(VLOOKUP(B3639,总表!A:B,2,0),"-")</f>
        <v>-</v>
      </c>
      <c r="D3639" s="6" t="str">
        <f t="shared" si="225"/>
        <v>-</v>
      </c>
      <c r="E3639" s="6" t="str">
        <f>IFERROR(VLOOKUP(B3639,总表!A:D,3,0),"-")</f>
        <v>-</v>
      </c>
      <c r="F3639" s="6" t="str">
        <f t="shared" si="226"/>
        <v>-</v>
      </c>
      <c r="G3639" s="6" t="s">
        <v>9</v>
      </c>
      <c r="H3639" s="6" t="str">
        <f>IF(IFERROR(VLOOKUP(B3639,总表!A:D,4,0),"露易")=0," ",IFERROR(VLOOKUP(B3639,总表!A:D,4,0),"-"))</f>
        <v>-</v>
      </c>
      <c r="I3639" s="6" t="str">
        <f t="shared" si="227"/>
        <v>-</v>
      </c>
    </row>
    <row r="3640" spans="1:9">
      <c r="A3640" s="6">
        <v>3639</v>
      </c>
      <c r="B3640" s="47" t="str">
        <f t="shared" si="224"/>
        <v>00000E37</v>
      </c>
      <c r="C3640" s="47" t="str">
        <f>IFERROR(VLOOKUP(B3640,总表!A:B,2,0),"-")</f>
        <v>-</v>
      </c>
      <c r="D3640" s="6" t="str">
        <f t="shared" si="225"/>
        <v>-</v>
      </c>
      <c r="E3640" s="6" t="str">
        <f>IFERROR(VLOOKUP(B3640,总表!A:D,3,0),"-")</f>
        <v>-</v>
      </c>
      <c r="F3640" s="6" t="str">
        <f t="shared" si="226"/>
        <v>-</v>
      </c>
      <c r="G3640" s="6" t="s">
        <v>9</v>
      </c>
      <c r="H3640" s="6" t="str">
        <f>IF(IFERROR(VLOOKUP(B3640,总表!A:D,4,0),"露易")=0," ",IFERROR(VLOOKUP(B3640,总表!A:D,4,0),"-"))</f>
        <v>-</v>
      </c>
      <c r="I3640" s="6" t="str">
        <f t="shared" si="227"/>
        <v>-</v>
      </c>
    </row>
    <row r="3641" spans="1:9">
      <c r="A3641" s="6">
        <v>3640</v>
      </c>
      <c r="B3641" s="47" t="str">
        <f t="shared" si="224"/>
        <v>00000E38</v>
      </c>
      <c r="C3641" s="47" t="str">
        <f>IFERROR(VLOOKUP(B3641,总表!A:B,2,0),"-")</f>
        <v>-</v>
      </c>
      <c r="D3641" s="6" t="str">
        <f t="shared" si="225"/>
        <v>-</v>
      </c>
      <c r="E3641" s="6" t="str">
        <f>IFERROR(VLOOKUP(B3641,总表!A:D,3,0),"-")</f>
        <v>-</v>
      </c>
      <c r="F3641" s="6" t="str">
        <f t="shared" si="226"/>
        <v>-</v>
      </c>
      <c r="G3641" s="6" t="s">
        <v>9</v>
      </c>
      <c r="H3641" s="6" t="str">
        <f>IF(IFERROR(VLOOKUP(B3641,总表!A:D,4,0),"露易")=0," ",IFERROR(VLOOKUP(B3641,总表!A:D,4,0),"-"))</f>
        <v>-</v>
      </c>
      <c r="I3641" s="6" t="str">
        <f t="shared" si="227"/>
        <v>-</v>
      </c>
    </row>
    <row r="3642" spans="1:9">
      <c r="A3642" s="6">
        <v>3641</v>
      </c>
      <c r="B3642" s="47" t="str">
        <f t="shared" si="224"/>
        <v>00000E39</v>
      </c>
      <c r="C3642" s="47" t="str">
        <f>IFERROR(VLOOKUP(B3642,总表!A:B,2,0),"-")</f>
        <v>-</v>
      </c>
      <c r="D3642" s="6" t="str">
        <f t="shared" si="225"/>
        <v>-</v>
      </c>
      <c r="E3642" s="6" t="str">
        <f>IFERROR(VLOOKUP(B3642,总表!A:D,3,0),"-")</f>
        <v>-</v>
      </c>
      <c r="F3642" s="6" t="str">
        <f t="shared" si="226"/>
        <v>-</v>
      </c>
      <c r="G3642" s="6" t="s">
        <v>9</v>
      </c>
      <c r="H3642" s="6" t="str">
        <f>IF(IFERROR(VLOOKUP(B3642,总表!A:D,4,0),"露易")=0," ",IFERROR(VLOOKUP(B3642,总表!A:D,4,0),"-"))</f>
        <v>-</v>
      </c>
      <c r="I3642" s="6" t="str">
        <f t="shared" si="227"/>
        <v>-</v>
      </c>
    </row>
    <row r="3643" spans="1:9">
      <c r="A3643" s="6">
        <v>3642</v>
      </c>
      <c r="B3643" s="47" t="str">
        <f t="shared" si="224"/>
        <v>00000E3A</v>
      </c>
      <c r="C3643" s="47" t="str">
        <f>IFERROR(VLOOKUP(B3643,总表!A:B,2,0),"-")</f>
        <v>-</v>
      </c>
      <c r="D3643" s="6" t="str">
        <f t="shared" si="225"/>
        <v>-</v>
      </c>
      <c r="E3643" s="6" t="str">
        <f>IFERROR(VLOOKUP(B3643,总表!A:D,3,0),"-")</f>
        <v>-</v>
      </c>
      <c r="F3643" s="6" t="str">
        <f t="shared" si="226"/>
        <v>-</v>
      </c>
      <c r="G3643" s="6" t="s">
        <v>9</v>
      </c>
      <c r="H3643" s="6" t="str">
        <f>IF(IFERROR(VLOOKUP(B3643,总表!A:D,4,0),"露易")=0," ",IFERROR(VLOOKUP(B3643,总表!A:D,4,0),"-"))</f>
        <v>-</v>
      </c>
      <c r="I3643" s="6" t="str">
        <f t="shared" si="227"/>
        <v>-</v>
      </c>
    </row>
    <row r="3644" spans="1:9">
      <c r="A3644" s="6">
        <v>3643</v>
      </c>
      <c r="B3644" s="47" t="str">
        <f t="shared" si="224"/>
        <v>00000E3B</v>
      </c>
      <c r="C3644" s="47" t="str">
        <f>IFERROR(VLOOKUP(B3644,总表!A:B,2,0),"-")</f>
        <v>上衣</v>
      </c>
      <c r="D3644" s="6" t="str">
        <f t="shared" si="225"/>
        <v>上衣</v>
      </c>
      <c r="E3644" s="6" t="str">
        <f>IFERROR(VLOOKUP(B3644,总表!A:D,3,0),"-")</f>
        <v>手编阿伦花样针织罩衫</v>
      </c>
      <c r="F3644" s="6" t="str">
        <f t="shared" si="226"/>
        <v>手编阿伦花样针织罩衫</v>
      </c>
      <c r="H3644" s="6" t="str">
        <f>IF(IFERROR(VLOOKUP(B3644,总表!A:D,4,0),"露易")=0," ",IFERROR(VLOOKUP(B3644,总表!A:D,4,0),"-"))</f>
        <v>米色</v>
      </c>
      <c r="I3644" s="6" t="str">
        <f t="shared" si="227"/>
        <v>米色</v>
      </c>
    </row>
    <row r="3645" spans="1:9">
      <c r="A3645" s="6">
        <v>3644</v>
      </c>
      <c r="B3645" s="47" t="str">
        <f t="shared" si="224"/>
        <v>00000E3C</v>
      </c>
      <c r="C3645" s="47" t="str">
        <f>IFERROR(VLOOKUP(B3645,总表!A:B,2,0),"-")</f>
        <v>-</v>
      </c>
      <c r="D3645" s="6" t="str">
        <f t="shared" si="225"/>
        <v>-</v>
      </c>
      <c r="E3645" s="6" t="str">
        <f>IFERROR(VLOOKUP(B3645,总表!A:D,3,0),"-")</f>
        <v>-</v>
      </c>
      <c r="F3645" s="6" t="str">
        <f t="shared" si="226"/>
        <v>-</v>
      </c>
      <c r="G3645" s="6" t="s">
        <v>9</v>
      </c>
      <c r="H3645" s="6" t="str">
        <f>IF(IFERROR(VLOOKUP(B3645,总表!A:D,4,0),"露易")=0," ",IFERROR(VLOOKUP(B3645,总表!A:D,4,0),"-"))</f>
        <v>-</v>
      </c>
      <c r="I3645" s="6" t="str">
        <f t="shared" si="227"/>
        <v>-</v>
      </c>
    </row>
    <row r="3646" spans="1:9">
      <c r="A3646" s="6">
        <v>3645</v>
      </c>
      <c r="B3646" s="47" t="str">
        <f t="shared" si="224"/>
        <v>00000E3D</v>
      </c>
      <c r="C3646" s="47" t="str">
        <f>IFERROR(VLOOKUP(B3646,总表!A:B,2,0),"-")</f>
        <v>-</v>
      </c>
      <c r="D3646" s="6" t="str">
        <f t="shared" si="225"/>
        <v>-</v>
      </c>
      <c r="E3646" s="6" t="str">
        <f>IFERROR(VLOOKUP(B3646,总表!A:D,3,0),"-")</f>
        <v>-</v>
      </c>
      <c r="F3646" s="6" t="str">
        <f t="shared" si="226"/>
        <v>-</v>
      </c>
      <c r="G3646" s="6" t="s">
        <v>9</v>
      </c>
      <c r="H3646" s="6" t="str">
        <f>IF(IFERROR(VLOOKUP(B3646,总表!A:D,4,0),"露易")=0," ",IFERROR(VLOOKUP(B3646,总表!A:D,4,0),"-"))</f>
        <v>-</v>
      </c>
      <c r="I3646" s="6" t="str">
        <f t="shared" si="227"/>
        <v>-</v>
      </c>
    </row>
    <row r="3647" spans="1:9">
      <c r="A3647" s="6">
        <v>3646</v>
      </c>
      <c r="B3647" s="47" t="str">
        <f t="shared" si="224"/>
        <v>00000E3E</v>
      </c>
      <c r="C3647" s="47" t="str">
        <f>IFERROR(VLOOKUP(B3647,总表!A:B,2,0),"-")</f>
        <v>-</v>
      </c>
      <c r="D3647" s="6" t="str">
        <f t="shared" si="225"/>
        <v>-</v>
      </c>
      <c r="E3647" s="6" t="str">
        <f>IFERROR(VLOOKUP(B3647,总表!A:D,3,0),"-")</f>
        <v>-</v>
      </c>
      <c r="F3647" s="6" t="str">
        <f t="shared" si="226"/>
        <v>-</v>
      </c>
      <c r="G3647" s="6" t="s">
        <v>9</v>
      </c>
      <c r="H3647" s="6" t="str">
        <f>IF(IFERROR(VLOOKUP(B3647,总表!A:D,4,0),"露易")=0," ",IFERROR(VLOOKUP(B3647,总表!A:D,4,0),"-"))</f>
        <v>-</v>
      </c>
      <c r="I3647" s="6" t="str">
        <f t="shared" si="227"/>
        <v>-</v>
      </c>
    </row>
    <row r="3648" spans="1:9">
      <c r="A3648" s="6">
        <v>3647</v>
      </c>
      <c r="B3648" s="47" t="str">
        <f t="shared" si="224"/>
        <v>00000E3F</v>
      </c>
      <c r="C3648" s="47" t="str">
        <f>IFERROR(VLOOKUP(B3648,总表!A:B,2,0),"-")</f>
        <v>-</v>
      </c>
      <c r="D3648" s="6" t="str">
        <f t="shared" si="225"/>
        <v>-</v>
      </c>
      <c r="E3648" s="6" t="str">
        <f>IFERROR(VLOOKUP(B3648,总表!A:D,3,0),"-")</f>
        <v>-</v>
      </c>
      <c r="F3648" s="6" t="str">
        <f t="shared" si="226"/>
        <v>-</v>
      </c>
      <c r="G3648" s="6" t="s">
        <v>9</v>
      </c>
      <c r="H3648" s="6" t="str">
        <f>IF(IFERROR(VLOOKUP(B3648,总表!A:D,4,0),"露易")=0," ",IFERROR(VLOOKUP(B3648,总表!A:D,4,0),"-"))</f>
        <v>-</v>
      </c>
      <c r="I3648" s="6" t="str">
        <f t="shared" si="227"/>
        <v>-</v>
      </c>
    </row>
    <row r="3649" spans="1:9">
      <c r="A3649" s="6">
        <v>3648</v>
      </c>
      <c r="B3649" s="47" t="str">
        <f t="shared" si="224"/>
        <v>00000E40</v>
      </c>
      <c r="C3649" s="47" t="str">
        <f>IFERROR(VLOOKUP(B3649,总表!A:B,2,0),"-")</f>
        <v>-</v>
      </c>
      <c r="D3649" s="6" t="str">
        <f t="shared" si="225"/>
        <v>-</v>
      </c>
      <c r="E3649" s="6" t="str">
        <f>IFERROR(VLOOKUP(B3649,总表!A:D,3,0),"-")</f>
        <v>-</v>
      </c>
      <c r="F3649" s="6" t="str">
        <f t="shared" si="226"/>
        <v>-</v>
      </c>
      <c r="G3649" s="6" t="s">
        <v>9</v>
      </c>
      <c r="H3649" s="6" t="str">
        <f>IF(IFERROR(VLOOKUP(B3649,总表!A:D,4,0),"露易")=0," ",IFERROR(VLOOKUP(B3649,总表!A:D,4,0),"-"))</f>
        <v>-</v>
      </c>
      <c r="I3649" s="6" t="str">
        <f t="shared" si="227"/>
        <v>-</v>
      </c>
    </row>
    <row r="3650" spans="1:9">
      <c r="A3650" s="6">
        <v>3649</v>
      </c>
      <c r="B3650" s="47" t="str">
        <f t="shared" ref="B3650:B3713" si="228">DEC2HEX(ROW(A3649),8)</f>
        <v>00000E41</v>
      </c>
      <c r="C3650" s="47" t="str">
        <f>IFERROR(VLOOKUP(B3650,总表!A:B,2,0),"-")</f>
        <v>-</v>
      </c>
      <c r="D3650" s="6" t="str">
        <f t="shared" ref="D3650:D3713" si="229">C3650</f>
        <v>-</v>
      </c>
      <c r="E3650" s="6" t="str">
        <f>IFERROR(VLOOKUP(B3650,总表!A:D,3,0),"-")</f>
        <v>-</v>
      </c>
      <c r="F3650" s="6" t="str">
        <f t="shared" ref="F3650:F3713" si="230">E3650</f>
        <v>-</v>
      </c>
      <c r="G3650" s="6" t="s">
        <v>9</v>
      </c>
      <c r="H3650" s="6" t="str">
        <f>IF(IFERROR(VLOOKUP(B3650,总表!A:D,4,0),"露易")=0," ",IFERROR(VLOOKUP(B3650,总表!A:D,4,0),"-"))</f>
        <v>-</v>
      </c>
      <c r="I3650" s="6" t="str">
        <f t="shared" ref="I3650:I3713" si="231">H3650</f>
        <v>-</v>
      </c>
    </row>
    <row r="3651" spans="1:9">
      <c r="A3651" s="6">
        <v>3650</v>
      </c>
      <c r="B3651" s="47" t="str">
        <f t="shared" si="228"/>
        <v>00000E42</v>
      </c>
      <c r="C3651" s="47" t="str">
        <f>IFERROR(VLOOKUP(B3651,总表!A:B,2,0),"-")</f>
        <v>-</v>
      </c>
      <c r="D3651" s="6" t="str">
        <f t="shared" si="229"/>
        <v>-</v>
      </c>
      <c r="E3651" s="6" t="str">
        <f>IFERROR(VLOOKUP(B3651,总表!A:D,3,0),"-")</f>
        <v>-</v>
      </c>
      <c r="F3651" s="6" t="str">
        <f t="shared" si="230"/>
        <v>-</v>
      </c>
      <c r="G3651" s="6" t="s">
        <v>9</v>
      </c>
      <c r="H3651" s="6" t="str">
        <f>IF(IFERROR(VLOOKUP(B3651,总表!A:D,4,0),"露易")=0," ",IFERROR(VLOOKUP(B3651,总表!A:D,4,0),"-"))</f>
        <v>-</v>
      </c>
      <c r="I3651" s="6" t="str">
        <f t="shared" si="231"/>
        <v>-</v>
      </c>
    </row>
    <row r="3652" spans="1:9">
      <c r="A3652" s="6">
        <v>3651</v>
      </c>
      <c r="B3652" s="47" t="str">
        <f t="shared" si="228"/>
        <v>00000E43</v>
      </c>
      <c r="C3652" s="47" t="str">
        <f>IFERROR(VLOOKUP(B3652,总表!A:B,2,0),"-")</f>
        <v>-</v>
      </c>
      <c r="D3652" s="6" t="str">
        <f t="shared" si="229"/>
        <v>-</v>
      </c>
      <c r="E3652" s="6" t="str">
        <f>IFERROR(VLOOKUP(B3652,总表!A:D,3,0),"-")</f>
        <v>-</v>
      </c>
      <c r="F3652" s="6" t="str">
        <f t="shared" si="230"/>
        <v>-</v>
      </c>
      <c r="G3652" s="6" t="s">
        <v>9</v>
      </c>
      <c r="H3652" s="6" t="str">
        <f>IF(IFERROR(VLOOKUP(B3652,总表!A:D,4,0),"露易")=0," ",IFERROR(VLOOKUP(B3652,总表!A:D,4,0),"-"))</f>
        <v>-</v>
      </c>
      <c r="I3652" s="6" t="str">
        <f t="shared" si="231"/>
        <v>-</v>
      </c>
    </row>
    <row r="3653" spans="1:9">
      <c r="A3653" s="6">
        <v>3652</v>
      </c>
      <c r="B3653" s="47" t="str">
        <f t="shared" si="228"/>
        <v>00000E44</v>
      </c>
      <c r="C3653" s="47" t="str">
        <f>IFERROR(VLOOKUP(B3653,总表!A:B,2,0),"-")</f>
        <v>-</v>
      </c>
      <c r="D3653" s="6" t="str">
        <f t="shared" si="229"/>
        <v>-</v>
      </c>
      <c r="E3653" s="6" t="str">
        <f>IFERROR(VLOOKUP(B3653,总表!A:D,3,0),"-")</f>
        <v>-</v>
      </c>
      <c r="F3653" s="6" t="str">
        <f t="shared" si="230"/>
        <v>-</v>
      </c>
      <c r="G3653" s="6" t="s">
        <v>9</v>
      </c>
      <c r="H3653" s="6" t="str">
        <f>IF(IFERROR(VLOOKUP(B3653,总表!A:D,4,0),"露易")=0," ",IFERROR(VLOOKUP(B3653,总表!A:D,4,0),"-"))</f>
        <v>-</v>
      </c>
      <c r="I3653" s="6" t="str">
        <f t="shared" si="231"/>
        <v>-</v>
      </c>
    </row>
    <row r="3654" spans="1:9">
      <c r="A3654" s="6">
        <v>3653</v>
      </c>
      <c r="B3654" s="47" t="str">
        <f t="shared" si="228"/>
        <v>00000E45</v>
      </c>
      <c r="C3654" s="47" t="str">
        <f>IFERROR(VLOOKUP(B3654,总表!A:B,2,0),"-")</f>
        <v>-</v>
      </c>
      <c r="D3654" s="6" t="str">
        <f t="shared" si="229"/>
        <v>-</v>
      </c>
      <c r="E3654" s="6" t="str">
        <f>IFERROR(VLOOKUP(B3654,总表!A:D,3,0),"-")</f>
        <v>-</v>
      </c>
      <c r="F3654" s="6" t="str">
        <f t="shared" si="230"/>
        <v>-</v>
      </c>
      <c r="G3654" s="6" t="s">
        <v>9</v>
      </c>
      <c r="H3654" s="6" t="str">
        <f>IF(IFERROR(VLOOKUP(B3654,总表!A:D,4,0),"露易")=0," ",IFERROR(VLOOKUP(B3654,总表!A:D,4,0),"-"))</f>
        <v>-</v>
      </c>
      <c r="I3654" s="6" t="str">
        <f t="shared" si="231"/>
        <v>-</v>
      </c>
    </row>
    <row r="3655" spans="1:9">
      <c r="A3655" s="6">
        <v>3654</v>
      </c>
      <c r="B3655" s="47" t="str">
        <f t="shared" si="228"/>
        <v>00000E46</v>
      </c>
      <c r="C3655" s="50" t="str">
        <f>IFERROR(VLOOKUP(B3655,总表!A:B,2,0),"-")</f>
        <v>摆设类</v>
      </c>
      <c r="D3655" s="51" t="str">
        <f t="shared" si="229"/>
        <v>摆设类</v>
      </c>
      <c r="E3655" s="6" t="str">
        <f>IFERROR(VLOOKUP(B3655,总表!A:D,3,0),"-")</f>
        <v>酒精灯</v>
      </c>
      <c r="F3655" s="6" t="str">
        <f t="shared" si="230"/>
        <v>酒精灯</v>
      </c>
      <c r="H3655" s="6" t="str">
        <f>IF(IFERROR(VLOOKUP(B3655,总表!A:D,4,0),"露易")=0," ",IFERROR(VLOOKUP(B3655,总表!A:D,4,0),"-"))</f>
        <v> </v>
      </c>
      <c r="I3655" s="6" t="str">
        <f t="shared" si="231"/>
        <v> </v>
      </c>
    </row>
    <row r="3656" spans="1:9">
      <c r="A3656" s="6">
        <v>3655</v>
      </c>
      <c r="B3656" s="47" t="str">
        <f t="shared" si="228"/>
        <v>00000E47</v>
      </c>
      <c r="C3656" s="50" t="str">
        <f>IFERROR(VLOOKUP(B3656,总表!A:B,2,0),"-")</f>
        <v>连衣套装</v>
      </c>
      <c r="D3656" s="51" t="str">
        <f t="shared" si="229"/>
        <v>连衣套装</v>
      </c>
      <c r="E3656" s="51" t="str">
        <f>IFERROR(VLOOKUP(B3656,总表!A:D,3,0),"-")</f>
        <v>赛车服</v>
      </c>
      <c r="F3656" s="51" t="str">
        <f t="shared" si="230"/>
        <v>赛车服</v>
      </c>
      <c r="H3656" s="51" t="str">
        <f>IF(IFERROR(VLOOKUP(B3656,总表!A:D,4,0),"露易")=0," ",IFERROR(VLOOKUP(B3656,总表!A:D,4,0),"-"))</f>
        <v>红色</v>
      </c>
      <c r="I3656" s="51" t="str">
        <f t="shared" si="231"/>
        <v>红色</v>
      </c>
    </row>
    <row r="3657" spans="1:9">
      <c r="A3657" s="6">
        <v>3656</v>
      </c>
      <c r="B3657" s="47" t="str">
        <f t="shared" si="228"/>
        <v>00000E48</v>
      </c>
      <c r="C3657" s="47" t="str">
        <f>IFERROR(VLOOKUP(B3657,总表!A:B,2,0),"-")</f>
        <v>-</v>
      </c>
      <c r="D3657" s="6" t="str">
        <f t="shared" si="229"/>
        <v>-</v>
      </c>
      <c r="E3657" s="6" t="str">
        <f>IFERROR(VLOOKUP(B3657,总表!A:D,3,0),"-")</f>
        <v>-</v>
      </c>
      <c r="F3657" s="6" t="str">
        <f t="shared" si="230"/>
        <v>-</v>
      </c>
      <c r="G3657" s="6" t="s">
        <v>9</v>
      </c>
      <c r="H3657" s="6" t="str">
        <f>IF(IFERROR(VLOOKUP(B3657,总表!A:D,4,0),"露易")=0," ",IFERROR(VLOOKUP(B3657,总表!A:D,4,0),"-"))</f>
        <v>-</v>
      </c>
      <c r="I3657" s="6" t="str">
        <f t="shared" si="231"/>
        <v>-</v>
      </c>
    </row>
    <row r="3658" spans="1:9">
      <c r="A3658" s="6">
        <v>3657</v>
      </c>
      <c r="B3658" s="47" t="str">
        <f t="shared" si="228"/>
        <v>00000E49</v>
      </c>
      <c r="C3658" s="47" t="str">
        <f>IFERROR(VLOOKUP(B3658,总表!A:B,2,0),"-")</f>
        <v>-</v>
      </c>
      <c r="D3658" s="6" t="str">
        <f t="shared" si="229"/>
        <v>-</v>
      </c>
      <c r="E3658" s="6" t="str">
        <f>IFERROR(VLOOKUP(B3658,总表!A:D,3,0),"-")</f>
        <v>-</v>
      </c>
      <c r="F3658" s="6" t="str">
        <f t="shared" si="230"/>
        <v>-</v>
      </c>
      <c r="G3658" s="6" t="s">
        <v>9</v>
      </c>
      <c r="H3658" s="6" t="str">
        <f>IF(IFERROR(VLOOKUP(B3658,总表!A:D,4,0),"露易")=0," ",IFERROR(VLOOKUP(B3658,总表!A:D,4,0),"-"))</f>
        <v>-</v>
      </c>
      <c r="I3658" s="6" t="str">
        <f t="shared" si="231"/>
        <v>-</v>
      </c>
    </row>
    <row r="3659" spans="1:9">
      <c r="A3659" s="6">
        <v>3658</v>
      </c>
      <c r="B3659" s="47" t="str">
        <f t="shared" si="228"/>
        <v>00000E4A</v>
      </c>
      <c r="C3659" s="50" t="str">
        <f>IFERROR(VLOOKUP(B3659,总表!A:B,2,0),"-")</f>
        <v>摆设类</v>
      </c>
      <c r="D3659" s="51" t="str">
        <f t="shared" si="229"/>
        <v>摆设类</v>
      </c>
      <c r="E3659" s="6" t="str">
        <f>IFERROR(VLOOKUP(B3659,总表!A:D,3,0),"-")</f>
        <v>竹篮</v>
      </c>
      <c r="F3659" s="6" t="str">
        <f t="shared" si="230"/>
        <v>竹篮</v>
      </c>
      <c r="H3659" s="6" t="str">
        <f>IF(IFERROR(VLOOKUP(B3659,总表!A:D,4,0),"露易")=0," ",IFERROR(VLOOKUP(B3659,总表!A:D,4,0),"-"))</f>
        <v> </v>
      </c>
      <c r="I3659" s="6" t="str">
        <f t="shared" si="231"/>
        <v> </v>
      </c>
    </row>
    <row r="3660" spans="1:9">
      <c r="A3660" s="6">
        <v>3659</v>
      </c>
      <c r="B3660" s="47" t="str">
        <f t="shared" si="228"/>
        <v>00000E4B</v>
      </c>
      <c r="C3660" s="47" t="str">
        <f>IFERROR(VLOOKUP(B3660,总表!A:B,2,0),"-")</f>
        <v>-</v>
      </c>
      <c r="D3660" s="6" t="str">
        <f t="shared" si="229"/>
        <v>-</v>
      </c>
      <c r="E3660" s="6" t="str">
        <f>IFERROR(VLOOKUP(B3660,总表!A:D,3,0),"-")</f>
        <v>-</v>
      </c>
      <c r="F3660" s="6" t="str">
        <f t="shared" si="230"/>
        <v>-</v>
      </c>
      <c r="G3660" s="6" t="s">
        <v>9</v>
      </c>
      <c r="H3660" s="6" t="str">
        <f>IF(IFERROR(VLOOKUP(B3660,总表!A:D,4,0),"露易")=0," ",IFERROR(VLOOKUP(B3660,总表!A:D,4,0),"-"))</f>
        <v>-</v>
      </c>
      <c r="I3660" s="6" t="str">
        <f t="shared" si="231"/>
        <v>-</v>
      </c>
    </row>
    <row r="3661" spans="1:9">
      <c r="A3661" s="6">
        <v>3660</v>
      </c>
      <c r="B3661" s="47" t="str">
        <f t="shared" si="228"/>
        <v>00000E4C</v>
      </c>
      <c r="C3661" s="50" t="str">
        <f>IFERROR(VLOOKUP(B3661,总表!A:B,2,0),"-")</f>
        <v>连衣套装</v>
      </c>
      <c r="D3661" s="51" t="str">
        <f t="shared" si="229"/>
        <v>连衣套装</v>
      </c>
      <c r="E3661" s="6" t="str">
        <f>IFERROR(VLOOKUP(B3661,总表!A:D,3,0),"-")</f>
        <v>交叉背带裙</v>
      </c>
      <c r="F3661" s="6" t="str">
        <f t="shared" si="230"/>
        <v>交叉背带裙</v>
      </c>
      <c r="H3661" s="51" t="str">
        <f>IF(IFERROR(VLOOKUP(B3661,总表!A:D,4,0),"露易")=0," ",IFERROR(VLOOKUP(B3661,总表!A:D,4,0),"-"))</f>
        <v>红色</v>
      </c>
      <c r="I3661" s="51" t="str">
        <f t="shared" si="231"/>
        <v>红色</v>
      </c>
    </row>
    <row r="3662" spans="1:9">
      <c r="A3662" s="6">
        <v>3661</v>
      </c>
      <c r="B3662" s="47" t="str">
        <f t="shared" si="228"/>
        <v>00000E4D</v>
      </c>
      <c r="C3662" s="47" t="str">
        <f>IFERROR(VLOOKUP(B3662,总表!A:B,2,0),"-")</f>
        <v>-</v>
      </c>
      <c r="D3662" s="6" t="str">
        <f t="shared" si="229"/>
        <v>-</v>
      </c>
      <c r="E3662" s="6" t="str">
        <f>IFERROR(VLOOKUP(B3662,总表!A:D,3,0),"-")</f>
        <v>-</v>
      </c>
      <c r="F3662" s="6" t="str">
        <f t="shared" si="230"/>
        <v>-</v>
      </c>
      <c r="G3662" s="6" t="s">
        <v>9</v>
      </c>
      <c r="H3662" s="6" t="str">
        <f>IF(IFERROR(VLOOKUP(B3662,总表!A:D,4,0),"露易")=0," ",IFERROR(VLOOKUP(B3662,总表!A:D,4,0),"-"))</f>
        <v>-</v>
      </c>
      <c r="I3662" s="6" t="str">
        <f t="shared" si="231"/>
        <v>-</v>
      </c>
    </row>
    <row r="3663" spans="1:9">
      <c r="A3663" s="6">
        <v>3662</v>
      </c>
      <c r="B3663" s="47" t="str">
        <f t="shared" si="228"/>
        <v>00000E4E</v>
      </c>
      <c r="C3663" s="50" t="str">
        <f>IFERROR(VLOOKUP(B3663,总表!A:B,2,0),"-")</f>
        <v>连衣套装</v>
      </c>
      <c r="D3663" s="51" t="str">
        <f t="shared" si="229"/>
        <v>连衣套装</v>
      </c>
      <c r="E3663" s="6" t="str">
        <f>IFERROR(VLOOKUP(B3663,总表!A:D,3,0),"-")</f>
        <v>制服背心裙</v>
      </c>
      <c r="F3663" s="6" t="str">
        <f t="shared" si="230"/>
        <v>制服背心裙</v>
      </c>
      <c r="H3663" s="6" t="str">
        <f>IF(IFERROR(VLOOKUP(B3663,总表!A:D,4,0),"露易")=0," ",IFERROR(VLOOKUP(B3663,总表!A:D,4,0),"-"))</f>
        <v>海军蓝</v>
      </c>
      <c r="I3663" s="6" t="str">
        <f t="shared" si="231"/>
        <v>海军蓝</v>
      </c>
    </row>
    <row r="3664" spans="1:9">
      <c r="A3664" s="6">
        <v>3663</v>
      </c>
      <c r="B3664" s="47" t="str">
        <f t="shared" si="228"/>
        <v>00000E4F</v>
      </c>
      <c r="C3664" s="47" t="str">
        <f>IFERROR(VLOOKUP(B3664,总表!A:B,2,0),"-")</f>
        <v>上衣</v>
      </c>
      <c r="D3664" s="6" t="str">
        <f t="shared" si="229"/>
        <v>上衣</v>
      </c>
      <c r="E3664" s="6" t="str">
        <f>IFERROR(VLOOKUP(B3664,总表!A:D,3,0),"-")</f>
        <v>无领大衣</v>
      </c>
      <c r="F3664" s="6" t="str">
        <f t="shared" si="230"/>
        <v>无领大衣</v>
      </c>
      <c r="H3664" s="6" t="str">
        <f>IF(IFERROR(VLOOKUP(B3664,总表!A:D,4,0),"露易")=0," ",IFERROR(VLOOKUP(B3664,总表!A:D,4,0),"-"))</f>
        <v>灰色</v>
      </c>
      <c r="I3664" s="6" t="str">
        <f t="shared" si="231"/>
        <v>灰色</v>
      </c>
    </row>
    <row r="3665" spans="1:9">
      <c r="A3665" s="6">
        <v>3664</v>
      </c>
      <c r="B3665" s="47" t="str">
        <f t="shared" si="228"/>
        <v>00000E50</v>
      </c>
      <c r="C3665" s="47" t="str">
        <f>IFERROR(VLOOKUP(B3665,总表!A:B,2,0),"-")</f>
        <v>-</v>
      </c>
      <c r="D3665" s="6" t="str">
        <f t="shared" si="229"/>
        <v>-</v>
      </c>
      <c r="E3665" s="6" t="str">
        <f>IFERROR(VLOOKUP(B3665,总表!A:D,3,0),"-")</f>
        <v>-</v>
      </c>
      <c r="F3665" s="6" t="str">
        <f t="shared" si="230"/>
        <v>-</v>
      </c>
      <c r="G3665" s="6" t="s">
        <v>9</v>
      </c>
      <c r="H3665" s="6" t="str">
        <f>IF(IFERROR(VLOOKUP(B3665,总表!A:D,4,0),"露易")=0," ",IFERROR(VLOOKUP(B3665,总表!A:D,4,0),"-"))</f>
        <v>-</v>
      </c>
      <c r="I3665" s="6" t="str">
        <f t="shared" si="231"/>
        <v>-</v>
      </c>
    </row>
    <row r="3666" spans="1:9">
      <c r="A3666" s="6">
        <v>3665</v>
      </c>
      <c r="B3666" s="47" t="str">
        <f t="shared" si="228"/>
        <v>00000E51</v>
      </c>
      <c r="C3666" s="47" t="str">
        <f>IFERROR(VLOOKUP(B3666,总表!A:B,2,0),"-")</f>
        <v>-</v>
      </c>
      <c r="D3666" s="6" t="str">
        <f t="shared" si="229"/>
        <v>-</v>
      </c>
      <c r="E3666" s="6" t="str">
        <f>IFERROR(VLOOKUP(B3666,总表!A:D,3,0),"-")</f>
        <v>-</v>
      </c>
      <c r="F3666" s="6" t="str">
        <f t="shared" si="230"/>
        <v>-</v>
      </c>
      <c r="G3666" s="6" t="s">
        <v>9</v>
      </c>
      <c r="H3666" s="6" t="str">
        <f>IF(IFERROR(VLOOKUP(B3666,总表!A:D,4,0),"露易")=0," ",IFERROR(VLOOKUP(B3666,总表!A:D,4,0),"-"))</f>
        <v>-</v>
      </c>
      <c r="I3666" s="6" t="str">
        <f t="shared" si="231"/>
        <v>-</v>
      </c>
    </row>
    <row r="3667" spans="1:9">
      <c r="A3667" s="6">
        <v>3666</v>
      </c>
      <c r="B3667" s="47" t="str">
        <f t="shared" si="228"/>
        <v>00000E52</v>
      </c>
      <c r="C3667" s="47" t="str">
        <f>IFERROR(VLOOKUP(B3667,总表!A:B,2,0),"-")</f>
        <v>上衣</v>
      </c>
      <c r="D3667" s="6" t="str">
        <f t="shared" si="229"/>
        <v>上衣</v>
      </c>
      <c r="E3667" s="6" t="str">
        <f>IFERROR(VLOOKUP(B3667,总表!A:D,3,0),"-")</f>
        <v>橄榄球衫</v>
      </c>
      <c r="F3667" s="6" t="str">
        <f t="shared" si="230"/>
        <v>橄榄球衫</v>
      </c>
      <c r="H3667" s="6" t="str">
        <f>IF(IFERROR(VLOOKUP(B3667,总表!A:D,4,0),"露易")=0," ",IFERROR(VLOOKUP(B3667,总表!A:D,4,0),"-"))</f>
        <v>黄色×海军蓝</v>
      </c>
      <c r="I3667" s="6" t="str">
        <f t="shared" si="231"/>
        <v>黄色×海军蓝</v>
      </c>
    </row>
    <row r="3668" spans="1:9">
      <c r="A3668" s="6">
        <v>3667</v>
      </c>
      <c r="B3668" s="47" t="str">
        <f t="shared" si="228"/>
        <v>00000E53</v>
      </c>
      <c r="C3668" s="47" t="str">
        <f>IFERROR(VLOOKUP(B3668,总表!A:B,2,0),"-")</f>
        <v>-</v>
      </c>
      <c r="D3668" s="6" t="str">
        <f t="shared" si="229"/>
        <v>-</v>
      </c>
      <c r="E3668" s="6" t="str">
        <f>IFERROR(VLOOKUP(B3668,总表!A:D,3,0),"-")</f>
        <v>-</v>
      </c>
      <c r="F3668" s="6" t="str">
        <f t="shared" si="230"/>
        <v>-</v>
      </c>
      <c r="G3668" s="6" t="s">
        <v>9</v>
      </c>
      <c r="H3668" s="6" t="str">
        <f>IF(IFERROR(VLOOKUP(B3668,总表!A:D,4,0),"露易")=0," ",IFERROR(VLOOKUP(B3668,总表!A:D,4,0),"-"))</f>
        <v>-</v>
      </c>
      <c r="I3668" s="6" t="str">
        <f t="shared" si="231"/>
        <v>-</v>
      </c>
    </row>
    <row r="3669" spans="1:9">
      <c r="A3669" s="6">
        <v>3668</v>
      </c>
      <c r="B3669" s="47" t="str">
        <f t="shared" si="228"/>
        <v>00000E54</v>
      </c>
      <c r="C3669" s="50" t="str">
        <f>IFERROR(VLOOKUP(B3669,总表!A:B,2,0),"-")</f>
        <v>连衣套装</v>
      </c>
      <c r="D3669" s="51" t="str">
        <f t="shared" si="229"/>
        <v>连衣套装</v>
      </c>
      <c r="E3669" s="6" t="str">
        <f>IFERROR(VLOOKUP(B3669,总表!A:D,3,0),"-")</f>
        <v>牛仔背带裤装</v>
      </c>
      <c r="F3669" s="6" t="str">
        <f t="shared" si="230"/>
        <v>牛仔背带裤装</v>
      </c>
      <c r="H3669" s="51" t="str">
        <f>IF(IFERROR(VLOOKUP(B3669,总表!A:D,4,0),"露易")=0," ",IFERROR(VLOOKUP(B3669,总表!A:D,4,0),"-"))</f>
        <v>蓝色</v>
      </c>
      <c r="I3669" s="51" t="str">
        <f t="shared" si="231"/>
        <v>蓝色</v>
      </c>
    </row>
    <row r="3670" spans="1:9">
      <c r="A3670" s="6">
        <v>3669</v>
      </c>
      <c r="B3670" s="47" t="str">
        <f t="shared" si="228"/>
        <v>00000E55</v>
      </c>
      <c r="C3670" s="47" t="str">
        <f>IFERROR(VLOOKUP(B3670,总表!A:B,2,0),"-")</f>
        <v>-</v>
      </c>
      <c r="D3670" s="6" t="str">
        <f t="shared" si="229"/>
        <v>-</v>
      </c>
      <c r="E3670" s="6" t="str">
        <f>IFERROR(VLOOKUP(B3670,总表!A:D,3,0),"-")</f>
        <v>-</v>
      </c>
      <c r="F3670" s="6" t="str">
        <f t="shared" si="230"/>
        <v>-</v>
      </c>
      <c r="G3670" s="6" t="s">
        <v>9</v>
      </c>
      <c r="H3670" s="6" t="str">
        <f>IF(IFERROR(VLOOKUP(B3670,总表!A:D,4,0),"露易")=0," ",IFERROR(VLOOKUP(B3670,总表!A:D,4,0),"-"))</f>
        <v>-</v>
      </c>
      <c r="I3670" s="6" t="str">
        <f t="shared" si="231"/>
        <v>-</v>
      </c>
    </row>
    <row r="3671" spans="1:9">
      <c r="A3671" s="6">
        <v>3670</v>
      </c>
      <c r="B3671" s="47" t="str">
        <f t="shared" si="228"/>
        <v>00000E56</v>
      </c>
      <c r="C3671" s="47" t="str">
        <f>IFERROR(VLOOKUP(B3671,总表!A:B,2,0),"-")</f>
        <v>-</v>
      </c>
      <c r="D3671" s="6" t="str">
        <f t="shared" si="229"/>
        <v>-</v>
      </c>
      <c r="E3671" s="6" t="str">
        <f>IFERROR(VLOOKUP(B3671,总表!A:D,3,0),"-")</f>
        <v>-</v>
      </c>
      <c r="F3671" s="6" t="str">
        <f t="shared" si="230"/>
        <v>-</v>
      </c>
      <c r="G3671" s="6" t="s">
        <v>9</v>
      </c>
      <c r="H3671" s="6" t="str">
        <f>IF(IFERROR(VLOOKUP(B3671,总表!A:D,4,0),"露易")=0," ",IFERROR(VLOOKUP(B3671,总表!A:D,4,0),"-"))</f>
        <v>-</v>
      </c>
      <c r="I3671" s="6" t="str">
        <f t="shared" si="231"/>
        <v>-</v>
      </c>
    </row>
    <row r="3672" spans="1:9">
      <c r="A3672" s="6">
        <v>3671</v>
      </c>
      <c r="B3672" s="47" t="str">
        <f t="shared" si="228"/>
        <v>00000E57</v>
      </c>
      <c r="C3672" s="47" t="str">
        <f>IFERROR(VLOOKUP(B3672,总表!A:B,2,0),"-")</f>
        <v>上衣</v>
      </c>
      <c r="D3672" s="6" t="str">
        <f t="shared" si="229"/>
        <v>上衣</v>
      </c>
      <c r="E3672" s="51" t="str">
        <f>IFERROR(VLOOKUP(B3672,总表!A:D,3,0),"-")</f>
        <v>简约卫衣</v>
      </c>
      <c r="F3672" s="51" t="str">
        <f t="shared" si="230"/>
        <v>简约卫衣</v>
      </c>
      <c r="H3672" s="6" t="str">
        <f>IF(IFERROR(VLOOKUP(B3672,总表!A:D,4,0),"露易")=0," ",IFERROR(VLOOKUP(B3672,总表!A:D,4,0),"-"))</f>
        <v>灰色</v>
      </c>
      <c r="I3672" s="6" t="str">
        <f t="shared" si="231"/>
        <v>灰色</v>
      </c>
    </row>
    <row r="3673" spans="1:9">
      <c r="A3673" s="6">
        <v>3672</v>
      </c>
      <c r="B3673" s="47" t="str">
        <f t="shared" si="228"/>
        <v>00000E58</v>
      </c>
      <c r="C3673" s="50" t="str">
        <f>IFERROR(VLOOKUP(B3673,总表!A:B,2,0),"-")</f>
        <v>摆设类</v>
      </c>
      <c r="D3673" s="51" t="str">
        <f t="shared" si="229"/>
        <v>摆设类</v>
      </c>
      <c r="E3673" s="51" t="str">
        <f>IFERROR(VLOOKUP(B3673,总表!A:D,3,0),"-")</f>
        <v>纸箱</v>
      </c>
      <c r="F3673" s="51" t="str">
        <f t="shared" si="230"/>
        <v>纸箱</v>
      </c>
      <c r="H3673" s="6" t="str">
        <f>IF(IFERROR(VLOOKUP(B3673,总表!A:D,4,0),"露易")=0," ",IFERROR(VLOOKUP(B3673,总表!A:D,4,0),"-"))</f>
        <v> </v>
      </c>
      <c r="I3673" s="6" t="str">
        <f t="shared" si="231"/>
        <v> </v>
      </c>
    </row>
    <row r="3674" spans="1:9">
      <c r="A3674" s="6">
        <v>3673</v>
      </c>
      <c r="B3674" s="47" t="str">
        <f t="shared" si="228"/>
        <v>00000E59</v>
      </c>
      <c r="C3674" s="50" t="str">
        <f>IFERROR(VLOOKUP(B3674,总表!A:B,2,0),"-")</f>
        <v>连衣套装</v>
      </c>
      <c r="D3674" s="51" t="str">
        <f t="shared" si="229"/>
        <v>连衣套装</v>
      </c>
      <c r="E3674" s="6" t="str">
        <f>IFERROR(VLOOKUP(B3674,总表!A:D,3,0),"-")</f>
        <v>海军风连身裙</v>
      </c>
      <c r="F3674" s="6" t="str">
        <f t="shared" si="230"/>
        <v>海军风连身裙</v>
      </c>
      <c r="H3674" s="6" t="str">
        <f>IF(IFERROR(VLOOKUP(B3674,总表!A:D,4,0),"露易")=0," ",IFERROR(VLOOKUP(B3674,总表!A:D,4,0),"-"))</f>
        <v>白色</v>
      </c>
      <c r="I3674" s="6" t="str">
        <f t="shared" si="231"/>
        <v>白色</v>
      </c>
    </row>
    <row r="3675" spans="1:9">
      <c r="A3675" s="6">
        <v>3674</v>
      </c>
      <c r="B3675" s="47" t="str">
        <f t="shared" si="228"/>
        <v>00000E5A</v>
      </c>
      <c r="C3675" s="47" t="str">
        <f>IFERROR(VLOOKUP(B3675,总表!A:B,2,0),"-")</f>
        <v>上衣</v>
      </c>
      <c r="D3675" s="6" t="str">
        <f t="shared" si="229"/>
        <v>上衣</v>
      </c>
      <c r="E3675" s="6" t="str">
        <f>IFERROR(VLOOKUP(B3675,总表!A:D,3,0),"-")</f>
        <v>亨利领T恤</v>
      </c>
      <c r="F3675" s="6" t="str">
        <f t="shared" si="230"/>
        <v>亨利领T恤</v>
      </c>
      <c r="H3675" s="51" t="str">
        <f>IF(IFERROR(VLOOKUP(B3675,总表!A:D,4,0),"露易")=0," ",IFERROR(VLOOKUP(B3675,总表!A:D,4,0),"-"))</f>
        <v>绿色</v>
      </c>
      <c r="I3675" s="51" t="str">
        <f t="shared" si="231"/>
        <v>绿色</v>
      </c>
    </row>
    <row r="3676" spans="1:9">
      <c r="A3676" s="6">
        <v>3675</v>
      </c>
      <c r="B3676" s="47" t="str">
        <f t="shared" si="228"/>
        <v>00000E5B</v>
      </c>
      <c r="C3676" s="50" t="str">
        <f>IFERROR(VLOOKUP(B3676,总表!A:B,2,0),"-")</f>
        <v>摆设类</v>
      </c>
      <c r="D3676" s="51" t="str">
        <f t="shared" si="229"/>
        <v>摆设类</v>
      </c>
      <c r="E3676" s="6" t="str">
        <f>IFERROR(VLOOKUP(B3676,总表!A:D,3,0),"-")</f>
        <v>干草床铺</v>
      </c>
      <c r="F3676" s="6" t="str">
        <f t="shared" si="230"/>
        <v>干草床铺</v>
      </c>
      <c r="H3676" s="6" t="str">
        <f>IF(IFERROR(VLOOKUP(B3676,总表!A:D,4,0),"露易")=0," ",IFERROR(VLOOKUP(B3676,总表!A:D,4,0),"-"))</f>
        <v> </v>
      </c>
      <c r="I3676" s="6" t="str">
        <f t="shared" si="231"/>
        <v> </v>
      </c>
    </row>
    <row r="3677" spans="1:9">
      <c r="A3677" s="6">
        <v>3676</v>
      </c>
      <c r="B3677" s="47" t="str">
        <f t="shared" si="228"/>
        <v>00000E5C</v>
      </c>
      <c r="C3677" s="47" t="str">
        <f>IFERROR(VLOOKUP(B3677,总表!A:B,2,0),"-")</f>
        <v>上衣</v>
      </c>
      <c r="D3677" s="6" t="str">
        <f t="shared" si="229"/>
        <v>上衣</v>
      </c>
      <c r="E3677" s="51" t="str">
        <f>IFERROR(VLOOKUP(B3677,总表!A:D,3,0),"-")</f>
        <v>马甲搭配T恤</v>
      </c>
      <c r="F3677" s="51" t="str">
        <f t="shared" si="230"/>
        <v>马甲搭配T恤</v>
      </c>
      <c r="H3677" s="6" t="str">
        <f>IF(IFERROR(VLOOKUP(B3677,总表!A:D,4,0),"露易")=0," ",IFERROR(VLOOKUP(B3677,总表!A:D,4,0),"-"))</f>
        <v>黑色</v>
      </c>
      <c r="I3677" s="6" t="str">
        <f t="shared" si="231"/>
        <v>黑色</v>
      </c>
    </row>
    <row r="3678" spans="1:9">
      <c r="A3678" s="6">
        <v>3677</v>
      </c>
      <c r="B3678" s="47" t="str">
        <f t="shared" si="228"/>
        <v>00000E5D</v>
      </c>
      <c r="C3678" s="47" t="str">
        <f>IFERROR(VLOOKUP(B3678,总表!A:B,2,0),"-")</f>
        <v>上衣</v>
      </c>
      <c r="D3678" s="6" t="str">
        <f t="shared" si="229"/>
        <v>上衣</v>
      </c>
      <c r="E3678" s="51" t="str">
        <f>IFERROR(VLOOKUP(B3678,总表!A:D,3,0),"-")</f>
        <v>宽版条纹衬衫</v>
      </c>
      <c r="F3678" s="51" t="str">
        <f t="shared" si="230"/>
        <v>宽版条纹衬衫</v>
      </c>
      <c r="H3678" s="51" t="str">
        <f>IF(IFERROR(VLOOKUP(B3678,总表!A:D,4,0),"露易")=0," ",IFERROR(VLOOKUP(B3678,总表!A:D,4,0),"-"))</f>
        <v>蓝色</v>
      </c>
      <c r="I3678" s="51" t="str">
        <f t="shared" si="231"/>
        <v>蓝色</v>
      </c>
    </row>
    <row r="3679" spans="1:9">
      <c r="A3679" s="6">
        <v>3678</v>
      </c>
      <c r="B3679" s="47" t="str">
        <f t="shared" si="228"/>
        <v>00000E5E</v>
      </c>
      <c r="C3679" s="47" t="str">
        <f>IFERROR(VLOOKUP(B3679,总表!A:B,2,0),"-")</f>
        <v>-</v>
      </c>
      <c r="D3679" s="6" t="str">
        <f t="shared" si="229"/>
        <v>-</v>
      </c>
      <c r="E3679" s="6" t="str">
        <f>IFERROR(VLOOKUP(B3679,总表!A:D,3,0),"-")</f>
        <v>-</v>
      </c>
      <c r="F3679" s="6" t="str">
        <f t="shared" si="230"/>
        <v>-</v>
      </c>
      <c r="G3679" s="6" t="s">
        <v>9</v>
      </c>
      <c r="H3679" s="6" t="str">
        <f>IF(IFERROR(VLOOKUP(B3679,总表!A:D,4,0),"露易")=0," ",IFERROR(VLOOKUP(B3679,总表!A:D,4,0),"-"))</f>
        <v>-</v>
      </c>
      <c r="I3679" s="6" t="str">
        <f t="shared" si="231"/>
        <v>-</v>
      </c>
    </row>
    <row r="3680" spans="1:9">
      <c r="A3680" s="6">
        <v>3679</v>
      </c>
      <c r="B3680" s="47" t="str">
        <f t="shared" si="228"/>
        <v>00000E5F</v>
      </c>
      <c r="C3680" s="47" t="str">
        <f>IFERROR(VLOOKUP(B3680,总表!A:B,2,0),"-")</f>
        <v>-</v>
      </c>
      <c r="D3680" s="6" t="str">
        <f t="shared" si="229"/>
        <v>-</v>
      </c>
      <c r="E3680" s="6" t="str">
        <f>IFERROR(VLOOKUP(B3680,总表!A:D,3,0),"-")</f>
        <v>-</v>
      </c>
      <c r="F3680" s="6" t="str">
        <f t="shared" si="230"/>
        <v>-</v>
      </c>
      <c r="G3680" s="6" t="s">
        <v>9</v>
      </c>
      <c r="H3680" s="6" t="str">
        <f>IF(IFERROR(VLOOKUP(B3680,总表!A:D,4,0),"露易")=0," ",IFERROR(VLOOKUP(B3680,总表!A:D,4,0),"-"))</f>
        <v>-</v>
      </c>
      <c r="I3680" s="6" t="str">
        <f t="shared" si="231"/>
        <v>-</v>
      </c>
    </row>
    <row r="3681" spans="1:9">
      <c r="A3681" s="6">
        <v>3680</v>
      </c>
      <c r="B3681" s="47" t="str">
        <f t="shared" si="228"/>
        <v>00000E60</v>
      </c>
      <c r="C3681" s="47" t="str">
        <f>IFERROR(VLOOKUP(B3681,总表!A:B,2,0),"-")</f>
        <v>上衣</v>
      </c>
      <c r="D3681" s="6" t="str">
        <f t="shared" si="229"/>
        <v>上衣</v>
      </c>
      <c r="E3681" s="6" t="str">
        <f>IFERROR(VLOOKUP(B3681,总表!A:D,3,0),"-")</f>
        <v>工作外套</v>
      </c>
      <c r="F3681" s="6" t="str">
        <f t="shared" si="230"/>
        <v>工作外套</v>
      </c>
      <c r="H3681" s="6" t="str">
        <f>IF(IFERROR(VLOOKUP(B3681,总表!A:D,4,0),"露易")=0," ",IFERROR(VLOOKUP(B3681,总表!A:D,4,0),"-"))</f>
        <v>卡其色</v>
      </c>
      <c r="I3681" s="6" t="str">
        <f t="shared" si="231"/>
        <v>卡其色</v>
      </c>
    </row>
    <row r="3682" spans="1:9">
      <c r="A3682" s="6">
        <v>3681</v>
      </c>
      <c r="B3682" s="47" t="str">
        <f t="shared" si="228"/>
        <v>00000E61</v>
      </c>
      <c r="C3682" s="50" t="str">
        <f>IFERROR(VLOOKUP(B3682,总表!A:B,2,0),"-")</f>
        <v>摆设类</v>
      </c>
      <c r="D3682" s="51" t="str">
        <f t="shared" si="229"/>
        <v>摆设类</v>
      </c>
      <c r="E3682" s="51" t="str">
        <f>IFERROR(VLOOKUP(B3682,总表!A:D,3,0),"-")</f>
        <v>钢琴琴凳</v>
      </c>
      <c r="F3682" s="51" t="str">
        <f t="shared" si="230"/>
        <v>钢琴琴凳</v>
      </c>
      <c r="H3682" s="6" t="str">
        <f>IF(IFERROR(VLOOKUP(B3682,总表!A:D,4,0),"露易")=0," ",IFERROR(VLOOKUP(B3682,总表!A:D,4,0),"-"))</f>
        <v> </v>
      </c>
      <c r="I3682" s="6" t="str">
        <f t="shared" si="231"/>
        <v> </v>
      </c>
    </row>
    <row r="3683" spans="1:9">
      <c r="A3683" s="6">
        <v>3682</v>
      </c>
      <c r="B3683" s="47" t="str">
        <f t="shared" si="228"/>
        <v>00000E62</v>
      </c>
      <c r="C3683" s="47" t="str">
        <f>IFERROR(VLOOKUP(B3683,总表!A:B,2,0),"-")</f>
        <v>-</v>
      </c>
      <c r="D3683" s="6" t="str">
        <f t="shared" si="229"/>
        <v>-</v>
      </c>
      <c r="E3683" s="6" t="str">
        <f>IFERROR(VLOOKUP(B3683,总表!A:D,3,0),"-")</f>
        <v>-</v>
      </c>
      <c r="F3683" s="6" t="str">
        <f t="shared" si="230"/>
        <v>-</v>
      </c>
      <c r="G3683" s="6" t="s">
        <v>9</v>
      </c>
      <c r="H3683" s="6" t="str">
        <f>IF(IFERROR(VLOOKUP(B3683,总表!A:D,4,0),"露易")=0," ",IFERROR(VLOOKUP(B3683,总表!A:D,4,0),"-"))</f>
        <v>-</v>
      </c>
      <c r="I3683" s="6" t="str">
        <f t="shared" si="231"/>
        <v>-</v>
      </c>
    </row>
    <row r="3684" spans="1:9">
      <c r="A3684" s="6">
        <v>3683</v>
      </c>
      <c r="B3684" s="47" t="str">
        <f t="shared" si="228"/>
        <v>00000E63</v>
      </c>
      <c r="C3684" s="50" t="str">
        <f>IFERROR(VLOOKUP(B3684,总表!A:B,2,0),"-")</f>
        <v>摆设类</v>
      </c>
      <c r="D3684" s="51" t="str">
        <f t="shared" si="229"/>
        <v>摆设类</v>
      </c>
      <c r="E3684" s="6" t="str">
        <f>IFERROR(VLOOKUP(B3684,总表!A:D,3,0),"-")</f>
        <v>朴素洗脸台</v>
      </c>
      <c r="F3684" s="6" t="str">
        <f t="shared" si="230"/>
        <v>朴素洗脸台</v>
      </c>
      <c r="H3684" s="6" t="str">
        <f>IF(IFERROR(VLOOKUP(B3684,总表!A:D,4,0),"露易")=0," ",IFERROR(VLOOKUP(B3684,总表!A:D,4,0),"-"))</f>
        <v> </v>
      </c>
      <c r="I3684" s="6" t="str">
        <f t="shared" si="231"/>
        <v> </v>
      </c>
    </row>
    <row r="3685" spans="1:9">
      <c r="A3685" s="6">
        <v>3684</v>
      </c>
      <c r="B3685" s="47" t="str">
        <f t="shared" si="228"/>
        <v>00000E64</v>
      </c>
      <c r="C3685" s="50" t="str">
        <f>IFERROR(VLOOKUP(B3685,总表!A:B,2,0),"-")</f>
        <v>摆设类</v>
      </c>
      <c r="D3685" s="51" t="str">
        <f t="shared" si="229"/>
        <v>摆设类</v>
      </c>
      <c r="E3685" s="6" t="str">
        <f>IFERROR(VLOOKUP(B3685,总表!A:D,3,0),"-")</f>
        <v>椰子水</v>
      </c>
      <c r="F3685" s="6" t="str">
        <f t="shared" si="230"/>
        <v>椰子水</v>
      </c>
      <c r="H3685" s="6" t="str">
        <f>IF(IFERROR(VLOOKUP(B3685,总表!A:D,4,0),"露易")=0," ",IFERROR(VLOOKUP(B3685,总表!A:D,4,0),"-"))</f>
        <v> </v>
      </c>
      <c r="I3685" s="6" t="str">
        <f t="shared" si="231"/>
        <v> </v>
      </c>
    </row>
    <row r="3686" spans="1:9">
      <c r="A3686" s="6">
        <v>3685</v>
      </c>
      <c r="B3686" s="47" t="str">
        <f t="shared" si="228"/>
        <v>00000E65</v>
      </c>
      <c r="C3686" s="50" t="str">
        <f>IFERROR(VLOOKUP(B3686,总表!A:B,2,0),"-")</f>
        <v>连衣套装</v>
      </c>
      <c r="D3686" s="51" t="str">
        <f t="shared" si="229"/>
        <v>连衣套装</v>
      </c>
      <c r="E3686" s="6" t="str">
        <f>IFERROR(VLOOKUP(B3686,总表!A:D,3,0),"-")</f>
        <v>印度传统服装</v>
      </c>
      <c r="F3686" s="6" t="str">
        <f t="shared" si="230"/>
        <v>印度传统服装</v>
      </c>
      <c r="H3686" s="6" t="str">
        <f>IF(IFERROR(VLOOKUP(B3686,总表!A:D,4,0),"露易")=0," ",IFERROR(VLOOKUP(B3686,总表!A:D,4,0),"-"))</f>
        <v>石榴石</v>
      </c>
      <c r="I3686" s="6" t="str">
        <f t="shared" si="231"/>
        <v>石榴石</v>
      </c>
    </row>
    <row r="3687" spans="1:9">
      <c r="A3687" s="6">
        <v>3686</v>
      </c>
      <c r="B3687" s="47" t="str">
        <f t="shared" si="228"/>
        <v>00000E66</v>
      </c>
      <c r="C3687" s="50" t="str">
        <f>IFERROR(VLOOKUP(B3687,总表!A:B,2,0),"-")</f>
        <v>连衣套装</v>
      </c>
      <c r="D3687" s="51" t="str">
        <f t="shared" si="229"/>
        <v>连衣套装</v>
      </c>
      <c r="E3687" s="6" t="str">
        <f>IFERROR(VLOOKUP(B3687,总表!A:D,3,0),"-")</f>
        <v>梦游仙境连身裙</v>
      </c>
      <c r="F3687" s="6" t="str">
        <f t="shared" si="230"/>
        <v>梦游仙境连身裙</v>
      </c>
      <c r="H3687" s="51" t="str">
        <f>IF(IFERROR(VLOOKUP(B3687,总表!A:D,4,0),"露易")=0," ",IFERROR(VLOOKUP(B3687,总表!A:D,4,0),"-"))</f>
        <v>蓝色</v>
      </c>
      <c r="I3687" s="51" t="str">
        <f t="shared" si="231"/>
        <v>蓝色</v>
      </c>
    </row>
    <row r="3688" spans="1:9">
      <c r="A3688" s="6">
        <v>3687</v>
      </c>
      <c r="B3688" s="47" t="str">
        <f t="shared" si="228"/>
        <v>00000E67</v>
      </c>
      <c r="C3688" s="47" t="str">
        <f>IFERROR(VLOOKUP(B3688,总表!A:B,2,0),"-")</f>
        <v>上衣</v>
      </c>
      <c r="D3688" s="6" t="str">
        <f t="shared" si="229"/>
        <v>上衣</v>
      </c>
      <c r="E3688" s="6" t="str">
        <f>IFERROR(VLOOKUP(B3688,总表!A:D,3,0),"-")</f>
        <v>古巴衬衫</v>
      </c>
      <c r="F3688" s="6" t="str">
        <f t="shared" si="230"/>
        <v>古巴衬衫</v>
      </c>
      <c r="H3688" s="51" t="str">
        <f>IF(IFERROR(VLOOKUP(B3688,总表!A:D,4,0),"露易")=0," ",IFERROR(VLOOKUP(B3688,总表!A:D,4,0),"-"))</f>
        <v>绿色</v>
      </c>
      <c r="I3688" s="51" t="str">
        <f t="shared" si="231"/>
        <v>绿色</v>
      </c>
    </row>
    <row r="3689" spans="1:9">
      <c r="A3689" s="6">
        <v>3688</v>
      </c>
      <c r="B3689" s="47" t="str">
        <f t="shared" si="228"/>
        <v>00000E68</v>
      </c>
      <c r="C3689" s="47" t="str">
        <f>IFERROR(VLOOKUP(B3689,总表!A:B,2,0),"-")</f>
        <v>上衣</v>
      </c>
      <c r="D3689" s="6" t="str">
        <f t="shared" si="229"/>
        <v>上衣</v>
      </c>
      <c r="E3689" s="6" t="str">
        <f>IFERROR(VLOOKUP(B3689,总表!A:D,3,0),"-")</f>
        <v>海军大衣</v>
      </c>
      <c r="F3689" s="6" t="str">
        <f t="shared" si="230"/>
        <v>海军大衣</v>
      </c>
      <c r="H3689" s="6" t="str">
        <f>IF(IFERROR(VLOOKUP(B3689,总表!A:D,4,0),"露易")=0," ",IFERROR(VLOOKUP(B3689,总表!A:D,4,0),"-"))</f>
        <v>黑色</v>
      </c>
      <c r="I3689" s="6" t="str">
        <f t="shared" si="231"/>
        <v>黑色</v>
      </c>
    </row>
    <row r="3690" spans="1:9">
      <c r="A3690" s="6">
        <v>3689</v>
      </c>
      <c r="B3690" s="47" t="str">
        <f t="shared" si="228"/>
        <v>00000E69</v>
      </c>
      <c r="C3690" s="50" t="str">
        <f>IFERROR(VLOOKUP(B3690,总表!A:B,2,0),"-")</f>
        <v>摆设类</v>
      </c>
      <c r="D3690" s="51" t="str">
        <f t="shared" si="229"/>
        <v>摆设类</v>
      </c>
      <c r="E3690" s="6" t="str">
        <f>IFERROR(VLOOKUP(B3690,总表!A:D,3,0),"-")</f>
        <v>三温暖电暖炉</v>
      </c>
      <c r="F3690" s="6" t="str">
        <f t="shared" si="230"/>
        <v>三温暖电暖炉</v>
      </c>
      <c r="H3690" s="6" t="str">
        <f>IF(IFERROR(VLOOKUP(B3690,总表!A:D,4,0),"露易")=0," ",IFERROR(VLOOKUP(B3690,总表!A:D,4,0),"-"))</f>
        <v> </v>
      </c>
      <c r="I3690" s="6" t="str">
        <f t="shared" si="231"/>
        <v> </v>
      </c>
    </row>
    <row r="3691" spans="1:9">
      <c r="A3691" s="6">
        <v>3690</v>
      </c>
      <c r="B3691" s="47" t="str">
        <f t="shared" si="228"/>
        <v>00000E6A</v>
      </c>
      <c r="C3691" s="47" t="str">
        <f>IFERROR(VLOOKUP(B3691,总表!A:B,2,0),"-")</f>
        <v>上衣</v>
      </c>
      <c r="D3691" s="6" t="str">
        <f t="shared" si="229"/>
        <v>上衣</v>
      </c>
      <c r="E3691" s="6" t="str">
        <f>IFERROR(VLOOKUP(B3691,总表!A:D,3,0),"-")</f>
        <v>无领衬衫</v>
      </c>
      <c r="F3691" s="6" t="str">
        <f t="shared" si="230"/>
        <v>无领衬衫</v>
      </c>
      <c r="H3691" s="6" t="str">
        <f>IF(IFERROR(VLOOKUP(B3691,总表!A:D,4,0),"露易")=0," ",IFERROR(VLOOKUP(B3691,总表!A:D,4,0),"-"))</f>
        <v>黑色</v>
      </c>
      <c r="I3691" s="6" t="str">
        <f t="shared" si="231"/>
        <v>黑色</v>
      </c>
    </row>
    <row r="3692" spans="1:9">
      <c r="A3692" s="6">
        <v>3691</v>
      </c>
      <c r="B3692" s="47" t="str">
        <f t="shared" si="228"/>
        <v>00000E6B</v>
      </c>
      <c r="C3692" s="47" t="str">
        <f>IFERROR(VLOOKUP(B3692,总表!A:B,2,0),"-")</f>
        <v>-</v>
      </c>
      <c r="D3692" s="6" t="str">
        <f t="shared" si="229"/>
        <v>-</v>
      </c>
      <c r="E3692" s="6" t="str">
        <f>IFERROR(VLOOKUP(B3692,总表!A:D,3,0),"-")</f>
        <v>-</v>
      </c>
      <c r="F3692" s="6" t="str">
        <f t="shared" si="230"/>
        <v>-</v>
      </c>
      <c r="G3692" s="6" t="s">
        <v>9</v>
      </c>
      <c r="H3692" s="6" t="str">
        <f>IF(IFERROR(VLOOKUP(B3692,总表!A:D,4,0),"露易")=0," ",IFERROR(VLOOKUP(B3692,总表!A:D,4,0),"-"))</f>
        <v>-</v>
      </c>
      <c r="I3692" s="6" t="str">
        <f t="shared" si="231"/>
        <v>-</v>
      </c>
    </row>
    <row r="3693" spans="1:9">
      <c r="A3693" s="6">
        <v>3692</v>
      </c>
      <c r="B3693" s="47" t="str">
        <f t="shared" si="228"/>
        <v>00000E6C</v>
      </c>
      <c r="C3693" s="50" t="str">
        <f>IFERROR(VLOOKUP(B3693,总表!A:B,2,0),"-")</f>
        <v>摆设类</v>
      </c>
      <c r="D3693" s="51" t="str">
        <f t="shared" si="229"/>
        <v>摆设类</v>
      </c>
      <c r="E3693" s="6" t="str">
        <f>IFERROR(VLOOKUP(B3693,总表!A:D,3,0),"-")</f>
        <v>朴素木制招牌</v>
      </c>
      <c r="F3693" s="6" t="str">
        <f t="shared" si="230"/>
        <v>朴素木制招牌</v>
      </c>
      <c r="H3693" s="6" t="str">
        <f>IF(IFERROR(VLOOKUP(B3693,总表!A:D,4,0),"露易")=0," ",IFERROR(VLOOKUP(B3693,总表!A:D,4,0),"-"))</f>
        <v> </v>
      </c>
      <c r="I3693" s="6" t="str">
        <f t="shared" si="231"/>
        <v> </v>
      </c>
    </row>
    <row r="3694" spans="1:9">
      <c r="A3694" s="6">
        <v>3693</v>
      </c>
      <c r="B3694" s="47" t="str">
        <f t="shared" si="228"/>
        <v>00000E6D</v>
      </c>
      <c r="C3694" s="47" t="str">
        <f>IFERROR(VLOOKUP(B3694,总表!A:B,2,0),"-")</f>
        <v>-</v>
      </c>
      <c r="D3694" s="6" t="str">
        <f t="shared" si="229"/>
        <v>-</v>
      </c>
      <c r="E3694" s="6" t="str">
        <f>IFERROR(VLOOKUP(B3694,总表!A:D,3,0),"-")</f>
        <v>-</v>
      </c>
      <c r="F3694" s="6" t="str">
        <f t="shared" si="230"/>
        <v>-</v>
      </c>
      <c r="G3694" s="6" t="s">
        <v>9</v>
      </c>
      <c r="H3694" s="6" t="str">
        <f>IF(IFERROR(VLOOKUP(B3694,总表!A:D,4,0),"露易")=0," ",IFERROR(VLOOKUP(B3694,总表!A:D,4,0),"-"))</f>
        <v>-</v>
      </c>
      <c r="I3694" s="6" t="str">
        <f t="shared" si="231"/>
        <v>-</v>
      </c>
    </row>
    <row r="3695" spans="1:9">
      <c r="A3695" s="6">
        <v>3694</v>
      </c>
      <c r="B3695" s="47" t="str">
        <f t="shared" si="228"/>
        <v>00000E6E</v>
      </c>
      <c r="C3695" s="47" t="str">
        <f>IFERROR(VLOOKUP(B3695,总表!A:B,2,0),"-")</f>
        <v>上衣</v>
      </c>
      <c r="D3695" s="6" t="str">
        <f t="shared" si="229"/>
        <v>上衣</v>
      </c>
      <c r="E3695" s="6" t="str">
        <f>IFERROR(VLOOKUP(B3695,总表!A:D,3,0),"-")</f>
        <v>工作衬衫</v>
      </c>
      <c r="F3695" s="6" t="str">
        <f t="shared" si="230"/>
        <v>工作衬衫</v>
      </c>
      <c r="H3695" s="51" t="str">
        <f>IF(IFERROR(VLOOKUP(B3695,总表!A:D,4,0),"露易")=0," ",IFERROR(VLOOKUP(B3695,总表!A:D,4,0),"-"))</f>
        <v>红褐色</v>
      </c>
      <c r="I3695" s="51" t="str">
        <f t="shared" si="231"/>
        <v>红褐色</v>
      </c>
    </row>
    <row r="3696" spans="1:9">
      <c r="A3696" s="6">
        <v>3695</v>
      </c>
      <c r="B3696" s="47" t="str">
        <f t="shared" si="228"/>
        <v>00000E6F</v>
      </c>
      <c r="C3696" s="47" t="str">
        <f>IFERROR(VLOOKUP(B3696,总表!A:B,2,0),"-")</f>
        <v>-</v>
      </c>
      <c r="D3696" s="6" t="str">
        <f t="shared" si="229"/>
        <v>-</v>
      </c>
      <c r="E3696" s="6" t="str">
        <f>IFERROR(VLOOKUP(B3696,总表!A:D,3,0),"-")</f>
        <v>-</v>
      </c>
      <c r="F3696" s="6" t="str">
        <f t="shared" si="230"/>
        <v>-</v>
      </c>
      <c r="G3696" s="6" t="s">
        <v>9</v>
      </c>
      <c r="H3696" s="6" t="str">
        <f>IF(IFERROR(VLOOKUP(B3696,总表!A:D,4,0),"露易")=0," ",IFERROR(VLOOKUP(B3696,总表!A:D,4,0),"-"))</f>
        <v>-</v>
      </c>
      <c r="I3696" s="6" t="str">
        <f t="shared" si="231"/>
        <v>-</v>
      </c>
    </row>
    <row r="3697" spans="1:9">
      <c r="A3697" s="6">
        <v>3696</v>
      </c>
      <c r="B3697" s="47" t="str">
        <f t="shared" si="228"/>
        <v>00000E70</v>
      </c>
      <c r="C3697" s="50" t="str">
        <f>IFERROR(VLOOKUP(B3697,总表!A:B,2,0),"-")</f>
        <v>连衣套装</v>
      </c>
      <c r="D3697" s="51" t="str">
        <f t="shared" si="229"/>
        <v>连衣套装</v>
      </c>
      <c r="E3697" s="51" t="str">
        <f>IFERROR(VLOOKUP(B3697,总表!A:D,3,0),"-")</f>
        <v>马甲连身裙</v>
      </c>
      <c r="F3697" s="51" t="str">
        <f t="shared" si="230"/>
        <v>马甲连身裙</v>
      </c>
      <c r="H3697" s="6" t="str">
        <f>IF(IFERROR(VLOOKUP(B3697,总表!A:D,4,0),"露易")=0," ",IFERROR(VLOOKUP(B3697,总表!A:D,4,0),"-"))</f>
        <v>海军蓝</v>
      </c>
      <c r="I3697" s="6" t="str">
        <f t="shared" si="231"/>
        <v>海军蓝</v>
      </c>
    </row>
    <row r="3698" spans="1:9">
      <c r="A3698" s="6">
        <v>3697</v>
      </c>
      <c r="B3698" s="47" t="str">
        <f t="shared" si="228"/>
        <v>00000E71</v>
      </c>
      <c r="C3698" s="50" t="str">
        <f>IFERROR(VLOOKUP(B3698,总表!A:B,2,0),"-")</f>
        <v>摆设类</v>
      </c>
      <c r="D3698" s="51" t="str">
        <f t="shared" si="229"/>
        <v>摆设类</v>
      </c>
      <c r="E3698" s="6" t="str">
        <f>IFERROR(VLOOKUP(B3698,总表!A:D,3,0),"-")</f>
        <v>携带型收音机</v>
      </c>
      <c r="F3698" s="6" t="str">
        <f t="shared" si="230"/>
        <v>携带型收音机</v>
      </c>
      <c r="H3698" s="6" t="str">
        <f>IF(IFERROR(VLOOKUP(B3698,总表!A:D,4,0),"露易")=0," ",IFERROR(VLOOKUP(B3698,总表!A:D,4,0),"-"))</f>
        <v> </v>
      </c>
      <c r="I3698" s="6" t="str">
        <f t="shared" si="231"/>
        <v> </v>
      </c>
    </row>
    <row r="3699" spans="1:9">
      <c r="A3699" s="6">
        <v>3698</v>
      </c>
      <c r="B3699" s="47" t="str">
        <f t="shared" si="228"/>
        <v>00000E72</v>
      </c>
      <c r="C3699" s="47" t="str">
        <f>IFERROR(VLOOKUP(B3699,总表!A:B,2,0),"-")</f>
        <v>上衣</v>
      </c>
      <c r="D3699" s="6" t="str">
        <f t="shared" si="229"/>
        <v>上衣</v>
      </c>
      <c r="E3699" s="6" t="str">
        <f>IFERROR(VLOOKUP(B3699,总表!A:D,3,0),"-")</f>
        <v>保龄球衫</v>
      </c>
      <c r="F3699" s="6" t="str">
        <f t="shared" si="230"/>
        <v>保龄球衫</v>
      </c>
      <c r="H3699" s="51" t="str">
        <f>IF(IFERROR(VLOOKUP(B3699,总表!A:D,4,0),"露易")=0," ",IFERROR(VLOOKUP(B3699,总表!A:D,4,0),"-"))</f>
        <v>红色</v>
      </c>
      <c r="I3699" s="51" t="str">
        <f t="shared" si="231"/>
        <v>红色</v>
      </c>
    </row>
    <row r="3700" spans="1:9">
      <c r="A3700" s="6">
        <v>3699</v>
      </c>
      <c r="B3700" s="47" t="str">
        <f t="shared" si="228"/>
        <v>00000E73</v>
      </c>
      <c r="C3700" s="50" t="str">
        <f>IFERROR(VLOOKUP(B3700,总表!A:B,2,0),"-")</f>
        <v>摆设类</v>
      </c>
      <c r="D3700" s="51" t="str">
        <f t="shared" si="229"/>
        <v>摆设类</v>
      </c>
      <c r="E3700" s="51" t="str">
        <f>IFERROR(VLOOKUP(B3700,总表!A:D,3,0),"-")</f>
        <v>鱼拓</v>
      </c>
      <c r="F3700" s="51" t="str">
        <f t="shared" si="230"/>
        <v>鱼拓</v>
      </c>
      <c r="H3700" s="6" t="str">
        <f>IF(IFERROR(VLOOKUP(B3700,总表!A:D,4,0),"露易")=0," ",IFERROR(VLOOKUP(B3700,总表!A:D,4,0),"-"))</f>
        <v> </v>
      </c>
      <c r="I3700" s="6" t="str">
        <f t="shared" si="231"/>
        <v> </v>
      </c>
    </row>
    <row r="3701" spans="1:9">
      <c r="A3701" s="6">
        <v>3700</v>
      </c>
      <c r="B3701" s="47" t="str">
        <f t="shared" si="228"/>
        <v>00000E74</v>
      </c>
      <c r="C3701" s="47" t="str">
        <f>IFERROR(VLOOKUP(B3701,总表!A:B,2,0),"-")</f>
        <v>上衣</v>
      </c>
      <c r="D3701" s="6" t="str">
        <f t="shared" si="229"/>
        <v>上衣</v>
      </c>
      <c r="E3701" s="6" t="str">
        <f>IFERROR(VLOOKUP(B3701,总表!A:D,3,0),"-")</f>
        <v>V领毛衣</v>
      </c>
      <c r="F3701" s="6" t="str">
        <f t="shared" si="230"/>
        <v>V领毛衣</v>
      </c>
      <c r="H3701" s="51" t="str">
        <f>IF(IFERROR(VLOOKUP(B3701,总表!A:D,4,0),"露易")=0," ",IFERROR(VLOOKUP(B3701,总表!A:D,4,0),"-"))</f>
        <v>蓝色</v>
      </c>
      <c r="I3701" s="51" t="str">
        <f t="shared" si="231"/>
        <v>蓝色</v>
      </c>
    </row>
    <row r="3702" spans="1:9">
      <c r="A3702" s="6">
        <v>3701</v>
      </c>
      <c r="B3702" s="47" t="str">
        <f t="shared" si="228"/>
        <v>00000E75</v>
      </c>
      <c r="C3702" s="50" t="str">
        <f>IFERROR(VLOOKUP(B3702,总表!A:B,2,0),"-")</f>
        <v>摆设类</v>
      </c>
      <c r="D3702" s="51" t="str">
        <f t="shared" si="229"/>
        <v>摆设类</v>
      </c>
      <c r="E3702" s="6" t="str">
        <f>IFERROR(VLOOKUP(B3702,总表!A:D,3,0),"-")</f>
        <v>学习书桌</v>
      </c>
      <c r="F3702" s="6" t="str">
        <f t="shared" si="230"/>
        <v>学习书桌</v>
      </c>
      <c r="H3702" s="6" t="str">
        <f>IF(IFERROR(VLOOKUP(B3702,总表!A:D,4,0),"露易")=0," ",IFERROR(VLOOKUP(B3702,总表!A:D,4,0),"-"))</f>
        <v> </v>
      </c>
      <c r="I3702" s="6" t="str">
        <f t="shared" si="231"/>
        <v> </v>
      </c>
    </row>
    <row r="3703" spans="1:9">
      <c r="A3703" s="6">
        <v>3702</v>
      </c>
      <c r="B3703" s="47" t="str">
        <f t="shared" si="228"/>
        <v>00000E76</v>
      </c>
      <c r="C3703" s="50" t="str">
        <f>IFERROR(VLOOKUP(B3703,总表!A:B,2,0),"-")</f>
        <v>摆设类</v>
      </c>
      <c r="D3703" s="51" t="str">
        <f t="shared" si="229"/>
        <v>摆设类</v>
      </c>
      <c r="E3703" s="6" t="str">
        <f>IFERROR(VLOOKUP(B3703,总表!A:D,3,0),"-")</f>
        <v>学习椅</v>
      </c>
      <c r="F3703" s="6" t="str">
        <f t="shared" si="230"/>
        <v>学习椅</v>
      </c>
      <c r="H3703" s="6" t="str">
        <f>IF(IFERROR(VLOOKUP(B3703,总表!A:D,4,0),"露易")=0," ",IFERROR(VLOOKUP(B3703,总表!A:D,4,0),"-"))</f>
        <v> </v>
      </c>
      <c r="I3703" s="6" t="str">
        <f t="shared" si="231"/>
        <v> </v>
      </c>
    </row>
    <row r="3704" spans="1:9">
      <c r="A3704" s="6">
        <v>3703</v>
      </c>
      <c r="B3704" s="47" t="str">
        <f t="shared" si="228"/>
        <v>00000E77</v>
      </c>
      <c r="C3704" s="50" t="str">
        <f>IFERROR(VLOOKUP(B3704,总表!A:B,2,0),"-")</f>
        <v>连衣套装</v>
      </c>
      <c r="D3704" s="51" t="str">
        <f t="shared" si="229"/>
        <v>连衣套装</v>
      </c>
      <c r="E3704" s="6" t="str">
        <f>IFERROR(VLOOKUP(B3704,总表!A:D,3,0),"-")</f>
        <v>妖精裙</v>
      </c>
      <c r="F3704" s="6" t="str">
        <f t="shared" si="230"/>
        <v>妖精裙</v>
      </c>
      <c r="H3704" s="51" t="str">
        <f>IF(IFERROR(VLOOKUP(B3704,总表!A:D,4,0),"露易")=0," ",IFERROR(VLOOKUP(B3704,总表!A:D,4,0),"-"))</f>
        <v>绿色</v>
      </c>
      <c r="I3704" s="51" t="str">
        <f t="shared" si="231"/>
        <v>绿色</v>
      </c>
    </row>
    <row r="3705" spans="1:9">
      <c r="A3705" s="6">
        <v>3704</v>
      </c>
      <c r="B3705" s="47" t="str">
        <f t="shared" si="228"/>
        <v>00000E78</v>
      </c>
      <c r="C3705" s="47" t="str">
        <f>IFERROR(VLOOKUP(B3705,总表!A:B,2,0),"-")</f>
        <v>鞋类</v>
      </c>
      <c r="D3705" s="6" t="str">
        <f t="shared" si="229"/>
        <v>鞋类</v>
      </c>
      <c r="E3705" s="6" t="str">
        <f>IFERROR(VLOOKUP(B3705,总表!A:D,3,0),"-")</f>
        <v>木屐</v>
      </c>
      <c r="F3705" s="6" t="str">
        <f t="shared" si="230"/>
        <v>木屐</v>
      </c>
      <c r="H3705" s="6" t="str">
        <f>IF(IFERROR(VLOOKUP(B3705,总表!A:D,4,0),"露易")=0," ",IFERROR(VLOOKUP(B3705,总表!A:D,4,0),"-"))</f>
        <v>黑色</v>
      </c>
      <c r="I3705" s="6" t="str">
        <f t="shared" si="231"/>
        <v>黑色</v>
      </c>
    </row>
    <row r="3706" spans="1:9">
      <c r="A3706" s="6">
        <v>3705</v>
      </c>
      <c r="B3706" s="47" t="str">
        <f t="shared" si="228"/>
        <v>00000E79</v>
      </c>
      <c r="C3706" s="47" t="str">
        <f>IFERROR(VLOOKUP(B3706,总表!A:B,2,0),"-")</f>
        <v>上衣</v>
      </c>
      <c r="D3706" s="6" t="str">
        <f t="shared" si="229"/>
        <v>上衣</v>
      </c>
      <c r="E3706" s="6" t="str">
        <f>IFERROR(VLOOKUP(B3706,总表!A:D,3,0),"-")</f>
        <v>刷毛外套</v>
      </c>
      <c r="F3706" s="6" t="str">
        <f t="shared" si="230"/>
        <v>刷毛外套</v>
      </c>
      <c r="H3706" s="6" t="str">
        <f>IF(IFERROR(VLOOKUP(B3706,总表!A:D,4,0),"露易")=0," ",IFERROR(VLOOKUP(B3706,总表!A:D,4,0),"-"))</f>
        <v>白色</v>
      </c>
      <c r="I3706" s="6" t="str">
        <f t="shared" si="231"/>
        <v>白色</v>
      </c>
    </row>
    <row r="3707" spans="1:9">
      <c r="A3707" s="6">
        <v>3706</v>
      </c>
      <c r="B3707" s="47" t="str">
        <f t="shared" si="228"/>
        <v>00000E7A</v>
      </c>
      <c r="C3707" s="47" t="str">
        <f>IFERROR(VLOOKUP(B3707,总表!A:B,2,0),"-")</f>
        <v>上衣</v>
      </c>
      <c r="D3707" s="6" t="str">
        <f t="shared" si="229"/>
        <v>上衣</v>
      </c>
      <c r="E3707" s="6" t="str">
        <f>IFERROR(VLOOKUP(B3707,总表!A:D,3,0),"-")</f>
        <v>粗花呢外套</v>
      </c>
      <c r="F3707" s="6" t="str">
        <f t="shared" si="230"/>
        <v>粗花呢外套</v>
      </c>
      <c r="H3707" s="6" t="str">
        <f>IF(IFERROR(VLOOKUP(B3707,总表!A:D,4,0),"露易")=0," ",IFERROR(VLOOKUP(B3707,总表!A:D,4,0),"-"))</f>
        <v>棕色</v>
      </c>
      <c r="I3707" s="6" t="str">
        <f t="shared" si="231"/>
        <v>棕色</v>
      </c>
    </row>
    <row r="3708" spans="1:9">
      <c r="A3708" s="6">
        <v>3707</v>
      </c>
      <c r="B3708" s="47" t="str">
        <f t="shared" si="228"/>
        <v>00000E7B</v>
      </c>
      <c r="C3708" s="50" t="str">
        <f>IFERROR(VLOOKUP(B3708,总表!A:B,2,0),"-")</f>
        <v>连衣套装</v>
      </c>
      <c r="D3708" s="51" t="str">
        <f t="shared" si="229"/>
        <v>连衣套装</v>
      </c>
      <c r="E3708" s="6" t="str">
        <f>IFERROR(VLOOKUP(B3708,总表!A:D,3,0),"-")</f>
        <v>背带裤装</v>
      </c>
      <c r="F3708" s="6" t="str">
        <f t="shared" si="230"/>
        <v>背带裤装</v>
      </c>
      <c r="H3708" s="51" t="str">
        <f>IF(IFERROR(VLOOKUP(B3708,总表!A:D,4,0),"露易")=0," ",IFERROR(VLOOKUP(B3708,总表!A:D,4,0),"-"))</f>
        <v>蓝色</v>
      </c>
      <c r="I3708" s="51" t="str">
        <f t="shared" si="231"/>
        <v>蓝色</v>
      </c>
    </row>
    <row r="3709" spans="1:9">
      <c r="A3709" s="6">
        <v>3708</v>
      </c>
      <c r="B3709" s="47" t="str">
        <f t="shared" si="228"/>
        <v>00000E7C</v>
      </c>
      <c r="C3709" s="50" t="str">
        <f>IFERROR(VLOOKUP(B3709,总表!A:B,2,0),"-")</f>
        <v>裤裙类</v>
      </c>
      <c r="D3709" s="51" t="str">
        <f t="shared" si="229"/>
        <v>裤裙类</v>
      </c>
      <c r="E3709" s="6" t="str">
        <f>IFERROR(VLOOKUP(B3709,总表!A:D,3,0),"-")</f>
        <v>粗花呢裤</v>
      </c>
      <c r="F3709" s="6" t="str">
        <f t="shared" si="230"/>
        <v>粗花呢裤</v>
      </c>
      <c r="H3709" s="6" t="str">
        <f>IF(IFERROR(VLOOKUP(B3709,总表!A:D,4,0),"露易")=0," ",IFERROR(VLOOKUP(B3709,总表!A:D,4,0),"-"))</f>
        <v>棕色</v>
      </c>
      <c r="I3709" s="6" t="str">
        <f t="shared" si="231"/>
        <v>棕色</v>
      </c>
    </row>
    <row r="3710" spans="1:9">
      <c r="A3710" s="6">
        <v>3709</v>
      </c>
      <c r="B3710" s="47" t="str">
        <f t="shared" si="228"/>
        <v>00000E7D</v>
      </c>
      <c r="C3710" s="47" t="str">
        <f>IFERROR(VLOOKUP(B3710,总表!A:B,2,0),"-")</f>
        <v>种植类</v>
      </c>
      <c r="D3710" s="6" t="str">
        <f t="shared" si="229"/>
        <v>种植类</v>
      </c>
      <c r="E3710" s="6" t="str">
        <f>IFERROR(VLOOKUP(B3710,总表!A:D,3,0),"-")</f>
        <v>白色银莲花</v>
      </c>
      <c r="F3710" s="6" t="str">
        <f t="shared" si="230"/>
        <v>白色银莲花</v>
      </c>
      <c r="H3710" s="6" t="str">
        <f>IF(IFERROR(VLOOKUP(B3710,总表!A:D,4,0),"露易")=0," ",IFERROR(VLOOKUP(B3710,总表!A:D,4,0),"-"))</f>
        <v> </v>
      </c>
      <c r="I3710" s="6" t="str">
        <f t="shared" si="231"/>
        <v> </v>
      </c>
    </row>
    <row r="3711" spans="1:9">
      <c r="A3711" s="6">
        <v>3710</v>
      </c>
      <c r="B3711" s="47" t="str">
        <f t="shared" si="228"/>
        <v>00000E7E</v>
      </c>
      <c r="C3711" s="47" t="str">
        <f>IFERROR(VLOOKUP(B3711,总表!A:B,2,0),"-")</f>
        <v>种植类</v>
      </c>
      <c r="D3711" s="6" t="str">
        <f t="shared" si="229"/>
        <v>种植类</v>
      </c>
      <c r="E3711" s="6" t="str">
        <f>IFERROR(VLOOKUP(B3711,总表!A:D,3,0),"-")</f>
        <v>白色银莲花球根</v>
      </c>
      <c r="F3711" s="6" t="str">
        <f t="shared" si="230"/>
        <v>白色银莲花球根</v>
      </c>
      <c r="H3711" s="6" t="str">
        <f>IF(IFERROR(VLOOKUP(B3711,总表!A:D,4,0),"露易")=0," ",IFERROR(VLOOKUP(B3711,总表!A:D,4,0),"-"))</f>
        <v> </v>
      </c>
      <c r="I3711" s="6" t="str">
        <f t="shared" si="231"/>
        <v> </v>
      </c>
    </row>
    <row r="3712" spans="1:9">
      <c r="A3712" s="6">
        <v>3711</v>
      </c>
      <c r="B3712" s="47" t="str">
        <f t="shared" si="228"/>
        <v>00000E7F</v>
      </c>
      <c r="C3712" s="47" t="str">
        <f>IFERROR(VLOOKUP(B3712,总表!A:B,2,0),"-")</f>
        <v>种植类</v>
      </c>
      <c r="D3712" s="6" t="str">
        <f t="shared" si="229"/>
        <v>种植类</v>
      </c>
      <c r="E3712" s="6" t="str">
        <f>IFERROR(VLOOKUP(B3712,总表!A:D,3,0),"-")</f>
        <v>白色银莲花茎</v>
      </c>
      <c r="F3712" s="6" t="str">
        <f t="shared" si="230"/>
        <v>白色银莲花茎</v>
      </c>
      <c r="H3712" s="6" t="str">
        <f>IF(IFERROR(VLOOKUP(B3712,总表!A:D,4,0),"露易")=0," ",IFERROR(VLOOKUP(B3712,总表!A:D,4,0),"-"))</f>
        <v> </v>
      </c>
      <c r="I3712" s="6" t="str">
        <f t="shared" si="231"/>
        <v> </v>
      </c>
    </row>
    <row r="3713" spans="1:9">
      <c r="A3713" s="6">
        <v>3712</v>
      </c>
      <c r="B3713" s="47" t="str">
        <f t="shared" si="228"/>
        <v>00000E80</v>
      </c>
      <c r="C3713" s="47" t="str">
        <f>IFERROR(VLOOKUP(B3713,总表!A:B,2,0),"-")</f>
        <v>种植类</v>
      </c>
      <c r="D3713" s="6" t="str">
        <f t="shared" si="229"/>
        <v>种植类</v>
      </c>
      <c r="E3713" s="6" t="str">
        <f>IFERROR(VLOOKUP(B3713,总表!A:D,3,0),"-")</f>
        <v>白色银莲花蕾</v>
      </c>
      <c r="F3713" s="6" t="str">
        <f t="shared" si="230"/>
        <v>白色银莲花蕾</v>
      </c>
      <c r="H3713" s="6" t="str">
        <f>IF(IFERROR(VLOOKUP(B3713,总表!A:D,4,0),"露易")=0," ",IFERROR(VLOOKUP(B3713,总表!A:D,4,0),"-"))</f>
        <v> </v>
      </c>
      <c r="I3713" s="6" t="str">
        <f t="shared" si="231"/>
        <v> </v>
      </c>
    </row>
    <row r="3714" spans="1:9">
      <c r="A3714" s="6">
        <v>3713</v>
      </c>
      <c r="B3714" s="47" t="str">
        <f t="shared" ref="B3714:B3777" si="232">DEC2HEX(ROW(A3713),8)</f>
        <v>00000E81</v>
      </c>
      <c r="C3714" s="47" t="str">
        <f>IFERROR(VLOOKUP(B3714,总表!A:B,2,0),"-")</f>
        <v>种植类</v>
      </c>
      <c r="D3714" s="6" t="str">
        <f t="shared" ref="D3714:D3777" si="233">C3714</f>
        <v>种植类</v>
      </c>
      <c r="E3714" s="6" t="str">
        <f>IFERROR(VLOOKUP(B3714,总表!A:D,3,0),"-")</f>
        <v>橘色银莲花</v>
      </c>
      <c r="F3714" s="6" t="str">
        <f t="shared" ref="F3714:F3777" si="234">E3714</f>
        <v>橘色银莲花</v>
      </c>
      <c r="H3714" s="6" t="str">
        <f>IF(IFERROR(VLOOKUP(B3714,总表!A:D,4,0),"露易")=0," ",IFERROR(VLOOKUP(B3714,总表!A:D,4,0),"-"))</f>
        <v> </v>
      </c>
      <c r="I3714" s="6" t="str">
        <f t="shared" ref="I3714:I3777" si="235">H3714</f>
        <v> </v>
      </c>
    </row>
    <row r="3715" spans="1:9">
      <c r="A3715" s="6">
        <v>3714</v>
      </c>
      <c r="B3715" s="47" t="str">
        <f t="shared" si="232"/>
        <v>00000E82</v>
      </c>
      <c r="C3715" s="47" t="str">
        <f>IFERROR(VLOOKUP(B3715,总表!A:B,2,0),"-")</f>
        <v>种植类</v>
      </c>
      <c r="D3715" s="6" t="str">
        <f t="shared" si="233"/>
        <v>种植类</v>
      </c>
      <c r="E3715" s="6" t="str">
        <f>IFERROR(VLOOKUP(B3715,总表!A:D,3,0),"-")</f>
        <v>橘色银莲花球根</v>
      </c>
      <c r="F3715" s="6" t="str">
        <f t="shared" si="234"/>
        <v>橘色银莲花球根</v>
      </c>
      <c r="H3715" s="6" t="str">
        <f>IF(IFERROR(VLOOKUP(B3715,总表!A:D,4,0),"露易")=0," ",IFERROR(VLOOKUP(B3715,总表!A:D,4,0),"-"))</f>
        <v> </v>
      </c>
      <c r="I3715" s="6" t="str">
        <f t="shared" si="235"/>
        <v> </v>
      </c>
    </row>
    <row r="3716" spans="1:9">
      <c r="A3716" s="6">
        <v>3715</v>
      </c>
      <c r="B3716" s="47" t="str">
        <f t="shared" si="232"/>
        <v>00000E83</v>
      </c>
      <c r="C3716" s="47" t="str">
        <f>IFERROR(VLOOKUP(B3716,总表!A:B,2,0),"-")</f>
        <v>种植类</v>
      </c>
      <c r="D3716" s="6" t="str">
        <f t="shared" si="233"/>
        <v>种植类</v>
      </c>
      <c r="E3716" s="6" t="str">
        <f>IFERROR(VLOOKUP(B3716,总表!A:D,3,0),"-")</f>
        <v>橘色银莲花茎</v>
      </c>
      <c r="F3716" s="6" t="str">
        <f t="shared" si="234"/>
        <v>橘色银莲花茎</v>
      </c>
      <c r="H3716" s="6" t="str">
        <f>IF(IFERROR(VLOOKUP(B3716,总表!A:D,4,0),"露易")=0," ",IFERROR(VLOOKUP(B3716,总表!A:D,4,0),"-"))</f>
        <v> </v>
      </c>
      <c r="I3716" s="6" t="str">
        <f t="shared" si="235"/>
        <v> </v>
      </c>
    </row>
    <row r="3717" spans="1:9">
      <c r="A3717" s="6">
        <v>3716</v>
      </c>
      <c r="B3717" s="47" t="str">
        <f t="shared" si="232"/>
        <v>00000E84</v>
      </c>
      <c r="C3717" s="47" t="str">
        <f>IFERROR(VLOOKUP(B3717,总表!A:B,2,0),"-")</f>
        <v>种植类</v>
      </c>
      <c r="D3717" s="6" t="str">
        <f t="shared" si="233"/>
        <v>种植类</v>
      </c>
      <c r="E3717" s="6" t="str">
        <f>IFERROR(VLOOKUP(B3717,总表!A:D,3,0),"-")</f>
        <v>橘色银莲花蕾</v>
      </c>
      <c r="F3717" s="6" t="str">
        <f t="shared" si="234"/>
        <v>橘色银莲花蕾</v>
      </c>
      <c r="H3717" s="6" t="str">
        <f>IF(IFERROR(VLOOKUP(B3717,总表!A:D,4,0),"露易")=0," ",IFERROR(VLOOKUP(B3717,总表!A:D,4,0),"-"))</f>
        <v> </v>
      </c>
      <c r="I3717" s="6" t="str">
        <f t="shared" si="235"/>
        <v> </v>
      </c>
    </row>
    <row r="3718" spans="1:9">
      <c r="A3718" s="6">
        <v>3717</v>
      </c>
      <c r="B3718" s="47" t="str">
        <f t="shared" si="232"/>
        <v>00000E85</v>
      </c>
      <c r="C3718" s="47" t="str">
        <f>IFERROR(VLOOKUP(B3718,总表!A:B,2,0),"-")</f>
        <v>种植类</v>
      </c>
      <c r="D3718" s="6" t="str">
        <f t="shared" si="233"/>
        <v>种植类</v>
      </c>
      <c r="E3718" s="51" t="str">
        <f>IFERROR(VLOOKUP(B3718,总表!A:D,3,0),"-")</f>
        <v>蓝色银莲花</v>
      </c>
      <c r="F3718" s="51" t="str">
        <f t="shared" si="234"/>
        <v>蓝色银莲花</v>
      </c>
      <c r="H3718" s="6" t="str">
        <f>IF(IFERROR(VLOOKUP(B3718,总表!A:D,4,0),"露易")=0," ",IFERROR(VLOOKUP(B3718,总表!A:D,4,0),"-"))</f>
        <v> </v>
      </c>
      <c r="I3718" s="6" t="str">
        <f t="shared" si="235"/>
        <v> </v>
      </c>
    </row>
    <row r="3719" spans="1:9">
      <c r="A3719" s="6">
        <v>3718</v>
      </c>
      <c r="B3719" s="47" t="str">
        <f t="shared" si="232"/>
        <v>00000E86</v>
      </c>
      <c r="C3719" s="47" t="str">
        <f>IFERROR(VLOOKUP(B3719,总表!A:B,2,0),"-")</f>
        <v>种植类</v>
      </c>
      <c r="D3719" s="6" t="str">
        <f t="shared" si="233"/>
        <v>种植类</v>
      </c>
      <c r="E3719" s="51" t="str">
        <f>IFERROR(VLOOKUP(B3719,总表!A:D,3,0),"-")</f>
        <v>蓝色银莲花茎</v>
      </c>
      <c r="F3719" s="51" t="str">
        <f t="shared" si="234"/>
        <v>蓝色银莲花茎</v>
      </c>
      <c r="H3719" s="6" t="str">
        <f>IF(IFERROR(VLOOKUP(B3719,总表!A:D,4,0),"露易")=0," ",IFERROR(VLOOKUP(B3719,总表!A:D,4,0),"-"))</f>
        <v> </v>
      </c>
      <c r="I3719" s="6" t="str">
        <f t="shared" si="235"/>
        <v> </v>
      </c>
    </row>
    <row r="3720" spans="1:9">
      <c r="A3720" s="6">
        <v>3719</v>
      </c>
      <c r="B3720" s="47" t="str">
        <f t="shared" si="232"/>
        <v>00000E87</v>
      </c>
      <c r="C3720" s="47" t="str">
        <f>IFERROR(VLOOKUP(B3720,总表!A:B,2,0),"-")</f>
        <v>种植类</v>
      </c>
      <c r="D3720" s="6" t="str">
        <f t="shared" si="233"/>
        <v>种植类</v>
      </c>
      <c r="E3720" s="51" t="str">
        <f>IFERROR(VLOOKUP(B3720,总表!A:D,3,0),"-")</f>
        <v>蓝色银莲花蕾</v>
      </c>
      <c r="F3720" s="51" t="str">
        <f t="shared" si="234"/>
        <v>蓝色银莲花蕾</v>
      </c>
      <c r="H3720" s="6" t="str">
        <f>IF(IFERROR(VLOOKUP(B3720,总表!A:D,4,0),"露易")=0," ",IFERROR(VLOOKUP(B3720,总表!A:D,4,0),"-"))</f>
        <v> </v>
      </c>
      <c r="I3720" s="6" t="str">
        <f t="shared" si="235"/>
        <v> </v>
      </c>
    </row>
    <row r="3721" spans="1:9">
      <c r="A3721" s="6">
        <v>3720</v>
      </c>
      <c r="B3721" s="47" t="str">
        <f t="shared" si="232"/>
        <v>00000E88</v>
      </c>
      <c r="C3721" s="47" t="str">
        <f>IFERROR(VLOOKUP(B3721,总表!A:B,2,0),"-")</f>
        <v>种植类</v>
      </c>
      <c r="D3721" s="6" t="str">
        <f t="shared" si="233"/>
        <v>种植类</v>
      </c>
      <c r="E3721" s="6" t="str">
        <f>IFERROR(VLOOKUP(B3721,总表!A:D,3,0),"-")</f>
        <v>粉红银莲花</v>
      </c>
      <c r="F3721" s="6" t="str">
        <f t="shared" si="234"/>
        <v>粉红银莲花</v>
      </c>
      <c r="H3721" s="6" t="str">
        <f>IF(IFERROR(VLOOKUP(B3721,总表!A:D,4,0),"露易")=0," ",IFERROR(VLOOKUP(B3721,总表!A:D,4,0),"-"))</f>
        <v> </v>
      </c>
      <c r="I3721" s="6" t="str">
        <f t="shared" si="235"/>
        <v> </v>
      </c>
    </row>
    <row r="3722" spans="1:9">
      <c r="A3722" s="6">
        <v>3721</v>
      </c>
      <c r="B3722" s="47" t="str">
        <f t="shared" si="232"/>
        <v>00000E89</v>
      </c>
      <c r="C3722" s="47" t="str">
        <f>IFERROR(VLOOKUP(B3722,总表!A:B,2,0),"-")</f>
        <v>种植类</v>
      </c>
      <c r="D3722" s="6" t="str">
        <f t="shared" si="233"/>
        <v>种植类</v>
      </c>
      <c r="E3722" s="6" t="str">
        <f>IFERROR(VLOOKUP(B3722,总表!A:D,3,0),"-")</f>
        <v>粉红银莲花茎</v>
      </c>
      <c r="F3722" s="6" t="str">
        <f t="shared" si="234"/>
        <v>粉红银莲花茎</v>
      </c>
      <c r="H3722" s="6" t="str">
        <f>IF(IFERROR(VLOOKUP(B3722,总表!A:D,4,0),"露易")=0," ",IFERROR(VLOOKUP(B3722,总表!A:D,4,0),"-"))</f>
        <v> </v>
      </c>
      <c r="I3722" s="6" t="str">
        <f t="shared" si="235"/>
        <v> </v>
      </c>
    </row>
    <row r="3723" spans="1:9">
      <c r="A3723" s="6">
        <v>3722</v>
      </c>
      <c r="B3723" s="47" t="str">
        <f t="shared" si="232"/>
        <v>00000E8A</v>
      </c>
      <c r="C3723" s="47" t="str">
        <f>IFERROR(VLOOKUP(B3723,总表!A:B,2,0),"-")</f>
        <v>种植类</v>
      </c>
      <c r="D3723" s="6" t="str">
        <f t="shared" si="233"/>
        <v>种植类</v>
      </c>
      <c r="E3723" s="6" t="str">
        <f>IFERROR(VLOOKUP(B3723,总表!A:D,3,0),"-")</f>
        <v>粉红银莲花蕾</v>
      </c>
      <c r="F3723" s="6" t="str">
        <f t="shared" si="234"/>
        <v>粉红银莲花蕾</v>
      </c>
      <c r="H3723" s="6" t="str">
        <f>IF(IFERROR(VLOOKUP(B3723,总表!A:D,4,0),"露易")=0," ",IFERROR(VLOOKUP(B3723,总表!A:D,4,0),"-"))</f>
        <v> </v>
      </c>
      <c r="I3723" s="6" t="str">
        <f t="shared" si="235"/>
        <v> </v>
      </c>
    </row>
    <row r="3724" spans="1:9">
      <c r="A3724" s="6">
        <v>3723</v>
      </c>
      <c r="B3724" s="47" t="str">
        <f t="shared" si="232"/>
        <v>00000E8B</v>
      </c>
      <c r="C3724" s="47" t="str">
        <f>IFERROR(VLOOKUP(B3724,总表!A:B,2,0),"-")</f>
        <v>种植类</v>
      </c>
      <c r="D3724" s="6" t="str">
        <f t="shared" si="233"/>
        <v>种植类</v>
      </c>
      <c r="E3724" s="51" t="str">
        <f>IFERROR(VLOOKUP(B3724,总表!A:D,3,0),"-")</f>
        <v>红色银莲花</v>
      </c>
      <c r="F3724" s="51" t="str">
        <f t="shared" si="234"/>
        <v>红色银莲花</v>
      </c>
      <c r="H3724" s="6" t="str">
        <f>IF(IFERROR(VLOOKUP(B3724,总表!A:D,4,0),"露易")=0," ",IFERROR(VLOOKUP(B3724,总表!A:D,4,0),"-"))</f>
        <v> </v>
      </c>
      <c r="I3724" s="6" t="str">
        <f t="shared" si="235"/>
        <v> </v>
      </c>
    </row>
    <row r="3725" spans="1:9">
      <c r="A3725" s="6">
        <v>3724</v>
      </c>
      <c r="B3725" s="47" t="str">
        <f t="shared" si="232"/>
        <v>00000E8C</v>
      </c>
      <c r="C3725" s="47" t="str">
        <f>IFERROR(VLOOKUP(B3725,总表!A:B,2,0),"-")</f>
        <v>种植类</v>
      </c>
      <c r="D3725" s="6" t="str">
        <f t="shared" si="233"/>
        <v>种植类</v>
      </c>
      <c r="E3725" s="51" t="str">
        <f>IFERROR(VLOOKUP(B3725,总表!A:D,3,0),"-")</f>
        <v>红色银莲花球根</v>
      </c>
      <c r="F3725" s="51" t="str">
        <f t="shared" si="234"/>
        <v>红色银莲花球根</v>
      </c>
      <c r="H3725" s="6" t="str">
        <f>IF(IFERROR(VLOOKUP(B3725,总表!A:D,4,0),"露易")=0," ",IFERROR(VLOOKUP(B3725,总表!A:D,4,0),"-"))</f>
        <v> </v>
      </c>
      <c r="I3725" s="6" t="str">
        <f t="shared" si="235"/>
        <v> </v>
      </c>
    </row>
    <row r="3726" spans="1:9">
      <c r="A3726" s="6">
        <v>3725</v>
      </c>
      <c r="B3726" s="47" t="str">
        <f t="shared" si="232"/>
        <v>00000E8D</v>
      </c>
      <c r="C3726" s="47" t="str">
        <f>IFERROR(VLOOKUP(B3726,总表!A:B,2,0),"-")</f>
        <v>种植类</v>
      </c>
      <c r="D3726" s="6" t="str">
        <f t="shared" si="233"/>
        <v>种植类</v>
      </c>
      <c r="E3726" s="51" t="str">
        <f>IFERROR(VLOOKUP(B3726,总表!A:D,3,0),"-")</f>
        <v>红色银莲花茎</v>
      </c>
      <c r="F3726" s="51" t="str">
        <f t="shared" si="234"/>
        <v>红色银莲花茎</v>
      </c>
      <c r="H3726" s="6" t="str">
        <f>IF(IFERROR(VLOOKUP(B3726,总表!A:D,4,0),"露易")=0," ",IFERROR(VLOOKUP(B3726,总表!A:D,4,0),"-"))</f>
        <v> </v>
      </c>
      <c r="I3726" s="6" t="str">
        <f t="shared" si="235"/>
        <v> </v>
      </c>
    </row>
    <row r="3727" spans="1:9">
      <c r="A3727" s="6">
        <v>3726</v>
      </c>
      <c r="B3727" s="47" t="str">
        <f t="shared" si="232"/>
        <v>00000E8E</v>
      </c>
      <c r="C3727" s="47" t="str">
        <f>IFERROR(VLOOKUP(B3727,总表!A:B,2,0),"-")</f>
        <v>种植类</v>
      </c>
      <c r="D3727" s="6" t="str">
        <f t="shared" si="233"/>
        <v>种植类</v>
      </c>
      <c r="E3727" s="51" t="str">
        <f>IFERROR(VLOOKUP(B3727,总表!A:D,3,0),"-")</f>
        <v>红色银莲花蕾</v>
      </c>
      <c r="F3727" s="51" t="str">
        <f t="shared" si="234"/>
        <v>红色银莲花蕾</v>
      </c>
      <c r="H3727" s="6" t="str">
        <f>IF(IFERROR(VLOOKUP(B3727,总表!A:D,4,0),"露易")=0," ",IFERROR(VLOOKUP(B3727,总表!A:D,4,0),"-"))</f>
        <v> </v>
      </c>
      <c r="I3727" s="6" t="str">
        <f t="shared" si="235"/>
        <v> </v>
      </c>
    </row>
    <row r="3728" spans="1:9">
      <c r="A3728" s="6">
        <v>3727</v>
      </c>
      <c r="B3728" s="47" t="str">
        <f t="shared" si="232"/>
        <v>00000E8F</v>
      </c>
      <c r="C3728" s="47" t="str">
        <f>IFERROR(VLOOKUP(B3728,总表!A:B,2,0),"-")</f>
        <v>种植类</v>
      </c>
      <c r="D3728" s="6" t="str">
        <f t="shared" si="233"/>
        <v>种植类</v>
      </c>
      <c r="E3728" s="6" t="str">
        <f>IFERROR(VLOOKUP(B3728,总表!A:D,3,0),"-")</f>
        <v>紫色银莲花</v>
      </c>
      <c r="F3728" s="6" t="str">
        <f t="shared" si="234"/>
        <v>紫色银莲花</v>
      </c>
      <c r="H3728" s="6" t="str">
        <f>IF(IFERROR(VLOOKUP(B3728,总表!A:D,4,0),"露易")=0," ",IFERROR(VLOOKUP(B3728,总表!A:D,4,0),"-"))</f>
        <v> </v>
      </c>
      <c r="I3728" s="6" t="str">
        <f t="shared" si="235"/>
        <v> </v>
      </c>
    </row>
    <row r="3729" spans="1:9">
      <c r="A3729" s="6">
        <v>3728</v>
      </c>
      <c r="B3729" s="47" t="str">
        <f t="shared" si="232"/>
        <v>00000E90</v>
      </c>
      <c r="C3729" s="47" t="str">
        <f>IFERROR(VLOOKUP(B3729,总表!A:B,2,0),"-")</f>
        <v>种植类</v>
      </c>
      <c r="D3729" s="6" t="str">
        <f t="shared" si="233"/>
        <v>种植类</v>
      </c>
      <c r="E3729" s="6" t="str">
        <f>IFERROR(VLOOKUP(B3729,总表!A:D,3,0),"-")</f>
        <v>紫色银莲花茎</v>
      </c>
      <c r="F3729" s="6" t="str">
        <f t="shared" si="234"/>
        <v>紫色银莲花茎</v>
      </c>
      <c r="H3729" s="6" t="str">
        <f>IF(IFERROR(VLOOKUP(B3729,总表!A:D,4,0),"露易")=0," ",IFERROR(VLOOKUP(B3729,总表!A:D,4,0),"-"))</f>
        <v> </v>
      </c>
      <c r="I3729" s="6" t="str">
        <f t="shared" si="235"/>
        <v> </v>
      </c>
    </row>
    <row r="3730" spans="1:9">
      <c r="A3730" s="6">
        <v>3729</v>
      </c>
      <c r="B3730" s="47" t="str">
        <f t="shared" si="232"/>
        <v>00000E91</v>
      </c>
      <c r="C3730" s="47" t="str">
        <f>IFERROR(VLOOKUP(B3730,总表!A:B,2,0),"-")</f>
        <v>种植类</v>
      </c>
      <c r="D3730" s="6" t="str">
        <f t="shared" si="233"/>
        <v>种植类</v>
      </c>
      <c r="E3730" s="6" t="str">
        <f>IFERROR(VLOOKUP(B3730,总表!A:D,3,0),"-")</f>
        <v>紫色银莲花蕾</v>
      </c>
      <c r="F3730" s="6" t="str">
        <f t="shared" si="234"/>
        <v>紫色银莲花蕾</v>
      </c>
      <c r="H3730" s="6" t="str">
        <f>IF(IFERROR(VLOOKUP(B3730,总表!A:D,4,0),"露易")=0," ",IFERROR(VLOOKUP(B3730,总表!A:D,4,0),"-"))</f>
        <v> </v>
      </c>
      <c r="I3730" s="6" t="str">
        <f t="shared" si="235"/>
        <v> </v>
      </c>
    </row>
    <row r="3731" spans="1:9">
      <c r="A3731" s="6">
        <v>3730</v>
      </c>
      <c r="B3731" s="47" t="str">
        <f t="shared" si="232"/>
        <v>00000E92</v>
      </c>
      <c r="C3731" s="47" t="str">
        <f>IFERROR(VLOOKUP(B3731,总表!A:B,2,0),"-")</f>
        <v>种植类</v>
      </c>
      <c r="D3731" s="6" t="str">
        <f t="shared" si="233"/>
        <v>种植类</v>
      </c>
      <c r="E3731" s="6" t="str">
        <f>IFERROR(VLOOKUP(B3731,总表!A:D,3,0),"-")</f>
        <v>白色风信子</v>
      </c>
      <c r="F3731" s="6" t="str">
        <f t="shared" si="234"/>
        <v>白色风信子</v>
      </c>
      <c r="H3731" s="6" t="str">
        <f>IF(IFERROR(VLOOKUP(B3731,总表!A:D,4,0),"露易")=0," ",IFERROR(VLOOKUP(B3731,总表!A:D,4,0),"-"))</f>
        <v> </v>
      </c>
      <c r="I3731" s="6" t="str">
        <f t="shared" si="235"/>
        <v> </v>
      </c>
    </row>
    <row r="3732" spans="1:9">
      <c r="A3732" s="6">
        <v>3731</v>
      </c>
      <c r="B3732" s="47" t="str">
        <f t="shared" si="232"/>
        <v>00000E93</v>
      </c>
      <c r="C3732" s="47" t="str">
        <f>IFERROR(VLOOKUP(B3732,总表!A:B,2,0),"-")</f>
        <v>种植类</v>
      </c>
      <c r="D3732" s="6" t="str">
        <f t="shared" si="233"/>
        <v>种植类</v>
      </c>
      <c r="E3732" s="6" t="str">
        <f>IFERROR(VLOOKUP(B3732,总表!A:D,3,0),"-")</f>
        <v>白色风信子球根</v>
      </c>
      <c r="F3732" s="6" t="str">
        <f t="shared" si="234"/>
        <v>白色风信子球根</v>
      </c>
      <c r="H3732" s="6" t="str">
        <f>IF(IFERROR(VLOOKUP(B3732,总表!A:D,4,0),"露易")=0," ",IFERROR(VLOOKUP(B3732,总表!A:D,4,0),"-"))</f>
        <v> </v>
      </c>
      <c r="I3732" s="6" t="str">
        <f t="shared" si="235"/>
        <v> </v>
      </c>
    </row>
    <row r="3733" spans="1:9">
      <c r="A3733" s="6">
        <v>3732</v>
      </c>
      <c r="B3733" s="47" t="str">
        <f t="shared" si="232"/>
        <v>00000E94</v>
      </c>
      <c r="C3733" s="47" t="str">
        <f>IFERROR(VLOOKUP(B3733,总表!A:B,2,0),"-")</f>
        <v>种植类</v>
      </c>
      <c r="D3733" s="6" t="str">
        <f t="shared" si="233"/>
        <v>种植类</v>
      </c>
      <c r="E3733" s="6" t="str">
        <f>IFERROR(VLOOKUP(B3733,总表!A:D,3,0),"-")</f>
        <v>白色风信子花茎</v>
      </c>
      <c r="F3733" s="6" t="str">
        <f t="shared" si="234"/>
        <v>白色风信子花茎</v>
      </c>
      <c r="H3733" s="6" t="str">
        <f>IF(IFERROR(VLOOKUP(B3733,总表!A:D,4,0),"露易")=0," ",IFERROR(VLOOKUP(B3733,总表!A:D,4,0),"-"))</f>
        <v> </v>
      </c>
      <c r="I3733" s="6" t="str">
        <f t="shared" si="235"/>
        <v> </v>
      </c>
    </row>
    <row r="3734" spans="1:9">
      <c r="A3734" s="6">
        <v>3733</v>
      </c>
      <c r="B3734" s="47" t="str">
        <f t="shared" si="232"/>
        <v>00000E95</v>
      </c>
      <c r="C3734" s="47" t="str">
        <f>IFERROR(VLOOKUP(B3734,总表!A:B,2,0),"-")</f>
        <v>种植类</v>
      </c>
      <c r="D3734" s="6" t="str">
        <f t="shared" si="233"/>
        <v>种植类</v>
      </c>
      <c r="E3734" s="6" t="str">
        <f>IFERROR(VLOOKUP(B3734,总表!A:D,3,0),"-")</f>
        <v>白色风信子花蕾</v>
      </c>
      <c r="F3734" s="6" t="str">
        <f t="shared" si="234"/>
        <v>白色风信子花蕾</v>
      </c>
      <c r="H3734" s="6" t="str">
        <f>IF(IFERROR(VLOOKUP(B3734,总表!A:D,4,0),"露易")=0," ",IFERROR(VLOOKUP(B3734,总表!A:D,4,0),"-"))</f>
        <v> </v>
      </c>
      <c r="I3734" s="6" t="str">
        <f t="shared" si="235"/>
        <v> </v>
      </c>
    </row>
    <row r="3735" spans="1:9">
      <c r="A3735" s="6">
        <v>3734</v>
      </c>
      <c r="B3735" s="47" t="str">
        <f t="shared" si="232"/>
        <v>00000E96</v>
      </c>
      <c r="C3735" s="47" t="str">
        <f>IFERROR(VLOOKUP(B3735,总表!A:B,2,0),"-")</f>
        <v>种植类</v>
      </c>
      <c r="D3735" s="6" t="str">
        <f t="shared" si="233"/>
        <v>种植类</v>
      </c>
      <c r="E3735" s="6" t="str">
        <f>IFERROR(VLOOKUP(B3735,总表!A:D,3,0),"-")</f>
        <v>黄色风信子</v>
      </c>
      <c r="F3735" s="6" t="str">
        <f t="shared" si="234"/>
        <v>黄色风信子</v>
      </c>
      <c r="H3735" s="6" t="str">
        <f>IF(IFERROR(VLOOKUP(B3735,总表!A:D,4,0),"露易")=0," ",IFERROR(VLOOKUP(B3735,总表!A:D,4,0),"-"))</f>
        <v> </v>
      </c>
      <c r="I3735" s="6" t="str">
        <f t="shared" si="235"/>
        <v> </v>
      </c>
    </row>
    <row r="3736" spans="1:9">
      <c r="A3736" s="6">
        <v>3735</v>
      </c>
      <c r="B3736" s="47" t="str">
        <f t="shared" si="232"/>
        <v>00000E97</v>
      </c>
      <c r="C3736" s="47" t="str">
        <f>IFERROR(VLOOKUP(B3736,总表!A:B,2,0),"-")</f>
        <v>种植类</v>
      </c>
      <c r="D3736" s="6" t="str">
        <f t="shared" si="233"/>
        <v>种植类</v>
      </c>
      <c r="E3736" s="6" t="str">
        <f>IFERROR(VLOOKUP(B3736,总表!A:D,3,0),"-")</f>
        <v>黄色风信子球根</v>
      </c>
      <c r="F3736" s="6" t="str">
        <f t="shared" si="234"/>
        <v>黄色风信子球根</v>
      </c>
      <c r="H3736" s="6" t="str">
        <f>IF(IFERROR(VLOOKUP(B3736,总表!A:D,4,0),"露易")=0," ",IFERROR(VLOOKUP(B3736,总表!A:D,4,0),"-"))</f>
        <v> </v>
      </c>
      <c r="I3736" s="6" t="str">
        <f t="shared" si="235"/>
        <v> </v>
      </c>
    </row>
    <row r="3737" spans="1:9">
      <c r="A3737" s="6">
        <v>3736</v>
      </c>
      <c r="B3737" s="47" t="str">
        <f t="shared" si="232"/>
        <v>00000E98</v>
      </c>
      <c r="C3737" s="47" t="str">
        <f>IFERROR(VLOOKUP(B3737,总表!A:B,2,0),"-")</f>
        <v>种植类</v>
      </c>
      <c r="D3737" s="6" t="str">
        <f t="shared" si="233"/>
        <v>种植类</v>
      </c>
      <c r="E3737" s="6" t="str">
        <f>IFERROR(VLOOKUP(B3737,总表!A:D,3,0),"-")</f>
        <v>黄色风信子花茎</v>
      </c>
      <c r="F3737" s="6" t="str">
        <f t="shared" si="234"/>
        <v>黄色风信子花茎</v>
      </c>
      <c r="H3737" s="6" t="str">
        <f>IF(IFERROR(VLOOKUP(B3737,总表!A:D,4,0),"露易")=0," ",IFERROR(VLOOKUP(B3737,总表!A:D,4,0),"-"))</f>
        <v> </v>
      </c>
      <c r="I3737" s="6" t="str">
        <f t="shared" si="235"/>
        <v> </v>
      </c>
    </row>
    <row r="3738" spans="1:9">
      <c r="A3738" s="6">
        <v>3737</v>
      </c>
      <c r="B3738" s="47" t="str">
        <f t="shared" si="232"/>
        <v>00000E99</v>
      </c>
      <c r="C3738" s="47" t="str">
        <f>IFERROR(VLOOKUP(B3738,总表!A:B,2,0),"-")</f>
        <v>种植类</v>
      </c>
      <c r="D3738" s="6" t="str">
        <f t="shared" si="233"/>
        <v>种植类</v>
      </c>
      <c r="E3738" s="6" t="str">
        <f>IFERROR(VLOOKUP(B3738,总表!A:D,3,0),"-")</f>
        <v>黄色风信子花蕾</v>
      </c>
      <c r="F3738" s="6" t="str">
        <f t="shared" si="234"/>
        <v>黄色风信子花蕾</v>
      </c>
      <c r="H3738" s="6" t="str">
        <f>IF(IFERROR(VLOOKUP(B3738,总表!A:D,4,0),"露易")=0," ",IFERROR(VLOOKUP(B3738,总表!A:D,4,0),"-"))</f>
        <v> </v>
      </c>
      <c r="I3738" s="6" t="str">
        <f t="shared" si="235"/>
        <v> </v>
      </c>
    </row>
    <row r="3739" spans="1:9">
      <c r="A3739" s="6">
        <v>3738</v>
      </c>
      <c r="B3739" s="47" t="str">
        <f t="shared" si="232"/>
        <v>00000E9A</v>
      </c>
      <c r="C3739" s="47" t="str">
        <f>IFERROR(VLOOKUP(B3739,总表!A:B,2,0),"-")</f>
        <v>种植类</v>
      </c>
      <c r="D3739" s="6" t="str">
        <f t="shared" si="233"/>
        <v>种植类</v>
      </c>
      <c r="E3739" s="6" t="str">
        <f>IFERROR(VLOOKUP(B3739,总表!A:D,3,0),"-")</f>
        <v>粉红风信子</v>
      </c>
      <c r="F3739" s="6" t="str">
        <f t="shared" si="234"/>
        <v>粉红风信子</v>
      </c>
      <c r="H3739" s="6" t="str">
        <f>IF(IFERROR(VLOOKUP(B3739,总表!A:D,4,0),"露易")=0," ",IFERROR(VLOOKUP(B3739,总表!A:D,4,0),"-"))</f>
        <v> </v>
      </c>
      <c r="I3739" s="6" t="str">
        <f t="shared" si="235"/>
        <v> </v>
      </c>
    </row>
    <row r="3740" spans="1:9">
      <c r="A3740" s="6">
        <v>3739</v>
      </c>
      <c r="B3740" s="47" t="str">
        <f t="shared" si="232"/>
        <v>00000E9B</v>
      </c>
      <c r="C3740" s="47" t="str">
        <f>IFERROR(VLOOKUP(B3740,总表!A:B,2,0),"-")</f>
        <v>种植类</v>
      </c>
      <c r="D3740" s="6" t="str">
        <f t="shared" si="233"/>
        <v>种植类</v>
      </c>
      <c r="E3740" s="6" t="str">
        <f>IFERROR(VLOOKUP(B3740,总表!A:D,3,0),"-")</f>
        <v>粉红风信子花茎</v>
      </c>
      <c r="F3740" s="6" t="str">
        <f t="shared" si="234"/>
        <v>粉红风信子花茎</v>
      </c>
      <c r="H3740" s="6" t="str">
        <f>IF(IFERROR(VLOOKUP(B3740,总表!A:D,4,0),"露易")=0," ",IFERROR(VLOOKUP(B3740,总表!A:D,4,0),"-"))</f>
        <v> </v>
      </c>
      <c r="I3740" s="6" t="str">
        <f t="shared" si="235"/>
        <v> </v>
      </c>
    </row>
    <row r="3741" spans="1:9">
      <c r="A3741" s="6">
        <v>3740</v>
      </c>
      <c r="B3741" s="47" t="str">
        <f t="shared" si="232"/>
        <v>00000E9C</v>
      </c>
      <c r="C3741" s="47" t="str">
        <f>IFERROR(VLOOKUP(B3741,总表!A:B,2,0),"-")</f>
        <v>种植类</v>
      </c>
      <c r="D3741" s="6" t="str">
        <f t="shared" si="233"/>
        <v>种植类</v>
      </c>
      <c r="E3741" s="6" t="str">
        <f>IFERROR(VLOOKUP(B3741,总表!A:D,3,0),"-")</f>
        <v>粉红风信子花蕾</v>
      </c>
      <c r="F3741" s="6" t="str">
        <f t="shared" si="234"/>
        <v>粉红风信子花蕾</v>
      </c>
      <c r="H3741" s="6" t="str">
        <f>IF(IFERROR(VLOOKUP(B3741,总表!A:D,4,0),"露易")=0," ",IFERROR(VLOOKUP(B3741,总表!A:D,4,0),"-"))</f>
        <v> </v>
      </c>
      <c r="I3741" s="6" t="str">
        <f t="shared" si="235"/>
        <v> </v>
      </c>
    </row>
    <row r="3742" spans="1:9">
      <c r="A3742" s="6">
        <v>3741</v>
      </c>
      <c r="B3742" s="47" t="str">
        <f t="shared" si="232"/>
        <v>00000E9D</v>
      </c>
      <c r="C3742" s="47" t="str">
        <f>IFERROR(VLOOKUP(B3742,总表!A:B,2,0),"-")</f>
        <v>种植类</v>
      </c>
      <c r="D3742" s="6" t="str">
        <f t="shared" si="233"/>
        <v>种植类</v>
      </c>
      <c r="E3742" s="6" t="str">
        <f>IFERROR(VLOOKUP(B3742,总表!A:D,3,0),"-")</f>
        <v>橘色风信子</v>
      </c>
      <c r="F3742" s="6" t="str">
        <f t="shared" si="234"/>
        <v>橘色风信子</v>
      </c>
      <c r="H3742" s="6" t="str">
        <f>IF(IFERROR(VLOOKUP(B3742,总表!A:D,4,0),"露易")=0," ",IFERROR(VLOOKUP(B3742,总表!A:D,4,0),"-"))</f>
        <v> </v>
      </c>
      <c r="I3742" s="6" t="str">
        <f t="shared" si="235"/>
        <v> </v>
      </c>
    </row>
    <row r="3743" spans="1:9">
      <c r="A3743" s="6">
        <v>3742</v>
      </c>
      <c r="B3743" s="47" t="str">
        <f t="shared" si="232"/>
        <v>00000E9E</v>
      </c>
      <c r="C3743" s="47" t="str">
        <f>IFERROR(VLOOKUP(B3743,总表!A:B,2,0),"-")</f>
        <v>种植类</v>
      </c>
      <c r="D3743" s="6" t="str">
        <f t="shared" si="233"/>
        <v>种植类</v>
      </c>
      <c r="E3743" s="6" t="str">
        <f>IFERROR(VLOOKUP(B3743,总表!A:D,3,0),"-")</f>
        <v>橘色风信子花茎</v>
      </c>
      <c r="F3743" s="6" t="str">
        <f t="shared" si="234"/>
        <v>橘色风信子花茎</v>
      </c>
      <c r="H3743" s="6" t="str">
        <f>IF(IFERROR(VLOOKUP(B3743,总表!A:D,4,0),"露易")=0," ",IFERROR(VLOOKUP(B3743,总表!A:D,4,0),"-"))</f>
        <v> </v>
      </c>
      <c r="I3743" s="6" t="str">
        <f t="shared" si="235"/>
        <v> </v>
      </c>
    </row>
    <row r="3744" spans="1:9">
      <c r="A3744" s="6">
        <v>3743</v>
      </c>
      <c r="B3744" s="47" t="str">
        <f t="shared" si="232"/>
        <v>00000E9F</v>
      </c>
      <c r="C3744" s="47" t="str">
        <f>IFERROR(VLOOKUP(B3744,总表!A:B,2,0),"-")</f>
        <v>种植类</v>
      </c>
      <c r="D3744" s="6" t="str">
        <f t="shared" si="233"/>
        <v>种植类</v>
      </c>
      <c r="E3744" s="6" t="str">
        <f>IFERROR(VLOOKUP(B3744,总表!A:D,3,0),"-")</f>
        <v>橘色风信子花蕾</v>
      </c>
      <c r="F3744" s="6" t="str">
        <f t="shared" si="234"/>
        <v>橘色风信子花蕾</v>
      </c>
      <c r="H3744" s="6" t="str">
        <f>IF(IFERROR(VLOOKUP(B3744,总表!A:D,4,0),"露易")=0," ",IFERROR(VLOOKUP(B3744,总表!A:D,4,0),"-"))</f>
        <v> </v>
      </c>
      <c r="I3744" s="6" t="str">
        <f t="shared" si="235"/>
        <v> </v>
      </c>
    </row>
    <row r="3745" spans="1:9">
      <c r="A3745" s="6">
        <v>3744</v>
      </c>
      <c r="B3745" s="47" t="str">
        <f t="shared" si="232"/>
        <v>00000EA0</v>
      </c>
      <c r="C3745" s="47" t="str">
        <f>IFERROR(VLOOKUP(B3745,总表!A:B,2,0),"-")</f>
        <v>种植类</v>
      </c>
      <c r="D3745" s="6" t="str">
        <f t="shared" si="233"/>
        <v>种植类</v>
      </c>
      <c r="E3745" s="51" t="str">
        <f>IFERROR(VLOOKUP(B3745,总表!A:D,3,0),"-")</f>
        <v>红色风信子</v>
      </c>
      <c r="F3745" s="51" t="str">
        <f t="shared" si="234"/>
        <v>红色风信子</v>
      </c>
      <c r="H3745" s="6" t="str">
        <f>IF(IFERROR(VLOOKUP(B3745,总表!A:D,4,0),"露易")=0," ",IFERROR(VLOOKUP(B3745,总表!A:D,4,0),"-"))</f>
        <v> </v>
      </c>
      <c r="I3745" s="6" t="str">
        <f t="shared" si="235"/>
        <v> </v>
      </c>
    </row>
    <row r="3746" spans="1:9">
      <c r="A3746" s="6">
        <v>3745</v>
      </c>
      <c r="B3746" s="47" t="str">
        <f t="shared" si="232"/>
        <v>00000EA1</v>
      </c>
      <c r="C3746" s="47" t="str">
        <f>IFERROR(VLOOKUP(B3746,总表!A:B,2,0),"-")</f>
        <v>种植类</v>
      </c>
      <c r="D3746" s="6" t="str">
        <f t="shared" si="233"/>
        <v>种植类</v>
      </c>
      <c r="E3746" s="51" t="str">
        <f>IFERROR(VLOOKUP(B3746,总表!A:D,3,0),"-")</f>
        <v>红色风信子球根</v>
      </c>
      <c r="F3746" s="51" t="str">
        <f t="shared" si="234"/>
        <v>红色风信子球根</v>
      </c>
      <c r="H3746" s="6" t="str">
        <f>IF(IFERROR(VLOOKUP(B3746,总表!A:D,4,0),"露易")=0," ",IFERROR(VLOOKUP(B3746,总表!A:D,4,0),"-"))</f>
        <v> </v>
      </c>
      <c r="I3746" s="6" t="str">
        <f t="shared" si="235"/>
        <v> </v>
      </c>
    </row>
    <row r="3747" spans="1:9">
      <c r="A3747" s="6">
        <v>3746</v>
      </c>
      <c r="B3747" s="47" t="str">
        <f t="shared" si="232"/>
        <v>00000EA2</v>
      </c>
      <c r="C3747" s="47" t="str">
        <f>IFERROR(VLOOKUP(B3747,总表!A:B,2,0),"-")</f>
        <v>种植类</v>
      </c>
      <c r="D3747" s="6" t="str">
        <f t="shared" si="233"/>
        <v>种植类</v>
      </c>
      <c r="E3747" s="51" t="str">
        <f>IFERROR(VLOOKUP(B3747,总表!A:D,3,0),"-")</f>
        <v>红色风信子花茎</v>
      </c>
      <c r="F3747" s="51" t="str">
        <f t="shared" si="234"/>
        <v>红色风信子花茎</v>
      </c>
      <c r="H3747" s="6" t="str">
        <f>IF(IFERROR(VLOOKUP(B3747,总表!A:D,4,0),"露易")=0," ",IFERROR(VLOOKUP(B3747,总表!A:D,4,0),"-"))</f>
        <v> </v>
      </c>
      <c r="I3747" s="6" t="str">
        <f t="shared" si="235"/>
        <v> </v>
      </c>
    </row>
    <row r="3748" spans="1:9">
      <c r="A3748" s="6">
        <v>3747</v>
      </c>
      <c r="B3748" s="47" t="str">
        <f t="shared" si="232"/>
        <v>00000EA3</v>
      </c>
      <c r="C3748" s="47" t="str">
        <f>IFERROR(VLOOKUP(B3748,总表!A:B,2,0),"-")</f>
        <v>种植类</v>
      </c>
      <c r="D3748" s="6" t="str">
        <f t="shared" si="233"/>
        <v>种植类</v>
      </c>
      <c r="E3748" s="51" t="str">
        <f>IFERROR(VLOOKUP(B3748,总表!A:D,3,0),"-")</f>
        <v>红色风信子花蕾</v>
      </c>
      <c r="F3748" s="51" t="str">
        <f t="shared" si="234"/>
        <v>红色风信子花蕾</v>
      </c>
      <c r="H3748" s="6" t="str">
        <f>IF(IFERROR(VLOOKUP(B3748,总表!A:D,4,0),"露易")=0," ",IFERROR(VLOOKUP(B3748,总表!A:D,4,0),"-"))</f>
        <v> </v>
      </c>
      <c r="I3748" s="6" t="str">
        <f t="shared" si="235"/>
        <v> </v>
      </c>
    </row>
    <row r="3749" spans="1:9">
      <c r="A3749" s="6">
        <v>3748</v>
      </c>
      <c r="B3749" s="47" t="str">
        <f t="shared" si="232"/>
        <v>00000EA4</v>
      </c>
      <c r="C3749" s="47" t="str">
        <f>IFERROR(VLOOKUP(B3749,总表!A:B,2,0),"-")</f>
        <v>种植类</v>
      </c>
      <c r="D3749" s="6" t="str">
        <f t="shared" si="233"/>
        <v>种植类</v>
      </c>
      <c r="E3749" s="51" t="str">
        <f>IFERROR(VLOOKUP(B3749,总表!A:D,3,0),"-")</f>
        <v>蓝色风信子</v>
      </c>
      <c r="F3749" s="51" t="str">
        <f t="shared" si="234"/>
        <v>蓝色风信子</v>
      </c>
      <c r="H3749" s="6" t="str">
        <f>IF(IFERROR(VLOOKUP(B3749,总表!A:D,4,0),"露易")=0," ",IFERROR(VLOOKUP(B3749,总表!A:D,4,0),"-"))</f>
        <v> </v>
      </c>
      <c r="I3749" s="6" t="str">
        <f t="shared" si="235"/>
        <v> </v>
      </c>
    </row>
    <row r="3750" spans="1:9">
      <c r="A3750" s="6">
        <v>3749</v>
      </c>
      <c r="B3750" s="47" t="str">
        <f t="shared" si="232"/>
        <v>00000EA5</v>
      </c>
      <c r="C3750" s="47" t="str">
        <f>IFERROR(VLOOKUP(B3750,总表!A:B,2,0),"-")</f>
        <v>种植类</v>
      </c>
      <c r="D3750" s="6" t="str">
        <f t="shared" si="233"/>
        <v>种植类</v>
      </c>
      <c r="E3750" s="51" t="str">
        <f>IFERROR(VLOOKUP(B3750,总表!A:D,3,0),"-")</f>
        <v>蓝色风信子花茎</v>
      </c>
      <c r="F3750" s="51" t="str">
        <f t="shared" si="234"/>
        <v>蓝色风信子花茎</v>
      </c>
      <c r="H3750" s="6" t="str">
        <f>IF(IFERROR(VLOOKUP(B3750,总表!A:D,4,0),"露易")=0," ",IFERROR(VLOOKUP(B3750,总表!A:D,4,0),"-"))</f>
        <v> </v>
      </c>
      <c r="I3750" s="6" t="str">
        <f t="shared" si="235"/>
        <v> </v>
      </c>
    </row>
    <row r="3751" spans="1:9">
      <c r="A3751" s="6">
        <v>3750</v>
      </c>
      <c r="B3751" s="47" t="str">
        <f t="shared" si="232"/>
        <v>00000EA6</v>
      </c>
      <c r="C3751" s="47" t="str">
        <f>IFERROR(VLOOKUP(B3751,总表!A:B,2,0),"-")</f>
        <v>种植类</v>
      </c>
      <c r="D3751" s="6" t="str">
        <f t="shared" si="233"/>
        <v>种植类</v>
      </c>
      <c r="E3751" s="51" t="str">
        <f>IFERROR(VLOOKUP(B3751,总表!A:D,3,0),"-")</f>
        <v>蓝色风信子花蕾</v>
      </c>
      <c r="F3751" s="51" t="str">
        <f t="shared" si="234"/>
        <v>蓝色风信子花蕾</v>
      </c>
      <c r="H3751" s="6" t="str">
        <f>IF(IFERROR(VLOOKUP(B3751,总表!A:D,4,0),"露易")=0," ",IFERROR(VLOOKUP(B3751,总表!A:D,4,0),"-"))</f>
        <v> </v>
      </c>
      <c r="I3751" s="6" t="str">
        <f t="shared" si="235"/>
        <v> </v>
      </c>
    </row>
    <row r="3752" spans="1:9">
      <c r="A3752" s="6">
        <v>3751</v>
      </c>
      <c r="B3752" s="47" t="str">
        <f t="shared" si="232"/>
        <v>00000EA7</v>
      </c>
      <c r="C3752" s="47" t="str">
        <f>IFERROR(VLOOKUP(B3752,总表!A:B,2,0),"-")</f>
        <v>种植类</v>
      </c>
      <c r="D3752" s="6" t="str">
        <f t="shared" si="233"/>
        <v>种植类</v>
      </c>
      <c r="E3752" s="6" t="str">
        <f>IFERROR(VLOOKUP(B3752,总表!A:D,3,0),"-")</f>
        <v>紫色风信子</v>
      </c>
      <c r="F3752" s="6" t="str">
        <f t="shared" si="234"/>
        <v>紫色风信子</v>
      </c>
      <c r="H3752" s="6" t="str">
        <f>IF(IFERROR(VLOOKUP(B3752,总表!A:D,4,0),"露易")=0," ",IFERROR(VLOOKUP(B3752,总表!A:D,4,0),"-"))</f>
        <v> </v>
      </c>
      <c r="I3752" s="6" t="str">
        <f t="shared" si="235"/>
        <v> </v>
      </c>
    </row>
    <row r="3753" spans="1:9">
      <c r="A3753" s="6">
        <v>3752</v>
      </c>
      <c r="B3753" s="47" t="str">
        <f t="shared" si="232"/>
        <v>00000EA8</v>
      </c>
      <c r="C3753" s="47" t="str">
        <f>IFERROR(VLOOKUP(B3753,总表!A:B,2,0),"-")</f>
        <v>种植类</v>
      </c>
      <c r="D3753" s="6" t="str">
        <f t="shared" si="233"/>
        <v>种植类</v>
      </c>
      <c r="E3753" s="6" t="str">
        <f>IFERROR(VLOOKUP(B3753,总表!A:D,3,0),"-")</f>
        <v>紫色风信子花茎</v>
      </c>
      <c r="F3753" s="6" t="str">
        <f t="shared" si="234"/>
        <v>紫色风信子花茎</v>
      </c>
      <c r="H3753" s="6" t="str">
        <f>IF(IFERROR(VLOOKUP(B3753,总表!A:D,4,0),"露易")=0," ",IFERROR(VLOOKUP(B3753,总表!A:D,4,0),"-"))</f>
        <v> </v>
      </c>
      <c r="I3753" s="6" t="str">
        <f t="shared" si="235"/>
        <v> </v>
      </c>
    </row>
    <row r="3754" spans="1:9">
      <c r="A3754" s="6">
        <v>3753</v>
      </c>
      <c r="B3754" s="47" t="str">
        <f t="shared" si="232"/>
        <v>00000EA9</v>
      </c>
      <c r="C3754" s="47" t="str">
        <f>IFERROR(VLOOKUP(B3754,总表!A:B,2,0),"-")</f>
        <v>种植类</v>
      </c>
      <c r="D3754" s="6" t="str">
        <f t="shared" si="233"/>
        <v>种植类</v>
      </c>
      <c r="E3754" s="6" t="str">
        <f>IFERROR(VLOOKUP(B3754,总表!A:D,3,0),"-")</f>
        <v>紫色风信子花蕾</v>
      </c>
      <c r="F3754" s="6" t="str">
        <f t="shared" si="234"/>
        <v>紫色风信子花蕾</v>
      </c>
      <c r="H3754" s="6" t="str">
        <f>IF(IFERROR(VLOOKUP(B3754,总表!A:D,4,0),"露易")=0," ",IFERROR(VLOOKUP(B3754,总表!A:D,4,0),"-"))</f>
        <v> </v>
      </c>
      <c r="I3754" s="6" t="str">
        <f t="shared" si="235"/>
        <v> </v>
      </c>
    </row>
    <row r="3755" spans="1:9">
      <c r="A3755" s="6">
        <v>3754</v>
      </c>
      <c r="B3755" s="47" t="str">
        <f t="shared" si="232"/>
        <v>00000EAA</v>
      </c>
      <c r="C3755" s="47" t="str">
        <f>IFERROR(VLOOKUP(B3755,总表!A:B,2,0),"-")</f>
        <v>种植类</v>
      </c>
      <c r="D3755" s="6" t="str">
        <f t="shared" si="233"/>
        <v>种植类</v>
      </c>
      <c r="E3755" s="6" t="str">
        <f>IFERROR(VLOOKUP(B3755,总表!A:D,3,0),"-")</f>
        <v>白色菊花</v>
      </c>
      <c r="F3755" s="6" t="str">
        <f t="shared" si="234"/>
        <v>白色菊花</v>
      </c>
      <c r="H3755" s="6" t="str">
        <f>IF(IFERROR(VLOOKUP(B3755,总表!A:D,4,0),"露易")=0," ",IFERROR(VLOOKUP(B3755,总表!A:D,4,0),"-"))</f>
        <v> </v>
      </c>
      <c r="I3755" s="6" t="str">
        <f t="shared" si="235"/>
        <v> </v>
      </c>
    </row>
    <row r="3756" spans="1:9">
      <c r="A3756" s="6">
        <v>3755</v>
      </c>
      <c r="B3756" s="47" t="str">
        <f t="shared" si="232"/>
        <v>00000EAB</v>
      </c>
      <c r="C3756" s="47" t="str">
        <f>IFERROR(VLOOKUP(B3756,总表!A:B,2,0),"-")</f>
        <v>种植类</v>
      </c>
      <c r="D3756" s="6" t="str">
        <f t="shared" si="233"/>
        <v>种植类</v>
      </c>
      <c r="E3756" s="6" t="str">
        <f>IFERROR(VLOOKUP(B3756,总表!A:D,3,0),"-")</f>
        <v>白色菊花种子</v>
      </c>
      <c r="F3756" s="6" t="str">
        <f t="shared" si="234"/>
        <v>白色菊花种子</v>
      </c>
      <c r="H3756" s="6" t="str">
        <f>IF(IFERROR(VLOOKUP(B3756,总表!A:D,4,0),"露易")=0," ",IFERROR(VLOOKUP(B3756,总表!A:D,4,0),"-"))</f>
        <v> </v>
      </c>
      <c r="I3756" s="6" t="str">
        <f t="shared" si="235"/>
        <v> </v>
      </c>
    </row>
    <row r="3757" spans="1:9">
      <c r="A3757" s="6">
        <v>3756</v>
      </c>
      <c r="B3757" s="47" t="str">
        <f t="shared" si="232"/>
        <v>00000EAC</v>
      </c>
      <c r="C3757" s="47" t="str">
        <f>IFERROR(VLOOKUP(B3757,总表!A:B,2,0),"-")</f>
        <v>种植类</v>
      </c>
      <c r="D3757" s="6" t="str">
        <f t="shared" si="233"/>
        <v>种植类</v>
      </c>
      <c r="E3757" s="6" t="str">
        <f>IFERROR(VLOOKUP(B3757,总表!A:D,3,0),"-")</f>
        <v>白色菊花花茎</v>
      </c>
      <c r="F3757" s="6" t="str">
        <f t="shared" si="234"/>
        <v>白色菊花花茎</v>
      </c>
      <c r="H3757" s="6" t="str">
        <f>IF(IFERROR(VLOOKUP(B3757,总表!A:D,4,0),"露易")=0," ",IFERROR(VLOOKUP(B3757,总表!A:D,4,0),"-"))</f>
        <v> </v>
      </c>
      <c r="I3757" s="6" t="str">
        <f t="shared" si="235"/>
        <v> </v>
      </c>
    </row>
    <row r="3758" spans="1:9">
      <c r="A3758" s="6">
        <v>3757</v>
      </c>
      <c r="B3758" s="47" t="str">
        <f t="shared" si="232"/>
        <v>00000EAD</v>
      </c>
      <c r="C3758" s="47" t="str">
        <f>IFERROR(VLOOKUP(B3758,总表!A:B,2,0),"-")</f>
        <v>种植类</v>
      </c>
      <c r="D3758" s="6" t="str">
        <f t="shared" si="233"/>
        <v>种植类</v>
      </c>
      <c r="E3758" s="6" t="str">
        <f>IFERROR(VLOOKUP(B3758,总表!A:D,3,0),"-")</f>
        <v>白色菊花花蕾</v>
      </c>
      <c r="F3758" s="6" t="str">
        <f t="shared" si="234"/>
        <v>白色菊花花蕾</v>
      </c>
      <c r="H3758" s="6" t="str">
        <f>IF(IFERROR(VLOOKUP(B3758,总表!A:D,4,0),"露易")=0," ",IFERROR(VLOOKUP(B3758,总表!A:D,4,0),"-"))</f>
        <v> </v>
      </c>
      <c r="I3758" s="6" t="str">
        <f t="shared" si="235"/>
        <v> </v>
      </c>
    </row>
    <row r="3759" spans="1:9">
      <c r="A3759" s="6">
        <v>3758</v>
      </c>
      <c r="B3759" s="47" t="str">
        <f t="shared" si="232"/>
        <v>00000EAE</v>
      </c>
      <c r="C3759" s="47" t="str">
        <f>IFERROR(VLOOKUP(B3759,总表!A:B,2,0),"-")</f>
        <v>种植类</v>
      </c>
      <c r="D3759" s="6" t="str">
        <f t="shared" si="233"/>
        <v>种植类</v>
      </c>
      <c r="E3759" s="6" t="str">
        <f>IFERROR(VLOOKUP(B3759,总表!A:D,3,0),"-")</f>
        <v>黄色菊花</v>
      </c>
      <c r="F3759" s="6" t="str">
        <f t="shared" si="234"/>
        <v>黄色菊花</v>
      </c>
      <c r="H3759" s="6" t="str">
        <f>IF(IFERROR(VLOOKUP(B3759,总表!A:D,4,0),"露易")=0," ",IFERROR(VLOOKUP(B3759,总表!A:D,4,0),"-"))</f>
        <v> </v>
      </c>
      <c r="I3759" s="6" t="str">
        <f t="shared" si="235"/>
        <v> </v>
      </c>
    </row>
    <row r="3760" spans="1:9">
      <c r="A3760" s="6">
        <v>3759</v>
      </c>
      <c r="B3760" s="47" t="str">
        <f t="shared" si="232"/>
        <v>00000EAF</v>
      </c>
      <c r="C3760" s="47" t="str">
        <f>IFERROR(VLOOKUP(B3760,总表!A:B,2,0),"-")</f>
        <v>种植类</v>
      </c>
      <c r="D3760" s="6" t="str">
        <f t="shared" si="233"/>
        <v>种植类</v>
      </c>
      <c r="E3760" s="6" t="str">
        <f>IFERROR(VLOOKUP(B3760,总表!A:D,3,0),"-")</f>
        <v>黄色菊花种子</v>
      </c>
      <c r="F3760" s="6" t="str">
        <f t="shared" si="234"/>
        <v>黄色菊花种子</v>
      </c>
      <c r="H3760" s="6" t="str">
        <f>IF(IFERROR(VLOOKUP(B3760,总表!A:D,4,0),"露易")=0," ",IFERROR(VLOOKUP(B3760,总表!A:D,4,0),"-"))</f>
        <v> </v>
      </c>
      <c r="I3760" s="6" t="str">
        <f t="shared" si="235"/>
        <v> </v>
      </c>
    </row>
    <row r="3761" spans="1:9">
      <c r="A3761" s="6">
        <v>3760</v>
      </c>
      <c r="B3761" s="47" t="str">
        <f t="shared" si="232"/>
        <v>00000EB0</v>
      </c>
      <c r="C3761" s="47" t="str">
        <f>IFERROR(VLOOKUP(B3761,总表!A:B,2,0),"-")</f>
        <v>种植类</v>
      </c>
      <c r="D3761" s="6" t="str">
        <f t="shared" si="233"/>
        <v>种植类</v>
      </c>
      <c r="E3761" s="6" t="str">
        <f>IFERROR(VLOOKUP(B3761,总表!A:D,3,0),"-")</f>
        <v>黄色菊花花茎</v>
      </c>
      <c r="F3761" s="6" t="str">
        <f t="shared" si="234"/>
        <v>黄色菊花花茎</v>
      </c>
      <c r="H3761" s="6" t="str">
        <f>IF(IFERROR(VLOOKUP(B3761,总表!A:D,4,0),"露易")=0," ",IFERROR(VLOOKUP(B3761,总表!A:D,4,0),"-"))</f>
        <v> </v>
      </c>
      <c r="I3761" s="6" t="str">
        <f t="shared" si="235"/>
        <v> </v>
      </c>
    </row>
    <row r="3762" spans="1:9">
      <c r="A3762" s="6">
        <v>3761</v>
      </c>
      <c r="B3762" s="47" t="str">
        <f t="shared" si="232"/>
        <v>00000EB1</v>
      </c>
      <c r="C3762" s="47" t="str">
        <f>IFERROR(VLOOKUP(B3762,总表!A:B,2,0),"-")</f>
        <v>种植类</v>
      </c>
      <c r="D3762" s="6" t="str">
        <f t="shared" si="233"/>
        <v>种植类</v>
      </c>
      <c r="E3762" s="6" t="str">
        <f>IFERROR(VLOOKUP(B3762,总表!A:D,3,0),"-")</f>
        <v>黄色菊花花蕾</v>
      </c>
      <c r="F3762" s="6" t="str">
        <f t="shared" si="234"/>
        <v>黄色菊花花蕾</v>
      </c>
      <c r="H3762" s="6" t="str">
        <f>IF(IFERROR(VLOOKUP(B3762,总表!A:D,4,0),"露易")=0," ",IFERROR(VLOOKUP(B3762,总表!A:D,4,0),"-"))</f>
        <v> </v>
      </c>
      <c r="I3762" s="6" t="str">
        <f t="shared" si="235"/>
        <v> </v>
      </c>
    </row>
    <row r="3763" spans="1:9">
      <c r="A3763" s="6">
        <v>3762</v>
      </c>
      <c r="B3763" s="47" t="str">
        <f t="shared" si="232"/>
        <v>00000EB2</v>
      </c>
      <c r="C3763" s="47" t="str">
        <f>IFERROR(VLOOKUP(B3763,总表!A:B,2,0),"-")</f>
        <v>种植类</v>
      </c>
      <c r="D3763" s="6" t="str">
        <f t="shared" si="233"/>
        <v>种植类</v>
      </c>
      <c r="E3763" s="6" t="str">
        <f>IFERROR(VLOOKUP(B3763,总表!A:D,3,0),"-")</f>
        <v>紫色菊花</v>
      </c>
      <c r="F3763" s="6" t="str">
        <f t="shared" si="234"/>
        <v>紫色菊花</v>
      </c>
      <c r="H3763" s="6" t="str">
        <f>IF(IFERROR(VLOOKUP(B3763,总表!A:D,4,0),"露易")=0," ",IFERROR(VLOOKUP(B3763,总表!A:D,4,0),"-"))</f>
        <v> </v>
      </c>
      <c r="I3763" s="6" t="str">
        <f t="shared" si="235"/>
        <v> </v>
      </c>
    </row>
    <row r="3764" spans="1:9">
      <c r="A3764" s="6">
        <v>3763</v>
      </c>
      <c r="B3764" s="47" t="str">
        <f t="shared" si="232"/>
        <v>00000EB3</v>
      </c>
      <c r="C3764" s="47" t="str">
        <f>IFERROR(VLOOKUP(B3764,总表!A:B,2,0),"-")</f>
        <v>种植类</v>
      </c>
      <c r="D3764" s="6" t="str">
        <f t="shared" si="233"/>
        <v>种植类</v>
      </c>
      <c r="E3764" s="6" t="str">
        <f>IFERROR(VLOOKUP(B3764,总表!A:D,3,0),"-")</f>
        <v>紫色菊花花茎</v>
      </c>
      <c r="F3764" s="6" t="str">
        <f t="shared" si="234"/>
        <v>紫色菊花花茎</v>
      </c>
      <c r="H3764" s="6" t="str">
        <f>IF(IFERROR(VLOOKUP(B3764,总表!A:D,4,0),"露易")=0," ",IFERROR(VLOOKUP(B3764,总表!A:D,4,0),"-"))</f>
        <v> </v>
      </c>
      <c r="I3764" s="6" t="str">
        <f t="shared" si="235"/>
        <v> </v>
      </c>
    </row>
    <row r="3765" spans="1:9">
      <c r="A3765" s="6">
        <v>3764</v>
      </c>
      <c r="B3765" s="47" t="str">
        <f t="shared" si="232"/>
        <v>00000EB4</v>
      </c>
      <c r="C3765" s="47" t="str">
        <f>IFERROR(VLOOKUP(B3765,总表!A:B,2,0),"-")</f>
        <v>种植类</v>
      </c>
      <c r="D3765" s="6" t="str">
        <f t="shared" si="233"/>
        <v>种植类</v>
      </c>
      <c r="E3765" s="6" t="str">
        <f>IFERROR(VLOOKUP(B3765,总表!A:D,3,0),"-")</f>
        <v>紫色菊花花蕾</v>
      </c>
      <c r="F3765" s="6" t="str">
        <f t="shared" si="234"/>
        <v>紫色菊花花蕾</v>
      </c>
      <c r="H3765" s="6" t="str">
        <f>IF(IFERROR(VLOOKUP(B3765,总表!A:D,4,0),"露易")=0," ",IFERROR(VLOOKUP(B3765,总表!A:D,4,0),"-"))</f>
        <v> </v>
      </c>
      <c r="I3765" s="6" t="str">
        <f t="shared" si="235"/>
        <v> </v>
      </c>
    </row>
    <row r="3766" spans="1:9">
      <c r="A3766" s="6">
        <v>3765</v>
      </c>
      <c r="B3766" s="47" t="str">
        <f t="shared" si="232"/>
        <v>00000EB5</v>
      </c>
      <c r="C3766" s="47" t="str">
        <f>IFERROR(VLOOKUP(B3766,总表!A:B,2,0),"-")</f>
        <v>种植类</v>
      </c>
      <c r="D3766" s="6" t="str">
        <f t="shared" si="233"/>
        <v>种植类</v>
      </c>
      <c r="E3766" s="6" t="str">
        <f>IFERROR(VLOOKUP(B3766,总表!A:D,3,0),"-")</f>
        <v>粉红菊花</v>
      </c>
      <c r="F3766" s="6" t="str">
        <f t="shared" si="234"/>
        <v>粉红菊花</v>
      </c>
      <c r="H3766" s="6" t="str">
        <f>IF(IFERROR(VLOOKUP(B3766,总表!A:D,4,0),"露易")=0," ",IFERROR(VLOOKUP(B3766,总表!A:D,4,0),"-"))</f>
        <v> </v>
      </c>
      <c r="I3766" s="6" t="str">
        <f t="shared" si="235"/>
        <v> </v>
      </c>
    </row>
    <row r="3767" spans="1:9">
      <c r="A3767" s="6">
        <v>3766</v>
      </c>
      <c r="B3767" s="47" t="str">
        <f t="shared" si="232"/>
        <v>00000EB6</v>
      </c>
      <c r="C3767" s="47" t="str">
        <f>IFERROR(VLOOKUP(B3767,总表!A:B,2,0),"-")</f>
        <v>种植类</v>
      </c>
      <c r="D3767" s="6" t="str">
        <f t="shared" si="233"/>
        <v>种植类</v>
      </c>
      <c r="E3767" s="6" t="str">
        <f>IFERROR(VLOOKUP(B3767,总表!A:D,3,0),"-")</f>
        <v>粉红菊花花茎</v>
      </c>
      <c r="F3767" s="6" t="str">
        <f t="shared" si="234"/>
        <v>粉红菊花花茎</v>
      </c>
      <c r="H3767" s="6" t="str">
        <f>IF(IFERROR(VLOOKUP(B3767,总表!A:D,4,0),"露易")=0," ",IFERROR(VLOOKUP(B3767,总表!A:D,4,0),"-"))</f>
        <v> </v>
      </c>
      <c r="I3767" s="6" t="str">
        <f t="shared" si="235"/>
        <v> </v>
      </c>
    </row>
    <row r="3768" spans="1:9">
      <c r="A3768" s="6">
        <v>3767</v>
      </c>
      <c r="B3768" s="47" t="str">
        <f t="shared" si="232"/>
        <v>00000EB7</v>
      </c>
      <c r="C3768" s="47" t="str">
        <f>IFERROR(VLOOKUP(B3768,总表!A:B,2,0),"-")</f>
        <v>种植类</v>
      </c>
      <c r="D3768" s="6" t="str">
        <f t="shared" si="233"/>
        <v>种植类</v>
      </c>
      <c r="E3768" s="6" t="str">
        <f>IFERROR(VLOOKUP(B3768,总表!A:D,3,0),"-")</f>
        <v>粉红菊花花蕾</v>
      </c>
      <c r="F3768" s="6" t="str">
        <f t="shared" si="234"/>
        <v>粉红菊花花蕾</v>
      </c>
      <c r="H3768" s="6" t="str">
        <f>IF(IFERROR(VLOOKUP(B3768,总表!A:D,4,0),"露易")=0," ",IFERROR(VLOOKUP(B3768,总表!A:D,4,0),"-"))</f>
        <v> </v>
      </c>
      <c r="I3768" s="6" t="str">
        <f t="shared" si="235"/>
        <v> </v>
      </c>
    </row>
    <row r="3769" spans="1:9">
      <c r="A3769" s="6">
        <v>3768</v>
      </c>
      <c r="B3769" s="47" t="str">
        <f t="shared" si="232"/>
        <v>00000EB8</v>
      </c>
      <c r="C3769" s="47" t="str">
        <f>IFERROR(VLOOKUP(B3769,总表!A:B,2,0),"-")</f>
        <v>种植类</v>
      </c>
      <c r="D3769" s="6" t="str">
        <f t="shared" si="233"/>
        <v>种植类</v>
      </c>
      <c r="E3769" s="51" t="str">
        <f>IFERROR(VLOOKUP(B3769,总表!A:D,3,0),"-")</f>
        <v>红色菊花</v>
      </c>
      <c r="F3769" s="51" t="str">
        <f t="shared" si="234"/>
        <v>红色菊花</v>
      </c>
      <c r="H3769" s="6" t="str">
        <f>IF(IFERROR(VLOOKUP(B3769,总表!A:D,4,0),"露易")=0," ",IFERROR(VLOOKUP(B3769,总表!A:D,4,0),"-"))</f>
        <v> </v>
      </c>
      <c r="I3769" s="6" t="str">
        <f t="shared" si="235"/>
        <v> </v>
      </c>
    </row>
    <row r="3770" spans="1:9">
      <c r="A3770" s="6">
        <v>3769</v>
      </c>
      <c r="B3770" s="47" t="str">
        <f t="shared" si="232"/>
        <v>00000EB9</v>
      </c>
      <c r="C3770" s="47" t="str">
        <f>IFERROR(VLOOKUP(B3770,总表!A:B,2,0),"-")</f>
        <v>种植类</v>
      </c>
      <c r="D3770" s="6" t="str">
        <f t="shared" si="233"/>
        <v>种植类</v>
      </c>
      <c r="E3770" s="51" t="str">
        <f>IFERROR(VLOOKUP(B3770,总表!A:D,3,0),"-")</f>
        <v>红色菊花种子</v>
      </c>
      <c r="F3770" s="51" t="str">
        <f t="shared" si="234"/>
        <v>红色菊花种子</v>
      </c>
      <c r="H3770" s="6" t="str">
        <f>IF(IFERROR(VLOOKUP(B3770,总表!A:D,4,0),"露易")=0," ",IFERROR(VLOOKUP(B3770,总表!A:D,4,0),"-"))</f>
        <v> </v>
      </c>
      <c r="I3770" s="6" t="str">
        <f t="shared" si="235"/>
        <v> </v>
      </c>
    </row>
    <row r="3771" spans="1:9">
      <c r="A3771" s="6">
        <v>3770</v>
      </c>
      <c r="B3771" s="47" t="str">
        <f t="shared" si="232"/>
        <v>00000EBA</v>
      </c>
      <c r="C3771" s="47" t="str">
        <f>IFERROR(VLOOKUP(B3771,总表!A:B,2,0),"-")</f>
        <v>种植类</v>
      </c>
      <c r="D3771" s="6" t="str">
        <f t="shared" si="233"/>
        <v>种植类</v>
      </c>
      <c r="E3771" s="51" t="str">
        <f>IFERROR(VLOOKUP(B3771,总表!A:D,3,0),"-")</f>
        <v>红色菊花花茎</v>
      </c>
      <c r="F3771" s="51" t="str">
        <f t="shared" si="234"/>
        <v>红色菊花花茎</v>
      </c>
      <c r="H3771" s="6" t="str">
        <f>IF(IFERROR(VLOOKUP(B3771,总表!A:D,4,0),"露易")=0," ",IFERROR(VLOOKUP(B3771,总表!A:D,4,0),"-"))</f>
        <v> </v>
      </c>
      <c r="I3771" s="6" t="str">
        <f t="shared" si="235"/>
        <v> </v>
      </c>
    </row>
    <row r="3772" spans="1:9">
      <c r="A3772" s="6">
        <v>3771</v>
      </c>
      <c r="B3772" s="47" t="str">
        <f t="shared" si="232"/>
        <v>00000EBB</v>
      </c>
      <c r="C3772" s="47" t="str">
        <f>IFERROR(VLOOKUP(B3772,总表!A:B,2,0),"-")</f>
        <v>种植类</v>
      </c>
      <c r="D3772" s="6" t="str">
        <f t="shared" si="233"/>
        <v>种植类</v>
      </c>
      <c r="E3772" s="51" t="str">
        <f>IFERROR(VLOOKUP(B3772,总表!A:D,3,0),"-")</f>
        <v>红色菊花花蕾</v>
      </c>
      <c r="F3772" s="51" t="str">
        <f t="shared" si="234"/>
        <v>红色菊花花蕾</v>
      </c>
      <c r="H3772" s="6" t="str">
        <f>IF(IFERROR(VLOOKUP(B3772,总表!A:D,4,0),"露易")=0," ",IFERROR(VLOOKUP(B3772,总表!A:D,4,0),"-"))</f>
        <v> </v>
      </c>
      <c r="I3772" s="6" t="str">
        <f t="shared" si="235"/>
        <v> </v>
      </c>
    </row>
    <row r="3773" spans="1:9">
      <c r="A3773" s="6">
        <v>3772</v>
      </c>
      <c r="B3773" s="47" t="str">
        <f t="shared" si="232"/>
        <v>00000EBC</v>
      </c>
      <c r="C3773" s="50" t="str">
        <f>IFERROR(VLOOKUP(B3773,总表!A:B,2,0),"-")</f>
        <v>摆设类</v>
      </c>
      <c r="D3773" s="51" t="str">
        <f t="shared" si="233"/>
        <v>摆设类</v>
      </c>
      <c r="E3773" s="6" t="str">
        <f>IFERROR(VLOOKUP(B3773,总表!A:D,3,0),"-")</f>
        <v>黄金烛台</v>
      </c>
      <c r="F3773" s="6" t="str">
        <f t="shared" si="234"/>
        <v>黄金烛台</v>
      </c>
      <c r="H3773" s="6" t="str">
        <f>IF(IFERROR(VLOOKUP(B3773,总表!A:D,4,0),"露易")=0," ",IFERROR(VLOOKUP(B3773,总表!A:D,4,0),"-"))</f>
        <v> </v>
      </c>
      <c r="I3773" s="6" t="str">
        <f t="shared" si="235"/>
        <v> </v>
      </c>
    </row>
    <row r="3774" spans="1:9">
      <c r="A3774" s="6">
        <v>3773</v>
      </c>
      <c r="B3774" s="47" t="str">
        <f t="shared" si="232"/>
        <v>00000EBD</v>
      </c>
      <c r="C3774" s="50" t="str">
        <f>IFERROR(VLOOKUP(B3774,总表!A:B,2,0),"-")</f>
        <v>摆设类</v>
      </c>
      <c r="D3774" s="51" t="str">
        <f t="shared" si="233"/>
        <v>摆设类</v>
      </c>
      <c r="E3774" s="6" t="str">
        <f>IFERROR(VLOOKUP(B3774,总表!A:D,3,0),"-")</f>
        <v>玻璃盆栽</v>
      </c>
      <c r="F3774" s="6" t="str">
        <f t="shared" si="234"/>
        <v>玻璃盆栽</v>
      </c>
      <c r="H3774" s="6" t="str">
        <f>IF(IFERROR(VLOOKUP(B3774,总表!A:D,4,0),"露易")=0," ",IFERROR(VLOOKUP(B3774,总表!A:D,4,0),"-"))</f>
        <v> </v>
      </c>
      <c r="I3774" s="6" t="str">
        <f t="shared" si="235"/>
        <v> </v>
      </c>
    </row>
    <row r="3775" spans="1:9">
      <c r="A3775" s="6">
        <v>3774</v>
      </c>
      <c r="B3775" s="47" t="str">
        <f t="shared" si="232"/>
        <v>00000EBE</v>
      </c>
      <c r="C3775" s="50" t="str">
        <f>IFERROR(VLOOKUP(B3775,总表!A:B,2,0),"-")</f>
        <v>摆设类</v>
      </c>
      <c r="D3775" s="51" t="str">
        <f t="shared" si="233"/>
        <v>摆设类</v>
      </c>
      <c r="E3775" s="6" t="str">
        <f>IFERROR(VLOOKUP(B3775,总表!A:D,3,0),"-")</f>
        <v>天秤</v>
      </c>
      <c r="F3775" s="6" t="str">
        <f t="shared" si="234"/>
        <v>天秤</v>
      </c>
      <c r="H3775" s="6" t="str">
        <f>IF(IFERROR(VLOOKUP(B3775,总表!A:D,4,0),"露易")=0," ",IFERROR(VLOOKUP(B3775,总表!A:D,4,0),"-"))</f>
        <v> </v>
      </c>
      <c r="I3775" s="6" t="str">
        <f t="shared" si="235"/>
        <v> </v>
      </c>
    </row>
    <row r="3776" spans="1:9">
      <c r="A3776" s="6">
        <v>3775</v>
      </c>
      <c r="B3776" s="47" t="str">
        <f t="shared" si="232"/>
        <v>00000EBF</v>
      </c>
      <c r="C3776" s="50" t="str">
        <f>IFERROR(VLOOKUP(B3776,总表!A:B,2,0),"-")</f>
        <v>摆设类</v>
      </c>
      <c r="D3776" s="51" t="str">
        <f t="shared" si="233"/>
        <v>摆设类</v>
      </c>
      <c r="E3776" s="6" t="str">
        <f>IFERROR(VLOOKUP(B3776,总表!A:D,3,0),"-")</f>
        <v>垂吊玻璃盆栽</v>
      </c>
      <c r="F3776" s="6" t="str">
        <f t="shared" si="234"/>
        <v>垂吊玻璃盆栽</v>
      </c>
      <c r="H3776" s="6" t="str">
        <f>IF(IFERROR(VLOOKUP(B3776,总表!A:D,4,0),"露易")=0," ",IFERROR(VLOOKUP(B3776,总表!A:D,4,0),"-"))</f>
        <v> </v>
      </c>
      <c r="I3776" s="6" t="str">
        <f t="shared" si="235"/>
        <v> </v>
      </c>
    </row>
    <row r="3777" spans="1:9">
      <c r="A3777" s="6">
        <v>3776</v>
      </c>
      <c r="B3777" s="47" t="str">
        <f t="shared" si="232"/>
        <v>00000EC0</v>
      </c>
      <c r="C3777" s="50" t="str">
        <f>IFERROR(VLOOKUP(B3777,总表!A:B,2,0),"-")</f>
        <v>摆设类</v>
      </c>
      <c r="D3777" s="51" t="str">
        <f t="shared" si="233"/>
        <v>摆设类</v>
      </c>
      <c r="E3777" s="51" t="str">
        <f>IFERROR(VLOOKUP(B3777,总表!A:D,3,0),"-")</f>
        <v>砖块水井</v>
      </c>
      <c r="F3777" s="51" t="str">
        <f t="shared" si="234"/>
        <v>砖块水井</v>
      </c>
      <c r="H3777" s="6" t="str">
        <f>IF(IFERROR(VLOOKUP(B3777,总表!A:D,4,0),"露易")=0," ",IFERROR(VLOOKUP(B3777,总表!A:D,4,0),"-"))</f>
        <v> </v>
      </c>
      <c r="I3777" s="6" t="str">
        <f t="shared" si="235"/>
        <v> </v>
      </c>
    </row>
    <row r="3778" spans="1:9">
      <c r="A3778" s="6">
        <v>3777</v>
      </c>
      <c r="B3778" s="47" t="str">
        <f t="shared" ref="B3778:B3841" si="236">DEC2HEX(ROW(A3777),8)</f>
        <v>00000EC1</v>
      </c>
      <c r="C3778" s="47" t="str">
        <f>IFERROR(VLOOKUP(B3778,总表!A:B,2,0),"-")</f>
        <v>-</v>
      </c>
      <c r="D3778" s="6" t="str">
        <f t="shared" ref="D3778:D3841" si="237">C3778</f>
        <v>-</v>
      </c>
      <c r="E3778" s="6" t="str">
        <f>IFERROR(VLOOKUP(B3778,总表!A:D,3,0),"-")</f>
        <v>-</v>
      </c>
      <c r="F3778" s="6" t="str">
        <f t="shared" ref="F3778:F3841" si="238">E3778</f>
        <v>-</v>
      </c>
      <c r="G3778" s="6" t="s">
        <v>9</v>
      </c>
      <c r="H3778" s="6" t="str">
        <f>IF(IFERROR(VLOOKUP(B3778,总表!A:D,4,0),"露易")=0," ",IFERROR(VLOOKUP(B3778,总表!A:D,4,0),"-"))</f>
        <v>-</v>
      </c>
      <c r="I3778" s="6" t="str">
        <f t="shared" ref="I3778:I3841" si="239">H3778</f>
        <v>-</v>
      </c>
    </row>
    <row r="3779" spans="1:9">
      <c r="A3779" s="6">
        <v>3778</v>
      </c>
      <c r="B3779" s="47" t="str">
        <f t="shared" si="236"/>
        <v>00000EC2</v>
      </c>
      <c r="C3779" s="47" t="str">
        <f>IFERROR(VLOOKUP(B3779,总表!A:B,2,0),"-")</f>
        <v>种植类</v>
      </c>
      <c r="D3779" s="6" t="str">
        <f t="shared" si="237"/>
        <v>种植类</v>
      </c>
      <c r="E3779" s="51" t="str">
        <f>IFERROR(VLOOKUP(B3779,总表!A:D,3,0),"-")</f>
        <v>绿色菊花花茎</v>
      </c>
      <c r="F3779" s="51" t="str">
        <f t="shared" si="238"/>
        <v>绿色菊花花茎</v>
      </c>
      <c r="H3779" s="6" t="str">
        <f>IF(IFERROR(VLOOKUP(B3779,总表!A:D,4,0),"露易")=0," ",IFERROR(VLOOKUP(B3779,总表!A:D,4,0),"-"))</f>
        <v> </v>
      </c>
      <c r="I3779" s="6" t="str">
        <f t="shared" si="239"/>
        <v> </v>
      </c>
    </row>
    <row r="3780" spans="1:9">
      <c r="A3780" s="6">
        <v>3779</v>
      </c>
      <c r="B3780" s="47" t="str">
        <f t="shared" si="236"/>
        <v>00000EC3</v>
      </c>
      <c r="C3780" s="47" t="str">
        <f>IFERROR(VLOOKUP(B3780,总表!A:B,2,0),"-")</f>
        <v>种植类</v>
      </c>
      <c r="D3780" s="6" t="str">
        <f t="shared" si="237"/>
        <v>种植类</v>
      </c>
      <c r="E3780" s="51" t="str">
        <f>IFERROR(VLOOKUP(B3780,总表!A:D,3,0),"-")</f>
        <v>绿色菊花花蕾</v>
      </c>
      <c r="F3780" s="51" t="str">
        <f t="shared" si="238"/>
        <v>绿色菊花花蕾</v>
      </c>
      <c r="H3780" s="6" t="str">
        <f>IF(IFERROR(VLOOKUP(B3780,总表!A:D,4,0),"露易")=0," ",IFERROR(VLOOKUP(B3780,总表!A:D,4,0),"-"))</f>
        <v> </v>
      </c>
      <c r="I3780" s="6" t="str">
        <f t="shared" si="239"/>
        <v> </v>
      </c>
    </row>
    <row r="3781" spans="1:9">
      <c r="A3781" s="6">
        <v>3780</v>
      </c>
      <c r="B3781" s="47" t="str">
        <f t="shared" si="236"/>
        <v>00000EC4</v>
      </c>
      <c r="C3781" s="47" t="str">
        <f>IFERROR(VLOOKUP(B3781,总表!A:B,2,0),"-")</f>
        <v>-</v>
      </c>
      <c r="D3781" s="6" t="str">
        <f t="shared" si="237"/>
        <v>-</v>
      </c>
      <c r="E3781" s="6" t="str">
        <f>IFERROR(VLOOKUP(B3781,总表!A:D,3,0),"-")</f>
        <v>-</v>
      </c>
      <c r="F3781" s="6" t="str">
        <f t="shared" si="238"/>
        <v>-</v>
      </c>
      <c r="G3781" s="6" t="s">
        <v>9</v>
      </c>
      <c r="H3781" s="6" t="str">
        <f>IF(IFERROR(VLOOKUP(B3781,总表!A:D,4,0),"露易")=0," ",IFERROR(VLOOKUP(B3781,总表!A:D,4,0),"-"))</f>
        <v>-</v>
      </c>
      <c r="I3781" s="6" t="str">
        <f t="shared" si="239"/>
        <v>-</v>
      </c>
    </row>
    <row r="3782" spans="1:9">
      <c r="A3782" s="6">
        <v>3781</v>
      </c>
      <c r="B3782" s="47" t="str">
        <f t="shared" si="236"/>
        <v>00000EC5</v>
      </c>
      <c r="C3782" s="47" t="str">
        <f>IFERROR(VLOOKUP(B3782,总表!A:B,2,0),"-")</f>
        <v>-</v>
      </c>
      <c r="D3782" s="6" t="str">
        <f t="shared" si="237"/>
        <v>-</v>
      </c>
      <c r="E3782" s="6" t="str">
        <f>IFERROR(VLOOKUP(B3782,总表!A:D,3,0),"-")</f>
        <v>-</v>
      </c>
      <c r="F3782" s="6" t="str">
        <f t="shared" si="238"/>
        <v>-</v>
      </c>
      <c r="G3782" s="6" t="s">
        <v>9</v>
      </c>
      <c r="H3782" s="6" t="str">
        <f>IF(IFERROR(VLOOKUP(B3782,总表!A:D,4,0),"露易")=0," ",IFERROR(VLOOKUP(B3782,总表!A:D,4,0),"-"))</f>
        <v>-</v>
      </c>
      <c r="I3782" s="6" t="str">
        <f t="shared" si="239"/>
        <v>-</v>
      </c>
    </row>
    <row r="3783" spans="1:9">
      <c r="A3783" s="6">
        <v>3782</v>
      </c>
      <c r="B3783" s="47" t="str">
        <f t="shared" si="236"/>
        <v>00000EC6</v>
      </c>
      <c r="C3783" s="47" t="str">
        <f>IFERROR(VLOOKUP(B3783,总表!A:B,2,0),"-")</f>
        <v>-</v>
      </c>
      <c r="D3783" s="6" t="str">
        <f t="shared" si="237"/>
        <v>-</v>
      </c>
      <c r="E3783" s="6" t="str">
        <f>IFERROR(VLOOKUP(B3783,总表!A:D,3,0),"-")</f>
        <v>-</v>
      </c>
      <c r="F3783" s="6" t="str">
        <f t="shared" si="238"/>
        <v>-</v>
      </c>
      <c r="G3783" s="6" t="s">
        <v>9</v>
      </c>
      <c r="H3783" s="6" t="str">
        <f>IF(IFERROR(VLOOKUP(B3783,总表!A:D,4,0),"露易")=0," ",IFERROR(VLOOKUP(B3783,总表!A:D,4,0),"-"))</f>
        <v>-</v>
      </c>
      <c r="I3783" s="6" t="str">
        <f t="shared" si="239"/>
        <v>-</v>
      </c>
    </row>
    <row r="3784" spans="1:9">
      <c r="A3784" s="6">
        <v>3783</v>
      </c>
      <c r="B3784" s="47" t="str">
        <f t="shared" si="236"/>
        <v>00000EC7</v>
      </c>
      <c r="C3784" s="50" t="str">
        <f>IFERROR(VLOOKUP(B3784,总表!A:B,2,0),"-")</f>
        <v>摆设类</v>
      </c>
      <c r="D3784" s="51" t="str">
        <f t="shared" si="237"/>
        <v>摆设类</v>
      </c>
      <c r="E3784" s="51" t="str">
        <f>IFERROR(VLOOKUP(B3784,总表!A:D,3,0),"-")</f>
        <v>书房桌子</v>
      </c>
      <c r="F3784" s="51" t="str">
        <f t="shared" si="238"/>
        <v>书房桌子</v>
      </c>
      <c r="H3784" s="6" t="str">
        <f>IF(IFERROR(VLOOKUP(B3784,总表!A:D,4,0),"露易")=0," ",IFERROR(VLOOKUP(B3784,总表!A:D,4,0),"-"))</f>
        <v> </v>
      </c>
      <c r="I3784" s="6" t="str">
        <f t="shared" si="239"/>
        <v> </v>
      </c>
    </row>
    <row r="3785" spans="1:9">
      <c r="A3785" s="6">
        <v>3784</v>
      </c>
      <c r="B3785" s="47" t="str">
        <f t="shared" si="236"/>
        <v>00000EC8</v>
      </c>
      <c r="C3785" s="50" t="str">
        <f>IFERROR(VLOOKUP(B3785,总表!A:B,2,0),"-")</f>
        <v>摆设类</v>
      </c>
      <c r="D3785" s="51" t="str">
        <f t="shared" si="237"/>
        <v>摆设类</v>
      </c>
      <c r="E3785" s="51" t="str">
        <f>IFERROR(VLOOKUP(B3785,总表!A:D,3,0),"-")</f>
        <v>书房椅子</v>
      </c>
      <c r="F3785" s="51" t="str">
        <f t="shared" si="238"/>
        <v>书房椅子</v>
      </c>
      <c r="H3785" s="6" t="str">
        <f>IF(IFERROR(VLOOKUP(B3785,总表!A:D,4,0),"露易")=0," ",IFERROR(VLOOKUP(B3785,总表!A:D,4,0),"-"))</f>
        <v> </v>
      </c>
      <c r="I3785" s="6" t="str">
        <f t="shared" si="239"/>
        <v> </v>
      </c>
    </row>
    <row r="3786" spans="1:9">
      <c r="A3786" s="6">
        <v>3785</v>
      </c>
      <c r="B3786" s="47" t="str">
        <f t="shared" si="236"/>
        <v>00000EC9</v>
      </c>
      <c r="C3786" s="50" t="str">
        <f>IFERROR(VLOOKUP(B3786,总表!A:B,2,0),"-")</f>
        <v>摆设类</v>
      </c>
      <c r="D3786" s="51" t="str">
        <f t="shared" si="237"/>
        <v>摆设类</v>
      </c>
      <c r="E3786" s="6" t="str">
        <f>IFERROR(VLOOKUP(B3786,总表!A:D,3,0),"-")</f>
        <v>壁挂式盆栽</v>
      </c>
      <c r="F3786" s="6" t="str">
        <f t="shared" si="238"/>
        <v>壁挂式盆栽</v>
      </c>
      <c r="H3786" s="6" t="str">
        <f>IF(IFERROR(VLOOKUP(B3786,总表!A:D,4,0),"露易")=0," ",IFERROR(VLOOKUP(B3786,总表!A:D,4,0),"-"))</f>
        <v> </v>
      </c>
      <c r="I3786" s="6" t="str">
        <f t="shared" si="239"/>
        <v> </v>
      </c>
    </row>
    <row r="3787" spans="1:9">
      <c r="A3787" s="6">
        <v>3786</v>
      </c>
      <c r="B3787" s="47" t="str">
        <f t="shared" si="236"/>
        <v>00000ECA</v>
      </c>
      <c r="C3787" s="47" t="str">
        <f>IFERROR(VLOOKUP(B3787,总表!A:B,2,0),"-")</f>
        <v>-</v>
      </c>
      <c r="D3787" s="6" t="str">
        <f t="shared" si="237"/>
        <v>-</v>
      </c>
      <c r="E3787" s="6" t="str">
        <f>IFERROR(VLOOKUP(B3787,总表!A:D,3,0),"-")</f>
        <v>-</v>
      </c>
      <c r="F3787" s="6" t="str">
        <f t="shared" si="238"/>
        <v>-</v>
      </c>
      <c r="G3787" s="6" t="s">
        <v>9</v>
      </c>
      <c r="H3787" s="6" t="str">
        <f>IF(IFERROR(VLOOKUP(B3787,总表!A:D,4,0),"露易")=0," ",IFERROR(VLOOKUP(B3787,总表!A:D,4,0),"-"))</f>
        <v>-</v>
      </c>
      <c r="I3787" s="6" t="str">
        <f t="shared" si="239"/>
        <v>-</v>
      </c>
    </row>
    <row r="3788" spans="1:9">
      <c r="A3788" s="6">
        <v>3787</v>
      </c>
      <c r="B3788" s="47" t="str">
        <f t="shared" si="236"/>
        <v>00000ECB</v>
      </c>
      <c r="C3788" s="47" t="str">
        <f>IFERROR(VLOOKUP(B3788,总表!A:B,2,0),"-")</f>
        <v>-</v>
      </c>
      <c r="D3788" s="6" t="str">
        <f t="shared" si="237"/>
        <v>-</v>
      </c>
      <c r="E3788" s="6" t="str">
        <f>IFERROR(VLOOKUP(B3788,总表!A:D,3,0),"-")</f>
        <v>-</v>
      </c>
      <c r="F3788" s="6" t="str">
        <f t="shared" si="238"/>
        <v>-</v>
      </c>
      <c r="G3788" s="6" t="s">
        <v>9</v>
      </c>
      <c r="H3788" s="6" t="str">
        <f>IF(IFERROR(VLOOKUP(B3788,总表!A:D,4,0),"露易")=0," ",IFERROR(VLOOKUP(B3788,总表!A:D,4,0),"-"))</f>
        <v>-</v>
      </c>
      <c r="I3788" s="6" t="str">
        <f t="shared" si="239"/>
        <v>-</v>
      </c>
    </row>
    <row r="3789" spans="1:9">
      <c r="A3789" s="6">
        <v>3788</v>
      </c>
      <c r="B3789" s="47" t="str">
        <f t="shared" si="236"/>
        <v>00000ECC</v>
      </c>
      <c r="C3789" s="47" t="str">
        <f>IFERROR(VLOOKUP(B3789,总表!A:B,2,0),"-")</f>
        <v>-</v>
      </c>
      <c r="D3789" s="6" t="str">
        <f t="shared" si="237"/>
        <v>-</v>
      </c>
      <c r="E3789" s="6" t="str">
        <f>IFERROR(VLOOKUP(B3789,总表!A:D,3,0),"-")</f>
        <v>-</v>
      </c>
      <c r="F3789" s="6" t="str">
        <f t="shared" si="238"/>
        <v>-</v>
      </c>
      <c r="G3789" s="6" t="s">
        <v>9</v>
      </c>
      <c r="H3789" s="6" t="str">
        <f>IF(IFERROR(VLOOKUP(B3789,总表!A:D,4,0),"露易")=0," ",IFERROR(VLOOKUP(B3789,总表!A:D,4,0),"-"))</f>
        <v>-</v>
      </c>
      <c r="I3789" s="6" t="str">
        <f t="shared" si="239"/>
        <v>-</v>
      </c>
    </row>
    <row r="3790" spans="1:9">
      <c r="A3790" s="6">
        <v>3789</v>
      </c>
      <c r="B3790" s="47" t="str">
        <f t="shared" si="236"/>
        <v>00000ECD</v>
      </c>
      <c r="C3790" s="47" t="str">
        <f>IFERROR(VLOOKUP(B3790,总表!A:B,2,0),"-")</f>
        <v>-</v>
      </c>
      <c r="D3790" s="6" t="str">
        <f t="shared" si="237"/>
        <v>-</v>
      </c>
      <c r="E3790" s="6" t="str">
        <f>IFERROR(VLOOKUP(B3790,总表!A:D,3,0),"-")</f>
        <v>-</v>
      </c>
      <c r="F3790" s="6" t="str">
        <f t="shared" si="238"/>
        <v>-</v>
      </c>
      <c r="G3790" s="6" t="s">
        <v>9</v>
      </c>
      <c r="H3790" s="6" t="str">
        <f>IF(IFERROR(VLOOKUP(B3790,总表!A:D,4,0),"露易")=0," ",IFERROR(VLOOKUP(B3790,总表!A:D,4,0),"-"))</f>
        <v>-</v>
      </c>
      <c r="I3790" s="6" t="str">
        <f t="shared" si="239"/>
        <v>-</v>
      </c>
    </row>
    <row r="3791" spans="1:9">
      <c r="A3791" s="6">
        <v>3790</v>
      </c>
      <c r="B3791" s="47" t="str">
        <f t="shared" si="236"/>
        <v>00000ECE</v>
      </c>
      <c r="C3791" s="47" t="str">
        <f>IFERROR(VLOOKUP(B3791,总表!A:B,2,0),"-")</f>
        <v>-</v>
      </c>
      <c r="D3791" s="6" t="str">
        <f t="shared" si="237"/>
        <v>-</v>
      </c>
      <c r="E3791" s="6" t="str">
        <f>IFERROR(VLOOKUP(B3791,总表!A:D,3,0),"-")</f>
        <v>-</v>
      </c>
      <c r="F3791" s="6" t="str">
        <f t="shared" si="238"/>
        <v>-</v>
      </c>
      <c r="G3791" s="6" t="s">
        <v>9</v>
      </c>
      <c r="H3791" s="6" t="str">
        <f>IF(IFERROR(VLOOKUP(B3791,总表!A:D,4,0),"露易")=0," ",IFERROR(VLOOKUP(B3791,总表!A:D,4,0),"-"))</f>
        <v>-</v>
      </c>
      <c r="I3791" s="6" t="str">
        <f t="shared" si="239"/>
        <v>-</v>
      </c>
    </row>
    <row r="3792" spans="1:9">
      <c r="A3792" s="6">
        <v>3791</v>
      </c>
      <c r="B3792" s="47" t="str">
        <f t="shared" si="236"/>
        <v>00000ECF</v>
      </c>
      <c r="C3792" s="47" t="str">
        <f>IFERROR(VLOOKUP(B3792,总表!A:B,2,0),"-")</f>
        <v>-</v>
      </c>
      <c r="D3792" s="6" t="str">
        <f t="shared" si="237"/>
        <v>-</v>
      </c>
      <c r="E3792" s="6" t="str">
        <f>IFERROR(VLOOKUP(B3792,总表!A:D,3,0),"-")</f>
        <v>-</v>
      </c>
      <c r="F3792" s="6" t="str">
        <f t="shared" si="238"/>
        <v>-</v>
      </c>
      <c r="G3792" s="6" t="s">
        <v>9</v>
      </c>
      <c r="H3792" s="6" t="str">
        <f>IF(IFERROR(VLOOKUP(B3792,总表!A:D,4,0),"露易")=0," ",IFERROR(VLOOKUP(B3792,总表!A:D,4,0),"-"))</f>
        <v>-</v>
      </c>
      <c r="I3792" s="6" t="str">
        <f t="shared" si="239"/>
        <v>-</v>
      </c>
    </row>
    <row r="3793" spans="1:9">
      <c r="A3793" s="6">
        <v>3792</v>
      </c>
      <c r="B3793" s="47" t="str">
        <f t="shared" si="236"/>
        <v>00000ED0</v>
      </c>
      <c r="C3793" s="47" t="str">
        <f>IFERROR(VLOOKUP(B3793,总表!A:B,2,0),"-")</f>
        <v>-</v>
      </c>
      <c r="D3793" s="6" t="str">
        <f t="shared" si="237"/>
        <v>-</v>
      </c>
      <c r="E3793" s="6" t="str">
        <f>IFERROR(VLOOKUP(B3793,总表!A:D,3,0),"-")</f>
        <v>-</v>
      </c>
      <c r="F3793" s="6" t="str">
        <f t="shared" si="238"/>
        <v>-</v>
      </c>
      <c r="G3793" s="6" t="s">
        <v>9</v>
      </c>
      <c r="H3793" s="6" t="str">
        <f>IF(IFERROR(VLOOKUP(B3793,总表!A:D,4,0),"露易")=0," ",IFERROR(VLOOKUP(B3793,总表!A:D,4,0),"-"))</f>
        <v>-</v>
      </c>
      <c r="I3793" s="6" t="str">
        <f t="shared" si="239"/>
        <v>-</v>
      </c>
    </row>
    <row r="3794" spans="1:9">
      <c r="A3794" s="6">
        <v>3793</v>
      </c>
      <c r="B3794" s="47" t="str">
        <f t="shared" si="236"/>
        <v>00000ED1</v>
      </c>
      <c r="C3794" s="47" t="str">
        <f>IFERROR(VLOOKUP(B3794,总表!A:B,2,0),"-")</f>
        <v>-</v>
      </c>
      <c r="D3794" s="6" t="str">
        <f t="shared" si="237"/>
        <v>-</v>
      </c>
      <c r="E3794" s="6" t="str">
        <f>IFERROR(VLOOKUP(B3794,总表!A:D,3,0),"-")</f>
        <v>-</v>
      </c>
      <c r="F3794" s="6" t="str">
        <f t="shared" si="238"/>
        <v>-</v>
      </c>
      <c r="G3794" s="6" t="s">
        <v>9</v>
      </c>
      <c r="H3794" s="6" t="str">
        <f>IF(IFERROR(VLOOKUP(B3794,总表!A:D,4,0),"露易")=0," ",IFERROR(VLOOKUP(B3794,总表!A:D,4,0),"-"))</f>
        <v>-</v>
      </c>
      <c r="I3794" s="6" t="str">
        <f t="shared" si="239"/>
        <v>-</v>
      </c>
    </row>
    <row r="3795" spans="1:9">
      <c r="A3795" s="6">
        <v>3794</v>
      </c>
      <c r="B3795" s="47" t="str">
        <f t="shared" si="236"/>
        <v>00000ED2</v>
      </c>
      <c r="C3795" s="47" t="str">
        <f>IFERROR(VLOOKUP(B3795,总表!A:B,2,0),"-")</f>
        <v>-</v>
      </c>
      <c r="D3795" s="6" t="str">
        <f t="shared" si="237"/>
        <v>-</v>
      </c>
      <c r="E3795" s="6" t="str">
        <f>IFERROR(VLOOKUP(B3795,总表!A:D,3,0),"-")</f>
        <v>-</v>
      </c>
      <c r="F3795" s="6" t="str">
        <f t="shared" si="238"/>
        <v>-</v>
      </c>
      <c r="G3795" s="6" t="s">
        <v>9</v>
      </c>
      <c r="H3795" s="6" t="str">
        <f>IF(IFERROR(VLOOKUP(B3795,总表!A:D,4,0),"露易")=0," ",IFERROR(VLOOKUP(B3795,总表!A:D,4,0),"-"))</f>
        <v>-</v>
      </c>
      <c r="I3795" s="6" t="str">
        <f t="shared" si="239"/>
        <v>-</v>
      </c>
    </row>
    <row r="3796" spans="1:9">
      <c r="A3796" s="6">
        <v>3795</v>
      </c>
      <c r="B3796" s="47" t="str">
        <f t="shared" si="236"/>
        <v>00000ED3</v>
      </c>
      <c r="C3796" s="47" t="str">
        <f>IFERROR(VLOOKUP(B3796,总表!A:B,2,0),"-")</f>
        <v>-</v>
      </c>
      <c r="D3796" s="6" t="str">
        <f t="shared" si="237"/>
        <v>-</v>
      </c>
      <c r="E3796" s="6" t="str">
        <f>IFERROR(VLOOKUP(B3796,总表!A:D,3,0),"-")</f>
        <v>-</v>
      </c>
      <c r="F3796" s="6" t="str">
        <f t="shared" si="238"/>
        <v>-</v>
      </c>
      <c r="G3796" s="6" t="s">
        <v>9</v>
      </c>
      <c r="H3796" s="6" t="str">
        <f>IF(IFERROR(VLOOKUP(B3796,总表!A:D,4,0),"露易")=0," ",IFERROR(VLOOKUP(B3796,总表!A:D,4,0),"-"))</f>
        <v>-</v>
      </c>
      <c r="I3796" s="6" t="str">
        <f t="shared" si="239"/>
        <v>-</v>
      </c>
    </row>
    <row r="3797" spans="1:9">
      <c r="A3797" s="6">
        <v>3796</v>
      </c>
      <c r="B3797" s="47" t="str">
        <f t="shared" si="236"/>
        <v>00000ED4</v>
      </c>
      <c r="C3797" s="47" t="str">
        <f>IFERROR(VLOOKUP(B3797,总表!A:B,2,0),"-")</f>
        <v>-</v>
      </c>
      <c r="D3797" s="6" t="str">
        <f t="shared" si="237"/>
        <v>-</v>
      </c>
      <c r="E3797" s="6" t="str">
        <f>IFERROR(VLOOKUP(B3797,总表!A:D,3,0),"-")</f>
        <v>-</v>
      </c>
      <c r="F3797" s="6" t="str">
        <f t="shared" si="238"/>
        <v>-</v>
      </c>
      <c r="G3797" s="6" t="s">
        <v>9</v>
      </c>
      <c r="H3797" s="6" t="str">
        <f>IF(IFERROR(VLOOKUP(B3797,总表!A:D,4,0),"露易")=0," ",IFERROR(VLOOKUP(B3797,总表!A:D,4,0),"-"))</f>
        <v>-</v>
      </c>
      <c r="I3797" s="6" t="str">
        <f t="shared" si="239"/>
        <v>-</v>
      </c>
    </row>
    <row r="3798" spans="1:9">
      <c r="A3798" s="6">
        <v>3797</v>
      </c>
      <c r="B3798" s="47" t="str">
        <f t="shared" si="236"/>
        <v>00000ED5</v>
      </c>
      <c r="C3798" s="47" t="str">
        <f>IFERROR(VLOOKUP(B3798,总表!A:B,2,0),"-")</f>
        <v>-</v>
      </c>
      <c r="D3798" s="6" t="str">
        <f t="shared" si="237"/>
        <v>-</v>
      </c>
      <c r="E3798" s="6" t="str">
        <f>IFERROR(VLOOKUP(B3798,总表!A:D,3,0),"-")</f>
        <v>-</v>
      </c>
      <c r="F3798" s="6" t="str">
        <f t="shared" si="238"/>
        <v>-</v>
      </c>
      <c r="G3798" s="6" t="s">
        <v>9</v>
      </c>
      <c r="H3798" s="6" t="str">
        <f>IF(IFERROR(VLOOKUP(B3798,总表!A:D,4,0),"露易")=0," ",IFERROR(VLOOKUP(B3798,总表!A:D,4,0),"-"))</f>
        <v>-</v>
      </c>
      <c r="I3798" s="6" t="str">
        <f t="shared" si="239"/>
        <v>-</v>
      </c>
    </row>
    <row r="3799" spans="1:9">
      <c r="A3799" s="6">
        <v>3798</v>
      </c>
      <c r="B3799" s="47" t="str">
        <f t="shared" si="236"/>
        <v>00000ED6</v>
      </c>
      <c r="C3799" s="47" t="str">
        <f>IFERROR(VLOOKUP(B3799,总表!A:B,2,0),"-")</f>
        <v>-</v>
      </c>
      <c r="D3799" s="6" t="str">
        <f t="shared" si="237"/>
        <v>-</v>
      </c>
      <c r="E3799" s="6" t="str">
        <f>IFERROR(VLOOKUP(B3799,总表!A:D,3,0),"-")</f>
        <v>-</v>
      </c>
      <c r="F3799" s="6" t="str">
        <f t="shared" si="238"/>
        <v>-</v>
      </c>
      <c r="G3799" s="6" t="s">
        <v>9</v>
      </c>
      <c r="H3799" s="6" t="str">
        <f>IF(IFERROR(VLOOKUP(B3799,总表!A:D,4,0),"露易")=0," ",IFERROR(VLOOKUP(B3799,总表!A:D,4,0),"-"))</f>
        <v>-</v>
      </c>
      <c r="I3799" s="6" t="str">
        <f t="shared" si="239"/>
        <v>-</v>
      </c>
    </row>
    <row r="3800" spans="1:9">
      <c r="A3800" s="6">
        <v>3799</v>
      </c>
      <c r="B3800" s="47" t="str">
        <f t="shared" si="236"/>
        <v>00000ED7</v>
      </c>
      <c r="C3800" s="47" t="str">
        <f>IFERROR(VLOOKUP(B3800,总表!A:B,2,0),"-")</f>
        <v>-</v>
      </c>
      <c r="D3800" s="6" t="str">
        <f t="shared" si="237"/>
        <v>-</v>
      </c>
      <c r="E3800" s="6" t="str">
        <f>IFERROR(VLOOKUP(B3800,总表!A:D,3,0),"-")</f>
        <v>-</v>
      </c>
      <c r="F3800" s="6" t="str">
        <f t="shared" si="238"/>
        <v>-</v>
      </c>
      <c r="G3800" s="6" t="s">
        <v>9</v>
      </c>
      <c r="H3800" s="6" t="str">
        <f>IF(IFERROR(VLOOKUP(B3800,总表!A:D,4,0),"露易")=0," ",IFERROR(VLOOKUP(B3800,总表!A:D,4,0),"-"))</f>
        <v>-</v>
      </c>
      <c r="I3800" s="6" t="str">
        <f t="shared" si="239"/>
        <v>-</v>
      </c>
    </row>
    <row r="3801" spans="1:9">
      <c r="A3801" s="6">
        <v>3800</v>
      </c>
      <c r="B3801" s="47" t="str">
        <f t="shared" si="236"/>
        <v>00000ED8</v>
      </c>
      <c r="C3801" s="47" t="str">
        <f>IFERROR(VLOOKUP(B3801,总表!A:B,2,0),"-")</f>
        <v>-</v>
      </c>
      <c r="D3801" s="6" t="str">
        <f t="shared" si="237"/>
        <v>-</v>
      </c>
      <c r="E3801" s="6" t="str">
        <f>IFERROR(VLOOKUP(B3801,总表!A:D,3,0),"-")</f>
        <v>-</v>
      </c>
      <c r="F3801" s="6" t="str">
        <f t="shared" si="238"/>
        <v>-</v>
      </c>
      <c r="G3801" s="6" t="s">
        <v>9</v>
      </c>
      <c r="H3801" s="6" t="str">
        <f>IF(IFERROR(VLOOKUP(B3801,总表!A:D,4,0),"露易")=0," ",IFERROR(VLOOKUP(B3801,总表!A:D,4,0),"-"))</f>
        <v>-</v>
      </c>
      <c r="I3801" s="6" t="str">
        <f t="shared" si="239"/>
        <v>-</v>
      </c>
    </row>
    <row r="3802" spans="1:9">
      <c r="A3802" s="6">
        <v>3801</v>
      </c>
      <c r="B3802" s="47" t="str">
        <f t="shared" si="236"/>
        <v>00000ED9</v>
      </c>
      <c r="C3802" s="47" t="str">
        <f>IFERROR(VLOOKUP(B3802,总表!A:B,2,0),"-")</f>
        <v>-</v>
      </c>
      <c r="D3802" s="6" t="str">
        <f t="shared" si="237"/>
        <v>-</v>
      </c>
      <c r="E3802" s="6" t="str">
        <f>IFERROR(VLOOKUP(B3802,总表!A:D,3,0),"-")</f>
        <v>-</v>
      </c>
      <c r="F3802" s="6" t="str">
        <f t="shared" si="238"/>
        <v>-</v>
      </c>
      <c r="G3802" s="6" t="s">
        <v>9</v>
      </c>
      <c r="H3802" s="6" t="str">
        <f>IF(IFERROR(VLOOKUP(B3802,总表!A:D,4,0),"露易")=0," ",IFERROR(VLOOKUP(B3802,总表!A:D,4,0),"-"))</f>
        <v>-</v>
      </c>
      <c r="I3802" s="6" t="str">
        <f t="shared" si="239"/>
        <v>-</v>
      </c>
    </row>
    <row r="3803" spans="1:9">
      <c r="A3803" s="6">
        <v>3802</v>
      </c>
      <c r="B3803" s="47" t="str">
        <f t="shared" si="236"/>
        <v>00000EDA</v>
      </c>
      <c r="C3803" s="50" t="str">
        <f>IFERROR(VLOOKUP(B3803,总表!A:B,2,0),"-")</f>
        <v>摆设类</v>
      </c>
      <c r="D3803" s="51" t="str">
        <f t="shared" si="237"/>
        <v>摆设类</v>
      </c>
      <c r="E3803" s="6" t="str">
        <f>IFERROR(VLOOKUP(B3803,总表!A:D,3,0),"-")</f>
        <v>松树盆栽</v>
      </c>
      <c r="F3803" s="6" t="str">
        <f t="shared" si="238"/>
        <v>松树盆栽</v>
      </c>
      <c r="G3803" s="6" t="s">
        <v>9</v>
      </c>
      <c r="H3803" s="6" t="str">
        <f>IF(IFERROR(VLOOKUP(B3803,总表!A:D,4,0),"露易")=0," ",IFERROR(VLOOKUP(B3803,总表!A:D,4,0),"-"))</f>
        <v> </v>
      </c>
      <c r="I3803" s="6" t="str">
        <f t="shared" si="239"/>
        <v> </v>
      </c>
    </row>
    <row r="3804" spans="1:9">
      <c r="A3804" s="6">
        <v>3803</v>
      </c>
      <c r="B3804" s="47" t="str">
        <f t="shared" si="236"/>
        <v>00000EDB</v>
      </c>
      <c r="C3804" s="47" t="str">
        <f>IFERROR(VLOOKUP(B3804,总表!A:B,2,0),"-")</f>
        <v>-</v>
      </c>
      <c r="D3804" s="6" t="str">
        <f t="shared" si="237"/>
        <v>-</v>
      </c>
      <c r="E3804" s="6" t="str">
        <f>IFERROR(VLOOKUP(B3804,总表!A:D,3,0),"-")</f>
        <v>-</v>
      </c>
      <c r="F3804" s="6" t="str">
        <f t="shared" si="238"/>
        <v>-</v>
      </c>
      <c r="G3804" s="6" t="s">
        <v>9</v>
      </c>
      <c r="H3804" s="6" t="str">
        <f>IF(IFERROR(VLOOKUP(B3804,总表!A:D,4,0),"露易")=0," ",IFERROR(VLOOKUP(B3804,总表!A:D,4,0),"-"))</f>
        <v>-</v>
      </c>
      <c r="I3804" s="6" t="str">
        <f t="shared" si="239"/>
        <v>-</v>
      </c>
    </row>
    <row r="3805" spans="1:9">
      <c r="A3805" s="6">
        <v>3804</v>
      </c>
      <c r="B3805" s="47" t="str">
        <f t="shared" si="236"/>
        <v>00000EDC</v>
      </c>
      <c r="C3805" s="47" t="str">
        <f>IFERROR(VLOOKUP(B3805,总表!A:B,2,0),"-")</f>
        <v>上衣</v>
      </c>
      <c r="D3805" s="6" t="str">
        <f t="shared" si="237"/>
        <v>上衣</v>
      </c>
      <c r="E3805" s="6" t="str">
        <f>IFERROR(VLOOKUP(B3805,总表!A:D,3,0),"-")</f>
        <v>两件式T恤</v>
      </c>
      <c r="F3805" s="6" t="str">
        <f t="shared" si="238"/>
        <v>两件式T恤</v>
      </c>
      <c r="H3805" s="6" t="str">
        <f>IF(IFERROR(VLOOKUP(B3805,总表!A:D,4,0),"露易")=0," ",IFERROR(VLOOKUP(B3805,总表!A:D,4,0),"-"))</f>
        <v>海军蓝</v>
      </c>
      <c r="I3805" s="6" t="str">
        <f t="shared" si="239"/>
        <v>海军蓝</v>
      </c>
    </row>
    <row r="3806" spans="1:9">
      <c r="A3806" s="6">
        <v>3805</v>
      </c>
      <c r="B3806" s="47" t="str">
        <f t="shared" si="236"/>
        <v>00000EDD</v>
      </c>
      <c r="C3806" s="50" t="str">
        <f>IFERROR(VLOOKUP(B3806,总表!A:B,2,0),"-")</f>
        <v>摆设类</v>
      </c>
      <c r="D3806" s="51" t="str">
        <f t="shared" si="237"/>
        <v>摆设类</v>
      </c>
      <c r="E3806" s="6" t="str">
        <f>IFERROR(VLOOKUP(B3806,总表!A:D,3,0),"-")</f>
        <v>蘑菇阳伞</v>
      </c>
      <c r="F3806" s="6" t="str">
        <f t="shared" si="238"/>
        <v>蘑菇阳伞</v>
      </c>
      <c r="H3806" s="6" t="str">
        <f>IF(IFERROR(VLOOKUP(B3806,总表!A:D,4,0),"露易")=0," ",IFERROR(VLOOKUP(B3806,总表!A:D,4,0),"-"))</f>
        <v> </v>
      </c>
      <c r="I3806" s="6" t="str">
        <f t="shared" si="239"/>
        <v> </v>
      </c>
    </row>
    <row r="3807" spans="1:9">
      <c r="A3807" s="6">
        <v>3806</v>
      </c>
      <c r="B3807" s="47" t="str">
        <f t="shared" si="236"/>
        <v>00000EDE</v>
      </c>
      <c r="C3807" s="50" t="str">
        <f>IFERROR(VLOOKUP(B3807,总表!A:B,2,0),"-")</f>
        <v>摆设类</v>
      </c>
      <c r="D3807" s="51" t="str">
        <f t="shared" si="237"/>
        <v>摆设类</v>
      </c>
      <c r="E3807" s="6" t="str">
        <f>IFERROR(VLOOKUP(B3807,总表!A:D,3,0),"-")</f>
        <v>蘑菇屏风</v>
      </c>
      <c r="F3807" s="6" t="str">
        <f t="shared" si="238"/>
        <v>蘑菇屏风</v>
      </c>
      <c r="H3807" s="6" t="str">
        <f>IF(IFERROR(VLOOKUP(B3807,总表!A:D,4,0),"露易")=0," ",IFERROR(VLOOKUP(B3807,总表!A:D,4,0),"-"))</f>
        <v> </v>
      </c>
      <c r="I3807" s="6" t="str">
        <f t="shared" si="239"/>
        <v> </v>
      </c>
    </row>
    <row r="3808" spans="1:9">
      <c r="A3808" s="6">
        <v>3807</v>
      </c>
      <c r="B3808" s="47" t="str">
        <f t="shared" si="236"/>
        <v>00000EDF</v>
      </c>
      <c r="C3808" s="47" t="str">
        <f>IFERROR(VLOOKUP(B3808,总表!A:B,2,0),"-")</f>
        <v>-</v>
      </c>
      <c r="D3808" s="6" t="str">
        <f t="shared" si="237"/>
        <v>-</v>
      </c>
      <c r="E3808" s="6" t="str">
        <f>IFERROR(VLOOKUP(B3808,总表!A:D,3,0),"-")</f>
        <v>-</v>
      </c>
      <c r="F3808" s="6" t="str">
        <f t="shared" si="238"/>
        <v>-</v>
      </c>
      <c r="G3808" s="6" t="s">
        <v>9</v>
      </c>
      <c r="H3808" s="6" t="str">
        <f>IF(IFERROR(VLOOKUP(B3808,总表!A:D,4,0),"露易")=0," ",IFERROR(VLOOKUP(B3808,总表!A:D,4,0),"-"))</f>
        <v>-</v>
      </c>
      <c r="I3808" s="6" t="str">
        <f t="shared" si="239"/>
        <v>-</v>
      </c>
    </row>
    <row r="3809" spans="1:9">
      <c r="A3809" s="6">
        <v>3808</v>
      </c>
      <c r="B3809" s="47" t="str">
        <f t="shared" si="236"/>
        <v>00000EE0</v>
      </c>
      <c r="C3809" s="50" t="str">
        <f>IFERROR(VLOOKUP(B3809,总表!A:B,2,0),"-")</f>
        <v>摆设类</v>
      </c>
      <c r="D3809" s="51" t="str">
        <f t="shared" si="237"/>
        <v>摆设类</v>
      </c>
      <c r="E3809" s="6" t="str">
        <f>IFERROR(VLOOKUP(B3809,总表!A:D,3,0),"-")</f>
        <v>蘑菇树干</v>
      </c>
      <c r="F3809" s="6" t="str">
        <f t="shared" si="238"/>
        <v>蘑菇树干</v>
      </c>
      <c r="H3809" s="6" t="str">
        <f>IF(IFERROR(VLOOKUP(B3809,总表!A:D,4,0),"露易")=0," ",IFERROR(VLOOKUP(B3809,总表!A:D,4,0),"-"))</f>
        <v> </v>
      </c>
      <c r="I3809" s="6" t="str">
        <f t="shared" si="239"/>
        <v> </v>
      </c>
    </row>
    <row r="3810" spans="1:9">
      <c r="A3810" s="6">
        <v>3809</v>
      </c>
      <c r="B3810" s="47" t="str">
        <f t="shared" si="236"/>
        <v>00000EE1</v>
      </c>
      <c r="C3810" s="47" t="str">
        <f>IFERROR(VLOOKUP(B3810,总表!A:B,2,0),"-")</f>
        <v>-</v>
      </c>
      <c r="D3810" s="6" t="str">
        <f t="shared" si="237"/>
        <v>-</v>
      </c>
      <c r="E3810" s="6" t="str">
        <f>IFERROR(VLOOKUP(B3810,总表!A:D,3,0),"-")</f>
        <v>-</v>
      </c>
      <c r="F3810" s="6" t="str">
        <f t="shared" si="238"/>
        <v>-</v>
      </c>
      <c r="G3810" s="6" t="s">
        <v>9</v>
      </c>
      <c r="H3810" s="6" t="str">
        <f>IF(IFERROR(VLOOKUP(B3810,总表!A:D,4,0),"露易")=0," ",IFERROR(VLOOKUP(B3810,总表!A:D,4,0),"-"))</f>
        <v>-</v>
      </c>
      <c r="I3810" s="6" t="str">
        <f t="shared" si="239"/>
        <v>-</v>
      </c>
    </row>
    <row r="3811" spans="1:9">
      <c r="A3811" s="6">
        <v>3810</v>
      </c>
      <c r="B3811" s="47" t="str">
        <f t="shared" si="236"/>
        <v>00000EE2</v>
      </c>
      <c r="C3811" s="50" t="str">
        <f>IFERROR(VLOOKUP(B3811,总表!A:B,2,0),"-")</f>
        <v>摆设类</v>
      </c>
      <c r="D3811" s="51" t="str">
        <f t="shared" si="237"/>
        <v>摆设类</v>
      </c>
      <c r="E3811" s="6" t="str">
        <f>IFERROR(VLOOKUP(B3811,总表!A:D,3,0),"-")</f>
        <v>黄金餐具</v>
      </c>
      <c r="F3811" s="6" t="str">
        <f t="shared" si="238"/>
        <v>黄金餐具</v>
      </c>
      <c r="H3811" s="6" t="str">
        <f>IF(IFERROR(VLOOKUP(B3811,总表!A:D,4,0),"露易")=0," ",IFERROR(VLOOKUP(B3811,总表!A:D,4,0),"-"))</f>
        <v> </v>
      </c>
      <c r="I3811" s="6" t="str">
        <f t="shared" si="239"/>
        <v> </v>
      </c>
    </row>
    <row r="3812" spans="1:9">
      <c r="A3812" s="6">
        <v>3811</v>
      </c>
      <c r="B3812" s="47" t="str">
        <f t="shared" si="236"/>
        <v>00000EE3</v>
      </c>
      <c r="C3812" s="47" t="str">
        <f>IFERROR(VLOOKUP(B3812,总表!A:B,2,0),"-")</f>
        <v>上衣</v>
      </c>
      <c r="D3812" s="6" t="str">
        <f t="shared" si="237"/>
        <v>上衣</v>
      </c>
      <c r="E3812" s="6" t="str">
        <f>IFERROR(VLOOKUP(B3812,总表!A:D,3,0),"-")</f>
        <v>蕾丝衬衫</v>
      </c>
      <c r="F3812" s="6" t="str">
        <f t="shared" si="238"/>
        <v>蕾丝衬衫</v>
      </c>
      <c r="H3812" s="6" t="str">
        <f>IF(IFERROR(VLOOKUP(B3812,总表!A:D,4,0),"露易")=0," ",IFERROR(VLOOKUP(B3812,总表!A:D,4,0),"-"))</f>
        <v>黑色</v>
      </c>
      <c r="I3812" s="6" t="str">
        <f t="shared" si="239"/>
        <v>黑色</v>
      </c>
    </row>
    <row r="3813" spans="1:9">
      <c r="A3813" s="6">
        <v>3812</v>
      </c>
      <c r="B3813" s="47" t="str">
        <f t="shared" si="236"/>
        <v>00000EE4</v>
      </c>
      <c r="C3813" s="47" t="str">
        <f>IFERROR(VLOOKUP(B3813,总表!A:B,2,0),"-")</f>
        <v>-</v>
      </c>
      <c r="D3813" s="6" t="str">
        <f t="shared" si="237"/>
        <v>-</v>
      </c>
      <c r="E3813" s="6" t="str">
        <f>IFERROR(VLOOKUP(B3813,总表!A:D,3,0),"-")</f>
        <v>-</v>
      </c>
      <c r="F3813" s="6" t="str">
        <f t="shared" si="238"/>
        <v>-</v>
      </c>
      <c r="G3813" s="6" t="s">
        <v>9</v>
      </c>
      <c r="H3813" s="6" t="str">
        <f>IF(IFERROR(VLOOKUP(B3813,总表!A:D,4,0),"露易")=0," ",IFERROR(VLOOKUP(B3813,总表!A:D,4,0),"-"))</f>
        <v>-</v>
      </c>
      <c r="I3813" s="6" t="str">
        <f t="shared" si="239"/>
        <v>-</v>
      </c>
    </row>
    <row r="3814" spans="1:9">
      <c r="A3814" s="6">
        <v>3813</v>
      </c>
      <c r="B3814" s="47" t="str">
        <f t="shared" si="236"/>
        <v>00000EE5</v>
      </c>
      <c r="C3814" s="47" t="str">
        <f>IFERROR(VLOOKUP(B3814,总表!A:B,2,0),"-")</f>
        <v>-</v>
      </c>
      <c r="D3814" s="6" t="str">
        <f t="shared" si="237"/>
        <v>-</v>
      </c>
      <c r="E3814" s="6" t="str">
        <f>IFERROR(VLOOKUP(B3814,总表!A:D,3,0),"-")</f>
        <v>-</v>
      </c>
      <c r="F3814" s="6" t="str">
        <f t="shared" si="238"/>
        <v>-</v>
      </c>
      <c r="G3814" s="6" t="s">
        <v>9</v>
      </c>
      <c r="H3814" s="6" t="str">
        <f>IF(IFERROR(VLOOKUP(B3814,总表!A:D,4,0),"露易")=0," ",IFERROR(VLOOKUP(B3814,总表!A:D,4,0),"-"))</f>
        <v>-</v>
      </c>
      <c r="I3814" s="6" t="str">
        <f t="shared" si="239"/>
        <v>-</v>
      </c>
    </row>
    <row r="3815" spans="1:9">
      <c r="A3815" s="6">
        <v>3814</v>
      </c>
      <c r="B3815" s="47" t="str">
        <f t="shared" si="236"/>
        <v>00000EE6</v>
      </c>
      <c r="C3815" s="47" t="str">
        <f>IFERROR(VLOOKUP(B3815,总表!A:B,2,0),"-")</f>
        <v>-</v>
      </c>
      <c r="D3815" s="6" t="str">
        <f t="shared" si="237"/>
        <v>-</v>
      </c>
      <c r="E3815" s="6" t="str">
        <f>IFERROR(VLOOKUP(B3815,总表!A:D,3,0),"-")</f>
        <v>-</v>
      </c>
      <c r="F3815" s="6" t="str">
        <f t="shared" si="238"/>
        <v>-</v>
      </c>
      <c r="G3815" s="6" t="s">
        <v>9</v>
      </c>
      <c r="H3815" s="6" t="str">
        <f>IF(IFERROR(VLOOKUP(B3815,总表!A:D,4,0),"露易")=0," ",IFERROR(VLOOKUP(B3815,总表!A:D,4,0),"-"))</f>
        <v>-</v>
      </c>
      <c r="I3815" s="6" t="str">
        <f t="shared" si="239"/>
        <v>-</v>
      </c>
    </row>
    <row r="3816" spans="1:9">
      <c r="A3816" s="6">
        <v>3815</v>
      </c>
      <c r="B3816" s="47" t="str">
        <f t="shared" si="236"/>
        <v>00000EE7</v>
      </c>
      <c r="C3816" s="47" t="str">
        <f>IFERROR(VLOOKUP(B3816,总表!A:B,2,0),"-")</f>
        <v>-</v>
      </c>
      <c r="D3816" s="6" t="str">
        <f t="shared" si="237"/>
        <v>-</v>
      </c>
      <c r="E3816" s="6" t="str">
        <f>IFERROR(VLOOKUP(B3816,总表!A:D,3,0),"-")</f>
        <v>-</v>
      </c>
      <c r="F3816" s="6" t="str">
        <f t="shared" si="238"/>
        <v>-</v>
      </c>
      <c r="G3816" s="6" t="s">
        <v>9</v>
      </c>
      <c r="H3816" s="6" t="str">
        <f>IF(IFERROR(VLOOKUP(B3816,总表!A:D,4,0),"露易")=0," ",IFERROR(VLOOKUP(B3816,总表!A:D,4,0),"-"))</f>
        <v>-</v>
      </c>
      <c r="I3816" s="6" t="str">
        <f t="shared" si="239"/>
        <v>-</v>
      </c>
    </row>
    <row r="3817" spans="1:9">
      <c r="A3817" s="6">
        <v>3816</v>
      </c>
      <c r="B3817" s="47" t="str">
        <f t="shared" si="236"/>
        <v>00000EE8</v>
      </c>
      <c r="C3817" s="50" t="str">
        <f>IFERROR(VLOOKUP(B3817,总表!A:B,2,0),"-")</f>
        <v>摆设类</v>
      </c>
      <c r="D3817" s="51" t="str">
        <f t="shared" si="237"/>
        <v>摆设类</v>
      </c>
      <c r="E3817" s="6" t="str">
        <f>IFERROR(VLOOKUP(B3817,总表!A:D,3,0),"-")</f>
        <v>路灯</v>
      </c>
      <c r="F3817" s="6" t="str">
        <f t="shared" si="238"/>
        <v>路灯</v>
      </c>
      <c r="H3817" s="6" t="str">
        <f>IF(IFERROR(VLOOKUP(B3817,总表!A:D,4,0),"露易")=0," ",IFERROR(VLOOKUP(B3817,总表!A:D,4,0),"-"))</f>
        <v> </v>
      </c>
      <c r="I3817" s="6" t="str">
        <f t="shared" si="239"/>
        <v> </v>
      </c>
    </row>
    <row r="3818" spans="1:9">
      <c r="A3818" s="6">
        <v>3817</v>
      </c>
      <c r="B3818" s="47" t="str">
        <f t="shared" si="236"/>
        <v>00000EE9</v>
      </c>
      <c r="C3818" s="50" t="str">
        <f>IFERROR(VLOOKUP(B3818,总表!A:B,2,0),"-")</f>
        <v>摆设类</v>
      </c>
      <c r="D3818" s="51" t="str">
        <f t="shared" si="237"/>
        <v>摆设类</v>
      </c>
      <c r="E3818" s="6" t="str">
        <f>IFERROR(VLOOKUP(B3818,总表!A:D,3,0),"-")</f>
        <v>蜘蛛网</v>
      </c>
      <c r="F3818" s="6" t="str">
        <f t="shared" si="238"/>
        <v>蜘蛛网</v>
      </c>
      <c r="H3818" s="6" t="str">
        <f>IF(IFERROR(VLOOKUP(B3818,总表!A:D,4,0),"露易")=0," ",IFERROR(VLOOKUP(B3818,总表!A:D,4,0),"-"))</f>
        <v> </v>
      </c>
      <c r="I3818" s="6" t="str">
        <f t="shared" si="239"/>
        <v> </v>
      </c>
    </row>
    <row r="3819" spans="1:9">
      <c r="A3819" s="6">
        <v>3818</v>
      </c>
      <c r="B3819" s="47" t="str">
        <f t="shared" si="236"/>
        <v>00000EEA</v>
      </c>
      <c r="C3819" s="50" t="str">
        <f>IFERROR(VLOOKUP(B3819,总表!A:B,2,0),"-")</f>
        <v>摆设类</v>
      </c>
      <c r="D3819" s="51" t="str">
        <f t="shared" si="237"/>
        <v>摆设类</v>
      </c>
      <c r="E3819" s="6" t="str">
        <f>IFERROR(VLOOKUP(B3819,总表!A:D,3,0),"-")</f>
        <v>三角旗</v>
      </c>
      <c r="F3819" s="6" t="str">
        <f t="shared" si="238"/>
        <v>三角旗</v>
      </c>
      <c r="H3819" s="6" t="str">
        <f>IF(IFERROR(VLOOKUP(B3819,总表!A:D,4,0),"露易")=0," ",IFERROR(VLOOKUP(B3819,总表!A:D,4,0),"-"))</f>
        <v> </v>
      </c>
      <c r="I3819" s="6" t="str">
        <f t="shared" si="239"/>
        <v> </v>
      </c>
    </row>
    <row r="3820" spans="1:9">
      <c r="A3820" s="6">
        <v>3819</v>
      </c>
      <c r="B3820" s="47" t="str">
        <f t="shared" si="236"/>
        <v>00000EEB</v>
      </c>
      <c r="C3820" s="50" t="str">
        <f>IFERROR(VLOOKUP(B3820,总表!A:B,2,0),"-")</f>
        <v>摆设类</v>
      </c>
      <c r="D3820" s="51" t="str">
        <f t="shared" si="237"/>
        <v>摆设类</v>
      </c>
      <c r="E3820" s="6" t="str">
        <f>IFERROR(VLOOKUP(B3820,总表!A:D,3,0),"-")</f>
        <v>泡澡汽油桶</v>
      </c>
      <c r="F3820" s="6" t="str">
        <f t="shared" si="238"/>
        <v>泡澡汽油桶</v>
      </c>
      <c r="H3820" s="6" t="str">
        <f>IF(IFERROR(VLOOKUP(B3820,总表!A:D,4,0),"露易")=0," ",IFERROR(VLOOKUP(B3820,总表!A:D,4,0),"-"))</f>
        <v> </v>
      </c>
      <c r="I3820" s="6" t="str">
        <f t="shared" si="239"/>
        <v> </v>
      </c>
    </row>
    <row r="3821" spans="1:9">
      <c r="A3821" s="6">
        <v>3820</v>
      </c>
      <c r="B3821" s="47" t="str">
        <f t="shared" si="236"/>
        <v>00000EEC</v>
      </c>
      <c r="C3821" s="50" t="str">
        <f>IFERROR(VLOOKUP(B3821,总表!A:B,2,0),"-")</f>
        <v>摆设类</v>
      </c>
      <c r="D3821" s="51" t="str">
        <f t="shared" si="237"/>
        <v>摆设类</v>
      </c>
      <c r="E3821" s="51" t="str">
        <f>IFERROR(VLOOKUP(B3821,总表!A:D,3,0),"-")</f>
        <v>风扇</v>
      </c>
      <c r="F3821" s="51" t="str">
        <f t="shared" si="238"/>
        <v>风扇</v>
      </c>
      <c r="H3821" s="6" t="str">
        <f>IF(IFERROR(VLOOKUP(B3821,总表!A:D,4,0),"露易")=0," ",IFERROR(VLOOKUP(B3821,总表!A:D,4,0),"-"))</f>
        <v> </v>
      </c>
      <c r="I3821" s="6" t="str">
        <f t="shared" si="239"/>
        <v> </v>
      </c>
    </row>
    <row r="3822" spans="1:9">
      <c r="A3822" s="6">
        <v>3821</v>
      </c>
      <c r="B3822" s="47" t="str">
        <f t="shared" si="236"/>
        <v>00000EED</v>
      </c>
      <c r="C3822" s="50" t="str">
        <f>IFERROR(VLOOKUP(B3822,总表!A:B,2,0),"-")</f>
        <v>摆设类</v>
      </c>
      <c r="D3822" s="51" t="str">
        <f t="shared" si="237"/>
        <v>摆设类</v>
      </c>
      <c r="E3822" s="6" t="str">
        <f>IFERROR(VLOOKUP(B3822,总表!A:D,3,0),"-")</f>
        <v>空气循环扇</v>
      </c>
      <c r="F3822" s="6" t="str">
        <f t="shared" si="238"/>
        <v>空气循环扇</v>
      </c>
      <c r="H3822" s="6" t="str">
        <f>IF(IFERROR(VLOOKUP(B3822,总表!A:D,4,0),"露易")=0," ",IFERROR(VLOOKUP(B3822,总表!A:D,4,0),"-"))</f>
        <v> </v>
      </c>
      <c r="I3822" s="6" t="str">
        <f t="shared" si="239"/>
        <v> </v>
      </c>
    </row>
    <row r="3823" spans="1:9">
      <c r="A3823" s="6">
        <v>3822</v>
      </c>
      <c r="B3823" s="47" t="str">
        <f t="shared" si="236"/>
        <v>00000EEE</v>
      </c>
      <c r="C3823" s="50" t="str">
        <f>IFERROR(VLOOKUP(B3823,总表!A:B,2,0),"-")</f>
        <v>摆设类</v>
      </c>
      <c r="D3823" s="51" t="str">
        <f t="shared" si="237"/>
        <v>摆设类</v>
      </c>
      <c r="E3823" s="51" t="str">
        <f>IFERROR(VLOOKUP(B3823,总表!A:D,3,0),"-")</f>
        <v>盘式录音机</v>
      </c>
      <c r="F3823" s="51" t="str">
        <f t="shared" si="238"/>
        <v>盘式录音机</v>
      </c>
      <c r="H3823" s="6" t="str">
        <f>IF(IFERROR(VLOOKUP(B3823,总表!A:D,4,0),"露易")=0," ",IFERROR(VLOOKUP(B3823,总表!A:D,4,0),"-"))</f>
        <v> </v>
      </c>
      <c r="I3823" s="6" t="str">
        <f t="shared" si="239"/>
        <v> </v>
      </c>
    </row>
    <row r="3824" spans="1:9">
      <c r="A3824" s="6">
        <v>3823</v>
      </c>
      <c r="B3824" s="47" t="str">
        <f t="shared" si="236"/>
        <v>00000EEF</v>
      </c>
      <c r="C3824" s="47" t="str">
        <f>IFERROR(VLOOKUP(B3824,总表!A:B,2,0),"-")</f>
        <v>种植类</v>
      </c>
      <c r="D3824" s="6" t="str">
        <f t="shared" si="237"/>
        <v>种植类</v>
      </c>
      <c r="E3824" s="51" t="str">
        <f>IFERROR(VLOOKUP(B3824,总表!A:D,3,0),"-")</f>
        <v>红色波斯菊花芽</v>
      </c>
      <c r="F3824" s="51" t="str">
        <f t="shared" si="238"/>
        <v>红色波斯菊花芽</v>
      </c>
      <c r="H3824" s="6" t="str">
        <f>IF(IFERROR(VLOOKUP(B3824,总表!A:D,4,0),"露易")=0," ",IFERROR(VLOOKUP(B3824,总表!A:D,4,0),"-"))</f>
        <v> </v>
      </c>
      <c r="I3824" s="6" t="str">
        <f t="shared" si="239"/>
        <v> </v>
      </c>
    </row>
    <row r="3825" spans="1:9">
      <c r="A3825" s="6">
        <v>3824</v>
      </c>
      <c r="B3825" s="47" t="str">
        <f t="shared" si="236"/>
        <v>00000EF0</v>
      </c>
      <c r="C3825" s="47" t="str">
        <f>IFERROR(VLOOKUP(B3825,总表!A:B,2,0),"-")</f>
        <v>种植类</v>
      </c>
      <c r="D3825" s="6" t="str">
        <f t="shared" si="237"/>
        <v>种植类</v>
      </c>
      <c r="E3825" s="51" t="str">
        <f>IFERROR(VLOOKUP(B3825,总表!A:D,3,0),"-")</f>
        <v>红色波斯菊花株</v>
      </c>
      <c r="F3825" s="51" t="str">
        <f t="shared" si="238"/>
        <v>红色波斯菊花株</v>
      </c>
      <c r="H3825" s="6" t="str">
        <f>IF(IFERROR(VLOOKUP(B3825,总表!A:D,4,0),"露易")=0," ",IFERROR(VLOOKUP(B3825,总表!A:D,4,0),"-"))</f>
        <v> </v>
      </c>
      <c r="I3825" s="6" t="str">
        <f t="shared" si="239"/>
        <v> </v>
      </c>
    </row>
    <row r="3826" spans="1:9">
      <c r="A3826" s="6">
        <v>3825</v>
      </c>
      <c r="B3826" s="47" t="str">
        <f t="shared" si="236"/>
        <v>00000EF1</v>
      </c>
      <c r="C3826" s="47" t="str">
        <f>IFERROR(VLOOKUP(B3826,总表!A:B,2,0),"-")</f>
        <v>种植类</v>
      </c>
      <c r="D3826" s="6" t="str">
        <f t="shared" si="237"/>
        <v>种植类</v>
      </c>
      <c r="E3826" s="6" t="str">
        <f>IFERROR(VLOOKUP(B3826,总表!A:D,3,0),"-")</f>
        <v>白色波斯菊花芽</v>
      </c>
      <c r="F3826" s="6" t="str">
        <f t="shared" si="238"/>
        <v>白色波斯菊花芽</v>
      </c>
      <c r="H3826" s="6" t="str">
        <f>IF(IFERROR(VLOOKUP(B3826,总表!A:D,4,0),"露易")=0," ",IFERROR(VLOOKUP(B3826,总表!A:D,4,0),"-"))</f>
        <v> </v>
      </c>
      <c r="I3826" s="6" t="str">
        <f t="shared" si="239"/>
        <v> </v>
      </c>
    </row>
    <row r="3827" spans="1:9">
      <c r="A3827" s="6">
        <v>3826</v>
      </c>
      <c r="B3827" s="47" t="str">
        <f t="shared" si="236"/>
        <v>00000EF2</v>
      </c>
      <c r="C3827" s="47" t="str">
        <f>IFERROR(VLOOKUP(B3827,总表!A:B,2,0),"-")</f>
        <v>种植类</v>
      </c>
      <c r="D3827" s="6" t="str">
        <f t="shared" si="237"/>
        <v>种植类</v>
      </c>
      <c r="E3827" s="6" t="str">
        <f>IFERROR(VLOOKUP(B3827,总表!A:D,3,0),"-")</f>
        <v>白色波斯菊花株</v>
      </c>
      <c r="F3827" s="6" t="str">
        <f t="shared" si="238"/>
        <v>白色波斯菊花株</v>
      </c>
      <c r="H3827" s="6" t="str">
        <f>IF(IFERROR(VLOOKUP(B3827,总表!A:D,4,0),"露易")=0," ",IFERROR(VLOOKUP(B3827,总表!A:D,4,0),"-"))</f>
        <v> </v>
      </c>
      <c r="I3827" s="6" t="str">
        <f t="shared" si="239"/>
        <v> </v>
      </c>
    </row>
    <row r="3828" spans="1:9">
      <c r="A3828" s="6">
        <v>3827</v>
      </c>
      <c r="B3828" s="47" t="str">
        <f t="shared" si="236"/>
        <v>00000EF3</v>
      </c>
      <c r="C3828" s="47" t="str">
        <f>IFERROR(VLOOKUP(B3828,总表!A:B,2,0),"-")</f>
        <v>种植类</v>
      </c>
      <c r="D3828" s="6" t="str">
        <f t="shared" si="237"/>
        <v>种植类</v>
      </c>
      <c r="E3828" s="6" t="str">
        <f>IFERROR(VLOOKUP(B3828,总表!A:D,3,0),"-")</f>
        <v>黄色波斯菊花芽</v>
      </c>
      <c r="F3828" s="6" t="str">
        <f t="shared" si="238"/>
        <v>黄色波斯菊花芽</v>
      </c>
      <c r="H3828" s="6" t="str">
        <f>IF(IFERROR(VLOOKUP(B3828,总表!A:D,4,0),"露易")=0," ",IFERROR(VLOOKUP(B3828,总表!A:D,4,0),"-"))</f>
        <v> </v>
      </c>
      <c r="I3828" s="6" t="str">
        <f t="shared" si="239"/>
        <v> </v>
      </c>
    </row>
    <row r="3829" spans="1:9">
      <c r="A3829" s="6">
        <v>3828</v>
      </c>
      <c r="B3829" s="47" t="str">
        <f t="shared" si="236"/>
        <v>00000EF4</v>
      </c>
      <c r="C3829" s="47" t="str">
        <f>IFERROR(VLOOKUP(B3829,总表!A:B,2,0),"-")</f>
        <v>种植类</v>
      </c>
      <c r="D3829" s="6" t="str">
        <f t="shared" si="237"/>
        <v>种植类</v>
      </c>
      <c r="E3829" s="6" t="str">
        <f>IFERROR(VLOOKUP(B3829,总表!A:D,3,0),"-")</f>
        <v>黄色波斯菊花株</v>
      </c>
      <c r="F3829" s="6" t="str">
        <f t="shared" si="238"/>
        <v>黄色波斯菊花株</v>
      </c>
      <c r="H3829" s="6" t="str">
        <f>IF(IFERROR(VLOOKUP(B3829,总表!A:D,4,0),"露易")=0," ",IFERROR(VLOOKUP(B3829,总表!A:D,4,0),"-"))</f>
        <v> </v>
      </c>
      <c r="I3829" s="6" t="str">
        <f t="shared" si="239"/>
        <v> </v>
      </c>
    </row>
    <row r="3830" spans="1:9">
      <c r="A3830" s="6">
        <v>3829</v>
      </c>
      <c r="B3830" s="47" t="str">
        <f t="shared" si="236"/>
        <v>00000EF5</v>
      </c>
      <c r="C3830" s="47" t="str">
        <f>IFERROR(VLOOKUP(B3830,总表!A:B,2,0),"-")</f>
        <v>-</v>
      </c>
      <c r="D3830" s="6" t="str">
        <f t="shared" si="237"/>
        <v>-</v>
      </c>
      <c r="E3830" s="6" t="str">
        <f>IFERROR(VLOOKUP(B3830,总表!A:D,3,0),"-")</f>
        <v>-</v>
      </c>
      <c r="F3830" s="6" t="str">
        <f t="shared" si="238"/>
        <v>-</v>
      </c>
      <c r="G3830" s="6" t="s">
        <v>9</v>
      </c>
      <c r="H3830" s="6" t="str">
        <f>IF(IFERROR(VLOOKUP(B3830,总表!A:D,4,0),"露易")=0," ",IFERROR(VLOOKUP(B3830,总表!A:D,4,0),"-"))</f>
        <v>-</v>
      </c>
      <c r="I3830" s="6" t="str">
        <f t="shared" si="239"/>
        <v>-</v>
      </c>
    </row>
    <row r="3831" spans="1:9">
      <c r="A3831" s="6">
        <v>3830</v>
      </c>
      <c r="B3831" s="47" t="str">
        <f t="shared" si="236"/>
        <v>00000EF6</v>
      </c>
      <c r="C3831" s="47" t="str">
        <f>IFERROR(VLOOKUP(B3831,总表!A:B,2,0),"-")</f>
        <v>种植类</v>
      </c>
      <c r="D3831" s="6" t="str">
        <f t="shared" si="237"/>
        <v>种植类</v>
      </c>
      <c r="E3831" s="6" t="str">
        <f>IFERROR(VLOOKUP(B3831,总表!A:D,3,0),"-")</f>
        <v>粉红波斯菊花株</v>
      </c>
      <c r="F3831" s="6" t="str">
        <f t="shared" si="238"/>
        <v>粉红波斯菊花株</v>
      </c>
      <c r="H3831" s="6" t="str">
        <f>IF(IFERROR(VLOOKUP(B3831,总表!A:D,4,0),"露易")=0," ",IFERROR(VLOOKUP(B3831,总表!A:D,4,0),"-"))</f>
        <v> </v>
      </c>
      <c r="I3831" s="6" t="str">
        <f t="shared" si="239"/>
        <v> </v>
      </c>
    </row>
    <row r="3832" spans="1:9">
      <c r="A3832" s="6">
        <v>3831</v>
      </c>
      <c r="B3832" s="47" t="str">
        <f t="shared" si="236"/>
        <v>00000EF7</v>
      </c>
      <c r="C3832" s="47" t="str">
        <f>IFERROR(VLOOKUP(B3832,总表!A:B,2,0),"-")</f>
        <v>-</v>
      </c>
      <c r="D3832" s="6" t="str">
        <f t="shared" si="237"/>
        <v>-</v>
      </c>
      <c r="E3832" s="6" t="str">
        <f>IFERROR(VLOOKUP(B3832,总表!A:D,3,0),"-")</f>
        <v>-</v>
      </c>
      <c r="F3832" s="6" t="str">
        <f t="shared" si="238"/>
        <v>-</v>
      </c>
      <c r="G3832" s="6" t="s">
        <v>9</v>
      </c>
      <c r="H3832" s="6" t="str">
        <f>IF(IFERROR(VLOOKUP(B3832,总表!A:D,4,0),"露易")=0," ",IFERROR(VLOOKUP(B3832,总表!A:D,4,0),"-"))</f>
        <v>-</v>
      </c>
      <c r="I3832" s="6" t="str">
        <f t="shared" si="239"/>
        <v>-</v>
      </c>
    </row>
    <row r="3833" spans="1:9">
      <c r="A3833" s="6">
        <v>3832</v>
      </c>
      <c r="B3833" s="47" t="str">
        <f t="shared" si="236"/>
        <v>00000EF8</v>
      </c>
      <c r="C3833" s="47" t="str">
        <f>IFERROR(VLOOKUP(B3833,总表!A:B,2,0),"-")</f>
        <v>种植类</v>
      </c>
      <c r="D3833" s="6" t="str">
        <f t="shared" si="237"/>
        <v>种植类</v>
      </c>
      <c r="E3833" s="6" t="str">
        <f>IFERROR(VLOOKUP(B3833,总表!A:D,3,0),"-")</f>
        <v>橘色波斯菊花株</v>
      </c>
      <c r="F3833" s="6" t="str">
        <f t="shared" si="238"/>
        <v>橘色波斯菊花株</v>
      </c>
      <c r="H3833" s="6" t="str">
        <f>IF(IFERROR(VLOOKUP(B3833,总表!A:D,4,0),"露易")=0," ",IFERROR(VLOOKUP(B3833,总表!A:D,4,0),"-"))</f>
        <v> </v>
      </c>
      <c r="I3833" s="6" t="str">
        <f t="shared" si="239"/>
        <v> </v>
      </c>
    </row>
    <row r="3834" spans="1:9">
      <c r="A3834" s="6">
        <v>3833</v>
      </c>
      <c r="B3834" s="47" t="str">
        <f t="shared" si="236"/>
        <v>00000EF9</v>
      </c>
      <c r="C3834" s="47" t="str">
        <f>IFERROR(VLOOKUP(B3834,总表!A:B,2,0),"-")</f>
        <v>-</v>
      </c>
      <c r="D3834" s="6" t="str">
        <f t="shared" si="237"/>
        <v>-</v>
      </c>
      <c r="E3834" s="6" t="str">
        <f>IFERROR(VLOOKUP(B3834,总表!A:D,3,0),"-")</f>
        <v>-</v>
      </c>
      <c r="F3834" s="6" t="str">
        <f t="shared" si="238"/>
        <v>-</v>
      </c>
      <c r="G3834" s="6" t="s">
        <v>9</v>
      </c>
      <c r="H3834" s="6" t="str">
        <f>IF(IFERROR(VLOOKUP(B3834,总表!A:D,4,0),"露易")=0," ",IFERROR(VLOOKUP(B3834,总表!A:D,4,0),"-"))</f>
        <v>-</v>
      </c>
      <c r="I3834" s="6" t="str">
        <f t="shared" si="239"/>
        <v>-</v>
      </c>
    </row>
    <row r="3835" spans="1:9">
      <c r="A3835" s="6">
        <v>3834</v>
      </c>
      <c r="B3835" s="47" t="str">
        <f t="shared" si="236"/>
        <v>00000EFA</v>
      </c>
      <c r="C3835" s="47" t="str">
        <f>IFERROR(VLOOKUP(B3835,总表!A:B,2,0),"-")</f>
        <v>种植类</v>
      </c>
      <c r="D3835" s="6" t="str">
        <f t="shared" si="237"/>
        <v>种植类</v>
      </c>
      <c r="E3835" s="6" t="str">
        <f>IFERROR(VLOOKUP(B3835,总表!A:D,3,0),"-")</f>
        <v>黑色波斯菊花株</v>
      </c>
      <c r="F3835" s="6" t="str">
        <f t="shared" si="238"/>
        <v>黑色波斯菊花株</v>
      </c>
      <c r="H3835" s="6" t="str">
        <f>IF(IFERROR(VLOOKUP(B3835,总表!A:D,4,0),"露易")=0," ",IFERROR(VLOOKUP(B3835,总表!A:D,4,0),"-"))</f>
        <v> </v>
      </c>
      <c r="I3835" s="6" t="str">
        <f t="shared" si="239"/>
        <v> </v>
      </c>
    </row>
    <row r="3836" spans="1:9">
      <c r="A3836" s="6">
        <v>3835</v>
      </c>
      <c r="B3836" s="47" t="str">
        <f t="shared" si="236"/>
        <v>00000EFB</v>
      </c>
      <c r="C3836" s="47" t="str">
        <f>IFERROR(VLOOKUP(B3836,总表!A:B,2,0),"-")</f>
        <v>种植类</v>
      </c>
      <c r="D3836" s="6" t="str">
        <f t="shared" si="237"/>
        <v>种植类</v>
      </c>
      <c r="E3836" s="6" t="str">
        <f>IFERROR(VLOOKUP(B3836,总表!A:D,3,0),"-")</f>
        <v>白色郁金香花芽</v>
      </c>
      <c r="F3836" s="6" t="str">
        <f t="shared" si="238"/>
        <v>白色郁金香花芽</v>
      </c>
      <c r="H3836" s="6" t="str">
        <f>IF(IFERROR(VLOOKUP(B3836,总表!A:D,4,0),"露易")=0," ",IFERROR(VLOOKUP(B3836,总表!A:D,4,0),"-"))</f>
        <v> </v>
      </c>
      <c r="I3836" s="6" t="str">
        <f t="shared" si="239"/>
        <v> </v>
      </c>
    </row>
    <row r="3837" spans="1:9">
      <c r="A3837" s="6">
        <v>3836</v>
      </c>
      <c r="B3837" s="47" t="str">
        <f t="shared" si="236"/>
        <v>00000EFC</v>
      </c>
      <c r="C3837" s="47" t="str">
        <f>IFERROR(VLOOKUP(B3837,总表!A:B,2,0),"-")</f>
        <v>种植类</v>
      </c>
      <c r="D3837" s="6" t="str">
        <f t="shared" si="237"/>
        <v>种植类</v>
      </c>
      <c r="E3837" s="6" t="str">
        <f>IFERROR(VLOOKUP(B3837,总表!A:D,3,0),"-")</f>
        <v>白色郁金香花株</v>
      </c>
      <c r="F3837" s="6" t="str">
        <f t="shared" si="238"/>
        <v>白色郁金香花株</v>
      </c>
      <c r="H3837" s="6" t="str">
        <f>IF(IFERROR(VLOOKUP(B3837,总表!A:D,4,0),"露易")=0," ",IFERROR(VLOOKUP(B3837,总表!A:D,4,0),"-"))</f>
        <v> </v>
      </c>
      <c r="I3837" s="6" t="str">
        <f t="shared" si="239"/>
        <v> </v>
      </c>
    </row>
    <row r="3838" spans="1:9">
      <c r="A3838" s="6">
        <v>3837</v>
      </c>
      <c r="B3838" s="47" t="str">
        <f t="shared" si="236"/>
        <v>00000EFD</v>
      </c>
      <c r="C3838" s="47" t="str">
        <f>IFERROR(VLOOKUP(B3838,总表!A:B,2,0),"-")</f>
        <v>种植类</v>
      </c>
      <c r="D3838" s="6" t="str">
        <f t="shared" si="237"/>
        <v>种植类</v>
      </c>
      <c r="E3838" s="51" t="str">
        <f>IFERROR(VLOOKUP(B3838,总表!A:D,3,0),"-")</f>
        <v>红色郁金香花芽</v>
      </c>
      <c r="F3838" s="51" t="str">
        <f t="shared" si="238"/>
        <v>红色郁金香花芽</v>
      </c>
      <c r="H3838" s="6" t="str">
        <f>IF(IFERROR(VLOOKUP(B3838,总表!A:D,4,0),"露易")=0," ",IFERROR(VLOOKUP(B3838,总表!A:D,4,0),"-"))</f>
        <v> </v>
      </c>
      <c r="I3838" s="6" t="str">
        <f t="shared" si="239"/>
        <v> </v>
      </c>
    </row>
    <row r="3839" spans="1:9">
      <c r="A3839" s="6">
        <v>3838</v>
      </c>
      <c r="B3839" s="47" t="str">
        <f t="shared" si="236"/>
        <v>00000EFE</v>
      </c>
      <c r="C3839" s="47" t="str">
        <f>IFERROR(VLOOKUP(B3839,总表!A:B,2,0),"-")</f>
        <v>种植类</v>
      </c>
      <c r="D3839" s="6" t="str">
        <f t="shared" si="237"/>
        <v>种植类</v>
      </c>
      <c r="E3839" s="51" t="str">
        <f>IFERROR(VLOOKUP(B3839,总表!A:D,3,0),"-")</f>
        <v>红色郁金香花株</v>
      </c>
      <c r="F3839" s="51" t="str">
        <f t="shared" si="238"/>
        <v>红色郁金香花株</v>
      </c>
      <c r="H3839" s="6" t="str">
        <f>IF(IFERROR(VLOOKUP(B3839,总表!A:D,4,0),"露易")=0," ",IFERROR(VLOOKUP(B3839,总表!A:D,4,0),"-"))</f>
        <v> </v>
      </c>
      <c r="I3839" s="6" t="str">
        <f t="shared" si="239"/>
        <v> </v>
      </c>
    </row>
    <row r="3840" spans="1:9">
      <c r="A3840" s="6">
        <v>3839</v>
      </c>
      <c r="B3840" s="47" t="str">
        <f t="shared" si="236"/>
        <v>00000EFF</v>
      </c>
      <c r="C3840" s="47" t="str">
        <f>IFERROR(VLOOKUP(B3840,总表!A:B,2,0),"-")</f>
        <v>种植类</v>
      </c>
      <c r="D3840" s="6" t="str">
        <f t="shared" si="237"/>
        <v>种植类</v>
      </c>
      <c r="E3840" s="6" t="str">
        <f>IFERROR(VLOOKUP(B3840,总表!A:D,3,0),"-")</f>
        <v>黄色郁金香花芽</v>
      </c>
      <c r="F3840" s="6" t="str">
        <f t="shared" si="238"/>
        <v>黄色郁金香花芽</v>
      </c>
      <c r="H3840" s="6" t="str">
        <f>IF(IFERROR(VLOOKUP(B3840,总表!A:D,4,0),"露易")=0," ",IFERROR(VLOOKUP(B3840,总表!A:D,4,0),"-"))</f>
        <v> </v>
      </c>
      <c r="I3840" s="6" t="str">
        <f t="shared" si="239"/>
        <v> </v>
      </c>
    </row>
    <row r="3841" spans="1:9">
      <c r="A3841" s="6">
        <v>3840</v>
      </c>
      <c r="B3841" s="47" t="str">
        <f t="shared" si="236"/>
        <v>00000F00</v>
      </c>
      <c r="C3841" s="47" t="str">
        <f>IFERROR(VLOOKUP(B3841,总表!A:B,2,0),"-")</f>
        <v>种植类</v>
      </c>
      <c r="D3841" s="6" t="str">
        <f t="shared" si="237"/>
        <v>种植类</v>
      </c>
      <c r="E3841" s="6" t="str">
        <f>IFERROR(VLOOKUP(B3841,总表!A:D,3,0),"-")</f>
        <v>黄色郁金香花株</v>
      </c>
      <c r="F3841" s="6" t="str">
        <f t="shared" si="238"/>
        <v>黄色郁金香花株</v>
      </c>
      <c r="H3841" s="6" t="str">
        <f>IF(IFERROR(VLOOKUP(B3841,总表!A:D,4,0),"露易")=0," ",IFERROR(VLOOKUP(B3841,总表!A:D,4,0),"-"))</f>
        <v> </v>
      </c>
      <c r="I3841" s="6" t="str">
        <f t="shared" si="239"/>
        <v> </v>
      </c>
    </row>
    <row r="3842" spans="1:9">
      <c r="A3842" s="6">
        <v>3841</v>
      </c>
      <c r="B3842" s="47" t="str">
        <f t="shared" ref="B3842:B3905" si="240">DEC2HEX(ROW(A3841),8)</f>
        <v>00000F01</v>
      </c>
      <c r="C3842" s="47" t="str">
        <f>IFERROR(VLOOKUP(B3842,总表!A:B,2,0),"-")</f>
        <v>-</v>
      </c>
      <c r="D3842" s="6" t="str">
        <f t="shared" ref="D3842:D3905" si="241">C3842</f>
        <v>-</v>
      </c>
      <c r="E3842" s="6" t="str">
        <f>IFERROR(VLOOKUP(B3842,总表!A:D,3,0),"-")</f>
        <v>-</v>
      </c>
      <c r="F3842" s="6" t="str">
        <f t="shared" ref="F3842:F3905" si="242">E3842</f>
        <v>-</v>
      </c>
      <c r="G3842" s="6" t="s">
        <v>9</v>
      </c>
      <c r="H3842" s="6" t="str">
        <f>IF(IFERROR(VLOOKUP(B3842,总表!A:D,4,0),"露易")=0," ",IFERROR(VLOOKUP(B3842,总表!A:D,4,0),"-"))</f>
        <v>-</v>
      </c>
      <c r="I3842" s="6" t="str">
        <f t="shared" ref="I3842:I3905" si="243">H3842</f>
        <v>-</v>
      </c>
    </row>
    <row r="3843" spans="1:9">
      <c r="A3843" s="6">
        <v>3842</v>
      </c>
      <c r="B3843" s="47" t="str">
        <f t="shared" si="240"/>
        <v>00000F02</v>
      </c>
      <c r="C3843" s="47" t="str">
        <f>IFERROR(VLOOKUP(B3843,总表!A:B,2,0),"-")</f>
        <v>种植类</v>
      </c>
      <c r="D3843" s="6" t="str">
        <f t="shared" si="241"/>
        <v>种植类</v>
      </c>
      <c r="E3843" s="6" t="str">
        <f>IFERROR(VLOOKUP(B3843,总表!A:D,3,0),"-")</f>
        <v>粉红郁金香花株</v>
      </c>
      <c r="F3843" s="6" t="str">
        <f t="shared" si="242"/>
        <v>粉红郁金香花株</v>
      </c>
      <c r="H3843" s="6" t="str">
        <f>IF(IFERROR(VLOOKUP(B3843,总表!A:D,4,0),"露易")=0," ",IFERROR(VLOOKUP(B3843,总表!A:D,4,0),"-"))</f>
        <v> </v>
      </c>
      <c r="I3843" s="6" t="str">
        <f t="shared" si="243"/>
        <v> </v>
      </c>
    </row>
    <row r="3844" spans="1:9">
      <c r="A3844" s="6">
        <v>3843</v>
      </c>
      <c r="B3844" s="47" t="str">
        <f t="shared" si="240"/>
        <v>00000F03</v>
      </c>
      <c r="C3844" s="47" t="str">
        <f>IFERROR(VLOOKUP(B3844,总表!A:B,2,0),"-")</f>
        <v>-</v>
      </c>
      <c r="D3844" s="6" t="str">
        <f t="shared" si="241"/>
        <v>-</v>
      </c>
      <c r="E3844" s="6" t="str">
        <f>IFERROR(VLOOKUP(B3844,总表!A:D,3,0),"-")</f>
        <v>-</v>
      </c>
      <c r="F3844" s="6" t="str">
        <f t="shared" si="242"/>
        <v>-</v>
      </c>
      <c r="G3844" s="6" t="s">
        <v>9</v>
      </c>
      <c r="H3844" s="6" t="str">
        <f>IF(IFERROR(VLOOKUP(B3844,总表!A:D,4,0),"露易")=0," ",IFERROR(VLOOKUP(B3844,总表!A:D,4,0),"-"))</f>
        <v>-</v>
      </c>
      <c r="I3844" s="6" t="str">
        <f t="shared" si="243"/>
        <v>-</v>
      </c>
    </row>
    <row r="3845" spans="1:9">
      <c r="A3845" s="6">
        <v>3844</v>
      </c>
      <c r="B3845" s="47" t="str">
        <f t="shared" si="240"/>
        <v>00000F04</v>
      </c>
      <c r="C3845" s="47" t="str">
        <f>IFERROR(VLOOKUP(B3845,总表!A:B,2,0),"-")</f>
        <v>种植类</v>
      </c>
      <c r="D3845" s="6" t="str">
        <f t="shared" si="241"/>
        <v>种植类</v>
      </c>
      <c r="E3845" s="6" t="str">
        <f>IFERROR(VLOOKUP(B3845,总表!A:D,3,0),"-")</f>
        <v>橘色郁金香花株</v>
      </c>
      <c r="F3845" s="6" t="str">
        <f t="shared" si="242"/>
        <v>橘色郁金香花株</v>
      </c>
      <c r="H3845" s="6" t="str">
        <f>IF(IFERROR(VLOOKUP(B3845,总表!A:D,4,0),"露易")=0," ",IFERROR(VLOOKUP(B3845,总表!A:D,4,0),"-"))</f>
        <v> </v>
      </c>
      <c r="I3845" s="6" t="str">
        <f t="shared" si="243"/>
        <v> </v>
      </c>
    </row>
    <row r="3846" spans="1:9">
      <c r="A3846" s="6">
        <v>3845</v>
      </c>
      <c r="B3846" s="47" t="str">
        <f t="shared" si="240"/>
        <v>00000F05</v>
      </c>
      <c r="C3846" s="47" t="str">
        <f>IFERROR(VLOOKUP(B3846,总表!A:B,2,0),"-")</f>
        <v>-</v>
      </c>
      <c r="D3846" s="6" t="str">
        <f t="shared" si="241"/>
        <v>-</v>
      </c>
      <c r="E3846" s="6" t="str">
        <f>IFERROR(VLOOKUP(B3846,总表!A:D,3,0),"-")</f>
        <v>-</v>
      </c>
      <c r="F3846" s="6" t="str">
        <f t="shared" si="242"/>
        <v>-</v>
      </c>
      <c r="G3846" s="6" t="s">
        <v>9</v>
      </c>
      <c r="H3846" s="6" t="str">
        <f>IF(IFERROR(VLOOKUP(B3846,总表!A:D,4,0),"露易")=0," ",IFERROR(VLOOKUP(B3846,总表!A:D,4,0),"-"))</f>
        <v>-</v>
      </c>
      <c r="I3846" s="6" t="str">
        <f t="shared" si="243"/>
        <v>-</v>
      </c>
    </row>
    <row r="3847" spans="1:9">
      <c r="A3847" s="6">
        <v>3846</v>
      </c>
      <c r="B3847" s="47" t="str">
        <f t="shared" si="240"/>
        <v>00000F06</v>
      </c>
      <c r="C3847" s="47" t="str">
        <f>IFERROR(VLOOKUP(B3847,总表!A:B,2,0),"-")</f>
        <v>种植类</v>
      </c>
      <c r="D3847" s="6" t="str">
        <f t="shared" si="241"/>
        <v>种植类</v>
      </c>
      <c r="E3847" s="6" t="str">
        <f>IFERROR(VLOOKUP(B3847,总表!A:D,3,0),"-")</f>
        <v>紫色郁金香花株</v>
      </c>
      <c r="F3847" s="6" t="str">
        <f t="shared" si="242"/>
        <v>紫色郁金香花株</v>
      </c>
      <c r="H3847" s="6" t="str">
        <f>IF(IFERROR(VLOOKUP(B3847,总表!A:D,4,0),"露易")=0," ",IFERROR(VLOOKUP(B3847,总表!A:D,4,0),"-"))</f>
        <v> </v>
      </c>
      <c r="I3847" s="6" t="str">
        <f t="shared" si="243"/>
        <v> </v>
      </c>
    </row>
    <row r="3848" spans="1:9">
      <c r="A3848" s="6">
        <v>3847</v>
      </c>
      <c r="B3848" s="47" t="str">
        <f t="shared" si="240"/>
        <v>00000F07</v>
      </c>
      <c r="C3848" s="47" t="str">
        <f>IFERROR(VLOOKUP(B3848,总表!A:B,2,0),"-")</f>
        <v>-</v>
      </c>
      <c r="D3848" s="6" t="str">
        <f t="shared" si="241"/>
        <v>-</v>
      </c>
      <c r="E3848" s="6" t="str">
        <f>IFERROR(VLOOKUP(B3848,总表!A:D,3,0),"-")</f>
        <v>-</v>
      </c>
      <c r="F3848" s="6" t="str">
        <f t="shared" si="242"/>
        <v>-</v>
      </c>
      <c r="G3848" s="6" t="s">
        <v>9</v>
      </c>
      <c r="H3848" s="6" t="str">
        <f>IF(IFERROR(VLOOKUP(B3848,总表!A:D,4,0),"露易")=0," ",IFERROR(VLOOKUP(B3848,总表!A:D,4,0),"-"))</f>
        <v>-</v>
      </c>
      <c r="I3848" s="6" t="str">
        <f t="shared" si="243"/>
        <v>-</v>
      </c>
    </row>
    <row r="3849" spans="1:9">
      <c r="A3849" s="6">
        <v>3848</v>
      </c>
      <c r="B3849" s="47" t="str">
        <f t="shared" si="240"/>
        <v>00000F08</v>
      </c>
      <c r="C3849" s="47" t="str">
        <f>IFERROR(VLOOKUP(B3849,总表!A:B,2,0),"-")</f>
        <v>种植类</v>
      </c>
      <c r="D3849" s="6" t="str">
        <f t="shared" si="241"/>
        <v>种植类</v>
      </c>
      <c r="E3849" s="6" t="str">
        <f>IFERROR(VLOOKUP(B3849,总表!A:D,3,0),"-")</f>
        <v>黑色郁金香花株</v>
      </c>
      <c r="F3849" s="6" t="str">
        <f t="shared" si="242"/>
        <v>黑色郁金香花株</v>
      </c>
      <c r="H3849" s="6" t="str">
        <f>IF(IFERROR(VLOOKUP(B3849,总表!A:D,4,0),"露易")=0," ",IFERROR(VLOOKUP(B3849,总表!A:D,4,0),"-"))</f>
        <v> </v>
      </c>
      <c r="I3849" s="6" t="str">
        <f t="shared" si="243"/>
        <v> </v>
      </c>
    </row>
    <row r="3850" spans="1:9">
      <c r="A3850" s="6">
        <v>3849</v>
      </c>
      <c r="B3850" s="47" t="str">
        <f t="shared" si="240"/>
        <v>00000F09</v>
      </c>
      <c r="C3850" s="47" t="str">
        <f>IFERROR(VLOOKUP(B3850,总表!A:B,2,0),"-")</f>
        <v>种植类</v>
      </c>
      <c r="D3850" s="6" t="str">
        <f t="shared" si="241"/>
        <v>种植类</v>
      </c>
      <c r="E3850" s="6" t="str">
        <f>IFERROR(VLOOKUP(B3850,总表!A:D,3,0),"-")</f>
        <v>白色三色堇花芽</v>
      </c>
      <c r="F3850" s="6" t="str">
        <f t="shared" si="242"/>
        <v>白色三色堇花芽</v>
      </c>
      <c r="H3850" s="6" t="str">
        <f>IF(IFERROR(VLOOKUP(B3850,总表!A:D,4,0),"露易")=0," ",IFERROR(VLOOKUP(B3850,总表!A:D,4,0),"-"))</f>
        <v> </v>
      </c>
      <c r="I3850" s="6" t="str">
        <f t="shared" si="243"/>
        <v> </v>
      </c>
    </row>
    <row r="3851" spans="1:9">
      <c r="A3851" s="6">
        <v>3850</v>
      </c>
      <c r="B3851" s="47" t="str">
        <f t="shared" si="240"/>
        <v>00000F0A</v>
      </c>
      <c r="C3851" s="47" t="str">
        <f>IFERROR(VLOOKUP(B3851,总表!A:B,2,0),"-")</f>
        <v>种植类</v>
      </c>
      <c r="D3851" s="6" t="str">
        <f t="shared" si="241"/>
        <v>种植类</v>
      </c>
      <c r="E3851" s="6" t="str">
        <f>IFERROR(VLOOKUP(B3851,总表!A:D,3,0),"-")</f>
        <v>白色三色堇花株</v>
      </c>
      <c r="F3851" s="6" t="str">
        <f t="shared" si="242"/>
        <v>白色三色堇花株</v>
      </c>
      <c r="H3851" s="6" t="str">
        <f>IF(IFERROR(VLOOKUP(B3851,总表!A:D,4,0),"露易")=0," ",IFERROR(VLOOKUP(B3851,总表!A:D,4,0),"-"))</f>
        <v> </v>
      </c>
      <c r="I3851" s="6" t="str">
        <f t="shared" si="243"/>
        <v> </v>
      </c>
    </row>
    <row r="3852" spans="1:9">
      <c r="A3852" s="6">
        <v>3851</v>
      </c>
      <c r="B3852" s="47" t="str">
        <f t="shared" si="240"/>
        <v>00000F0B</v>
      </c>
      <c r="C3852" s="47" t="str">
        <f>IFERROR(VLOOKUP(B3852,总表!A:B,2,0),"-")</f>
        <v>种植类</v>
      </c>
      <c r="D3852" s="6" t="str">
        <f t="shared" si="241"/>
        <v>种植类</v>
      </c>
      <c r="E3852" s="51" t="str">
        <f>IFERROR(VLOOKUP(B3852,总表!A:D,3,0),"-")</f>
        <v>红色三色堇花芽</v>
      </c>
      <c r="F3852" s="51" t="str">
        <f t="shared" si="242"/>
        <v>红色三色堇花芽</v>
      </c>
      <c r="H3852" s="6" t="str">
        <f>IF(IFERROR(VLOOKUP(B3852,总表!A:D,4,0),"露易")=0," ",IFERROR(VLOOKUP(B3852,总表!A:D,4,0),"-"))</f>
        <v> </v>
      </c>
      <c r="I3852" s="6" t="str">
        <f t="shared" si="243"/>
        <v> </v>
      </c>
    </row>
    <row r="3853" spans="1:9">
      <c r="A3853" s="6">
        <v>3852</v>
      </c>
      <c r="B3853" s="47" t="str">
        <f t="shared" si="240"/>
        <v>00000F0C</v>
      </c>
      <c r="C3853" s="47" t="str">
        <f>IFERROR(VLOOKUP(B3853,总表!A:B,2,0),"-")</f>
        <v>种植类</v>
      </c>
      <c r="D3853" s="6" t="str">
        <f t="shared" si="241"/>
        <v>种植类</v>
      </c>
      <c r="E3853" s="51" t="str">
        <f>IFERROR(VLOOKUP(B3853,总表!A:D,3,0),"-")</f>
        <v>红色三色堇花株</v>
      </c>
      <c r="F3853" s="51" t="str">
        <f t="shared" si="242"/>
        <v>红色三色堇花株</v>
      </c>
      <c r="H3853" s="6" t="str">
        <f>IF(IFERROR(VLOOKUP(B3853,总表!A:D,4,0),"露易")=0," ",IFERROR(VLOOKUP(B3853,总表!A:D,4,0),"-"))</f>
        <v> </v>
      </c>
      <c r="I3853" s="6" t="str">
        <f t="shared" si="243"/>
        <v> </v>
      </c>
    </row>
    <row r="3854" spans="1:9">
      <c r="A3854" s="6">
        <v>3853</v>
      </c>
      <c r="B3854" s="47" t="str">
        <f t="shared" si="240"/>
        <v>00000F0D</v>
      </c>
      <c r="C3854" s="47" t="str">
        <f>IFERROR(VLOOKUP(B3854,总表!A:B,2,0),"-")</f>
        <v>种植类</v>
      </c>
      <c r="D3854" s="6" t="str">
        <f t="shared" si="241"/>
        <v>种植类</v>
      </c>
      <c r="E3854" s="6" t="str">
        <f>IFERROR(VLOOKUP(B3854,总表!A:D,3,0),"-")</f>
        <v>黄色三色堇花芽</v>
      </c>
      <c r="F3854" s="6" t="str">
        <f t="shared" si="242"/>
        <v>黄色三色堇花芽</v>
      </c>
      <c r="H3854" s="6" t="str">
        <f>IF(IFERROR(VLOOKUP(B3854,总表!A:D,4,0),"露易")=0," ",IFERROR(VLOOKUP(B3854,总表!A:D,4,0),"-"))</f>
        <v> </v>
      </c>
      <c r="I3854" s="6" t="str">
        <f t="shared" si="243"/>
        <v> </v>
      </c>
    </row>
    <row r="3855" spans="1:9">
      <c r="A3855" s="6">
        <v>3854</v>
      </c>
      <c r="B3855" s="47" t="str">
        <f t="shared" si="240"/>
        <v>00000F0E</v>
      </c>
      <c r="C3855" s="47" t="str">
        <f>IFERROR(VLOOKUP(B3855,总表!A:B,2,0),"-")</f>
        <v>种植类</v>
      </c>
      <c r="D3855" s="6" t="str">
        <f t="shared" si="241"/>
        <v>种植类</v>
      </c>
      <c r="E3855" s="6" t="str">
        <f>IFERROR(VLOOKUP(B3855,总表!A:D,3,0),"-")</f>
        <v>黄色三色堇花株</v>
      </c>
      <c r="F3855" s="6" t="str">
        <f t="shared" si="242"/>
        <v>黄色三色堇花株</v>
      </c>
      <c r="H3855" s="6" t="str">
        <f>IF(IFERROR(VLOOKUP(B3855,总表!A:D,4,0),"露易")=0," ",IFERROR(VLOOKUP(B3855,总表!A:D,4,0),"-"))</f>
        <v> </v>
      </c>
      <c r="I3855" s="6" t="str">
        <f t="shared" si="243"/>
        <v> </v>
      </c>
    </row>
    <row r="3856" spans="1:9">
      <c r="A3856" s="6">
        <v>3855</v>
      </c>
      <c r="B3856" s="47" t="str">
        <f t="shared" si="240"/>
        <v>00000F0F</v>
      </c>
      <c r="C3856" s="47" t="str">
        <f>IFERROR(VLOOKUP(B3856,总表!A:B,2,0),"-")</f>
        <v>-</v>
      </c>
      <c r="D3856" s="6" t="str">
        <f t="shared" si="241"/>
        <v>-</v>
      </c>
      <c r="E3856" s="6" t="str">
        <f>IFERROR(VLOOKUP(B3856,总表!A:D,3,0),"-")</f>
        <v>-</v>
      </c>
      <c r="F3856" s="6" t="str">
        <f t="shared" si="242"/>
        <v>-</v>
      </c>
      <c r="G3856" s="6" t="s">
        <v>9</v>
      </c>
      <c r="H3856" s="6" t="str">
        <f>IF(IFERROR(VLOOKUP(B3856,总表!A:D,4,0),"露易")=0," ",IFERROR(VLOOKUP(B3856,总表!A:D,4,0),"-"))</f>
        <v>-</v>
      </c>
      <c r="I3856" s="6" t="str">
        <f t="shared" si="243"/>
        <v>-</v>
      </c>
    </row>
    <row r="3857" spans="1:9">
      <c r="A3857" s="6">
        <v>3856</v>
      </c>
      <c r="B3857" s="47" t="str">
        <f t="shared" si="240"/>
        <v>00000F10</v>
      </c>
      <c r="C3857" s="47" t="str">
        <f>IFERROR(VLOOKUP(B3857,总表!A:B,2,0),"-")</f>
        <v>种植类</v>
      </c>
      <c r="D3857" s="6" t="str">
        <f t="shared" si="241"/>
        <v>种植类</v>
      </c>
      <c r="E3857" s="51" t="str">
        <f>IFERROR(VLOOKUP(B3857,总表!A:D,3,0),"-")</f>
        <v>红黄三色堇花株</v>
      </c>
      <c r="F3857" s="51" t="str">
        <f t="shared" si="242"/>
        <v>红黄三色堇花株</v>
      </c>
      <c r="H3857" s="6" t="str">
        <f>IF(IFERROR(VLOOKUP(B3857,总表!A:D,4,0),"露易")=0," ",IFERROR(VLOOKUP(B3857,总表!A:D,4,0),"-"))</f>
        <v> </v>
      </c>
      <c r="I3857" s="6" t="str">
        <f t="shared" si="243"/>
        <v> </v>
      </c>
    </row>
    <row r="3858" spans="1:9">
      <c r="A3858" s="6">
        <v>3857</v>
      </c>
      <c r="B3858" s="47" t="str">
        <f t="shared" si="240"/>
        <v>00000F11</v>
      </c>
      <c r="C3858" s="47" t="str">
        <f>IFERROR(VLOOKUP(B3858,总表!A:B,2,0),"-")</f>
        <v>-</v>
      </c>
      <c r="D3858" s="6" t="str">
        <f t="shared" si="241"/>
        <v>-</v>
      </c>
      <c r="E3858" s="6" t="str">
        <f>IFERROR(VLOOKUP(B3858,总表!A:D,3,0),"-")</f>
        <v>-</v>
      </c>
      <c r="F3858" s="6" t="str">
        <f t="shared" si="242"/>
        <v>-</v>
      </c>
      <c r="G3858" s="6" t="s">
        <v>9</v>
      </c>
      <c r="H3858" s="6" t="str">
        <f>IF(IFERROR(VLOOKUP(B3858,总表!A:D,4,0),"露易")=0," ",IFERROR(VLOOKUP(B3858,总表!A:D,4,0),"-"))</f>
        <v>-</v>
      </c>
      <c r="I3858" s="6" t="str">
        <f t="shared" si="243"/>
        <v>-</v>
      </c>
    </row>
    <row r="3859" spans="1:9">
      <c r="A3859" s="6">
        <v>3858</v>
      </c>
      <c r="B3859" s="47" t="str">
        <f t="shared" si="240"/>
        <v>00000F12</v>
      </c>
      <c r="C3859" s="47" t="str">
        <f>IFERROR(VLOOKUP(B3859,总表!A:B,2,0),"-")</f>
        <v>种植类</v>
      </c>
      <c r="D3859" s="6" t="str">
        <f t="shared" si="241"/>
        <v>种植类</v>
      </c>
      <c r="E3859" s="6" t="str">
        <f>IFERROR(VLOOKUP(B3859,总表!A:D,3,0),"-")</f>
        <v>紫色三色堇花株</v>
      </c>
      <c r="F3859" s="6" t="str">
        <f t="shared" si="242"/>
        <v>紫色三色堇花株</v>
      </c>
      <c r="H3859" s="6" t="str">
        <f>IF(IFERROR(VLOOKUP(B3859,总表!A:D,4,0),"露易")=0," ",IFERROR(VLOOKUP(B3859,总表!A:D,4,0),"-"))</f>
        <v> </v>
      </c>
      <c r="I3859" s="6" t="str">
        <f t="shared" si="243"/>
        <v> </v>
      </c>
    </row>
    <row r="3860" spans="1:9">
      <c r="A3860" s="6">
        <v>3859</v>
      </c>
      <c r="B3860" s="47" t="str">
        <f t="shared" si="240"/>
        <v>00000F13</v>
      </c>
      <c r="C3860" s="47" t="str">
        <f>IFERROR(VLOOKUP(B3860,总表!A:B,2,0),"-")</f>
        <v>-</v>
      </c>
      <c r="D3860" s="6" t="str">
        <f t="shared" si="241"/>
        <v>-</v>
      </c>
      <c r="E3860" s="6" t="str">
        <f>IFERROR(VLOOKUP(B3860,总表!A:D,3,0),"-")</f>
        <v>-</v>
      </c>
      <c r="F3860" s="6" t="str">
        <f t="shared" si="242"/>
        <v>-</v>
      </c>
      <c r="G3860" s="6" t="s">
        <v>9</v>
      </c>
      <c r="H3860" s="6" t="str">
        <f>IF(IFERROR(VLOOKUP(B3860,总表!A:D,4,0),"露易")=0," ",IFERROR(VLOOKUP(B3860,总表!A:D,4,0),"-"))</f>
        <v>-</v>
      </c>
      <c r="I3860" s="6" t="str">
        <f t="shared" si="243"/>
        <v>-</v>
      </c>
    </row>
    <row r="3861" spans="1:9">
      <c r="A3861" s="6">
        <v>3860</v>
      </c>
      <c r="B3861" s="47" t="str">
        <f t="shared" si="240"/>
        <v>00000F14</v>
      </c>
      <c r="C3861" s="47" t="str">
        <f>IFERROR(VLOOKUP(B3861,总表!A:B,2,0),"-")</f>
        <v>种植类</v>
      </c>
      <c r="D3861" s="6" t="str">
        <f t="shared" si="241"/>
        <v>种植类</v>
      </c>
      <c r="E3861" s="51" t="str">
        <f>IFERROR(VLOOKUP(B3861,总表!A:D,3,0),"-")</f>
        <v>蓝色三色堇花株</v>
      </c>
      <c r="F3861" s="51" t="str">
        <f t="shared" si="242"/>
        <v>蓝色三色堇花株</v>
      </c>
      <c r="H3861" s="6" t="str">
        <f>IF(IFERROR(VLOOKUP(B3861,总表!A:D,4,0),"露易")=0," ",IFERROR(VLOOKUP(B3861,总表!A:D,4,0),"-"))</f>
        <v> </v>
      </c>
      <c r="I3861" s="6" t="str">
        <f t="shared" si="243"/>
        <v> </v>
      </c>
    </row>
    <row r="3862" spans="1:9">
      <c r="A3862" s="6">
        <v>3861</v>
      </c>
      <c r="B3862" s="47" t="str">
        <f t="shared" si="240"/>
        <v>00000F15</v>
      </c>
      <c r="C3862" s="47" t="str">
        <f>IFERROR(VLOOKUP(B3862,总表!A:B,2,0),"-")</f>
        <v>种植类</v>
      </c>
      <c r="D3862" s="6" t="str">
        <f t="shared" si="241"/>
        <v>种植类</v>
      </c>
      <c r="E3862" s="6" t="str">
        <f>IFERROR(VLOOKUP(B3862,总表!A:D,3,0),"-")</f>
        <v>白色玫瑰花芽</v>
      </c>
      <c r="F3862" s="6" t="str">
        <f t="shared" si="242"/>
        <v>白色玫瑰花芽</v>
      </c>
      <c r="H3862" s="6" t="str">
        <f>IF(IFERROR(VLOOKUP(B3862,总表!A:D,4,0),"露易")=0," ",IFERROR(VLOOKUP(B3862,总表!A:D,4,0),"-"))</f>
        <v> </v>
      </c>
      <c r="I3862" s="6" t="str">
        <f t="shared" si="243"/>
        <v> </v>
      </c>
    </row>
    <row r="3863" spans="1:9">
      <c r="A3863" s="6">
        <v>3862</v>
      </c>
      <c r="B3863" s="47" t="str">
        <f t="shared" si="240"/>
        <v>00000F16</v>
      </c>
      <c r="C3863" s="47" t="str">
        <f>IFERROR(VLOOKUP(B3863,总表!A:B,2,0),"-")</f>
        <v>种植类</v>
      </c>
      <c r="D3863" s="6" t="str">
        <f t="shared" si="241"/>
        <v>种植类</v>
      </c>
      <c r="E3863" s="6" t="str">
        <f>IFERROR(VLOOKUP(B3863,总表!A:D,3,0),"-")</f>
        <v>白色玫瑰花株</v>
      </c>
      <c r="F3863" s="6" t="str">
        <f t="shared" si="242"/>
        <v>白色玫瑰花株</v>
      </c>
      <c r="H3863" s="6" t="str">
        <f>IF(IFERROR(VLOOKUP(B3863,总表!A:D,4,0),"露易")=0," ",IFERROR(VLOOKUP(B3863,总表!A:D,4,0),"-"))</f>
        <v> </v>
      </c>
      <c r="I3863" s="6" t="str">
        <f t="shared" si="243"/>
        <v> </v>
      </c>
    </row>
    <row r="3864" spans="1:9">
      <c r="A3864" s="6">
        <v>3863</v>
      </c>
      <c r="B3864" s="47" t="str">
        <f t="shared" si="240"/>
        <v>00000F17</v>
      </c>
      <c r="C3864" s="47" t="str">
        <f>IFERROR(VLOOKUP(B3864,总表!A:B,2,0),"-")</f>
        <v>种植类</v>
      </c>
      <c r="D3864" s="6" t="str">
        <f t="shared" si="241"/>
        <v>种植类</v>
      </c>
      <c r="E3864" s="51" t="str">
        <f>IFERROR(VLOOKUP(B3864,总表!A:D,3,0),"-")</f>
        <v>红色玫瑰花芽</v>
      </c>
      <c r="F3864" s="51" t="str">
        <f t="shared" si="242"/>
        <v>红色玫瑰花芽</v>
      </c>
      <c r="H3864" s="6" t="str">
        <f>IF(IFERROR(VLOOKUP(B3864,总表!A:D,4,0),"露易")=0," ",IFERROR(VLOOKUP(B3864,总表!A:D,4,0),"-"))</f>
        <v> </v>
      </c>
      <c r="I3864" s="6" t="str">
        <f t="shared" si="243"/>
        <v> </v>
      </c>
    </row>
    <row r="3865" spans="1:9">
      <c r="A3865" s="6">
        <v>3864</v>
      </c>
      <c r="B3865" s="47" t="str">
        <f t="shared" si="240"/>
        <v>00000F18</v>
      </c>
      <c r="C3865" s="47" t="str">
        <f>IFERROR(VLOOKUP(B3865,总表!A:B,2,0),"-")</f>
        <v>种植类</v>
      </c>
      <c r="D3865" s="6" t="str">
        <f t="shared" si="241"/>
        <v>种植类</v>
      </c>
      <c r="E3865" s="51" t="str">
        <f>IFERROR(VLOOKUP(B3865,总表!A:D,3,0),"-")</f>
        <v>红色玫瑰花株</v>
      </c>
      <c r="F3865" s="51" t="str">
        <f t="shared" si="242"/>
        <v>红色玫瑰花株</v>
      </c>
      <c r="H3865" s="6" t="str">
        <f>IF(IFERROR(VLOOKUP(B3865,总表!A:D,4,0),"露易")=0," ",IFERROR(VLOOKUP(B3865,总表!A:D,4,0),"-"))</f>
        <v> </v>
      </c>
      <c r="I3865" s="6" t="str">
        <f t="shared" si="243"/>
        <v> </v>
      </c>
    </row>
    <row r="3866" spans="1:9">
      <c r="A3866" s="6">
        <v>3865</v>
      </c>
      <c r="B3866" s="47" t="str">
        <f t="shared" si="240"/>
        <v>00000F19</v>
      </c>
      <c r="C3866" s="47" t="str">
        <f>IFERROR(VLOOKUP(B3866,总表!A:B,2,0),"-")</f>
        <v>种植类</v>
      </c>
      <c r="D3866" s="6" t="str">
        <f t="shared" si="241"/>
        <v>种植类</v>
      </c>
      <c r="E3866" s="6" t="str">
        <f>IFERROR(VLOOKUP(B3866,总表!A:D,3,0),"-")</f>
        <v>黄色玫瑰花芽</v>
      </c>
      <c r="F3866" s="6" t="str">
        <f t="shared" si="242"/>
        <v>黄色玫瑰花芽</v>
      </c>
      <c r="H3866" s="6" t="str">
        <f>IF(IFERROR(VLOOKUP(B3866,总表!A:D,4,0),"露易")=0," ",IFERROR(VLOOKUP(B3866,总表!A:D,4,0),"-"))</f>
        <v> </v>
      </c>
      <c r="I3866" s="6" t="str">
        <f t="shared" si="243"/>
        <v> </v>
      </c>
    </row>
    <row r="3867" spans="1:9">
      <c r="A3867" s="6">
        <v>3866</v>
      </c>
      <c r="B3867" s="47" t="str">
        <f t="shared" si="240"/>
        <v>00000F1A</v>
      </c>
      <c r="C3867" s="47" t="str">
        <f>IFERROR(VLOOKUP(B3867,总表!A:B,2,0),"-")</f>
        <v>种植类</v>
      </c>
      <c r="D3867" s="6" t="str">
        <f t="shared" si="241"/>
        <v>种植类</v>
      </c>
      <c r="E3867" s="6" t="str">
        <f>IFERROR(VLOOKUP(B3867,总表!A:D,3,0),"-")</f>
        <v>黄色玫瑰花株</v>
      </c>
      <c r="F3867" s="6" t="str">
        <f t="shared" si="242"/>
        <v>黄色玫瑰花株</v>
      </c>
      <c r="H3867" s="6" t="str">
        <f>IF(IFERROR(VLOOKUP(B3867,总表!A:D,4,0),"露易")=0," ",IFERROR(VLOOKUP(B3867,总表!A:D,4,0),"-"))</f>
        <v> </v>
      </c>
      <c r="I3867" s="6" t="str">
        <f t="shared" si="243"/>
        <v> </v>
      </c>
    </row>
    <row r="3868" spans="1:9">
      <c r="A3868" s="6">
        <v>3867</v>
      </c>
      <c r="B3868" s="47" t="str">
        <f t="shared" si="240"/>
        <v>00000F1B</v>
      </c>
      <c r="C3868" s="47" t="str">
        <f>IFERROR(VLOOKUP(B3868,总表!A:B,2,0),"-")</f>
        <v>-</v>
      </c>
      <c r="D3868" s="6" t="str">
        <f t="shared" si="241"/>
        <v>-</v>
      </c>
      <c r="E3868" s="6" t="str">
        <f>IFERROR(VLOOKUP(B3868,总表!A:D,3,0),"-")</f>
        <v>-</v>
      </c>
      <c r="F3868" s="6" t="str">
        <f t="shared" si="242"/>
        <v>-</v>
      </c>
      <c r="G3868" s="6" t="s">
        <v>9</v>
      </c>
      <c r="H3868" s="6" t="str">
        <f>IF(IFERROR(VLOOKUP(B3868,总表!A:D,4,0),"露易")=0," ",IFERROR(VLOOKUP(B3868,总表!A:D,4,0),"-"))</f>
        <v>-</v>
      </c>
      <c r="I3868" s="6" t="str">
        <f t="shared" si="243"/>
        <v>-</v>
      </c>
    </row>
    <row r="3869" spans="1:9">
      <c r="A3869" s="6">
        <v>3868</v>
      </c>
      <c r="B3869" s="47" t="str">
        <f t="shared" si="240"/>
        <v>00000F1C</v>
      </c>
      <c r="C3869" s="47" t="str">
        <f>IFERROR(VLOOKUP(B3869,总表!A:B,2,0),"-")</f>
        <v>种植类</v>
      </c>
      <c r="D3869" s="6" t="str">
        <f t="shared" si="241"/>
        <v>种植类</v>
      </c>
      <c r="E3869" s="6" t="str">
        <f>IFERROR(VLOOKUP(B3869,总表!A:D,3,0),"-")</f>
        <v>粉红玫瑰花株</v>
      </c>
      <c r="F3869" s="6" t="str">
        <f t="shared" si="242"/>
        <v>粉红玫瑰花株</v>
      </c>
      <c r="H3869" s="6" t="str">
        <f>IF(IFERROR(VLOOKUP(B3869,总表!A:D,4,0),"露易")=0," ",IFERROR(VLOOKUP(B3869,总表!A:D,4,0),"-"))</f>
        <v> </v>
      </c>
      <c r="I3869" s="6" t="str">
        <f t="shared" si="243"/>
        <v> </v>
      </c>
    </row>
    <row r="3870" spans="1:9">
      <c r="A3870" s="6">
        <v>3869</v>
      </c>
      <c r="B3870" s="47" t="str">
        <f t="shared" si="240"/>
        <v>00000F1D</v>
      </c>
      <c r="C3870" s="47" t="str">
        <f>IFERROR(VLOOKUP(B3870,总表!A:B,2,0),"-")</f>
        <v>-</v>
      </c>
      <c r="D3870" s="6" t="str">
        <f t="shared" si="241"/>
        <v>-</v>
      </c>
      <c r="E3870" s="6" t="str">
        <f>IFERROR(VLOOKUP(B3870,总表!A:D,3,0),"-")</f>
        <v>-</v>
      </c>
      <c r="F3870" s="6" t="str">
        <f t="shared" si="242"/>
        <v>-</v>
      </c>
      <c r="G3870" s="6" t="s">
        <v>9</v>
      </c>
      <c r="H3870" s="6" t="str">
        <f>IF(IFERROR(VLOOKUP(B3870,总表!A:D,4,0),"露易")=0," ",IFERROR(VLOOKUP(B3870,总表!A:D,4,0),"-"))</f>
        <v>-</v>
      </c>
      <c r="I3870" s="6" t="str">
        <f t="shared" si="243"/>
        <v>-</v>
      </c>
    </row>
    <row r="3871" spans="1:9">
      <c r="A3871" s="6">
        <v>3870</v>
      </c>
      <c r="B3871" s="47" t="str">
        <f t="shared" si="240"/>
        <v>00000F1E</v>
      </c>
      <c r="C3871" s="47" t="str">
        <f>IFERROR(VLOOKUP(B3871,总表!A:B,2,0),"-")</f>
        <v>种植类</v>
      </c>
      <c r="D3871" s="6" t="str">
        <f t="shared" si="241"/>
        <v>种植类</v>
      </c>
      <c r="E3871" s="6" t="str">
        <f>IFERROR(VLOOKUP(B3871,总表!A:D,3,0),"-")</f>
        <v>橘色玫瑰花株</v>
      </c>
      <c r="F3871" s="6" t="str">
        <f t="shared" si="242"/>
        <v>橘色玫瑰花株</v>
      </c>
      <c r="H3871" s="6" t="str">
        <f>IF(IFERROR(VLOOKUP(B3871,总表!A:D,4,0),"露易")=0," ",IFERROR(VLOOKUP(B3871,总表!A:D,4,0),"-"))</f>
        <v> </v>
      </c>
      <c r="I3871" s="6" t="str">
        <f t="shared" si="243"/>
        <v> </v>
      </c>
    </row>
    <row r="3872" spans="1:9">
      <c r="A3872" s="6">
        <v>3871</v>
      </c>
      <c r="B3872" s="47" t="str">
        <f t="shared" si="240"/>
        <v>00000F1F</v>
      </c>
      <c r="C3872" s="47" t="str">
        <f>IFERROR(VLOOKUP(B3872,总表!A:B,2,0),"-")</f>
        <v>-</v>
      </c>
      <c r="D3872" s="6" t="str">
        <f t="shared" si="241"/>
        <v>-</v>
      </c>
      <c r="E3872" s="6" t="str">
        <f>IFERROR(VLOOKUP(B3872,总表!A:D,3,0),"-")</f>
        <v>-</v>
      </c>
      <c r="F3872" s="6" t="str">
        <f t="shared" si="242"/>
        <v>-</v>
      </c>
      <c r="G3872" s="6" t="s">
        <v>9</v>
      </c>
      <c r="H3872" s="6" t="str">
        <f>IF(IFERROR(VLOOKUP(B3872,总表!A:D,4,0),"露易")=0," ",IFERROR(VLOOKUP(B3872,总表!A:D,4,0),"-"))</f>
        <v>-</v>
      </c>
      <c r="I3872" s="6" t="str">
        <f t="shared" si="243"/>
        <v>-</v>
      </c>
    </row>
    <row r="3873" spans="1:9">
      <c r="A3873" s="6">
        <v>3872</v>
      </c>
      <c r="B3873" s="47" t="str">
        <f t="shared" si="240"/>
        <v>00000F20</v>
      </c>
      <c r="C3873" s="47" t="str">
        <f>IFERROR(VLOOKUP(B3873,总表!A:B,2,0),"-")</f>
        <v>种植类</v>
      </c>
      <c r="D3873" s="6" t="str">
        <f t="shared" si="241"/>
        <v>种植类</v>
      </c>
      <c r="E3873" s="6" t="str">
        <f>IFERROR(VLOOKUP(B3873,总表!A:D,3,0),"-")</f>
        <v>紫色玫瑰花株</v>
      </c>
      <c r="F3873" s="6" t="str">
        <f t="shared" si="242"/>
        <v>紫色玫瑰花株</v>
      </c>
      <c r="H3873" s="6" t="str">
        <f>IF(IFERROR(VLOOKUP(B3873,总表!A:D,4,0),"露易")=0," ",IFERROR(VLOOKUP(B3873,总表!A:D,4,0),"-"))</f>
        <v> </v>
      </c>
      <c r="I3873" s="6" t="str">
        <f t="shared" si="243"/>
        <v> </v>
      </c>
    </row>
    <row r="3874" spans="1:9">
      <c r="A3874" s="6">
        <v>3873</v>
      </c>
      <c r="B3874" s="47" t="str">
        <f t="shared" si="240"/>
        <v>00000F21</v>
      </c>
      <c r="C3874" s="47" t="str">
        <f>IFERROR(VLOOKUP(B3874,总表!A:B,2,0),"-")</f>
        <v>-</v>
      </c>
      <c r="D3874" s="6" t="str">
        <f t="shared" si="241"/>
        <v>-</v>
      </c>
      <c r="E3874" s="6" t="str">
        <f>IFERROR(VLOOKUP(B3874,总表!A:D,3,0),"-")</f>
        <v>-</v>
      </c>
      <c r="F3874" s="6" t="str">
        <f t="shared" si="242"/>
        <v>-</v>
      </c>
      <c r="G3874" s="6" t="s">
        <v>9</v>
      </c>
      <c r="H3874" s="6" t="str">
        <f>IF(IFERROR(VLOOKUP(B3874,总表!A:D,4,0),"露易")=0," ",IFERROR(VLOOKUP(B3874,总表!A:D,4,0),"-"))</f>
        <v>-</v>
      </c>
      <c r="I3874" s="6" t="str">
        <f t="shared" si="243"/>
        <v>-</v>
      </c>
    </row>
    <row r="3875" spans="1:9">
      <c r="A3875" s="6">
        <v>3874</v>
      </c>
      <c r="B3875" s="47" t="str">
        <f t="shared" si="240"/>
        <v>00000F22</v>
      </c>
      <c r="C3875" s="47" t="str">
        <f>IFERROR(VLOOKUP(B3875,总表!A:B,2,0),"-")</f>
        <v>种植类</v>
      </c>
      <c r="D3875" s="6" t="str">
        <f t="shared" si="241"/>
        <v>种植类</v>
      </c>
      <c r="E3875" s="6" t="str">
        <f>IFERROR(VLOOKUP(B3875,总表!A:D,3,0),"-")</f>
        <v>黑色玫瑰花株</v>
      </c>
      <c r="F3875" s="6" t="str">
        <f t="shared" si="242"/>
        <v>黑色玫瑰花株</v>
      </c>
      <c r="H3875" s="6" t="str">
        <f>IF(IFERROR(VLOOKUP(B3875,总表!A:D,4,0),"露易")=0," ",IFERROR(VLOOKUP(B3875,总表!A:D,4,0),"-"))</f>
        <v> </v>
      </c>
      <c r="I3875" s="6" t="str">
        <f t="shared" si="243"/>
        <v> </v>
      </c>
    </row>
    <row r="3876" spans="1:9">
      <c r="A3876" s="6">
        <v>3875</v>
      </c>
      <c r="B3876" s="47" t="str">
        <f t="shared" si="240"/>
        <v>00000F23</v>
      </c>
      <c r="C3876" s="47" t="str">
        <f>IFERROR(VLOOKUP(B3876,总表!A:B,2,0),"-")</f>
        <v>-</v>
      </c>
      <c r="D3876" s="6" t="str">
        <f t="shared" si="241"/>
        <v>-</v>
      </c>
      <c r="E3876" s="6" t="str">
        <f>IFERROR(VLOOKUP(B3876,总表!A:D,3,0),"-")</f>
        <v>-</v>
      </c>
      <c r="F3876" s="6" t="str">
        <f t="shared" si="242"/>
        <v>-</v>
      </c>
      <c r="G3876" s="6" t="s">
        <v>9</v>
      </c>
      <c r="H3876" s="6" t="str">
        <f>IF(IFERROR(VLOOKUP(B3876,总表!A:D,4,0),"露易")=0," ",IFERROR(VLOOKUP(B3876,总表!A:D,4,0),"-"))</f>
        <v>-</v>
      </c>
      <c r="I3876" s="6" t="str">
        <f t="shared" si="243"/>
        <v>-</v>
      </c>
    </row>
    <row r="3877" spans="1:9">
      <c r="A3877" s="6">
        <v>3876</v>
      </c>
      <c r="B3877" s="47" t="str">
        <f t="shared" si="240"/>
        <v>00000F24</v>
      </c>
      <c r="C3877" s="47" t="str">
        <f>IFERROR(VLOOKUP(B3877,总表!A:B,2,0),"-")</f>
        <v>种植类</v>
      </c>
      <c r="D3877" s="6" t="str">
        <f t="shared" si="241"/>
        <v>种植类</v>
      </c>
      <c r="E3877" s="51" t="str">
        <f>IFERROR(VLOOKUP(B3877,总表!A:D,3,0),"-")</f>
        <v>蓝色玫瑰花株</v>
      </c>
      <c r="F3877" s="51" t="str">
        <f t="shared" si="242"/>
        <v>蓝色玫瑰花株</v>
      </c>
      <c r="H3877" s="6" t="str">
        <f>IF(IFERROR(VLOOKUP(B3877,总表!A:D,4,0),"露易")=0," ",IFERROR(VLOOKUP(B3877,总表!A:D,4,0),"-"))</f>
        <v> </v>
      </c>
      <c r="I3877" s="6" t="str">
        <f t="shared" si="243"/>
        <v> </v>
      </c>
    </row>
    <row r="3878" spans="1:9">
      <c r="A3878" s="6">
        <v>3877</v>
      </c>
      <c r="B3878" s="47" t="str">
        <f t="shared" si="240"/>
        <v>00000F25</v>
      </c>
      <c r="C3878" s="47" t="str">
        <f>IFERROR(VLOOKUP(B3878,总表!A:B,2,0),"-")</f>
        <v>-</v>
      </c>
      <c r="D3878" s="6" t="str">
        <f t="shared" si="241"/>
        <v>-</v>
      </c>
      <c r="E3878" s="6" t="str">
        <f>IFERROR(VLOOKUP(B3878,总表!A:D,3,0),"-")</f>
        <v>-</v>
      </c>
      <c r="F3878" s="6" t="str">
        <f t="shared" si="242"/>
        <v>-</v>
      </c>
      <c r="G3878" s="6" t="s">
        <v>9</v>
      </c>
      <c r="H3878" s="6" t="str">
        <f>IF(IFERROR(VLOOKUP(B3878,总表!A:D,4,0),"露易")=0," ",IFERROR(VLOOKUP(B3878,总表!A:D,4,0),"-"))</f>
        <v>-</v>
      </c>
      <c r="I3878" s="6" t="str">
        <f t="shared" si="243"/>
        <v>-</v>
      </c>
    </row>
    <row r="3879" spans="1:9">
      <c r="A3879" s="6">
        <v>3878</v>
      </c>
      <c r="B3879" s="47" t="str">
        <f t="shared" si="240"/>
        <v>00000F26</v>
      </c>
      <c r="C3879" s="47" t="str">
        <f>IFERROR(VLOOKUP(B3879,总表!A:B,2,0),"-")</f>
        <v>种植类</v>
      </c>
      <c r="D3879" s="6" t="str">
        <f t="shared" si="241"/>
        <v>种植类</v>
      </c>
      <c r="E3879" s="6" t="str">
        <f>IFERROR(VLOOKUP(B3879,总表!A:D,3,0),"-")</f>
        <v>金色玫瑰花株</v>
      </c>
      <c r="F3879" s="6" t="str">
        <f t="shared" si="242"/>
        <v>金色玫瑰花株</v>
      </c>
      <c r="H3879" s="6" t="str">
        <f>IF(IFERROR(VLOOKUP(B3879,总表!A:D,4,0),"露易")=0," ",IFERROR(VLOOKUP(B3879,总表!A:D,4,0),"-"))</f>
        <v> </v>
      </c>
      <c r="I3879" s="6" t="str">
        <f t="shared" si="243"/>
        <v> </v>
      </c>
    </row>
    <row r="3880" spans="1:9">
      <c r="A3880" s="6">
        <v>3879</v>
      </c>
      <c r="B3880" s="47" t="str">
        <f t="shared" si="240"/>
        <v>00000F27</v>
      </c>
      <c r="C3880" s="47" t="str">
        <f>IFERROR(VLOOKUP(B3880,总表!A:B,2,0),"-")</f>
        <v>-</v>
      </c>
      <c r="D3880" s="6" t="str">
        <f t="shared" si="241"/>
        <v>-</v>
      </c>
      <c r="E3880" s="6" t="str">
        <f>IFERROR(VLOOKUP(B3880,总表!A:D,3,0),"-")</f>
        <v>-</v>
      </c>
      <c r="F3880" s="6" t="str">
        <f t="shared" si="242"/>
        <v>-</v>
      </c>
      <c r="G3880" s="6" t="s">
        <v>9</v>
      </c>
      <c r="H3880" s="6" t="str">
        <f>IF(IFERROR(VLOOKUP(B3880,总表!A:D,4,0),"露易")=0," ",IFERROR(VLOOKUP(B3880,总表!A:D,4,0),"-"))</f>
        <v>-</v>
      </c>
      <c r="I3880" s="6" t="str">
        <f t="shared" si="243"/>
        <v>-</v>
      </c>
    </row>
    <row r="3881" spans="1:9">
      <c r="A3881" s="6">
        <v>3880</v>
      </c>
      <c r="B3881" s="47" t="str">
        <f t="shared" si="240"/>
        <v>00000F28</v>
      </c>
      <c r="C3881" s="47" t="str">
        <f>IFERROR(VLOOKUP(B3881,总表!A:B,2,0),"-")</f>
        <v>-</v>
      </c>
      <c r="D3881" s="6" t="str">
        <f t="shared" si="241"/>
        <v>-</v>
      </c>
      <c r="E3881" s="6" t="str">
        <f>IFERROR(VLOOKUP(B3881,总表!A:D,3,0),"-")</f>
        <v>-</v>
      </c>
      <c r="F3881" s="6" t="str">
        <f t="shared" si="242"/>
        <v>-</v>
      </c>
      <c r="G3881" s="6" t="s">
        <v>9</v>
      </c>
      <c r="H3881" s="6" t="str">
        <f>IF(IFERROR(VLOOKUP(B3881,总表!A:D,4,0),"露易")=0," ",IFERROR(VLOOKUP(B3881,总表!A:D,4,0),"-"))</f>
        <v>-</v>
      </c>
      <c r="I3881" s="6" t="str">
        <f t="shared" si="243"/>
        <v>-</v>
      </c>
    </row>
    <row r="3882" spans="1:9">
      <c r="A3882" s="6">
        <v>3881</v>
      </c>
      <c r="B3882" s="47" t="str">
        <f t="shared" si="240"/>
        <v>00000F29</v>
      </c>
      <c r="C3882" s="47" t="str">
        <f>IFERROR(VLOOKUP(B3882,总表!A:B,2,0),"-")</f>
        <v>-</v>
      </c>
      <c r="D3882" s="6" t="str">
        <f t="shared" si="241"/>
        <v>-</v>
      </c>
      <c r="E3882" s="6" t="str">
        <f>IFERROR(VLOOKUP(B3882,总表!A:D,3,0),"-")</f>
        <v>-</v>
      </c>
      <c r="F3882" s="6" t="str">
        <f t="shared" si="242"/>
        <v>-</v>
      </c>
      <c r="G3882" s="6" t="s">
        <v>9</v>
      </c>
      <c r="H3882" s="6" t="str">
        <f>IF(IFERROR(VLOOKUP(B3882,总表!A:D,4,0),"露易")=0," ",IFERROR(VLOOKUP(B3882,总表!A:D,4,0),"-"))</f>
        <v>-</v>
      </c>
      <c r="I3882" s="6" t="str">
        <f t="shared" si="243"/>
        <v>-</v>
      </c>
    </row>
    <row r="3883" spans="1:9">
      <c r="A3883" s="6">
        <v>3882</v>
      </c>
      <c r="B3883" s="47" t="str">
        <f t="shared" si="240"/>
        <v>00000F2A</v>
      </c>
      <c r="C3883" s="47" t="str">
        <f>IFERROR(VLOOKUP(B3883,总表!A:B,2,0),"-")</f>
        <v>-</v>
      </c>
      <c r="D3883" s="6" t="str">
        <f t="shared" si="241"/>
        <v>-</v>
      </c>
      <c r="E3883" s="6" t="str">
        <f>IFERROR(VLOOKUP(B3883,总表!A:D,3,0),"-")</f>
        <v>-</v>
      </c>
      <c r="F3883" s="6" t="str">
        <f t="shared" si="242"/>
        <v>-</v>
      </c>
      <c r="G3883" s="6" t="s">
        <v>9</v>
      </c>
      <c r="H3883" s="6" t="str">
        <f>IF(IFERROR(VLOOKUP(B3883,总表!A:D,4,0),"露易")=0," ",IFERROR(VLOOKUP(B3883,总表!A:D,4,0),"-"))</f>
        <v>-</v>
      </c>
      <c r="I3883" s="6" t="str">
        <f t="shared" si="243"/>
        <v>-</v>
      </c>
    </row>
    <row r="3884" spans="1:9">
      <c r="A3884" s="6">
        <v>3883</v>
      </c>
      <c r="B3884" s="47" t="str">
        <f t="shared" si="240"/>
        <v>00000F2B</v>
      </c>
      <c r="C3884" s="47" t="str">
        <f>IFERROR(VLOOKUP(B3884,总表!A:B,2,0),"-")</f>
        <v>-</v>
      </c>
      <c r="D3884" s="6" t="str">
        <f t="shared" si="241"/>
        <v>-</v>
      </c>
      <c r="E3884" s="6" t="str">
        <f>IFERROR(VLOOKUP(B3884,总表!A:D,3,0),"-")</f>
        <v>-</v>
      </c>
      <c r="F3884" s="6" t="str">
        <f t="shared" si="242"/>
        <v>-</v>
      </c>
      <c r="G3884" s="6" t="s">
        <v>9</v>
      </c>
      <c r="H3884" s="6" t="str">
        <f>IF(IFERROR(VLOOKUP(B3884,总表!A:D,4,0),"露易")=0," ",IFERROR(VLOOKUP(B3884,总表!A:D,4,0),"-"))</f>
        <v>-</v>
      </c>
      <c r="I3884" s="6" t="str">
        <f t="shared" si="243"/>
        <v>-</v>
      </c>
    </row>
    <row r="3885" spans="1:9">
      <c r="A3885" s="6">
        <v>3884</v>
      </c>
      <c r="B3885" s="47" t="str">
        <f t="shared" si="240"/>
        <v>00000F2C</v>
      </c>
      <c r="C3885" s="47" t="str">
        <f>IFERROR(VLOOKUP(B3885,总表!A:B,2,0),"-")</f>
        <v>-</v>
      </c>
      <c r="D3885" s="6" t="str">
        <f t="shared" si="241"/>
        <v>-</v>
      </c>
      <c r="E3885" s="6" t="str">
        <f>IFERROR(VLOOKUP(B3885,总表!A:D,3,0),"-")</f>
        <v>-</v>
      </c>
      <c r="F3885" s="6" t="str">
        <f t="shared" si="242"/>
        <v>-</v>
      </c>
      <c r="G3885" s="6" t="s">
        <v>9</v>
      </c>
      <c r="H3885" s="6" t="str">
        <f>IF(IFERROR(VLOOKUP(B3885,总表!A:D,4,0),"露易")=0," ",IFERROR(VLOOKUP(B3885,总表!A:D,4,0),"-"))</f>
        <v>-</v>
      </c>
      <c r="I3885" s="6" t="str">
        <f t="shared" si="243"/>
        <v>-</v>
      </c>
    </row>
    <row r="3886" spans="1:9">
      <c r="A3886" s="6">
        <v>3885</v>
      </c>
      <c r="B3886" s="47" t="str">
        <f t="shared" si="240"/>
        <v>00000F2D</v>
      </c>
      <c r="C3886" s="47" t="str">
        <f>IFERROR(VLOOKUP(B3886,总表!A:B,2,0),"-")</f>
        <v>种植类</v>
      </c>
      <c r="D3886" s="6" t="str">
        <f t="shared" si="241"/>
        <v>种植类</v>
      </c>
      <c r="E3886" s="6" t="str">
        <f>IFERROR(VLOOKUP(B3886,总表!A:D,3,0),"-")</f>
        <v>白色百合花芽</v>
      </c>
      <c r="F3886" s="6" t="str">
        <f t="shared" si="242"/>
        <v>白色百合花芽</v>
      </c>
      <c r="H3886" s="6" t="str">
        <f>IF(IFERROR(VLOOKUP(B3886,总表!A:D,4,0),"露易")=0," ",IFERROR(VLOOKUP(B3886,总表!A:D,4,0),"-"))</f>
        <v> </v>
      </c>
      <c r="I3886" s="6" t="str">
        <f t="shared" si="243"/>
        <v> </v>
      </c>
    </row>
    <row r="3887" spans="1:9">
      <c r="A3887" s="6">
        <v>3886</v>
      </c>
      <c r="B3887" s="47" t="str">
        <f t="shared" si="240"/>
        <v>00000F2E</v>
      </c>
      <c r="C3887" s="47" t="str">
        <f>IFERROR(VLOOKUP(B3887,总表!A:B,2,0),"-")</f>
        <v>种植类</v>
      </c>
      <c r="D3887" s="6" t="str">
        <f t="shared" si="241"/>
        <v>种植类</v>
      </c>
      <c r="E3887" s="6" t="str">
        <f>IFERROR(VLOOKUP(B3887,总表!A:D,3,0),"-")</f>
        <v>白色百合花株</v>
      </c>
      <c r="F3887" s="6" t="str">
        <f t="shared" si="242"/>
        <v>白色百合花株</v>
      </c>
      <c r="H3887" s="6" t="str">
        <f>IF(IFERROR(VLOOKUP(B3887,总表!A:D,4,0),"露易")=0," ",IFERROR(VLOOKUP(B3887,总表!A:D,4,0),"-"))</f>
        <v> </v>
      </c>
      <c r="I3887" s="6" t="str">
        <f t="shared" si="243"/>
        <v> </v>
      </c>
    </row>
    <row r="3888" spans="1:9">
      <c r="A3888" s="6">
        <v>3887</v>
      </c>
      <c r="B3888" s="47" t="str">
        <f t="shared" si="240"/>
        <v>00000F2F</v>
      </c>
      <c r="C3888" s="47" t="str">
        <f>IFERROR(VLOOKUP(B3888,总表!A:B,2,0),"-")</f>
        <v>种植类</v>
      </c>
      <c r="D3888" s="6" t="str">
        <f t="shared" si="241"/>
        <v>种植类</v>
      </c>
      <c r="E3888" s="51" t="str">
        <f>IFERROR(VLOOKUP(B3888,总表!A:D,3,0),"-")</f>
        <v>红色百合花芽</v>
      </c>
      <c r="F3888" s="51" t="str">
        <f t="shared" si="242"/>
        <v>红色百合花芽</v>
      </c>
      <c r="H3888" s="6" t="str">
        <f>IF(IFERROR(VLOOKUP(B3888,总表!A:D,4,0),"露易")=0," ",IFERROR(VLOOKUP(B3888,总表!A:D,4,0),"-"))</f>
        <v> </v>
      </c>
      <c r="I3888" s="6" t="str">
        <f t="shared" si="243"/>
        <v> </v>
      </c>
    </row>
    <row r="3889" spans="1:9">
      <c r="A3889" s="6">
        <v>3888</v>
      </c>
      <c r="B3889" s="47" t="str">
        <f t="shared" si="240"/>
        <v>00000F30</v>
      </c>
      <c r="C3889" s="47" t="str">
        <f>IFERROR(VLOOKUP(B3889,总表!A:B,2,0),"-")</f>
        <v>种植类</v>
      </c>
      <c r="D3889" s="6" t="str">
        <f t="shared" si="241"/>
        <v>种植类</v>
      </c>
      <c r="E3889" s="51" t="str">
        <f>IFERROR(VLOOKUP(B3889,总表!A:D,3,0),"-")</f>
        <v>红色百合花株</v>
      </c>
      <c r="F3889" s="51" t="str">
        <f t="shared" si="242"/>
        <v>红色百合花株</v>
      </c>
      <c r="H3889" s="6" t="str">
        <f>IF(IFERROR(VLOOKUP(B3889,总表!A:D,4,0),"露易")=0," ",IFERROR(VLOOKUP(B3889,总表!A:D,4,0),"-"))</f>
        <v> </v>
      </c>
      <c r="I3889" s="6" t="str">
        <f t="shared" si="243"/>
        <v> </v>
      </c>
    </row>
    <row r="3890" spans="1:9">
      <c r="A3890" s="6">
        <v>3889</v>
      </c>
      <c r="B3890" s="47" t="str">
        <f t="shared" si="240"/>
        <v>00000F31</v>
      </c>
      <c r="C3890" s="47" t="str">
        <f>IFERROR(VLOOKUP(B3890,总表!A:B,2,0),"-")</f>
        <v>种植类</v>
      </c>
      <c r="D3890" s="6" t="str">
        <f t="shared" si="241"/>
        <v>种植类</v>
      </c>
      <c r="E3890" s="6" t="str">
        <f>IFERROR(VLOOKUP(B3890,总表!A:D,3,0),"-")</f>
        <v>黄色百合花芽</v>
      </c>
      <c r="F3890" s="6" t="str">
        <f t="shared" si="242"/>
        <v>黄色百合花芽</v>
      </c>
      <c r="H3890" s="6" t="str">
        <f>IF(IFERROR(VLOOKUP(B3890,总表!A:D,4,0),"露易")=0," ",IFERROR(VLOOKUP(B3890,总表!A:D,4,0),"-"))</f>
        <v> </v>
      </c>
      <c r="I3890" s="6" t="str">
        <f t="shared" si="243"/>
        <v> </v>
      </c>
    </row>
    <row r="3891" spans="1:9">
      <c r="A3891" s="6">
        <v>3890</v>
      </c>
      <c r="B3891" s="47" t="str">
        <f t="shared" si="240"/>
        <v>00000F32</v>
      </c>
      <c r="C3891" s="47" t="str">
        <f>IFERROR(VLOOKUP(B3891,总表!A:B,2,0),"-")</f>
        <v>种植类</v>
      </c>
      <c r="D3891" s="6" t="str">
        <f t="shared" si="241"/>
        <v>种植类</v>
      </c>
      <c r="E3891" s="6" t="str">
        <f>IFERROR(VLOOKUP(B3891,总表!A:D,3,0),"-")</f>
        <v>黄色百合花株</v>
      </c>
      <c r="F3891" s="6" t="str">
        <f t="shared" si="242"/>
        <v>黄色百合花株</v>
      </c>
      <c r="H3891" s="6" t="str">
        <f>IF(IFERROR(VLOOKUP(B3891,总表!A:D,4,0),"露易")=0," ",IFERROR(VLOOKUP(B3891,总表!A:D,4,0),"-"))</f>
        <v> </v>
      </c>
      <c r="I3891" s="6" t="str">
        <f t="shared" si="243"/>
        <v> </v>
      </c>
    </row>
    <row r="3892" spans="1:9">
      <c r="A3892" s="6">
        <v>3891</v>
      </c>
      <c r="B3892" s="47" t="str">
        <f t="shared" si="240"/>
        <v>00000F33</v>
      </c>
      <c r="C3892" s="47" t="str">
        <f>IFERROR(VLOOKUP(B3892,总表!A:B,2,0),"-")</f>
        <v>-</v>
      </c>
      <c r="D3892" s="6" t="str">
        <f t="shared" si="241"/>
        <v>-</v>
      </c>
      <c r="E3892" s="6" t="str">
        <f>IFERROR(VLOOKUP(B3892,总表!A:D,3,0),"-")</f>
        <v>-</v>
      </c>
      <c r="F3892" s="6" t="str">
        <f t="shared" si="242"/>
        <v>-</v>
      </c>
      <c r="G3892" s="6" t="s">
        <v>9</v>
      </c>
      <c r="H3892" s="6" t="str">
        <f>IF(IFERROR(VLOOKUP(B3892,总表!A:D,4,0),"露易")=0," ",IFERROR(VLOOKUP(B3892,总表!A:D,4,0),"-"))</f>
        <v>-</v>
      </c>
      <c r="I3892" s="6" t="str">
        <f t="shared" si="243"/>
        <v>-</v>
      </c>
    </row>
    <row r="3893" spans="1:9">
      <c r="A3893" s="6">
        <v>3892</v>
      </c>
      <c r="B3893" s="47" t="str">
        <f t="shared" si="240"/>
        <v>00000F34</v>
      </c>
      <c r="C3893" s="47" t="str">
        <f>IFERROR(VLOOKUP(B3893,总表!A:B,2,0),"-")</f>
        <v>种植类</v>
      </c>
      <c r="D3893" s="6" t="str">
        <f t="shared" si="241"/>
        <v>种植类</v>
      </c>
      <c r="E3893" s="6" t="str">
        <f>IFERROR(VLOOKUP(B3893,总表!A:D,3,0),"-")</f>
        <v>粉红百合花株</v>
      </c>
      <c r="F3893" s="6" t="str">
        <f t="shared" si="242"/>
        <v>粉红百合花株</v>
      </c>
      <c r="H3893" s="6" t="str">
        <f>IF(IFERROR(VLOOKUP(B3893,总表!A:D,4,0),"露易")=0," ",IFERROR(VLOOKUP(B3893,总表!A:D,4,0),"-"))</f>
        <v> </v>
      </c>
      <c r="I3893" s="6" t="str">
        <f t="shared" si="243"/>
        <v> </v>
      </c>
    </row>
    <row r="3894" spans="1:9">
      <c r="A3894" s="6">
        <v>3893</v>
      </c>
      <c r="B3894" s="47" t="str">
        <f t="shared" si="240"/>
        <v>00000F35</v>
      </c>
      <c r="C3894" s="47" t="str">
        <f>IFERROR(VLOOKUP(B3894,总表!A:B,2,0),"-")</f>
        <v>-</v>
      </c>
      <c r="D3894" s="6" t="str">
        <f t="shared" si="241"/>
        <v>-</v>
      </c>
      <c r="E3894" s="6" t="str">
        <f>IFERROR(VLOOKUP(B3894,总表!A:D,3,0),"-")</f>
        <v>-</v>
      </c>
      <c r="F3894" s="6" t="str">
        <f t="shared" si="242"/>
        <v>-</v>
      </c>
      <c r="G3894" s="6" t="s">
        <v>9</v>
      </c>
      <c r="H3894" s="6" t="str">
        <f>IF(IFERROR(VLOOKUP(B3894,总表!A:D,4,0),"露易")=0," ",IFERROR(VLOOKUP(B3894,总表!A:D,4,0),"-"))</f>
        <v>-</v>
      </c>
      <c r="I3894" s="6" t="str">
        <f t="shared" si="243"/>
        <v>-</v>
      </c>
    </row>
    <row r="3895" spans="1:9">
      <c r="A3895" s="6">
        <v>3894</v>
      </c>
      <c r="B3895" s="47" t="str">
        <f t="shared" si="240"/>
        <v>00000F36</v>
      </c>
      <c r="C3895" s="47" t="str">
        <f>IFERROR(VLOOKUP(B3895,总表!A:B,2,0),"-")</f>
        <v>种植类</v>
      </c>
      <c r="D3895" s="6" t="str">
        <f t="shared" si="241"/>
        <v>种植类</v>
      </c>
      <c r="E3895" s="6" t="str">
        <f>IFERROR(VLOOKUP(B3895,总表!A:D,3,0),"-")</f>
        <v>橘色百合花株</v>
      </c>
      <c r="F3895" s="6" t="str">
        <f t="shared" si="242"/>
        <v>橘色百合花株</v>
      </c>
      <c r="H3895" s="6" t="str">
        <f>IF(IFERROR(VLOOKUP(B3895,总表!A:D,4,0),"露易")=0," ",IFERROR(VLOOKUP(B3895,总表!A:D,4,0),"-"))</f>
        <v> </v>
      </c>
      <c r="I3895" s="6" t="str">
        <f t="shared" si="243"/>
        <v> </v>
      </c>
    </row>
    <row r="3896" spans="1:9">
      <c r="A3896" s="6">
        <v>3895</v>
      </c>
      <c r="B3896" s="47" t="str">
        <f t="shared" si="240"/>
        <v>00000F37</v>
      </c>
      <c r="C3896" s="47" t="str">
        <f>IFERROR(VLOOKUP(B3896,总表!A:B,2,0),"-")</f>
        <v>-</v>
      </c>
      <c r="D3896" s="6" t="str">
        <f t="shared" si="241"/>
        <v>-</v>
      </c>
      <c r="E3896" s="6" t="str">
        <f>IFERROR(VLOOKUP(B3896,总表!A:D,3,0),"-")</f>
        <v>-</v>
      </c>
      <c r="F3896" s="6" t="str">
        <f t="shared" si="242"/>
        <v>-</v>
      </c>
      <c r="G3896" s="6" t="s">
        <v>9</v>
      </c>
      <c r="H3896" s="6" t="str">
        <f>IF(IFERROR(VLOOKUP(B3896,总表!A:D,4,0),"露易")=0," ",IFERROR(VLOOKUP(B3896,总表!A:D,4,0),"-"))</f>
        <v>-</v>
      </c>
      <c r="I3896" s="6" t="str">
        <f t="shared" si="243"/>
        <v>-</v>
      </c>
    </row>
    <row r="3897" spans="1:9">
      <c r="A3897" s="6">
        <v>3896</v>
      </c>
      <c r="B3897" s="47" t="str">
        <f t="shared" si="240"/>
        <v>00000F38</v>
      </c>
      <c r="C3897" s="47" t="str">
        <f>IFERROR(VLOOKUP(B3897,总表!A:B,2,0),"-")</f>
        <v>种植类</v>
      </c>
      <c r="D3897" s="6" t="str">
        <f t="shared" si="241"/>
        <v>种植类</v>
      </c>
      <c r="E3897" s="6" t="str">
        <f>IFERROR(VLOOKUP(B3897,总表!A:D,3,0),"-")</f>
        <v>黑色百合花株</v>
      </c>
      <c r="F3897" s="6" t="str">
        <f t="shared" si="242"/>
        <v>黑色百合花株</v>
      </c>
      <c r="H3897" s="6" t="str">
        <f>IF(IFERROR(VLOOKUP(B3897,总表!A:D,4,0),"露易")=0," ",IFERROR(VLOOKUP(B3897,总表!A:D,4,0),"-"))</f>
        <v> </v>
      </c>
      <c r="I3897" s="6" t="str">
        <f t="shared" si="243"/>
        <v> </v>
      </c>
    </row>
    <row r="3898" spans="1:9">
      <c r="A3898" s="6">
        <v>3897</v>
      </c>
      <c r="B3898" s="47" t="str">
        <f t="shared" si="240"/>
        <v>00000F39</v>
      </c>
      <c r="C3898" s="47" t="str">
        <f>IFERROR(VLOOKUP(B3898,总表!A:B,2,0),"-")</f>
        <v>种植类</v>
      </c>
      <c r="D3898" s="6" t="str">
        <f t="shared" si="241"/>
        <v>种植类</v>
      </c>
      <c r="E3898" s="6" t="str">
        <f>IFERROR(VLOOKUP(B3898,总表!A:D,3,0),"-")</f>
        <v>白色银莲花芽</v>
      </c>
      <c r="F3898" s="6" t="str">
        <f t="shared" si="242"/>
        <v>白色银莲花芽</v>
      </c>
      <c r="H3898" s="6" t="str">
        <f>IF(IFERROR(VLOOKUP(B3898,总表!A:D,4,0),"露易")=0," ",IFERROR(VLOOKUP(B3898,总表!A:D,4,0),"-"))</f>
        <v> </v>
      </c>
      <c r="I3898" s="6" t="str">
        <f t="shared" si="243"/>
        <v> </v>
      </c>
    </row>
    <row r="3899" spans="1:9">
      <c r="A3899" s="6">
        <v>3898</v>
      </c>
      <c r="B3899" s="47" t="str">
        <f t="shared" si="240"/>
        <v>00000F3A</v>
      </c>
      <c r="C3899" s="47" t="str">
        <f>IFERROR(VLOOKUP(B3899,总表!A:B,2,0),"-")</f>
        <v>种植类</v>
      </c>
      <c r="D3899" s="6" t="str">
        <f t="shared" si="241"/>
        <v>种植类</v>
      </c>
      <c r="E3899" s="6" t="str">
        <f>IFERROR(VLOOKUP(B3899,总表!A:D,3,0),"-")</f>
        <v>白色银莲花花株</v>
      </c>
      <c r="F3899" s="6" t="str">
        <f t="shared" si="242"/>
        <v>白色银莲花花株</v>
      </c>
      <c r="H3899" s="6" t="str">
        <f>IF(IFERROR(VLOOKUP(B3899,总表!A:D,4,0),"露易")=0," ",IFERROR(VLOOKUP(B3899,总表!A:D,4,0),"-"))</f>
        <v> </v>
      </c>
      <c r="I3899" s="6" t="str">
        <f t="shared" si="243"/>
        <v> </v>
      </c>
    </row>
    <row r="3900" spans="1:9">
      <c r="A3900" s="6">
        <v>3899</v>
      </c>
      <c r="B3900" s="47" t="str">
        <f t="shared" si="240"/>
        <v>00000F3B</v>
      </c>
      <c r="C3900" s="47" t="str">
        <f>IFERROR(VLOOKUP(B3900,总表!A:B,2,0),"-")</f>
        <v>种植类</v>
      </c>
      <c r="D3900" s="6" t="str">
        <f t="shared" si="241"/>
        <v>种植类</v>
      </c>
      <c r="E3900" s="6" t="str">
        <f>IFERROR(VLOOKUP(B3900,总表!A:D,3,0),"-")</f>
        <v>橘色银莲花芽</v>
      </c>
      <c r="F3900" s="6" t="str">
        <f t="shared" si="242"/>
        <v>橘色银莲花芽</v>
      </c>
      <c r="H3900" s="6" t="str">
        <f>IF(IFERROR(VLOOKUP(B3900,总表!A:D,4,0),"露易")=0," ",IFERROR(VLOOKUP(B3900,总表!A:D,4,0),"-"))</f>
        <v> </v>
      </c>
      <c r="I3900" s="6" t="str">
        <f t="shared" si="243"/>
        <v> </v>
      </c>
    </row>
    <row r="3901" spans="1:9">
      <c r="A3901" s="6">
        <v>3900</v>
      </c>
      <c r="B3901" s="47" t="str">
        <f t="shared" si="240"/>
        <v>00000F3C</v>
      </c>
      <c r="C3901" s="47" t="str">
        <f>IFERROR(VLOOKUP(B3901,总表!A:B,2,0),"-")</f>
        <v>种植类</v>
      </c>
      <c r="D3901" s="6" t="str">
        <f t="shared" si="241"/>
        <v>种植类</v>
      </c>
      <c r="E3901" s="6" t="str">
        <f>IFERROR(VLOOKUP(B3901,总表!A:D,3,0),"-")</f>
        <v>橘色银莲花花株</v>
      </c>
      <c r="F3901" s="6" t="str">
        <f t="shared" si="242"/>
        <v>橘色银莲花花株</v>
      </c>
      <c r="H3901" s="6" t="str">
        <f>IF(IFERROR(VLOOKUP(B3901,总表!A:D,4,0),"露易")=0," ",IFERROR(VLOOKUP(B3901,总表!A:D,4,0),"-"))</f>
        <v> </v>
      </c>
      <c r="I3901" s="6" t="str">
        <f t="shared" si="243"/>
        <v> </v>
      </c>
    </row>
    <row r="3902" spans="1:9">
      <c r="A3902" s="6">
        <v>3901</v>
      </c>
      <c r="B3902" s="47" t="str">
        <f t="shared" si="240"/>
        <v>00000F3D</v>
      </c>
      <c r="C3902" s="47" t="str">
        <f>IFERROR(VLOOKUP(B3902,总表!A:B,2,0),"-")</f>
        <v>-</v>
      </c>
      <c r="D3902" s="6" t="str">
        <f t="shared" si="241"/>
        <v>-</v>
      </c>
      <c r="E3902" s="6" t="str">
        <f>IFERROR(VLOOKUP(B3902,总表!A:D,3,0),"-")</f>
        <v>-</v>
      </c>
      <c r="F3902" s="6" t="str">
        <f t="shared" si="242"/>
        <v>-</v>
      </c>
      <c r="G3902" s="6" t="s">
        <v>9</v>
      </c>
      <c r="H3902" s="6" t="str">
        <f>IF(IFERROR(VLOOKUP(B3902,总表!A:D,4,0),"露易")=0," ",IFERROR(VLOOKUP(B3902,总表!A:D,4,0),"-"))</f>
        <v>-</v>
      </c>
      <c r="I3902" s="6" t="str">
        <f t="shared" si="243"/>
        <v>-</v>
      </c>
    </row>
    <row r="3903" spans="1:9">
      <c r="A3903" s="6">
        <v>3902</v>
      </c>
      <c r="B3903" s="47" t="str">
        <f t="shared" si="240"/>
        <v>00000F3E</v>
      </c>
      <c r="C3903" s="47" t="str">
        <f>IFERROR(VLOOKUP(B3903,总表!A:B,2,0),"-")</f>
        <v>种植类</v>
      </c>
      <c r="D3903" s="6" t="str">
        <f t="shared" si="241"/>
        <v>种植类</v>
      </c>
      <c r="E3903" s="51" t="str">
        <f>IFERROR(VLOOKUP(B3903,总表!A:D,3,0),"-")</f>
        <v>蓝色银莲花花株</v>
      </c>
      <c r="F3903" s="51" t="str">
        <f t="shared" si="242"/>
        <v>蓝色银莲花花株</v>
      </c>
      <c r="H3903" s="6" t="str">
        <f>IF(IFERROR(VLOOKUP(B3903,总表!A:D,4,0),"露易")=0," ",IFERROR(VLOOKUP(B3903,总表!A:D,4,0),"-"))</f>
        <v> </v>
      </c>
      <c r="I3903" s="6" t="str">
        <f t="shared" si="243"/>
        <v> </v>
      </c>
    </row>
    <row r="3904" spans="1:9">
      <c r="A3904" s="6">
        <v>3903</v>
      </c>
      <c r="B3904" s="47" t="str">
        <f t="shared" si="240"/>
        <v>00000F3F</v>
      </c>
      <c r="C3904" s="47" t="str">
        <f>IFERROR(VLOOKUP(B3904,总表!A:B,2,0),"-")</f>
        <v>-</v>
      </c>
      <c r="D3904" s="6" t="str">
        <f t="shared" si="241"/>
        <v>-</v>
      </c>
      <c r="E3904" s="6" t="str">
        <f>IFERROR(VLOOKUP(B3904,总表!A:D,3,0),"-")</f>
        <v>-</v>
      </c>
      <c r="F3904" s="6" t="str">
        <f t="shared" si="242"/>
        <v>-</v>
      </c>
      <c r="G3904" s="6" t="s">
        <v>9</v>
      </c>
      <c r="H3904" s="6" t="str">
        <f>IF(IFERROR(VLOOKUP(B3904,总表!A:D,4,0),"露易")=0," ",IFERROR(VLOOKUP(B3904,总表!A:D,4,0),"-"))</f>
        <v>-</v>
      </c>
      <c r="I3904" s="6" t="str">
        <f t="shared" si="243"/>
        <v>-</v>
      </c>
    </row>
    <row r="3905" spans="1:9">
      <c r="A3905" s="6">
        <v>3904</v>
      </c>
      <c r="B3905" s="47" t="str">
        <f t="shared" si="240"/>
        <v>00000F40</v>
      </c>
      <c r="C3905" s="47" t="str">
        <f>IFERROR(VLOOKUP(B3905,总表!A:B,2,0),"-")</f>
        <v>种植类</v>
      </c>
      <c r="D3905" s="6" t="str">
        <f t="shared" si="241"/>
        <v>种植类</v>
      </c>
      <c r="E3905" s="6" t="str">
        <f>IFERROR(VLOOKUP(B3905,总表!A:D,3,0),"-")</f>
        <v>粉红银莲花花株</v>
      </c>
      <c r="F3905" s="6" t="str">
        <f t="shared" si="242"/>
        <v>粉红银莲花花株</v>
      </c>
      <c r="H3905" s="6" t="str">
        <f>IF(IFERROR(VLOOKUP(B3905,总表!A:D,4,0),"露易")=0," ",IFERROR(VLOOKUP(B3905,总表!A:D,4,0),"-"))</f>
        <v> </v>
      </c>
      <c r="I3905" s="6" t="str">
        <f t="shared" si="243"/>
        <v> </v>
      </c>
    </row>
    <row r="3906" spans="1:9">
      <c r="A3906" s="6">
        <v>3905</v>
      </c>
      <c r="B3906" s="47" t="str">
        <f t="shared" ref="B3906:B3969" si="244">DEC2HEX(ROW(A3905),8)</f>
        <v>00000F41</v>
      </c>
      <c r="C3906" s="47" t="str">
        <f>IFERROR(VLOOKUP(B3906,总表!A:B,2,0),"-")</f>
        <v>种植类</v>
      </c>
      <c r="D3906" s="6" t="str">
        <f t="shared" ref="D3906:D3969" si="245">C3906</f>
        <v>种植类</v>
      </c>
      <c r="E3906" s="51" t="str">
        <f>IFERROR(VLOOKUP(B3906,总表!A:D,3,0),"-")</f>
        <v>红色银莲花芽</v>
      </c>
      <c r="F3906" s="51" t="str">
        <f t="shared" ref="F3906:F3969" si="246">E3906</f>
        <v>红色银莲花芽</v>
      </c>
      <c r="H3906" s="6" t="str">
        <f>IF(IFERROR(VLOOKUP(B3906,总表!A:D,4,0),"露易")=0," ",IFERROR(VLOOKUP(B3906,总表!A:D,4,0),"-"))</f>
        <v> </v>
      </c>
      <c r="I3906" s="6" t="str">
        <f t="shared" ref="I3906:I3969" si="247">H3906</f>
        <v> </v>
      </c>
    </row>
    <row r="3907" spans="1:9">
      <c r="A3907" s="6">
        <v>3906</v>
      </c>
      <c r="B3907" s="47" t="str">
        <f t="shared" si="244"/>
        <v>00000F42</v>
      </c>
      <c r="C3907" s="47" t="str">
        <f>IFERROR(VLOOKUP(B3907,总表!A:B,2,0),"-")</f>
        <v>种植类</v>
      </c>
      <c r="D3907" s="6" t="str">
        <f t="shared" si="245"/>
        <v>种植类</v>
      </c>
      <c r="E3907" s="51" t="str">
        <f>IFERROR(VLOOKUP(B3907,总表!A:D,3,0),"-")</f>
        <v>红色银莲花花株</v>
      </c>
      <c r="F3907" s="51" t="str">
        <f t="shared" si="246"/>
        <v>红色银莲花花株</v>
      </c>
      <c r="H3907" s="6" t="str">
        <f>IF(IFERROR(VLOOKUP(B3907,总表!A:D,4,0),"露易")=0," ",IFERROR(VLOOKUP(B3907,总表!A:D,4,0),"-"))</f>
        <v> </v>
      </c>
      <c r="I3907" s="6" t="str">
        <f t="shared" si="247"/>
        <v> </v>
      </c>
    </row>
    <row r="3908" spans="1:9">
      <c r="A3908" s="6">
        <v>3907</v>
      </c>
      <c r="B3908" s="47" t="str">
        <f t="shared" si="244"/>
        <v>00000F43</v>
      </c>
      <c r="C3908" s="47" t="str">
        <f>IFERROR(VLOOKUP(B3908,总表!A:B,2,0),"-")</f>
        <v>-</v>
      </c>
      <c r="D3908" s="6" t="str">
        <f t="shared" si="245"/>
        <v>-</v>
      </c>
      <c r="E3908" s="6" t="str">
        <f>IFERROR(VLOOKUP(B3908,总表!A:D,3,0),"-")</f>
        <v>-</v>
      </c>
      <c r="F3908" s="6" t="str">
        <f t="shared" si="246"/>
        <v>-</v>
      </c>
      <c r="G3908" s="6" t="s">
        <v>9</v>
      </c>
      <c r="H3908" s="6" t="str">
        <f>IF(IFERROR(VLOOKUP(B3908,总表!A:D,4,0),"露易")=0," ",IFERROR(VLOOKUP(B3908,总表!A:D,4,0),"-"))</f>
        <v>-</v>
      </c>
      <c r="I3908" s="6" t="str">
        <f t="shared" si="247"/>
        <v>-</v>
      </c>
    </row>
    <row r="3909" spans="1:9">
      <c r="A3909" s="6">
        <v>3908</v>
      </c>
      <c r="B3909" s="47" t="str">
        <f t="shared" si="244"/>
        <v>00000F44</v>
      </c>
      <c r="C3909" s="47" t="str">
        <f>IFERROR(VLOOKUP(B3909,总表!A:B,2,0),"-")</f>
        <v>种植类</v>
      </c>
      <c r="D3909" s="6" t="str">
        <f t="shared" si="245"/>
        <v>种植类</v>
      </c>
      <c r="E3909" s="6" t="str">
        <f>IFERROR(VLOOKUP(B3909,总表!A:D,3,0),"-")</f>
        <v>紫色银莲花花株</v>
      </c>
      <c r="F3909" s="6" t="str">
        <f t="shared" si="246"/>
        <v>紫色银莲花花株</v>
      </c>
      <c r="H3909" s="6" t="str">
        <f>IF(IFERROR(VLOOKUP(B3909,总表!A:D,4,0),"露易")=0," ",IFERROR(VLOOKUP(B3909,总表!A:D,4,0),"-"))</f>
        <v> </v>
      </c>
      <c r="I3909" s="6" t="str">
        <f t="shared" si="247"/>
        <v> </v>
      </c>
    </row>
    <row r="3910" spans="1:9">
      <c r="A3910" s="6">
        <v>3909</v>
      </c>
      <c r="B3910" s="47" t="str">
        <f t="shared" si="244"/>
        <v>00000F45</v>
      </c>
      <c r="C3910" s="47" t="str">
        <f>IFERROR(VLOOKUP(B3910,总表!A:B,2,0),"-")</f>
        <v>种植类</v>
      </c>
      <c r="D3910" s="6" t="str">
        <f t="shared" si="245"/>
        <v>种植类</v>
      </c>
      <c r="E3910" s="6" t="str">
        <f>IFERROR(VLOOKUP(B3910,总表!A:D,3,0),"-")</f>
        <v>白色风信子花芽</v>
      </c>
      <c r="F3910" s="6" t="str">
        <f t="shared" si="246"/>
        <v>白色风信子花芽</v>
      </c>
      <c r="H3910" s="6" t="str">
        <f>IF(IFERROR(VLOOKUP(B3910,总表!A:D,4,0),"露易")=0," ",IFERROR(VLOOKUP(B3910,总表!A:D,4,0),"-"))</f>
        <v> </v>
      </c>
      <c r="I3910" s="6" t="str">
        <f t="shared" si="247"/>
        <v> </v>
      </c>
    </row>
    <row r="3911" spans="1:9">
      <c r="A3911" s="6">
        <v>3910</v>
      </c>
      <c r="B3911" s="47" t="str">
        <f t="shared" si="244"/>
        <v>00000F46</v>
      </c>
      <c r="C3911" s="47" t="str">
        <f>IFERROR(VLOOKUP(B3911,总表!A:B,2,0),"-")</f>
        <v>种植类</v>
      </c>
      <c r="D3911" s="6" t="str">
        <f t="shared" si="245"/>
        <v>种植类</v>
      </c>
      <c r="E3911" s="6" t="str">
        <f>IFERROR(VLOOKUP(B3911,总表!A:D,3,0),"-")</f>
        <v>白色风信子花株</v>
      </c>
      <c r="F3911" s="6" t="str">
        <f t="shared" si="246"/>
        <v>白色风信子花株</v>
      </c>
      <c r="H3911" s="6" t="str">
        <f>IF(IFERROR(VLOOKUP(B3911,总表!A:D,4,0),"露易")=0," ",IFERROR(VLOOKUP(B3911,总表!A:D,4,0),"-"))</f>
        <v> </v>
      </c>
      <c r="I3911" s="6" t="str">
        <f t="shared" si="247"/>
        <v> </v>
      </c>
    </row>
    <row r="3912" spans="1:9">
      <c r="A3912" s="6">
        <v>3911</v>
      </c>
      <c r="B3912" s="47" t="str">
        <f t="shared" si="244"/>
        <v>00000F47</v>
      </c>
      <c r="C3912" s="47" t="str">
        <f>IFERROR(VLOOKUP(B3912,总表!A:B,2,0),"-")</f>
        <v>种植类</v>
      </c>
      <c r="D3912" s="6" t="str">
        <f t="shared" si="245"/>
        <v>种植类</v>
      </c>
      <c r="E3912" s="6" t="str">
        <f>IFERROR(VLOOKUP(B3912,总表!A:D,3,0),"-")</f>
        <v>黄色风信子花芽</v>
      </c>
      <c r="F3912" s="6" t="str">
        <f t="shared" si="246"/>
        <v>黄色风信子花芽</v>
      </c>
      <c r="H3912" s="6" t="str">
        <f>IF(IFERROR(VLOOKUP(B3912,总表!A:D,4,0),"露易")=0," ",IFERROR(VLOOKUP(B3912,总表!A:D,4,0),"-"))</f>
        <v> </v>
      </c>
      <c r="I3912" s="6" t="str">
        <f t="shared" si="247"/>
        <v> </v>
      </c>
    </row>
    <row r="3913" spans="1:9">
      <c r="A3913" s="6">
        <v>3912</v>
      </c>
      <c r="B3913" s="47" t="str">
        <f t="shared" si="244"/>
        <v>00000F48</v>
      </c>
      <c r="C3913" s="47" t="str">
        <f>IFERROR(VLOOKUP(B3913,总表!A:B,2,0),"-")</f>
        <v>种植类</v>
      </c>
      <c r="D3913" s="6" t="str">
        <f t="shared" si="245"/>
        <v>种植类</v>
      </c>
      <c r="E3913" s="6" t="str">
        <f>IFERROR(VLOOKUP(B3913,总表!A:D,3,0),"-")</f>
        <v>黄色风信子花株</v>
      </c>
      <c r="F3913" s="6" t="str">
        <f t="shared" si="246"/>
        <v>黄色风信子花株</v>
      </c>
      <c r="H3913" s="6" t="str">
        <f>IF(IFERROR(VLOOKUP(B3913,总表!A:D,4,0),"露易")=0," ",IFERROR(VLOOKUP(B3913,总表!A:D,4,0),"-"))</f>
        <v> </v>
      </c>
      <c r="I3913" s="6" t="str">
        <f t="shared" si="247"/>
        <v> </v>
      </c>
    </row>
    <row r="3914" spans="1:9">
      <c r="A3914" s="6">
        <v>3913</v>
      </c>
      <c r="B3914" s="47" t="str">
        <f t="shared" si="244"/>
        <v>00000F49</v>
      </c>
      <c r="C3914" s="47" t="str">
        <f>IFERROR(VLOOKUP(B3914,总表!A:B,2,0),"-")</f>
        <v>-</v>
      </c>
      <c r="D3914" s="6" t="str">
        <f t="shared" si="245"/>
        <v>-</v>
      </c>
      <c r="E3914" s="6" t="str">
        <f>IFERROR(VLOOKUP(B3914,总表!A:D,3,0),"-")</f>
        <v>-</v>
      </c>
      <c r="F3914" s="6" t="str">
        <f t="shared" si="246"/>
        <v>-</v>
      </c>
      <c r="G3914" s="6" t="s">
        <v>9</v>
      </c>
      <c r="H3914" s="6" t="str">
        <f>IF(IFERROR(VLOOKUP(B3914,总表!A:D,4,0),"露易")=0," ",IFERROR(VLOOKUP(B3914,总表!A:D,4,0),"-"))</f>
        <v>-</v>
      </c>
      <c r="I3914" s="6" t="str">
        <f t="shared" si="247"/>
        <v>-</v>
      </c>
    </row>
    <row r="3915" spans="1:9">
      <c r="A3915" s="6">
        <v>3914</v>
      </c>
      <c r="B3915" s="47" t="str">
        <f t="shared" si="244"/>
        <v>00000F4A</v>
      </c>
      <c r="C3915" s="47" t="str">
        <f>IFERROR(VLOOKUP(B3915,总表!A:B,2,0),"-")</f>
        <v>种植类</v>
      </c>
      <c r="D3915" s="6" t="str">
        <f t="shared" si="245"/>
        <v>种植类</v>
      </c>
      <c r="E3915" s="6" t="str">
        <f>IFERROR(VLOOKUP(B3915,总表!A:D,3,0),"-")</f>
        <v>粉红风信子花株</v>
      </c>
      <c r="F3915" s="6" t="str">
        <f t="shared" si="246"/>
        <v>粉红风信子花株</v>
      </c>
      <c r="H3915" s="6" t="str">
        <f>IF(IFERROR(VLOOKUP(B3915,总表!A:D,4,0),"露易")=0," ",IFERROR(VLOOKUP(B3915,总表!A:D,4,0),"-"))</f>
        <v> </v>
      </c>
      <c r="I3915" s="6" t="str">
        <f t="shared" si="247"/>
        <v> </v>
      </c>
    </row>
    <row r="3916" spans="1:9">
      <c r="A3916" s="6">
        <v>3915</v>
      </c>
      <c r="B3916" s="47" t="str">
        <f t="shared" si="244"/>
        <v>00000F4B</v>
      </c>
      <c r="C3916" s="47" t="str">
        <f>IFERROR(VLOOKUP(B3916,总表!A:B,2,0),"-")</f>
        <v>-</v>
      </c>
      <c r="D3916" s="6" t="str">
        <f t="shared" si="245"/>
        <v>-</v>
      </c>
      <c r="E3916" s="6" t="str">
        <f>IFERROR(VLOOKUP(B3916,总表!A:D,3,0),"-")</f>
        <v>-</v>
      </c>
      <c r="F3916" s="6" t="str">
        <f t="shared" si="246"/>
        <v>-</v>
      </c>
      <c r="G3916" s="6" t="s">
        <v>9</v>
      </c>
      <c r="H3916" s="6" t="str">
        <f>IF(IFERROR(VLOOKUP(B3916,总表!A:D,4,0),"露易")=0," ",IFERROR(VLOOKUP(B3916,总表!A:D,4,0),"-"))</f>
        <v>-</v>
      </c>
      <c r="I3916" s="6" t="str">
        <f t="shared" si="247"/>
        <v>-</v>
      </c>
    </row>
    <row r="3917" spans="1:9">
      <c r="A3917" s="6">
        <v>3916</v>
      </c>
      <c r="B3917" s="47" t="str">
        <f t="shared" si="244"/>
        <v>00000F4C</v>
      </c>
      <c r="C3917" s="47" t="str">
        <f>IFERROR(VLOOKUP(B3917,总表!A:B,2,0),"-")</f>
        <v>种植类</v>
      </c>
      <c r="D3917" s="6" t="str">
        <f t="shared" si="245"/>
        <v>种植类</v>
      </c>
      <c r="E3917" s="6" t="str">
        <f>IFERROR(VLOOKUP(B3917,总表!A:D,3,0),"-")</f>
        <v>橘色风信子花株</v>
      </c>
      <c r="F3917" s="6" t="str">
        <f t="shared" si="246"/>
        <v>橘色风信子花株</v>
      </c>
      <c r="H3917" s="6" t="str">
        <f>IF(IFERROR(VLOOKUP(B3917,总表!A:D,4,0),"露易")=0," ",IFERROR(VLOOKUP(B3917,总表!A:D,4,0),"-"))</f>
        <v> </v>
      </c>
      <c r="I3917" s="6" t="str">
        <f t="shared" si="247"/>
        <v> </v>
      </c>
    </row>
    <row r="3918" spans="1:9">
      <c r="A3918" s="6">
        <v>3917</v>
      </c>
      <c r="B3918" s="47" t="str">
        <f t="shared" si="244"/>
        <v>00000F4D</v>
      </c>
      <c r="C3918" s="47" t="str">
        <f>IFERROR(VLOOKUP(B3918,总表!A:B,2,0),"-")</f>
        <v>种植类</v>
      </c>
      <c r="D3918" s="6" t="str">
        <f t="shared" si="245"/>
        <v>种植类</v>
      </c>
      <c r="E3918" s="51" t="str">
        <f>IFERROR(VLOOKUP(B3918,总表!A:D,3,0),"-")</f>
        <v>红色风信子花芽</v>
      </c>
      <c r="F3918" s="51" t="str">
        <f t="shared" si="246"/>
        <v>红色风信子花芽</v>
      </c>
      <c r="H3918" s="6" t="str">
        <f>IF(IFERROR(VLOOKUP(B3918,总表!A:D,4,0),"露易")=0," ",IFERROR(VLOOKUP(B3918,总表!A:D,4,0),"-"))</f>
        <v> </v>
      </c>
      <c r="I3918" s="6" t="str">
        <f t="shared" si="247"/>
        <v> </v>
      </c>
    </row>
    <row r="3919" spans="1:9">
      <c r="A3919" s="6">
        <v>3918</v>
      </c>
      <c r="B3919" s="47" t="str">
        <f t="shared" si="244"/>
        <v>00000F4E</v>
      </c>
      <c r="C3919" s="47" t="str">
        <f>IFERROR(VLOOKUP(B3919,总表!A:B,2,0),"-")</f>
        <v>种植类</v>
      </c>
      <c r="D3919" s="6" t="str">
        <f t="shared" si="245"/>
        <v>种植类</v>
      </c>
      <c r="E3919" s="51" t="str">
        <f>IFERROR(VLOOKUP(B3919,总表!A:D,3,0),"-")</f>
        <v>红色风信子花株</v>
      </c>
      <c r="F3919" s="51" t="str">
        <f t="shared" si="246"/>
        <v>红色风信子花株</v>
      </c>
      <c r="H3919" s="6" t="str">
        <f>IF(IFERROR(VLOOKUP(B3919,总表!A:D,4,0),"露易")=0," ",IFERROR(VLOOKUP(B3919,总表!A:D,4,0),"-"))</f>
        <v> </v>
      </c>
      <c r="I3919" s="6" t="str">
        <f t="shared" si="247"/>
        <v> </v>
      </c>
    </row>
    <row r="3920" spans="1:9">
      <c r="A3920" s="6">
        <v>3919</v>
      </c>
      <c r="B3920" s="47" t="str">
        <f t="shared" si="244"/>
        <v>00000F4F</v>
      </c>
      <c r="C3920" s="47" t="str">
        <f>IFERROR(VLOOKUP(B3920,总表!A:B,2,0),"-")</f>
        <v>-</v>
      </c>
      <c r="D3920" s="6" t="str">
        <f t="shared" si="245"/>
        <v>-</v>
      </c>
      <c r="E3920" s="6" t="str">
        <f>IFERROR(VLOOKUP(B3920,总表!A:D,3,0),"-")</f>
        <v>-</v>
      </c>
      <c r="F3920" s="6" t="str">
        <f t="shared" si="246"/>
        <v>-</v>
      </c>
      <c r="G3920" s="6" t="s">
        <v>9</v>
      </c>
      <c r="H3920" s="6" t="str">
        <f>IF(IFERROR(VLOOKUP(B3920,总表!A:D,4,0),"露易")=0," ",IFERROR(VLOOKUP(B3920,总表!A:D,4,0),"-"))</f>
        <v>-</v>
      </c>
      <c r="I3920" s="6" t="str">
        <f t="shared" si="247"/>
        <v>-</v>
      </c>
    </row>
    <row r="3921" spans="1:9">
      <c r="A3921" s="6">
        <v>3920</v>
      </c>
      <c r="B3921" s="47" t="str">
        <f t="shared" si="244"/>
        <v>00000F50</v>
      </c>
      <c r="C3921" s="47" t="str">
        <f>IFERROR(VLOOKUP(B3921,总表!A:B,2,0),"-")</f>
        <v>种植类</v>
      </c>
      <c r="D3921" s="6" t="str">
        <f t="shared" si="245"/>
        <v>种植类</v>
      </c>
      <c r="E3921" s="51" t="str">
        <f>IFERROR(VLOOKUP(B3921,总表!A:D,3,0),"-")</f>
        <v>蓝色风信子花株</v>
      </c>
      <c r="F3921" s="51" t="str">
        <f t="shared" si="246"/>
        <v>蓝色风信子花株</v>
      </c>
      <c r="H3921" s="6" t="str">
        <f>IF(IFERROR(VLOOKUP(B3921,总表!A:D,4,0),"露易")=0," ",IFERROR(VLOOKUP(B3921,总表!A:D,4,0),"-"))</f>
        <v> </v>
      </c>
      <c r="I3921" s="6" t="str">
        <f t="shared" si="247"/>
        <v> </v>
      </c>
    </row>
    <row r="3922" spans="1:9">
      <c r="A3922" s="6">
        <v>3921</v>
      </c>
      <c r="B3922" s="47" t="str">
        <f t="shared" si="244"/>
        <v>00000F51</v>
      </c>
      <c r="C3922" s="47" t="str">
        <f>IFERROR(VLOOKUP(B3922,总表!A:B,2,0),"-")</f>
        <v>-</v>
      </c>
      <c r="D3922" s="6" t="str">
        <f t="shared" si="245"/>
        <v>-</v>
      </c>
      <c r="E3922" s="6" t="str">
        <f>IFERROR(VLOOKUP(B3922,总表!A:D,3,0),"-")</f>
        <v>-</v>
      </c>
      <c r="F3922" s="6" t="str">
        <f t="shared" si="246"/>
        <v>-</v>
      </c>
      <c r="G3922" s="6" t="s">
        <v>9</v>
      </c>
      <c r="H3922" s="6" t="str">
        <f>IF(IFERROR(VLOOKUP(B3922,总表!A:D,4,0),"露易")=0," ",IFERROR(VLOOKUP(B3922,总表!A:D,4,0),"-"))</f>
        <v>-</v>
      </c>
      <c r="I3922" s="6" t="str">
        <f t="shared" si="247"/>
        <v>-</v>
      </c>
    </row>
    <row r="3923" spans="1:9">
      <c r="A3923" s="6">
        <v>3922</v>
      </c>
      <c r="B3923" s="47" t="str">
        <f t="shared" si="244"/>
        <v>00000F52</v>
      </c>
      <c r="C3923" s="47" t="str">
        <f>IFERROR(VLOOKUP(B3923,总表!A:B,2,0),"-")</f>
        <v>种植类</v>
      </c>
      <c r="D3923" s="6" t="str">
        <f t="shared" si="245"/>
        <v>种植类</v>
      </c>
      <c r="E3923" s="6" t="str">
        <f>IFERROR(VLOOKUP(B3923,总表!A:D,3,0),"-")</f>
        <v>紫色风信子花株</v>
      </c>
      <c r="F3923" s="6" t="str">
        <f t="shared" si="246"/>
        <v>紫色风信子花株</v>
      </c>
      <c r="H3923" s="6" t="str">
        <f>IF(IFERROR(VLOOKUP(B3923,总表!A:D,4,0),"露易")=0," ",IFERROR(VLOOKUP(B3923,总表!A:D,4,0),"-"))</f>
        <v> </v>
      </c>
      <c r="I3923" s="6" t="str">
        <f t="shared" si="247"/>
        <v> </v>
      </c>
    </row>
    <row r="3924" spans="1:9">
      <c r="A3924" s="6">
        <v>3923</v>
      </c>
      <c r="B3924" s="47" t="str">
        <f t="shared" si="244"/>
        <v>00000F53</v>
      </c>
      <c r="C3924" s="47" t="str">
        <f>IFERROR(VLOOKUP(B3924,总表!A:B,2,0),"-")</f>
        <v>种植类</v>
      </c>
      <c r="D3924" s="6" t="str">
        <f t="shared" si="245"/>
        <v>种植类</v>
      </c>
      <c r="E3924" s="6" t="str">
        <f>IFERROR(VLOOKUP(B3924,总表!A:D,3,0),"-")</f>
        <v>白色菊花芽</v>
      </c>
      <c r="F3924" s="6" t="str">
        <f t="shared" si="246"/>
        <v>白色菊花芽</v>
      </c>
      <c r="H3924" s="6" t="str">
        <f>IF(IFERROR(VLOOKUP(B3924,总表!A:D,4,0),"露易")=0," ",IFERROR(VLOOKUP(B3924,总表!A:D,4,0),"-"))</f>
        <v> </v>
      </c>
      <c r="I3924" s="6" t="str">
        <f t="shared" si="247"/>
        <v> </v>
      </c>
    </row>
    <row r="3925" spans="1:9">
      <c r="A3925" s="6">
        <v>3924</v>
      </c>
      <c r="B3925" s="47" t="str">
        <f t="shared" si="244"/>
        <v>00000F54</v>
      </c>
      <c r="C3925" s="47" t="str">
        <f>IFERROR(VLOOKUP(B3925,总表!A:B,2,0),"-")</f>
        <v>种植类</v>
      </c>
      <c r="D3925" s="6" t="str">
        <f t="shared" si="245"/>
        <v>种植类</v>
      </c>
      <c r="E3925" s="6" t="str">
        <f>IFERROR(VLOOKUP(B3925,总表!A:D,3,0),"-")</f>
        <v>白色菊花花株</v>
      </c>
      <c r="F3925" s="6" t="str">
        <f t="shared" si="246"/>
        <v>白色菊花花株</v>
      </c>
      <c r="H3925" s="6" t="str">
        <f>IF(IFERROR(VLOOKUP(B3925,总表!A:D,4,0),"露易")=0," ",IFERROR(VLOOKUP(B3925,总表!A:D,4,0),"-"))</f>
        <v> </v>
      </c>
      <c r="I3925" s="6" t="str">
        <f t="shared" si="247"/>
        <v> </v>
      </c>
    </row>
    <row r="3926" spans="1:9">
      <c r="A3926" s="6">
        <v>3925</v>
      </c>
      <c r="B3926" s="47" t="str">
        <f t="shared" si="244"/>
        <v>00000F55</v>
      </c>
      <c r="C3926" s="47" t="str">
        <f>IFERROR(VLOOKUP(B3926,总表!A:B,2,0),"-")</f>
        <v>种植类</v>
      </c>
      <c r="D3926" s="6" t="str">
        <f t="shared" si="245"/>
        <v>种植类</v>
      </c>
      <c r="E3926" s="6" t="str">
        <f>IFERROR(VLOOKUP(B3926,总表!A:D,3,0),"-")</f>
        <v>黄色菊花芽</v>
      </c>
      <c r="F3926" s="6" t="str">
        <f t="shared" si="246"/>
        <v>黄色菊花芽</v>
      </c>
      <c r="H3926" s="6" t="str">
        <f>IF(IFERROR(VLOOKUP(B3926,总表!A:D,4,0),"露易")=0," ",IFERROR(VLOOKUP(B3926,总表!A:D,4,0),"-"))</f>
        <v> </v>
      </c>
      <c r="I3926" s="6" t="str">
        <f t="shared" si="247"/>
        <v> </v>
      </c>
    </row>
    <row r="3927" spans="1:9">
      <c r="A3927" s="6">
        <v>3926</v>
      </c>
      <c r="B3927" s="47" t="str">
        <f t="shared" si="244"/>
        <v>00000F56</v>
      </c>
      <c r="C3927" s="47" t="str">
        <f>IFERROR(VLOOKUP(B3927,总表!A:B,2,0),"-")</f>
        <v>种植类</v>
      </c>
      <c r="D3927" s="6" t="str">
        <f t="shared" si="245"/>
        <v>种植类</v>
      </c>
      <c r="E3927" s="6" t="str">
        <f>IFERROR(VLOOKUP(B3927,总表!A:D,3,0),"-")</f>
        <v>黄色菊花花株</v>
      </c>
      <c r="F3927" s="6" t="str">
        <f t="shared" si="246"/>
        <v>黄色菊花花株</v>
      </c>
      <c r="H3927" s="6" t="str">
        <f>IF(IFERROR(VLOOKUP(B3927,总表!A:D,4,0),"露易")=0," ",IFERROR(VLOOKUP(B3927,总表!A:D,4,0),"-"))</f>
        <v> </v>
      </c>
      <c r="I3927" s="6" t="str">
        <f t="shared" si="247"/>
        <v> </v>
      </c>
    </row>
    <row r="3928" spans="1:9">
      <c r="A3928" s="6">
        <v>3927</v>
      </c>
      <c r="B3928" s="47" t="str">
        <f t="shared" si="244"/>
        <v>00000F57</v>
      </c>
      <c r="C3928" s="47" t="str">
        <f>IFERROR(VLOOKUP(B3928,总表!A:B,2,0),"-")</f>
        <v>-</v>
      </c>
      <c r="D3928" s="6" t="str">
        <f t="shared" si="245"/>
        <v>-</v>
      </c>
      <c r="E3928" s="6" t="str">
        <f>IFERROR(VLOOKUP(B3928,总表!A:D,3,0),"-")</f>
        <v>-</v>
      </c>
      <c r="F3928" s="6" t="str">
        <f t="shared" si="246"/>
        <v>-</v>
      </c>
      <c r="G3928" s="6" t="s">
        <v>9</v>
      </c>
      <c r="H3928" s="6" t="str">
        <f>IF(IFERROR(VLOOKUP(B3928,总表!A:D,4,0),"露易")=0," ",IFERROR(VLOOKUP(B3928,总表!A:D,4,0),"-"))</f>
        <v>-</v>
      </c>
      <c r="I3928" s="6" t="str">
        <f t="shared" si="247"/>
        <v>-</v>
      </c>
    </row>
    <row r="3929" spans="1:9">
      <c r="A3929" s="6">
        <v>3928</v>
      </c>
      <c r="B3929" s="47" t="str">
        <f t="shared" si="244"/>
        <v>00000F58</v>
      </c>
      <c r="C3929" s="47" t="str">
        <f>IFERROR(VLOOKUP(B3929,总表!A:B,2,0),"-")</f>
        <v>种植类</v>
      </c>
      <c r="D3929" s="6" t="str">
        <f t="shared" si="245"/>
        <v>种植类</v>
      </c>
      <c r="E3929" s="6" t="str">
        <f>IFERROR(VLOOKUP(B3929,总表!A:D,3,0),"-")</f>
        <v>紫色菊花花株</v>
      </c>
      <c r="F3929" s="6" t="str">
        <f t="shared" si="246"/>
        <v>紫色菊花花株</v>
      </c>
      <c r="H3929" s="6" t="str">
        <f>IF(IFERROR(VLOOKUP(B3929,总表!A:D,4,0),"露易")=0," ",IFERROR(VLOOKUP(B3929,总表!A:D,4,0),"-"))</f>
        <v> </v>
      </c>
      <c r="I3929" s="6" t="str">
        <f t="shared" si="247"/>
        <v> </v>
      </c>
    </row>
    <row r="3930" spans="1:9">
      <c r="A3930" s="6">
        <v>3929</v>
      </c>
      <c r="B3930" s="47" t="str">
        <f t="shared" si="244"/>
        <v>00000F59</v>
      </c>
      <c r="C3930" s="47" t="str">
        <f>IFERROR(VLOOKUP(B3930,总表!A:B,2,0),"-")</f>
        <v>-</v>
      </c>
      <c r="D3930" s="6" t="str">
        <f t="shared" si="245"/>
        <v>-</v>
      </c>
      <c r="E3930" s="6" t="str">
        <f>IFERROR(VLOOKUP(B3930,总表!A:D,3,0),"-")</f>
        <v>-</v>
      </c>
      <c r="F3930" s="6" t="str">
        <f t="shared" si="246"/>
        <v>-</v>
      </c>
      <c r="G3930" s="6" t="s">
        <v>9</v>
      </c>
      <c r="H3930" s="6" t="str">
        <f>IF(IFERROR(VLOOKUP(B3930,总表!A:D,4,0),"露易")=0," ",IFERROR(VLOOKUP(B3930,总表!A:D,4,0),"-"))</f>
        <v>-</v>
      </c>
      <c r="I3930" s="6" t="str">
        <f t="shared" si="247"/>
        <v>-</v>
      </c>
    </row>
    <row r="3931" spans="1:9">
      <c r="A3931" s="6">
        <v>3930</v>
      </c>
      <c r="B3931" s="47" t="str">
        <f t="shared" si="244"/>
        <v>00000F5A</v>
      </c>
      <c r="C3931" s="47" t="str">
        <f>IFERROR(VLOOKUP(B3931,总表!A:B,2,0),"-")</f>
        <v>种植类</v>
      </c>
      <c r="D3931" s="6" t="str">
        <f t="shared" si="245"/>
        <v>种植类</v>
      </c>
      <c r="E3931" s="6" t="str">
        <f>IFERROR(VLOOKUP(B3931,总表!A:D,3,0),"-")</f>
        <v>粉红菊花花株</v>
      </c>
      <c r="F3931" s="6" t="str">
        <f t="shared" si="246"/>
        <v>粉红菊花花株</v>
      </c>
      <c r="H3931" s="6" t="str">
        <f>IF(IFERROR(VLOOKUP(B3931,总表!A:D,4,0),"露易")=0," ",IFERROR(VLOOKUP(B3931,总表!A:D,4,0),"-"))</f>
        <v> </v>
      </c>
      <c r="I3931" s="6" t="str">
        <f t="shared" si="247"/>
        <v> </v>
      </c>
    </row>
    <row r="3932" spans="1:9">
      <c r="A3932" s="6">
        <v>3931</v>
      </c>
      <c r="B3932" s="47" t="str">
        <f t="shared" si="244"/>
        <v>00000F5B</v>
      </c>
      <c r="C3932" s="47" t="str">
        <f>IFERROR(VLOOKUP(B3932,总表!A:B,2,0),"-")</f>
        <v>种植类</v>
      </c>
      <c r="D3932" s="6" t="str">
        <f t="shared" si="245"/>
        <v>种植类</v>
      </c>
      <c r="E3932" s="51" t="str">
        <f>IFERROR(VLOOKUP(B3932,总表!A:D,3,0),"-")</f>
        <v>红色菊花芽</v>
      </c>
      <c r="F3932" s="51" t="str">
        <f t="shared" si="246"/>
        <v>红色菊花芽</v>
      </c>
      <c r="H3932" s="6" t="str">
        <f>IF(IFERROR(VLOOKUP(B3932,总表!A:D,4,0),"露易")=0," ",IFERROR(VLOOKUP(B3932,总表!A:D,4,0),"-"))</f>
        <v> </v>
      </c>
      <c r="I3932" s="6" t="str">
        <f t="shared" si="247"/>
        <v> </v>
      </c>
    </row>
    <row r="3933" spans="1:9">
      <c r="A3933" s="6">
        <v>3932</v>
      </c>
      <c r="B3933" s="47" t="str">
        <f t="shared" si="244"/>
        <v>00000F5C</v>
      </c>
      <c r="C3933" s="47" t="str">
        <f>IFERROR(VLOOKUP(B3933,总表!A:B,2,0),"-")</f>
        <v>种植类</v>
      </c>
      <c r="D3933" s="6" t="str">
        <f t="shared" si="245"/>
        <v>种植类</v>
      </c>
      <c r="E3933" s="51" t="str">
        <f>IFERROR(VLOOKUP(B3933,总表!A:D,3,0),"-")</f>
        <v>红色菊花花株</v>
      </c>
      <c r="F3933" s="51" t="str">
        <f t="shared" si="246"/>
        <v>红色菊花花株</v>
      </c>
      <c r="H3933" s="6" t="str">
        <f>IF(IFERROR(VLOOKUP(B3933,总表!A:D,4,0),"露易")=0," ",IFERROR(VLOOKUP(B3933,总表!A:D,4,0),"-"))</f>
        <v> </v>
      </c>
      <c r="I3933" s="6" t="str">
        <f t="shared" si="247"/>
        <v> </v>
      </c>
    </row>
    <row r="3934" spans="1:9">
      <c r="A3934" s="6">
        <v>3933</v>
      </c>
      <c r="B3934" s="47" t="str">
        <f t="shared" si="244"/>
        <v>00000F5D</v>
      </c>
      <c r="C3934" s="47" t="str">
        <f>IFERROR(VLOOKUP(B3934,总表!A:B,2,0),"-")</f>
        <v>-</v>
      </c>
      <c r="D3934" s="6" t="str">
        <f t="shared" si="245"/>
        <v>-</v>
      </c>
      <c r="E3934" s="6" t="str">
        <f>IFERROR(VLOOKUP(B3934,总表!A:D,3,0),"-")</f>
        <v>-</v>
      </c>
      <c r="F3934" s="6" t="str">
        <f t="shared" si="246"/>
        <v>-</v>
      </c>
      <c r="G3934" s="6" t="s">
        <v>9</v>
      </c>
      <c r="H3934" s="6" t="str">
        <f>IF(IFERROR(VLOOKUP(B3934,总表!A:D,4,0),"露易")=0," ",IFERROR(VLOOKUP(B3934,总表!A:D,4,0),"-"))</f>
        <v>-</v>
      </c>
      <c r="I3934" s="6" t="str">
        <f t="shared" si="247"/>
        <v>-</v>
      </c>
    </row>
    <row r="3935" spans="1:9">
      <c r="A3935" s="6">
        <v>3934</v>
      </c>
      <c r="B3935" s="47" t="str">
        <f t="shared" si="244"/>
        <v>00000F5E</v>
      </c>
      <c r="C3935" s="47" t="str">
        <f>IFERROR(VLOOKUP(B3935,总表!A:B,2,0),"-")</f>
        <v>种植类</v>
      </c>
      <c r="D3935" s="6" t="str">
        <f t="shared" si="245"/>
        <v>种植类</v>
      </c>
      <c r="E3935" s="51" t="str">
        <f>IFERROR(VLOOKUP(B3935,总表!A:D,3,0),"-")</f>
        <v>绿色菊花花株</v>
      </c>
      <c r="F3935" s="51" t="str">
        <f t="shared" si="246"/>
        <v>绿色菊花花株</v>
      </c>
      <c r="H3935" s="6" t="str">
        <f>IF(IFERROR(VLOOKUP(B3935,总表!A:D,4,0),"露易")=0," ",IFERROR(VLOOKUP(B3935,总表!A:D,4,0),"-"))</f>
        <v> </v>
      </c>
      <c r="I3935" s="6" t="str">
        <f t="shared" si="247"/>
        <v> </v>
      </c>
    </row>
    <row r="3936" spans="1:9">
      <c r="A3936" s="6">
        <v>3935</v>
      </c>
      <c r="B3936" s="47" t="str">
        <f t="shared" si="244"/>
        <v>00000F5F</v>
      </c>
      <c r="C3936" s="47" t="str">
        <f>IFERROR(VLOOKUP(B3936,总表!A:B,2,0),"-")</f>
        <v>-</v>
      </c>
      <c r="D3936" s="6" t="str">
        <f t="shared" si="245"/>
        <v>-</v>
      </c>
      <c r="E3936" s="6" t="str">
        <f>IFERROR(VLOOKUP(B3936,总表!A:D,3,0),"-")</f>
        <v>-</v>
      </c>
      <c r="F3936" s="6" t="str">
        <f t="shared" si="246"/>
        <v>-</v>
      </c>
      <c r="G3936" s="6" t="s">
        <v>9</v>
      </c>
      <c r="H3936" s="6" t="str">
        <f>IF(IFERROR(VLOOKUP(B3936,总表!A:D,4,0),"露易")=0," ",IFERROR(VLOOKUP(B3936,总表!A:D,4,0),"-"))</f>
        <v>-</v>
      </c>
      <c r="I3936" s="6" t="str">
        <f t="shared" si="247"/>
        <v>-</v>
      </c>
    </row>
    <row r="3937" spans="1:9">
      <c r="A3937" s="6">
        <v>3936</v>
      </c>
      <c r="B3937" s="47" t="str">
        <f t="shared" si="244"/>
        <v>00000F60</v>
      </c>
      <c r="C3937" s="47" t="str">
        <f>IFERROR(VLOOKUP(B3937,总表!A:B,2,0),"-")</f>
        <v>-</v>
      </c>
      <c r="D3937" s="6" t="str">
        <f t="shared" si="245"/>
        <v>-</v>
      </c>
      <c r="E3937" s="6" t="str">
        <f>IFERROR(VLOOKUP(B3937,总表!A:D,3,0),"-")</f>
        <v>-</v>
      </c>
      <c r="F3937" s="6" t="str">
        <f t="shared" si="246"/>
        <v>-</v>
      </c>
      <c r="G3937" s="6" t="s">
        <v>9</v>
      </c>
      <c r="H3937" s="6" t="str">
        <f>IF(IFERROR(VLOOKUP(B3937,总表!A:D,4,0),"露易")=0," ",IFERROR(VLOOKUP(B3937,总表!A:D,4,0),"-"))</f>
        <v>-</v>
      </c>
      <c r="I3937" s="6" t="str">
        <f t="shared" si="247"/>
        <v>-</v>
      </c>
    </row>
    <row r="3938" spans="1:9">
      <c r="A3938" s="6">
        <v>3937</v>
      </c>
      <c r="B3938" s="47" t="str">
        <f t="shared" si="244"/>
        <v>00000F61</v>
      </c>
      <c r="C3938" s="47" t="str">
        <f>IFERROR(VLOOKUP(B3938,总表!A:B,2,0),"-")</f>
        <v>-</v>
      </c>
      <c r="D3938" s="6" t="str">
        <f t="shared" si="245"/>
        <v>-</v>
      </c>
      <c r="E3938" s="6" t="str">
        <f>IFERROR(VLOOKUP(B3938,总表!A:D,3,0),"-")</f>
        <v>-</v>
      </c>
      <c r="F3938" s="6" t="str">
        <f t="shared" si="246"/>
        <v>-</v>
      </c>
      <c r="G3938" s="6" t="s">
        <v>9</v>
      </c>
      <c r="H3938" s="6" t="str">
        <f>IF(IFERROR(VLOOKUP(B3938,总表!A:D,4,0),"露易")=0," ",IFERROR(VLOOKUP(B3938,总表!A:D,4,0),"-"))</f>
        <v>-</v>
      </c>
      <c r="I3938" s="6" t="str">
        <f t="shared" si="247"/>
        <v>-</v>
      </c>
    </row>
    <row r="3939" spans="1:9">
      <c r="A3939" s="6">
        <v>3938</v>
      </c>
      <c r="B3939" s="47" t="str">
        <f t="shared" si="244"/>
        <v>00000F62</v>
      </c>
      <c r="C3939" s="47" t="str">
        <f>IFERROR(VLOOKUP(B3939,总表!A:B,2,0),"-")</f>
        <v>-</v>
      </c>
      <c r="D3939" s="6" t="str">
        <f t="shared" si="245"/>
        <v>-</v>
      </c>
      <c r="E3939" s="6" t="str">
        <f>IFERROR(VLOOKUP(B3939,总表!A:D,3,0),"-")</f>
        <v>-</v>
      </c>
      <c r="F3939" s="6" t="str">
        <f t="shared" si="246"/>
        <v>-</v>
      </c>
      <c r="G3939" s="6" t="s">
        <v>9</v>
      </c>
      <c r="H3939" s="6" t="str">
        <f>IF(IFERROR(VLOOKUP(B3939,总表!A:D,4,0),"露易")=0," ",IFERROR(VLOOKUP(B3939,总表!A:D,4,0),"-"))</f>
        <v>-</v>
      </c>
      <c r="I3939" s="6" t="str">
        <f t="shared" si="247"/>
        <v>-</v>
      </c>
    </row>
    <row r="3940" spans="1:9">
      <c r="A3940" s="6">
        <v>3939</v>
      </c>
      <c r="B3940" s="47" t="str">
        <f t="shared" si="244"/>
        <v>00000F63</v>
      </c>
      <c r="C3940" s="47" t="str">
        <f>IFERROR(VLOOKUP(B3940,总表!A:B,2,0),"-")</f>
        <v>上衣</v>
      </c>
      <c r="D3940" s="6" t="str">
        <f t="shared" si="245"/>
        <v>上衣</v>
      </c>
      <c r="E3940" s="6" t="str">
        <f>IFERROR(VLOOKUP(B3940,总表!A:D,3,0),"-")</f>
        <v>切斯特大衣</v>
      </c>
      <c r="F3940" s="6" t="str">
        <f t="shared" si="246"/>
        <v>切斯特大衣</v>
      </c>
      <c r="H3940" s="51" t="str">
        <f>IF(IFERROR(VLOOKUP(B3940,总表!A:D,4,0),"露易")=0," ",IFERROR(VLOOKUP(B3940,总表!A:D,4,0),"-"))</f>
        <v>驼色</v>
      </c>
      <c r="I3940" s="51" t="str">
        <f t="shared" si="247"/>
        <v>驼色</v>
      </c>
    </row>
    <row r="3941" spans="1:9">
      <c r="A3941" s="6">
        <v>3940</v>
      </c>
      <c r="B3941" s="47" t="str">
        <f t="shared" si="244"/>
        <v>00000F64</v>
      </c>
      <c r="C3941" s="47" t="str">
        <f>IFERROR(VLOOKUP(B3941,总表!A:B,2,0),"-")</f>
        <v>-</v>
      </c>
      <c r="D3941" s="6" t="str">
        <f t="shared" si="245"/>
        <v>-</v>
      </c>
      <c r="E3941" s="6" t="str">
        <f>IFERROR(VLOOKUP(B3941,总表!A:D,3,0),"-")</f>
        <v>-</v>
      </c>
      <c r="F3941" s="6" t="str">
        <f t="shared" si="246"/>
        <v>-</v>
      </c>
      <c r="G3941" s="6" t="s">
        <v>9</v>
      </c>
      <c r="H3941" s="6" t="str">
        <f>IF(IFERROR(VLOOKUP(B3941,总表!A:D,4,0),"露易")=0," ",IFERROR(VLOOKUP(B3941,总表!A:D,4,0),"-"))</f>
        <v>-</v>
      </c>
      <c r="I3941" s="6" t="str">
        <f t="shared" si="247"/>
        <v>-</v>
      </c>
    </row>
    <row r="3942" spans="1:9">
      <c r="A3942" s="6">
        <v>3941</v>
      </c>
      <c r="B3942" s="47" t="str">
        <f t="shared" si="244"/>
        <v>00000F65</v>
      </c>
      <c r="C3942" s="47" t="str">
        <f>IFERROR(VLOOKUP(B3942,总表!A:B,2,0),"-")</f>
        <v>上衣</v>
      </c>
      <c r="D3942" s="6" t="str">
        <f t="shared" si="245"/>
        <v>上衣</v>
      </c>
      <c r="E3942" s="6" t="str">
        <f>IFERROR(VLOOKUP(B3942,总表!A:D,3,0),"-")</f>
        <v>格纹切斯特大衣</v>
      </c>
      <c r="F3942" s="6" t="str">
        <f t="shared" si="246"/>
        <v>格纹切斯特大衣</v>
      </c>
      <c r="H3942" s="6" t="str">
        <f>IF(IFERROR(VLOOKUP(B3942,总表!A:D,4,0),"露易")=0," ",IFERROR(VLOOKUP(B3942,总表!A:D,4,0),"-"))</f>
        <v>棕色</v>
      </c>
      <c r="I3942" s="6" t="str">
        <f t="shared" si="247"/>
        <v>棕色</v>
      </c>
    </row>
    <row r="3943" spans="1:9">
      <c r="A3943" s="6">
        <v>3942</v>
      </c>
      <c r="B3943" s="47" t="str">
        <f t="shared" si="244"/>
        <v>00000F66</v>
      </c>
      <c r="C3943" s="47" t="str">
        <f>IFERROR(VLOOKUP(B3943,总表!A:B,2,0),"-")</f>
        <v>-</v>
      </c>
      <c r="D3943" s="6" t="str">
        <f t="shared" si="245"/>
        <v>-</v>
      </c>
      <c r="E3943" s="6" t="str">
        <f>IFERROR(VLOOKUP(B3943,总表!A:D,3,0),"-")</f>
        <v>-</v>
      </c>
      <c r="F3943" s="6" t="str">
        <f t="shared" si="246"/>
        <v>-</v>
      </c>
      <c r="G3943" s="6" t="s">
        <v>9</v>
      </c>
      <c r="H3943" s="6" t="str">
        <f>IF(IFERROR(VLOOKUP(B3943,总表!A:D,4,0),"露易")=0," ",IFERROR(VLOOKUP(B3943,总表!A:D,4,0),"-"))</f>
        <v>-</v>
      </c>
      <c r="I3943" s="6" t="str">
        <f t="shared" si="247"/>
        <v>-</v>
      </c>
    </row>
    <row r="3944" spans="1:9">
      <c r="A3944" s="6">
        <v>3943</v>
      </c>
      <c r="B3944" s="47" t="str">
        <f t="shared" si="244"/>
        <v>00000F67</v>
      </c>
      <c r="C3944" s="50" t="str">
        <f>IFERROR(VLOOKUP(B3944,总表!A:B,2,0),"-")</f>
        <v>摆设类</v>
      </c>
      <c r="D3944" s="51" t="str">
        <f t="shared" si="245"/>
        <v>摆设类</v>
      </c>
      <c r="E3944" s="51" t="str">
        <f>IFERROR(VLOOKUP(B3944,总表!A:D,3,0),"-")</f>
        <v>铸铁木DIY桌</v>
      </c>
      <c r="F3944" s="51" t="str">
        <f t="shared" si="246"/>
        <v>铸铁木DIY桌</v>
      </c>
      <c r="H3944" s="6" t="str">
        <f>IF(IFERROR(VLOOKUP(B3944,总表!A:D,4,0),"露易")=0," ",IFERROR(VLOOKUP(B3944,总表!A:D,4,0),"-"))</f>
        <v> </v>
      </c>
      <c r="I3944" s="6" t="str">
        <f t="shared" si="247"/>
        <v> </v>
      </c>
    </row>
    <row r="3945" spans="1:9">
      <c r="A3945" s="6">
        <v>3944</v>
      </c>
      <c r="B3945" s="47" t="str">
        <f t="shared" si="244"/>
        <v>00000F68</v>
      </c>
      <c r="C3945" s="47" t="str">
        <f>IFERROR(VLOOKUP(B3945,总表!A:B,2,0),"-")</f>
        <v>-</v>
      </c>
      <c r="D3945" s="6" t="str">
        <f t="shared" si="245"/>
        <v>-</v>
      </c>
      <c r="E3945" s="6" t="str">
        <f>IFERROR(VLOOKUP(B3945,总表!A:D,3,0),"-")</f>
        <v>-</v>
      </c>
      <c r="F3945" s="6" t="str">
        <f t="shared" si="246"/>
        <v>-</v>
      </c>
      <c r="G3945" s="6" t="s">
        <v>9</v>
      </c>
      <c r="H3945" s="6" t="str">
        <f>IF(IFERROR(VLOOKUP(B3945,总表!A:D,4,0),"露易")=0," ",IFERROR(VLOOKUP(B3945,总表!A:D,4,0),"-"))</f>
        <v>-</v>
      </c>
      <c r="I3945" s="6" t="str">
        <f t="shared" si="247"/>
        <v>-</v>
      </c>
    </row>
    <row r="3946" spans="1:9">
      <c r="A3946" s="6">
        <v>3945</v>
      </c>
      <c r="B3946" s="47" t="str">
        <f t="shared" si="244"/>
        <v>00000F69</v>
      </c>
      <c r="C3946" s="47" t="str">
        <f>IFERROR(VLOOKUP(B3946,总表!A:B,2,0),"-")</f>
        <v>-</v>
      </c>
      <c r="D3946" s="6" t="str">
        <f t="shared" si="245"/>
        <v>-</v>
      </c>
      <c r="E3946" s="6" t="str">
        <f>IFERROR(VLOOKUP(B3946,总表!A:D,3,0),"-")</f>
        <v>-</v>
      </c>
      <c r="F3946" s="6" t="str">
        <f t="shared" si="246"/>
        <v>-</v>
      </c>
      <c r="G3946" s="6" t="s">
        <v>9</v>
      </c>
      <c r="H3946" s="6" t="str">
        <f>IF(IFERROR(VLOOKUP(B3946,总表!A:D,4,0),"露易")=0," ",IFERROR(VLOOKUP(B3946,总表!A:D,4,0),"-"))</f>
        <v>-</v>
      </c>
      <c r="I3946" s="6" t="str">
        <f t="shared" si="247"/>
        <v>-</v>
      </c>
    </row>
    <row r="3947" spans="1:9">
      <c r="A3947" s="6">
        <v>3946</v>
      </c>
      <c r="B3947" s="47" t="str">
        <f t="shared" si="244"/>
        <v>00000F6A</v>
      </c>
      <c r="C3947" s="50" t="str">
        <f>IFERROR(VLOOKUP(B3947,总表!A:B,2,0),"-")</f>
        <v>摆设类</v>
      </c>
      <c r="D3947" s="51" t="str">
        <f t="shared" si="245"/>
        <v>摆设类</v>
      </c>
      <c r="E3947" s="51" t="str">
        <f>IFERROR(VLOOKUP(B3947,总表!A:D,3,0),"-")</f>
        <v>户外桌</v>
      </c>
      <c r="F3947" s="51" t="str">
        <f t="shared" si="246"/>
        <v>户外桌</v>
      </c>
      <c r="H3947" s="6" t="str">
        <f>IF(IFERROR(VLOOKUP(B3947,总表!A:D,4,0),"露易")=0," ",IFERROR(VLOOKUP(B3947,总表!A:D,4,0),"-"))</f>
        <v> </v>
      </c>
      <c r="I3947" s="6" t="str">
        <f t="shared" si="247"/>
        <v> </v>
      </c>
    </row>
    <row r="3948" spans="1:9">
      <c r="A3948" s="6">
        <v>3947</v>
      </c>
      <c r="B3948" s="47" t="str">
        <f t="shared" si="244"/>
        <v>00000F6B</v>
      </c>
      <c r="C3948" s="50" t="str">
        <f>IFERROR(VLOOKUP(B3948,总表!A:B,2,0),"-")</f>
        <v>摆设类</v>
      </c>
      <c r="D3948" s="51" t="str">
        <f t="shared" si="245"/>
        <v>摆设类</v>
      </c>
      <c r="E3948" s="51" t="str">
        <f>IFERROR(VLOOKUP(B3948,总表!A:D,3,0),"-")</f>
        <v>户外长凳</v>
      </c>
      <c r="F3948" s="51" t="str">
        <f t="shared" si="246"/>
        <v>户外长凳</v>
      </c>
      <c r="H3948" s="6" t="str">
        <f>IF(IFERROR(VLOOKUP(B3948,总表!A:D,4,0),"露易")=0," ",IFERROR(VLOOKUP(B3948,总表!A:D,4,0),"-"))</f>
        <v> </v>
      </c>
      <c r="I3948" s="6" t="str">
        <f t="shared" si="247"/>
        <v> </v>
      </c>
    </row>
    <row r="3949" spans="1:9">
      <c r="A3949" s="6">
        <v>3948</v>
      </c>
      <c r="B3949" s="47" t="str">
        <f t="shared" si="244"/>
        <v>00000F6C</v>
      </c>
      <c r="C3949" s="50" t="str">
        <f>IFERROR(VLOOKUP(B3949,总表!A:B,2,0),"-")</f>
        <v>摆设类</v>
      </c>
      <c r="D3949" s="51" t="str">
        <f t="shared" si="245"/>
        <v>摆设类</v>
      </c>
      <c r="E3949" s="51" t="str">
        <f>IFERROR(VLOOKUP(B3949,总表!A:D,3,0),"-")</f>
        <v>饰品架</v>
      </c>
      <c r="F3949" s="51" t="str">
        <f t="shared" si="246"/>
        <v>饰品架</v>
      </c>
      <c r="H3949" s="6" t="str">
        <f>IF(IFERROR(VLOOKUP(B3949,总表!A:D,4,0),"露易")=0," ",IFERROR(VLOOKUP(B3949,总表!A:D,4,0),"-"))</f>
        <v> </v>
      </c>
      <c r="I3949" s="6" t="str">
        <f t="shared" si="247"/>
        <v> </v>
      </c>
    </row>
    <row r="3950" spans="1:9">
      <c r="A3950" s="6">
        <v>3949</v>
      </c>
      <c r="B3950" s="47" t="str">
        <f t="shared" si="244"/>
        <v>00000F6D</v>
      </c>
      <c r="C3950" s="50" t="str">
        <f>IFERROR(VLOOKUP(B3950,总表!A:B,2,0),"-")</f>
        <v>摆设类</v>
      </c>
      <c r="D3950" s="51" t="str">
        <f t="shared" si="245"/>
        <v>摆设类</v>
      </c>
      <c r="E3950" s="6" t="str">
        <f>IFERROR(VLOOKUP(B3950,总表!A:D,3,0),"-")</f>
        <v>火鹤花</v>
      </c>
      <c r="F3950" s="6" t="str">
        <f t="shared" si="246"/>
        <v>火鹤花</v>
      </c>
      <c r="H3950" s="6" t="str">
        <f>IF(IFERROR(VLOOKUP(B3950,总表!A:D,4,0),"露易")=0," ",IFERROR(VLOOKUP(B3950,总表!A:D,4,0),"-"))</f>
        <v> </v>
      </c>
      <c r="I3950" s="6" t="str">
        <f t="shared" si="247"/>
        <v> </v>
      </c>
    </row>
    <row r="3951" spans="1:9">
      <c r="A3951" s="6">
        <v>3950</v>
      </c>
      <c r="B3951" s="47" t="str">
        <f t="shared" si="244"/>
        <v>00000F6E</v>
      </c>
      <c r="C3951" s="50" t="str">
        <f>IFERROR(VLOOKUP(B3951,总表!A:B,2,0),"-")</f>
        <v>摆设类</v>
      </c>
      <c r="D3951" s="51" t="str">
        <f t="shared" si="245"/>
        <v>摆设类</v>
      </c>
      <c r="E3951" s="6" t="str">
        <f>IFERROR(VLOOKUP(B3951,总表!A:D,3,0),"-")</f>
        <v>古董椅子</v>
      </c>
      <c r="F3951" s="6" t="str">
        <f t="shared" si="246"/>
        <v>古董椅子</v>
      </c>
      <c r="H3951" s="6" t="str">
        <f>IF(IFERROR(VLOOKUP(B3951,总表!A:D,4,0),"露易")=0," ",IFERROR(VLOOKUP(B3951,总表!A:D,4,0),"-"))</f>
        <v> </v>
      </c>
      <c r="I3951" s="6" t="str">
        <f t="shared" si="247"/>
        <v> </v>
      </c>
    </row>
    <row r="3952" spans="1:9">
      <c r="A3952" s="6">
        <v>3951</v>
      </c>
      <c r="B3952" s="47" t="str">
        <f t="shared" si="244"/>
        <v>00000F6F</v>
      </c>
      <c r="C3952" s="50" t="str">
        <f>IFERROR(VLOOKUP(B3952,总表!A:B,2,0),"-")</f>
        <v>摆设类</v>
      </c>
      <c r="D3952" s="51" t="str">
        <f t="shared" si="245"/>
        <v>摆设类</v>
      </c>
      <c r="E3952" s="6" t="str">
        <f>IFERROR(VLOOKUP(B3952,总表!A:D,3,0),"-")</f>
        <v>古董玄关桌</v>
      </c>
      <c r="F3952" s="6" t="str">
        <f t="shared" si="246"/>
        <v>古董玄关桌</v>
      </c>
      <c r="H3952" s="6" t="str">
        <f>IF(IFERROR(VLOOKUP(B3952,总表!A:D,4,0),"露易")=0," ",IFERROR(VLOOKUP(B3952,总表!A:D,4,0),"-"))</f>
        <v> </v>
      </c>
      <c r="I3952" s="6" t="str">
        <f t="shared" si="247"/>
        <v> </v>
      </c>
    </row>
    <row r="3953" spans="1:9">
      <c r="A3953" s="6">
        <v>3952</v>
      </c>
      <c r="B3953" s="47" t="str">
        <f t="shared" si="244"/>
        <v>00000F70</v>
      </c>
      <c r="C3953" s="50" t="str">
        <f>IFERROR(VLOOKUP(B3953,总表!A:B,2,0),"-")</f>
        <v>摆设类</v>
      </c>
      <c r="D3953" s="51" t="str">
        <f t="shared" si="245"/>
        <v>摆设类</v>
      </c>
      <c r="E3953" s="6" t="str">
        <f>IFERROR(VLOOKUP(B3953,总表!A:D,3,0),"-")</f>
        <v>古董桌</v>
      </c>
      <c r="F3953" s="6" t="str">
        <f t="shared" si="246"/>
        <v>古董桌</v>
      </c>
      <c r="H3953" s="6" t="str">
        <f>IF(IFERROR(VLOOKUP(B3953,总表!A:D,4,0),"露易")=0," ",IFERROR(VLOOKUP(B3953,总表!A:D,4,0),"-"))</f>
        <v> </v>
      </c>
      <c r="I3953" s="6" t="str">
        <f t="shared" si="247"/>
        <v> </v>
      </c>
    </row>
    <row r="3954" spans="1:9">
      <c r="A3954" s="6">
        <v>3953</v>
      </c>
      <c r="B3954" s="47" t="str">
        <f t="shared" si="244"/>
        <v>00000F71</v>
      </c>
      <c r="C3954" s="50" t="str">
        <f>IFERROR(VLOOKUP(B3954,总表!A:B,2,0),"-")</f>
        <v>摆设类</v>
      </c>
      <c r="D3954" s="51" t="str">
        <f t="shared" si="245"/>
        <v>摆设类</v>
      </c>
      <c r="E3954" s="6" t="str">
        <f>IFERROR(VLOOKUP(B3954,总表!A:D,3,0),"-")</f>
        <v>古董电话</v>
      </c>
      <c r="F3954" s="6" t="str">
        <f t="shared" si="246"/>
        <v>古董电话</v>
      </c>
      <c r="H3954" s="6" t="str">
        <f>IF(IFERROR(VLOOKUP(B3954,总表!A:D,4,0),"露易")=0," ",IFERROR(VLOOKUP(B3954,总表!A:D,4,0),"-"))</f>
        <v> </v>
      </c>
      <c r="I3954" s="6" t="str">
        <f t="shared" si="247"/>
        <v> </v>
      </c>
    </row>
    <row r="3955" spans="1:9">
      <c r="A3955" s="6">
        <v>3954</v>
      </c>
      <c r="B3955" s="47" t="str">
        <f t="shared" si="244"/>
        <v>00000F72</v>
      </c>
      <c r="C3955" s="50" t="str">
        <f>IFERROR(VLOOKUP(B3955,总表!A:B,2,0),"-")</f>
        <v>摆设类</v>
      </c>
      <c r="D3955" s="51" t="str">
        <f t="shared" si="245"/>
        <v>摆设类</v>
      </c>
      <c r="E3955" s="6" t="str">
        <f>IFERROR(VLOOKUP(B3955,总表!A:D,3,0),"-")</f>
        <v>古董时钟</v>
      </c>
      <c r="F3955" s="6" t="str">
        <f t="shared" si="246"/>
        <v>古董时钟</v>
      </c>
      <c r="H3955" s="6" t="str">
        <f>IF(IFERROR(VLOOKUP(B3955,总表!A:D,4,0),"露易")=0," ",IFERROR(VLOOKUP(B3955,总表!A:D,4,0),"-"))</f>
        <v> </v>
      </c>
      <c r="I3955" s="6" t="str">
        <f t="shared" si="247"/>
        <v> </v>
      </c>
    </row>
    <row r="3956" spans="1:9">
      <c r="A3956" s="6">
        <v>3955</v>
      </c>
      <c r="B3956" s="47" t="str">
        <f t="shared" si="244"/>
        <v>00000F73</v>
      </c>
      <c r="C3956" s="50" t="str">
        <f>IFERROR(VLOOKUP(B3956,总表!A:B,2,0),"-")</f>
        <v>摆设类</v>
      </c>
      <c r="D3956" s="51" t="str">
        <f t="shared" si="245"/>
        <v>摆设类</v>
      </c>
      <c r="E3956" s="6" t="str">
        <f>IFERROR(VLOOKUP(B3956,总表!A:D,3,0),"-")</f>
        <v>古董梳妆台</v>
      </c>
      <c r="F3956" s="6" t="str">
        <f t="shared" si="246"/>
        <v>古董梳妆台</v>
      </c>
      <c r="H3956" s="6" t="str">
        <f>IF(IFERROR(VLOOKUP(B3956,总表!A:D,4,0),"露易")=0," ",IFERROR(VLOOKUP(B3956,总表!A:D,4,0),"-"))</f>
        <v> </v>
      </c>
      <c r="I3956" s="6" t="str">
        <f t="shared" si="247"/>
        <v> </v>
      </c>
    </row>
    <row r="3957" spans="1:9">
      <c r="A3957" s="6">
        <v>3956</v>
      </c>
      <c r="B3957" s="47" t="str">
        <f t="shared" si="244"/>
        <v>00000F74</v>
      </c>
      <c r="C3957" s="50" t="str">
        <f>IFERROR(VLOOKUP(B3957,总表!A:B,2,0),"-")</f>
        <v>摆设类</v>
      </c>
      <c r="D3957" s="51" t="str">
        <f t="shared" si="245"/>
        <v>摆设类</v>
      </c>
      <c r="E3957" s="6" t="str">
        <f>IFERROR(VLOOKUP(B3957,总表!A:D,3,0),"-")</f>
        <v>古董写字桌</v>
      </c>
      <c r="F3957" s="6" t="str">
        <f t="shared" si="246"/>
        <v>古董写字桌</v>
      </c>
      <c r="H3957" s="6" t="str">
        <f>IF(IFERROR(VLOOKUP(B3957,总表!A:D,4,0),"露易")=0," ",IFERROR(VLOOKUP(B3957,总表!A:D,4,0),"-"))</f>
        <v> </v>
      </c>
      <c r="I3957" s="6" t="str">
        <f t="shared" si="247"/>
        <v> </v>
      </c>
    </row>
    <row r="3958" spans="1:9">
      <c r="A3958" s="6">
        <v>3957</v>
      </c>
      <c r="B3958" s="47" t="str">
        <f t="shared" si="244"/>
        <v>00000F75</v>
      </c>
      <c r="C3958" s="50" t="str">
        <f>IFERROR(VLOOKUP(B3958,总表!A:B,2,0),"-")</f>
        <v>摆设类</v>
      </c>
      <c r="D3958" s="51" t="str">
        <f t="shared" si="245"/>
        <v>摆设类</v>
      </c>
      <c r="E3958" s="6" t="str">
        <f>IFERROR(VLOOKUP(B3958,总表!A:D,3,0),"-")</f>
        <v>古董床铺</v>
      </c>
      <c r="F3958" s="6" t="str">
        <f t="shared" si="246"/>
        <v>古董床铺</v>
      </c>
      <c r="H3958" s="6" t="str">
        <f>IF(IFERROR(VLOOKUP(B3958,总表!A:D,4,0),"露易")=0," ",IFERROR(VLOOKUP(B3958,总表!A:D,4,0),"-"))</f>
        <v> </v>
      </c>
      <c r="I3958" s="6" t="str">
        <f t="shared" si="247"/>
        <v> </v>
      </c>
    </row>
    <row r="3959" spans="1:9">
      <c r="A3959" s="6">
        <v>3958</v>
      </c>
      <c r="B3959" s="47" t="str">
        <f t="shared" si="244"/>
        <v>00000F76</v>
      </c>
      <c r="C3959" s="50" t="str">
        <f>IFERROR(VLOOKUP(B3959,总表!A:B,2,0),"-")</f>
        <v>摆设类</v>
      </c>
      <c r="D3959" s="51" t="str">
        <f t="shared" si="245"/>
        <v>摆设类</v>
      </c>
      <c r="E3959" s="6" t="str">
        <f>IFERROR(VLOOKUP(B3959,总表!A:D,3,0),"-")</f>
        <v>古董小桌</v>
      </c>
      <c r="F3959" s="6" t="str">
        <f t="shared" si="246"/>
        <v>古董小桌</v>
      </c>
      <c r="H3959" s="6" t="str">
        <f>IF(IFERROR(VLOOKUP(B3959,总表!A:D,4,0),"露易")=0," ",IFERROR(VLOOKUP(B3959,总表!A:D,4,0),"-"))</f>
        <v> </v>
      </c>
      <c r="I3959" s="6" t="str">
        <f t="shared" si="247"/>
        <v> </v>
      </c>
    </row>
    <row r="3960" spans="1:9">
      <c r="A3960" s="6">
        <v>3959</v>
      </c>
      <c r="B3960" s="47" t="str">
        <f t="shared" si="244"/>
        <v>00000F77</v>
      </c>
      <c r="C3960" s="50" t="str">
        <f>IFERROR(VLOOKUP(B3960,总表!A:B,2,0),"-")</f>
        <v>摆设类</v>
      </c>
      <c r="D3960" s="51" t="str">
        <f t="shared" si="245"/>
        <v>摆设类</v>
      </c>
      <c r="E3960" s="6" t="str">
        <f>IFERROR(VLOOKUP(B3960,总表!A:D,3,0),"-")</f>
        <v>古董衣橱</v>
      </c>
      <c r="F3960" s="6" t="str">
        <f t="shared" si="246"/>
        <v>古董衣橱</v>
      </c>
      <c r="H3960" s="6" t="str">
        <f>IF(IFERROR(VLOOKUP(B3960,总表!A:D,4,0),"露易")=0," ",IFERROR(VLOOKUP(B3960,总表!A:D,4,0),"-"))</f>
        <v> </v>
      </c>
      <c r="I3960" s="6" t="str">
        <f t="shared" si="247"/>
        <v> </v>
      </c>
    </row>
    <row r="3961" spans="1:9">
      <c r="A3961" s="6">
        <v>3960</v>
      </c>
      <c r="B3961" s="47" t="str">
        <f t="shared" si="244"/>
        <v>00000F78</v>
      </c>
      <c r="C3961" s="50" t="str">
        <f>IFERROR(VLOOKUP(B3961,总表!A:B,2,0),"-")</f>
        <v>摆设类</v>
      </c>
      <c r="D3961" s="51" t="str">
        <f t="shared" si="245"/>
        <v>摆设类</v>
      </c>
      <c r="E3961" s="51" t="str">
        <f>IFERROR(VLOOKUP(B3961,总表!A:D,3,0),"-")</f>
        <v>饮料桶</v>
      </c>
      <c r="F3961" s="51" t="str">
        <f t="shared" si="246"/>
        <v>饮料桶</v>
      </c>
      <c r="H3961" s="6" t="str">
        <f>IF(IFERROR(VLOOKUP(B3961,总表!A:D,4,0),"露易")=0," ",IFERROR(VLOOKUP(B3961,总表!A:D,4,0),"-"))</f>
        <v> </v>
      </c>
      <c r="I3961" s="6" t="str">
        <f t="shared" si="247"/>
        <v> </v>
      </c>
    </row>
    <row r="3962" spans="1:9">
      <c r="A3962" s="6">
        <v>3961</v>
      </c>
      <c r="B3962" s="47" t="str">
        <f t="shared" si="244"/>
        <v>00000F79</v>
      </c>
      <c r="C3962" s="50" t="str">
        <f>IFERROR(VLOOKUP(B3962,总表!A:B,2,0),"-")</f>
        <v>摆设类</v>
      </c>
      <c r="D3962" s="51" t="str">
        <f t="shared" si="245"/>
        <v>摆设类</v>
      </c>
      <c r="E3962" s="6" t="str">
        <f>IFERROR(VLOOKUP(B3962,总表!A:D,3,0),"-")</f>
        <v>占卜组合</v>
      </c>
      <c r="F3962" s="6" t="str">
        <f t="shared" si="246"/>
        <v>占卜组合</v>
      </c>
      <c r="H3962" s="6" t="str">
        <f>IF(IFERROR(VLOOKUP(B3962,总表!A:D,4,0),"露易")=0," ",IFERROR(VLOOKUP(B3962,总表!A:D,4,0),"-"))</f>
        <v> </v>
      </c>
      <c r="I3962" s="6" t="str">
        <f t="shared" si="247"/>
        <v> </v>
      </c>
    </row>
    <row r="3963" spans="1:9">
      <c r="A3963" s="6">
        <v>3962</v>
      </c>
      <c r="B3963" s="47" t="str">
        <f t="shared" si="244"/>
        <v>00000F7A</v>
      </c>
      <c r="C3963" s="50" t="str">
        <f>IFERROR(VLOOKUP(B3963,总表!A:B,2,0),"-")</f>
        <v>摆设类</v>
      </c>
      <c r="D3963" s="51" t="str">
        <f t="shared" si="245"/>
        <v>摆设类</v>
      </c>
      <c r="E3963" s="6" t="str">
        <f>IFERROR(VLOOKUP(B3963,总表!A:D,3,0),"-")</f>
        <v>充气沙发</v>
      </c>
      <c r="F3963" s="6" t="str">
        <f t="shared" si="246"/>
        <v>充气沙发</v>
      </c>
      <c r="H3963" s="6" t="str">
        <f>IF(IFERROR(VLOOKUP(B3963,总表!A:D,4,0),"露易")=0," ",IFERROR(VLOOKUP(B3963,总表!A:D,4,0),"-"))</f>
        <v> </v>
      </c>
      <c r="I3963" s="6" t="str">
        <f t="shared" si="247"/>
        <v> </v>
      </c>
    </row>
    <row r="3964" spans="1:9">
      <c r="A3964" s="6">
        <v>3963</v>
      </c>
      <c r="B3964" s="47" t="str">
        <f t="shared" si="244"/>
        <v>00000F7B</v>
      </c>
      <c r="C3964" s="50" t="str">
        <f>IFERROR(VLOOKUP(B3964,总表!A:B,2,0),"-")</f>
        <v>摆设类</v>
      </c>
      <c r="D3964" s="51" t="str">
        <f t="shared" si="245"/>
        <v>摆设类</v>
      </c>
      <c r="E3964" s="51" t="str">
        <f>IFERROR(VLOOKUP(B3964,总表!A:D,3,0),"-")</f>
        <v>电影投影机</v>
      </c>
      <c r="F3964" s="51" t="str">
        <f t="shared" si="246"/>
        <v>电影投影机</v>
      </c>
      <c r="H3964" s="6" t="str">
        <f>IF(IFERROR(VLOOKUP(B3964,总表!A:D,4,0),"露易")=0," ",IFERROR(VLOOKUP(B3964,总表!A:D,4,0),"-"))</f>
        <v> </v>
      </c>
      <c r="I3964" s="6" t="str">
        <f t="shared" si="247"/>
        <v> </v>
      </c>
    </row>
    <row r="3965" spans="1:9">
      <c r="A3965" s="6">
        <v>3964</v>
      </c>
      <c r="B3965" s="47" t="str">
        <f t="shared" si="244"/>
        <v>00000F7C</v>
      </c>
      <c r="C3965" s="47" t="str">
        <f>IFERROR(VLOOKUP(B3965,总表!A:B,2,0),"-")</f>
        <v>-</v>
      </c>
      <c r="D3965" s="6" t="str">
        <f t="shared" si="245"/>
        <v>-</v>
      </c>
      <c r="E3965" s="6" t="str">
        <f>IFERROR(VLOOKUP(B3965,总表!A:D,3,0),"-")</f>
        <v>-</v>
      </c>
      <c r="F3965" s="6" t="str">
        <f t="shared" si="246"/>
        <v>-</v>
      </c>
      <c r="G3965" s="6" t="s">
        <v>9</v>
      </c>
      <c r="H3965" s="6" t="str">
        <f>IF(IFERROR(VLOOKUP(B3965,总表!A:D,4,0),"露易")=0," ",IFERROR(VLOOKUP(B3965,总表!A:D,4,0),"-"))</f>
        <v>-</v>
      </c>
      <c r="I3965" s="6" t="str">
        <f t="shared" si="247"/>
        <v>-</v>
      </c>
    </row>
    <row r="3966" spans="1:9">
      <c r="A3966" s="6">
        <v>3965</v>
      </c>
      <c r="B3966" s="47" t="str">
        <f t="shared" si="244"/>
        <v>00000F7D</v>
      </c>
      <c r="C3966" s="50" t="str">
        <f>IFERROR(VLOOKUP(B3966,总表!A:B,2,0),"-")</f>
        <v>摆设类</v>
      </c>
      <c r="D3966" s="51" t="str">
        <f t="shared" si="245"/>
        <v>摆设类</v>
      </c>
      <c r="E3966" s="6" t="str">
        <f>IFERROR(VLOOKUP(B3966,总表!A:D,3,0),"-")</f>
        <v>水彩用具组合</v>
      </c>
      <c r="F3966" s="6" t="str">
        <f t="shared" si="246"/>
        <v>水彩用具组合</v>
      </c>
      <c r="H3966" s="6" t="str">
        <f>IF(IFERROR(VLOOKUP(B3966,总表!A:D,4,0),"露易")=0," ",IFERROR(VLOOKUP(B3966,总表!A:D,4,0),"-"))</f>
        <v> </v>
      </c>
      <c r="I3966" s="6" t="str">
        <f t="shared" si="247"/>
        <v> </v>
      </c>
    </row>
    <row r="3967" spans="1:9">
      <c r="A3967" s="6">
        <v>3966</v>
      </c>
      <c r="B3967" s="47" t="str">
        <f t="shared" si="244"/>
        <v>00000F7E</v>
      </c>
      <c r="C3967" s="50" t="str">
        <f>IFERROR(VLOOKUP(B3967,总表!A:B,2,0),"-")</f>
        <v>摆设类</v>
      </c>
      <c r="D3967" s="51" t="str">
        <f t="shared" si="245"/>
        <v>摆设类</v>
      </c>
      <c r="E3967" s="6" t="str">
        <f>IFERROR(VLOOKUP(B3967,总表!A:D,3,0),"-")</f>
        <v>大型圣诞树</v>
      </c>
      <c r="F3967" s="6" t="str">
        <f t="shared" si="246"/>
        <v>大型圣诞树</v>
      </c>
      <c r="H3967" s="6" t="str">
        <f>IF(IFERROR(VLOOKUP(B3967,总表!A:D,4,0),"露易")=0," ",IFERROR(VLOOKUP(B3967,总表!A:D,4,0),"-"))</f>
        <v> </v>
      </c>
      <c r="I3967" s="6" t="str">
        <f t="shared" si="247"/>
        <v> </v>
      </c>
    </row>
    <row r="3968" spans="1:9">
      <c r="A3968" s="6">
        <v>3967</v>
      </c>
      <c r="B3968" s="47" t="str">
        <f t="shared" si="244"/>
        <v>00000F7F</v>
      </c>
      <c r="C3968" s="50" t="str">
        <f>IFERROR(VLOOKUP(B3968,总表!A:B,2,0),"-")</f>
        <v>摆设类</v>
      </c>
      <c r="D3968" s="51" t="str">
        <f t="shared" si="245"/>
        <v>摆设类</v>
      </c>
      <c r="E3968" s="51" t="str">
        <f>IFERROR(VLOOKUP(B3968,总表!A:D,3,0),"-")</f>
        <v>扫把畚箕组</v>
      </c>
      <c r="F3968" s="51" t="str">
        <f t="shared" si="246"/>
        <v>扫把畚箕组</v>
      </c>
      <c r="H3968" s="6" t="str">
        <f>IF(IFERROR(VLOOKUP(B3968,总表!A:D,4,0),"露易")=0," ",IFERROR(VLOOKUP(B3968,总表!A:D,4,0),"-"))</f>
        <v> </v>
      </c>
      <c r="I3968" s="6" t="str">
        <f t="shared" si="247"/>
        <v> </v>
      </c>
    </row>
    <row r="3969" spans="1:9">
      <c r="A3969" s="6">
        <v>3968</v>
      </c>
      <c r="B3969" s="47" t="str">
        <f t="shared" si="244"/>
        <v>00000F80</v>
      </c>
      <c r="C3969" s="50" t="str">
        <f>IFERROR(VLOOKUP(B3969,总表!A:B,2,0),"-")</f>
        <v>摆设类</v>
      </c>
      <c r="D3969" s="51" t="str">
        <f t="shared" si="245"/>
        <v>摆设类</v>
      </c>
      <c r="E3969" s="6" t="str">
        <f>IFERROR(VLOOKUP(B3969,总表!A:D,3,0),"-")</f>
        <v>作业文具组合</v>
      </c>
      <c r="F3969" s="6" t="str">
        <f t="shared" si="246"/>
        <v>作业文具组合</v>
      </c>
      <c r="H3969" s="6" t="str">
        <f>IF(IFERROR(VLOOKUP(B3969,总表!A:D,4,0),"露易")=0," ",IFERROR(VLOOKUP(B3969,总表!A:D,4,0),"-"))</f>
        <v> </v>
      </c>
      <c r="I3969" s="6" t="str">
        <f t="shared" si="247"/>
        <v> </v>
      </c>
    </row>
    <row r="3970" spans="1:9">
      <c r="A3970" s="6">
        <v>3969</v>
      </c>
      <c r="B3970" s="47" t="str">
        <f t="shared" ref="B3970:B4033" si="248">DEC2HEX(ROW(A3969),8)</f>
        <v>00000F81</v>
      </c>
      <c r="C3970" s="50" t="str">
        <f>IFERROR(VLOOKUP(B3970,总表!A:B,2,0),"-")</f>
        <v>摆设类</v>
      </c>
      <c r="D3970" s="51" t="str">
        <f t="shared" ref="D3970:D4033" si="249">C3970</f>
        <v>摆设类</v>
      </c>
      <c r="E3970" s="6" t="str">
        <f>IFERROR(VLOOKUP(B3970,总表!A:D,3,0),"-")</f>
        <v>玩具蜈蚣</v>
      </c>
      <c r="F3970" s="6" t="str">
        <f t="shared" ref="F3970:F4033" si="250">E3970</f>
        <v>玩具蜈蚣</v>
      </c>
      <c r="H3970" s="6" t="str">
        <f>IF(IFERROR(VLOOKUP(B3970,总表!A:D,4,0),"露易")=0," ",IFERROR(VLOOKUP(B3970,总表!A:D,4,0),"-"))</f>
        <v> </v>
      </c>
      <c r="I3970" s="6" t="str">
        <f t="shared" ref="I3970:I4033" si="251">H3970</f>
        <v> </v>
      </c>
    </row>
    <row r="3971" spans="1:9">
      <c r="A3971" s="6">
        <v>3970</v>
      </c>
      <c r="B3971" s="47" t="str">
        <f t="shared" si="248"/>
        <v>00000F82</v>
      </c>
      <c r="C3971" s="50" t="str">
        <f>IFERROR(VLOOKUP(B3971,总表!A:B,2,0),"-")</f>
        <v>摆设类</v>
      </c>
      <c r="D3971" s="51" t="str">
        <f t="shared" si="249"/>
        <v>摆设类</v>
      </c>
      <c r="E3971" s="51" t="str">
        <f>IFERROR(VLOOKUP(B3971,总表!A:D,3,0),"-")</f>
        <v>东方风装饰架</v>
      </c>
      <c r="F3971" s="51" t="str">
        <f t="shared" si="250"/>
        <v>东方风装饰架</v>
      </c>
      <c r="H3971" s="6" t="str">
        <f>IF(IFERROR(VLOOKUP(B3971,总表!A:D,4,0),"露易")=0," ",IFERROR(VLOOKUP(B3971,总表!A:D,4,0),"-"))</f>
        <v> </v>
      </c>
      <c r="I3971" s="6" t="str">
        <f t="shared" si="251"/>
        <v> </v>
      </c>
    </row>
    <row r="3972" spans="1:9">
      <c r="A3972" s="6">
        <v>3971</v>
      </c>
      <c r="B3972" s="47" t="str">
        <f t="shared" si="248"/>
        <v>00000F83</v>
      </c>
      <c r="C3972" s="50" t="str">
        <f>IFERROR(VLOOKUP(B3972,总表!A:B,2,0),"-")</f>
        <v>摆设类</v>
      </c>
      <c r="D3972" s="51" t="str">
        <f t="shared" si="249"/>
        <v>摆设类</v>
      </c>
      <c r="E3972" s="51" t="str">
        <f>IFERROR(VLOOKUP(B3972,总表!A:D,3,0),"-")</f>
        <v>东方风屏风</v>
      </c>
      <c r="F3972" s="51" t="str">
        <f t="shared" si="250"/>
        <v>东方风屏风</v>
      </c>
      <c r="H3972" s="6" t="str">
        <f>IF(IFERROR(VLOOKUP(B3972,总表!A:D,4,0),"露易")=0," ",IFERROR(VLOOKUP(B3972,总表!A:D,4,0),"-"))</f>
        <v> </v>
      </c>
      <c r="I3972" s="6" t="str">
        <f t="shared" si="251"/>
        <v> </v>
      </c>
    </row>
    <row r="3973" spans="1:9">
      <c r="A3973" s="6">
        <v>3972</v>
      </c>
      <c r="B3973" s="47" t="str">
        <f t="shared" si="248"/>
        <v>00000F84</v>
      </c>
      <c r="C3973" s="50" t="str">
        <f>IFERROR(VLOOKUP(B3973,总表!A:B,2,0),"-")</f>
        <v>摆设类</v>
      </c>
      <c r="D3973" s="51" t="str">
        <f t="shared" si="249"/>
        <v>摆设类</v>
      </c>
      <c r="E3973" s="51" t="str">
        <f>IFERROR(VLOOKUP(B3973,总表!A:D,3,0),"-")</f>
        <v>东方风矮柜</v>
      </c>
      <c r="F3973" s="51" t="str">
        <f t="shared" si="250"/>
        <v>东方风矮柜</v>
      </c>
      <c r="H3973" s="6" t="str">
        <f>IF(IFERROR(VLOOKUP(B3973,总表!A:D,4,0),"露易")=0," ",IFERROR(VLOOKUP(B3973,总表!A:D,4,0),"-"))</f>
        <v> </v>
      </c>
      <c r="I3973" s="6" t="str">
        <f t="shared" si="251"/>
        <v> </v>
      </c>
    </row>
    <row r="3974" spans="1:9">
      <c r="A3974" s="6">
        <v>3973</v>
      </c>
      <c r="B3974" s="47" t="str">
        <f t="shared" si="248"/>
        <v>00000F85</v>
      </c>
      <c r="C3974" s="50" t="str">
        <f>IFERROR(VLOOKUP(B3974,总表!A:B,2,0),"-")</f>
        <v>摆设类</v>
      </c>
      <c r="D3974" s="51" t="str">
        <f t="shared" si="249"/>
        <v>摆设类</v>
      </c>
      <c r="E3974" s="51" t="str">
        <f>IFERROR(VLOOKUP(B3974,总表!A:D,3,0),"-")</f>
        <v>东方风床铺</v>
      </c>
      <c r="F3974" s="51" t="str">
        <f t="shared" si="250"/>
        <v>东方风床铺</v>
      </c>
      <c r="H3974" s="6" t="str">
        <f>IF(IFERROR(VLOOKUP(B3974,总表!A:D,4,0),"露易")=0," ",IFERROR(VLOOKUP(B3974,总表!A:D,4,0),"-"))</f>
        <v> </v>
      </c>
      <c r="I3974" s="6" t="str">
        <f t="shared" si="251"/>
        <v> </v>
      </c>
    </row>
    <row r="3975" spans="1:9">
      <c r="A3975" s="6">
        <v>3974</v>
      </c>
      <c r="B3975" s="47" t="str">
        <f t="shared" si="248"/>
        <v>00000F86</v>
      </c>
      <c r="C3975" s="50" t="str">
        <f>IFERROR(VLOOKUP(B3975,总表!A:B,2,0),"-")</f>
        <v>摆设类</v>
      </c>
      <c r="D3975" s="51" t="str">
        <f t="shared" si="249"/>
        <v>摆设类</v>
      </c>
      <c r="E3975" s="51" t="str">
        <f>IFERROR(VLOOKUP(B3975,总表!A:D,3,0),"-")</f>
        <v>东方风矮桌</v>
      </c>
      <c r="F3975" s="51" t="str">
        <f t="shared" si="250"/>
        <v>东方风矮桌</v>
      </c>
      <c r="H3975" s="6" t="str">
        <f>IF(IFERROR(VLOOKUP(B3975,总表!A:D,4,0),"露易")=0," ",IFERROR(VLOOKUP(B3975,总表!A:D,4,0),"-"))</f>
        <v> </v>
      </c>
      <c r="I3975" s="6" t="str">
        <f t="shared" si="251"/>
        <v> </v>
      </c>
    </row>
    <row r="3976" spans="1:9">
      <c r="A3976" s="6">
        <v>3975</v>
      </c>
      <c r="B3976" s="47" t="str">
        <f t="shared" si="248"/>
        <v>00000F87</v>
      </c>
      <c r="C3976" s="50" t="str">
        <f>IFERROR(VLOOKUP(B3976,总表!A:B,2,0),"-")</f>
        <v>摆设类</v>
      </c>
      <c r="D3976" s="51" t="str">
        <f t="shared" si="249"/>
        <v>摆设类</v>
      </c>
      <c r="E3976" s="6" t="str">
        <f>IFERROR(VLOOKUP(B3976,总表!A:D,3,0),"-")</f>
        <v>橘子边桌</v>
      </c>
      <c r="F3976" s="6" t="str">
        <f t="shared" si="250"/>
        <v>橘子边桌</v>
      </c>
      <c r="H3976" s="6" t="str">
        <f>IF(IFERROR(VLOOKUP(B3976,总表!A:D,4,0),"露易")=0," ",IFERROR(VLOOKUP(B3976,总表!A:D,4,0),"-"))</f>
        <v> </v>
      </c>
      <c r="I3976" s="6" t="str">
        <f t="shared" si="251"/>
        <v> </v>
      </c>
    </row>
    <row r="3977" spans="1:9">
      <c r="A3977" s="6">
        <v>3976</v>
      </c>
      <c r="B3977" s="47" t="str">
        <f t="shared" si="248"/>
        <v>00000F88</v>
      </c>
      <c r="C3977" s="50" t="str">
        <f>IFERROR(VLOOKUP(B3977,总表!A:B,2,0),"-")</f>
        <v>摆设类</v>
      </c>
      <c r="D3977" s="51" t="str">
        <f t="shared" si="249"/>
        <v>摆设类</v>
      </c>
      <c r="E3977" s="6" t="str">
        <f>IFERROR(VLOOKUP(B3977,总表!A:D,3,0),"-")</f>
        <v>橘子壁挂钟</v>
      </c>
      <c r="F3977" s="6" t="str">
        <f t="shared" si="250"/>
        <v>橘子壁挂钟</v>
      </c>
      <c r="H3977" s="6" t="str">
        <f>IF(IFERROR(VLOOKUP(B3977,总表!A:D,4,0),"露易")=0," ",IFERROR(VLOOKUP(B3977,总表!A:D,4,0),"-"))</f>
        <v> </v>
      </c>
      <c r="I3977" s="6" t="str">
        <f t="shared" si="251"/>
        <v> </v>
      </c>
    </row>
    <row r="3978" spans="1:9">
      <c r="A3978" s="6">
        <v>3977</v>
      </c>
      <c r="B3978" s="47" t="str">
        <f t="shared" si="248"/>
        <v>00000F89</v>
      </c>
      <c r="C3978" s="50" t="str">
        <f>IFERROR(VLOOKUP(B3978,总表!A:B,2,0),"-")</f>
        <v>摆设类</v>
      </c>
      <c r="D3978" s="51" t="str">
        <f t="shared" si="249"/>
        <v>摆设类</v>
      </c>
      <c r="E3978" s="51" t="str">
        <f>IFERROR(VLOOKUP(B3978,总表!A:D,3,0),"-")</f>
        <v>贝壳拱门</v>
      </c>
      <c r="F3978" s="51" t="str">
        <f t="shared" si="250"/>
        <v>贝壳拱门</v>
      </c>
      <c r="H3978" s="6" t="str">
        <f>IF(IFERROR(VLOOKUP(B3978,总表!A:D,4,0),"露易")=0," ",IFERROR(VLOOKUP(B3978,总表!A:D,4,0),"-"))</f>
        <v> </v>
      </c>
      <c r="I3978" s="6" t="str">
        <f t="shared" si="251"/>
        <v> </v>
      </c>
    </row>
    <row r="3979" spans="1:9">
      <c r="A3979" s="6">
        <v>3978</v>
      </c>
      <c r="B3979" s="47" t="str">
        <f t="shared" si="248"/>
        <v>00000F8A</v>
      </c>
      <c r="C3979" s="50" t="str">
        <f>IFERROR(VLOOKUP(B3979,总表!A:B,2,0),"-")</f>
        <v>摆设类</v>
      </c>
      <c r="D3979" s="51" t="str">
        <f t="shared" si="249"/>
        <v>摆设类</v>
      </c>
      <c r="E3979" s="51" t="str">
        <f>IFERROR(VLOOKUP(B3979,总表!A:D,3,0),"-")</f>
        <v>贝壳屏风</v>
      </c>
      <c r="F3979" s="51" t="str">
        <f t="shared" si="250"/>
        <v>贝壳屏风</v>
      </c>
      <c r="H3979" s="6" t="str">
        <f>IF(IFERROR(VLOOKUP(B3979,总表!A:D,4,0),"露易")=0," ",IFERROR(VLOOKUP(B3979,总表!A:D,4,0),"-"))</f>
        <v> </v>
      </c>
      <c r="I3979" s="6" t="str">
        <f t="shared" si="251"/>
        <v> </v>
      </c>
    </row>
    <row r="3980" spans="1:9">
      <c r="A3980" s="6">
        <v>3979</v>
      </c>
      <c r="B3980" s="47" t="str">
        <f t="shared" si="248"/>
        <v>00000F8B</v>
      </c>
      <c r="C3980" s="50" t="str">
        <f>IFERROR(VLOOKUP(B3980,总表!A:B,2,0),"-")</f>
        <v>摆设类</v>
      </c>
      <c r="D3980" s="51" t="str">
        <f t="shared" si="249"/>
        <v>摆设类</v>
      </c>
      <c r="E3980" s="51" t="str">
        <f>IFERROR(VLOOKUP(B3980,总表!A:D,3,0),"-")</f>
        <v>贝壳凳子</v>
      </c>
      <c r="F3980" s="51" t="str">
        <f t="shared" si="250"/>
        <v>贝壳凳子</v>
      </c>
      <c r="H3980" s="6" t="str">
        <f>IF(IFERROR(VLOOKUP(B3980,总表!A:D,4,0),"露易")=0," ",IFERROR(VLOOKUP(B3980,总表!A:D,4,0),"-"))</f>
        <v> </v>
      </c>
      <c r="I3980" s="6" t="str">
        <f t="shared" si="251"/>
        <v> </v>
      </c>
    </row>
    <row r="3981" spans="1:9">
      <c r="A3981" s="6">
        <v>3980</v>
      </c>
      <c r="B3981" s="47" t="str">
        <f t="shared" si="248"/>
        <v>00000F8C</v>
      </c>
      <c r="C3981" s="50" t="str">
        <f>IFERROR(VLOOKUP(B3981,总表!A:B,2,0),"-")</f>
        <v>摆设类</v>
      </c>
      <c r="D3981" s="51" t="str">
        <f t="shared" si="249"/>
        <v>摆设类</v>
      </c>
      <c r="E3981" s="51" t="str">
        <f>IFERROR(VLOOKUP(B3981,总表!A:D,3,0),"-")</f>
        <v>贝壳桌</v>
      </c>
      <c r="F3981" s="51" t="str">
        <f t="shared" si="250"/>
        <v>贝壳桌</v>
      </c>
      <c r="H3981" s="6" t="str">
        <f>IF(IFERROR(VLOOKUP(B3981,总表!A:D,4,0),"露易")=0," ",IFERROR(VLOOKUP(B3981,总表!A:D,4,0),"-"))</f>
        <v> </v>
      </c>
      <c r="I3981" s="6" t="str">
        <f t="shared" si="251"/>
        <v> </v>
      </c>
    </row>
    <row r="3982" spans="1:9">
      <c r="A3982" s="6">
        <v>3981</v>
      </c>
      <c r="B3982" s="47" t="str">
        <f t="shared" si="248"/>
        <v>00000F8D</v>
      </c>
      <c r="C3982" s="47" t="str">
        <f>IFERROR(VLOOKUP(B3982,总表!A:B,2,0),"-")</f>
        <v>-</v>
      </c>
      <c r="D3982" s="6" t="str">
        <f t="shared" si="249"/>
        <v>-</v>
      </c>
      <c r="E3982" s="6" t="str">
        <f>IFERROR(VLOOKUP(B3982,总表!A:D,3,0),"-")</f>
        <v>-</v>
      </c>
      <c r="F3982" s="6" t="str">
        <f t="shared" si="250"/>
        <v>-</v>
      </c>
      <c r="G3982" s="6" t="s">
        <v>9</v>
      </c>
      <c r="H3982" s="6" t="str">
        <f>IF(IFERROR(VLOOKUP(B3982,总表!A:D,4,0),"露易")=0," ",IFERROR(VLOOKUP(B3982,总表!A:D,4,0),"-"))</f>
        <v>-</v>
      </c>
      <c r="I3982" s="6" t="str">
        <f t="shared" si="251"/>
        <v>-</v>
      </c>
    </row>
    <row r="3983" spans="1:9">
      <c r="A3983" s="6">
        <v>3982</v>
      </c>
      <c r="B3983" s="47" t="str">
        <f t="shared" si="248"/>
        <v>00000F8E</v>
      </c>
      <c r="C3983" s="50" t="str">
        <f>IFERROR(VLOOKUP(B3983,总表!A:B,2,0),"-")</f>
        <v>摆设类</v>
      </c>
      <c r="D3983" s="51" t="str">
        <f t="shared" si="249"/>
        <v>摆设类</v>
      </c>
      <c r="E3983" s="51" t="str">
        <f>IFERROR(VLOOKUP(B3983,总表!A:D,3,0),"-")</f>
        <v>贝壳喷泉</v>
      </c>
      <c r="F3983" s="51" t="str">
        <f t="shared" si="250"/>
        <v>贝壳喷泉</v>
      </c>
      <c r="H3983" s="6" t="str">
        <f>IF(IFERROR(VLOOKUP(B3983,总表!A:D,4,0),"露易")=0," ",IFERROR(VLOOKUP(B3983,总表!A:D,4,0),"-"))</f>
        <v> </v>
      </c>
      <c r="I3983" s="6" t="str">
        <f t="shared" si="251"/>
        <v> </v>
      </c>
    </row>
    <row r="3984" spans="1:9">
      <c r="A3984" s="6">
        <v>3983</v>
      </c>
      <c r="B3984" s="47" t="str">
        <f t="shared" si="248"/>
        <v>00000F8F</v>
      </c>
      <c r="C3984" s="50" t="str">
        <f>IFERROR(VLOOKUP(B3984,总表!A:B,2,0),"-")</f>
        <v>摆设类</v>
      </c>
      <c r="D3984" s="51" t="str">
        <f t="shared" si="249"/>
        <v>摆设类</v>
      </c>
      <c r="E3984" s="51" t="str">
        <f>IFERROR(VLOOKUP(B3984,总表!A:D,3,0),"-")</f>
        <v>贝壳床铺</v>
      </c>
      <c r="F3984" s="51" t="str">
        <f t="shared" si="250"/>
        <v>贝壳床铺</v>
      </c>
      <c r="H3984" s="6" t="str">
        <f>IF(IFERROR(VLOOKUP(B3984,总表!A:D,4,0),"露易")=0," ",IFERROR(VLOOKUP(B3984,总表!A:D,4,0),"-"))</f>
        <v> </v>
      </c>
      <c r="I3984" s="6" t="str">
        <f t="shared" si="251"/>
        <v> </v>
      </c>
    </row>
    <row r="3985" spans="1:9">
      <c r="A3985" s="6">
        <v>3984</v>
      </c>
      <c r="B3985" s="47" t="str">
        <f t="shared" si="248"/>
        <v>00000F90</v>
      </c>
      <c r="C3985" s="50" t="str">
        <f>IFERROR(VLOOKUP(B3985,总表!A:B,2,0),"-")</f>
        <v>摆设类</v>
      </c>
      <c r="D3985" s="51" t="str">
        <f t="shared" si="249"/>
        <v>摆设类</v>
      </c>
      <c r="E3985" s="51" t="str">
        <f>IFERROR(VLOOKUP(B3985,总表!A:D,3,0),"-")</f>
        <v>贝壳灯</v>
      </c>
      <c r="F3985" s="51" t="str">
        <f t="shared" si="250"/>
        <v>贝壳灯</v>
      </c>
      <c r="H3985" s="6" t="str">
        <f>IF(IFERROR(VLOOKUP(B3985,总表!A:D,4,0),"露易")=0," ",IFERROR(VLOOKUP(B3985,总表!A:D,4,0),"-"))</f>
        <v> </v>
      </c>
      <c r="I3985" s="6" t="str">
        <f t="shared" si="251"/>
        <v> </v>
      </c>
    </row>
    <row r="3986" spans="1:9">
      <c r="A3986" s="6">
        <v>3985</v>
      </c>
      <c r="B3986" s="47" t="str">
        <f t="shared" si="248"/>
        <v>00000F91</v>
      </c>
      <c r="C3986" s="47" t="str">
        <f>IFERROR(VLOOKUP(B3986,总表!A:B,2,0),"-")</f>
        <v>-</v>
      </c>
      <c r="D3986" s="6" t="str">
        <f t="shared" si="249"/>
        <v>-</v>
      </c>
      <c r="E3986" s="6" t="str">
        <f>IFERROR(VLOOKUP(B3986,总表!A:D,3,0),"-")</f>
        <v>-</v>
      </c>
      <c r="F3986" s="6" t="str">
        <f t="shared" si="250"/>
        <v>-</v>
      </c>
      <c r="G3986" s="6" t="s">
        <v>9</v>
      </c>
      <c r="H3986" s="6" t="str">
        <f>IF(IFERROR(VLOOKUP(B3986,总表!A:D,4,0),"露易")=0," ",IFERROR(VLOOKUP(B3986,总表!A:D,4,0),"-"))</f>
        <v>-</v>
      </c>
      <c r="I3986" s="6" t="str">
        <f t="shared" si="251"/>
        <v>-</v>
      </c>
    </row>
    <row r="3987" spans="1:9">
      <c r="A3987" s="6">
        <v>3986</v>
      </c>
      <c r="B3987" s="47" t="str">
        <f t="shared" si="248"/>
        <v>00000F92</v>
      </c>
      <c r="C3987" s="50" t="str">
        <f>IFERROR(VLOOKUP(B3987,总表!A:B,2,0),"-")</f>
        <v>摆设类</v>
      </c>
      <c r="D3987" s="51" t="str">
        <f t="shared" si="249"/>
        <v>摆设类</v>
      </c>
      <c r="E3987" s="6" t="str">
        <f>IFERROR(VLOOKUP(B3987,总表!A:D,3,0),"-")</f>
        <v>20寸壁挂式电视</v>
      </c>
      <c r="F3987" s="6" t="str">
        <f t="shared" si="250"/>
        <v>20寸壁挂式电视</v>
      </c>
      <c r="H3987" s="6" t="str">
        <f>IF(IFERROR(VLOOKUP(B3987,总表!A:D,4,0),"露易")=0," ",IFERROR(VLOOKUP(B3987,总表!A:D,4,0),"-"))</f>
        <v> </v>
      </c>
      <c r="I3987" s="6" t="str">
        <f t="shared" si="251"/>
        <v> </v>
      </c>
    </row>
    <row r="3988" spans="1:9">
      <c r="A3988" s="6">
        <v>3987</v>
      </c>
      <c r="B3988" s="47" t="str">
        <f t="shared" si="248"/>
        <v>00000F93</v>
      </c>
      <c r="C3988" s="50" t="str">
        <f>IFERROR(VLOOKUP(B3988,总表!A:B,2,0),"-")</f>
        <v>摆设类</v>
      </c>
      <c r="D3988" s="51" t="str">
        <f t="shared" si="249"/>
        <v>摆设类</v>
      </c>
      <c r="E3988" s="6" t="str">
        <f>IFERROR(VLOOKUP(B3988,总表!A:D,3,0),"-")</f>
        <v>壁挂式电话</v>
      </c>
      <c r="F3988" s="6" t="str">
        <f t="shared" si="250"/>
        <v>壁挂式电话</v>
      </c>
      <c r="H3988" s="6" t="str">
        <f>IF(IFERROR(VLOOKUP(B3988,总表!A:D,4,0),"露易")=0," ",IFERROR(VLOOKUP(B3988,总表!A:D,4,0),"-"))</f>
        <v> </v>
      </c>
      <c r="I3988" s="6" t="str">
        <f t="shared" si="251"/>
        <v> </v>
      </c>
    </row>
    <row r="3989" spans="1:9">
      <c r="A3989" s="6">
        <v>3988</v>
      </c>
      <c r="B3989" s="47" t="str">
        <f t="shared" si="248"/>
        <v>00000F94</v>
      </c>
      <c r="C3989" s="47" t="str">
        <f>IFERROR(VLOOKUP(B3989,总表!A:B,2,0),"-")</f>
        <v>-</v>
      </c>
      <c r="D3989" s="6" t="str">
        <f t="shared" si="249"/>
        <v>-</v>
      </c>
      <c r="E3989" s="6" t="str">
        <f>IFERROR(VLOOKUP(B3989,总表!A:D,3,0),"-")</f>
        <v>-</v>
      </c>
      <c r="F3989" s="6" t="str">
        <f t="shared" si="250"/>
        <v>-</v>
      </c>
      <c r="G3989" s="6" t="s">
        <v>9</v>
      </c>
      <c r="H3989" s="6" t="str">
        <f>IF(IFERROR(VLOOKUP(B3989,总表!A:D,4,0),"露易")=0," ",IFERROR(VLOOKUP(B3989,总表!A:D,4,0),"-"))</f>
        <v>-</v>
      </c>
      <c r="I3989" s="6" t="str">
        <f t="shared" si="251"/>
        <v>-</v>
      </c>
    </row>
    <row r="3990" spans="1:9">
      <c r="A3990" s="6">
        <v>3989</v>
      </c>
      <c r="B3990" s="47" t="str">
        <f t="shared" si="248"/>
        <v>00000F95</v>
      </c>
      <c r="C3990" s="47" t="str">
        <f>IFERROR(VLOOKUP(B3990,总表!A:B,2,0),"-")</f>
        <v>-</v>
      </c>
      <c r="D3990" s="6" t="str">
        <f t="shared" si="249"/>
        <v>-</v>
      </c>
      <c r="E3990" s="6" t="str">
        <f>IFERROR(VLOOKUP(B3990,总表!A:D,3,0),"-")</f>
        <v>-</v>
      </c>
      <c r="F3990" s="6" t="str">
        <f t="shared" si="250"/>
        <v>-</v>
      </c>
      <c r="G3990" s="6" t="s">
        <v>9</v>
      </c>
      <c r="H3990" s="6" t="str">
        <f>IF(IFERROR(VLOOKUP(B3990,总表!A:D,4,0),"露易")=0," ",IFERROR(VLOOKUP(B3990,总表!A:D,4,0),"-"))</f>
        <v>-</v>
      </c>
      <c r="I3990" s="6" t="str">
        <f t="shared" si="251"/>
        <v>-</v>
      </c>
    </row>
    <row r="3991" spans="1:9">
      <c r="A3991" s="6">
        <v>3990</v>
      </c>
      <c r="B3991" s="47" t="str">
        <f t="shared" si="248"/>
        <v>00000F96</v>
      </c>
      <c r="C3991" s="47" t="str">
        <f>IFERROR(VLOOKUP(B3991,总表!A:B,2,0),"-")</f>
        <v>-</v>
      </c>
      <c r="D3991" s="6" t="str">
        <f t="shared" si="249"/>
        <v>-</v>
      </c>
      <c r="E3991" s="6" t="str">
        <f>IFERROR(VLOOKUP(B3991,总表!A:D,3,0),"-")</f>
        <v>-</v>
      </c>
      <c r="F3991" s="6" t="str">
        <f t="shared" si="250"/>
        <v>-</v>
      </c>
      <c r="G3991" s="6" t="s">
        <v>9</v>
      </c>
      <c r="H3991" s="6" t="str">
        <f>IF(IFERROR(VLOOKUP(B3991,总表!A:D,4,0),"露易")=0," ",IFERROR(VLOOKUP(B3991,总表!A:D,4,0),"-"))</f>
        <v>-</v>
      </c>
      <c r="I3991" s="6" t="str">
        <f t="shared" si="251"/>
        <v>-</v>
      </c>
    </row>
    <row r="3992" spans="1:9">
      <c r="A3992" s="6">
        <v>3991</v>
      </c>
      <c r="B3992" s="47" t="str">
        <f t="shared" si="248"/>
        <v>00000F97</v>
      </c>
      <c r="C3992" s="50" t="str">
        <f>IFERROR(VLOOKUP(B3992,总表!A:B,2,0),"-")</f>
        <v>摆设类</v>
      </c>
      <c r="D3992" s="51" t="str">
        <f t="shared" si="249"/>
        <v>摆设类</v>
      </c>
      <c r="E3992" s="6" t="str">
        <f>IFERROR(VLOOKUP(B3992,总表!A:D,3,0),"-")</f>
        <v>可爱圣诞树</v>
      </c>
      <c r="F3992" s="6" t="str">
        <f t="shared" si="250"/>
        <v>可爱圣诞树</v>
      </c>
      <c r="H3992" s="6" t="str">
        <f>IF(IFERROR(VLOOKUP(B3992,总表!A:D,4,0),"露易")=0," ",IFERROR(VLOOKUP(B3992,总表!A:D,4,0),"-"))</f>
        <v> </v>
      </c>
      <c r="I3992" s="6" t="str">
        <f t="shared" si="251"/>
        <v> </v>
      </c>
    </row>
    <row r="3993" spans="1:9">
      <c r="A3993" s="6">
        <v>3992</v>
      </c>
      <c r="B3993" s="47" t="str">
        <f t="shared" si="248"/>
        <v>00000F98</v>
      </c>
      <c r="C3993" s="50" t="str">
        <f>IFERROR(VLOOKUP(B3993,总表!A:B,2,0),"-")</f>
        <v>摆设类</v>
      </c>
      <c r="D3993" s="51" t="str">
        <f t="shared" si="249"/>
        <v>摆设类</v>
      </c>
      <c r="E3993" s="51" t="str">
        <f>IFERROR(VLOOKUP(B3993,总表!A:D,3,0),"-")</f>
        <v>钥匙挂钩</v>
      </c>
      <c r="F3993" s="51" t="str">
        <f t="shared" si="250"/>
        <v>钥匙挂钩</v>
      </c>
      <c r="H3993" s="6" t="str">
        <f>IF(IFERROR(VLOOKUP(B3993,总表!A:D,4,0),"露易")=0," ",IFERROR(VLOOKUP(B3993,总表!A:D,4,0),"-"))</f>
        <v> </v>
      </c>
      <c r="I3993" s="6" t="str">
        <f t="shared" si="251"/>
        <v> </v>
      </c>
    </row>
    <row r="3994" spans="1:9">
      <c r="A3994" s="6">
        <v>3993</v>
      </c>
      <c r="B3994" s="47" t="str">
        <f t="shared" si="248"/>
        <v>00000F99</v>
      </c>
      <c r="C3994" s="50" t="str">
        <f>IFERROR(VLOOKUP(B3994,总表!A:B,2,0),"-")</f>
        <v>摆设类</v>
      </c>
      <c r="D3994" s="51" t="str">
        <f t="shared" si="249"/>
        <v>摆设类</v>
      </c>
      <c r="E3994" s="6" t="str">
        <f>IFERROR(VLOOKUP(B3994,总表!A:D,3,0),"-")</f>
        <v>料理秤</v>
      </c>
      <c r="F3994" s="6" t="str">
        <f t="shared" si="250"/>
        <v>料理秤</v>
      </c>
      <c r="H3994" s="6" t="str">
        <f>IF(IFERROR(VLOOKUP(B3994,总表!A:D,4,0),"露易")=0," ",IFERROR(VLOOKUP(B3994,总表!A:D,4,0),"-"))</f>
        <v> </v>
      </c>
      <c r="I3994" s="6" t="str">
        <f t="shared" si="251"/>
        <v> </v>
      </c>
    </row>
    <row r="3995" spans="1:9">
      <c r="A3995" s="6">
        <v>3994</v>
      </c>
      <c r="B3995" s="47" t="str">
        <f t="shared" si="248"/>
        <v>00000F9A</v>
      </c>
      <c r="C3995" s="47" t="str">
        <f>IFERROR(VLOOKUP(B3995,总表!A:B,2,0),"-")</f>
        <v>-</v>
      </c>
      <c r="D3995" s="6" t="str">
        <f t="shared" si="249"/>
        <v>-</v>
      </c>
      <c r="E3995" s="6" t="str">
        <f>IFERROR(VLOOKUP(B3995,总表!A:D,3,0),"-")</f>
        <v>-</v>
      </c>
      <c r="F3995" s="6" t="str">
        <f t="shared" si="250"/>
        <v>-</v>
      </c>
      <c r="G3995" s="6" t="s">
        <v>9</v>
      </c>
      <c r="H3995" s="6" t="str">
        <f>IF(IFERROR(VLOOKUP(B3995,总表!A:D,4,0),"露易")=0," ",IFERROR(VLOOKUP(B3995,总表!A:D,4,0),"-"))</f>
        <v>-</v>
      </c>
      <c r="I3995" s="6" t="str">
        <f t="shared" si="251"/>
        <v>-</v>
      </c>
    </row>
    <row r="3996" spans="1:9">
      <c r="A3996" s="6">
        <v>3995</v>
      </c>
      <c r="B3996" s="47" t="str">
        <f t="shared" si="248"/>
        <v>00000F9B</v>
      </c>
      <c r="C3996" s="50" t="str">
        <f>IFERROR(VLOOKUP(B3996,总表!A:B,2,0),"-")</f>
        <v>摆设类</v>
      </c>
      <c r="D3996" s="51" t="str">
        <f t="shared" si="249"/>
        <v>摆设类</v>
      </c>
      <c r="E3996" s="6" t="str">
        <f>IFERROR(VLOOKUP(B3996,总表!A:D,3,0),"-")</f>
        <v>可爱DIY桌</v>
      </c>
      <c r="F3996" s="6" t="str">
        <f t="shared" si="250"/>
        <v>可爱DIY桌</v>
      </c>
      <c r="H3996" s="6" t="str">
        <f>IF(IFERROR(VLOOKUP(B3996,总表!A:D,4,0),"露易")=0," ",IFERROR(VLOOKUP(B3996,总表!A:D,4,0),"-"))</f>
        <v> </v>
      </c>
      <c r="I3996" s="6" t="str">
        <f t="shared" si="251"/>
        <v> </v>
      </c>
    </row>
    <row r="3997" spans="1:9">
      <c r="A3997" s="6">
        <v>3996</v>
      </c>
      <c r="B3997" s="47" t="str">
        <f t="shared" si="248"/>
        <v>00000F9C</v>
      </c>
      <c r="C3997" s="50" t="str">
        <f>IFERROR(VLOOKUP(B3997,总表!A:B,2,0),"-")</f>
        <v>摆设类</v>
      </c>
      <c r="D3997" s="51" t="str">
        <f t="shared" si="249"/>
        <v>摆设类</v>
      </c>
      <c r="E3997" s="6" t="str">
        <f>IFERROR(VLOOKUP(B3997,总表!A:D,3,0),"-")</f>
        <v>可爱壁挂钟</v>
      </c>
      <c r="F3997" s="6" t="str">
        <f t="shared" si="250"/>
        <v>可爱壁挂钟</v>
      </c>
      <c r="H3997" s="6" t="str">
        <f>IF(IFERROR(VLOOKUP(B3997,总表!A:D,4,0),"露易")=0," ",IFERROR(VLOOKUP(B3997,总表!A:D,4,0),"-"))</f>
        <v> </v>
      </c>
      <c r="I3997" s="6" t="str">
        <f t="shared" si="251"/>
        <v> </v>
      </c>
    </row>
    <row r="3998" spans="1:9">
      <c r="A3998" s="6">
        <v>3997</v>
      </c>
      <c r="B3998" s="47" t="str">
        <f t="shared" si="248"/>
        <v>00000F9D</v>
      </c>
      <c r="C3998" s="50" t="str">
        <f>IFERROR(VLOOKUP(B3998,总表!A:B,2,0),"-")</f>
        <v>摆设类</v>
      </c>
      <c r="D3998" s="51" t="str">
        <f t="shared" si="249"/>
        <v>摆设类</v>
      </c>
      <c r="E3998" s="6" t="str">
        <f>IFERROR(VLOOKUP(B3998,总表!A:D,3,0),"-")</f>
        <v>可爱衣柜</v>
      </c>
      <c r="F3998" s="6" t="str">
        <f t="shared" si="250"/>
        <v>可爱衣柜</v>
      </c>
      <c r="H3998" s="6" t="str">
        <f>IF(IFERROR(VLOOKUP(B3998,总表!A:D,4,0),"露易")=0," ",IFERROR(VLOOKUP(B3998,总表!A:D,4,0),"-"))</f>
        <v> </v>
      </c>
      <c r="I3998" s="6" t="str">
        <f t="shared" si="251"/>
        <v> </v>
      </c>
    </row>
    <row r="3999" spans="1:9">
      <c r="A3999" s="6">
        <v>3998</v>
      </c>
      <c r="B3999" s="47" t="str">
        <f t="shared" si="248"/>
        <v>00000F9E</v>
      </c>
      <c r="C3999" s="50" t="str">
        <f>IFERROR(VLOOKUP(B3999,总表!A:B,2,0),"-")</f>
        <v>摆设类</v>
      </c>
      <c r="D3999" s="51" t="str">
        <f t="shared" si="249"/>
        <v>摆设类</v>
      </c>
      <c r="E3999" s="6" t="str">
        <f>IFERROR(VLOOKUP(B3999,总表!A:D,3,0),"-")</f>
        <v>可爱沙发</v>
      </c>
      <c r="F3999" s="6" t="str">
        <f t="shared" si="250"/>
        <v>可爱沙发</v>
      </c>
      <c r="H3999" s="6" t="str">
        <f>IF(IFERROR(VLOOKUP(B3999,总表!A:D,4,0),"露易")=0," ",IFERROR(VLOOKUP(B3999,总表!A:D,4,0),"-"))</f>
        <v> </v>
      </c>
      <c r="I3999" s="6" t="str">
        <f t="shared" si="251"/>
        <v> </v>
      </c>
    </row>
    <row r="4000" spans="1:9">
      <c r="A4000" s="6">
        <v>3999</v>
      </c>
      <c r="B4000" s="47" t="str">
        <f t="shared" si="248"/>
        <v>00000F9F</v>
      </c>
      <c r="C4000" s="50" t="str">
        <f>IFERROR(VLOOKUP(B4000,总表!A:B,2,0),"-")</f>
        <v>摆设类</v>
      </c>
      <c r="D4000" s="51" t="str">
        <f t="shared" si="249"/>
        <v>摆设类</v>
      </c>
      <c r="E4000" s="6" t="str">
        <f>IFERROR(VLOOKUP(B4000,总表!A:D,3,0),"-")</f>
        <v>可爱椅</v>
      </c>
      <c r="F4000" s="6" t="str">
        <f t="shared" si="250"/>
        <v>可爱椅</v>
      </c>
      <c r="H4000" s="6" t="str">
        <f>IF(IFERROR(VLOOKUP(B4000,总表!A:D,4,0),"露易")=0," ",IFERROR(VLOOKUP(B4000,总表!A:D,4,0),"-"))</f>
        <v> </v>
      </c>
      <c r="I4000" s="6" t="str">
        <f t="shared" si="251"/>
        <v> </v>
      </c>
    </row>
    <row r="4001" spans="1:9">
      <c r="A4001" s="6">
        <v>4000</v>
      </c>
      <c r="B4001" s="47" t="str">
        <f t="shared" si="248"/>
        <v>00000FA0</v>
      </c>
      <c r="C4001" s="50" t="str">
        <f>IFERROR(VLOOKUP(B4001,总表!A:B,2,0),"-")</f>
        <v>摆设类</v>
      </c>
      <c r="D4001" s="51" t="str">
        <f t="shared" si="249"/>
        <v>摆设类</v>
      </c>
      <c r="E4001" s="6" t="str">
        <f>IFERROR(VLOOKUP(B4001,总表!A:D,3,0),"-")</f>
        <v>可爱茶桌</v>
      </c>
      <c r="F4001" s="6" t="str">
        <f t="shared" si="250"/>
        <v>可爱茶桌</v>
      </c>
      <c r="H4001" s="6" t="str">
        <f>IF(IFERROR(VLOOKUP(B4001,总表!A:D,4,0),"露易")=0," ",IFERROR(VLOOKUP(B4001,总表!A:D,4,0),"-"))</f>
        <v> </v>
      </c>
      <c r="I4001" s="6" t="str">
        <f t="shared" si="251"/>
        <v> </v>
      </c>
    </row>
    <row r="4002" spans="1:9">
      <c r="A4002" s="6">
        <v>4001</v>
      </c>
      <c r="B4002" s="47" t="str">
        <f t="shared" si="248"/>
        <v>00000FA1</v>
      </c>
      <c r="C4002" s="50" t="str">
        <f>IFERROR(VLOOKUP(B4002,总表!A:B,2,0),"-")</f>
        <v>摆设类</v>
      </c>
      <c r="D4002" s="51" t="str">
        <f t="shared" si="249"/>
        <v>摆设类</v>
      </c>
      <c r="E4002" s="6" t="str">
        <f>IFERROR(VLOOKUP(B4002,总表!A:D,3,0),"-")</f>
        <v>可爱梳妆台</v>
      </c>
      <c r="F4002" s="6" t="str">
        <f t="shared" si="250"/>
        <v>可爱梳妆台</v>
      </c>
      <c r="H4002" s="6" t="str">
        <f>IF(IFERROR(VLOOKUP(B4002,总表!A:D,4,0),"露易")=0," ",IFERROR(VLOOKUP(B4002,总表!A:D,4,0),"-"))</f>
        <v> </v>
      </c>
      <c r="I4002" s="6" t="str">
        <f t="shared" si="251"/>
        <v> </v>
      </c>
    </row>
    <row r="4003" spans="1:9">
      <c r="A4003" s="6">
        <v>4002</v>
      </c>
      <c r="B4003" s="47" t="str">
        <f t="shared" si="248"/>
        <v>00000FA2</v>
      </c>
      <c r="C4003" s="50" t="str">
        <f>IFERROR(VLOOKUP(B4003,总表!A:B,2,0),"-")</f>
        <v>摆设类</v>
      </c>
      <c r="D4003" s="51" t="str">
        <f t="shared" si="249"/>
        <v>摆设类</v>
      </c>
      <c r="E4003" s="6" t="str">
        <f>IFERROR(VLOOKUP(B4003,总表!A:D,3,0),"-")</f>
        <v>可爱落地灯</v>
      </c>
      <c r="F4003" s="6" t="str">
        <f t="shared" si="250"/>
        <v>可爱落地灯</v>
      </c>
      <c r="H4003" s="6" t="str">
        <f>IF(IFERROR(VLOOKUP(B4003,总表!A:D,4,0),"露易")=0," ",IFERROR(VLOOKUP(B4003,总表!A:D,4,0),"-"))</f>
        <v> </v>
      </c>
      <c r="I4003" s="6" t="str">
        <f t="shared" si="251"/>
        <v> </v>
      </c>
    </row>
    <row r="4004" spans="1:9">
      <c r="A4004" s="6">
        <v>4003</v>
      </c>
      <c r="B4004" s="47" t="str">
        <f t="shared" si="248"/>
        <v>00000FA3</v>
      </c>
      <c r="C4004" s="50" t="str">
        <f>IFERROR(VLOOKUP(B4004,总表!A:B,2,0),"-")</f>
        <v>摆设类</v>
      </c>
      <c r="D4004" s="51" t="str">
        <f t="shared" si="249"/>
        <v>摆设类</v>
      </c>
      <c r="E4004" s="6" t="str">
        <f>IFERROR(VLOOKUP(B4004,总表!A:D,3,0),"-")</f>
        <v>可爱音频播放器</v>
      </c>
      <c r="F4004" s="6" t="str">
        <f t="shared" si="250"/>
        <v>可爱音频播放器</v>
      </c>
      <c r="H4004" s="6" t="str">
        <f>IF(IFERROR(VLOOKUP(B4004,总表!A:D,4,0),"露易")=0," ",IFERROR(VLOOKUP(B4004,总表!A:D,4,0),"-"))</f>
        <v> </v>
      </c>
      <c r="I4004" s="6" t="str">
        <f t="shared" si="251"/>
        <v> </v>
      </c>
    </row>
    <row r="4005" spans="1:9">
      <c r="A4005" s="6">
        <v>4004</v>
      </c>
      <c r="B4005" s="47" t="str">
        <f t="shared" si="248"/>
        <v>00000FA4</v>
      </c>
      <c r="C4005" s="47" t="str">
        <f>IFERROR(VLOOKUP(B4005,总表!A:B,2,0),"-")</f>
        <v>-</v>
      </c>
      <c r="D4005" s="6" t="str">
        <f t="shared" si="249"/>
        <v>-</v>
      </c>
      <c r="E4005" s="6" t="str">
        <f>IFERROR(VLOOKUP(B4005,总表!A:D,3,0),"-")</f>
        <v>-</v>
      </c>
      <c r="F4005" s="6" t="str">
        <f t="shared" si="250"/>
        <v>-</v>
      </c>
      <c r="G4005" s="6" t="s">
        <v>9</v>
      </c>
      <c r="H4005" s="6" t="str">
        <f>IF(IFERROR(VLOOKUP(B4005,总表!A:D,4,0),"露易")=0," ",IFERROR(VLOOKUP(B4005,总表!A:D,4,0),"-"))</f>
        <v>-</v>
      </c>
      <c r="I4005" s="6" t="str">
        <f t="shared" si="251"/>
        <v>-</v>
      </c>
    </row>
    <row r="4006" spans="1:9">
      <c r="A4006" s="6">
        <v>4005</v>
      </c>
      <c r="B4006" s="47" t="str">
        <f t="shared" si="248"/>
        <v>00000FA5</v>
      </c>
      <c r="C4006" s="47" t="str">
        <f>IFERROR(VLOOKUP(B4006,总表!A:B,2,0),"-")</f>
        <v>-</v>
      </c>
      <c r="D4006" s="6" t="str">
        <f t="shared" si="249"/>
        <v>-</v>
      </c>
      <c r="E4006" s="6" t="str">
        <f>IFERROR(VLOOKUP(B4006,总表!A:D,3,0),"-")</f>
        <v>-</v>
      </c>
      <c r="F4006" s="6" t="str">
        <f t="shared" si="250"/>
        <v>-</v>
      </c>
      <c r="G4006" s="6" t="s">
        <v>9</v>
      </c>
      <c r="H4006" s="6" t="str">
        <f>IF(IFERROR(VLOOKUP(B4006,总表!A:D,4,0),"露易")=0," ",IFERROR(VLOOKUP(B4006,总表!A:D,4,0),"-"))</f>
        <v>-</v>
      </c>
      <c r="I4006" s="6" t="str">
        <f t="shared" si="251"/>
        <v>-</v>
      </c>
    </row>
    <row r="4007" spans="1:9">
      <c r="A4007" s="6">
        <v>4006</v>
      </c>
      <c r="B4007" s="47" t="str">
        <f t="shared" si="248"/>
        <v>00000FA6</v>
      </c>
      <c r="C4007" s="50" t="str">
        <f>IFERROR(VLOOKUP(B4007,总表!A:B,2,0),"-")</f>
        <v>摆设类</v>
      </c>
      <c r="D4007" s="51" t="str">
        <f t="shared" si="249"/>
        <v>摆设类</v>
      </c>
      <c r="E4007" s="6" t="str">
        <f>IFERROR(VLOOKUP(B4007,总表!A:D,3,0),"-")</f>
        <v>攀岩墙</v>
      </c>
      <c r="F4007" s="6" t="str">
        <f t="shared" si="250"/>
        <v>攀岩墙</v>
      </c>
      <c r="H4007" s="6" t="str">
        <f>IF(IFERROR(VLOOKUP(B4007,总表!A:D,4,0),"露易")=0," ",IFERROR(VLOOKUP(B4007,总表!A:D,4,0),"-"))</f>
        <v> </v>
      </c>
      <c r="I4007" s="6" t="str">
        <f t="shared" si="251"/>
        <v> </v>
      </c>
    </row>
    <row r="4008" spans="1:9">
      <c r="A4008" s="6">
        <v>4007</v>
      </c>
      <c r="B4008" s="47" t="str">
        <f t="shared" si="248"/>
        <v>00000FA7</v>
      </c>
      <c r="C4008" s="47" t="str">
        <f>IFERROR(VLOOKUP(B4008,总表!A:B,2,0),"-")</f>
        <v>-</v>
      </c>
      <c r="D4008" s="6" t="str">
        <f t="shared" si="249"/>
        <v>-</v>
      </c>
      <c r="E4008" s="6" t="str">
        <f>IFERROR(VLOOKUP(B4008,总表!A:D,3,0),"-")</f>
        <v>-</v>
      </c>
      <c r="F4008" s="6" t="str">
        <f t="shared" si="250"/>
        <v>-</v>
      </c>
      <c r="G4008" s="6" t="s">
        <v>9</v>
      </c>
      <c r="H4008" s="6" t="str">
        <f>IF(IFERROR(VLOOKUP(B4008,总表!A:D,4,0),"露易")=0," ",IFERROR(VLOOKUP(B4008,总表!A:D,4,0),"-"))</f>
        <v>-</v>
      </c>
      <c r="I4008" s="6" t="str">
        <f t="shared" si="251"/>
        <v>-</v>
      </c>
    </row>
    <row r="4009" spans="1:9">
      <c r="A4009" s="6">
        <v>4008</v>
      </c>
      <c r="B4009" s="47" t="str">
        <f t="shared" si="248"/>
        <v>00000FA8</v>
      </c>
      <c r="C4009" s="50" t="str">
        <f>IFERROR(VLOOKUP(B4009,总表!A:B,2,0),"-")</f>
        <v>摆设类</v>
      </c>
      <c r="D4009" s="51" t="str">
        <f t="shared" si="249"/>
        <v>摆设类</v>
      </c>
      <c r="E4009" s="6" t="str">
        <f>IFERROR(VLOOKUP(B4009,总表!A:D,3,0),"-")</f>
        <v>五右卫门泡澡桶</v>
      </c>
      <c r="F4009" s="6" t="str">
        <f t="shared" si="250"/>
        <v>五右卫门泡澡桶</v>
      </c>
      <c r="H4009" s="6" t="str">
        <f>IF(IFERROR(VLOOKUP(B4009,总表!A:D,4,0),"露易")=0," ",IFERROR(VLOOKUP(B4009,总表!A:D,4,0),"-"))</f>
        <v> </v>
      </c>
      <c r="I4009" s="6" t="str">
        <f t="shared" si="251"/>
        <v> </v>
      </c>
    </row>
    <row r="4010" spans="1:9">
      <c r="A4010" s="6">
        <v>4009</v>
      </c>
      <c r="B4010" s="47" t="str">
        <f t="shared" si="248"/>
        <v>00000FA9</v>
      </c>
      <c r="C4010" s="50" t="str">
        <f>IFERROR(VLOOKUP(B4010,总表!A:B,2,0),"-")</f>
        <v>摆设类</v>
      </c>
      <c r="D4010" s="51" t="str">
        <f t="shared" si="249"/>
        <v>摆设类</v>
      </c>
      <c r="E4010" s="6" t="str">
        <f>IFERROR(VLOOKUP(B4010,总表!A:D,3,0),"-")</f>
        <v>无线电话</v>
      </c>
      <c r="F4010" s="6" t="str">
        <f t="shared" si="250"/>
        <v>无线电话</v>
      </c>
      <c r="H4010" s="6" t="str">
        <f>IF(IFERROR(VLOOKUP(B4010,总表!A:D,4,0),"露易")=0," ",IFERROR(VLOOKUP(B4010,总表!A:D,4,0),"-"))</f>
        <v> </v>
      </c>
      <c r="I4010" s="6" t="str">
        <f t="shared" si="251"/>
        <v> </v>
      </c>
    </row>
    <row r="4011" spans="1:9">
      <c r="A4011" s="6">
        <v>4010</v>
      </c>
      <c r="B4011" s="47" t="str">
        <f t="shared" si="248"/>
        <v>00000FAA</v>
      </c>
      <c r="C4011" s="47" t="str">
        <f>IFERROR(VLOOKUP(B4011,总表!A:B,2,0),"-")</f>
        <v>-</v>
      </c>
      <c r="D4011" s="6" t="str">
        <f t="shared" si="249"/>
        <v>-</v>
      </c>
      <c r="E4011" s="6" t="str">
        <f>IFERROR(VLOOKUP(B4011,总表!A:D,3,0),"-")</f>
        <v>-</v>
      </c>
      <c r="F4011" s="6" t="str">
        <f t="shared" si="250"/>
        <v>-</v>
      </c>
      <c r="G4011" s="6" t="s">
        <v>9</v>
      </c>
      <c r="H4011" s="6" t="str">
        <f>IF(IFERROR(VLOOKUP(B4011,总表!A:D,4,0),"露易")=0," ",IFERROR(VLOOKUP(B4011,总表!A:D,4,0),"-"))</f>
        <v>-</v>
      </c>
      <c r="I4011" s="6" t="str">
        <f t="shared" si="251"/>
        <v>-</v>
      </c>
    </row>
    <row r="4012" spans="1:9">
      <c r="A4012" s="6">
        <v>4011</v>
      </c>
      <c r="B4012" s="47" t="str">
        <f t="shared" si="248"/>
        <v>00000FAB</v>
      </c>
      <c r="C4012" s="50" t="str">
        <f>IFERROR(VLOOKUP(B4012,总表!A:B,2,0),"-")</f>
        <v>摆设类</v>
      </c>
      <c r="D4012" s="51" t="str">
        <f t="shared" si="249"/>
        <v>摆设类</v>
      </c>
      <c r="E4012" s="51" t="str">
        <f>IFERROR(VLOOKUP(B4012,总表!A:D,3,0),"-")</f>
        <v>樱桃广播喇叭</v>
      </c>
      <c r="F4012" s="51" t="str">
        <f t="shared" si="250"/>
        <v>樱桃广播喇叭</v>
      </c>
      <c r="H4012" s="6" t="str">
        <f>IF(IFERROR(VLOOKUP(B4012,总表!A:D,4,0),"露易")=0," ",IFERROR(VLOOKUP(B4012,总表!A:D,4,0),"-"))</f>
        <v> </v>
      </c>
      <c r="I4012" s="6" t="str">
        <f t="shared" si="251"/>
        <v> </v>
      </c>
    </row>
    <row r="4013" spans="1:9">
      <c r="A4013" s="6">
        <v>4012</v>
      </c>
      <c r="B4013" s="47" t="str">
        <f t="shared" si="248"/>
        <v>00000FAC</v>
      </c>
      <c r="C4013" s="50" t="str">
        <f>IFERROR(VLOOKUP(B4013,总表!A:B,2,0),"-")</f>
        <v>摆设类</v>
      </c>
      <c r="D4013" s="51" t="str">
        <f t="shared" si="249"/>
        <v>摆设类</v>
      </c>
      <c r="E4013" s="51" t="str">
        <f>IFERROR(VLOOKUP(B4013,总表!A:D,3,0),"-")</f>
        <v>樱桃灯</v>
      </c>
      <c r="F4013" s="51" t="str">
        <f t="shared" si="250"/>
        <v>樱桃灯</v>
      </c>
      <c r="H4013" s="6" t="str">
        <f>IF(IFERROR(VLOOKUP(B4013,总表!A:D,4,0),"露易")=0," ",IFERROR(VLOOKUP(B4013,总表!A:D,4,0),"-"))</f>
        <v> </v>
      </c>
      <c r="I4013" s="6" t="str">
        <f t="shared" si="251"/>
        <v> </v>
      </c>
    </row>
    <row r="4014" spans="1:9">
      <c r="A4014" s="6">
        <v>4013</v>
      </c>
      <c r="B4014" s="47" t="str">
        <f t="shared" si="248"/>
        <v>00000FAD</v>
      </c>
      <c r="C4014" s="50" t="str">
        <f>IFERROR(VLOOKUP(B4014,总表!A:B,2,0),"-")</f>
        <v>摆设类</v>
      </c>
      <c r="D4014" s="51" t="str">
        <f t="shared" si="249"/>
        <v>摆设类</v>
      </c>
      <c r="E4014" s="6" t="str">
        <f>IFERROR(VLOOKUP(B4014,总表!A:D,3,0),"-")</f>
        <v>沙包</v>
      </c>
      <c r="F4014" s="6" t="str">
        <f t="shared" si="250"/>
        <v>沙包</v>
      </c>
      <c r="H4014" s="6" t="str">
        <f>IF(IFERROR(VLOOKUP(B4014,总表!A:D,4,0),"露易")=0," ",IFERROR(VLOOKUP(B4014,总表!A:D,4,0),"-"))</f>
        <v> </v>
      </c>
      <c r="I4014" s="6" t="str">
        <f t="shared" si="251"/>
        <v> </v>
      </c>
    </row>
    <row r="4015" spans="1:9">
      <c r="A4015" s="6">
        <v>4014</v>
      </c>
      <c r="B4015" s="47" t="str">
        <f t="shared" si="248"/>
        <v>00000FAE</v>
      </c>
      <c r="C4015" s="50" t="str">
        <f>IFERROR(VLOOKUP(B4015,总表!A:B,2,0),"-")</f>
        <v>摆设类</v>
      </c>
      <c r="D4015" s="51" t="str">
        <f t="shared" si="249"/>
        <v>摆设类</v>
      </c>
      <c r="E4015" s="6" t="str">
        <f>IFERROR(VLOOKUP(B4015,总表!A:D,3,0),"-")</f>
        <v>灯罩落地灯</v>
      </c>
      <c r="F4015" s="6" t="str">
        <f t="shared" si="250"/>
        <v>灯罩落地灯</v>
      </c>
      <c r="H4015" s="6" t="str">
        <f>IF(IFERROR(VLOOKUP(B4015,总表!A:D,4,0),"露易")=0," ",IFERROR(VLOOKUP(B4015,总表!A:D,4,0),"-"))</f>
        <v> </v>
      </c>
      <c r="I4015" s="6" t="str">
        <f t="shared" si="251"/>
        <v> </v>
      </c>
    </row>
    <row r="4016" spans="1:9">
      <c r="A4016" s="6">
        <v>4015</v>
      </c>
      <c r="B4016" s="47" t="str">
        <f t="shared" si="248"/>
        <v>00000FAF</v>
      </c>
      <c r="C4016" s="50" t="str">
        <f>IFERROR(VLOOKUP(B4016,总表!A:B,2,0),"-")</f>
        <v>摆设类</v>
      </c>
      <c r="D4016" s="51" t="str">
        <f t="shared" si="249"/>
        <v>摆设类</v>
      </c>
      <c r="E4016" s="6" t="str">
        <f>IFERROR(VLOOKUP(B4016,总表!A:D,3,0),"-")</f>
        <v>淋浴间</v>
      </c>
      <c r="F4016" s="6" t="str">
        <f t="shared" si="250"/>
        <v>淋浴间</v>
      </c>
      <c r="H4016" s="6" t="str">
        <f>IF(IFERROR(VLOOKUP(B4016,总表!A:D,4,0),"露易")=0," ",IFERROR(VLOOKUP(B4016,总表!A:D,4,0),"-"))</f>
        <v> </v>
      </c>
      <c r="I4016" s="6" t="str">
        <f t="shared" si="251"/>
        <v> </v>
      </c>
    </row>
    <row r="4017" spans="1:9">
      <c r="A4017" s="6">
        <v>4016</v>
      </c>
      <c r="B4017" s="47" t="str">
        <f t="shared" si="248"/>
        <v>00000FB0</v>
      </c>
      <c r="C4017" s="50" t="str">
        <f>IFERROR(VLOOKUP(B4017,总表!A:B,2,0),"-")</f>
        <v>摆设类</v>
      </c>
      <c r="D4017" s="51" t="str">
        <f t="shared" si="249"/>
        <v>摆设类</v>
      </c>
      <c r="E4017" s="51" t="str">
        <f>IFERROR(VLOOKUP(B4017,总表!A:D,3,0),"-")</f>
        <v>实验组合</v>
      </c>
      <c r="F4017" s="51" t="str">
        <f t="shared" si="250"/>
        <v>实验组合</v>
      </c>
      <c r="H4017" s="6" t="str">
        <f>IF(IFERROR(VLOOKUP(B4017,总表!A:D,4,0),"露易")=0," ",IFERROR(VLOOKUP(B4017,总表!A:D,4,0),"-"))</f>
        <v> </v>
      </c>
      <c r="I4017" s="6" t="str">
        <f t="shared" si="251"/>
        <v> </v>
      </c>
    </row>
    <row r="4018" spans="1:9">
      <c r="A4018" s="6">
        <v>4017</v>
      </c>
      <c r="B4018" s="47" t="str">
        <f t="shared" si="248"/>
        <v>00000FB1</v>
      </c>
      <c r="C4018" s="50" t="str">
        <f>IFERROR(VLOOKUP(B4018,总表!A:B,2,0),"-")</f>
        <v>摆设类</v>
      </c>
      <c r="D4018" s="51" t="str">
        <f t="shared" si="249"/>
        <v>摆设类</v>
      </c>
      <c r="E4018" s="6" t="str">
        <f>IFERROR(VLOOKUP(B4018,总表!A:D,3,0),"-")</f>
        <v>淋浴组合</v>
      </c>
      <c r="F4018" s="6" t="str">
        <f t="shared" si="250"/>
        <v>淋浴组合</v>
      </c>
      <c r="H4018" s="6" t="str">
        <f>IF(IFERROR(VLOOKUP(B4018,总表!A:D,4,0),"露易")=0," ",IFERROR(VLOOKUP(B4018,总表!A:D,4,0),"-"))</f>
        <v> </v>
      </c>
      <c r="I4018" s="6" t="str">
        <f t="shared" si="251"/>
        <v> </v>
      </c>
    </row>
    <row r="4019" spans="1:9">
      <c r="A4019" s="6">
        <v>4018</v>
      </c>
      <c r="B4019" s="47" t="str">
        <f t="shared" si="248"/>
        <v>00000FB2</v>
      </c>
      <c r="C4019" s="47" t="str">
        <f>IFERROR(VLOOKUP(B4019,总表!A:B,2,0),"-")</f>
        <v>-</v>
      </c>
      <c r="D4019" s="6" t="str">
        <f t="shared" si="249"/>
        <v>-</v>
      </c>
      <c r="E4019" s="6" t="str">
        <f>IFERROR(VLOOKUP(B4019,总表!A:D,3,0),"-")</f>
        <v>-</v>
      </c>
      <c r="F4019" s="6" t="str">
        <f t="shared" si="250"/>
        <v>-</v>
      </c>
      <c r="G4019" s="6" t="s">
        <v>9</v>
      </c>
      <c r="H4019" s="6" t="str">
        <f>IF(IFERROR(VLOOKUP(B4019,总表!A:D,4,0),"露易")=0," ",IFERROR(VLOOKUP(B4019,总表!A:D,4,0),"-"))</f>
        <v>-</v>
      </c>
      <c r="I4019" s="6" t="str">
        <f t="shared" si="251"/>
        <v>-</v>
      </c>
    </row>
    <row r="4020" spans="1:9">
      <c r="A4020" s="6">
        <v>4019</v>
      </c>
      <c r="B4020" s="47" t="str">
        <f t="shared" si="248"/>
        <v>00000FB3</v>
      </c>
      <c r="C4020" s="50" t="str">
        <f>IFERROR(VLOOKUP(B4020,总表!A:B,2,0),"-")</f>
        <v>摆设类</v>
      </c>
      <c r="D4020" s="51" t="str">
        <f t="shared" si="249"/>
        <v>摆设类</v>
      </c>
      <c r="E4020" s="6" t="str">
        <f>IFERROR(VLOOKUP(B4020,总表!A:D,3,0),"-")</f>
        <v>直立式搅拌机</v>
      </c>
      <c r="F4020" s="6" t="str">
        <f t="shared" si="250"/>
        <v>直立式搅拌机</v>
      </c>
      <c r="H4020" s="6" t="str">
        <f>IF(IFERROR(VLOOKUP(B4020,总表!A:D,4,0),"露易")=0," ",IFERROR(VLOOKUP(B4020,总表!A:D,4,0),"-"))</f>
        <v> </v>
      </c>
      <c r="I4020" s="6" t="str">
        <f t="shared" si="251"/>
        <v> </v>
      </c>
    </row>
    <row r="4021" spans="1:9">
      <c r="A4021" s="6">
        <v>4020</v>
      </c>
      <c r="B4021" s="47" t="str">
        <f t="shared" si="248"/>
        <v>00000FB4</v>
      </c>
      <c r="C4021" s="47" t="str">
        <f>IFERROR(VLOOKUP(B4021,总表!A:B,2,0),"-")</f>
        <v>-</v>
      </c>
      <c r="D4021" s="6" t="str">
        <f t="shared" si="249"/>
        <v>-</v>
      </c>
      <c r="E4021" s="6" t="str">
        <f>IFERROR(VLOOKUP(B4021,总表!A:D,3,0),"-")</f>
        <v>-</v>
      </c>
      <c r="F4021" s="6" t="str">
        <f t="shared" si="250"/>
        <v>-</v>
      </c>
      <c r="G4021" s="6" t="s">
        <v>9</v>
      </c>
      <c r="H4021" s="6" t="str">
        <f>IF(IFERROR(VLOOKUP(B4021,总表!A:D,4,0),"露易")=0," ",IFERROR(VLOOKUP(B4021,总表!A:D,4,0),"-"))</f>
        <v>-</v>
      </c>
      <c r="I4021" s="6" t="str">
        <f t="shared" si="251"/>
        <v>-</v>
      </c>
    </row>
    <row r="4022" spans="1:9">
      <c r="A4022" s="6">
        <v>4021</v>
      </c>
      <c r="B4022" s="47" t="str">
        <f t="shared" si="248"/>
        <v>00000FB5</v>
      </c>
      <c r="C4022" s="47" t="str">
        <f>IFERROR(VLOOKUP(B4022,总表!A:B,2,0),"-")</f>
        <v>-</v>
      </c>
      <c r="D4022" s="6" t="str">
        <f t="shared" si="249"/>
        <v>-</v>
      </c>
      <c r="E4022" s="6" t="str">
        <f>IFERROR(VLOOKUP(B4022,总表!A:D,3,0),"-")</f>
        <v>-</v>
      </c>
      <c r="F4022" s="6" t="str">
        <f t="shared" si="250"/>
        <v>-</v>
      </c>
      <c r="G4022" s="6" t="s">
        <v>9</v>
      </c>
      <c r="H4022" s="6" t="str">
        <f>IF(IFERROR(VLOOKUP(B4022,总表!A:D,4,0),"露易")=0," ",IFERROR(VLOOKUP(B4022,总表!A:D,4,0),"-"))</f>
        <v>-</v>
      </c>
      <c r="I4022" s="6" t="str">
        <f t="shared" si="251"/>
        <v>-</v>
      </c>
    </row>
    <row r="4023" spans="1:9">
      <c r="A4023" s="6">
        <v>4022</v>
      </c>
      <c r="B4023" s="47" t="str">
        <f t="shared" si="248"/>
        <v>00000FB6</v>
      </c>
      <c r="C4023" s="47" t="str">
        <f>IFERROR(VLOOKUP(B4023,总表!A:B,2,0),"-")</f>
        <v>-</v>
      </c>
      <c r="D4023" s="6" t="str">
        <f t="shared" si="249"/>
        <v>-</v>
      </c>
      <c r="E4023" s="6" t="str">
        <f>IFERROR(VLOOKUP(B4023,总表!A:D,3,0),"-")</f>
        <v>-</v>
      </c>
      <c r="F4023" s="6" t="str">
        <f t="shared" si="250"/>
        <v>-</v>
      </c>
      <c r="G4023" s="6" t="s">
        <v>9</v>
      </c>
      <c r="H4023" s="6" t="str">
        <f>IF(IFERROR(VLOOKUP(B4023,总表!A:D,4,0),"露易")=0," ",IFERROR(VLOOKUP(B4023,总表!A:D,4,0),"-"))</f>
        <v>-</v>
      </c>
      <c r="I4023" s="6" t="str">
        <f t="shared" si="251"/>
        <v>-</v>
      </c>
    </row>
    <row r="4024" spans="1:9">
      <c r="A4024" s="6">
        <v>4023</v>
      </c>
      <c r="B4024" s="47" t="str">
        <f t="shared" si="248"/>
        <v>00000FB7</v>
      </c>
      <c r="C4024" s="50" t="str">
        <f>IFERROR(VLOOKUP(B4024,总表!A:B,2,0),"-")</f>
        <v>摆设类</v>
      </c>
      <c r="D4024" s="51" t="str">
        <f t="shared" si="249"/>
        <v>摆设类</v>
      </c>
      <c r="E4024" s="6" t="str">
        <f>IFERROR(VLOOKUP(B4024,总表!A:D,3,0),"-")</f>
        <v>熨裤机</v>
      </c>
      <c r="F4024" s="6" t="str">
        <f t="shared" si="250"/>
        <v>熨裤机</v>
      </c>
      <c r="H4024" s="6" t="str">
        <f>IF(IFERROR(VLOOKUP(B4024,总表!A:D,4,0),"露易")=0," ",IFERROR(VLOOKUP(B4024,总表!A:D,4,0),"-"))</f>
        <v> </v>
      </c>
      <c r="I4024" s="6" t="str">
        <f t="shared" si="251"/>
        <v> </v>
      </c>
    </row>
    <row r="4025" spans="1:9">
      <c r="A4025" s="6">
        <v>4024</v>
      </c>
      <c r="B4025" s="47" t="str">
        <f t="shared" si="248"/>
        <v>00000FB8</v>
      </c>
      <c r="C4025" s="47" t="str">
        <f>IFERROR(VLOOKUP(B4025,总表!A:B,2,0),"-")</f>
        <v>-</v>
      </c>
      <c r="D4025" s="6" t="str">
        <f t="shared" si="249"/>
        <v>-</v>
      </c>
      <c r="E4025" s="6" t="str">
        <f>IFERROR(VLOOKUP(B4025,总表!A:D,3,0),"-")</f>
        <v>-</v>
      </c>
      <c r="F4025" s="6" t="str">
        <f t="shared" si="250"/>
        <v>-</v>
      </c>
      <c r="G4025" s="6" t="s">
        <v>9</v>
      </c>
      <c r="H4025" s="6" t="str">
        <f>IF(IFERROR(VLOOKUP(B4025,总表!A:D,4,0),"露易")=0," ",IFERROR(VLOOKUP(B4025,总表!A:D,4,0),"-"))</f>
        <v>-</v>
      </c>
      <c r="I4025" s="6" t="str">
        <f t="shared" si="251"/>
        <v>-</v>
      </c>
    </row>
    <row r="4026" spans="1:9">
      <c r="A4026" s="6">
        <v>4025</v>
      </c>
      <c r="B4026" s="47" t="str">
        <f t="shared" si="248"/>
        <v>00000FB9</v>
      </c>
      <c r="C4026" s="50" t="str">
        <f>IFERROR(VLOOKUP(B4026,总表!A:B,2,0),"-")</f>
        <v>摆设类</v>
      </c>
      <c r="D4026" s="51" t="str">
        <f t="shared" si="249"/>
        <v>摆设类</v>
      </c>
      <c r="E4026" s="6" t="str">
        <f>IFERROR(VLOOKUP(B4026,总表!A:D,3,0),"-")</f>
        <v>素烧碗盘</v>
      </c>
      <c r="F4026" s="6" t="str">
        <f t="shared" si="250"/>
        <v>素烧碗盘</v>
      </c>
      <c r="H4026" s="6" t="str">
        <f>IF(IFERROR(VLOOKUP(B4026,总表!A:D,4,0),"露易")=0," ",IFERROR(VLOOKUP(B4026,总表!A:D,4,0),"-"))</f>
        <v> </v>
      </c>
      <c r="I4026" s="6" t="str">
        <f t="shared" si="251"/>
        <v> </v>
      </c>
    </row>
    <row r="4027" spans="1:9">
      <c r="A4027" s="6">
        <v>4026</v>
      </c>
      <c r="B4027" s="47" t="str">
        <f t="shared" si="248"/>
        <v>00000FBA</v>
      </c>
      <c r="C4027" s="50" t="str">
        <f>IFERROR(VLOOKUP(B4027,总表!A:B,2,0),"-")</f>
        <v>摆设类</v>
      </c>
      <c r="D4027" s="51" t="str">
        <f t="shared" si="249"/>
        <v>摆设类</v>
      </c>
      <c r="E4027" s="6" t="str">
        <f>IFERROR(VLOOKUP(B4027,总表!A:D,3,0),"-")</f>
        <v>清洗用水槽</v>
      </c>
      <c r="F4027" s="6" t="str">
        <f t="shared" si="250"/>
        <v>清洗用水槽</v>
      </c>
      <c r="H4027" s="6" t="str">
        <f>IF(IFERROR(VLOOKUP(B4027,总表!A:D,4,0),"露易")=0," ",IFERROR(VLOOKUP(B4027,总表!A:D,4,0),"-"))</f>
        <v> </v>
      </c>
      <c r="I4027" s="6" t="str">
        <f t="shared" si="251"/>
        <v> </v>
      </c>
    </row>
    <row r="4028" spans="1:9">
      <c r="A4028" s="6">
        <v>4027</v>
      </c>
      <c r="B4028" s="47" t="str">
        <f t="shared" si="248"/>
        <v>00000FBB</v>
      </c>
      <c r="C4028" s="50" t="str">
        <f>IFERROR(VLOOKUP(B4028,总表!A:B,2,0),"-")</f>
        <v>摆设类</v>
      </c>
      <c r="D4028" s="51" t="str">
        <f t="shared" si="249"/>
        <v>摆设类</v>
      </c>
      <c r="E4028" s="6" t="str">
        <f>IFERROR(VLOOKUP(B4028,总表!A:D,3,0),"-")</f>
        <v>倒挂干燥花</v>
      </c>
      <c r="F4028" s="6" t="str">
        <f t="shared" si="250"/>
        <v>倒挂干燥花</v>
      </c>
      <c r="H4028" s="6" t="str">
        <f>IF(IFERROR(VLOOKUP(B4028,总表!A:D,4,0),"露易")=0," ",IFERROR(VLOOKUP(B4028,总表!A:D,4,0),"-"))</f>
        <v> </v>
      </c>
      <c r="I4028" s="6" t="str">
        <f t="shared" si="251"/>
        <v> </v>
      </c>
    </row>
    <row r="4029" spans="1:9">
      <c r="A4029" s="6">
        <v>4028</v>
      </c>
      <c r="B4029" s="47" t="str">
        <f t="shared" si="248"/>
        <v>00000FBC</v>
      </c>
      <c r="C4029" s="50" t="str">
        <f>IFERROR(VLOOKUP(B4029,总表!A:B,2,0),"-")</f>
        <v>摆设类</v>
      </c>
      <c r="D4029" s="51" t="str">
        <f t="shared" si="249"/>
        <v>摆设类</v>
      </c>
      <c r="E4029" s="6" t="str">
        <f>IFERROR(VLOOKUP(B4029,总表!A:D,3,0),"-")</f>
        <v>中央暖气</v>
      </c>
      <c r="F4029" s="6" t="str">
        <f t="shared" si="250"/>
        <v>中央暖气</v>
      </c>
      <c r="H4029" s="6" t="str">
        <f>IF(IFERROR(VLOOKUP(B4029,总表!A:D,4,0),"露易")=0," ",IFERROR(VLOOKUP(B4029,总表!A:D,4,0),"-"))</f>
        <v> </v>
      </c>
      <c r="I4029" s="6" t="str">
        <f t="shared" si="251"/>
        <v> </v>
      </c>
    </row>
    <row r="4030" spans="1:9">
      <c r="A4030" s="6">
        <v>4029</v>
      </c>
      <c r="B4030" s="47" t="str">
        <f t="shared" si="248"/>
        <v>00000FBD</v>
      </c>
      <c r="C4030" s="50" t="str">
        <f>IFERROR(VLOOKUP(B4030,总表!A:B,2,0),"-")</f>
        <v>摆设类</v>
      </c>
      <c r="D4030" s="51" t="str">
        <f t="shared" si="249"/>
        <v>摆设类</v>
      </c>
      <c r="E4030" s="51" t="str">
        <f>IFERROR(VLOOKUP(B4030,总表!A:D,3,0),"-")</f>
        <v>转盘式电话</v>
      </c>
      <c r="F4030" s="51" t="str">
        <f t="shared" si="250"/>
        <v>转盘式电话</v>
      </c>
      <c r="H4030" s="6" t="str">
        <f>IF(IFERROR(VLOOKUP(B4030,总表!A:D,4,0),"露易")=0," ",IFERROR(VLOOKUP(B4030,总表!A:D,4,0),"-"))</f>
        <v> </v>
      </c>
      <c r="I4030" s="6" t="str">
        <f t="shared" si="251"/>
        <v> </v>
      </c>
    </row>
    <row r="4031" spans="1:9">
      <c r="A4031" s="6">
        <v>4030</v>
      </c>
      <c r="B4031" s="47" t="str">
        <f t="shared" si="248"/>
        <v>00000FBE</v>
      </c>
      <c r="C4031" s="50" t="str">
        <f>IFERROR(VLOOKUP(B4031,总表!A:B,2,0),"-")</f>
        <v>摆设类</v>
      </c>
      <c r="D4031" s="51" t="str">
        <f t="shared" si="249"/>
        <v>摆设类</v>
      </c>
      <c r="E4031" s="6" t="str">
        <f>IFERROR(VLOOKUP(B4031,总表!A:D,3,0),"-")</f>
        <v>毛巾架</v>
      </c>
      <c r="F4031" s="6" t="str">
        <f t="shared" si="250"/>
        <v>毛巾架</v>
      </c>
      <c r="H4031" s="6" t="str">
        <f>IF(IFERROR(VLOOKUP(B4031,总表!A:D,4,0),"露易")=0," ",IFERROR(VLOOKUP(B4031,总表!A:D,4,0),"-"))</f>
        <v> </v>
      </c>
      <c r="I4031" s="6" t="str">
        <f t="shared" si="251"/>
        <v> </v>
      </c>
    </row>
    <row r="4032" spans="1:9">
      <c r="A4032" s="6">
        <v>4031</v>
      </c>
      <c r="B4032" s="47" t="str">
        <f t="shared" si="248"/>
        <v>00000FBF</v>
      </c>
      <c r="C4032" s="47" t="str">
        <f>IFERROR(VLOOKUP(B4032,总表!A:B,2,0),"-")</f>
        <v>-</v>
      </c>
      <c r="D4032" s="6" t="str">
        <f t="shared" si="249"/>
        <v>-</v>
      </c>
      <c r="E4032" s="6" t="str">
        <f>IFERROR(VLOOKUP(B4032,总表!A:D,3,0),"-")</f>
        <v>-</v>
      </c>
      <c r="F4032" s="6" t="str">
        <f t="shared" si="250"/>
        <v>-</v>
      </c>
      <c r="G4032" s="6" t="s">
        <v>9</v>
      </c>
      <c r="H4032" s="6" t="str">
        <f>IF(IFERROR(VLOOKUP(B4032,总表!A:D,4,0),"露易")=0," ",IFERROR(VLOOKUP(B4032,总表!A:D,4,0),"-"))</f>
        <v>-</v>
      </c>
      <c r="I4032" s="6" t="str">
        <f t="shared" si="251"/>
        <v>-</v>
      </c>
    </row>
    <row r="4033" spans="1:9">
      <c r="A4033" s="6">
        <v>4032</v>
      </c>
      <c r="B4033" s="47" t="str">
        <f t="shared" si="248"/>
        <v>00000FC0</v>
      </c>
      <c r="C4033" s="47" t="str">
        <f>IFERROR(VLOOKUP(B4033,总表!A:B,2,0),"-")</f>
        <v>-</v>
      </c>
      <c r="D4033" s="6" t="str">
        <f t="shared" si="249"/>
        <v>-</v>
      </c>
      <c r="E4033" s="6" t="str">
        <f>IFERROR(VLOOKUP(B4033,总表!A:D,3,0),"-")</f>
        <v>-</v>
      </c>
      <c r="F4033" s="6" t="str">
        <f t="shared" si="250"/>
        <v>-</v>
      </c>
      <c r="G4033" s="6" t="s">
        <v>9</v>
      </c>
      <c r="H4033" s="6" t="str">
        <f>IF(IFERROR(VLOOKUP(B4033,总表!A:D,4,0),"露易")=0," ",IFERROR(VLOOKUP(B4033,总表!A:D,4,0),"-"))</f>
        <v>-</v>
      </c>
      <c r="I4033" s="6" t="str">
        <f t="shared" si="251"/>
        <v>-</v>
      </c>
    </row>
    <row r="4034" spans="1:9">
      <c r="A4034" s="6">
        <v>4033</v>
      </c>
      <c r="B4034" s="47" t="str">
        <f t="shared" ref="B4034:B4097" si="252">DEC2HEX(ROW(A4033),8)</f>
        <v>00000FC1</v>
      </c>
      <c r="C4034" s="50" t="str">
        <f>IFERROR(VLOOKUP(B4034,总表!A:B,2,0),"-")</f>
        <v>摆设类</v>
      </c>
      <c r="D4034" s="51" t="str">
        <f t="shared" ref="D4034:D4097" si="253">C4034</f>
        <v>摆设类</v>
      </c>
      <c r="E4034" s="6" t="str">
        <f>IFERROR(VLOOKUP(B4034,总表!A:D,3,0),"-")</f>
        <v>中式茶具组合</v>
      </c>
      <c r="F4034" s="6" t="str">
        <f t="shared" ref="F4034:F4097" si="254">E4034</f>
        <v>中式茶具组合</v>
      </c>
      <c r="H4034" s="6" t="str">
        <f>IF(IFERROR(VLOOKUP(B4034,总表!A:D,4,0),"露易")=0," ",IFERROR(VLOOKUP(B4034,总表!A:D,4,0),"-"))</f>
        <v> </v>
      </c>
      <c r="I4034" s="6" t="str">
        <f t="shared" ref="I4034:I4097" si="255">H4034</f>
        <v> </v>
      </c>
    </row>
    <row r="4035" spans="1:9">
      <c r="A4035" s="6">
        <v>4034</v>
      </c>
      <c r="B4035" s="47" t="str">
        <f t="shared" si="252"/>
        <v>00000FC2</v>
      </c>
      <c r="C4035" s="50" t="str">
        <f>IFERROR(VLOOKUP(B4035,总表!A:B,2,0),"-")</f>
        <v>摆设类</v>
      </c>
      <c r="D4035" s="51" t="str">
        <f t="shared" si="253"/>
        <v>摆设类</v>
      </c>
      <c r="E4035" s="6" t="str">
        <f>IFERROR(VLOOKUP(B4035,总表!A:D,3,0),"-")</f>
        <v>散乱的纸张</v>
      </c>
      <c r="F4035" s="6" t="str">
        <f t="shared" si="254"/>
        <v>散乱的纸张</v>
      </c>
      <c r="H4035" s="6" t="str">
        <f>IF(IFERROR(VLOOKUP(B4035,总表!A:D,4,0),"露易")=0," ",IFERROR(VLOOKUP(B4035,总表!A:D,4,0),"-"))</f>
        <v> </v>
      </c>
      <c r="I4035" s="6" t="str">
        <f t="shared" si="255"/>
        <v> </v>
      </c>
    </row>
    <row r="4036" spans="1:9">
      <c r="A4036" s="6">
        <v>4035</v>
      </c>
      <c r="B4036" s="47" t="str">
        <f t="shared" si="252"/>
        <v>00000FC3</v>
      </c>
      <c r="C4036" s="50" t="str">
        <f>IFERROR(VLOOKUP(B4036,总表!A:B,2,0),"-")</f>
        <v>摆设类</v>
      </c>
      <c r="D4036" s="51" t="str">
        <f t="shared" si="253"/>
        <v>摆设类</v>
      </c>
      <c r="E4036" s="51" t="str">
        <f>IFERROR(VLOOKUP(B4036,总表!A:D,3,0),"-")</f>
        <v>圆木花园躺椅</v>
      </c>
      <c r="F4036" s="51" t="str">
        <f t="shared" si="254"/>
        <v>圆木花园躺椅</v>
      </c>
      <c r="H4036" s="6" t="str">
        <f>IF(IFERROR(VLOOKUP(B4036,总表!A:D,4,0),"露易")=0," ",IFERROR(VLOOKUP(B4036,总表!A:D,4,0),"-"))</f>
        <v> </v>
      </c>
      <c r="I4036" s="6" t="str">
        <f t="shared" si="255"/>
        <v> </v>
      </c>
    </row>
    <row r="4037" spans="1:9">
      <c r="A4037" s="6">
        <v>4036</v>
      </c>
      <c r="B4037" s="47" t="str">
        <f t="shared" si="252"/>
        <v>00000FC4</v>
      </c>
      <c r="C4037" s="50" t="str">
        <f>IFERROR(VLOOKUP(B4037,总表!A:B,2,0),"-")</f>
        <v>摆设类</v>
      </c>
      <c r="D4037" s="51" t="str">
        <f t="shared" si="253"/>
        <v>摆设类</v>
      </c>
      <c r="E4037" s="51" t="str">
        <f>IFERROR(VLOOKUP(B4037,总表!A:D,3,0),"-")</f>
        <v>圆木装饰架</v>
      </c>
      <c r="F4037" s="51" t="str">
        <f t="shared" si="254"/>
        <v>圆木装饰架</v>
      </c>
      <c r="H4037" s="6" t="str">
        <f>IF(IFERROR(VLOOKUP(B4037,总表!A:D,4,0),"露易")=0," ",IFERROR(VLOOKUP(B4037,总表!A:D,4,0),"-"))</f>
        <v> </v>
      </c>
      <c r="I4037" s="6" t="str">
        <f t="shared" si="255"/>
        <v> </v>
      </c>
    </row>
    <row r="4038" spans="1:9">
      <c r="A4038" s="6">
        <v>4037</v>
      </c>
      <c r="B4038" s="47" t="str">
        <f t="shared" si="252"/>
        <v>00000FC5</v>
      </c>
      <c r="C4038" s="50" t="str">
        <f>IFERROR(VLOOKUP(B4038,总表!A:B,2,0),"-")</f>
        <v>摆设类</v>
      </c>
      <c r="D4038" s="51" t="str">
        <f t="shared" si="253"/>
        <v>摆设类</v>
      </c>
      <c r="E4038" s="51" t="str">
        <f>IFERROR(VLOOKUP(B4038,总表!A:D,3,0),"-")</f>
        <v>圆木壁挂钟</v>
      </c>
      <c r="F4038" s="51" t="str">
        <f t="shared" si="254"/>
        <v>圆木壁挂钟</v>
      </c>
      <c r="H4038" s="6" t="str">
        <f>IF(IFERROR(VLOOKUP(B4038,总表!A:D,4,0),"露易")=0," ",IFERROR(VLOOKUP(B4038,总表!A:D,4,0),"-"))</f>
        <v> </v>
      </c>
      <c r="I4038" s="6" t="str">
        <f t="shared" si="255"/>
        <v> </v>
      </c>
    </row>
    <row r="4039" spans="1:9">
      <c r="A4039" s="6">
        <v>4038</v>
      </c>
      <c r="B4039" s="47" t="str">
        <f t="shared" si="252"/>
        <v>00000FC6</v>
      </c>
      <c r="C4039" s="50" t="str">
        <f>IFERROR(VLOOKUP(B4039,总表!A:B,2,0),"-")</f>
        <v>摆设类</v>
      </c>
      <c r="D4039" s="51" t="str">
        <f t="shared" si="253"/>
        <v>摆设类</v>
      </c>
      <c r="E4039" s="51" t="str">
        <f>IFERROR(VLOOKUP(B4039,总表!A:D,3,0),"-")</f>
        <v>圆木凳子</v>
      </c>
      <c r="F4039" s="51" t="str">
        <f t="shared" si="254"/>
        <v>圆木凳子</v>
      </c>
      <c r="H4039" s="6" t="str">
        <f>IF(IFERROR(VLOOKUP(B4039,总表!A:D,4,0),"露易")=0," ",IFERROR(VLOOKUP(B4039,总表!A:D,4,0),"-"))</f>
        <v> </v>
      </c>
      <c r="I4039" s="6" t="str">
        <f t="shared" si="255"/>
        <v> </v>
      </c>
    </row>
    <row r="4040" spans="1:9">
      <c r="A4040" s="6">
        <v>4039</v>
      </c>
      <c r="B4040" s="47" t="str">
        <f t="shared" si="252"/>
        <v>00000FC7</v>
      </c>
      <c r="C4040" s="50" t="str">
        <f>IFERROR(VLOOKUP(B4040,总表!A:B,2,0),"-")</f>
        <v>摆设类</v>
      </c>
      <c r="D4040" s="51" t="str">
        <f t="shared" si="253"/>
        <v>摆设类</v>
      </c>
      <c r="E4040" s="51" t="str">
        <f>IFERROR(VLOOKUP(B4040,总表!A:D,3,0),"-")</f>
        <v>圆木沙发</v>
      </c>
      <c r="F4040" s="51" t="str">
        <f t="shared" si="254"/>
        <v>圆木沙发</v>
      </c>
      <c r="H4040" s="6" t="str">
        <f>IF(IFERROR(VLOOKUP(B4040,总表!A:D,4,0),"露易")=0," ",IFERROR(VLOOKUP(B4040,总表!A:D,4,0),"-"))</f>
        <v> </v>
      </c>
      <c r="I4040" s="6" t="str">
        <f t="shared" si="255"/>
        <v> </v>
      </c>
    </row>
    <row r="4041" spans="1:9">
      <c r="A4041" s="6">
        <v>4040</v>
      </c>
      <c r="B4041" s="47" t="str">
        <f t="shared" si="252"/>
        <v>00000FC8</v>
      </c>
      <c r="C4041" s="50" t="str">
        <f>IFERROR(VLOOKUP(B4041,总表!A:B,2,0),"-")</f>
        <v>摆设类</v>
      </c>
      <c r="D4041" s="51" t="str">
        <f t="shared" si="253"/>
        <v>摆设类</v>
      </c>
      <c r="E4041" s="51" t="str">
        <f>IFERROR(VLOOKUP(B4041,总表!A:D,3,0),"-")</f>
        <v>圆木餐桌</v>
      </c>
      <c r="F4041" s="51" t="str">
        <f t="shared" si="254"/>
        <v>圆木餐桌</v>
      </c>
      <c r="H4041" s="6" t="str">
        <f>IF(IFERROR(VLOOKUP(B4041,总表!A:D,4,0),"露易")=0," ",IFERROR(VLOOKUP(B4041,总表!A:D,4,0),"-"))</f>
        <v> </v>
      </c>
      <c r="I4041" s="6" t="str">
        <f t="shared" si="255"/>
        <v> </v>
      </c>
    </row>
    <row r="4042" spans="1:9">
      <c r="A4042" s="6">
        <v>4041</v>
      </c>
      <c r="B4042" s="47" t="str">
        <f t="shared" si="252"/>
        <v>00000FC9</v>
      </c>
      <c r="C4042" s="50" t="str">
        <f>IFERROR(VLOOKUP(B4042,总表!A:B,2,0),"-")</f>
        <v>摆设类</v>
      </c>
      <c r="D4042" s="51" t="str">
        <f t="shared" si="253"/>
        <v>摆设类</v>
      </c>
      <c r="E4042" s="51" t="str">
        <f>IFERROR(VLOOKUP(B4042,总表!A:D,3,0),"-")</f>
        <v>圆木床铺</v>
      </c>
      <c r="F4042" s="51" t="str">
        <f t="shared" si="254"/>
        <v>圆木床铺</v>
      </c>
      <c r="H4042" s="6" t="str">
        <f>IF(IFERROR(VLOOKUP(B4042,总表!A:D,4,0),"露易")=0," ",IFERROR(VLOOKUP(B4042,总表!A:D,4,0),"-"))</f>
        <v> </v>
      </c>
      <c r="I4042" s="6" t="str">
        <f t="shared" si="255"/>
        <v> </v>
      </c>
    </row>
    <row r="4043" spans="1:9">
      <c r="A4043" s="6">
        <v>4042</v>
      </c>
      <c r="B4043" s="47" t="str">
        <f t="shared" si="252"/>
        <v>00000FCA</v>
      </c>
      <c r="C4043" s="50" t="str">
        <f>IFERROR(VLOOKUP(B4043,总表!A:B,2,0),"-")</f>
        <v>摆设类</v>
      </c>
      <c r="D4043" s="51" t="str">
        <f t="shared" si="253"/>
        <v>摆设类</v>
      </c>
      <c r="E4043" s="51" t="str">
        <f>IFERROR(VLOOKUP(B4043,总表!A:D,3,0),"-")</f>
        <v>圆木长凳</v>
      </c>
      <c r="F4043" s="51" t="str">
        <f t="shared" si="254"/>
        <v>圆木长凳</v>
      </c>
      <c r="H4043" s="6" t="str">
        <f>IF(IFERROR(VLOOKUP(B4043,总表!A:D,4,0),"露易")=0," ",IFERROR(VLOOKUP(B4043,总表!A:D,4,0),"-"))</f>
        <v> </v>
      </c>
      <c r="I4043" s="6" t="str">
        <f t="shared" si="255"/>
        <v> </v>
      </c>
    </row>
    <row r="4044" spans="1:9">
      <c r="A4044" s="6">
        <v>4043</v>
      </c>
      <c r="B4044" s="47" t="str">
        <f t="shared" si="252"/>
        <v>00000FCB</v>
      </c>
      <c r="C4044" s="50" t="str">
        <f>IFERROR(VLOOKUP(B4044,总表!A:B,2,0),"-")</f>
        <v>摆设类</v>
      </c>
      <c r="D4044" s="51" t="str">
        <f t="shared" si="253"/>
        <v>摆设类</v>
      </c>
      <c r="E4044" s="51" t="str">
        <f>IFERROR(VLOOKUP(B4044,总表!A:D,3,0),"-")</f>
        <v>圆木圆桌</v>
      </c>
      <c r="F4044" s="51" t="str">
        <f t="shared" si="254"/>
        <v>圆木圆桌</v>
      </c>
      <c r="H4044" s="6" t="str">
        <f>IF(IFERROR(VLOOKUP(B4044,总表!A:D,4,0),"露易")=0," ",IFERROR(VLOOKUP(B4044,总表!A:D,4,0),"-"))</f>
        <v> </v>
      </c>
      <c r="I4044" s="6" t="str">
        <f t="shared" si="255"/>
        <v> </v>
      </c>
    </row>
    <row r="4045" spans="1:9">
      <c r="A4045" s="6">
        <v>4044</v>
      </c>
      <c r="B4045" s="47" t="str">
        <f t="shared" si="252"/>
        <v>00000FCC</v>
      </c>
      <c r="C4045" s="50" t="str">
        <f>IFERROR(VLOOKUP(B4045,总表!A:B,2,0),"-")</f>
        <v>摆设类</v>
      </c>
      <c r="D4045" s="51" t="str">
        <f t="shared" si="253"/>
        <v>摆设类</v>
      </c>
      <c r="E4045" s="51" t="str">
        <f>IFERROR(VLOOKUP(B4045,总表!A:D,3,0),"-")</f>
        <v>圆木长沙发</v>
      </c>
      <c r="F4045" s="51" t="str">
        <f t="shared" si="254"/>
        <v>圆木长沙发</v>
      </c>
      <c r="H4045" s="6" t="str">
        <f>IF(IFERROR(VLOOKUP(B4045,总表!A:D,4,0),"露易")=0," ",IFERROR(VLOOKUP(B4045,总表!A:D,4,0),"-"))</f>
        <v> </v>
      </c>
      <c r="I4045" s="6" t="str">
        <f t="shared" si="255"/>
        <v> </v>
      </c>
    </row>
    <row r="4046" spans="1:9">
      <c r="A4046" s="6">
        <v>4045</v>
      </c>
      <c r="B4046" s="47" t="str">
        <f t="shared" si="252"/>
        <v>00000FCD</v>
      </c>
      <c r="C4046" s="50" t="str">
        <f>IFERROR(VLOOKUP(B4046,总表!A:B,2,0),"-")</f>
        <v>摆设类</v>
      </c>
      <c r="D4046" s="51" t="str">
        <f t="shared" si="253"/>
        <v>摆设类</v>
      </c>
      <c r="E4046" s="6" t="str">
        <f>IFERROR(VLOOKUP(B4046,总表!A:D,3,0),"-")</f>
        <v>藤编废纸篓</v>
      </c>
      <c r="F4046" s="6" t="str">
        <f t="shared" si="254"/>
        <v>藤编废纸篓</v>
      </c>
      <c r="H4046" s="6" t="str">
        <f>IF(IFERROR(VLOOKUP(B4046,总表!A:D,4,0),"露易")=0," ",IFERROR(VLOOKUP(B4046,总表!A:D,4,0),"-"))</f>
        <v> </v>
      </c>
      <c r="I4046" s="6" t="str">
        <f t="shared" si="255"/>
        <v> </v>
      </c>
    </row>
    <row r="4047" spans="1:9">
      <c r="A4047" s="6">
        <v>4046</v>
      </c>
      <c r="B4047" s="47" t="str">
        <f t="shared" si="252"/>
        <v>00000FCE</v>
      </c>
      <c r="C4047" s="50" t="str">
        <f>IFERROR(VLOOKUP(B4047,总表!A:B,2,0),"-")</f>
        <v>摆设类</v>
      </c>
      <c r="D4047" s="51" t="str">
        <f t="shared" si="253"/>
        <v>摆设类</v>
      </c>
      <c r="E4047" s="6" t="str">
        <f>IFERROR(VLOOKUP(B4047,总表!A:D,3,0),"-")</f>
        <v>藤编边桌</v>
      </c>
      <c r="F4047" s="6" t="str">
        <f t="shared" si="254"/>
        <v>藤编边桌</v>
      </c>
      <c r="H4047" s="6" t="str">
        <f>IF(IFERROR(VLOOKUP(B4047,总表!A:D,4,0),"露易")=0," ",IFERROR(VLOOKUP(B4047,总表!A:D,4,0),"-"))</f>
        <v> </v>
      </c>
      <c r="I4047" s="6" t="str">
        <f t="shared" si="255"/>
        <v> </v>
      </c>
    </row>
    <row r="4048" spans="1:9">
      <c r="A4048" s="6">
        <v>4047</v>
      </c>
      <c r="B4048" s="47" t="str">
        <f t="shared" si="252"/>
        <v>00000FCF</v>
      </c>
      <c r="C4048" s="50" t="str">
        <f>IFERROR(VLOOKUP(B4048,总表!A:B,2,0),"-")</f>
        <v>摆设类</v>
      </c>
      <c r="D4048" s="51" t="str">
        <f t="shared" si="253"/>
        <v>摆设类</v>
      </c>
      <c r="E4048" s="6" t="str">
        <f>IFERROR(VLOOKUP(B4048,总表!A:D,3,0),"-")</f>
        <v>藤编凳子</v>
      </c>
      <c r="F4048" s="6" t="str">
        <f t="shared" si="254"/>
        <v>藤编凳子</v>
      </c>
      <c r="H4048" s="6" t="str">
        <f>IF(IFERROR(VLOOKUP(B4048,总表!A:D,4,0),"露易")=0," ",IFERROR(VLOOKUP(B4048,总表!A:D,4,0),"-"))</f>
        <v> </v>
      </c>
      <c r="I4048" s="6" t="str">
        <f t="shared" si="255"/>
        <v> </v>
      </c>
    </row>
    <row r="4049" spans="1:9">
      <c r="A4049" s="6">
        <v>4048</v>
      </c>
      <c r="B4049" s="47" t="str">
        <f t="shared" si="252"/>
        <v>00000FD0</v>
      </c>
      <c r="C4049" s="50" t="str">
        <f>IFERROR(VLOOKUP(B4049,总表!A:B,2,0),"-")</f>
        <v>摆设类</v>
      </c>
      <c r="D4049" s="51" t="str">
        <f t="shared" si="253"/>
        <v>摆设类</v>
      </c>
      <c r="E4049" s="6" t="str">
        <f>IFERROR(VLOOKUP(B4049,总表!A:D,3,0),"-")</f>
        <v>藤编毛巾篮</v>
      </c>
      <c r="F4049" s="6" t="str">
        <f t="shared" si="254"/>
        <v>藤编毛巾篮</v>
      </c>
      <c r="H4049" s="6" t="str">
        <f>IF(IFERROR(VLOOKUP(B4049,总表!A:D,4,0),"露易")=0," ",IFERROR(VLOOKUP(B4049,总表!A:D,4,0),"-"))</f>
        <v> </v>
      </c>
      <c r="I4049" s="6" t="str">
        <f t="shared" si="255"/>
        <v> </v>
      </c>
    </row>
    <row r="4050" spans="1:9">
      <c r="A4050" s="6">
        <v>4049</v>
      </c>
      <c r="B4050" s="47" t="str">
        <f t="shared" si="252"/>
        <v>00000FD1</v>
      </c>
      <c r="C4050" s="50" t="str">
        <f>IFERROR(VLOOKUP(B4050,总表!A:B,2,0),"-")</f>
        <v>摆设类</v>
      </c>
      <c r="D4050" s="51" t="str">
        <f t="shared" si="253"/>
        <v>摆设类</v>
      </c>
      <c r="E4050" s="6" t="str">
        <f>IFERROR(VLOOKUP(B4050,总表!A:D,3,0),"-")</f>
        <v>藤编衣柜</v>
      </c>
      <c r="F4050" s="6" t="str">
        <f t="shared" si="254"/>
        <v>藤编衣柜</v>
      </c>
      <c r="H4050" s="6" t="str">
        <f>IF(IFERROR(VLOOKUP(B4050,总表!A:D,4,0),"露易")=0," ",IFERROR(VLOOKUP(B4050,总表!A:D,4,0),"-"))</f>
        <v> </v>
      </c>
      <c r="I4050" s="6" t="str">
        <f t="shared" si="255"/>
        <v> </v>
      </c>
    </row>
    <row r="4051" spans="1:9">
      <c r="A4051" s="6">
        <v>4050</v>
      </c>
      <c r="B4051" s="47" t="str">
        <f t="shared" si="252"/>
        <v>00000FD2</v>
      </c>
      <c r="C4051" s="50" t="str">
        <f>IFERROR(VLOOKUP(B4051,总表!A:B,2,0),"-")</f>
        <v>摆设类</v>
      </c>
      <c r="D4051" s="51" t="str">
        <f t="shared" si="253"/>
        <v>摆设类</v>
      </c>
      <c r="E4051" s="6" t="str">
        <f>IFERROR(VLOOKUP(B4051,总表!A:D,3,0),"-")</f>
        <v>藤编桌灯</v>
      </c>
      <c r="F4051" s="6" t="str">
        <f t="shared" si="254"/>
        <v>藤编桌灯</v>
      </c>
      <c r="H4051" s="6" t="str">
        <f>IF(IFERROR(VLOOKUP(B4051,总表!A:D,4,0),"露易")=0," ",IFERROR(VLOOKUP(B4051,总表!A:D,4,0),"-"))</f>
        <v> </v>
      </c>
      <c r="I4051" s="6" t="str">
        <f t="shared" si="255"/>
        <v> </v>
      </c>
    </row>
    <row r="4052" spans="1:9">
      <c r="A4052" s="6">
        <v>4051</v>
      </c>
      <c r="B4052" s="47" t="str">
        <f t="shared" si="252"/>
        <v>00000FD3</v>
      </c>
      <c r="C4052" s="50" t="str">
        <f>IFERROR(VLOOKUP(B4052,总表!A:B,2,0),"-")</f>
        <v>摆设类</v>
      </c>
      <c r="D4052" s="51" t="str">
        <f t="shared" si="253"/>
        <v>摆设类</v>
      </c>
      <c r="E4052" s="6" t="str">
        <f>IFERROR(VLOOKUP(B4052,总表!A:D,3,0),"-")</f>
        <v>藤编梳妆台</v>
      </c>
      <c r="F4052" s="6" t="str">
        <f t="shared" si="254"/>
        <v>藤编梳妆台</v>
      </c>
      <c r="H4052" s="6" t="str">
        <f>IF(IFERROR(VLOOKUP(B4052,总表!A:D,4,0),"露易")=0," ",IFERROR(VLOOKUP(B4052,总表!A:D,4,0),"-"))</f>
        <v> </v>
      </c>
      <c r="I4052" s="6" t="str">
        <f t="shared" si="255"/>
        <v> </v>
      </c>
    </row>
    <row r="4053" spans="1:9">
      <c r="A4053" s="6">
        <v>4052</v>
      </c>
      <c r="B4053" s="47" t="str">
        <f t="shared" si="252"/>
        <v>00000FD4</v>
      </c>
      <c r="C4053" s="50" t="str">
        <f>IFERROR(VLOOKUP(B4053,总表!A:B,2,0),"-")</f>
        <v>摆设类</v>
      </c>
      <c r="D4053" s="51" t="str">
        <f t="shared" si="253"/>
        <v>摆设类</v>
      </c>
      <c r="E4053" s="6" t="str">
        <f>IFERROR(VLOOKUP(B4053,总表!A:D,3,0),"-")</f>
        <v>藤编床铺</v>
      </c>
      <c r="F4053" s="6" t="str">
        <f t="shared" si="254"/>
        <v>藤编床铺</v>
      </c>
      <c r="H4053" s="6" t="str">
        <f>IF(IFERROR(VLOOKUP(B4053,总表!A:D,4,0),"露易")=0," ",IFERROR(VLOOKUP(B4053,总表!A:D,4,0),"-"))</f>
        <v> </v>
      </c>
      <c r="I4053" s="6" t="str">
        <f t="shared" si="255"/>
        <v> </v>
      </c>
    </row>
    <row r="4054" spans="1:9">
      <c r="A4054" s="6">
        <v>4053</v>
      </c>
      <c r="B4054" s="47" t="str">
        <f t="shared" si="252"/>
        <v>00000FD5</v>
      </c>
      <c r="C4054" s="50" t="str">
        <f>IFERROR(VLOOKUP(B4054,总表!A:B,2,0),"-")</f>
        <v>摆设类</v>
      </c>
      <c r="D4054" s="51" t="str">
        <f t="shared" si="253"/>
        <v>摆设类</v>
      </c>
      <c r="E4054" s="6" t="str">
        <f>IFERROR(VLOOKUP(B4054,总表!A:D,3,0),"-")</f>
        <v>藤编沙发</v>
      </c>
      <c r="F4054" s="6" t="str">
        <f t="shared" si="254"/>
        <v>藤编沙发</v>
      </c>
      <c r="H4054" s="6" t="str">
        <f>IF(IFERROR(VLOOKUP(B4054,总表!A:D,4,0),"露易")=0," ",IFERROR(VLOOKUP(B4054,总表!A:D,4,0),"-"))</f>
        <v> </v>
      </c>
      <c r="I4054" s="6" t="str">
        <f t="shared" si="255"/>
        <v> </v>
      </c>
    </row>
    <row r="4055" spans="1:9">
      <c r="A4055" s="6">
        <v>4054</v>
      </c>
      <c r="B4055" s="47" t="str">
        <f t="shared" si="252"/>
        <v>00000FD6</v>
      </c>
      <c r="C4055" s="50" t="str">
        <f>IFERROR(VLOOKUP(B4055,总表!A:B,2,0),"-")</f>
        <v>摆设类</v>
      </c>
      <c r="D4055" s="51" t="str">
        <f t="shared" si="253"/>
        <v>摆设类</v>
      </c>
      <c r="E4055" s="6" t="str">
        <f>IFERROR(VLOOKUP(B4055,总表!A:D,3,0),"-")</f>
        <v>藤编矮桌</v>
      </c>
      <c r="F4055" s="6" t="str">
        <f t="shared" si="254"/>
        <v>藤编矮桌</v>
      </c>
      <c r="H4055" s="6" t="str">
        <f>IF(IFERROR(VLOOKUP(B4055,总表!A:D,4,0),"露易")=0," ",IFERROR(VLOOKUP(B4055,总表!A:D,4,0),"-"))</f>
        <v> </v>
      </c>
      <c r="I4055" s="6" t="str">
        <f t="shared" si="255"/>
        <v> </v>
      </c>
    </row>
    <row r="4056" spans="1:9">
      <c r="A4056" s="6">
        <v>4055</v>
      </c>
      <c r="B4056" s="47" t="str">
        <f t="shared" si="252"/>
        <v>00000FD7</v>
      </c>
      <c r="C4056" s="47" t="str">
        <f>IFERROR(VLOOKUP(B4056,总表!A:B,2,0),"-")</f>
        <v>-</v>
      </c>
      <c r="D4056" s="6" t="str">
        <f t="shared" si="253"/>
        <v>-</v>
      </c>
      <c r="E4056" s="6" t="str">
        <f>IFERROR(VLOOKUP(B4056,总表!A:D,3,0),"-")</f>
        <v>-</v>
      </c>
      <c r="F4056" s="6" t="str">
        <f t="shared" si="254"/>
        <v>-</v>
      </c>
      <c r="G4056" s="6" t="s">
        <v>9</v>
      </c>
      <c r="H4056" s="6" t="str">
        <f>IF(IFERROR(VLOOKUP(B4056,总表!A:D,4,0),"露易")=0," ",IFERROR(VLOOKUP(B4056,总表!A:D,4,0),"-"))</f>
        <v>-</v>
      </c>
      <c r="I4056" s="6" t="str">
        <f t="shared" si="255"/>
        <v>-</v>
      </c>
    </row>
    <row r="4057" spans="1:9">
      <c r="A4057" s="6">
        <v>4056</v>
      </c>
      <c r="B4057" s="47" t="str">
        <f t="shared" si="252"/>
        <v>00000FD8</v>
      </c>
      <c r="C4057" s="47" t="str">
        <f>IFERROR(VLOOKUP(B4057,总表!A:B,2,0),"-")</f>
        <v>-</v>
      </c>
      <c r="D4057" s="6" t="str">
        <f t="shared" si="253"/>
        <v>-</v>
      </c>
      <c r="E4057" s="6" t="str">
        <f>IFERROR(VLOOKUP(B4057,总表!A:D,3,0),"-")</f>
        <v>-</v>
      </c>
      <c r="F4057" s="6" t="str">
        <f t="shared" si="254"/>
        <v>-</v>
      </c>
      <c r="G4057" s="6" t="s">
        <v>9</v>
      </c>
      <c r="H4057" s="6" t="str">
        <f>IF(IFERROR(VLOOKUP(B4057,总表!A:D,4,0),"露易")=0," ",IFERROR(VLOOKUP(B4057,总表!A:D,4,0),"-"))</f>
        <v>-</v>
      </c>
      <c r="I4057" s="6" t="str">
        <f t="shared" si="255"/>
        <v>-</v>
      </c>
    </row>
    <row r="4058" spans="1:9">
      <c r="A4058" s="6">
        <v>4057</v>
      </c>
      <c r="B4058" s="47" t="str">
        <f t="shared" si="252"/>
        <v>00000FD9</v>
      </c>
      <c r="C4058" s="47" t="str">
        <f>IFERROR(VLOOKUP(B4058,总表!A:B,2,0),"-")</f>
        <v>-</v>
      </c>
      <c r="D4058" s="6" t="str">
        <f t="shared" si="253"/>
        <v>-</v>
      </c>
      <c r="E4058" s="6" t="str">
        <f>IFERROR(VLOOKUP(B4058,总表!A:D,3,0),"-")</f>
        <v>-</v>
      </c>
      <c r="F4058" s="6" t="str">
        <f t="shared" si="254"/>
        <v>-</v>
      </c>
      <c r="G4058" s="6" t="s">
        <v>9</v>
      </c>
      <c r="H4058" s="6" t="str">
        <f>IF(IFERROR(VLOOKUP(B4058,总表!A:D,4,0),"露易")=0," ",IFERROR(VLOOKUP(B4058,总表!A:D,4,0),"-"))</f>
        <v>-</v>
      </c>
      <c r="I4058" s="6" t="str">
        <f t="shared" si="255"/>
        <v>-</v>
      </c>
    </row>
    <row r="4059" spans="1:9">
      <c r="A4059" s="6">
        <v>4058</v>
      </c>
      <c r="B4059" s="47" t="str">
        <f t="shared" si="252"/>
        <v>00000FDA</v>
      </c>
      <c r="C4059" s="47" t="str">
        <f>IFERROR(VLOOKUP(B4059,总表!A:B,2,0),"-")</f>
        <v>-</v>
      </c>
      <c r="D4059" s="6" t="str">
        <f t="shared" si="253"/>
        <v>-</v>
      </c>
      <c r="E4059" s="6" t="str">
        <f>IFERROR(VLOOKUP(B4059,总表!A:D,3,0),"-")</f>
        <v>-</v>
      </c>
      <c r="F4059" s="6" t="str">
        <f t="shared" si="254"/>
        <v>-</v>
      </c>
      <c r="G4059" s="6" t="s">
        <v>9</v>
      </c>
      <c r="H4059" s="6" t="str">
        <f>IF(IFERROR(VLOOKUP(B4059,总表!A:D,4,0),"露易")=0," ",IFERROR(VLOOKUP(B4059,总表!A:D,4,0),"-"))</f>
        <v>-</v>
      </c>
      <c r="I4059" s="6" t="str">
        <f t="shared" si="255"/>
        <v>-</v>
      </c>
    </row>
    <row r="4060" spans="1:9">
      <c r="A4060" s="6">
        <v>4059</v>
      </c>
      <c r="B4060" s="47" t="str">
        <f t="shared" si="252"/>
        <v>00000FDB</v>
      </c>
      <c r="C4060" s="47" t="str">
        <f>IFERROR(VLOOKUP(B4060,总表!A:B,2,0),"-")</f>
        <v>-</v>
      </c>
      <c r="D4060" s="6" t="str">
        <f t="shared" si="253"/>
        <v>-</v>
      </c>
      <c r="E4060" s="6" t="str">
        <f>IFERROR(VLOOKUP(B4060,总表!A:D,3,0),"-")</f>
        <v>-</v>
      </c>
      <c r="F4060" s="6" t="str">
        <f t="shared" si="254"/>
        <v>-</v>
      </c>
      <c r="G4060" s="6" t="s">
        <v>9</v>
      </c>
      <c r="H4060" s="6" t="str">
        <f>IF(IFERROR(VLOOKUP(B4060,总表!A:D,4,0),"露易")=0," ",IFERROR(VLOOKUP(B4060,总表!A:D,4,0),"-"))</f>
        <v>-</v>
      </c>
      <c r="I4060" s="6" t="str">
        <f t="shared" si="255"/>
        <v>-</v>
      </c>
    </row>
    <row r="4061" spans="1:9">
      <c r="A4061" s="6">
        <v>4060</v>
      </c>
      <c r="B4061" s="47" t="str">
        <f t="shared" si="252"/>
        <v>00000FDC</v>
      </c>
      <c r="C4061" s="47" t="str">
        <f>IFERROR(VLOOKUP(B4061,总表!A:B,2,0),"-")</f>
        <v>-</v>
      </c>
      <c r="D4061" s="6" t="str">
        <f t="shared" si="253"/>
        <v>-</v>
      </c>
      <c r="E4061" s="6" t="str">
        <f>IFERROR(VLOOKUP(B4061,总表!A:D,3,0),"-")</f>
        <v>-</v>
      </c>
      <c r="F4061" s="6" t="str">
        <f t="shared" si="254"/>
        <v>-</v>
      </c>
      <c r="G4061" s="6" t="s">
        <v>9</v>
      </c>
      <c r="H4061" s="6" t="str">
        <f>IF(IFERROR(VLOOKUP(B4061,总表!A:D,4,0),"露易")=0," ",IFERROR(VLOOKUP(B4061,总表!A:D,4,0),"-"))</f>
        <v>-</v>
      </c>
      <c r="I4061" s="6" t="str">
        <f t="shared" si="255"/>
        <v>-</v>
      </c>
    </row>
    <row r="4062" spans="1:9">
      <c r="A4062" s="6">
        <v>4061</v>
      </c>
      <c r="B4062" s="47" t="str">
        <f t="shared" si="252"/>
        <v>00000FDD</v>
      </c>
      <c r="C4062" s="47" t="str">
        <f>IFERROR(VLOOKUP(B4062,总表!A:B,2,0),"-")</f>
        <v>-</v>
      </c>
      <c r="D4062" s="6" t="str">
        <f t="shared" si="253"/>
        <v>-</v>
      </c>
      <c r="E4062" s="6" t="str">
        <f>IFERROR(VLOOKUP(B4062,总表!A:D,3,0),"-")</f>
        <v>-</v>
      </c>
      <c r="F4062" s="6" t="str">
        <f t="shared" si="254"/>
        <v>-</v>
      </c>
      <c r="G4062" s="6" t="s">
        <v>9</v>
      </c>
      <c r="H4062" s="6" t="str">
        <f>IF(IFERROR(VLOOKUP(B4062,总表!A:D,4,0),"露易")=0," ",IFERROR(VLOOKUP(B4062,总表!A:D,4,0),"-"))</f>
        <v>-</v>
      </c>
      <c r="I4062" s="6" t="str">
        <f t="shared" si="255"/>
        <v>-</v>
      </c>
    </row>
    <row r="4063" spans="1:9">
      <c r="A4063" s="6">
        <v>4062</v>
      </c>
      <c r="B4063" s="47" t="str">
        <f t="shared" si="252"/>
        <v>00000FDE</v>
      </c>
      <c r="C4063" s="47" t="str">
        <f>IFERROR(VLOOKUP(B4063,总表!A:B,2,0),"-")</f>
        <v>-</v>
      </c>
      <c r="D4063" s="6" t="str">
        <f t="shared" si="253"/>
        <v>-</v>
      </c>
      <c r="E4063" s="6" t="str">
        <f>IFERROR(VLOOKUP(B4063,总表!A:D,3,0),"-")</f>
        <v>-</v>
      </c>
      <c r="F4063" s="6" t="str">
        <f t="shared" si="254"/>
        <v>-</v>
      </c>
      <c r="G4063" s="6" t="s">
        <v>9</v>
      </c>
      <c r="H4063" s="6" t="str">
        <f>IF(IFERROR(VLOOKUP(B4063,总表!A:D,4,0),"露易")=0," ",IFERROR(VLOOKUP(B4063,总表!A:D,4,0),"-"))</f>
        <v>-</v>
      </c>
      <c r="I4063" s="6" t="str">
        <f t="shared" si="255"/>
        <v>-</v>
      </c>
    </row>
    <row r="4064" spans="1:9">
      <c r="A4064" s="6">
        <v>4063</v>
      </c>
      <c r="B4064" s="47" t="str">
        <f t="shared" si="252"/>
        <v>00000FDF</v>
      </c>
      <c r="C4064" s="47" t="str">
        <f>IFERROR(VLOOKUP(B4064,总表!A:B,2,0),"-")</f>
        <v>-</v>
      </c>
      <c r="D4064" s="6" t="str">
        <f t="shared" si="253"/>
        <v>-</v>
      </c>
      <c r="E4064" s="6" t="str">
        <f>IFERROR(VLOOKUP(B4064,总表!A:D,3,0),"-")</f>
        <v>-</v>
      </c>
      <c r="F4064" s="6" t="str">
        <f t="shared" si="254"/>
        <v>-</v>
      </c>
      <c r="G4064" s="6" t="s">
        <v>9</v>
      </c>
      <c r="H4064" s="6" t="str">
        <f>IF(IFERROR(VLOOKUP(B4064,总表!A:D,4,0),"露易")=0," ",IFERROR(VLOOKUP(B4064,总表!A:D,4,0),"-"))</f>
        <v>-</v>
      </c>
      <c r="I4064" s="6" t="str">
        <f t="shared" si="255"/>
        <v>-</v>
      </c>
    </row>
    <row r="4065" spans="1:9">
      <c r="A4065" s="6">
        <v>4064</v>
      </c>
      <c r="B4065" s="47" t="str">
        <f t="shared" si="252"/>
        <v>00000FE0</v>
      </c>
      <c r="C4065" s="47" t="str">
        <f>IFERROR(VLOOKUP(B4065,总表!A:B,2,0),"-")</f>
        <v>-</v>
      </c>
      <c r="D4065" s="6" t="str">
        <f t="shared" si="253"/>
        <v>-</v>
      </c>
      <c r="E4065" s="6" t="str">
        <f>IFERROR(VLOOKUP(B4065,总表!A:D,3,0),"-")</f>
        <v>-</v>
      </c>
      <c r="F4065" s="6" t="str">
        <f t="shared" si="254"/>
        <v>-</v>
      </c>
      <c r="G4065" s="6" t="s">
        <v>9</v>
      </c>
      <c r="H4065" s="6" t="str">
        <f>IF(IFERROR(VLOOKUP(B4065,总表!A:D,4,0),"露易")=0," ",IFERROR(VLOOKUP(B4065,总表!A:D,4,0),"-"))</f>
        <v>-</v>
      </c>
      <c r="I4065" s="6" t="str">
        <f t="shared" si="255"/>
        <v>-</v>
      </c>
    </row>
    <row r="4066" spans="1:9">
      <c r="A4066" s="6">
        <v>4065</v>
      </c>
      <c r="B4066" s="47" t="str">
        <f t="shared" si="252"/>
        <v>00000FE1</v>
      </c>
      <c r="C4066" s="47" t="str">
        <f>IFERROR(VLOOKUP(B4066,总表!A:B,2,0),"-")</f>
        <v>-</v>
      </c>
      <c r="D4066" s="6" t="str">
        <f t="shared" si="253"/>
        <v>-</v>
      </c>
      <c r="E4066" s="6" t="str">
        <f>IFERROR(VLOOKUP(B4066,总表!A:D,3,0),"-")</f>
        <v>-</v>
      </c>
      <c r="F4066" s="6" t="str">
        <f t="shared" si="254"/>
        <v>-</v>
      </c>
      <c r="G4066" s="6" t="s">
        <v>9</v>
      </c>
      <c r="H4066" s="6" t="str">
        <f>IF(IFERROR(VLOOKUP(B4066,总表!A:D,4,0),"露易")=0," ",IFERROR(VLOOKUP(B4066,总表!A:D,4,0),"-"))</f>
        <v>-</v>
      </c>
      <c r="I4066" s="6" t="str">
        <f t="shared" si="255"/>
        <v>-</v>
      </c>
    </row>
    <row r="4067" spans="1:9">
      <c r="A4067" s="6">
        <v>4066</v>
      </c>
      <c r="B4067" s="47" t="str">
        <f t="shared" si="252"/>
        <v>00000FE2</v>
      </c>
      <c r="C4067" s="50" t="str">
        <f>IFERROR(VLOOKUP(B4067,总表!A:B,2,0),"-")</f>
        <v>摆设类</v>
      </c>
      <c r="D4067" s="51" t="str">
        <f t="shared" si="253"/>
        <v>摆设类</v>
      </c>
      <c r="E4067" s="51" t="str">
        <f>IFERROR(VLOOKUP(B4067,总表!A:D,3,0),"-")</f>
        <v>树型灯饰</v>
      </c>
      <c r="F4067" s="51" t="str">
        <f t="shared" si="254"/>
        <v>树型灯饰</v>
      </c>
      <c r="H4067" s="6" t="str">
        <f>IF(IFERROR(VLOOKUP(B4067,总表!A:D,4,0),"露易")=0," ",IFERROR(VLOOKUP(B4067,总表!A:D,4,0),"-"))</f>
        <v> </v>
      </c>
      <c r="I4067" s="6" t="str">
        <f t="shared" si="255"/>
        <v> </v>
      </c>
    </row>
    <row r="4068" spans="1:9">
      <c r="A4068" s="6">
        <v>4067</v>
      </c>
      <c r="B4068" s="47" t="str">
        <f t="shared" si="252"/>
        <v>00000FE3</v>
      </c>
      <c r="C4068" s="50" t="str">
        <f>IFERROR(VLOOKUP(B4068,总表!A:B,2,0),"-")</f>
        <v>摆设类</v>
      </c>
      <c r="D4068" s="51" t="str">
        <f t="shared" si="253"/>
        <v>摆设类</v>
      </c>
      <c r="E4068" s="6" t="str">
        <f>IFERROR(VLOOKUP(B4068,总表!A:D,3,0),"-")</f>
        <v>桌上圣诞树</v>
      </c>
      <c r="F4068" s="6" t="str">
        <f t="shared" si="254"/>
        <v>桌上圣诞树</v>
      </c>
      <c r="H4068" s="6" t="str">
        <f>IF(IFERROR(VLOOKUP(B4068,总表!A:D,4,0),"露易")=0," ",IFERROR(VLOOKUP(B4068,总表!A:D,4,0),"-"))</f>
        <v> </v>
      </c>
      <c r="I4068" s="6" t="str">
        <f t="shared" si="255"/>
        <v> </v>
      </c>
    </row>
    <row r="4069" spans="1:9">
      <c r="A4069" s="6">
        <v>4068</v>
      </c>
      <c r="B4069" s="47" t="str">
        <f t="shared" si="252"/>
        <v>00000FE4</v>
      </c>
      <c r="C4069" s="50" t="str">
        <f>IFERROR(VLOOKUP(B4069,总表!A:B,2,0),"-")</f>
        <v>摆设类</v>
      </c>
      <c r="D4069" s="51" t="str">
        <f t="shared" si="253"/>
        <v>摆设类</v>
      </c>
      <c r="E4069" s="6" t="str">
        <f>IFERROR(VLOOKUP(B4069,总表!A:D,3,0),"-")</f>
        <v>桌上布置</v>
      </c>
      <c r="F4069" s="6" t="str">
        <f t="shared" si="254"/>
        <v>桌上布置</v>
      </c>
      <c r="H4069" s="6" t="str">
        <f>IF(IFERROR(VLOOKUP(B4069,总表!A:D,4,0),"露易")=0," ",IFERROR(VLOOKUP(B4069,总表!A:D,4,0),"-"))</f>
        <v> </v>
      </c>
      <c r="I4069" s="6" t="str">
        <f t="shared" si="255"/>
        <v> </v>
      </c>
    </row>
    <row r="4070" spans="1:9">
      <c r="A4070" s="6">
        <v>4069</v>
      </c>
      <c r="B4070" s="47" t="str">
        <f t="shared" si="252"/>
        <v>00000FE5</v>
      </c>
      <c r="C4070" s="50" t="str">
        <f>IFERROR(VLOOKUP(B4070,总表!A:B,2,0),"-")</f>
        <v>摆设类</v>
      </c>
      <c r="D4070" s="51" t="str">
        <f t="shared" si="253"/>
        <v>摆设类</v>
      </c>
      <c r="E4070" s="6" t="str">
        <f>IFERROR(VLOOKUP(B4070,总表!A:D,3,0),"-")</f>
        <v>桌灯</v>
      </c>
      <c r="F4070" s="6" t="str">
        <f t="shared" si="254"/>
        <v>桌灯</v>
      </c>
      <c r="H4070" s="6" t="str">
        <f>IF(IFERROR(VLOOKUP(B4070,总表!A:D,4,0),"露易")=0," ",IFERROR(VLOOKUP(B4070,总表!A:D,4,0),"-"))</f>
        <v> </v>
      </c>
      <c r="I4070" s="6" t="str">
        <f t="shared" si="255"/>
        <v> </v>
      </c>
    </row>
    <row r="4071" spans="1:9">
      <c r="A4071" s="6">
        <v>4070</v>
      </c>
      <c r="B4071" s="47" t="str">
        <f t="shared" si="252"/>
        <v>00000FE6</v>
      </c>
      <c r="C4071" s="50" t="str">
        <f>IFERROR(VLOOKUP(B4071,总表!A:B,2,0),"-")</f>
        <v>摆设类</v>
      </c>
      <c r="D4071" s="51" t="str">
        <f t="shared" si="253"/>
        <v>摆设类</v>
      </c>
      <c r="E4071" s="6" t="str">
        <f>IFERROR(VLOOKUP(B4071,总表!A:D,3,0),"-")</f>
        <v>手摇风琴</v>
      </c>
      <c r="F4071" s="6" t="str">
        <f t="shared" si="254"/>
        <v>手摇风琴</v>
      </c>
      <c r="H4071" s="6" t="str">
        <f>IF(IFERROR(VLOOKUP(B4071,总表!A:D,4,0),"露易")=0," ",IFERROR(VLOOKUP(B4071,总表!A:D,4,0),"-"))</f>
        <v> </v>
      </c>
      <c r="I4071" s="6" t="str">
        <f t="shared" si="255"/>
        <v> </v>
      </c>
    </row>
    <row r="4072" spans="1:9">
      <c r="A4072" s="6">
        <v>4071</v>
      </c>
      <c r="B4072" s="47" t="str">
        <f t="shared" si="252"/>
        <v>00000FE7</v>
      </c>
      <c r="C4072" s="50" t="str">
        <f>IFERROR(VLOOKUP(B4072,总表!A:B,2,0),"-")</f>
        <v>摆设类</v>
      </c>
      <c r="D4072" s="51" t="str">
        <f t="shared" si="253"/>
        <v>摆设类</v>
      </c>
      <c r="E4072" s="51" t="str">
        <f>IFERROR(VLOOKUP(B4072,总表!A:D,3,0),"-")</f>
        <v>电子工具组合</v>
      </c>
      <c r="F4072" s="51" t="str">
        <f t="shared" si="254"/>
        <v>电子工具组合</v>
      </c>
      <c r="H4072" s="6" t="str">
        <f>IF(IFERROR(VLOOKUP(B4072,总表!A:D,4,0),"露易")=0," ",IFERROR(VLOOKUP(B4072,总表!A:D,4,0),"-"))</f>
        <v> </v>
      </c>
      <c r="I4072" s="6" t="str">
        <f t="shared" si="255"/>
        <v> </v>
      </c>
    </row>
    <row r="4073" spans="1:9">
      <c r="A4073" s="6">
        <v>4072</v>
      </c>
      <c r="B4073" s="47" t="str">
        <f t="shared" si="252"/>
        <v>00000FE8</v>
      </c>
      <c r="C4073" s="50" t="str">
        <f>IFERROR(VLOOKUP(B4073,总表!A:B,2,0),"-")</f>
        <v>摆设类</v>
      </c>
      <c r="D4073" s="51" t="str">
        <f t="shared" si="253"/>
        <v>摆设类</v>
      </c>
      <c r="E4073" s="51" t="str">
        <f>IFERROR(VLOOKUP(B4073,总表!A:D,3,0),"-")</f>
        <v>厕所打扫用具组合</v>
      </c>
      <c r="F4073" s="51" t="str">
        <f t="shared" si="254"/>
        <v>厕所打扫用具组合</v>
      </c>
      <c r="H4073" s="6" t="str">
        <f>IF(IFERROR(VLOOKUP(B4073,总表!A:D,4,0),"露易")=0," ",IFERROR(VLOOKUP(B4073,总表!A:D,4,0),"-"))</f>
        <v> </v>
      </c>
      <c r="I4073" s="6" t="str">
        <f t="shared" si="255"/>
        <v> </v>
      </c>
    </row>
    <row r="4074" spans="1:9">
      <c r="A4074" s="6">
        <v>4073</v>
      </c>
      <c r="B4074" s="47" t="str">
        <f t="shared" si="252"/>
        <v>00000FE9</v>
      </c>
      <c r="C4074" s="50" t="str">
        <f>IFERROR(VLOOKUP(B4074,总表!A:B,2,0),"-")</f>
        <v>摆设类</v>
      </c>
      <c r="D4074" s="51" t="str">
        <f t="shared" si="253"/>
        <v>摆设类</v>
      </c>
      <c r="E4074" s="6" t="str">
        <f>IFERROR(VLOOKUP(B4074,总表!A:D,3,0),"-")</f>
        <v>陶制牛奶壶</v>
      </c>
      <c r="F4074" s="6" t="str">
        <f t="shared" si="254"/>
        <v>陶制牛奶壶</v>
      </c>
      <c r="H4074" s="6" t="str">
        <f>IF(IFERROR(VLOOKUP(B4074,总表!A:D,4,0),"露易")=0," ",IFERROR(VLOOKUP(B4074,总表!A:D,4,0),"-"))</f>
        <v> </v>
      </c>
      <c r="I4074" s="6" t="str">
        <f t="shared" si="255"/>
        <v> </v>
      </c>
    </row>
    <row r="4075" spans="1:9">
      <c r="A4075" s="6">
        <v>4074</v>
      </c>
      <c r="B4075" s="47" t="str">
        <f t="shared" si="252"/>
        <v>00000FEA</v>
      </c>
      <c r="C4075" s="50" t="str">
        <f>IFERROR(VLOOKUP(B4075,总表!A:B,2,0),"-")</f>
        <v>摆设类</v>
      </c>
      <c r="D4075" s="51" t="str">
        <f t="shared" si="253"/>
        <v>摆设类</v>
      </c>
      <c r="E4075" s="51" t="str">
        <f>IFERROR(VLOOKUP(B4075,总表!A:D,3,0),"-")</f>
        <v>驯鹿灯饰</v>
      </c>
      <c r="F4075" s="51" t="str">
        <f t="shared" si="254"/>
        <v>驯鹿灯饰</v>
      </c>
      <c r="H4075" s="6" t="str">
        <f>IF(IFERROR(VLOOKUP(B4075,总表!A:D,4,0),"露易")=0," ",IFERROR(VLOOKUP(B4075,总表!A:D,4,0),"-"))</f>
        <v> </v>
      </c>
      <c r="I4075" s="6" t="str">
        <f t="shared" si="255"/>
        <v> </v>
      </c>
    </row>
    <row r="4076" spans="1:9">
      <c r="A4076" s="6">
        <v>4075</v>
      </c>
      <c r="B4076" s="47" t="str">
        <f t="shared" si="252"/>
        <v>00000FEB</v>
      </c>
      <c r="C4076" s="50" t="str">
        <f>IFERROR(VLOOKUP(B4076,总表!A:B,2,0),"-")</f>
        <v>摆设类</v>
      </c>
      <c r="D4076" s="51" t="str">
        <f t="shared" si="253"/>
        <v>摆设类</v>
      </c>
      <c r="E4076" s="51" t="str">
        <f>IFERROR(VLOOKUP(B4076,总表!A:D,3,0),"-")</f>
        <v>铜锣</v>
      </c>
      <c r="F4076" s="51" t="str">
        <f t="shared" si="254"/>
        <v>铜锣</v>
      </c>
      <c r="H4076" s="6" t="str">
        <f>IF(IFERROR(VLOOKUP(B4076,总表!A:D,4,0),"露易")=0," ",IFERROR(VLOOKUP(B4076,总表!A:D,4,0),"-"))</f>
        <v> </v>
      </c>
      <c r="I4076" s="6" t="str">
        <f t="shared" si="255"/>
        <v> </v>
      </c>
    </row>
    <row r="4077" spans="1:9">
      <c r="A4077" s="6">
        <v>4076</v>
      </c>
      <c r="B4077" s="47" t="str">
        <f t="shared" si="252"/>
        <v>00000FEC</v>
      </c>
      <c r="C4077" s="50" t="str">
        <f>IFERROR(VLOOKUP(B4077,总表!A:B,2,0),"-")</f>
        <v>摆设类</v>
      </c>
      <c r="D4077" s="51" t="str">
        <f t="shared" si="253"/>
        <v>摆设类</v>
      </c>
      <c r="E4077" s="6" t="str">
        <f>IFERROR(VLOOKUP(B4077,总表!A:D,3,0),"-")</f>
        <v>美甲组合</v>
      </c>
      <c r="F4077" s="6" t="str">
        <f t="shared" si="254"/>
        <v>美甲组合</v>
      </c>
      <c r="H4077" s="6" t="str">
        <f>IF(IFERROR(VLOOKUP(B4077,总表!A:D,4,0),"露易")=0," ",IFERROR(VLOOKUP(B4077,总表!A:D,4,0),"-"))</f>
        <v> </v>
      </c>
      <c r="I4077" s="6" t="str">
        <f t="shared" si="255"/>
        <v> </v>
      </c>
    </row>
    <row r="4078" spans="1:9">
      <c r="A4078" s="6">
        <v>4077</v>
      </c>
      <c r="B4078" s="47" t="str">
        <f t="shared" si="252"/>
        <v>00000FED</v>
      </c>
      <c r="C4078" s="50" t="str">
        <f>IFERROR(VLOOKUP(B4078,总表!A:B,2,0),"-")</f>
        <v>摆设类</v>
      </c>
      <c r="D4078" s="51" t="str">
        <f t="shared" si="253"/>
        <v>摆设类</v>
      </c>
      <c r="E4078" s="6" t="str">
        <f>IFERROR(VLOOKUP(B4078,总表!A:D,3,0),"-")</f>
        <v>派对装饰</v>
      </c>
      <c r="F4078" s="6" t="str">
        <f t="shared" si="254"/>
        <v>派对装饰</v>
      </c>
      <c r="H4078" s="6" t="str">
        <f>IF(IFERROR(VLOOKUP(B4078,总表!A:D,4,0),"露易")=0," ",IFERROR(VLOOKUP(B4078,总表!A:D,4,0),"-"))</f>
        <v> </v>
      </c>
      <c r="I4078" s="6" t="str">
        <f t="shared" si="255"/>
        <v> </v>
      </c>
    </row>
    <row r="4079" spans="1:9">
      <c r="A4079" s="6">
        <v>4078</v>
      </c>
      <c r="B4079" s="47" t="str">
        <f t="shared" si="252"/>
        <v>00000FEE</v>
      </c>
      <c r="C4079" s="50" t="str">
        <f>IFERROR(VLOOKUP(B4079,总表!A:B,2,0),"-")</f>
        <v>摆设类</v>
      </c>
      <c r="D4079" s="51" t="str">
        <f t="shared" si="253"/>
        <v>摆设类</v>
      </c>
      <c r="E4079" s="6" t="str">
        <f>IFERROR(VLOOKUP(B4079,总表!A:D,3,0),"-")</f>
        <v>杠铃</v>
      </c>
      <c r="F4079" s="6" t="str">
        <f t="shared" si="254"/>
        <v>杠铃</v>
      </c>
      <c r="H4079" s="6" t="str">
        <f>IF(IFERROR(VLOOKUP(B4079,总表!A:D,4,0),"露易")=0," ",IFERROR(VLOOKUP(B4079,总表!A:D,4,0),"-"))</f>
        <v> </v>
      </c>
      <c r="I4079" s="6" t="str">
        <f t="shared" si="255"/>
        <v> </v>
      </c>
    </row>
    <row r="4080" spans="1:9">
      <c r="A4080" s="6">
        <v>4079</v>
      </c>
      <c r="B4080" s="47" t="str">
        <f t="shared" si="252"/>
        <v>00000FEF</v>
      </c>
      <c r="C4080" s="47" t="str">
        <f>IFERROR(VLOOKUP(B4080,总表!A:B,2,0),"-")</f>
        <v>-</v>
      </c>
      <c r="D4080" s="6" t="str">
        <f t="shared" si="253"/>
        <v>-</v>
      </c>
      <c r="E4080" s="6" t="str">
        <f>IFERROR(VLOOKUP(B4080,总表!A:D,3,0),"-")</f>
        <v>-</v>
      </c>
      <c r="F4080" s="6" t="str">
        <f t="shared" si="254"/>
        <v>-</v>
      </c>
      <c r="G4080" s="6" t="s">
        <v>9</v>
      </c>
      <c r="H4080" s="6" t="str">
        <f>IF(IFERROR(VLOOKUP(B4080,总表!A:D,4,0),"露易")=0," ",IFERROR(VLOOKUP(B4080,总表!A:D,4,0),"-"))</f>
        <v>-</v>
      </c>
      <c r="I4080" s="6" t="str">
        <f t="shared" si="255"/>
        <v>-</v>
      </c>
    </row>
    <row r="4081" spans="1:9">
      <c r="A4081" s="6">
        <v>4080</v>
      </c>
      <c r="B4081" s="47" t="str">
        <f t="shared" si="252"/>
        <v>00000FF0</v>
      </c>
      <c r="C4081" s="50" t="str">
        <f>IFERROR(VLOOKUP(B4081,总表!A:B,2,0),"-")</f>
        <v>摆设类</v>
      </c>
      <c r="D4081" s="51" t="str">
        <f t="shared" si="253"/>
        <v>摆设类</v>
      </c>
      <c r="E4081" s="6" t="str">
        <f>IFERROR(VLOOKUP(B4081,总表!A:D,3,0),"-")</f>
        <v>浴缸</v>
      </c>
      <c r="F4081" s="6" t="str">
        <f t="shared" si="254"/>
        <v>浴缸</v>
      </c>
      <c r="H4081" s="6" t="str">
        <f>IF(IFERROR(VLOOKUP(B4081,总表!A:D,4,0),"露易")=0," ",IFERROR(VLOOKUP(B4081,总表!A:D,4,0),"-"))</f>
        <v> </v>
      </c>
      <c r="I4081" s="6" t="str">
        <f t="shared" si="255"/>
        <v> </v>
      </c>
    </row>
    <row r="4082" spans="1:9">
      <c r="A4082" s="6">
        <v>4081</v>
      </c>
      <c r="B4082" s="47" t="str">
        <f t="shared" si="252"/>
        <v>00000FF1</v>
      </c>
      <c r="C4082" s="50" t="str">
        <f>IFERROR(VLOOKUP(B4082,总表!A:B,2,0),"-")</f>
        <v>摆设类</v>
      </c>
      <c r="D4082" s="51" t="str">
        <f t="shared" si="253"/>
        <v>摆设类</v>
      </c>
      <c r="E4082" s="6" t="str">
        <f>IFERROR(VLOOKUP(B4082,总表!A:D,3,0),"-")</f>
        <v>露营床</v>
      </c>
      <c r="F4082" s="6" t="str">
        <f t="shared" si="254"/>
        <v>露营床</v>
      </c>
      <c r="H4082" s="6" t="str">
        <f>IF(IFERROR(VLOOKUP(B4082,总表!A:D,4,0),"露易")=0," ",IFERROR(VLOOKUP(B4082,总表!A:D,4,0),"-"))</f>
        <v> </v>
      </c>
      <c r="I4082" s="6" t="str">
        <f t="shared" si="255"/>
        <v> </v>
      </c>
    </row>
    <row r="4083" spans="1:9">
      <c r="A4083" s="6">
        <v>4082</v>
      </c>
      <c r="B4083" s="47" t="str">
        <f t="shared" si="252"/>
        <v>00000FF2</v>
      </c>
      <c r="C4083" s="47" t="str">
        <f>IFERROR(VLOOKUP(B4083,总表!A:B,2,0),"-")</f>
        <v>-</v>
      </c>
      <c r="D4083" s="6" t="str">
        <f t="shared" si="253"/>
        <v>-</v>
      </c>
      <c r="E4083" s="6" t="str">
        <f>IFERROR(VLOOKUP(B4083,总表!A:D,3,0),"-")</f>
        <v>-</v>
      </c>
      <c r="F4083" s="6" t="str">
        <f t="shared" si="254"/>
        <v>-</v>
      </c>
      <c r="G4083" s="6" t="s">
        <v>9</v>
      </c>
      <c r="H4083" s="6" t="str">
        <f>IF(IFERROR(VLOOKUP(B4083,总表!A:D,4,0),"露易")=0," ",IFERROR(VLOOKUP(B4083,总表!A:D,4,0),"-"))</f>
        <v>-</v>
      </c>
      <c r="I4083" s="6" t="str">
        <f t="shared" si="255"/>
        <v>-</v>
      </c>
    </row>
    <row r="4084" spans="1:9">
      <c r="A4084" s="6">
        <v>4083</v>
      </c>
      <c r="B4084" s="47" t="str">
        <f t="shared" si="252"/>
        <v>00000FF3</v>
      </c>
      <c r="C4084" s="47" t="str">
        <f>IFERROR(VLOOKUP(B4084,总表!A:B,2,0),"-")</f>
        <v>-</v>
      </c>
      <c r="D4084" s="6" t="str">
        <f t="shared" si="253"/>
        <v>-</v>
      </c>
      <c r="E4084" s="6" t="str">
        <f>IFERROR(VLOOKUP(B4084,总表!A:D,3,0),"-")</f>
        <v>-</v>
      </c>
      <c r="F4084" s="6" t="str">
        <f t="shared" si="254"/>
        <v>-</v>
      </c>
      <c r="G4084" s="6" t="s">
        <v>9</v>
      </c>
      <c r="H4084" s="6" t="str">
        <f>IF(IFERROR(VLOOKUP(B4084,总表!A:D,4,0),"露易")=0," ",IFERROR(VLOOKUP(B4084,总表!A:D,4,0),"-"))</f>
        <v>-</v>
      </c>
      <c r="I4084" s="6" t="str">
        <f t="shared" si="255"/>
        <v>-</v>
      </c>
    </row>
    <row r="4085" spans="1:9">
      <c r="A4085" s="6">
        <v>4084</v>
      </c>
      <c r="B4085" s="47" t="str">
        <f t="shared" si="252"/>
        <v>00000FF4</v>
      </c>
      <c r="C4085" s="47" t="str">
        <f>IFERROR(VLOOKUP(B4085,总表!A:B,2,0),"-")</f>
        <v>-</v>
      </c>
      <c r="D4085" s="6" t="str">
        <f t="shared" si="253"/>
        <v>-</v>
      </c>
      <c r="E4085" s="6" t="str">
        <f>IFERROR(VLOOKUP(B4085,总表!A:D,3,0),"-")</f>
        <v>-</v>
      </c>
      <c r="F4085" s="6" t="str">
        <f t="shared" si="254"/>
        <v>-</v>
      </c>
      <c r="G4085" s="6" t="s">
        <v>9</v>
      </c>
      <c r="H4085" s="6" t="str">
        <f>IF(IFERROR(VLOOKUP(B4085,总表!A:D,4,0),"露易")=0," ",IFERROR(VLOOKUP(B4085,总表!A:D,4,0),"-"))</f>
        <v>-</v>
      </c>
      <c r="I4085" s="6" t="str">
        <f t="shared" si="255"/>
        <v>-</v>
      </c>
    </row>
    <row r="4086" spans="1:9">
      <c r="A4086" s="6">
        <v>4085</v>
      </c>
      <c r="B4086" s="47" t="str">
        <f t="shared" si="252"/>
        <v>00000FF5</v>
      </c>
      <c r="C4086" s="47" t="str">
        <f>IFERROR(VLOOKUP(B4086,总表!A:B,2,0),"-")</f>
        <v>-</v>
      </c>
      <c r="D4086" s="6" t="str">
        <f t="shared" si="253"/>
        <v>-</v>
      </c>
      <c r="E4086" s="6" t="str">
        <f>IFERROR(VLOOKUP(B4086,总表!A:D,3,0),"-")</f>
        <v>-</v>
      </c>
      <c r="F4086" s="6" t="str">
        <f t="shared" si="254"/>
        <v>-</v>
      </c>
      <c r="G4086" s="6" t="s">
        <v>9</v>
      </c>
      <c r="H4086" s="6" t="str">
        <f>IF(IFERROR(VLOOKUP(B4086,总表!A:D,4,0),"露易")=0," ",IFERROR(VLOOKUP(B4086,总表!A:D,4,0),"-"))</f>
        <v>-</v>
      </c>
      <c r="I4086" s="6" t="str">
        <f t="shared" si="255"/>
        <v>-</v>
      </c>
    </row>
    <row r="4087" spans="1:9">
      <c r="A4087" s="6">
        <v>4086</v>
      </c>
      <c r="B4087" s="47" t="str">
        <f t="shared" si="252"/>
        <v>00000FF6</v>
      </c>
      <c r="C4087" s="47" t="str">
        <f>IFERROR(VLOOKUP(B4087,总表!A:B,2,0),"-")</f>
        <v>-</v>
      </c>
      <c r="D4087" s="6" t="str">
        <f t="shared" si="253"/>
        <v>-</v>
      </c>
      <c r="E4087" s="6" t="str">
        <f>IFERROR(VLOOKUP(B4087,总表!A:D,3,0),"-")</f>
        <v>-</v>
      </c>
      <c r="F4087" s="6" t="str">
        <f t="shared" si="254"/>
        <v>-</v>
      </c>
      <c r="G4087" s="6" t="s">
        <v>9</v>
      </c>
      <c r="H4087" s="6" t="str">
        <f>IF(IFERROR(VLOOKUP(B4087,总表!A:D,4,0),"露易")=0," ",IFERROR(VLOOKUP(B4087,总表!A:D,4,0),"-"))</f>
        <v>-</v>
      </c>
      <c r="I4087" s="6" t="str">
        <f t="shared" si="255"/>
        <v>-</v>
      </c>
    </row>
    <row r="4088" spans="1:9">
      <c r="A4088" s="6">
        <v>4087</v>
      </c>
      <c r="B4088" s="47" t="str">
        <f t="shared" si="252"/>
        <v>00000FF7</v>
      </c>
      <c r="C4088" s="47" t="str">
        <f>IFERROR(VLOOKUP(B4088,总表!A:B,2,0),"-")</f>
        <v>-</v>
      </c>
      <c r="D4088" s="6" t="str">
        <f t="shared" si="253"/>
        <v>-</v>
      </c>
      <c r="E4088" s="6" t="str">
        <f>IFERROR(VLOOKUP(B4088,总表!A:D,3,0),"-")</f>
        <v>-</v>
      </c>
      <c r="F4088" s="6" t="str">
        <f t="shared" si="254"/>
        <v>-</v>
      </c>
      <c r="G4088" s="6" t="s">
        <v>9</v>
      </c>
      <c r="H4088" s="6" t="str">
        <f>IF(IFERROR(VLOOKUP(B4088,总表!A:D,4,0),"露易")=0," ",IFERROR(VLOOKUP(B4088,总表!A:D,4,0),"-"))</f>
        <v>-</v>
      </c>
      <c r="I4088" s="6" t="str">
        <f t="shared" si="255"/>
        <v>-</v>
      </c>
    </row>
    <row r="4089" spans="1:9">
      <c r="A4089" s="6">
        <v>4088</v>
      </c>
      <c r="B4089" s="47" t="str">
        <f t="shared" si="252"/>
        <v>00000FF8</v>
      </c>
      <c r="C4089" s="47" t="str">
        <f>IFERROR(VLOOKUP(B4089,总表!A:B,2,0),"-")</f>
        <v>-</v>
      </c>
      <c r="D4089" s="6" t="str">
        <f t="shared" si="253"/>
        <v>-</v>
      </c>
      <c r="E4089" s="6" t="str">
        <f>IFERROR(VLOOKUP(B4089,总表!A:D,3,0),"-")</f>
        <v>-</v>
      </c>
      <c r="F4089" s="6" t="str">
        <f t="shared" si="254"/>
        <v>-</v>
      </c>
      <c r="G4089" s="6" t="s">
        <v>9</v>
      </c>
      <c r="H4089" s="6" t="str">
        <f>IF(IFERROR(VLOOKUP(B4089,总表!A:D,4,0),"露易")=0," ",IFERROR(VLOOKUP(B4089,总表!A:D,4,0),"-"))</f>
        <v>-</v>
      </c>
      <c r="I4089" s="6" t="str">
        <f t="shared" si="255"/>
        <v>-</v>
      </c>
    </row>
    <row r="4090" spans="1:9">
      <c r="A4090" s="6">
        <v>4089</v>
      </c>
      <c r="B4090" s="47" t="str">
        <f t="shared" si="252"/>
        <v>00000FF9</v>
      </c>
      <c r="C4090" s="47" t="str">
        <f>IFERROR(VLOOKUP(B4090,总表!A:B,2,0),"-")</f>
        <v>-</v>
      </c>
      <c r="D4090" s="6" t="str">
        <f t="shared" si="253"/>
        <v>-</v>
      </c>
      <c r="E4090" s="6" t="str">
        <f>IFERROR(VLOOKUP(B4090,总表!A:D,3,0),"-")</f>
        <v>-</v>
      </c>
      <c r="F4090" s="6" t="str">
        <f t="shared" si="254"/>
        <v>-</v>
      </c>
      <c r="G4090" s="6" t="s">
        <v>9</v>
      </c>
      <c r="H4090" s="6" t="str">
        <f>IF(IFERROR(VLOOKUP(B4090,总表!A:D,4,0),"露易")=0," ",IFERROR(VLOOKUP(B4090,总表!A:D,4,0),"-"))</f>
        <v>-</v>
      </c>
      <c r="I4090" s="6" t="str">
        <f t="shared" si="255"/>
        <v>-</v>
      </c>
    </row>
    <row r="4091" spans="1:9">
      <c r="A4091" s="6">
        <v>4090</v>
      </c>
      <c r="B4091" s="47" t="str">
        <f t="shared" si="252"/>
        <v>00000FFA</v>
      </c>
      <c r="C4091" s="47" t="str">
        <f>IFERROR(VLOOKUP(B4091,总表!A:B,2,0),"-")</f>
        <v>-</v>
      </c>
      <c r="D4091" s="6" t="str">
        <f t="shared" si="253"/>
        <v>-</v>
      </c>
      <c r="E4091" s="6" t="str">
        <f>IFERROR(VLOOKUP(B4091,总表!A:D,3,0),"-")</f>
        <v>-</v>
      </c>
      <c r="F4091" s="6" t="str">
        <f t="shared" si="254"/>
        <v>-</v>
      </c>
      <c r="G4091" s="6" t="s">
        <v>9</v>
      </c>
      <c r="H4091" s="6" t="str">
        <f>IF(IFERROR(VLOOKUP(B4091,总表!A:D,4,0),"露易")=0," ",IFERROR(VLOOKUP(B4091,总表!A:D,4,0),"-"))</f>
        <v>-</v>
      </c>
      <c r="I4091" s="6" t="str">
        <f t="shared" si="255"/>
        <v>-</v>
      </c>
    </row>
    <row r="4092" spans="1:9">
      <c r="A4092" s="6">
        <v>4091</v>
      </c>
      <c r="B4092" s="47" t="str">
        <f t="shared" si="252"/>
        <v>00000FFB</v>
      </c>
      <c r="C4092" s="47" t="str">
        <f>IFERROR(VLOOKUP(B4092,总表!A:B,2,0),"-")</f>
        <v>-</v>
      </c>
      <c r="D4092" s="6" t="str">
        <f t="shared" si="253"/>
        <v>-</v>
      </c>
      <c r="E4092" s="6" t="str">
        <f>IFERROR(VLOOKUP(B4092,总表!A:D,3,0),"-")</f>
        <v>-</v>
      </c>
      <c r="F4092" s="6" t="str">
        <f t="shared" si="254"/>
        <v>-</v>
      </c>
      <c r="G4092" s="6" t="s">
        <v>9</v>
      </c>
      <c r="H4092" s="6" t="str">
        <f>IF(IFERROR(VLOOKUP(B4092,总表!A:D,4,0),"露易")=0," ",IFERROR(VLOOKUP(B4092,总表!A:D,4,0),"-"))</f>
        <v>-</v>
      </c>
      <c r="I4092" s="6" t="str">
        <f t="shared" si="255"/>
        <v>-</v>
      </c>
    </row>
    <row r="4093" spans="1:9">
      <c r="A4093" s="6">
        <v>4092</v>
      </c>
      <c r="B4093" s="47" t="str">
        <f t="shared" si="252"/>
        <v>00000FFC</v>
      </c>
      <c r="C4093" s="47" t="str">
        <f>IFERROR(VLOOKUP(B4093,总表!A:B,2,0),"-")</f>
        <v>-</v>
      </c>
      <c r="D4093" s="6" t="str">
        <f t="shared" si="253"/>
        <v>-</v>
      </c>
      <c r="E4093" s="6" t="str">
        <f>IFERROR(VLOOKUP(B4093,总表!A:D,3,0),"-")</f>
        <v>-</v>
      </c>
      <c r="F4093" s="6" t="str">
        <f t="shared" si="254"/>
        <v>-</v>
      </c>
      <c r="G4093" s="6" t="s">
        <v>9</v>
      </c>
      <c r="H4093" s="6" t="str">
        <f>IF(IFERROR(VLOOKUP(B4093,总表!A:D,4,0),"露易")=0," ",IFERROR(VLOOKUP(B4093,总表!A:D,4,0),"-"))</f>
        <v>-</v>
      </c>
      <c r="I4093" s="6" t="str">
        <f t="shared" si="255"/>
        <v>-</v>
      </c>
    </row>
    <row r="4094" spans="1:9">
      <c r="A4094" s="6">
        <v>4093</v>
      </c>
      <c r="B4094" s="47" t="str">
        <f t="shared" si="252"/>
        <v>00000FFD</v>
      </c>
      <c r="C4094" s="50" t="str">
        <f>IFERROR(VLOOKUP(B4094,总表!A:B,2,0),"-")</f>
        <v>摆设类</v>
      </c>
      <c r="D4094" s="51" t="str">
        <f t="shared" si="253"/>
        <v>摆设类</v>
      </c>
      <c r="E4094" s="6" t="str">
        <f>IFERROR(VLOOKUP(B4094,总表!A:D,3,0),"-")</f>
        <v>竹鼓</v>
      </c>
      <c r="F4094" s="6" t="str">
        <f t="shared" si="254"/>
        <v>竹鼓</v>
      </c>
      <c r="H4094" s="6" t="str">
        <f>IF(IFERROR(VLOOKUP(B4094,总表!A:D,4,0),"露易")=0," ",IFERROR(VLOOKUP(B4094,总表!A:D,4,0),"-"))</f>
        <v> </v>
      </c>
      <c r="I4094" s="6" t="str">
        <f t="shared" si="255"/>
        <v> </v>
      </c>
    </row>
    <row r="4095" spans="1:9">
      <c r="A4095" s="6">
        <v>4094</v>
      </c>
      <c r="B4095" s="47" t="str">
        <f t="shared" si="252"/>
        <v>00000FFE</v>
      </c>
      <c r="C4095" s="50" t="str">
        <f>IFERROR(VLOOKUP(B4095,总表!A:B,2,0),"-")</f>
        <v>摆设类</v>
      </c>
      <c r="D4095" s="51" t="str">
        <f t="shared" si="253"/>
        <v>摆设类</v>
      </c>
      <c r="E4095" s="6" t="str">
        <f>IFERROR(VLOOKUP(B4095,总表!A:D,3,0),"-")</f>
        <v>迷你生态池</v>
      </c>
      <c r="F4095" s="6" t="str">
        <f t="shared" si="254"/>
        <v>迷你生态池</v>
      </c>
      <c r="H4095" s="6" t="str">
        <f>IF(IFERROR(VLOOKUP(B4095,总表!A:D,4,0),"露易")=0," ",IFERROR(VLOOKUP(B4095,总表!A:D,4,0),"-"))</f>
        <v> </v>
      </c>
      <c r="I4095" s="6" t="str">
        <f t="shared" si="255"/>
        <v> </v>
      </c>
    </row>
    <row r="4096" spans="1:9">
      <c r="A4096" s="6">
        <v>4095</v>
      </c>
      <c r="B4096" s="47" t="str">
        <f t="shared" si="252"/>
        <v>00000FFF</v>
      </c>
      <c r="C4096" s="47" t="str">
        <f>IFERROR(VLOOKUP(B4096,总表!A:B,2,0),"-")</f>
        <v>-</v>
      </c>
      <c r="D4096" s="6" t="str">
        <f t="shared" si="253"/>
        <v>-</v>
      </c>
      <c r="E4096" s="6" t="str">
        <f>IFERROR(VLOOKUP(B4096,总表!A:D,3,0),"-")</f>
        <v>-</v>
      </c>
      <c r="F4096" s="6" t="str">
        <f t="shared" si="254"/>
        <v>-</v>
      </c>
      <c r="G4096" s="6" t="s">
        <v>9</v>
      </c>
      <c r="H4096" s="6" t="str">
        <f>IF(IFERROR(VLOOKUP(B4096,总表!A:D,4,0),"露易")=0," ",IFERROR(VLOOKUP(B4096,总表!A:D,4,0),"-"))</f>
        <v>-</v>
      </c>
      <c r="I4096" s="6" t="str">
        <f t="shared" si="255"/>
        <v>-</v>
      </c>
    </row>
    <row r="4097" spans="1:9">
      <c r="A4097" s="6">
        <v>4096</v>
      </c>
      <c r="B4097" s="47" t="str">
        <f t="shared" si="252"/>
        <v>00001000</v>
      </c>
      <c r="C4097" s="47" t="str">
        <f>IFERROR(VLOOKUP(B4097,总表!A:B,2,0),"-")</f>
        <v>-</v>
      </c>
      <c r="D4097" s="6" t="str">
        <f t="shared" si="253"/>
        <v>-</v>
      </c>
      <c r="E4097" s="6" t="str">
        <f>IFERROR(VLOOKUP(B4097,总表!A:D,3,0),"-")</f>
        <v>-</v>
      </c>
      <c r="F4097" s="6" t="str">
        <f t="shared" si="254"/>
        <v>-</v>
      </c>
      <c r="G4097" s="6" t="s">
        <v>9</v>
      </c>
      <c r="H4097" s="6" t="str">
        <f>IF(IFERROR(VLOOKUP(B4097,总表!A:D,4,0),"露易")=0," ",IFERROR(VLOOKUP(B4097,总表!A:D,4,0),"-"))</f>
        <v>-</v>
      </c>
      <c r="I4097" s="6" t="str">
        <f t="shared" si="255"/>
        <v>-</v>
      </c>
    </row>
    <row r="4098" spans="1:9">
      <c r="A4098" s="6">
        <v>4097</v>
      </c>
      <c r="B4098" s="47" t="str">
        <f t="shared" ref="B4098:B4161" si="256">DEC2HEX(ROW(A4097),8)</f>
        <v>00001001</v>
      </c>
      <c r="C4098" s="47" t="str">
        <f>IFERROR(VLOOKUP(B4098,总表!A:B,2,0),"-")</f>
        <v>-</v>
      </c>
      <c r="D4098" s="6" t="str">
        <f t="shared" ref="D4098:D4161" si="257">C4098</f>
        <v>-</v>
      </c>
      <c r="E4098" s="6" t="str">
        <f>IFERROR(VLOOKUP(B4098,总表!A:D,3,0),"-")</f>
        <v>-</v>
      </c>
      <c r="F4098" s="6" t="str">
        <f t="shared" ref="F4098:F4161" si="258">E4098</f>
        <v>-</v>
      </c>
      <c r="G4098" s="6" t="s">
        <v>9</v>
      </c>
      <c r="H4098" s="6" t="str">
        <f>IF(IFERROR(VLOOKUP(B4098,总表!A:D,4,0),"露易")=0," ",IFERROR(VLOOKUP(B4098,总表!A:D,4,0),"-"))</f>
        <v>-</v>
      </c>
      <c r="I4098" s="6" t="str">
        <f t="shared" ref="I4098:I4161" si="259">H4098</f>
        <v>-</v>
      </c>
    </row>
    <row r="4099" spans="1:9">
      <c r="A4099" s="6">
        <v>4098</v>
      </c>
      <c r="B4099" s="47" t="str">
        <f t="shared" si="256"/>
        <v>00001002</v>
      </c>
      <c r="C4099" s="50" t="str">
        <f>IFERROR(VLOOKUP(B4099,总表!A:B,2,0),"-")</f>
        <v>摆设类</v>
      </c>
      <c r="D4099" s="51" t="str">
        <f t="shared" si="257"/>
        <v>摆设类</v>
      </c>
      <c r="E4099" s="6" t="str">
        <f>IFERROR(VLOOKUP(B4099,总表!A:D,3,0),"-")</f>
        <v>坐浴桶</v>
      </c>
      <c r="F4099" s="6" t="str">
        <f t="shared" si="258"/>
        <v>坐浴桶</v>
      </c>
      <c r="H4099" s="6" t="str">
        <f>IF(IFERROR(VLOOKUP(B4099,总表!A:D,4,0),"露易")=0," ",IFERROR(VLOOKUP(B4099,总表!A:D,4,0),"-"))</f>
        <v> </v>
      </c>
      <c r="I4099" s="6" t="str">
        <f t="shared" si="259"/>
        <v> </v>
      </c>
    </row>
    <row r="4100" spans="1:9">
      <c r="A4100" s="6">
        <v>4099</v>
      </c>
      <c r="B4100" s="47" t="str">
        <f t="shared" si="256"/>
        <v>00001003</v>
      </c>
      <c r="C4100" s="50" t="str">
        <f>IFERROR(VLOOKUP(B4100,总表!A:B,2,0),"-")</f>
        <v>摆设类</v>
      </c>
      <c r="D4100" s="51" t="str">
        <f t="shared" si="257"/>
        <v>摆设类</v>
      </c>
      <c r="E4100" s="51" t="str">
        <f>IFERROR(VLOOKUP(B4100,总表!A:D,3,0),"-")</f>
        <v>奖状</v>
      </c>
      <c r="F4100" s="51" t="str">
        <f t="shared" si="258"/>
        <v>奖状</v>
      </c>
      <c r="H4100" s="6" t="str">
        <f>IF(IFERROR(VLOOKUP(B4100,总表!A:D,4,0),"露易")=0," ",IFERROR(VLOOKUP(B4100,总表!A:D,4,0),"-"))</f>
        <v> </v>
      </c>
      <c r="I4100" s="6" t="str">
        <f t="shared" si="259"/>
        <v> </v>
      </c>
    </row>
    <row r="4101" spans="1:9">
      <c r="A4101" s="6">
        <v>4100</v>
      </c>
      <c r="B4101" s="47" t="str">
        <f t="shared" si="256"/>
        <v>00001004</v>
      </c>
      <c r="C4101" s="50" t="str">
        <f>IFERROR(VLOOKUP(B4101,总表!A:B,2,0),"-")</f>
        <v>摆设类</v>
      </c>
      <c r="D4101" s="51" t="str">
        <f t="shared" si="257"/>
        <v>摆设类</v>
      </c>
      <c r="E4101" s="6" t="str">
        <f>IFERROR(VLOOKUP(B4101,总表!A:D,3,0),"-")</f>
        <v>柴火炉</v>
      </c>
      <c r="F4101" s="6" t="str">
        <f t="shared" si="258"/>
        <v>柴火炉</v>
      </c>
      <c r="H4101" s="6" t="str">
        <f>IF(IFERROR(VLOOKUP(B4101,总表!A:D,4,0),"露易")=0," ",IFERROR(VLOOKUP(B4101,总表!A:D,4,0),"-"))</f>
        <v> </v>
      </c>
      <c r="I4101" s="6" t="str">
        <f t="shared" si="259"/>
        <v> </v>
      </c>
    </row>
    <row r="4102" spans="1:9">
      <c r="A4102" s="6">
        <v>4101</v>
      </c>
      <c r="B4102" s="47" t="str">
        <f t="shared" si="256"/>
        <v>00001005</v>
      </c>
      <c r="C4102" s="50" t="str">
        <f>IFERROR(VLOOKUP(B4102,总表!A:B,2,0),"-")</f>
        <v>摆设类</v>
      </c>
      <c r="D4102" s="51" t="str">
        <f t="shared" si="257"/>
        <v>摆设类</v>
      </c>
      <c r="E4102" s="51" t="str">
        <f>IFERROR(VLOOKUP(B4102,总表!A:D,3,0),"-")</f>
        <v>传真机</v>
      </c>
      <c r="F4102" s="51" t="str">
        <f t="shared" si="258"/>
        <v>传真机</v>
      </c>
      <c r="H4102" s="6" t="str">
        <f>IF(IFERROR(VLOOKUP(B4102,总表!A:D,4,0),"露易")=0," ",IFERROR(VLOOKUP(B4102,总表!A:D,4,0),"-"))</f>
        <v> </v>
      </c>
      <c r="I4102" s="6" t="str">
        <f t="shared" si="259"/>
        <v> </v>
      </c>
    </row>
    <row r="4103" spans="1:9">
      <c r="A4103" s="6">
        <v>4102</v>
      </c>
      <c r="B4103" s="47" t="str">
        <f t="shared" si="256"/>
        <v>00001006</v>
      </c>
      <c r="C4103" s="50" t="str">
        <f>IFERROR(VLOOKUP(B4103,总表!A:B,2,0),"-")</f>
        <v>摆设类</v>
      </c>
      <c r="D4103" s="51" t="str">
        <f t="shared" si="257"/>
        <v>摆设类</v>
      </c>
      <c r="E4103" s="6" t="str">
        <f>IFERROR(VLOOKUP(B4103,总表!A:D,3,0),"-")</f>
        <v>泳池躺椅</v>
      </c>
      <c r="F4103" s="6" t="str">
        <f t="shared" si="258"/>
        <v>泳池躺椅</v>
      </c>
      <c r="H4103" s="6" t="str">
        <f>IF(IFERROR(VLOOKUP(B4103,总表!A:D,4,0),"露易")=0," ",IFERROR(VLOOKUP(B4103,总表!A:D,4,0),"-"))</f>
        <v> </v>
      </c>
      <c r="I4103" s="6" t="str">
        <f t="shared" si="259"/>
        <v> </v>
      </c>
    </row>
    <row r="4104" spans="1:9">
      <c r="A4104" s="6">
        <v>4103</v>
      </c>
      <c r="B4104" s="47" t="str">
        <f t="shared" si="256"/>
        <v>00001007</v>
      </c>
      <c r="C4104" s="47" t="str">
        <f>IFERROR(VLOOKUP(B4104,总表!A:B,2,0),"-")</f>
        <v>-</v>
      </c>
      <c r="D4104" s="6" t="str">
        <f t="shared" si="257"/>
        <v>-</v>
      </c>
      <c r="E4104" s="6" t="str">
        <f>IFERROR(VLOOKUP(B4104,总表!A:D,3,0),"-")</f>
        <v>-</v>
      </c>
      <c r="F4104" s="6" t="str">
        <f t="shared" si="258"/>
        <v>-</v>
      </c>
      <c r="G4104" s="6" t="s">
        <v>9</v>
      </c>
      <c r="H4104" s="6" t="str">
        <f>IF(IFERROR(VLOOKUP(B4104,总表!A:D,4,0),"露易")=0," ",IFERROR(VLOOKUP(B4104,总表!A:D,4,0),"-"))</f>
        <v>-</v>
      </c>
      <c r="I4104" s="6" t="str">
        <f t="shared" si="259"/>
        <v>-</v>
      </c>
    </row>
    <row r="4105" spans="1:9">
      <c r="A4105" s="6">
        <v>4104</v>
      </c>
      <c r="B4105" s="47" t="str">
        <f t="shared" si="256"/>
        <v>00001008</v>
      </c>
      <c r="C4105" s="50" t="str">
        <f>IFERROR(VLOOKUP(B4105,总表!A:B,2,0),"-")</f>
        <v>摆设类</v>
      </c>
      <c r="D4105" s="51" t="str">
        <f t="shared" si="257"/>
        <v>摆设类</v>
      </c>
      <c r="E4105" s="6" t="str">
        <f>IFERROR(VLOOKUP(B4105,总表!A:D,3,0),"-")</f>
        <v>平底锅</v>
      </c>
      <c r="F4105" s="6" t="str">
        <f t="shared" si="258"/>
        <v>平底锅</v>
      </c>
      <c r="H4105" s="6" t="str">
        <f>IF(IFERROR(VLOOKUP(B4105,总表!A:D,4,0),"露易")=0," ",IFERROR(VLOOKUP(B4105,总表!A:D,4,0),"-"))</f>
        <v> </v>
      </c>
      <c r="I4105" s="6" t="str">
        <f t="shared" si="259"/>
        <v> </v>
      </c>
    </row>
    <row r="4106" spans="1:9">
      <c r="A4106" s="6">
        <v>4105</v>
      </c>
      <c r="B4106" s="47" t="str">
        <f t="shared" si="256"/>
        <v>00001009</v>
      </c>
      <c r="C4106" s="50" t="str">
        <f>IFERROR(VLOOKUP(B4106,总表!A:B,2,0),"-")</f>
        <v>摆设类</v>
      </c>
      <c r="D4106" s="51" t="str">
        <f t="shared" si="257"/>
        <v>摆设类</v>
      </c>
      <c r="E4106" s="51" t="str">
        <f>IFERROR(VLOOKUP(B4106,总表!A:D,3,0),"-")</f>
        <v>电浆球</v>
      </c>
      <c r="F4106" s="51" t="str">
        <f t="shared" si="258"/>
        <v>电浆球</v>
      </c>
      <c r="H4106" s="6" t="str">
        <f>IF(IFERROR(VLOOKUP(B4106,总表!A:D,4,0),"露易")=0," ",IFERROR(VLOOKUP(B4106,总表!A:D,4,0),"-"))</f>
        <v> </v>
      </c>
      <c r="I4106" s="6" t="str">
        <f t="shared" si="259"/>
        <v> </v>
      </c>
    </row>
    <row r="4107" spans="1:9">
      <c r="A4107" s="6">
        <v>4106</v>
      </c>
      <c r="B4107" s="47" t="str">
        <f t="shared" si="256"/>
        <v>0000100A</v>
      </c>
      <c r="C4107" s="50" t="str">
        <f>IFERROR(VLOOKUP(B4107,总表!A:B,2,0),"-")</f>
        <v>摆设类</v>
      </c>
      <c r="D4107" s="51" t="str">
        <f t="shared" si="257"/>
        <v>摆设类</v>
      </c>
      <c r="E4107" s="51" t="str">
        <f>IFERROR(VLOOKUP(B4107,总表!A:D,3,0),"-")</f>
        <v>摆钟</v>
      </c>
      <c r="F4107" s="51" t="str">
        <f t="shared" si="258"/>
        <v>摆钟</v>
      </c>
      <c r="H4107" s="6" t="str">
        <f>IF(IFERROR(VLOOKUP(B4107,总表!A:D,4,0),"露易")=0," ",IFERROR(VLOOKUP(B4107,总表!A:D,4,0),"-"))</f>
        <v> </v>
      </c>
      <c r="I4107" s="6" t="str">
        <f t="shared" si="259"/>
        <v> </v>
      </c>
    </row>
    <row r="4108" spans="1:9">
      <c r="A4108" s="6">
        <v>4107</v>
      </c>
      <c r="B4108" s="47" t="str">
        <f t="shared" si="256"/>
        <v>0000100B</v>
      </c>
      <c r="C4108" s="50" t="str">
        <f>IFERROR(VLOOKUP(B4108,总表!A:B,2,0),"-")</f>
        <v>摆设类</v>
      </c>
      <c r="D4108" s="51" t="str">
        <f t="shared" si="257"/>
        <v>摆设类</v>
      </c>
      <c r="E4108" s="6" t="str">
        <f>IFERROR(VLOOKUP(B4108,总表!A:D,3,0),"-")</f>
        <v>水果桶装饮水机</v>
      </c>
      <c r="F4108" s="6" t="str">
        <f t="shared" si="258"/>
        <v>水果桶装饮水机</v>
      </c>
      <c r="H4108" s="6" t="str">
        <f>IF(IFERROR(VLOOKUP(B4108,总表!A:D,4,0),"露易")=0," ",IFERROR(VLOOKUP(B4108,总表!A:D,4,0),"-"))</f>
        <v> </v>
      </c>
      <c r="I4108" s="6" t="str">
        <f t="shared" si="259"/>
        <v> </v>
      </c>
    </row>
    <row r="4109" spans="1:9">
      <c r="A4109" s="6">
        <v>4108</v>
      </c>
      <c r="B4109" s="47" t="str">
        <f t="shared" si="256"/>
        <v>0000100C</v>
      </c>
      <c r="C4109" s="50" t="str">
        <f>IFERROR(VLOOKUP(B4109,总表!A:B,2,0),"-")</f>
        <v>摆设类</v>
      </c>
      <c r="D4109" s="51" t="str">
        <f t="shared" si="257"/>
        <v>摆设类</v>
      </c>
      <c r="E4109" s="6" t="str">
        <f>IFERROR(VLOOKUP(B4109,总表!A:D,3,0),"-")</f>
        <v>礼物灯饰</v>
      </c>
      <c r="F4109" s="6" t="str">
        <f t="shared" si="258"/>
        <v>礼物灯饰</v>
      </c>
      <c r="H4109" s="6" t="str">
        <f>IF(IFERROR(VLOOKUP(B4109,总表!A:D,4,0),"露易")=0," ",IFERROR(VLOOKUP(B4109,总表!A:D,4,0),"-"))</f>
        <v> </v>
      </c>
      <c r="I4109" s="6" t="str">
        <f t="shared" si="259"/>
        <v> </v>
      </c>
    </row>
    <row r="4110" spans="1:9">
      <c r="A4110" s="6">
        <v>4109</v>
      </c>
      <c r="B4110" s="47" t="str">
        <f t="shared" si="256"/>
        <v>0000100D</v>
      </c>
      <c r="C4110" s="50" t="str">
        <f>IFERROR(VLOOKUP(B4110,总表!A:B,2,0),"-")</f>
        <v>摆设类</v>
      </c>
      <c r="D4110" s="51" t="str">
        <f t="shared" si="257"/>
        <v>摆设类</v>
      </c>
      <c r="E4110" s="51" t="str">
        <f>IFERROR(VLOOKUP(B4110,总表!A:D,3,0),"-")</f>
        <v>对开冰箱</v>
      </c>
      <c r="F4110" s="51" t="str">
        <f t="shared" si="258"/>
        <v>对开冰箱</v>
      </c>
      <c r="H4110" s="6" t="str">
        <f>IF(IFERROR(VLOOKUP(B4110,总表!A:D,4,0),"露易")=0," ",IFERROR(VLOOKUP(B4110,总表!A:D,4,0),"-"))</f>
        <v> </v>
      </c>
      <c r="I4110" s="6" t="str">
        <f t="shared" si="259"/>
        <v> </v>
      </c>
    </row>
    <row r="4111" spans="1:9">
      <c r="A4111" s="6">
        <v>4110</v>
      </c>
      <c r="B4111" s="47" t="str">
        <f t="shared" si="256"/>
        <v>0000100E</v>
      </c>
      <c r="C4111" s="50" t="str">
        <f>IFERROR(VLOOKUP(B4111,总表!A:B,2,0),"-")</f>
        <v>摆设类</v>
      </c>
      <c r="D4111" s="51" t="str">
        <f t="shared" si="257"/>
        <v>摆设类</v>
      </c>
      <c r="E4111" s="6" t="str">
        <f>IFERROR(VLOOKUP(B4111,总表!A:D,3,0),"-")</f>
        <v>文思泉涌写作文具组合</v>
      </c>
      <c r="F4111" s="6" t="str">
        <f t="shared" si="258"/>
        <v>文思泉涌写作文具组合</v>
      </c>
      <c r="H4111" s="6" t="str">
        <f>IF(IFERROR(VLOOKUP(B4111,总表!A:D,4,0),"露易")=0," ",IFERROR(VLOOKUP(B4111,总表!A:D,4,0),"-"))</f>
        <v> </v>
      </c>
      <c r="I4111" s="6" t="str">
        <f t="shared" si="259"/>
        <v> </v>
      </c>
    </row>
    <row r="4112" spans="1:9">
      <c r="A4112" s="6">
        <v>4111</v>
      </c>
      <c r="B4112" s="47" t="str">
        <f t="shared" si="256"/>
        <v>0000100F</v>
      </c>
      <c r="C4112" s="50" t="str">
        <f>IFERROR(VLOOKUP(B4112,总表!A:B,2,0),"-")</f>
        <v>摆设类</v>
      </c>
      <c r="D4112" s="51" t="str">
        <f t="shared" si="257"/>
        <v>摆设类</v>
      </c>
      <c r="E4112" s="6" t="str">
        <f>IFERROR(VLOOKUP(B4112,总表!A:D,3,0),"-")</f>
        <v>打铃闹钟</v>
      </c>
      <c r="F4112" s="6" t="str">
        <f t="shared" si="258"/>
        <v>打铃闹钟</v>
      </c>
      <c r="H4112" s="6" t="str">
        <f>IF(IFERROR(VLOOKUP(B4112,总表!A:D,4,0),"露易")=0," ",IFERROR(VLOOKUP(B4112,总表!A:D,4,0),"-"))</f>
        <v> </v>
      </c>
      <c r="I4112" s="6" t="str">
        <f t="shared" si="259"/>
        <v> </v>
      </c>
    </row>
    <row r="4113" spans="1:9">
      <c r="A4113" s="6">
        <v>4112</v>
      </c>
      <c r="B4113" s="47" t="str">
        <f t="shared" si="256"/>
        <v>00001010</v>
      </c>
      <c r="C4113" s="47" t="str">
        <f>IFERROR(VLOOKUP(B4113,总表!A:B,2,0),"-")</f>
        <v>-</v>
      </c>
      <c r="D4113" s="6" t="str">
        <f t="shared" si="257"/>
        <v>-</v>
      </c>
      <c r="E4113" s="6" t="str">
        <f>IFERROR(VLOOKUP(B4113,总表!A:D,3,0),"-")</f>
        <v>-</v>
      </c>
      <c r="F4113" s="6" t="str">
        <f t="shared" si="258"/>
        <v>-</v>
      </c>
      <c r="G4113" s="6" t="s">
        <v>9</v>
      </c>
      <c r="H4113" s="6" t="str">
        <f>IF(IFERROR(VLOOKUP(B4113,总表!A:D,4,0),"露易")=0," ",IFERROR(VLOOKUP(B4113,总表!A:D,4,0),"-"))</f>
        <v>-</v>
      </c>
      <c r="I4113" s="6" t="str">
        <f t="shared" si="259"/>
        <v>-</v>
      </c>
    </row>
    <row r="4114" spans="1:9">
      <c r="A4114" s="6">
        <v>4113</v>
      </c>
      <c r="B4114" s="47" t="str">
        <f t="shared" si="256"/>
        <v>00001011</v>
      </c>
      <c r="C4114" s="50" t="str">
        <f>IFERROR(VLOOKUP(B4114,总表!A:B,2,0),"-")</f>
        <v>摆设类</v>
      </c>
      <c r="D4114" s="51" t="str">
        <f t="shared" si="257"/>
        <v>摆设类</v>
      </c>
      <c r="E4114" s="6" t="str">
        <f>IFERROR(VLOOKUP(B4114,总表!A:D,3,0),"-")</f>
        <v>卷管器</v>
      </c>
      <c r="F4114" s="6" t="str">
        <f t="shared" si="258"/>
        <v>卷管器</v>
      </c>
      <c r="H4114" s="6" t="str">
        <f>IF(IFERROR(VLOOKUP(B4114,总表!A:D,4,0),"露易")=0," ",IFERROR(VLOOKUP(B4114,总表!A:D,4,0),"-"))</f>
        <v> </v>
      </c>
      <c r="I4114" s="6" t="str">
        <f t="shared" si="259"/>
        <v> </v>
      </c>
    </row>
    <row r="4115" spans="1:9">
      <c r="A4115" s="6">
        <v>4114</v>
      </c>
      <c r="B4115" s="47" t="str">
        <f t="shared" si="256"/>
        <v>00001012</v>
      </c>
      <c r="C4115" s="50" t="str">
        <f>IFERROR(VLOOKUP(B4115,总表!A:B,2,0),"-")</f>
        <v>摆设类</v>
      </c>
      <c r="D4115" s="51" t="str">
        <f t="shared" si="257"/>
        <v>摆设类</v>
      </c>
      <c r="E4115" s="6" t="str">
        <f>IFERROR(VLOOKUP(B4115,总表!A:D,3,0),"-")</f>
        <v>盒装面纸</v>
      </c>
      <c r="F4115" s="6" t="str">
        <f t="shared" si="258"/>
        <v>盒装面纸</v>
      </c>
      <c r="H4115" s="6" t="str">
        <f>IF(IFERROR(VLOOKUP(B4115,总表!A:D,4,0),"露易")=0," ",IFERROR(VLOOKUP(B4115,总表!A:D,4,0),"-"))</f>
        <v> </v>
      </c>
      <c r="I4115" s="6" t="str">
        <f t="shared" si="259"/>
        <v> </v>
      </c>
    </row>
    <row r="4116" spans="1:9">
      <c r="A4116" s="6">
        <v>4115</v>
      </c>
      <c r="B4116" s="47" t="str">
        <f t="shared" si="256"/>
        <v>00001013</v>
      </c>
      <c r="C4116" s="47" t="str">
        <f>IFERROR(VLOOKUP(B4116,总表!A:B,2,0),"-")</f>
        <v>-</v>
      </c>
      <c r="D4116" s="6" t="str">
        <f t="shared" si="257"/>
        <v>-</v>
      </c>
      <c r="E4116" s="6" t="str">
        <f>IFERROR(VLOOKUP(B4116,总表!A:D,3,0),"-")</f>
        <v>-</v>
      </c>
      <c r="F4116" s="6" t="str">
        <f t="shared" si="258"/>
        <v>-</v>
      </c>
      <c r="G4116" s="6" t="s">
        <v>9</v>
      </c>
      <c r="H4116" s="6" t="str">
        <f>IF(IFERROR(VLOOKUP(B4116,总表!A:D,4,0),"露易")=0," ",IFERROR(VLOOKUP(B4116,总表!A:D,4,0),"-"))</f>
        <v>-</v>
      </c>
      <c r="I4116" s="6" t="str">
        <f t="shared" si="259"/>
        <v>-</v>
      </c>
    </row>
    <row r="4117" spans="1:9">
      <c r="A4117" s="6">
        <v>4116</v>
      </c>
      <c r="B4117" s="47" t="str">
        <f t="shared" si="256"/>
        <v>00001014</v>
      </c>
      <c r="C4117" s="50" t="str">
        <f>IFERROR(VLOOKUP(B4117,总表!A:B,2,0),"-")</f>
        <v>摆设类</v>
      </c>
      <c r="D4117" s="51" t="str">
        <f t="shared" si="257"/>
        <v>摆设类</v>
      </c>
      <c r="E4117" s="6" t="str">
        <f>IFERROR(VLOOKUP(B4117,总表!A:D,3,0),"-")</f>
        <v>白板</v>
      </c>
      <c r="F4117" s="6" t="str">
        <f t="shared" si="258"/>
        <v>白板</v>
      </c>
      <c r="H4117" s="6" t="str">
        <f>IF(IFERROR(VLOOKUP(B4117,总表!A:D,4,0),"露易")=0," ",IFERROR(VLOOKUP(B4117,总表!A:D,4,0),"-"))</f>
        <v> </v>
      </c>
      <c r="I4117" s="6" t="str">
        <f t="shared" si="259"/>
        <v> </v>
      </c>
    </row>
    <row r="4118" spans="1:9">
      <c r="A4118" s="6">
        <v>4117</v>
      </c>
      <c r="B4118" s="47" t="str">
        <f t="shared" si="256"/>
        <v>00001015</v>
      </c>
      <c r="C4118" s="50" t="str">
        <f>IFERROR(VLOOKUP(B4118,总表!A:B,2,0),"-")</f>
        <v>摆设类</v>
      </c>
      <c r="D4118" s="51" t="str">
        <f t="shared" si="257"/>
        <v>摆设类</v>
      </c>
      <c r="E4118" s="6" t="str">
        <f>IFERROR(VLOOKUP(B4118,总表!A:D,3,0),"-")</f>
        <v>柴火暖炉</v>
      </c>
      <c r="F4118" s="6" t="str">
        <f t="shared" si="258"/>
        <v>柴火暖炉</v>
      </c>
      <c r="H4118" s="6" t="str">
        <f>IF(IFERROR(VLOOKUP(B4118,总表!A:D,4,0),"露易")=0," ",IFERROR(VLOOKUP(B4118,总表!A:D,4,0),"-"))</f>
        <v> </v>
      </c>
      <c r="I4118" s="6" t="str">
        <f t="shared" si="259"/>
        <v> </v>
      </c>
    </row>
    <row r="4119" spans="1:9">
      <c r="A4119" s="6">
        <v>4118</v>
      </c>
      <c r="B4119" s="47" t="str">
        <f t="shared" si="256"/>
        <v>00001016</v>
      </c>
      <c r="C4119" s="50" t="str">
        <f>IFERROR(VLOOKUP(B4119,总表!A:B,2,0),"-")</f>
        <v>摆设类</v>
      </c>
      <c r="D4119" s="51" t="str">
        <f t="shared" si="257"/>
        <v>摆设类</v>
      </c>
      <c r="E4119" s="6" t="str">
        <f>IFERROR(VLOOKUP(B4119,总表!A:D,3,0),"-")</f>
        <v>磁铁刀架</v>
      </c>
      <c r="F4119" s="6" t="str">
        <f t="shared" si="258"/>
        <v>磁铁刀架</v>
      </c>
      <c r="H4119" s="6" t="str">
        <f>IF(IFERROR(VLOOKUP(B4119,总表!A:D,4,0),"露易")=0," ",IFERROR(VLOOKUP(B4119,总表!A:D,4,0),"-"))</f>
        <v> </v>
      </c>
      <c r="I4119" s="6" t="str">
        <f t="shared" si="259"/>
        <v> </v>
      </c>
    </row>
    <row r="4120" spans="1:9">
      <c r="A4120" s="6">
        <v>4119</v>
      </c>
      <c r="B4120" s="47" t="str">
        <f t="shared" si="256"/>
        <v>00001017</v>
      </c>
      <c r="C4120" s="50" t="str">
        <f>IFERROR(VLOOKUP(B4120,总表!A:B,2,0),"-")</f>
        <v>摆设类</v>
      </c>
      <c r="D4120" s="51" t="str">
        <f t="shared" si="257"/>
        <v>摆设类</v>
      </c>
      <c r="E4120" s="6" t="str">
        <f>IFERROR(VLOOKUP(B4120,总表!A:D,3,0),"-")</f>
        <v>花边结壁毯</v>
      </c>
      <c r="F4120" s="6" t="str">
        <f t="shared" si="258"/>
        <v>花边结壁毯</v>
      </c>
      <c r="H4120" s="6" t="str">
        <f>IF(IFERROR(VLOOKUP(B4120,总表!A:D,4,0),"露易")=0," ",IFERROR(VLOOKUP(B4120,总表!A:D,4,0),"-"))</f>
        <v> </v>
      </c>
      <c r="I4120" s="6" t="str">
        <f t="shared" si="259"/>
        <v> </v>
      </c>
    </row>
    <row r="4121" spans="1:9">
      <c r="A4121" s="6">
        <v>4120</v>
      </c>
      <c r="B4121" s="47" t="str">
        <f t="shared" si="256"/>
        <v>00001018</v>
      </c>
      <c r="C4121" s="47" t="str">
        <f>IFERROR(VLOOKUP(B4121,总表!A:B,2,0),"-")</f>
        <v>-</v>
      </c>
      <c r="D4121" s="6" t="str">
        <f t="shared" si="257"/>
        <v>-</v>
      </c>
      <c r="E4121" s="6" t="str">
        <f>IFERROR(VLOOKUP(B4121,总表!A:D,3,0),"-")</f>
        <v>-</v>
      </c>
      <c r="F4121" s="6" t="str">
        <f t="shared" si="258"/>
        <v>-</v>
      </c>
      <c r="G4121" s="6" t="s">
        <v>9</v>
      </c>
      <c r="H4121" s="6" t="str">
        <f>IF(IFERROR(VLOOKUP(B4121,总表!A:D,4,0),"露易")=0," ",IFERROR(VLOOKUP(B4121,总表!A:D,4,0),"-"))</f>
        <v>-</v>
      </c>
      <c r="I4121" s="6" t="str">
        <f t="shared" si="259"/>
        <v>-</v>
      </c>
    </row>
    <row r="4122" spans="1:9">
      <c r="A4122" s="6">
        <v>4121</v>
      </c>
      <c r="B4122" s="47" t="str">
        <f t="shared" si="256"/>
        <v>00001019</v>
      </c>
      <c r="C4122" s="50" t="str">
        <f>IFERROR(VLOOKUP(B4122,总表!A:B,2,0),"-")</f>
        <v>摆设类</v>
      </c>
      <c r="D4122" s="51" t="str">
        <f t="shared" si="257"/>
        <v>摆设类</v>
      </c>
      <c r="E4122" s="51" t="str">
        <f>IFERROR(VLOOKUP(B4122,总表!A:D,3,0),"-")</f>
        <v>马林巴木琴</v>
      </c>
      <c r="F4122" s="51" t="str">
        <f t="shared" si="258"/>
        <v>马林巴木琴</v>
      </c>
      <c r="H4122" s="6" t="str">
        <f>IF(IFERROR(VLOOKUP(B4122,总表!A:D,4,0),"露易")=0," ",IFERROR(VLOOKUP(B4122,总表!A:D,4,0),"-"))</f>
        <v> </v>
      </c>
      <c r="I4122" s="6" t="str">
        <f t="shared" si="259"/>
        <v> </v>
      </c>
    </row>
    <row r="4123" spans="1:9">
      <c r="A4123" s="6">
        <v>4122</v>
      </c>
      <c r="B4123" s="47" t="str">
        <f t="shared" si="256"/>
        <v>0000101A</v>
      </c>
      <c r="C4123" s="50" t="str">
        <f>IFERROR(VLOOKUP(B4123,总表!A:B,2,0),"-")</f>
        <v>摆设类</v>
      </c>
      <c r="D4123" s="51" t="str">
        <f t="shared" si="257"/>
        <v>摆设类</v>
      </c>
      <c r="E4123" s="6" t="str">
        <f>IFERROR(VLOOKUP(B4123,总表!A:D,3,0),"-")</f>
        <v>漫画用具组合</v>
      </c>
      <c r="F4123" s="6" t="str">
        <f t="shared" si="258"/>
        <v>漫画用具组合</v>
      </c>
      <c r="H4123" s="6" t="str">
        <f>IF(IFERROR(VLOOKUP(B4123,总表!A:D,4,0),"露易")=0," ",IFERROR(VLOOKUP(B4123,总表!A:D,4,0),"-"))</f>
        <v> </v>
      </c>
      <c r="I4123" s="6" t="str">
        <f t="shared" si="259"/>
        <v> </v>
      </c>
    </row>
    <row r="4124" spans="1:9">
      <c r="A4124" s="6">
        <v>4123</v>
      </c>
      <c r="B4124" s="47" t="str">
        <f t="shared" si="256"/>
        <v>0000101B</v>
      </c>
      <c r="C4124" s="50" t="str">
        <f>IFERROR(VLOOKUP(B4124,总表!A:B,2,0),"-")</f>
        <v>摆设类</v>
      </c>
      <c r="D4124" s="51" t="str">
        <f t="shared" si="257"/>
        <v>摆设类</v>
      </c>
      <c r="E4124" s="6" t="str">
        <f>IFERROR(VLOOKUP(B4124,总表!A:D,3,0),"-")</f>
        <v>迷你仙人掌组合</v>
      </c>
      <c r="F4124" s="6" t="str">
        <f t="shared" si="258"/>
        <v>迷你仙人掌组合</v>
      </c>
      <c r="H4124" s="6" t="str">
        <f>IF(IFERROR(VLOOKUP(B4124,总表!A:D,4,0),"露易")=0," ",IFERROR(VLOOKUP(B4124,总表!A:D,4,0),"-"))</f>
        <v> </v>
      </c>
      <c r="I4124" s="6" t="str">
        <f t="shared" si="259"/>
        <v> </v>
      </c>
    </row>
    <row r="4125" spans="1:9">
      <c r="A4125" s="6">
        <v>4124</v>
      </c>
      <c r="B4125" s="47" t="str">
        <f t="shared" si="256"/>
        <v>0000101C</v>
      </c>
      <c r="C4125" s="50" t="str">
        <f>IFERROR(VLOOKUP(B4125,总表!A:B,2,0),"-")</f>
        <v>摆设类</v>
      </c>
      <c r="D4125" s="51" t="str">
        <f t="shared" si="257"/>
        <v>摆设类</v>
      </c>
      <c r="E4125" s="6" t="str">
        <f>IFERROR(VLOOKUP(B4125,总表!A:D,3,0),"-")</f>
        <v>木鱼</v>
      </c>
      <c r="F4125" s="6" t="str">
        <f t="shared" si="258"/>
        <v>木鱼</v>
      </c>
      <c r="H4125" s="6" t="str">
        <f>IF(IFERROR(VLOOKUP(B4125,总表!A:D,4,0),"露易")=0," ",IFERROR(VLOOKUP(B4125,总表!A:D,4,0),"-"))</f>
        <v> </v>
      </c>
      <c r="I4125" s="6" t="str">
        <f t="shared" si="259"/>
        <v> </v>
      </c>
    </row>
    <row r="4126" spans="1:9">
      <c r="A4126" s="6">
        <v>4125</v>
      </c>
      <c r="B4126" s="47" t="str">
        <f t="shared" si="256"/>
        <v>0000101D</v>
      </c>
      <c r="C4126" s="50" t="str">
        <f>IFERROR(VLOOKUP(B4126,总表!A:B,2,0),"-")</f>
        <v>摆设类</v>
      </c>
      <c r="D4126" s="51" t="str">
        <f t="shared" si="257"/>
        <v>摆设类</v>
      </c>
      <c r="E4126" s="6" t="str">
        <f>IFERROR(VLOOKUP(B4126,总表!A:D,3,0),"-")</f>
        <v>木制书柜</v>
      </c>
      <c r="F4126" s="6" t="str">
        <f t="shared" si="258"/>
        <v>木制书柜</v>
      </c>
      <c r="H4126" s="6" t="str">
        <f>IF(IFERROR(VLOOKUP(B4126,总表!A:D,4,0),"露易")=0," ",IFERROR(VLOOKUP(B4126,总表!A:D,4,0),"-"))</f>
        <v> </v>
      </c>
      <c r="I4126" s="6" t="str">
        <f t="shared" si="259"/>
        <v> </v>
      </c>
    </row>
    <row r="4127" spans="1:9">
      <c r="A4127" s="6">
        <v>4126</v>
      </c>
      <c r="B4127" s="47" t="str">
        <f t="shared" si="256"/>
        <v>0000101E</v>
      </c>
      <c r="C4127" s="47" t="str">
        <f>IFERROR(VLOOKUP(B4127,总表!A:B,2,0),"-")</f>
        <v>-</v>
      </c>
      <c r="D4127" s="6" t="str">
        <f t="shared" si="257"/>
        <v>-</v>
      </c>
      <c r="E4127" s="6" t="str">
        <f>IFERROR(VLOOKUP(B4127,总表!A:D,3,0),"-")</f>
        <v>-</v>
      </c>
      <c r="F4127" s="6" t="str">
        <f t="shared" si="258"/>
        <v>-</v>
      </c>
      <c r="G4127" s="6" t="s">
        <v>9</v>
      </c>
      <c r="H4127" s="6" t="str">
        <f>IF(IFERROR(VLOOKUP(B4127,总表!A:D,4,0),"露易")=0," ",IFERROR(VLOOKUP(B4127,总表!A:D,4,0),"-"))</f>
        <v>-</v>
      </c>
      <c r="I4127" s="6" t="str">
        <f t="shared" si="259"/>
        <v>-</v>
      </c>
    </row>
    <row r="4128" spans="1:9">
      <c r="A4128" s="6">
        <v>4127</v>
      </c>
      <c r="B4128" s="47" t="str">
        <f t="shared" si="256"/>
        <v>0000101F</v>
      </c>
      <c r="C4128" s="50" t="str">
        <f>IFERROR(VLOOKUP(B4128,总表!A:B,2,0),"-")</f>
        <v>摆设类</v>
      </c>
      <c r="D4128" s="51" t="str">
        <f t="shared" si="257"/>
        <v>摆设类</v>
      </c>
      <c r="E4128" s="6" t="str">
        <f>IFERROR(VLOOKUP(B4128,总表!A:D,3,0),"-")</f>
        <v>桃子椅</v>
      </c>
      <c r="F4128" s="6" t="str">
        <f t="shared" si="258"/>
        <v>桃子椅</v>
      </c>
      <c r="H4128" s="6" t="str">
        <f>IF(IFERROR(VLOOKUP(B4128,总表!A:D,4,0),"露易")=0," ",IFERROR(VLOOKUP(B4128,总表!A:D,4,0),"-"))</f>
        <v> </v>
      </c>
      <c r="I4128" s="6" t="str">
        <f t="shared" si="259"/>
        <v> </v>
      </c>
    </row>
    <row r="4129" spans="1:9">
      <c r="A4129" s="6">
        <v>4128</v>
      </c>
      <c r="B4129" s="47" t="str">
        <f t="shared" si="256"/>
        <v>00001020</v>
      </c>
      <c r="C4129" s="50" t="str">
        <f>IFERROR(VLOOKUP(B4129,总表!A:B,2,0),"-")</f>
        <v>摆设类</v>
      </c>
      <c r="D4129" s="51" t="str">
        <f t="shared" si="257"/>
        <v>摆设类</v>
      </c>
      <c r="E4129" s="6" t="str">
        <f>IFERROR(VLOOKUP(B4129,总表!A:D,3,0),"-")</f>
        <v>桃子惊吓箱</v>
      </c>
      <c r="F4129" s="6" t="str">
        <f t="shared" si="258"/>
        <v>桃子惊吓箱</v>
      </c>
      <c r="H4129" s="6" t="str">
        <f>IF(IFERROR(VLOOKUP(B4129,总表!A:D,4,0),"露易")=0," ",IFERROR(VLOOKUP(B4129,总表!A:D,4,0),"-"))</f>
        <v> </v>
      </c>
      <c r="I4129" s="6" t="str">
        <f t="shared" si="259"/>
        <v> </v>
      </c>
    </row>
    <row r="4130" spans="1:9">
      <c r="A4130" s="6">
        <v>4129</v>
      </c>
      <c r="B4130" s="47" t="str">
        <f t="shared" si="256"/>
        <v>00001021</v>
      </c>
      <c r="C4130" s="50" t="str">
        <f>IFERROR(VLOOKUP(B4130,总表!A:B,2,0),"-")</f>
        <v>摆设类</v>
      </c>
      <c r="D4130" s="51" t="str">
        <f t="shared" si="257"/>
        <v>摆设类</v>
      </c>
      <c r="E4130" s="51" t="str">
        <f>IFERROR(VLOOKUP(B4130,总表!A:D,3,0),"-")</f>
        <v>龟背芋</v>
      </c>
      <c r="F4130" s="51" t="str">
        <f t="shared" si="258"/>
        <v>龟背芋</v>
      </c>
      <c r="H4130" s="6" t="str">
        <f>IF(IFERROR(VLOOKUP(B4130,总表!A:D,4,0),"露易")=0," ",IFERROR(VLOOKUP(B4130,总表!A:D,4,0),"-"))</f>
        <v> </v>
      </c>
      <c r="I4130" s="6" t="str">
        <f t="shared" si="259"/>
        <v> </v>
      </c>
    </row>
    <row r="4131" spans="1:9">
      <c r="A4131" s="6">
        <v>4130</v>
      </c>
      <c r="B4131" s="47" t="str">
        <f t="shared" si="256"/>
        <v>00001022</v>
      </c>
      <c r="C4131" s="50" t="str">
        <f>IFERROR(VLOOKUP(B4131,总表!A:B,2,0),"-")</f>
        <v>摆设类</v>
      </c>
      <c r="D4131" s="51" t="str">
        <f t="shared" si="257"/>
        <v>摆设类</v>
      </c>
      <c r="E4131" s="6" t="str">
        <f>IFERROR(VLOOKUP(B4131,总表!A:D,3,0),"-")</f>
        <v>椰子壁挂盆栽</v>
      </c>
      <c r="F4131" s="6" t="str">
        <f t="shared" si="258"/>
        <v>椰子壁挂盆栽</v>
      </c>
      <c r="H4131" s="6" t="str">
        <f>IF(IFERROR(VLOOKUP(B4131,总表!A:D,4,0),"露易")=0," ",IFERROR(VLOOKUP(B4131,总表!A:D,4,0),"-"))</f>
        <v> </v>
      </c>
      <c r="I4131" s="6" t="str">
        <f t="shared" si="259"/>
        <v> </v>
      </c>
    </row>
    <row r="4132" spans="1:9">
      <c r="A4132" s="6">
        <v>4131</v>
      </c>
      <c r="B4132" s="47" t="str">
        <f t="shared" si="256"/>
        <v>00001023</v>
      </c>
      <c r="C4132" s="50" t="str">
        <f>IFERROR(VLOOKUP(B4132,总表!A:B,2,0),"-")</f>
        <v>摆设类</v>
      </c>
      <c r="D4132" s="51" t="str">
        <f t="shared" si="257"/>
        <v>摆设类</v>
      </c>
      <c r="E4132" s="6" t="str">
        <f>IFERROR(VLOOKUP(B4132,总表!A:D,3,0),"-")</f>
        <v>雪花灯饰</v>
      </c>
      <c r="F4132" s="6" t="str">
        <f t="shared" si="258"/>
        <v>雪花灯饰</v>
      </c>
      <c r="H4132" s="6" t="str">
        <f>IF(IFERROR(VLOOKUP(B4132,总表!A:D,4,0),"露易")=0," ",IFERROR(VLOOKUP(B4132,总表!A:D,4,0),"-"))</f>
        <v> </v>
      </c>
      <c r="I4132" s="6" t="str">
        <f t="shared" si="259"/>
        <v> </v>
      </c>
    </row>
    <row r="4133" spans="1:9">
      <c r="A4133" s="6">
        <v>4132</v>
      </c>
      <c r="B4133" s="47" t="str">
        <f t="shared" si="256"/>
        <v>00001024</v>
      </c>
      <c r="C4133" s="50" t="str">
        <f>IFERROR(VLOOKUP(B4133,总表!A:B,2,0),"-")</f>
        <v>摆设类</v>
      </c>
      <c r="D4133" s="51" t="str">
        <f t="shared" si="257"/>
        <v>摆设类</v>
      </c>
      <c r="E4133" s="51" t="str">
        <f>IFERROR(VLOOKUP(B4133,总表!A:D,3,0),"-")</f>
        <v>丝兰</v>
      </c>
      <c r="F4133" s="51" t="str">
        <f t="shared" si="258"/>
        <v>丝兰</v>
      </c>
      <c r="H4133" s="6" t="str">
        <f>IF(IFERROR(VLOOKUP(B4133,总表!A:D,4,0),"露易")=0," ",IFERROR(VLOOKUP(B4133,总表!A:D,4,0),"-"))</f>
        <v> </v>
      </c>
      <c r="I4133" s="6" t="str">
        <f t="shared" si="259"/>
        <v> </v>
      </c>
    </row>
    <row r="4134" spans="1:9">
      <c r="A4134" s="6">
        <v>4133</v>
      </c>
      <c r="B4134" s="47" t="str">
        <f t="shared" si="256"/>
        <v>00001025</v>
      </c>
      <c r="C4134" s="50" t="str">
        <f>IFERROR(VLOOKUP(B4134,总表!A:B,2,0),"-")</f>
        <v>摆设类</v>
      </c>
      <c r="D4134" s="51" t="str">
        <f t="shared" si="257"/>
        <v>摆设类</v>
      </c>
      <c r="E4134" s="6" t="str">
        <f>IFERROR(VLOOKUP(B4134,总表!A:D,3,0),"-")</f>
        <v>双面壁钟</v>
      </c>
      <c r="F4134" s="6" t="str">
        <f t="shared" si="258"/>
        <v>双面壁钟</v>
      </c>
      <c r="H4134" s="6" t="str">
        <f>IF(IFERROR(VLOOKUP(B4134,总表!A:D,4,0),"露易")=0," ",IFERROR(VLOOKUP(B4134,总表!A:D,4,0),"-"))</f>
        <v> </v>
      </c>
      <c r="I4134" s="6" t="str">
        <f t="shared" si="259"/>
        <v> </v>
      </c>
    </row>
    <row r="4135" spans="1:9">
      <c r="A4135" s="6">
        <v>4134</v>
      </c>
      <c r="B4135" s="47" t="str">
        <f t="shared" si="256"/>
        <v>00001026</v>
      </c>
      <c r="C4135" s="50" t="str">
        <f>IFERROR(VLOOKUP(B4135,总表!A:B,2,0),"-")</f>
        <v>摆设类</v>
      </c>
      <c r="D4135" s="51" t="str">
        <f t="shared" si="257"/>
        <v>摆设类</v>
      </c>
      <c r="E4135" s="6" t="str">
        <f>IFERROR(VLOOKUP(B4135,总表!A:D,3,0),"-")</f>
        <v>苹果椅</v>
      </c>
      <c r="F4135" s="6" t="str">
        <f t="shared" si="258"/>
        <v>苹果椅</v>
      </c>
      <c r="H4135" s="6" t="str">
        <f>IF(IFERROR(VLOOKUP(B4135,总表!A:D,4,0),"露易")=0," ",IFERROR(VLOOKUP(B4135,总表!A:D,4,0),"-"))</f>
        <v> </v>
      </c>
      <c r="I4135" s="6" t="str">
        <f t="shared" si="259"/>
        <v> </v>
      </c>
    </row>
    <row r="4136" spans="1:9">
      <c r="A4136" s="6">
        <v>4135</v>
      </c>
      <c r="B4136" s="47" t="str">
        <f t="shared" si="256"/>
        <v>00001027</v>
      </c>
      <c r="C4136" s="50" t="str">
        <f>IFERROR(VLOOKUP(B4136,总表!A:B,2,0),"-")</f>
        <v>摆设类</v>
      </c>
      <c r="D4136" s="51" t="str">
        <f t="shared" si="257"/>
        <v>摆设类</v>
      </c>
      <c r="E4136" s="6" t="str">
        <f>IFERROR(VLOOKUP(B4136,总表!A:D,3,0),"-")</f>
        <v>冷冻柜</v>
      </c>
      <c r="F4136" s="6" t="str">
        <f t="shared" si="258"/>
        <v>冷冻柜</v>
      </c>
      <c r="H4136" s="6" t="str">
        <f>IF(IFERROR(VLOOKUP(B4136,总表!A:D,4,0),"露易")=0," ",IFERROR(VLOOKUP(B4136,总表!A:D,4,0),"-"))</f>
        <v> </v>
      </c>
      <c r="I4136" s="6" t="str">
        <f t="shared" si="259"/>
        <v> </v>
      </c>
    </row>
    <row r="4137" spans="1:9">
      <c r="A4137" s="6">
        <v>4136</v>
      </c>
      <c r="B4137" s="47" t="str">
        <f t="shared" si="256"/>
        <v>00001028</v>
      </c>
      <c r="C4137" s="47" t="str">
        <f>IFERROR(VLOOKUP(B4137,总表!A:B,2,0),"-")</f>
        <v>-</v>
      </c>
      <c r="D4137" s="6" t="str">
        <f t="shared" si="257"/>
        <v>-</v>
      </c>
      <c r="E4137" s="6" t="str">
        <f>IFERROR(VLOOKUP(B4137,总表!A:D,3,0),"-")</f>
        <v>-</v>
      </c>
      <c r="F4137" s="6" t="str">
        <f t="shared" si="258"/>
        <v>-</v>
      </c>
      <c r="G4137" s="6" t="s">
        <v>9</v>
      </c>
      <c r="H4137" s="6" t="str">
        <f>IF(IFERROR(VLOOKUP(B4137,总表!A:D,4,0),"露易")=0," ",IFERROR(VLOOKUP(B4137,总表!A:D,4,0),"-"))</f>
        <v>-</v>
      </c>
      <c r="I4137" s="6" t="str">
        <f t="shared" si="259"/>
        <v>-</v>
      </c>
    </row>
    <row r="4138" spans="1:9">
      <c r="A4138" s="6">
        <v>4137</v>
      </c>
      <c r="B4138" s="47" t="str">
        <f t="shared" si="256"/>
        <v>00001029</v>
      </c>
      <c r="C4138" s="50" t="str">
        <f>IFERROR(VLOOKUP(B4138,总表!A:B,2,0),"-")</f>
        <v>摆设类</v>
      </c>
      <c r="D4138" s="51" t="str">
        <f t="shared" si="257"/>
        <v>摆设类</v>
      </c>
      <c r="E4138" s="6" t="str">
        <f>IFERROR(VLOOKUP(B4138,总表!A:D,3,0),"-")</f>
        <v>餐馆椅子</v>
      </c>
      <c r="F4138" s="6" t="str">
        <f t="shared" si="258"/>
        <v>餐馆椅子</v>
      </c>
      <c r="H4138" s="6" t="str">
        <f>IF(IFERROR(VLOOKUP(B4138,总表!A:D,4,0),"露易")=0," ",IFERROR(VLOOKUP(B4138,总表!A:D,4,0),"-"))</f>
        <v> </v>
      </c>
      <c r="I4138" s="6" t="str">
        <f t="shared" si="259"/>
        <v> </v>
      </c>
    </row>
    <row r="4139" spans="1:9">
      <c r="A4139" s="6">
        <v>4138</v>
      </c>
      <c r="B4139" s="47" t="str">
        <f t="shared" si="256"/>
        <v>0000102A</v>
      </c>
      <c r="C4139" s="50" t="str">
        <f>IFERROR(VLOOKUP(B4139,总表!A:B,2,0),"-")</f>
        <v>摆设类</v>
      </c>
      <c r="D4139" s="51" t="str">
        <f t="shared" si="257"/>
        <v>摆设类</v>
      </c>
      <c r="E4139" s="6" t="str">
        <f>IFERROR(VLOOKUP(B4139,总表!A:D,3,0),"-")</f>
        <v>餐馆吧台椅</v>
      </c>
      <c r="F4139" s="6" t="str">
        <f t="shared" si="258"/>
        <v>餐馆吧台椅</v>
      </c>
      <c r="H4139" s="6" t="str">
        <f>IF(IFERROR(VLOOKUP(B4139,总表!A:D,4,0),"露易")=0," ",IFERROR(VLOOKUP(B4139,总表!A:D,4,0),"-"))</f>
        <v> </v>
      </c>
      <c r="I4139" s="6" t="str">
        <f t="shared" si="259"/>
        <v> </v>
      </c>
    </row>
    <row r="4140" spans="1:9">
      <c r="A4140" s="6">
        <v>4139</v>
      </c>
      <c r="B4140" s="47" t="str">
        <f t="shared" si="256"/>
        <v>0000102B</v>
      </c>
      <c r="C4140" s="50" t="str">
        <f>IFERROR(VLOOKUP(B4140,总表!A:B,2,0),"-")</f>
        <v>摆设类</v>
      </c>
      <c r="D4140" s="51" t="str">
        <f t="shared" si="257"/>
        <v>摆设类</v>
      </c>
      <c r="E4140" s="6" t="str">
        <f>IFERROR(VLOOKUP(B4140,总表!A:D,3,0),"-")</f>
        <v>餐馆吧台桌</v>
      </c>
      <c r="F4140" s="6" t="str">
        <f t="shared" si="258"/>
        <v>餐馆吧台桌</v>
      </c>
      <c r="H4140" s="6" t="str">
        <f>IF(IFERROR(VLOOKUP(B4140,总表!A:D,4,0),"露易")=0," ",IFERROR(VLOOKUP(B4140,总表!A:D,4,0),"-"))</f>
        <v> </v>
      </c>
      <c r="I4140" s="6" t="str">
        <f t="shared" si="259"/>
        <v> </v>
      </c>
    </row>
    <row r="4141" spans="1:9">
      <c r="A4141" s="6">
        <v>4140</v>
      </c>
      <c r="B4141" s="47" t="str">
        <f t="shared" si="256"/>
        <v>0000102C</v>
      </c>
      <c r="C4141" s="50" t="str">
        <f>IFERROR(VLOOKUP(B4141,总表!A:B,2,0),"-")</f>
        <v>摆设类</v>
      </c>
      <c r="D4141" s="51" t="str">
        <f t="shared" si="257"/>
        <v>摆设类</v>
      </c>
      <c r="E4141" s="6" t="str">
        <f>IFERROR(VLOOKUP(B4141,总表!A:D,3,0),"-")</f>
        <v>复古加油机</v>
      </c>
      <c r="F4141" s="6" t="str">
        <f t="shared" si="258"/>
        <v>复古加油机</v>
      </c>
      <c r="H4141" s="6" t="str">
        <f>IF(IFERROR(VLOOKUP(B4141,总表!A:D,4,0),"露易")=0," ",IFERROR(VLOOKUP(B4141,总表!A:D,4,0),"-"))</f>
        <v> </v>
      </c>
      <c r="I4141" s="6" t="str">
        <f t="shared" si="259"/>
        <v> </v>
      </c>
    </row>
    <row r="4142" spans="1:9">
      <c r="A4142" s="6">
        <v>4141</v>
      </c>
      <c r="B4142" s="47" t="str">
        <f t="shared" si="256"/>
        <v>0000102D</v>
      </c>
      <c r="C4142" s="50" t="str">
        <f>IFERROR(VLOOKUP(B4142,总表!A:B,2,0),"-")</f>
        <v>摆设类</v>
      </c>
      <c r="D4142" s="51" t="str">
        <f t="shared" si="257"/>
        <v>摆设类</v>
      </c>
      <c r="E4142" s="6" t="str">
        <f>IFERROR(VLOOKUP(B4142,总表!A:D,3,0),"-")</f>
        <v>餐馆沙发</v>
      </c>
      <c r="F4142" s="6" t="str">
        <f t="shared" si="258"/>
        <v>餐馆沙发</v>
      </c>
      <c r="H4142" s="6" t="str">
        <f>IF(IFERROR(VLOOKUP(B4142,总表!A:D,4,0),"露易")=0," ",IFERROR(VLOOKUP(B4142,总表!A:D,4,0),"-"))</f>
        <v> </v>
      </c>
      <c r="I4142" s="6" t="str">
        <f t="shared" si="259"/>
        <v> </v>
      </c>
    </row>
    <row r="4143" spans="1:9">
      <c r="A4143" s="6">
        <v>4142</v>
      </c>
      <c r="B4143" s="47" t="str">
        <f t="shared" si="256"/>
        <v>0000102E</v>
      </c>
      <c r="C4143" s="50" t="str">
        <f>IFERROR(VLOOKUP(B4143,总表!A:B,2,0),"-")</f>
        <v>摆设类</v>
      </c>
      <c r="D4143" s="51" t="str">
        <f t="shared" si="257"/>
        <v>摆设类</v>
      </c>
      <c r="E4143" s="6" t="str">
        <f>IFERROR(VLOOKUP(B4143,总表!A:D,3,0),"-")</f>
        <v>餐馆餐桌</v>
      </c>
      <c r="F4143" s="6" t="str">
        <f t="shared" si="258"/>
        <v>餐馆餐桌</v>
      </c>
      <c r="H4143" s="6" t="str">
        <f>IF(IFERROR(VLOOKUP(B4143,总表!A:D,4,0),"露易")=0," ",IFERROR(VLOOKUP(B4143,总表!A:D,4,0),"-"))</f>
        <v> </v>
      </c>
      <c r="I4143" s="6" t="str">
        <f t="shared" si="259"/>
        <v> </v>
      </c>
    </row>
    <row r="4144" spans="1:9">
      <c r="A4144" s="6">
        <v>4143</v>
      </c>
      <c r="B4144" s="47" t="str">
        <f t="shared" si="256"/>
        <v>0000102F</v>
      </c>
      <c r="C4144" s="50" t="str">
        <f>IFERROR(VLOOKUP(B4144,总表!A:B,2,0),"-")</f>
        <v>摆设类</v>
      </c>
      <c r="D4144" s="51" t="str">
        <f t="shared" si="257"/>
        <v>摆设类</v>
      </c>
      <c r="E4144" s="6" t="str">
        <f>IFERROR(VLOOKUP(B4144,总表!A:D,3,0),"-")</f>
        <v>餐馆霓虹灯招牌</v>
      </c>
      <c r="F4144" s="6" t="str">
        <f t="shared" si="258"/>
        <v>餐馆霓虹灯招牌</v>
      </c>
      <c r="H4144" s="6" t="str">
        <f>IF(IFERROR(VLOOKUP(B4144,总表!A:D,4,0),"露易")=0," ",IFERROR(VLOOKUP(B4144,总表!A:D,4,0),"-"))</f>
        <v> </v>
      </c>
      <c r="I4144" s="6" t="str">
        <f t="shared" si="259"/>
        <v> </v>
      </c>
    </row>
    <row r="4145" spans="1:9">
      <c r="A4145" s="6">
        <v>4144</v>
      </c>
      <c r="B4145" s="47" t="str">
        <f t="shared" si="256"/>
        <v>00001030</v>
      </c>
      <c r="C4145" s="50" t="str">
        <f>IFERROR(VLOOKUP(B4145,总表!A:B,2,0),"-")</f>
        <v>摆设类</v>
      </c>
      <c r="D4145" s="51" t="str">
        <f t="shared" si="257"/>
        <v>摆设类</v>
      </c>
      <c r="E4145" s="6" t="str">
        <f>IFERROR(VLOOKUP(B4145,总表!A:D,3,0),"-")</f>
        <v>餐馆霓虹灯时钟</v>
      </c>
      <c r="F4145" s="6" t="str">
        <f t="shared" si="258"/>
        <v>餐馆霓虹灯时钟</v>
      </c>
      <c r="H4145" s="6" t="str">
        <f>IF(IFERROR(VLOOKUP(B4145,总表!A:D,4,0),"露易")=0," ",IFERROR(VLOOKUP(B4145,总表!A:D,4,0),"-"))</f>
        <v> </v>
      </c>
      <c r="I4145" s="6" t="str">
        <f t="shared" si="259"/>
        <v> </v>
      </c>
    </row>
    <row r="4146" spans="1:9">
      <c r="A4146" s="6">
        <v>4145</v>
      </c>
      <c r="B4146" s="47" t="str">
        <f t="shared" si="256"/>
        <v>00001031</v>
      </c>
      <c r="C4146" s="47" t="str">
        <f>IFERROR(VLOOKUP(B4146,总表!A:B,2,0),"-")</f>
        <v>上衣</v>
      </c>
      <c r="D4146" s="6" t="str">
        <f t="shared" si="257"/>
        <v>上衣</v>
      </c>
      <c r="E4146" s="6" t="str">
        <f>IFERROR(VLOOKUP(B4146,总表!A:D,3,0),"-")</f>
        <v>粗横纹T恤</v>
      </c>
      <c r="F4146" s="6" t="str">
        <f t="shared" si="258"/>
        <v>粗横纹T恤</v>
      </c>
      <c r="H4146" s="51" t="str">
        <f>IF(IFERROR(VLOOKUP(B4146,总表!A:D,4,0),"露易")=0," ",IFERROR(VLOOKUP(B4146,总表!A:D,4,0),"-"))</f>
        <v>红色</v>
      </c>
      <c r="I4146" s="51" t="str">
        <f t="shared" si="259"/>
        <v>红色</v>
      </c>
    </row>
    <row r="4147" spans="1:9">
      <c r="A4147" s="6">
        <v>4146</v>
      </c>
      <c r="B4147" s="47" t="str">
        <f t="shared" si="256"/>
        <v>00001032</v>
      </c>
      <c r="C4147" s="47" t="str">
        <f>IFERROR(VLOOKUP(B4147,总表!A:B,2,0),"-")</f>
        <v>上衣</v>
      </c>
      <c r="D4147" s="6" t="str">
        <f t="shared" si="257"/>
        <v>上衣</v>
      </c>
      <c r="E4147" s="6" t="str">
        <f>IFERROR(VLOOKUP(B4147,总表!A:D,3,0),"-")</f>
        <v>粗横纹T恤</v>
      </c>
      <c r="F4147" s="6" t="str">
        <f t="shared" si="258"/>
        <v>粗横纹T恤</v>
      </c>
      <c r="H4147" s="51" t="str">
        <f>IF(IFERROR(VLOOKUP(B4147,总表!A:D,4,0),"露易")=0," ",IFERROR(VLOOKUP(B4147,总表!A:D,4,0),"-"))</f>
        <v>绿色</v>
      </c>
      <c r="I4147" s="51" t="str">
        <f t="shared" si="259"/>
        <v>绿色</v>
      </c>
    </row>
    <row r="4148" spans="1:9">
      <c r="A4148" s="6">
        <v>4147</v>
      </c>
      <c r="B4148" s="47" t="str">
        <f t="shared" si="256"/>
        <v>00001033</v>
      </c>
      <c r="C4148" s="47" t="str">
        <f>IFERROR(VLOOKUP(B4148,总表!A:B,2,0),"-")</f>
        <v>上衣</v>
      </c>
      <c r="D4148" s="6" t="str">
        <f t="shared" si="257"/>
        <v>上衣</v>
      </c>
      <c r="E4148" s="6" t="str">
        <f>IFERROR(VLOOKUP(B4148,总表!A:D,3,0),"-")</f>
        <v>粗横纹T恤</v>
      </c>
      <c r="F4148" s="6" t="str">
        <f t="shared" si="258"/>
        <v>粗横纹T恤</v>
      </c>
      <c r="H4148" s="6" t="str">
        <f>IF(IFERROR(VLOOKUP(B4148,总表!A:D,4,0),"露易")=0," ",IFERROR(VLOOKUP(B4148,总表!A:D,4,0),"-"))</f>
        <v>黄色</v>
      </c>
      <c r="I4148" s="6" t="str">
        <f t="shared" si="259"/>
        <v>黄色</v>
      </c>
    </row>
    <row r="4149" spans="1:9">
      <c r="A4149" s="6">
        <v>4148</v>
      </c>
      <c r="B4149" s="47" t="str">
        <f t="shared" si="256"/>
        <v>00001034</v>
      </c>
      <c r="C4149" s="47" t="str">
        <f>IFERROR(VLOOKUP(B4149,总表!A:B,2,0),"-")</f>
        <v>上衣</v>
      </c>
      <c r="D4149" s="6" t="str">
        <f t="shared" si="257"/>
        <v>上衣</v>
      </c>
      <c r="E4149" s="6" t="str">
        <f>IFERROR(VLOOKUP(B4149,总表!A:D,3,0),"-")</f>
        <v>粗横纹T恤</v>
      </c>
      <c r="F4149" s="6" t="str">
        <f t="shared" si="258"/>
        <v>粗横纹T恤</v>
      </c>
      <c r="H4149" s="6" t="str">
        <f>IF(IFERROR(VLOOKUP(B4149,总表!A:D,4,0),"露易")=0," ",IFERROR(VLOOKUP(B4149,总表!A:D,4,0),"-"))</f>
        <v>紫色</v>
      </c>
      <c r="I4149" s="6" t="str">
        <f t="shared" si="259"/>
        <v>紫色</v>
      </c>
    </row>
    <row r="4150" spans="1:9">
      <c r="A4150" s="6">
        <v>4149</v>
      </c>
      <c r="B4150" s="47" t="str">
        <f t="shared" si="256"/>
        <v>00001035</v>
      </c>
      <c r="C4150" s="47" t="str">
        <f>IFERROR(VLOOKUP(B4150,总表!A:B,2,0),"-")</f>
        <v>上衣</v>
      </c>
      <c r="D4150" s="6" t="str">
        <f t="shared" si="257"/>
        <v>上衣</v>
      </c>
      <c r="E4150" s="6" t="str">
        <f>IFERROR(VLOOKUP(B4150,总表!A:D,3,0),"-")</f>
        <v>粗横纹T恤</v>
      </c>
      <c r="F4150" s="6" t="str">
        <f t="shared" si="258"/>
        <v>粗横纹T恤</v>
      </c>
      <c r="H4150" s="6" t="str">
        <f>IF(IFERROR(VLOOKUP(B4150,总表!A:D,4,0),"露易")=0," ",IFERROR(VLOOKUP(B4150,总表!A:D,4,0),"-"))</f>
        <v>海军蓝</v>
      </c>
      <c r="I4150" s="6" t="str">
        <f t="shared" si="259"/>
        <v>海军蓝</v>
      </c>
    </row>
    <row r="4151" spans="1:9">
      <c r="A4151" s="6">
        <v>4150</v>
      </c>
      <c r="B4151" s="47" t="str">
        <f t="shared" si="256"/>
        <v>00001036</v>
      </c>
      <c r="C4151" s="50" t="str">
        <f>IFERROR(VLOOKUP(B4151,总表!A:B,2,0),"-")</f>
        <v>裤裙类</v>
      </c>
      <c r="D4151" s="51" t="str">
        <f t="shared" si="257"/>
        <v>裤裙类</v>
      </c>
      <c r="E4151" s="6" t="str">
        <f>IFERROR(VLOOKUP(B4151,总表!A:D,3,0),"-")</f>
        <v>工装中裤</v>
      </c>
      <c r="F4151" s="6" t="str">
        <f t="shared" si="258"/>
        <v>工装中裤</v>
      </c>
      <c r="H4151" s="6" t="str">
        <f>IF(IFERROR(VLOOKUP(B4151,总表!A:D,4,0),"露易")=0," ",IFERROR(VLOOKUP(B4151,总表!A:D,4,0),"-"))</f>
        <v>米色</v>
      </c>
      <c r="I4151" s="6" t="str">
        <f t="shared" si="259"/>
        <v>米色</v>
      </c>
    </row>
    <row r="4152" spans="1:9">
      <c r="A4152" s="6">
        <v>4151</v>
      </c>
      <c r="B4152" s="47" t="str">
        <f t="shared" si="256"/>
        <v>00001037</v>
      </c>
      <c r="C4152" s="47" t="str">
        <f>IFERROR(VLOOKUP(B4152,总表!A:B,2,0),"-")</f>
        <v>上衣</v>
      </c>
      <c r="D4152" s="6" t="str">
        <f t="shared" si="257"/>
        <v>上衣</v>
      </c>
      <c r="E4152" s="51" t="str">
        <f>IFERROR(VLOOKUP(B4152,总表!A:D,3,0),"-")</f>
        <v>简约针织衫</v>
      </c>
      <c r="F4152" s="51" t="str">
        <f t="shared" si="258"/>
        <v>简约针织衫</v>
      </c>
      <c r="H4152" s="51" t="str">
        <f>IF(IFERROR(VLOOKUP(B4152,总表!A:D,4,0),"露易")=0," ",IFERROR(VLOOKUP(B4152,总表!A:D,4,0),"-"))</f>
        <v>驼色</v>
      </c>
      <c r="I4152" s="51" t="str">
        <f t="shared" si="259"/>
        <v>驼色</v>
      </c>
    </row>
    <row r="4153" spans="1:9">
      <c r="A4153" s="6">
        <v>4152</v>
      </c>
      <c r="B4153" s="47" t="str">
        <f t="shared" si="256"/>
        <v>00001038</v>
      </c>
      <c r="C4153" s="47" t="str">
        <f>IFERROR(VLOOKUP(B4153,总表!A:B,2,0),"-")</f>
        <v>-</v>
      </c>
      <c r="D4153" s="6" t="str">
        <f t="shared" si="257"/>
        <v>-</v>
      </c>
      <c r="E4153" s="6" t="str">
        <f>IFERROR(VLOOKUP(B4153,总表!A:D,3,0),"-")</f>
        <v>-</v>
      </c>
      <c r="F4153" s="6" t="str">
        <f t="shared" si="258"/>
        <v>-</v>
      </c>
      <c r="G4153" s="6" t="s">
        <v>9</v>
      </c>
      <c r="H4153" s="6" t="str">
        <f>IF(IFERROR(VLOOKUP(B4153,总表!A:D,4,0),"露易")=0," ",IFERROR(VLOOKUP(B4153,总表!A:D,4,0),"-"))</f>
        <v>-</v>
      </c>
      <c r="I4153" s="6" t="str">
        <f t="shared" si="259"/>
        <v>-</v>
      </c>
    </row>
    <row r="4154" spans="1:9">
      <c r="A4154" s="6">
        <v>4153</v>
      </c>
      <c r="B4154" s="47" t="str">
        <f t="shared" si="256"/>
        <v>00001039</v>
      </c>
      <c r="C4154" s="47" t="str">
        <f>IFERROR(VLOOKUP(B4154,总表!A:B,2,0),"-")</f>
        <v>-</v>
      </c>
      <c r="D4154" s="6" t="str">
        <f t="shared" si="257"/>
        <v>-</v>
      </c>
      <c r="E4154" s="6" t="str">
        <f>IFERROR(VLOOKUP(B4154,总表!A:D,3,0),"-")</f>
        <v>-</v>
      </c>
      <c r="F4154" s="6" t="str">
        <f t="shared" si="258"/>
        <v>-</v>
      </c>
      <c r="G4154" s="6" t="s">
        <v>9</v>
      </c>
      <c r="H4154" s="6" t="str">
        <f>IF(IFERROR(VLOOKUP(B4154,总表!A:D,4,0),"露易")=0," ",IFERROR(VLOOKUP(B4154,总表!A:D,4,0),"-"))</f>
        <v>-</v>
      </c>
      <c r="I4154" s="6" t="str">
        <f t="shared" si="259"/>
        <v>-</v>
      </c>
    </row>
    <row r="4155" spans="1:9">
      <c r="A4155" s="6">
        <v>4154</v>
      </c>
      <c r="B4155" s="47" t="str">
        <f t="shared" si="256"/>
        <v>0000103A</v>
      </c>
      <c r="C4155" s="47" t="str">
        <f>IFERROR(VLOOKUP(B4155,总表!A:B,2,0),"-")</f>
        <v>上衣</v>
      </c>
      <c r="D4155" s="6" t="str">
        <f t="shared" si="257"/>
        <v>上衣</v>
      </c>
      <c r="E4155" s="6" t="str">
        <f>IFERROR(VLOOKUP(B4155,总表!A:D,3,0),"-")</f>
        <v>大围巾T恤</v>
      </c>
      <c r="F4155" s="6" t="str">
        <f t="shared" si="258"/>
        <v>大围巾T恤</v>
      </c>
      <c r="H4155" s="6" t="str">
        <f>IF(IFERROR(VLOOKUP(B4155,总表!A:D,4,0),"露易")=0," ",IFERROR(VLOOKUP(B4155,总表!A:D,4,0),"-"))</f>
        <v>棕色</v>
      </c>
      <c r="I4155" s="6" t="str">
        <f t="shared" si="259"/>
        <v>棕色</v>
      </c>
    </row>
    <row r="4156" spans="1:9">
      <c r="A4156" s="6">
        <v>4155</v>
      </c>
      <c r="B4156" s="47" t="str">
        <f t="shared" si="256"/>
        <v>0000103B</v>
      </c>
      <c r="C4156" s="47" t="str">
        <f>IFERROR(VLOOKUP(B4156,总表!A:B,2,0),"-")</f>
        <v>上衣</v>
      </c>
      <c r="D4156" s="6" t="str">
        <f t="shared" si="257"/>
        <v>上衣</v>
      </c>
      <c r="E4156" s="6" t="str">
        <f>IFERROR(VLOOKUP(B4156,总表!A:D,3,0),"-")</f>
        <v>登山连帽上衣</v>
      </c>
      <c r="F4156" s="6" t="str">
        <f t="shared" si="258"/>
        <v>登山连帽上衣</v>
      </c>
      <c r="H4156" s="51" t="str">
        <f>IF(IFERROR(VLOOKUP(B4156,总表!A:D,4,0),"露易")=0," ",IFERROR(VLOOKUP(B4156,总表!A:D,4,0),"-"))</f>
        <v>蓝色</v>
      </c>
      <c r="I4156" s="51" t="str">
        <f t="shared" si="259"/>
        <v>蓝色</v>
      </c>
    </row>
    <row r="4157" spans="1:9">
      <c r="A4157" s="6">
        <v>4156</v>
      </c>
      <c r="B4157" s="47" t="str">
        <f t="shared" si="256"/>
        <v>0000103C</v>
      </c>
      <c r="C4157" s="47" t="str">
        <f>IFERROR(VLOOKUP(B4157,总表!A:B,2,0),"-")</f>
        <v>上衣</v>
      </c>
      <c r="D4157" s="6" t="str">
        <f t="shared" si="257"/>
        <v>上衣</v>
      </c>
      <c r="E4157" s="6" t="str">
        <f>IFERROR(VLOOKUP(B4157,总表!A:D,3,0),"-")</f>
        <v>登山连帽上衣</v>
      </c>
      <c r="F4157" s="6" t="str">
        <f t="shared" si="258"/>
        <v>登山连帽上衣</v>
      </c>
      <c r="H4157" s="51" t="str">
        <f>IF(IFERROR(VLOOKUP(B4157,总表!A:D,4,0),"露易")=0," ",IFERROR(VLOOKUP(B4157,总表!A:D,4,0),"-"))</f>
        <v>绿色</v>
      </c>
      <c r="I4157" s="51" t="str">
        <f t="shared" si="259"/>
        <v>绿色</v>
      </c>
    </row>
    <row r="4158" spans="1:9">
      <c r="A4158" s="6">
        <v>4157</v>
      </c>
      <c r="B4158" s="47" t="str">
        <f t="shared" si="256"/>
        <v>0000103D</v>
      </c>
      <c r="C4158" s="47" t="str">
        <f>IFERROR(VLOOKUP(B4158,总表!A:B,2,0),"-")</f>
        <v>上衣</v>
      </c>
      <c r="D4158" s="6" t="str">
        <f t="shared" si="257"/>
        <v>上衣</v>
      </c>
      <c r="E4158" s="6" t="str">
        <f>IFERROR(VLOOKUP(B4158,总表!A:D,3,0),"-")</f>
        <v>登山连帽上衣</v>
      </c>
      <c r="F4158" s="6" t="str">
        <f t="shared" si="258"/>
        <v>登山连帽上衣</v>
      </c>
      <c r="H4158" s="6" t="str">
        <f>IF(IFERROR(VLOOKUP(B4158,总表!A:D,4,0),"露易")=0," ",IFERROR(VLOOKUP(B4158,总表!A:D,4,0),"-"))</f>
        <v>黑色</v>
      </c>
      <c r="I4158" s="6" t="str">
        <f t="shared" si="259"/>
        <v>黑色</v>
      </c>
    </row>
    <row r="4159" spans="1:9">
      <c r="A4159" s="6">
        <v>4158</v>
      </c>
      <c r="B4159" s="47" t="str">
        <f t="shared" si="256"/>
        <v>0000103E</v>
      </c>
      <c r="C4159" s="50" t="str">
        <f>IFERROR(VLOOKUP(B4159,总表!A:B,2,0),"-")</f>
        <v>连衣套装</v>
      </c>
      <c r="D4159" s="51" t="str">
        <f t="shared" si="257"/>
        <v>连衣套装</v>
      </c>
      <c r="E4159" s="51" t="str">
        <f>IFERROR(VLOOKUP(B4159,总表!A:D,3,0),"-")</f>
        <v>针织连身裙</v>
      </c>
      <c r="F4159" s="51" t="str">
        <f t="shared" si="258"/>
        <v>针织连身裙</v>
      </c>
      <c r="H4159" s="6" t="str">
        <f>IF(IFERROR(VLOOKUP(B4159,总表!A:D,4,0),"露易")=0," ",IFERROR(VLOOKUP(B4159,总表!A:D,4,0),"-"))</f>
        <v>米色</v>
      </c>
      <c r="I4159" s="6" t="str">
        <f t="shared" si="259"/>
        <v>米色</v>
      </c>
    </row>
    <row r="4160" spans="1:9">
      <c r="A4160" s="6">
        <v>4159</v>
      </c>
      <c r="B4160" s="47" t="str">
        <f t="shared" si="256"/>
        <v>0000103F</v>
      </c>
      <c r="C4160" s="50" t="str">
        <f>IFERROR(VLOOKUP(B4160,总表!A:B,2,0),"-")</f>
        <v>连衣套装</v>
      </c>
      <c r="D4160" s="51" t="str">
        <f t="shared" si="257"/>
        <v>连衣套装</v>
      </c>
      <c r="E4160" s="51" t="str">
        <f>IFERROR(VLOOKUP(B4160,总表!A:D,3,0),"-")</f>
        <v>针织连身裙</v>
      </c>
      <c r="F4160" s="51" t="str">
        <f t="shared" si="258"/>
        <v>针织连身裙</v>
      </c>
      <c r="H4160" s="6" t="str">
        <f>IF(IFERROR(VLOOKUP(B4160,总表!A:D,4,0),"露易")=0," ",IFERROR(VLOOKUP(B4160,总表!A:D,4,0),"-"))</f>
        <v>深棕色</v>
      </c>
      <c r="I4160" s="6" t="str">
        <f t="shared" si="259"/>
        <v>深棕色</v>
      </c>
    </row>
    <row r="4161" spans="1:9">
      <c r="A4161" s="6">
        <v>4160</v>
      </c>
      <c r="B4161" s="47" t="str">
        <f t="shared" si="256"/>
        <v>00001040</v>
      </c>
      <c r="C4161" s="50" t="str">
        <f>IFERROR(VLOOKUP(B4161,总表!A:B,2,0),"-")</f>
        <v>连衣套装</v>
      </c>
      <c r="D4161" s="51" t="str">
        <f t="shared" si="257"/>
        <v>连衣套装</v>
      </c>
      <c r="E4161" s="51" t="str">
        <f>IFERROR(VLOOKUP(B4161,总表!A:D,3,0),"-")</f>
        <v>连帽连身裙</v>
      </c>
      <c r="F4161" s="51" t="str">
        <f t="shared" si="258"/>
        <v>连帽连身裙</v>
      </c>
      <c r="H4161" s="6" t="str">
        <f>IF(IFERROR(VLOOKUP(B4161,总表!A:D,4,0),"露易")=0," ",IFERROR(VLOOKUP(B4161,总表!A:D,4,0),"-"))</f>
        <v>橘色</v>
      </c>
      <c r="I4161" s="6" t="str">
        <f t="shared" si="259"/>
        <v>橘色</v>
      </c>
    </row>
    <row r="4162" spans="1:9">
      <c r="A4162" s="6">
        <v>4161</v>
      </c>
      <c r="B4162" s="47" t="str">
        <f t="shared" ref="B4162:B4225" si="260">DEC2HEX(ROW(A4161),8)</f>
        <v>00001041</v>
      </c>
      <c r="C4162" s="50" t="str">
        <f>IFERROR(VLOOKUP(B4162,总表!A:B,2,0),"-")</f>
        <v>连衣套装</v>
      </c>
      <c r="D4162" s="51" t="str">
        <f t="shared" ref="D4162:D4225" si="261">C4162</f>
        <v>连衣套装</v>
      </c>
      <c r="E4162" s="51" t="str">
        <f>IFERROR(VLOOKUP(B4162,总表!A:D,3,0),"-")</f>
        <v>连帽连身裙</v>
      </c>
      <c r="F4162" s="51" t="str">
        <f t="shared" ref="F4162:F4225" si="262">E4162</f>
        <v>连帽连身裙</v>
      </c>
      <c r="H4162" s="51" t="str">
        <f>IF(IFERROR(VLOOKUP(B4162,总表!A:D,4,0),"露易")=0," ",IFERROR(VLOOKUP(B4162,总表!A:D,4,0),"-"))</f>
        <v>蓝色</v>
      </c>
      <c r="I4162" s="51" t="str">
        <f t="shared" ref="I4162:I4225" si="263">H4162</f>
        <v>蓝色</v>
      </c>
    </row>
    <row r="4163" spans="1:9">
      <c r="A4163" s="6">
        <v>4162</v>
      </c>
      <c r="B4163" s="47" t="str">
        <f t="shared" si="260"/>
        <v>00001042</v>
      </c>
      <c r="C4163" s="50" t="str">
        <f>IFERROR(VLOOKUP(B4163,总表!A:B,2,0),"-")</f>
        <v>连衣套装</v>
      </c>
      <c r="D4163" s="51" t="str">
        <f t="shared" si="261"/>
        <v>连衣套装</v>
      </c>
      <c r="E4163" s="51" t="str">
        <f>IFERROR(VLOOKUP(B4163,总表!A:D,3,0),"-")</f>
        <v>连帽连身裙</v>
      </c>
      <c r="F4163" s="51" t="str">
        <f t="shared" si="262"/>
        <v>连帽连身裙</v>
      </c>
      <c r="H4163" s="51" t="str">
        <f>IF(IFERROR(VLOOKUP(B4163,总表!A:D,4,0),"露易")=0," ",IFERROR(VLOOKUP(B4163,总表!A:D,4,0),"-"))</f>
        <v>绿色</v>
      </c>
      <c r="I4163" s="51" t="str">
        <f t="shared" si="263"/>
        <v>绿色</v>
      </c>
    </row>
    <row r="4164" spans="1:9">
      <c r="A4164" s="6">
        <v>4163</v>
      </c>
      <c r="B4164" s="47" t="str">
        <f t="shared" si="260"/>
        <v>00001043</v>
      </c>
      <c r="C4164" s="50" t="str">
        <f>IFERROR(VLOOKUP(B4164,总表!A:B,2,0),"-")</f>
        <v>连衣套装</v>
      </c>
      <c r="D4164" s="51" t="str">
        <f t="shared" si="261"/>
        <v>连衣套装</v>
      </c>
      <c r="E4164" s="51" t="str">
        <f>IFERROR(VLOOKUP(B4164,总表!A:D,3,0),"-")</f>
        <v>连帽连身裙</v>
      </c>
      <c r="F4164" s="51" t="str">
        <f t="shared" si="262"/>
        <v>连帽连身裙</v>
      </c>
      <c r="H4164" s="6" t="str">
        <f>IF(IFERROR(VLOOKUP(B4164,总表!A:D,4,0),"露易")=0," ",IFERROR(VLOOKUP(B4164,总表!A:D,4,0),"-"))</f>
        <v>粉红</v>
      </c>
      <c r="I4164" s="6" t="str">
        <f t="shared" si="263"/>
        <v>粉红</v>
      </c>
    </row>
    <row r="4165" spans="1:9">
      <c r="A4165" s="6">
        <v>4164</v>
      </c>
      <c r="B4165" s="47" t="str">
        <f t="shared" si="260"/>
        <v>00001044</v>
      </c>
      <c r="C4165" s="50" t="str">
        <f>IFERROR(VLOOKUP(B4165,总表!A:B,2,0),"-")</f>
        <v>连衣套装</v>
      </c>
      <c r="D4165" s="51" t="str">
        <f t="shared" si="261"/>
        <v>连衣套装</v>
      </c>
      <c r="E4165" s="6" t="str">
        <f>IFERROR(VLOOKUP(B4165,总表!A:D,3,0),"-")</f>
        <v>背带裙</v>
      </c>
      <c r="F4165" s="6" t="str">
        <f t="shared" si="262"/>
        <v>背带裙</v>
      </c>
      <c r="H4165" s="6" t="str">
        <f>IF(IFERROR(VLOOKUP(B4165,总表!A:D,4,0),"露易")=0," ",IFERROR(VLOOKUP(B4165,总表!A:D,4,0),"-"))</f>
        <v>黄色</v>
      </c>
      <c r="I4165" s="6" t="str">
        <f t="shared" si="263"/>
        <v>黄色</v>
      </c>
    </row>
    <row r="4166" spans="1:9">
      <c r="A4166" s="6">
        <v>4165</v>
      </c>
      <c r="B4166" s="47" t="str">
        <f t="shared" si="260"/>
        <v>00001045</v>
      </c>
      <c r="C4166" s="50" t="str">
        <f>IFERROR(VLOOKUP(B4166,总表!A:B,2,0),"-")</f>
        <v>连衣套装</v>
      </c>
      <c r="D4166" s="51" t="str">
        <f t="shared" si="261"/>
        <v>连衣套装</v>
      </c>
      <c r="E4166" s="6" t="str">
        <f>IFERROR(VLOOKUP(B4166,总表!A:D,3,0),"-")</f>
        <v>背带裙</v>
      </c>
      <c r="F4166" s="6" t="str">
        <f t="shared" si="262"/>
        <v>背带裙</v>
      </c>
      <c r="H4166" s="6" t="str">
        <f>IF(IFERROR(VLOOKUP(B4166,总表!A:D,4,0),"露易")=0," ",IFERROR(VLOOKUP(B4166,总表!A:D,4,0),"-"))</f>
        <v>米色</v>
      </c>
      <c r="I4166" s="6" t="str">
        <f t="shared" si="263"/>
        <v>米色</v>
      </c>
    </row>
    <row r="4167" spans="1:9">
      <c r="A4167" s="6">
        <v>4166</v>
      </c>
      <c r="B4167" s="47" t="str">
        <f t="shared" si="260"/>
        <v>00001046</v>
      </c>
      <c r="C4167" s="50" t="str">
        <f>IFERROR(VLOOKUP(B4167,总表!A:B,2,0),"-")</f>
        <v>连衣套装</v>
      </c>
      <c r="D4167" s="51" t="str">
        <f t="shared" si="261"/>
        <v>连衣套装</v>
      </c>
      <c r="E4167" s="6" t="str">
        <f>IFERROR(VLOOKUP(B4167,总表!A:D,3,0),"-")</f>
        <v>背带裙</v>
      </c>
      <c r="F4167" s="6" t="str">
        <f t="shared" si="262"/>
        <v>背带裙</v>
      </c>
      <c r="H4167" s="51" t="str">
        <f>IF(IFERROR(VLOOKUP(B4167,总表!A:D,4,0),"露易")=0," ",IFERROR(VLOOKUP(B4167,总表!A:D,4,0),"-"))</f>
        <v>红色</v>
      </c>
      <c r="I4167" s="51" t="str">
        <f t="shared" si="263"/>
        <v>红色</v>
      </c>
    </row>
    <row r="4168" spans="1:9">
      <c r="A4168" s="6">
        <v>4167</v>
      </c>
      <c r="B4168" s="47" t="str">
        <f t="shared" si="260"/>
        <v>00001047</v>
      </c>
      <c r="C4168" s="50" t="str">
        <f>IFERROR(VLOOKUP(B4168,总表!A:B,2,0),"-")</f>
        <v>连衣套装</v>
      </c>
      <c r="D4168" s="51" t="str">
        <f t="shared" si="261"/>
        <v>连衣套装</v>
      </c>
      <c r="E4168" s="6" t="str">
        <f>IFERROR(VLOOKUP(B4168,总表!A:D,3,0),"-")</f>
        <v>两件式细肩带连身裙</v>
      </c>
      <c r="F4168" s="6" t="str">
        <f t="shared" si="262"/>
        <v>两件式细肩带连身裙</v>
      </c>
      <c r="H4168" s="6" t="str">
        <f>IF(IFERROR(VLOOKUP(B4168,总表!A:D,4,0),"露易")=0," ",IFERROR(VLOOKUP(B4168,总表!A:D,4,0),"-"))</f>
        <v>米色</v>
      </c>
      <c r="I4168" s="6" t="str">
        <f t="shared" si="263"/>
        <v>米色</v>
      </c>
    </row>
    <row r="4169" spans="1:9">
      <c r="A4169" s="6">
        <v>4168</v>
      </c>
      <c r="B4169" s="47" t="str">
        <f t="shared" si="260"/>
        <v>00001048</v>
      </c>
      <c r="C4169" s="50" t="str">
        <f>IFERROR(VLOOKUP(B4169,总表!A:B,2,0),"-")</f>
        <v>连衣套装</v>
      </c>
      <c r="D4169" s="51" t="str">
        <f t="shared" si="261"/>
        <v>连衣套装</v>
      </c>
      <c r="E4169" s="6" t="str">
        <f>IFERROR(VLOOKUP(B4169,总表!A:D,3,0),"-")</f>
        <v>两件式细肩带连身裙</v>
      </c>
      <c r="F4169" s="6" t="str">
        <f t="shared" si="262"/>
        <v>两件式细肩带连身裙</v>
      </c>
      <c r="H4169" s="51" t="str">
        <f>IF(IFERROR(VLOOKUP(B4169,总表!A:D,4,0),"露易")=0," ",IFERROR(VLOOKUP(B4169,总表!A:D,4,0),"-"))</f>
        <v>蓝色</v>
      </c>
      <c r="I4169" s="51" t="str">
        <f t="shared" si="263"/>
        <v>蓝色</v>
      </c>
    </row>
    <row r="4170" spans="1:9">
      <c r="A4170" s="6">
        <v>4169</v>
      </c>
      <c r="B4170" s="47" t="str">
        <f t="shared" si="260"/>
        <v>00001049</v>
      </c>
      <c r="C4170" s="50" t="str">
        <f>IFERROR(VLOOKUP(B4170,总表!A:B,2,0),"-")</f>
        <v>连衣套装</v>
      </c>
      <c r="D4170" s="51" t="str">
        <f t="shared" si="261"/>
        <v>连衣套装</v>
      </c>
      <c r="E4170" s="6" t="str">
        <f>IFERROR(VLOOKUP(B4170,总表!A:D,3,0),"-")</f>
        <v>两件式细肩带连身裙</v>
      </c>
      <c r="F4170" s="6" t="str">
        <f t="shared" si="262"/>
        <v>两件式细肩带连身裙</v>
      </c>
      <c r="H4170" s="6" t="str">
        <f>IF(IFERROR(VLOOKUP(B4170,总表!A:D,4,0),"露易")=0," ",IFERROR(VLOOKUP(B4170,总表!A:D,4,0),"-"))</f>
        <v>棕色</v>
      </c>
      <c r="I4170" s="6" t="str">
        <f t="shared" si="263"/>
        <v>棕色</v>
      </c>
    </row>
    <row r="4171" spans="1:9">
      <c r="A4171" s="6">
        <v>4170</v>
      </c>
      <c r="B4171" s="47" t="str">
        <f t="shared" si="260"/>
        <v>0000104A</v>
      </c>
      <c r="C4171" s="47" t="str">
        <f>IFERROR(VLOOKUP(B4171,总表!A:B,2,0),"-")</f>
        <v>-</v>
      </c>
      <c r="D4171" s="6" t="str">
        <f t="shared" si="261"/>
        <v>-</v>
      </c>
      <c r="E4171" s="6" t="str">
        <f>IFERROR(VLOOKUP(B4171,总表!A:D,3,0),"-")</f>
        <v>-</v>
      </c>
      <c r="F4171" s="6" t="str">
        <f t="shared" si="262"/>
        <v>-</v>
      </c>
      <c r="G4171" s="6" t="s">
        <v>9</v>
      </c>
      <c r="H4171" s="6" t="str">
        <f>IF(IFERROR(VLOOKUP(B4171,总表!A:D,4,0),"露易")=0," ",IFERROR(VLOOKUP(B4171,总表!A:D,4,0),"-"))</f>
        <v>-</v>
      </c>
      <c r="I4171" s="6" t="str">
        <f t="shared" si="263"/>
        <v>-</v>
      </c>
    </row>
    <row r="4172" spans="1:9">
      <c r="A4172" s="6">
        <v>4171</v>
      </c>
      <c r="B4172" s="47" t="str">
        <f t="shared" si="260"/>
        <v>0000104B</v>
      </c>
      <c r="C4172" s="50" t="str">
        <f>IFERROR(VLOOKUP(B4172,总表!A:B,2,0),"-")</f>
        <v>连衣套装</v>
      </c>
      <c r="D4172" s="51" t="str">
        <f t="shared" si="261"/>
        <v>连衣套装</v>
      </c>
      <c r="E4172" s="6" t="str">
        <f>IFERROR(VLOOKUP(B4172,总表!A:D,3,0),"-")</f>
        <v>小矮人装</v>
      </c>
      <c r="F4172" s="6" t="str">
        <f t="shared" si="262"/>
        <v>小矮人装</v>
      </c>
      <c r="H4172" s="51" t="str">
        <f>IF(IFERROR(VLOOKUP(B4172,总表!A:D,4,0),"露易")=0," ",IFERROR(VLOOKUP(B4172,总表!A:D,4,0),"-"))</f>
        <v>绿色</v>
      </c>
      <c r="I4172" s="51" t="str">
        <f t="shared" si="263"/>
        <v>绿色</v>
      </c>
    </row>
    <row r="4173" spans="1:9">
      <c r="A4173" s="6">
        <v>4172</v>
      </c>
      <c r="B4173" s="47" t="str">
        <f t="shared" si="260"/>
        <v>0000104C</v>
      </c>
      <c r="C4173" s="47" t="str">
        <f>IFERROR(VLOOKUP(B4173,总表!A:B,2,0),"-")</f>
        <v>上衣</v>
      </c>
      <c r="D4173" s="6" t="str">
        <f t="shared" si="261"/>
        <v>上衣</v>
      </c>
      <c r="E4173" s="6" t="str">
        <f>IFERROR(VLOOKUP(B4173,总表!A:D,3,0),"-")</f>
        <v>羊毛混纺牛角扣大衣</v>
      </c>
      <c r="F4173" s="6" t="str">
        <f t="shared" si="262"/>
        <v>羊毛混纺牛角扣大衣</v>
      </c>
      <c r="H4173" s="51" t="str">
        <f>IF(IFERROR(VLOOKUP(B4173,总表!A:D,4,0),"露易")=0," ",IFERROR(VLOOKUP(B4173,总表!A:D,4,0),"-"))</f>
        <v>红色</v>
      </c>
      <c r="I4173" s="51" t="str">
        <f t="shared" si="263"/>
        <v>红色</v>
      </c>
    </row>
    <row r="4174" spans="1:9">
      <c r="A4174" s="6">
        <v>4173</v>
      </c>
      <c r="B4174" s="47" t="str">
        <f t="shared" si="260"/>
        <v>0000104D</v>
      </c>
      <c r="C4174" s="47" t="str">
        <f>IFERROR(VLOOKUP(B4174,总表!A:B,2,0),"-")</f>
        <v>上衣</v>
      </c>
      <c r="D4174" s="6" t="str">
        <f t="shared" si="261"/>
        <v>上衣</v>
      </c>
      <c r="E4174" s="6" t="str">
        <f>IFERROR(VLOOKUP(B4174,总表!A:D,3,0),"-")</f>
        <v>羊毛混纺牛角扣大衣</v>
      </c>
      <c r="F4174" s="6" t="str">
        <f t="shared" si="262"/>
        <v>羊毛混纺牛角扣大衣</v>
      </c>
      <c r="H4174" s="6" t="str">
        <f>IF(IFERROR(VLOOKUP(B4174,总表!A:D,4,0),"露易")=0," ",IFERROR(VLOOKUP(B4174,总表!A:D,4,0),"-"))</f>
        <v>米色</v>
      </c>
      <c r="I4174" s="6" t="str">
        <f t="shared" si="263"/>
        <v>米色</v>
      </c>
    </row>
    <row r="4175" spans="1:9">
      <c r="A4175" s="6">
        <v>4174</v>
      </c>
      <c r="B4175" s="47" t="str">
        <f t="shared" si="260"/>
        <v>0000104E</v>
      </c>
      <c r="C4175" s="47" t="str">
        <f>IFERROR(VLOOKUP(B4175,总表!A:B,2,0),"-")</f>
        <v>上衣</v>
      </c>
      <c r="D4175" s="6" t="str">
        <f t="shared" si="261"/>
        <v>上衣</v>
      </c>
      <c r="E4175" s="6" t="str">
        <f>IFERROR(VLOOKUP(B4175,总表!A:D,3,0),"-")</f>
        <v>羊毛混纺牛角扣大衣</v>
      </c>
      <c r="F4175" s="6" t="str">
        <f t="shared" si="262"/>
        <v>羊毛混纺牛角扣大衣</v>
      </c>
      <c r="H4175" s="6" t="str">
        <f>IF(IFERROR(VLOOKUP(B4175,总表!A:D,4,0),"露易")=0," ",IFERROR(VLOOKUP(B4175,总表!A:D,4,0),"-"))</f>
        <v>灰色</v>
      </c>
      <c r="I4175" s="6" t="str">
        <f t="shared" si="263"/>
        <v>灰色</v>
      </c>
    </row>
    <row r="4176" spans="1:9">
      <c r="A4176" s="6">
        <v>4175</v>
      </c>
      <c r="B4176" s="47" t="str">
        <f t="shared" si="260"/>
        <v>0000104F</v>
      </c>
      <c r="C4176" s="50" t="str">
        <f>IFERROR(VLOOKUP(B4176,总表!A:B,2,0),"-")</f>
        <v>裤裙类</v>
      </c>
      <c r="D4176" s="51" t="str">
        <f t="shared" si="261"/>
        <v>裤裙类</v>
      </c>
      <c r="E4176" s="6" t="str">
        <f>IFERROR(VLOOKUP(B4176,总表!A:D,3,0),"-")</f>
        <v>卡其裤</v>
      </c>
      <c r="F4176" s="6" t="str">
        <f t="shared" si="262"/>
        <v>卡其裤</v>
      </c>
      <c r="H4176" s="6" t="str">
        <f>IF(IFERROR(VLOOKUP(B4176,总表!A:D,4,0),"露易")=0," ",IFERROR(VLOOKUP(B4176,总表!A:D,4,0),"-"))</f>
        <v>棕色</v>
      </c>
      <c r="I4176" s="6" t="str">
        <f t="shared" si="263"/>
        <v>棕色</v>
      </c>
    </row>
    <row r="4177" spans="1:9">
      <c r="A4177" s="6">
        <v>4176</v>
      </c>
      <c r="B4177" s="47" t="str">
        <f t="shared" si="260"/>
        <v>00001050</v>
      </c>
      <c r="C4177" s="50" t="str">
        <f>IFERROR(VLOOKUP(B4177,总表!A:B,2,0),"-")</f>
        <v>裤裙类</v>
      </c>
      <c r="D4177" s="51" t="str">
        <f t="shared" si="261"/>
        <v>裤裙类</v>
      </c>
      <c r="E4177" s="6" t="str">
        <f>IFERROR(VLOOKUP(B4177,总表!A:D,3,0),"-")</f>
        <v>卡其裤</v>
      </c>
      <c r="F4177" s="6" t="str">
        <f t="shared" si="262"/>
        <v>卡其裤</v>
      </c>
      <c r="H4177" s="6" t="str">
        <f>IF(IFERROR(VLOOKUP(B4177,总表!A:D,4,0),"露易")=0," ",IFERROR(VLOOKUP(B4177,总表!A:D,4,0),"-"))</f>
        <v>海军蓝</v>
      </c>
      <c r="I4177" s="6" t="str">
        <f t="shared" si="263"/>
        <v>海军蓝</v>
      </c>
    </row>
    <row r="4178" spans="1:9">
      <c r="A4178" s="6">
        <v>4177</v>
      </c>
      <c r="B4178" s="47" t="str">
        <f t="shared" si="260"/>
        <v>00001051</v>
      </c>
      <c r="C4178" s="50" t="str">
        <f>IFERROR(VLOOKUP(B4178,总表!A:B,2,0),"-")</f>
        <v>裤裙类</v>
      </c>
      <c r="D4178" s="51" t="str">
        <f t="shared" si="261"/>
        <v>裤裙类</v>
      </c>
      <c r="E4178" s="6" t="str">
        <f>IFERROR(VLOOKUP(B4178,总表!A:D,3,0),"-")</f>
        <v>卡其裤</v>
      </c>
      <c r="F4178" s="6" t="str">
        <f t="shared" si="262"/>
        <v>卡其裤</v>
      </c>
      <c r="H4178" s="6" t="str">
        <f>IF(IFERROR(VLOOKUP(B4178,总表!A:D,4,0),"露易")=0," ",IFERROR(VLOOKUP(B4178,总表!A:D,4,0),"-"))</f>
        <v>卡其色</v>
      </c>
      <c r="I4178" s="6" t="str">
        <f t="shared" si="263"/>
        <v>卡其色</v>
      </c>
    </row>
    <row r="4179" spans="1:9">
      <c r="A4179" s="6">
        <v>4178</v>
      </c>
      <c r="B4179" s="47" t="str">
        <f t="shared" si="260"/>
        <v>00001052</v>
      </c>
      <c r="C4179" s="50" t="str">
        <f>IFERROR(VLOOKUP(B4179,总表!A:B,2,0),"-")</f>
        <v>裤裙类</v>
      </c>
      <c r="D4179" s="51" t="str">
        <f t="shared" si="261"/>
        <v>裤裙类</v>
      </c>
      <c r="E4179" s="6" t="str">
        <f>IFERROR(VLOOKUP(B4179,总表!A:D,3,0),"-")</f>
        <v>卡其裤</v>
      </c>
      <c r="F4179" s="6" t="str">
        <f t="shared" si="262"/>
        <v>卡其裤</v>
      </c>
      <c r="H4179" s="6" t="str">
        <f>IF(IFERROR(VLOOKUP(B4179,总表!A:D,4,0),"露易")=0," ",IFERROR(VLOOKUP(B4179,总表!A:D,4,0),"-"))</f>
        <v>灰色</v>
      </c>
      <c r="I4179" s="6" t="str">
        <f t="shared" si="263"/>
        <v>灰色</v>
      </c>
    </row>
    <row r="4180" spans="1:9">
      <c r="A4180" s="6">
        <v>4179</v>
      </c>
      <c r="B4180" s="47" t="str">
        <f t="shared" si="260"/>
        <v>00001053</v>
      </c>
      <c r="C4180" s="47" t="str">
        <f>IFERROR(VLOOKUP(B4180,总表!A:B,2,0),"-")</f>
        <v>-</v>
      </c>
      <c r="D4180" s="6" t="str">
        <f t="shared" si="261"/>
        <v>-</v>
      </c>
      <c r="E4180" s="6" t="str">
        <f>IFERROR(VLOOKUP(B4180,总表!A:D,3,0),"-")</f>
        <v>-</v>
      </c>
      <c r="F4180" s="6" t="str">
        <f t="shared" si="262"/>
        <v>-</v>
      </c>
      <c r="G4180" s="6" t="s">
        <v>9</v>
      </c>
      <c r="H4180" s="6" t="str">
        <f>IF(IFERROR(VLOOKUP(B4180,总表!A:D,4,0),"露易")=0," ",IFERROR(VLOOKUP(B4180,总表!A:D,4,0),"-"))</f>
        <v>-</v>
      </c>
      <c r="I4180" s="6" t="str">
        <f t="shared" si="263"/>
        <v>-</v>
      </c>
    </row>
    <row r="4181" spans="1:9">
      <c r="A4181" s="6">
        <v>4180</v>
      </c>
      <c r="B4181" s="47" t="str">
        <f t="shared" si="260"/>
        <v>00001054</v>
      </c>
      <c r="C4181" s="47" t="str">
        <f>IFERROR(VLOOKUP(B4181,总表!A:B,2,0),"-")</f>
        <v>-</v>
      </c>
      <c r="D4181" s="6" t="str">
        <f t="shared" si="261"/>
        <v>-</v>
      </c>
      <c r="E4181" s="6" t="str">
        <f>IFERROR(VLOOKUP(B4181,总表!A:D,3,0),"-")</f>
        <v>-</v>
      </c>
      <c r="F4181" s="6" t="str">
        <f t="shared" si="262"/>
        <v>-</v>
      </c>
      <c r="G4181" s="6" t="s">
        <v>9</v>
      </c>
      <c r="H4181" s="6" t="str">
        <f>IF(IFERROR(VLOOKUP(B4181,总表!A:D,4,0),"露易")=0," ",IFERROR(VLOOKUP(B4181,总表!A:D,4,0),"-"))</f>
        <v>-</v>
      </c>
      <c r="I4181" s="6" t="str">
        <f t="shared" si="263"/>
        <v>-</v>
      </c>
    </row>
    <row r="4182" spans="1:9">
      <c r="A4182" s="6">
        <v>4181</v>
      </c>
      <c r="B4182" s="47" t="str">
        <f t="shared" si="260"/>
        <v>00001055</v>
      </c>
      <c r="C4182" s="47" t="str">
        <f>IFERROR(VLOOKUP(B4182,总表!A:B,2,0),"-")</f>
        <v>-</v>
      </c>
      <c r="D4182" s="6" t="str">
        <f t="shared" si="261"/>
        <v>-</v>
      </c>
      <c r="E4182" s="6" t="str">
        <f>IFERROR(VLOOKUP(B4182,总表!A:D,3,0),"-")</f>
        <v>-</v>
      </c>
      <c r="F4182" s="6" t="str">
        <f t="shared" si="262"/>
        <v>-</v>
      </c>
      <c r="G4182" s="6" t="s">
        <v>9</v>
      </c>
      <c r="H4182" s="6" t="str">
        <f>IF(IFERROR(VLOOKUP(B4182,总表!A:D,4,0),"露易")=0," ",IFERROR(VLOOKUP(B4182,总表!A:D,4,0),"-"))</f>
        <v>-</v>
      </c>
      <c r="I4182" s="6" t="str">
        <f t="shared" si="263"/>
        <v>-</v>
      </c>
    </row>
    <row r="4183" spans="1:9">
      <c r="A4183" s="6">
        <v>4182</v>
      </c>
      <c r="B4183" s="47" t="str">
        <f t="shared" si="260"/>
        <v>00001056</v>
      </c>
      <c r="C4183" s="47" t="str">
        <f>IFERROR(VLOOKUP(B4183,总表!A:B,2,0),"-")</f>
        <v>-</v>
      </c>
      <c r="D4183" s="6" t="str">
        <f t="shared" si="261"/>
        <v>-</v>
      </c>
      <c r="E4183" s="6" t="str">
        <f>IFERROR(VLOOKUP(B4183,总表!A:D,3,0),"-")</f>
        <v>-</v>
      </c>
      <c r="F4183" s="6" t="str">
        <f t="shared" si="262"/>
        <v>-</v>
      </c>
      <c r="G4183" s="6" t="s">
        <v>9</v>
      </c>
      <c r="H4183" s="6" t="str">
        <f>IF(IFERROR(VLOOKUP(B4183,总表!A:D,4,0),"露易")=0," ",IFERROR(VLOOKUP(B4183,总表!A:D,4,0),"-"))</f>
        <v>-</v>
      </c>
      <c r="I4183" s="6" t="str">
        <f t="shared" si="263"/>
        <v>-</v>
      </c>
    </row>
    <row r="4184" spans="1:9">
      <c r="A4184" s="6">
        <v>4183</v>
      </c>
      <c r="B4184" s="47" t="str">
        <f t="shared" si="260"/>
        <v>00001057</v>
      </c>
      <c r="C4184" s="50" t="str">
        <f>IFERROR(VLOOKUP(B4184,总表!A:B,2,0),"-")</f>
        <v>裤裙类</v>
      </c>
      <c r="D4184" s="51" t="str">
        <f t="shared" si="261"/>
        <v>裤裙类</v>
      </c>
      <c r="E4184" s="6" t="str">
        <f>IFERROR(VLOOKUP(B4184,总表!A:D,3,0),"-")</f>
        <v>口袋撞色裤</v>
      </c>
      <c r="F4184" s="6" t="str">
        <f t="shared" si="262"/>
        <v>口袋撞色裤</v>
      </c>
      <c r="H4184" s="6" t="str">
        <f>IF(IFERROR(VLOOKUP(B4184,总表!A:D,4,0),"露易")=0," ",IFERROR(VLOOKUP(B4184,总表!A:D,4,0),"-"))</f>
        <v>黄色</v>
      </c>
      <c r="I4184" s="6" t="str">
        <f t="shared" si="263"/>
        <v>黄色</v>
      </c>
    </row>
    <row r="4185" spans="1:9">
      <c r="A4185" s="6">
        <v>4184</v>
      </c>
      <c r="B4185" s="47" t="str">
        <f t="shared" si="260"/>
        <v>00001058</v>
      </c>
      <c r="C4185" s="50" t="str">
        <f>IFERROR(VLOOKUP(B4185,总表!A:B,2,0),"-")</f>
        <v>裤裙类</v>
      </c>
      <c r="D4185" s="51" t="str">
        <f t="shared" si="261"/>
        <v>裤裙类</v>
      </c>
      <c r="E4185" s="6" t="str">
        <f>IFERROR(VLOOKUP(B4185,总表!A:D,3,0),"-")</f>
        <v>口袋撞色裤</v>
      </c>
      <c r="F4185" s="6" t="str">
        <f t="shared" si="262"/>
        <v>口袋撞色裤</v>
      </c>
      <c r="H4185" s="51" t="str">
        <f>IF(IFERROR(VLOOKUP(B4185,总表!A:D,4,0),"露易")=0," ",IFERROR(VLOOKUP(B4185,总表!A:D,4,0),"-"))</f>
        <v>红色</v>
      </c>
      <c r="I4185" s="51" t="str">
        <f t="shared" si="263"/>
        <v>红色</v>
      </c>
    </row>
    <row r="4186" spans="1:9">
      <c r="A4186" s="6">
        <v>4185</v>
      </c>
      <c r="B4186" s="47" t="str">
        <f t="shared" si="260"/>
        <v>00001059</v>
      </c>
      <c r="C4186" s="50" t="str">
        <f>IFERROR(VLOOKUP(B4186,总表!A:B,2,0),"-")</f>
        <v>裤裙类</v>
      </c>
      <c r="D4186" s="51" t="str">
        <f t="shared" si="261"/>
        <v>裤裙类</v>
      </c>
      <c r="E4186" s="6" t="str">
        <f>IFERROR(VLOOKUP(B4186,总表!A:D,3,0),"-")</f>
        <v>口袋撞色裤</v>
      </c>
      <c r="F4186" s="6" t="str">
        <f t="shared" si="262"/>
        <v>口袋撞色裤</v>
      </c>
      <c r="H4186" s="51" t="str">
        <f>IF(IFERROR(VLOOKUP(B4186,总表!A:D,4,0),"露易")=0," ",IFERROR(VLOOKUP(B4186,总表!A:D,4,0),"-"))</f>
        <v>蓝色</v>
      </c>
      <c r="I4186" s="51" t="str">
        <f t="shared" si="263"/>
        <v>蓝色</v>
      </c>
    </row>
    <row r="4187" spans="1:9">
      <c r="A4187" s="6">
        <v>4186</v>
      </c>
      <c r="B4187" s="47" t="str">
        <f t="shared" si="260"/>
        <v>0000105A</v>
      </c>
      <c r="C4187" s="50" t="str">
        <f>IFERROR(VLOOKUP(B4187,总表!A:B,2,0),"-")</f>
        <v>裤裙类</v>
      </c>
      <c r="D4187" s="51" t="str">
        <f t="shared" si="261"/>
        <v>裤裙类</v>
      </c>
      <c r="E4187" s="6" t="str">
        <f>IFERROR(VLOOKUP(B4187,总表!A:D,3,0),"-")</f>
        <v>牛仔裤</v>
      </c>
      <c r="F4187" s="6" t="str">
        <f t="shared" si="262"/>
        <v>牛仔裤</v>
      </c>
      <c r="H4187" s="6" t="str">
        <f>IF(IFERROR(VLOOKUP(B4187,总表!A:D,4,0),"露易")=0," ",IFERROR(VLOOKUP(B4187,总表!A:D,4,0),"-"))</f>
        <v>浅蓝色</v>
      </c>
      <c r="I4187" s="6" t="str">
        <f t="shared" si="263"/>
        <v>浅蓝色</v>
      </c>
    </row>
    <row r="4188" spans="1:9">
      <c r="A4188" s="6">
        <v>4187</v>
      </c>
      <c r="B4188" s="47" t="str">
        <f t="shared" si="260"/>
        <v>0000105B</v>
      </c>
      <c r="C4188" s="50" t="str">
        <f>IFERROR(VLOOKUP(B4188,总表!A:B,2,0),"-")</f>
        <v>裤裙类</v>
      </c>
      <c r="D4188" s="51" t="str">
        <f t="shared" si="261"/>
        <v>裤裙类</v>
      </c>
      <c r="E4188" s="6" t="str">
        <f>IFERROR(VLOOKUP(B4188,总表!A:D,3,0),"-")</f>
        <v>牛仔裤</v>
      </c>
      <c r="F4188" s="6" t="str">
        <f t="shared" si="262"/>
        <v>牛仔裤</v>
      </c>
      <c r="H4188" s="6" t="str">
        <f>IF(IFERROR(VLOOKUP(B4188,总表!A:D,4,0),"露易")=0," ",IFERROR(VLOOKUP(B4188,总表!A:D,4,0),"-"))</f>
        <v>海军蓝</v>
      </c>
      <c r="I4188" s="6" t="str">
        <f t="shared" si="263"/>
        <v>海军蓝</v>
      </c>
    </row>
    <row r="4189" spans="1:9">
      <c r="A4189" s="6">
        <v>4188</v>
      </c>
      <c r="B4189" s="47" t="str">
        <f t="shared" si="260"/>
        <v>0000105C</v>
      </c>
      <c r="C4189" s="50" t="str">
        <f>IFERROR(VLOOKUP(B4189,总表!A:B,2,0),"-")</f>
        <v>裤裙类</v>
      </c>
      <c r="D4189" s="51" t="str">
        <f t="shared" si="261"/>
        <v>裤裙类</v>
      </c>
      <c r="E4189" s="6" t="str">
        <f>IFERROR(VLOOKUP(B4189,总表!A:D,3,0),"-")</f>
        <v>牛仔裤</v>
      </c>
      <c r="F4189" s="6" t="str">
        <f t="shared" si="262"/>
        <v>牛仔裤</v>
      </c>
      <c r="H4189" s="6" t="str">
        <f>IF(IFERROR(VLOOKUP(B4189,总表!A:D,4,0),"露易")=0," ",IFERROR(VLOOKUP(B4189,总表!A:D,4,0),"-"))</f>
        <v>黑色</v>
      </c>
      <c r="I4189" s="6" t="str">
        <f t="shared" si="263"/>
        <v>黑色</v>
      </c>
    </row>
    <row r="4190" spans="1:9">
      <c r="A4190" s="6">
        <v>4189</v>
      </c>
      <c r="B4190" s="47" t="str">
        <f t="shared" si="260"/>
        <v>0000105D</v>
      </c>
      <c r="C4190" s="50" t="str">
        <f>IFERROR(VLOOKUP(B4190,总表!A:B,2,0),"-")</f>
        <v>鱼类</v>
      </c>
      <c r="D4190" s="51" t="str">
        <f t="shared" si="261"/>
        <v>鱼类</v>
      </c>
      <c r="E4190" s="51" t="str">
        <f>IFERROR(VLOOKUP(B4190,总表!A:D,3,0),"-")</f>
        <v>鲟鱼</v>
      </c>
      <c r="F4190" s="51" t="str">
        <f t="shared" si="262"/>
        <v>鲟鱼</v>
      </c>
      <c r="G4190" s="6">
        <v>10000</v>
      </c>
      <c r="H4190" s="6" t="str">
        <f>IF(IFERROR(VLOOKUP(B4190,总表!A:D,4,0),"露易")=0," ",IFERROR(VLOOKUP(B4190,总表!A:D,4,0),"-"))</f>
        <v> </v>
      </c>
      <c r="I4190" s="6" t="str">
        <f t="shared" si="263"/>
        <v> </v>
      </c>
    </row>
    <row r="4191" spans="1:9">
      <c r="A4191" s="6">
        <v>4190</v>
      </c>
      <c r="B4191" s="47" t="str">
        <f t="shared" si="260"/>
        <v>0000105E</v>
      </c>
      <c r="C4191" s="50" t="str">
        <f>IFERROR(VLOOKUP(B4191,总表!A:B,2,0),"-")</f>
        <v>鱼类</v>
      </c>
      <c r="D4191" s="51" t="str">
        <f t="shared" si="261"/>
        <v>鱼类</v>
      </c>
      <c r="E4191" s="6" t="str">
        <f>IFERROR(VLOOKUP(B4191,总表!A:D,3,0),"-")</f>
        <v>吴郭鱼</v>
      </c>
      <c r="F4191" s="6" t="str">
        <f t="shared" si="262"/>
        <v>吴郭鱼</v>
      </c>
      <c r="G4191" s="6">
        <v>800</v>
      </c>
      <c r="H4191" s="6" t="str">
        <f>IF(IFERROR(VLOOKUP(B4191,总表!A:D,4,0),"露易")=0," ",IFERROR(VLOOKUP(B4191,总表!A:D,4,0),"-"))</f>
        <v> </v>
      </c>
      <c r="I4191" s="6" t="str">
        <f t="shared" si="263"/>
        <v> </v>
      </c>
    </row>
    <row r="4192" spans="1:9">
      <c r="A4192" s="6">
        <v>4191</v>
      </c>
      <c r="B4192" s="47" t="str">
        <f t="shared" si="260"/>
        <v>0000105F</v>
      </c>
      <c r="C4192" s="50" t="str">
        <f>IFERROR(VLOOKUP(B4192,总表!A:B,2,0),"-")</f>
        <v>鱼类</v>
      </c>
      <c r="D4192" s="51" t="str">
        <f t="shared" si="261"/>
        <v>鱼类</v>
      </c>
      <c r="E4192" s="6" t="str">
        <f>IFERROR(VLOOKUP(B4192,总表!A:D,3,0),"-")</f>
        <v>斗鱼</v>
      </c>
      <c r="F4192" s="6" t="str">
        <f t="shared" si="262"/>
        <v>斗鱼</v>
      </c>
      <c r="G4192" s="6">
        <v>2500</v>
      </c>
      <c r="H4192" s="6" t="str">
        <f>IF(IFERROR(VLOOKUP(B4192,总表!A:D,4,0),"露易")=0," ",IFERROR(VLOOKUP(B4192,总表!A:D,4,0),"-"))</f>
        <v> </v>
      </c>
      <c r="I4192" s="6" t="str">
        <f t="shared" si="263"/>
        <v> </v>
      </c>
    </row>
    <row r="4193" spans="1:9">
      <c r="A4193" s="6">
        <v>4192</v>
      </c>
      <c r="B4193" s="47" t="str">
        <f t="shared" si="260"/>
        <v>00001060</v>
      </c>
      <c r="C4193" s="50" t="str">
        <f>IFERROR(VLOOKUP(B4193,总表!A:B,2,0),"-")</f>
        <v>鱼类</v>
      </c>
      <c r="D4193" s="51" t="str">
        <f t="shared" si="261"/>
        <v>鱼类</v>
      </c>
      <c r="E4193" s="51" t="str">
        <f>IFERROR(VLOOKUP(B4193,总表!A:D,3,0),"-")</f>
        <v>拟鳄龟</v>
      </c>
      <c r="F4193" s="51" t="str">
        <f t="shared" si="262"/>
        <v>拟鳄龟</v>
      </c>
      <c r="G4193" s="6">
        <v>5000</v>
      </c>
      <c r="H4193" s="6" t="str">
        <f>IF(IFERROR(VLOOKUP(B4193,总表!A:D,4,0),"露易")=0," ",IFERROR(VLOOKUP(B4193,总表!A:D,4,0),"-"))</f>
        <v> </v>
      </c>
      <c r="I4193" s="6" t="str">
        <f t="shared" si="263"/>
        <v> </v>
      </c>
    </row>
    <row r="4194" spans="1:9">
      <c r="A4194" s="6">
        <v>4193</v>
      </c>
      <c r="B4194" s="47" t="str">
        <f t="shared" si="260"/>
        <v>00001061</v>
      </c>
      <c r="C4194" s="50" t="str">
        <f>IFERROR(VLOOKUP(B4194,总表!A:B,2,0),"-")</f>
        <v>鱼类</v>
      </c>
      <c r="D4194" s="51" t="str">
        <f t="shared" si="261"/>
        <v>鱼类</v>
      </c>
      <c r="E4194" s="6" t="str">
        <f>IFERROR(VLOOKUP(B4194,总表!A:D,3,0),"-")</f>
        <v>金鳟</v>
      </c>
      <c r="F4194" s="6" t="str">
        <f t="shared" si="262"/>
        <v>金鳟</v>
      </c>
      <c r="G4194" s="6">
        <v>15000</v>
      </c>
      <c r="H4194" s="6" t="str">
        <f>IF(IFERROR(VLOOKUP(B4194,总表!A:D,4,0),"露易")=0," ",IFERROR(VLOOKUP(B4194,总表!A:D,4,0),"-"))</f>
        <v> </v>
      </c>
      <c r="I4194" s="6" t="str">
        <f t="shared" si="263"/>
        <v> </v>
      </c>
    </row>
    <row r="4195" spans="1:9">
      <c r="A4195" s="6">
        <v>4194</v>
      </c>
      <c r="B4195" s="47" t="str">
        <f t="shared" si="260"/>
        <v>00001062</v>
      </c>
      <c r="C4195" s="50" t="str">
        <f>IFERROR(VLOOKUP(B4195,总表!A:B,2,0),"-")</f>
        <v>鱼类</v>
      </c>
      <c r="D4195" s="51" t="str">
        <f t="shared" si="261"/>
        <v>鱼类</v>
      </c>
      <c r="E4195" s="6" t="str">
        <f>IFERROR(VLOOKUP(B4195,总表!A:D,3,0),"-")</f>
        <v>彩虹鱼</v>
      </c>
      <c r="F4195" s="6" t="str">
        <f t="shared" si="262"/>
        <v>彩虹鱼</v>
      </c>
      <c r="G4195" s="6">
        <v>800</v>
      </c>
      <c r="H4195" s="6" t="str">
        <f>IF(IFERROR(VLOOKUP(B4195,总表!A:D,4,0),"露易")=0," ",IFERROR(VLOOKUP(B4195,总表!A:D,4,0),"-"))</f>
        <v> </v>
      </c>
      <c r="I4195" s="6" t="str">
        <f t="shared" si="263"/>
        <v> </v>
      </c>
    </row>
    <row r="4196" spans="1:9">
      <c r="A4196" s="6">
        <v>4195</v>
      </c>
      <c r="B4196" s="47" t="str">
        <f t="shared" si="260"/>
        <v>00001063</v>
      </c>
      <c r="C4196" s="50" t="str">
        <f>IFERROR(VLOOKUP(B4196,总表!A:B,2,0),"-")</f>
        <v>裤裙类</v>
      </c>
      <c r="D4196" s="51" t="str">
        <f t="shared" si="261"/>
        <v>裤裙类</v>
      </c>
      <c r="E4196" s="6" t="str">
        <f>IFERROR(VLOOKUP(B4196,总表!A:D,3,0),"-")</f>
        <v>跑步短裤</v>
      </c>
      <c r="F4196" s="6" t="str">
        <f t="shared" si="262"/>
        <v>跑步短裤</v>
      </c>
      <c r="H4196" s="6" t="str">
        <f>IF(IFERROR(VLOOKUP(B4196,总表!A:D,4,0),"露易")=0," ",IFERROR(VLOOKUP(B4196,总表!A:D,4,0),"-"))</f>
        <v>粉红</v>
      </c>
      <c r="I4196" s="6" t="str">
        <f t="shared" si="263"/>
        <v>粉红</v>
      </c>
    </row>
    <row r="4197" spans="1:9">
      <c r="A4197" s="6">
        <v>4196</v>
      </c>
      <c r="B4197" s="47" t="str">
        <f t="shared" si="260"/>
        <v>00001064</v>
      </c>
      <c r="C4197" s="47" t="str">
        <f>IFERROR(VLOOKUP(B4197,总表!A:B,2,0),"-")</f>
        <v>-</v>
      </c>
      <c r="D4197" s="6" t="str">
        <f t="shared" si="261"/>
        <v>-</v>
      </c>
      <c r="E4197" s="6" t="str">
        <f>IFERROR(VLOOKUP(B4197,总表!A:D,3,0),"-")</f>
        <v>-</v>
      </c>
      <c r="F4197" s="6" t="str">
        <f t="shared" si="262"/>
        <v>-</v>
      </c>
      <c r="G4197" s="6" t="s">
        <v>9</v>
      </c>
      <c r="H4197" s="6" t="str">
        <f>IF(IFERROR(VLOOKUP(B4197,总表!A:D,4,0),"露易")=0," ",IFERROR(VLOOKUP(B4197,总表!A:D,4,0),"-"))</f>
        <v>-</v>
      </c>
      <c r="I4197" s="6" t="str">
        <f t="shared" si="263"/>
        <v>-</v>
      </c>
    </row>
    <row r="4198" spans="1:9">
      <c r="A4198" s="6">
        <v>4197</v>
      </c>
      <c r="B4198" s="47" t="str">
        <f t="shared" si="260"/>
        <v>00001065</v>
      </c>
      <c r="C4198" s="47" t="str">
        <f>IFERROR(VLOOKUP(B4198,总表!A:B,2,0),"-")</f>
        <v>-</v>
      </c>
      <c r="D4198" s="6" t="str">
        <f t="shared" si="261"/>
        <v>-</v>
      </c>
      <c r="E4198" s="6" t="str">
        <f>IFERROR(VLOOKUP(B4198,总表!A:D,3,0),"-")</f>
        <v>-</v>
      </c>
      <c r="F4198" s="6" t="str">
        <f t="shared" si="262"/>
        <v>-</v>
      </c>
      <c r="G4198" s="6" t="s">
        <v>9</v>
      </c>
      <c r="H4198" s="6" t="str">
        <f>IF(IFERROR(VLOOKUP(B4198,总表!A:D,4,0),"露易")=0," ",IFERROR(VLOOKUP(B4198,总表!A:D,4,0),"-"))</f>
        <v>-</v>
      </c>
      <c r="I4198" s="6" t="str">
        <f t="shared" si="263"/>
        <v>-</v>
      </c>
    </row>
    <row r="4199" spans="1:9">
      <c r="A4199" s="6">
        <v>4198</v>
      </c>
      <c r="B4199" s="47" t="str">
        <f t="shared" si="260"/>
        <v>00001066</v>
      </c>
      <c r="C4199" s="47" t="str">
        <f>IFERROR(VLOOKUP(B4199,总表!A:B,2,0),"-")</f>
        <v>上衣</v>
      </c>
      <c r="D4199" s="6" t="str">
        <f t="shared" si="261"/>
        <v>上衣</v>
      </c>
      <c r="E4199" s="6" t="str">
        <f>IFERROR(VLOOKUP(B4199,总表!A:D,3,0),"-")</f>
        <v>王子衬衫</v>
      </c>
      <c r="F4199" s="6" t="str">
        <f t="shared" si="262"/>
        <v>王子衬衫</v>
      </c>
      <c r="H4199" s="6" t="str">
        <f>IF(IFERROR(VLOOKUP(B4199,总表!A:D,4,0),"露易")=0," ",IFERROR(VLOOKUP(B4199,总表!A:D,4,0),"-"))</f>
        <v>白色</v>
      </c>
      <c r="I4199" s="6" t="str">
        <f t="shared" si="263"/>
        <v>白色</v>
      </c>
    </row>
    <row r="4200" spans="1:9">
      <c r="A4200" s="6">
        <v>4199</v>
      </c>
      <c r="B4200" s="47" t="str">
        <f t="shared" si="260"/>
        <v>00001067</v>
      </c>
      <c r="C4200" s="47" t="str">
        <f>IFERROR(VLOOKUP(B4200,总表!A:B,2,0),"-")</f>
        <v>-</v>
      </c>
      <c r="D4200" s="6" t="str">
        <f t="shared" si="261"/>
        <v>-</v>
      </c>
      <c r="E4200" s="6" t="str">
        <f>IFERROR(VLOOKUP(B4200,总表!A:D,3,0),"-")</f>
        <v>-</v>
      </c>
      <c r="F4200" s="6" t="str">
        <f t="shared" si="262"/>
        <v>-</v>
      </c>
      <c r="G4200" s="6" t="s">
        <v>9</v>
      </c>
      <c r="H4200" s="6" t="str">
        <f>IF(IFERROR(VLOOKUP(B4200,总表!A:D,4,0),"露易")=0," ",IFERROR(VLOOKUP(B4200,总表!A:D,4,0),"-"))</f>
        <v>-</v>
      </c>
      <c r="I4200" s="6" t="str">
        <f t="shared" si="263"/>
        <v>-</v>
      </c>
    </row>
    <row r="4201" spans="1:9">
      <c r="A4201" s="6">
        <v>4200</v>
      </c>
      <c r="B4201" s="47" t="str">
        <f t="shared" si="260"/>
        <v>00001068</v>
      </c>
      <c r="C4201" s="47" t="str">
        <f>IFERROR(VLOOKUP(B4201,总表!A:B,2,0),"-")</f>
        <v>-</v>
      </c>
      <c r="D4201" s="6" t="str">
        <f t="shared" si="261"/>
        <v>-</v>
      </c>
      <c r="E4201" s="6" t="str">
        <f>IFERROR(VLOOKUP(B4201,总表!A:D,3,0),"-")</f>
        <v>-</v>
      </c>
      <c r="F4201" s="6" t="str">
        <f t="shared" si="262"/>
        <v>-</v>
      </c>
      <c r="H4201" s="6" t="str">
        <f>IF(IFERROR(VLOOKUP(B4201,总表!A:D,4,0),"露易")=0," ",IFERROR(VLOOKUP(B4201,总表!A:D,4,0),"-"))</f>
        <v>-</v>
      </c>
      <c r="I4201" s="6" t="str">
        <f t="shared" si="263"/>
        <v>-</v>
      </c>
    </row>
    <row r="4202" spans="1:9">
      <c r="A4202" s="6">
        <v>4201</v>
      </c>
      <c r="B4202" s="47" t="str">
        <f t="shared" si="260"/>
        <v>00001069</v>
      </c>
      <c r="C4202" s="50" t="str">
        <f>IFERROR(VLOOKUP(B4202,总表!A:B,2,0),"-")</f>
        <v>鱼类</v>
      </c>
      <c r="D4202" s="51" t="str">
        <f t="shared" si="261"/>
        <v>鱼类</v>
      </c>
      <c r="E4202" s="51" t="str">
        <f>IFERROR(VLOOKUP(B4202,总表!A:D,3,0),"-")</f>
        <v>凤尾鱼</v>
      </c>
      <c r="F4202" s="51" t="str">
        <f t="shared" si="262"/>
        <v>凤尾鱼</v>
      </c>
      <c r="G4202" s="6">
        <v>200</v>
      </c>
      <c r="H4202" s="6" t="str">
        <f>IF(IFERROR(VLOOKUP(B4202,总表!A:D,4,0),"露易")=0," ",IFERROR(VLOOKUP(B4202,总表!A:D,4,0),"-"))</f>
        <v> </v>
      </c>
      <c r="I4202" s="6" t="str">
        <f t="shared" si="263"/>
        <v> </v>
      </c>
    </row>
    <row r="4203" spans="1:9">
      <c r="A4203" s="6">
        <v>4202</v>
      </c>
      <c r="B4203" s="47" t="str">
        <f t="shared" si="260"/>
        <v>0000106A</v>
      </c>
      <c r="C4203" s="50" t="str">
        <f>IFERROR(VLOOKUP(B4203,总表!A:B,2,0),"-")</f>
        <v>鱼类</v>
      </c>
      <c r="D4203" s="51" t="str">
        <f t="shared" si="261"/>
        <v>鱼类</v>
      </c>
      <c r="E4203" s="6" t="str">
        <f>IFERROR(VLOOKUP(B4203,总表!A:D,3,0),"-")</f>
        <v>鬼头刀</v>
      </c>
      <c r="F4203" s="6" t="str">
        <f t="shared" si="262"/>
        <v>鬼头刀</v>
      </c>
      <c r="G4203" s="6">
        <v>6000</v>
      </c>
      <c r="H4203" s="6" t="str">
        <f>IF(IFERROR(VLOOKUP(B4203,总表!A:D,4,0),"露易")=0," ",IFERROR(VLOOKUP(B4203,总表!A:D,4,0),"-"))</f>
        <v> </v>
      </c>
      <c r="I4203" s="6" t="str">
        <f t="shared" si="263"/>
        <v> </v>
      </c>
    </row>
    <row r="4204" spans="1:9">
      <c r="A4204" s="6">
        <v>4203</v>
      </c>
      <c r="B4204" s="47" t="str">
        <f t="shared" si="260"/>
        <v>0000106B</v>
      </c>
      <c r="C4204" s="50" t="str">
        <f>IFERROR(VLOOKUP(B4204,总表!A:B,2,0),"-")</f>
        <v>鱼类</v>
      </c>
      <c r="D4204" s="51" t="str">
        <f t="shared" si="261"/>
        <v>鱼类</v>
      </c>
      <c r="E4204" s="6" t="str">
        <f>IFERROR(VLOOKUP(B4204,总表!A:D,3,0),"-")</f>
        <v>吸盘鱼</v>
      </c>
      <c r="F4204" s="6" t="str">
        <f t="shared" si="262"/>
        <v>吸盘鱼</v>
      </c>
      <c r="G4204" s="6">
        <v>1500</v>
      </c>
      <c r="H4204" s="6" t="str">
        <f>IF(IFERROR(VLOOKUP(B4204,总表!A:D,4,0),"露易")=0," ",IFERROR(VLOOKUP(B4204,总表!A:D,4,0),"-"))</f>
        <v> </v>
      </c>
      <c r="I4204" s="6" t="str">
        <f t="shared" si="263"/>
        <v> </v>
      </c>
    </row>
    <row r="4205" spans="1:9">
      <c r="A4205" s="6">
        <v>4204</v>
      </c>
      <c r="B4205" s="47" t="str">
        <f t="shared" si="260"/>
        <v>0000106C</v>
      </c>
      <c r="C4205" s="50" t="str">
        <f>IFERROR(VLOOKUP(B4205,总表!A:B,2,0),"-")</f>
        <v>鱼类</v>
      </c>
      <c r="D4205" s="51" t="str">
        <f t="shared" si="261"/>
        <v>鱼类</v>
      </c>
      <c r="E4205" s="6" t="str">
        <f>IFERROR(VLOOKUP(B4205,总表!A:D,3,0),"-")</f>
        <v>太平洋桶眼鱼</v>
      </c>
      <c r="F4205" s="6" t="str">
        <f t="shared" si="262"/>
        <v>太平洋桶眼鱼</v>
      </c>
      <c r="G4205" s="6">
        <v>15000</v>
      </c>
      <c r="H4205" s="6" t="str">
        <f>IF(IFERROR(VLOOKUP(B4205,总表!A:D,4,0),"露易")=0," ",IFERROR(VLOOKUP(B4205,总表!A:D,4,0),"-"))</f>
        <v> </v>
      </c>
      <c r="I4205" s="6" t="str">
        <f t="shared" si="263"/>
        <v> </v>
      </c>
    </row>
    <row r="4206" spans="1:9">
      <c r="A4206" s="6">
        <v>4205</v>
      </c>
      <c r="B4206" s="47" t="str">
        <f t="shared" si="260"/>
        <v>0000106D</v>
      </c>
      <c r="C4206" s="47" t="str">
        <f>IFERROR(VLOOKUP(B4206,总表!A:B,2,0),"-")</f>
        <v>上衣</v>
      </c>
      <c r="D4206" s="6" t="str">
        <f t="shared" si="261"/>
        <v>上衣</v>
      </c>
      <c r="E4206" s="6" t="str">
        <f>IFERROR(VLOOKUP(B4206,总表!A:D,3,0),"-")</f>
        <v>健身坦克背心</v>
      </c>
      <c r="F4206" s="6" t="str">
        <f t="shared" si="262"/>
        <v>健身坦克背心</v>
      </c>
      <c r="H4206" s="6" t="str">
        <f>IF(IFERROR(VLOOKUP(B4206,总表!A:D,4,0),"露易")=0," ",IFERROR(VLOOKUP(B4206,总表!A:D,4,0),"-"))</f>
        <v>薄荷绿</v>
      </c>
      <c r="I4206" s="6" t="str">
        <f t="shared" si="263"/>
        <v>薄荷绿</v>
      </c>
    </row>
    <row r="4207" spans="1:9">
      <c r="A4207" s="6">
        <v>4206</v>
      </c>
      <c r="B4207" s="47" t="str">
        <f t="shared" si="260"/>
        <v>0000106E</v>
      </c>
      <c r="C4207" s="47" t="str">
        <f>IFERROR(VLOOKUP(B4207,总表!A:B,2,0),"-")</f>
        <v>-</v>
      </c>
      <c r="D4207" s="6" t="str">
        <f t="shared" si="261"/>
        <v>-</v>
      </c>
      <c r="E4207" s="6" t="str">
        <f>IFERROR(VLOOKUP(B4207,总表!A:D,3,0),"-")</f>
        <v>-</v>
      </c>
      <c r="F4207" s="6" t="str">
        <f t="shared" si="262"/>
        <v>-</v>
      </c>
      <c r="G4207" s="6" t="s">
        <v>9</v>
      </c>
      <c r="H4207" s="6" t="str">
        <f>IF(IFERROR(VLOOKUP(B4207,总表!A:D,4,0),"露易")=0," ",IFERROR(VLOOKUP(B4207,总表!A:D,4,0),"-"))</f>
        <v>-</v>
      </c>
      <c r="I4207" s="6" t="str">
        <f t="shared" si="263"/>
        <v>-</v>
      </c>
    </row>
    <row r="4208" spans="1:9">
      <c r="A4208" s="6">
        <v>4207</v>
      </c>
      <c r="B4208" s="47" t="str">
        <f t="shared" si="260"/>
        <v>0000106F</v>
      </c>
      <c r="C4208" s="47" t="str">
        <f>IFERROR(VLOOKUP(B4208,总表!A:B,2,0),"-")</f>
        <v>上衣</v>
      </c>
      <c r="D4208" s="6" t="str">
        <f t="shared" si="261"/>
        <v>上衣</v>
      </c>
      <c r="E4208" s="51" t="str">
        <f>IFERROR(VLOOKUP(B4208,总表!A:D,3,0),"-")</f>
        <v>飞行外套</v>
      </c>
      <c r="F4208" s="51" t="str">
        <f t="shared" si="262"/>
        <v>飞行外套</v>
      </c>
      <c r="H4208" s="6" t="str">
        <f>IF(IFERROR(VLOOKUP(B4208,总表!A:D,4,0),"露易")=0," ",IFERROR(VLOOKUP(B4208,总表!A:D,4,0),"-"))</f>
        <v>棕色</v>
      </c>
      <c r="I4208" s="6" t="str">
        <f t="shared" si="263"/>
        <v>棕色</v>
      </c>
    </row>
    <row r="4209" spans="1:9">
      <c r="A4209" s="6">
        <v>4208</v>
      </c>
      <c r="B4209" s="47" t="str">
        <f t="shared" si="260"/>
        <v>00001070</v>
      </c>
      <c r="C4209" s="47" t="str">
        <f>IFERROR(VLOOKUP(B4209,总表!A:B,2,0),"-")</f>
        <v>-</v>
      </c>
      <c r="D4209" s="6" t="str">
        <f t="shared" si="261"/>
        <v>-</v>
      </c>
      <c r="E4209" s="6" t="str">
        <f>IFERROR(VLOOKUP(B4209,总表!A:D,3,0),"-")</f>
        <v>-</v>
      </c>
      <c r="F4209" s="6" t="str">
        <f t="shared" si="262"/>
        <v>-</v>
      </c>
      <c r="G4209" s="6" t="s">
        <v>9</v>
      </c>
      <c r="H4209" s="6" t="str">
        <f>IF(IFERROR(VLOOKUP(B4209,总表!A:D,4,0),"露易")=0," ",IFERROR(VLOOKUP(B4209,总表!A:D,4,0),"-"))</f>
        <v>-</v>
      </c>
      <c r="I4209" s="6" t="str">
        <f t="shared" si="263"/>
        <v>-</v>
      </c>
    </row>
    <row r="4210" spans="1:9">
      <c r="A4210" s="6">
        <v>4209</v>
      </c>
      <c r="B4210" s="47" t="str">
        <f t="shared" si="260"/>
        <v>00001071</v>
      </c>
      <c r="C4210" s="47" t="str">
        <f>IFERROR(VLOOKUP(B4210,总表!A:B,2,0),"-")</f>
        <v>-</v>
      </c>
      <c r="D4210" s="6" t="str">
        <f t="shared" si="261"/>
        <v>-</v>
      </c>
      <c r="E4210" s="6" t="str">
        <f>IFERROR(VLOOKUP(B4210,总表!A:D,3,0),"-")</f>
        <v>-</v>
      </c>
      <c r="F4210" s="6" t="str">
        <f t="shared" si="262"/>
        <v>-</v>
      </c>
      <c r="G4210" s="6" t="s">
        <v>9</v>
      </c>
      <c r="H4210" s="6" t="str">
        <f>IF(IFERROR(VLOOKUP(B4210,总表!A:D,4,0),"露易")=0," ",IFERROR(VLOOKUP(B4210,总表!A:D,4,0),"-"))</f>
        <v>-</v>
      </c>
      <c r="I4210" s="6" t="str">
        <f t="shared" si="263"/>
        <v>-</v>
      </c>
    </row>
    <row r="4211" spans="1:9">
      <c r="A4211" s="6">
        <v>4210</v>
      </c>
      <c r="B4211" s="47" t="str">
        <f t="shared" si="260"/>
        <v>00001072</v>
      </c>
      <c r="C4211" s="47" t="str">
        <f>IFERROR(VLOOKUP(B4211,总表!A:B,2,0),"-")</f>
        <v>-</v>
      </c>
      <c r="D4211" s="6" t="str">
        <f t="shared" si="261"/>
        <v>-</v>
      </c>
      <c r="E4211" s="6" t="str">
        <f>IFERROR(VLOOKUP(B4211,总表!A:D,3,0),"-")</f>
        <v>-</v>
      </c>
      <c r="F4211" s="6" t="str">
        <f t="shared" si="262"/>
        <v>-</v>
      </c>
      <c r="G4211" s="6" t="s">
        <v>9</v>
      </c>
      <c r="H4211" s="6" t="str">
        <f>IF(IFERROR(VLOOKUP(B4211,总表!A:D,4,0),"露易")=0," ",IFERROR(VLOOKUP(B4211,总表!A:D,4,0),"-"))</f>
        <v>-</v>
      </c>
      <c r="I4211" s="6" t="str">
        <f t="shared" si="263"/>
        <v>-</v>
      </c>
    </row>
    <row r="4212" spans="1:9">
      <c r="A4212" s="6">
        <v>4211</v>
      </c>
      <c r="B4212" s="47" t="str">
        <f t="shared" si="260"/>
        <v>00001073</v>
      </c>
      <c r="C4212" s="47" t="str">
        <f>IFERROR(VLOOKUP(B4212,总表!A:B,2,0),"-")</f>
        <v>上衣</v>
      </c>
      <c r="D4212" s="6" t="str">
        <f t="shared" si="261"/>
        <v>上衣</v>
      </c>
      <c r="E4212" s="6" t="str">
        <f>IFERROR(VLOOKUP(B4212,总表!A:D,3,0),"-")</f>
        <v>扎染T恤</v>
      </c>
      <c r="F4212" s="6" t="str">
        <f t="shared" si="262"/>
        <v>扎染T恤</v>
      </c>
      <c r="H4212" s="6" t="str">
        <f>IF(IFERROR(VLOOKUP(B4212,总表!A:D,4,0),"露易")=0," ",IFERROR(VLOOKUP(B4212,总表!A:D,4,0),"-"))</f>
        <v>彩虹色</v>
      </c>
      <c r="I4212" s="6" t="str">
        <f t="shared" si="263"/>
        <v>彩虹色</v>
      </c>
    </row>
    <row r="4213" spans="1:9">
      <c r="A4213" s="6">
        <v>4212</v>
      </c>
      <c r="B4213" s="47" t="str">
        <f t="shared" si="260"/>
        <v>00001074</v>
      </c>
      <c r="C4213" s="47" t="str">
        <f>IFERROR(VLOOKUP(B4213,总表!A:B,2,0),"-")</f>
        <v>上衣</v>
      </c>
      <c r="D4213" s="6" t="str">
        <f t="shared" si="261"/>
        <v>上衣</v>
      </c>
      <c r="E4213" s="51" t="str">
        <f>IFERROR(VLOOKUP(B4213,总表!A:D,3,0),"-")</f>
        <v>绒毛背心</v>
      </c>
      <c r="F4213" s="51" t="str">
        <f t="shared" si="262"/>
        <v>绒毛背心</v>
      </c>
      <c r="H4213" s="6" t="str">
        <f>IF(IFERROR(VLOOKUP(B4213,总表!A:D,4,0),"露易")=0," ",IFERROR(VLOOKUP(B4213,总表!A:D,4,0),"-"))</f>
        <v>海军蓝</v>
      </c>
      <c r="I4213" s="6" t="str">
        <f t="shared" si="263"/>
        <v>海军蓝</v>
      </c>
    </row>
    <row r="4214" spans="1:9">
      <c r="A4214" s="6">
        <v>4213</v>
      </c>
      <c r="B4214" s="47" t="str">
        <f t="shared" si="260"/>
        <v>00001075</v>
      </c>
      <c r="C4214" s="47" t="str">
        <f>IFERROR(VLOOKUP(B4214,总表!A:B,2,0),"-")</f>
        <v>-</v>
      </c>
      <c r="D4214" s="6" t="str">
        <f t="shared" si="261"/>
        <v>-</v>
      </c>
      <c r="E4214" s="6" t="str">
        <f>IFERROR(VLOOKUP(B4214,总表!A:D,3,0),"-")</f>
        <v>-</v>
      </c>
      <c r="F4214" s="6" t="str">
        <f t="shared" si="262"/>
        <v>-</v>
      </c>
      <c r="G4214" s="6" t="s">
        <v>9</v>
      </c>
      <c r="H4214" s="6" t="str">
        <f>IF(IFERROR(VLOOKUP(B4214,总表!A:D,4,0),"露易")=0," ",IFERROR(VLOOKUP(B4214,总表!A:D,4,0),"-"))</f>
        <v>-</v>
      </c>
      <c r="I4214" s="6" t="str">
        <f t="shared" si="263"/>
        <v>-</v>
      </c>
    </row>
    <row r="4215" spans="1:9">
      <c r="A4215" s="6">
        <v>4214</v>
      </c>
      <c r="B4215" s="47" t="str">
        <f t="shared" si="260"/>
        <v>00001076</v>
      </c>
      <c r="C4215" s="47" t="str">
        <f>IFERROR(VLOOKUP(B4215,总表!A:B,2,0),"-")</f>
        <v>-</v>
      </c>
      <c r="D4215" s="6" t="str">
        <f t="shared" si="261"/>
        <v>-</v>
      </c>
      <c r="E4215" s="6" t="str">
        <f>IFERROR(VLOOKUP(B4215,总表!A:D,3,0),"-")</f>
        <v>-</v>
      </c>
      <c r="F4215" s="6" t="str">
        <f t="shared" si="262"/>
        <v>-</v>
      </c>
      <c r="G4215" s="6" t="s">
        <v>9</v>
      </c>
      <c r="H4215" s="6" t="str">
        <f>IF(IFERROR(VLOOKUP(B4215,总表!A:D,4,0),"露易")=0," ",IFERROR(VLOOKUP(B4215,总表!A:D,4,0),"-"))</f>
        <v>-</v>
      </c>
      <c r="I4215" s="6" t="str">
        <f t="shared" si="263"/>
        <v>-</v>
      </c>
    </row>
    <row r="4216" spans="1:9">
      <c r="A4216" s="6">
        <v>4215</v>
      </c>
      <c r="B4216" s="47" t="str">
        <f t="shared" si="260"/>
        <v>00001077</v>
      </c>
      <c r="C4216" s="47" t="str">
        <f>IFERROR(VLOOKUP(B4216,总表!A:B,2,0),"-")</f>
        <v>-</v>
      </c>
      <c r="D4216" s="6" t="str">
        <f t="shared" si="261"/>
        <v>-</v>
      </c>
      <c r="E4216" s="6" t="str">
        <f>IFERROR(VLOOKUP(B4216,总表!A:D,3,0),"-")</f>
        <v>-</v>
      </c>
      <c r="F4216" s="6" t="str">
        <f t="shared" si="262"/>
        <v>-</v>
      </c>
      <c r="G4216" s="6" t="s">
        <v>9</v>
      </c>
      <c r="H4216" s="6" t="str">
        <f>IF(IFERROR(VLOOKUP(B4216,总表!A:D,4,0),"露易")=0," ",IFERROR(VLOOKUP(B4216,总表!A:D,4,0),"-"))</f>
        <v>-</v>
      </c>
      <c r="I4216" s="6" t="str">
        <f t="shared" si="263"/>
        <v>-</v>
      </c>
    </row>
    <row r="4217" spans="1:9">
      <c r="A4217" s="6">
        <v>4216</v>
      </c>
      <c r="B4217" s="47" t="str">
        <f t="shared" si="260"/>
        <v>00001078</v>
      </c>
      <c r="C4217" s="47" t="str">
        <f>IFERROR(VLOOKUP(B4217,总表!A:B,2,0),"-")</f>
        <v>-</v>
      </c>
      <c r="D4217" s="6" t="str">
        <f t="shared" si="261"/>
        <v>-</v>
      </c>
      <c r="E4217" s="6" t="str">
        <f>IFERROR(VLOOKUP(B4217,总表!A:D,3,0),"-")</f>
        <v>-</v>
      </c>
      <c r="F4217" s="6" t="str">
        <f t="shared" si="262"/>
        <v>-</v>
      </c>
      <c r="G4217" s="6" t="s">
        <v>9</v>
      </c>
      <c r="H4217" s="6" t="str">
        <f>IF(IFERROR(VLOOKUP(B4217,总表!A:D,4,0),"露易")=0," ",IFERROR(VLOOKUP(B4217,总表!A:D,4,0),"-"))</f>
        <v>-</v>
      </c>
      <c r="I4217" s="6" t="str">
        <f t="shared" si="263"/>
        <v>-</v>
      </c>
    </row>
    <row r="4218" spans="1:9">
      <c r="A4218" s="6">
        <v>4217</v>
      </c>
      <c r="B4218" s="47" t="str">
        <f t="shared" si="260"/>
        <v>00001079</v>
      </c>
      <c r="C4218" s="47" t="str">
        <f>IFERROR(VLOOKUP(B4218,总表!A:B,2,0),"-")</f>
        <v>-</v>
      </c>
      <c r="D4218" s="6" t="str">
        <f t="shared" si="261"/>
        <v>-</v>
      </c>
      <c r="E4218" s="6" t="str">
        <f>IFERROR(VLOOKUP(B4218,总表!A:D,3,0),"-")</f>
        <v>-</v>
      </c>
      <c r="F4218" s="6" t="str">
        <f t="shared" si="262"/>
        <v>-</v>
      </c>
      <c r="G4218" s="6" t="s">
        <v>9</v>
      </c>
      <c r="H4218" s="6" t="str">
        <f>IF(IFERROR(VLOOKUP(B4218,总表!A:D,4,0),"露易")=0," ",IFERROR(VLOOKUP(B4218,总表!A:D,4,0),"-"))</f>
        <v>-</v>
      </c>
      <c r="I4218" s="6" t="str">
        <f t="shared" si="263"/>
        <v>-</v>
      </c>
    </row>
    <row r="4219" spans="1:9">
      <c r="A4219" s="6">
        <v>4218</v>
      </c>
      <c r="B4219" s="47" t="str">
        <f t="shared" si="260"/>
        <v>0000107A</v>
      </c>
      <c r="C4219" s="47" t="str">
        <f>IFERROR(VLOOKUP(B4219,总表!A:B,2,0),"-")</f>
        <v>-</v>
      </c>
      <c r="D4219" s="6" t="str">
        <f t="shared" si="261"/>
        <v>-</v>
      </c>
      <c r="E4219" s="6" t="str">
        <f>IFERROR(VLOOKUP(B4219,总表!A:D,3,0),"-")</f>
        <v>-</v>
      </c>
      <c r="F4219" s="6" t="str">
        <f t="shared" si="262"/>
        <v>-</v>
      </c>
      <c r="H4219" s="6" t="str">
        <f>IF(IFERROR(VLOOKUP(B4219,总表!A:D,4,0),"露易")=0," ",IFERROR(VLOOKUP(B4219,总表!A:D,4,0),"-"))</f>
        <v>-</v>
      </c>
      <c r="I4219" s="6" t="str">
        <f t="shared" si="263"/>
        <v>-</v>
      </c>
    </row>
    <row r="4220" spans="1:9">
      <c r="A4220" s="6">
        <v>4219</v>
      </c>
      <c r="B4220" s="47" t="str">
        <f t="shared" si="260"/>
        <v>0000107B</v>
      </c>
      <c r="C4220" s="47" t="str">
        <f>IFERROR(VLOOKUP(B4220,总表!A:B,2,0),"-")</f>
        <v>-</v>
      </c>
      <c r="D4220" s="6" t="str">
        <f t="shared" si="261"/>
        <v>-</v>
      </c>
      <c r="E4220" s="6" t="str">
        <f>IFERROR(VLOOKUP(B4220,总表!A:D,3,0),"-")</f>
        <v>-</v>
      </c>
      <c r="F4220" s="6" t="str">
        <f t="shared" si="262"/>
        <v>-</v>
      </c>
      <c r="G4220" s="6" t="s">
        <v>9</v>
      </c>
      <c r="H4220" s="6" t="str">
        <f>IF(IFERROR(VLOOKUP(B4220,总表!A:D,4,0),"露易")=0," ",IFERROR(VLOOKUP(B4220,总表!A:D,4,0),"-"))</f>
        <v>-</v>
      </c>
      <c r="I4220" s="6" t="str">
        <f t="shared" si="263"/>
        <v>-</v>
      </c>
    </row>
    <row r="4221" spans="1:9">
      <c r="A4221" s="6">
        <v>4220</v>
      </c>
      <c r="B4221" s="47" t="str">
        <f t="shared" si="260"/>
        <v>0000107C</v>
      </c>
      <c r="C4221" s="47" t="str">
        <f>IFERROR(VLOOKUP(B4221,总表!A:B,2,0),"-")</f>
        <v>上衣</v>
      </c>
      <c r="D4221" s="6" t="str">
        <f t="shared" si="261"/>
        <v>上衣</v>
      </c>
      <c r="E4221" s="6" t="str">
        <f>IFERROR(VLOOKUP(B4221,总表!A:D,3,0),"-")</f>
        <v>菱格缝线羽绒外套</v>
      </c>
      <c r="F4221" s="6" t="str">
        <f t="shared" si="262"/>
        <v>菱格缝线羽绒外套</v>
      </c>
      <c r="H4221" s="6" t="str">
        <f>IF(IFERROR(VLOOKUP(B4221,总表!A:D,4,0),"露易")=0," ",IFERROR(VLOOKUP(B4221,总表!A:D,4,0),"-"))</f>
        <v>海军蓝</v>
      </c>
      <c r="I4221" s="6" t="str">
        <f t="shared" si="263"/>
        <v>海军蓝</v>
      </c>
    </row>
    <row r="4222" spans="1:9">
      <c r="A4222" s="6">
        <v>4221</v>
      </c>
      <c r="B4222" s="47" t="str">
        <f t="shared" si="260"/>
        <v>0000107D</v>
      </c>
      <c r="C4222" s="47" t="str">
        <f>IFERROR(VLOOKUP(B4222,总表!A:B,2,0),"-")</f>
        <v>-</v>
      </c>
      <c r="D4222" s="6" t="str">
        <f t="shared" si="261"/>
        <v>-</v>
      </c>
      <c r="E4222" s="6" t="str">
        <f>IFERROR(VLOOKUP(B4222,总表!A:D,3,0),"-")</f>
        <v>-</v>
      </c>
      <c r="F4222" s="6" t="str">
        <f t="shared" si="262"/>
        <v>-</v>
      </c>
      <c r="H4222" s="6" t="str">
        <f>IF(IFERROR(VLOOKUP(B4222,总表!A:D,4,0),"露易")=0," ",IFERROR(VLOOKUP(B4222,总表!A:D,4,0),"-"))</f>
        <v>-</v>
      </c>
      <c r="I4222" s="6" t="str">
        <f t="shared" si="263"/>
        <v>-</v>
      </c>
    </row>
    <row r="4223" spans="1:9">
      <c r="A4223" s="6">
        <v>4222</v>
      </c>
      <c r="B4223" s="47" t="str">
        <f t="shared" si="260"/>
        <v>0000107E</v>
      </c>
      <c r="C4223" s="50" t="str">
        <f>IFERROR(VLOOKUP(B4223,总表!A:B,2,0),"-")</f>
        <v>裤裙类</v>
      </c>
      <c r="D4223" s="51" t="str">
        <f t="shared" si="261"/>
        <v>裤裙类</v>
      </c>
      <c r="E4223" s="51" t="str">
        <f>IFERROR(VLOOKUP(B4223,总表!A:D,3,0),"-")</f>
        <v>长百褶裙</v>
      </c>
      <c r="F4223" s="51" t="str">
        <f t="shared" si="262"/>
        <v>长百褶裙</v>
      </c>
      <c r="H4223" s="6" t="str">
        <f>IF(IFERROR(VLOOKUP(B4223,总表!A:D,4,0),"露易")=0," ",IFERROR(VLOOKUP(B4223,总表!A:D,4,0),"-"))</f>
        <v>深红色</v>
      </c>
      <c r="I4223" s="6" t="str">
        <f t="shared" si="263"/>
        <v>深红色</v>
      </c>
    </row>
    <row r="4224" spans="1:9">
      <c r="A4224" s="6">
        <v>4223</v>
      </c>
      <c r="B4224" s="47" t="str">
        <f t="shared" si="260"/>
        <v>0000107F</v>
      </c>
      <c r="C4224" s="50" t="str">
        <f>IFERROR(VLOOKUP(B4224,总表!A:B,2,0),"-")</f>
        <v>裤裙类</v>
      </c>
      <c r="D4224" s="51" t="str">
        <f t="shared" si="261"/>
        <v>裤裙类</v>
      </c>
      <c r="E4224" s="6" t="str">
        <f>IFERROR(VLOOKUP(B4224,总表!A:D,3,0),"-")</f>
        <v>网球裙</v>
      </c>
      <c r="F4224" s="6" t="str">
        <f t="shared" si="262"/>
        <v>网球裙</v>
      </c>
      <c r="H4224" s="6" t="str">
        <f>IF(IFERROR(VLOOKUP(B4224,总表!A:D,4,0),"露易")=0," ",IFERROR(VLOOKUP(B4224,总表!A:D,4,0),"-"))</f>
        <v>白色</v>
      </c>
      <c r="I4224" s="6" t="str">
        <f t="shared" si="263"/>
        <v>白色</v>
      </c>
    </row>
    <row r="4225" spans="1:9">
      <c r="A4225" s="6">
        <v>4224</v>
      </c>
      <c r="B4225" s="47" t="str">
        <f t="shared" si="260"/>
        <v>00001080</v>
      </c>
      <c r="C4225" s="47" t="str">
        <f>IFERROR(VLOOKUP(B4225,总表!A:B,2,0),"-")</f>
        <v>-</v>
      </c>
      <c r="D4225" s="6" t="str">
        <f t="shared" si="261"/>
        <v>-</v>
      </c>
      <c r="E4225" s="6" t="str">
        <f>IFERROR(VLOOKUP(B4225,总表!A:D,3,0),"-")</f>
        <v>-</v>
      </c>
      <c r="F4225" s="6" t="str">
        <f t="shared" si="262"/>
        <v>-</v>
      </c>
      <c r="G4225" s="6" t="s">
        <v>9</v>
      </c>
      <c r="H4225" s="6" t="str">
        <f>IF(IFERROR(VLOOKUP(B4225,总表!A:D,4,0),"露易")=0," ",IFERROR(VLOOKUP(B4225,总表!A:D,4,0),"-"))</f>
        <v>-</v>
      </c>
      <c r="I4225" s="6" t="str">
        <f t="shared" si="263"/>
        <v>-</v>
      </c>
    </row>
    <row r="4226" spans="1:9">
      <c r="A4226" s="6">
        <v>4225</v>
      </c>
      <c r="B4226" s="47" t="str">
        <f t="shared" ref="B4226:B4289" si="264">DEC2HEX(ROW(A4225),8)</f>
        <v>00001081</v>
      </c>
      <c r="C4226" s="47" t="str">
        <f>IFERROR(VLOOKUP(B4226,总表!A:B,2,0),"-")</f>
        <v>-</v>
      </c>
      <c r="D4226" s="6" t="str">
        <f t="shared" ref="D4226:D4289" si="265">C4226</f>
        <v>-</v>
      </c>
      <c r="E4226" s="6" t="str">
        <f>IFERROR(VLOOKUP(B4226,总表!A:D,3,0),"-")</f>
        <v>-</v>
      </c>
      <c r="F4226" s="6" t="str">
        <f t="shared" ref="F4226:F4289" si="266">E4226</f>
        <v>-</v>
      </c>
      <c r="G4226" s="6" t="s">
        <v>9</v>
      </c>
      <c r="H4226" s="6" t="str">
        <f>IF(IFERROR(VLOOKUP(B4226,总表!A:D,4,0),"露易")=0," ",IFERROR(VLOOKUP(B4226,总表!A:D,4,0),"-"))</f>
        <v>-</v>
      </c>
      <c r="I4226" s="6" t="str">
        <f t="shared" ref="I4226:I4289" si="267">H4226</f>
        <v>-</v>
      </c>
    </row>
    <row r="4227" spans="1:9">
      <c r="A4227" s="6">
        <v>4226</v>
      </c>
      <c r="B4227" s="47" t="str">
        <f t="shared" si="264"/>
        <v>00001082</v>
      </c>
      <c r="C4227" s="50" t="str">
        <f>IFERROR(VLOOKUP(B4227,总表!A:B,2,0),"-")</f>
        <v>摆设类</v>
      </c>
      <c r="D4227" s="51" t="str">
        <f t="shared" si="265"/>
        <v>摆设类</v>
      </c>
      <c r="E4227" s="51" t="str">
        <f>IFERROR(VLOOKUP(B4227,总表!A:D,3,0),"-")</f>
        <v>篮框</v>
      </c>
      <c r="F4227" s="51" t="str">
        <f t="shared" si="266"/>
        <v>篮框</v>
      </c>
      <c r="H4227" s="6" t="str">
        <f>IF(IFERROR(VLOOKUP(B4227,总表!A:D,4,0),"露易")=0," ",IFERROR(VLOOKUP(B4227,总表!A:D,4,0),"-"))</f>
        <v> </v>
      </c>
      <c r="I4227" s="6" t="str">
        <f t="shared" si="267"/>
        <v> </v>
      </c>
    </row>
    <row r="4228" spans="1:9">
      <c r="A4228" s="6">
        <v>4227</v>
      </c>
      <c r="B4228" s="47" t="str">
        <f t="shared" si="264"/>
        <v>00001083</v>
      </c>
      <c r="C4228" s="47" t="str">
        <f>IFERROR(VLOOKUP(B4228,总表!A:B,2,0),"-")</f>
        <v>-</v>
      </c>
      <c r="D4228" s="6" t="str">
        <f t="shared" si="265"/>
        <v>-</v>
      </c>
      <c r="E4228" s="6" t="str">
        <f>IFERROR(VLOOKUP(B4228,总表!A:D,3,0),"-")</f>
        <v>-</v>
      </c>
      <c r="F4228" s="6" t="str">
        <f t="shared" si="266"/>
        <v>-</v>
      </c>
      <c r="G4228" s="6" t="s">
        <v>9</v>
      </c>
      <c r="H4228" s="6" t="str">
        <f>IF(IFERROR(VLOOKUP(B4228,总表!A:D,4,0),"露易")=0," ",IFERROR(VLOOKUP(B4228,总表!A:D,4,0),"-"))</f>
        <v>-</v>
      </c>
      <c r="I4228" s="6" t="str">
        <f t="shared" si="267"/>
        <v>-</v>
      </c>
    </row>
    <row r="4229" spans="1:9">
      <c r="A4229" s="6">
        <v>4228</v>
      </c>
      <c r="B4229" s="47" t="str">
        <f t="shared" si="264"/>
        <v>00001084</v>
      </c>
      <c r="C4229" s="47" t="str">
        <f>IFERROR(VLOOKUP(B4229,总表!A:B,2,0),"-")</f>
        <v>-</v>
      </c>
      <c r="D4229" s="6" t="str">
        <f t="shared" si="265"/>
        <v>-</v>
      </c>
      <c r="E4229" s="6" t="str">
        <f>IFERROR(VLOOKUP(B4229,总表!A:D,3,0),"-")</f>
        <v>-</v>
      </c>
      <c r="F4229" s="6" t="str">
        <f t="shared" si="266"/>
        <v>-</v>
      </c>
      <c r="H4229" s="6" t="str">
        <f>IF(IFERROR(VLOOKUP(B4229,总表!A:D,4,0),"露易")=0," ",IFERROR(VLOOKUP(B4229,总表!A:D,4,0),"-"))</f>
        <v>-</v>
      </c>
      <c r="I4229" s="6" t="str">
        <f t="shared" si="267"/>
        <v>-</v>
      </c>
    </row>
    <row r="4230" spans="1:9">
      <c r="A4230" s="6">
        <v>4229</v>
      </c>
      <c r="B4230" s="47" t="str">
        <f t="shared" si="264"/>
        <v>00001085</v>
      </c>
      <c r="C4230" s="47" t="str">
        <f>IFERROR(VLOOKUP(B4230,总表!A:B,2,0),"-")</f>
        <v>-</v>
      </c>
      <c r="D4230" s="6" t="str">
        <f t="shared" si="265"/>
        <v>-</v>
      </c>
      <c r="E4230" s="6" t="str">
        <f>IFERROR(VLOOKUP(B4230,总表!A:D,3,0),"-")</f>
        <v>-</v>
      </c>
      <c r="F4230" s="6" t="str">
        <f t="shared" si="266"/>
        <v>-</v>
      </c>
      <c r="H4230" s="6" t="str">
        <f>IF(IFERROR(VLOOKUP(B4230,总表!A:D,4,0),"露易")=0," ",IFERROR(VLOOKUP(B4230,总表!A:D,4,0),"-"))</f>
        <v>-</v>
      </c>
      <c r="I4230" s="6" t="str">
        <f t="shared" si="267"/>
        <v>-</v>
      </c>
    </row>
    <row r="4231" spans="1:9">
      <c r="A4231" s="6">
        <v>4230</v>
      </c>
      <c r="B4231" s="47" t="str">
        <f t="shared" si="264"/>
        <v>00001086</v>
      </c>
      <c r="C4231" s="50" t="str">
        <f>IFERROR(VLOOKUP(B4231,总表!A:B,2,0),"-")</f>
        <v>摆设类</v>
      </c>
      <c r="D4231" s="51" t="str">
        <f t="shared" si="265"/>
        <v>摆设类</v>
      </c>
      <c r="E4231" s="6" t="str">
        <f>IFERROR(VLOOKUP(B4231,总表!A:D,3,0),"-")</f>
        <v>玻璃烛台</v>
      </c>
      <c r="F4231" s="6" t="str">
        <f t="shared" si="266"/>
        <v>玻璃烛台</v>
      </c>
      <c r="H4231" s="6" t="str">
        <f>IF(IFERROR(VLOOKUP(B4231,总表!A:D,4,0),"露易")=0," ",IFERROR(VLOOKUP(B4231,总表!A:D,4,0),"-"))</f>
        <v> </v>
      </c>
      <c r="I4231" s="6" t="str">
        <f t="shared" si="267"/>
        <v> </v>
      </c>
    </row>
    <row r="4232" spans="1:9">
      <c r="A4232" s="6">
        <v>4231</v>
      </c>
      <c r="B4232" s="47" t="str">
        <f t="shared" si="264"/>
        <v>00001087</v>
      </c>
      <c r="C4232" s="47" t="str">
        <f>IFERROR(VLOOKUP(B4232,总表!A:B,2,0),"-")</f>
        <v>-</v>
      </c>
      <c r="D4232" s="6" t="str">
        <f t="shared" si="265"/>
        <v>-</v>
      </c>
      <c r="E4232" s="6" t="str">
        <f>IFERROR(VLOOKUP(B4232,总表!A:D,3,0),"-")</f>
        <v>-</v>
      </c>
      <c r="F4232" s="6" t="str">
        <f t="shared" si="266"/>
        <v>-</v>
      </c>
      <c r="G4232" s="6" t="s">
        <v>9</v>
      </c>
      <c r="H4232" s="6" t="str">
        <f>IF(IFERROR(VLOOKUP(B4232,总表!A:D,4,0),"露易")=0," ",IFERROR(VLOOKUP(B4232,总表!A:D,4,0),"-"))</f>
        <v>-</v>
      </c>
      <c r="I4232" s="6" t="str">
        <f t="shared" si="267"/>
        <v>-</v>
      </c>
    </row>
    <row r="4233" spans="1:9">
      <c r="A4233" s="6">
        <v>4232</v>
      </c>
      <c r="B4233" s="47" t="str">
        <f t="shared" si="264"/>
        <v>00001088</v>
      </c>
      <c r="C4233" s="47" t="str">
        <f>IFERROR(VLOOKUP(B4233,总表!A:B,2,0),"-")</f>
        <v>-</v>
      </c>
      <c r="D4233" s="6" t="str">
        <f t="shared" si="265"/>
        <v>-</v>
      </c>
      <c r="E4233" s="6" t="str">
        <f>IFERROR(VLOOKUP(B4233,总表!A:D,3,0),"-")</f>
        <v>-</v>
      </c>
      <c r="F4233" s="6" t="str">
        <f t="shared" si="266"/>
        <v>-</v>
      </c>
      <c r="G4233" s="6" t="s">
        <v>9</v>
      </c>
      <c r="H4233" s="6" t="str">
        <f>IF(IFERROR(VLOOKUP(B4233,总表!A:D,4,0),"露易")=0," ",IFERROR(VLOOKUP(B4233,总表!A:D,4,0),"-"))</f>
        <v>-</v>
      </c>
      <c r="I4233" s="6" t="str">
        <f t="shared" si="267"/>
        <v>-</v>
      </c>
    </row>
    <row r="4234" spans="1:9">
      <c r="A4234" s="6">
        <v>4233</v>
      </c>
      <c r="B4234" s="47" t="str">
        <f t="shared" si="264"/>
        <v>00001089</v>
      </c>
      <c r="C4234" s="47" t="str">
        <f>IFERROR(VLOOKUP(B4234,总表!A:B,2,0),"-")</f>
        <v>-</v>
      </c>
      <c r="D4234" s="6" t="str">
        <f t="shared" si="265"/>
        <v>-</v>
      </c>
      <c r="E4234" s="6" t="str">
        <f>IFERROR(VLOOKUP(B4234,总表!A:D,3,0),"-")</f>
        <v>-</v>
      </c>
      <c r="F4234" s="6" t="str">
        <f t="shared" si="266"/>
        <v>-</v>
      </c>
      <c r="G4234" s="6" t="s">
        <v>9</v>
      </c>
      <c r="H4234" s="6" t="str">
        <f>IF(IFERROR(VLOOKUP(B4234,总表!A:D,4,0),"露易")=0," ",IFERROR(VLOOKUP(B4234,总表!A:D,4,0),"-"))</f>
        <v>-</v>
      </c>
      <c r="I4234" s="6" t="str">
        <f t="shared" si="267"/>
        <v>-</v>
      </c>
    </row>
    <row r="4235" spans="1:9">
      <c r="A4235" s="6">
        <v>4234</v>
      </c>
      <c r="B4235" s="47" t="str">
        <f t="shared" si="264"/>
        <v>0000108A</v>
      </c>
      <c r="C4235" s="47" t="str">
        <f>IFERROR(VLOOKUP(B4235,总表!A:B,2,0),"-")</f>
        <v>-</v>
      </c>
      <c r="D4235" s="6" t="str">
        <f t="shared" si="265"/>
        <v>-</v>
      </c>
      <c r="E4235" s="6" t="str">
        <f>IFERROR(VLOOKUP(B4235,总表!A:D,3,0),"-")</f>
        <v>-</v>
      </c>
      <c r="F4235" s="6" t="str">
        <f t="shared" si="266"/>
        <v>-</v>
      </c>
      <c r="G4235" s="6" t="s">
        <v>9</v>
      </c>
      <c r="H4235" s="6" t="str">
        <f>IF(IFERROR(VLOOKUP(B4235,总表!A:D,4,0),"露易")=0," ",IFERROR(VLOOKUP(B4235,总表!A:D,4,0),"-"))</f>
        <v>-</v>
      </c>
      <c r="I4235" s="6" t="str">
        <f t="shared" si="267"/>
        <v>-</v>
      </c>
    </row>
    <row r="4236" spans="1:9">
      <c r="A4236" s="6">
        <v>4235</v>
      </c>
      <c r="B4236" s="47" t="str">
        <f t="shared" si="264"/>
        <v>0000108B</v>
      </c>
      <c r="C4236" s="50" t="str">
        <f>IFERROR(VLOOKUP(B4236,总表!A:B,2,0),"-")</f>
        <v>脸部装饰</v>
      </c>
      <c r="D4236" s="51" t="str">
        <f t="shared" si="265"/>
        <v>脸部装饰</v>
      </c>
      <c r="E4236" s="51" t="str">
        <f>IFERROR(VLOOKUP(B4236,总表!A:D,3,0),"-")</f>
        <v>圆框眼镜</v>
      </c>
      <c r="F4236" s="51" t="str">
        <f t="shared" si="266"/>
        <v>圆框眼镜</v>
      </c>
      <c r="H4236" s="6" t="str">
        <f>IF(IFERROR(VLOOKUP(B4236,总表!A:D,4,0),"露易")=0," ",IFERROR(VLOOKUP(B4236,总表!A:D,4,0),"-"))</f>
        <v>黑色</v>
      </c>
      <c r="I4236" s="6" t="str">
        <f t="shared" si="267"/>
        <v>黑色</v>
      </c>
    </row>
    <row r="4237" spans="1:9">
      <c r="A4237" s="6">
        <v>4236</v>
      </c>
      <c r="B4237" s="47" t="str">
        <f t="shared" si="264"/>
        <v>0000108C</v>
      </c>
      <c r="C4237" s="50" t="str">
        <f>IFERROR(VLOOKUP(B4237,总表!A:B,2,0),"-")</f>
        <v>脸部装饰</v>
      </c>
      <c r="D4237" s="51" t="str">
        <f t="shared" si="265"/>
        <v>脸部装饰</v>
      </c>
      <c r="E4237" s="6" t="str">
        <f>IFERROR(VLOOKUP(B4237,总表!A:D,3,0),"-")</f>
        <v>方框眼镜</v>
      </c>
      <c r="F4237" s="6" t="str">
        <f t="shared" si="266"/>
        <v>方框眼镜</v>
      </c>
      <c r="H4237" s="6" t="str">
        <f>IF(IFERROR(VLOOKUP(B4237,总表!A:D,4,0),"露易")=0," ",IFERROR(VLOOKUP(B4237,总表!A:D,4,0),"-"))</f>
        <v>棕色</v>
      </c>
      <c r="I4237" s="6" t="str">
        <f t="shared" si="267"/>
        <v>棕色</v>
      </c>
    </row>
    <row r="4238" spans="1:9">
      <c r="A4238" s="6">
        <v>4237</v>
      </c>
      <c r="B4238" s="47" t="str">
        <f t="shared" si="264"/>
        <v>0000108D</v>
      </c>
      <c r="C4238" s="50" t="str">
        <f>IFERROR(VLOOKUP(B4238,总表!A:B,2,0),"-")</f>
        <v>脸部装饰</v>
      </c>
      <c r="D4238" s="51" t="str">
        <f t="shared" si="265"/>
        <v>脸部装饰</v>
      </c>
      <c r="E4238" s="51" t="str">
        <f>IFERROR(VLOOKUP(B4238,总表!A:D,3,0),"-")</f>
        <v>爱心墨镜</v>
      </c>
      <c r="F4238" s="51" t="str">
        <f t="shared" si="266"/>
        <v>爱心墨镜</v>
      </c>
      <c r="H4238" s="6" t="str">
        <f>IF(IFERROR(VLOOKUP(B4238,总表!A:D,4,0),"露易")=0," ",IFERROR(VLOOKUP(B4238,总表!A:D,4,0),"-"))</f>
        <v>粉红</v>
      </c>
      <c r="I4238" s="6" t="str">
        <f t="shared" si="267"/>
        <v>粉红</v>
      </c>
    </row>
    <row r="4239" spans="1:9">
      <c r="A4239" s="6">
        <v>4238</v>
      </c>
      <c r="B4239" s="47" t="str">
        <f t="shared" si="264"/>
        <v>0000108E</v>
      </c>
      <c r="C4239" s="50" t="str">
        <f>IFERROR(VLOOKUP(B4239,总表!A:B,2,0),"-")</f>
        <v>脸部装饰</v>
      </c>
      <c r="D4239" s="51" t="str">
        <f t="shared" si="265"/>
        <v>脸部装饰</v>
      </c>
      <c r="E4239" s="6" t="str">
        <f>IFERROR(VLOOKUP(B4239,总表!A:D,3,0),"-")</f>
        <v>眉框眼镜</v>
      </c>
      <c r="F4239" s="6" t="str">
        <f t="shared" si="266"/>
        <v>眉框眼镜</v>
      </c>
      <c r="H4239" s="6" t="str">
        <f>IF(IFERROR(VLOOKUP(B4239,总表!A:D,4,0),"露易")=0," ",IFERROR(VLOOKUP(B4239,总表!A:D,4,0),"-"))</f>
        <v>黑色</v>
      </c>
      <c r="I4239" s="6" t="str">
        <f t="shared" si="267"/>
        <v>黑色</v>
      </c>
    </row>
    <row r="4240" spans="1:9">
      <c r="A4240" s="6">
        <v>4239</v>
      </c>
      <c r="B4240" s="47" t="str">
        <f t="shared" si="264"/>
        <v>0000108F</v>
      </c>
      <c r="C4240" s="50" t="str">
        <f>IFERROR(VLOOKUP(B4240,总表!A:B,2,0),"-")</f>
        <v>脸部装饰</v>
      </c>
      <c r="D4240" s="51" t="str">
        <f t="shared" si="265"/>
        <v>脸部装饰</v>
      </c>
      <c r="E4240" s="6" t="str">
        <f>IFERROR(VLOOKUP(B4240,总表!A:D,3,0),"-")</f>
        <v>八角形眼镜</v>
      </c>
      <c r="F4240" s="6" t="str">
        <f t="shared" si="266"/>
        <v>八角形眼镜</v>
      </c>
      <c r="H4240" s="6" t="str">
        <f>IF(IFERROR(VLOOKUP(B4240,总表!A:D,4,0),"露易")=0," ",IFERROR(VLOOKUP(B4240,总表!A:D,4,0),"-"))</f>
        <v>灰色</v>
      </c>
      <c r="I4240" s="6" t="str">
        <f t="shared" si="267"/>
        <v>灰色</v>
      </c>
    </row>
    <row r="4241" spans="1:9">
      <c r="A4241" s="6">
        <v>4240</v>
      </c>
      <c r="B4241" s="47" t="str">
        <f t="shared" si="264"/>
        <v>00001090</v>
      </c>
      <c r="C4241" s="50" t="str">
        <f>IFERROR(VLOOKUP(B4241,总表!A:B,2,0),"-")</f>
        <v>脸部装饰</v>
      </c>
      <c r="D4241" s="51" t="str">
        <f t="shared" si="265"/>
        <v>脸部装饰</v>
      </c>
      <c r="E4241" s="6" t="str">
        <f>IFERROR(VLOOKUP(B4241,总表!A:D,3,0),"-")</f>
        <v>星形墨镜</v>
      </c>
      <c r="F4241" s="6" t="str">
        <f t="shared" si="266"/>
        <v>星形墨镜</v>
      </c>
      <c r="H4241" s="6" t="str">
        <f>IF(IFERROR(VLOOKUP(B4241,总表!A:D,4,0),"露易")=0," ",IFERROR(VLOOKUP(B4241,总表!A:D,4,0),"-"))</f>
        <v>黄色</v>
      </c>
      <c r="I4241" s="6" t="str">
        <f t="shared" si="267"/>
        <v>黄色</v>
      </c>
    </row>
    <row r="4242" spans="1:9">
      <c r="A4242" s="6">
        <v>4241</v>
      </c>
      <c r="B4242" s="47" t="str">
        <f t="shared" si="264"/>
        <v>00001091</v>
      </c>
      <c r="C4242" s="50" t="str">
        <f>IFERROR(VLOOKUP(B4242,总表!A:B,2,0),"-")</f>
        <v>脸部装饰</v>
      </c>
      <c r="D4242" s="51" t="str">
        <f t="shared" si="265"/>
        <v>脸部装饰</v>
      </c>
      <c r="E4242" s="6" t="str">
        <f>IFERROR(VLOOKUP(B4242,总表!A:D,3,0),"-")</f>
        <v>波士顿框眼镜</v>
      </c>
      <c r="F4242" s="6" t="str">
        <f t="shared" si="266"/>
        <v>波士顿框眼镜</v>
      </c>
      <c r="H4242" s="6" t="str">
        <f>IF(IFERROR(VLOOKUP(B4242,总表!A:D,4,0),"露易")=0," ",IFERROR(VLOOKUP(B4242,总表!A:D,4,0),"-"))</f>
        <v>黑色</v>
      </c>
      <c r="I4242" s="6" t="str">
        <f t="shared" si="267"/>
        <v>黑色</v>
      </c>
    </row>
    <row r="4243" spans="1:9">
      <c r="A4243" s="6">
        <v>4242</v>
      </c>
      <c r="B4243" s="47" t="str">
        <f t="shared" si="264"/>
        <v>00001092</v>
      </c>
      <c r="C4243" s="50" t="str">
        <f>IFERROR(VLOOKUP(B4243,总表!A:B,2,0),"-")</f>
        <v>脸部装饰</v>
      </c>
      <c r="D4243" s="51" t="str">
        <f t="shared" si="265"/>
        <v>脸部装饰</v>
      </c>
      <c r="E4243" s="6" t="str">
        <f>IFERROR(VLOOKUP(B4243,总表!A:D,3,0),"-")</f>
        <v>三角形墨镜</v>
      </c>
      <c r="F4243" s="6" t="str">
        <f t="shared" si="266"/>
        <v>三角形墨镜</v>
      </c>
      <c r="H4243" s="51" t="str">
        <f>IF(IFERROR(VLOOKUP(B4243,总表!A:D,4,0),"露易")=0," ",IFERROR(VLOOKUP(B4243,总表!A:D,4,0),"-"))</f>
        <v>红色</v>
      </c>
      <c r="I4243" s="51" t="str">
        <f t="shared" si="267"/>
        <v>红色</v>
      </c>
    </row>
    <row r="4244" spans="1:9">
      <c r="A4244" s="6">
        <v>4243</v>
      </c>
      <c r="B4244" s="47" t="str">
        <f t="shared" si="264"/>
        <v>00001093</v>
      </c>
      <c r="C4244" s="47" t="str">
        <f>IFERROR(VLOOKUP(B4244,总表!A:B,2,0),"-")</f>
        <v>-</v>
      </c>
      <c r="D4244" s="6" t="str">
        <f t="shared" si="265"/>
        <v>-</v>
      </c>
      <c r="E4244" s="6" t="str">
        <f>IFERROR(VLOOKUP(B4244,总表!A:D,3,0),"-")</f>
        <v>-</v>
      </c>
      <c r="F4244" s="6" t="str">
        <f t="shared" si="266"/>
        <v>-</v>
      </c>
      <c r="G4244" s="6" t="s">
        <v>9</v>
      </c>
      <c r="H4244" s="6" t="str">
        <f>IF(IFERROR(VLOOKUP(B4244,总表!A:D,4,0),"露易")=0," ",IFERROR(VLOOKUP(B4244,总表!A:D,4,0),"-"))</f>
        <v>-</v>
      </c>
      <c r="I4244" s="6" t="str">
        <f t="shared" si="267"/>
        <v>-</v>
      </c>
    </row>
    <row r="4245" spans="1:9">
      <c r="A4245" s="6">
        <v>4244</v>
      </c>
      <c r="B4245" s="47" t="str">
        <f t="shared" si="264"/>
        <v>00001094</v>
      </c>
      <c r="C4245" s="47" t="str">
        <f>IFERROR(VLOOKUP(B4245,总表!A:B,2,0),"-")</f>
        <v>-</v>
      </c>
      <c r="D4245" s="6" t="str">
        <f t="shared" si="265"/>
        <v>-</v>
      </c>
      <c r="E4245" s="6" t="str">
        <f>IFERROR(VLOOKUP(B4245,总表!A:D,3,0),"-")</f>
        <v>-</v>
      </c>
      <c r="F4245" s="6" t="str">
        <f t="shared" si="266"/>
        <v>-</v>
      </c>
      <c r="G4245" s="6" t="s">
        <v>9</v>
      </c>
      <c r="H4245" s="6" t="str">
        <f>IF(IFERROR(VLOOKUP(B4245,总表!A:D,4,0),"露易")=0," ",IFERROR(VLOOKUP(B4245,总表!A:D,4,0),"-"))</f>
        <v>-</v>
      </c>
      <c r="I4245" s="6" t="str">
        <f t="shared" si="267"/>
        <v>-</v>
      </c>
    </row>
    <row r="4246" spans="1:9">
      <c r="A4246" s="6">
        <v>4245</v>
      </c>
      <c r="B4246" s="47" t="str">
        <f t="shared" si="264"/>
        <v>00001095</v>
      </c>
      <c r="C4246" s="47" t="str">
        <f>IFERROR(VLOOKUP(B4246,总表!A:B,2,0),"-")</f>
        <v>其他类</v>
      </c>
      <c r="D4246" s="6" t="str">
        <f t="shared" si="265"/>
        <v>其他类</v>
      </c>
      <c r="E4246" s="51" t="str">
        <f>IFERROR(VLOOKUP(B4246,总表!A:D,3,0),"-")</f>
        <v>邮寄箱</v>
      </c>
      <c r="F4246" s="51" t="str">
        <f t="shared" si="266"/>
        <v>邮寄箱</v>
      </c>
      <c r="H4246" s="6" t="str">
        <f>IF(IFERROR(VLOOKUP(B4246,总表!A:D,4,0),"露易")=0," ",IFERROR(VLOOKUP(B4246,总表!A:D,4,0),"-"))</f>
        <v> </v>
      </c>
      <c r="I4246" s="6" t="str">
        <f t="shared" si="267"/>
        <v> </v>
      </c>
    </row>
    <row r="4247" spans="1:9">
      <c r="A4247" s="6">
        <v>4246</v>
      </c>
      <c r="B4247" s="47" t="str">
        <f t="shared" si="264"/>
        <v>00001096</v>
      </c>
      <c r="C4247" s="50" t="str">
        <f>IFERROR(VLOOKUP(B4247,总表!A:B,2,0),"-")</f>
        <v>裤裙类</v>
      </c>
      <c r="D4247" s="51" t="str">
        <f t="shared" si="265"/>
        <v>裤裙类</v>
      </c>
      <c r="E4247" s="6" t="str">
        <f>IFERROR(VLOOKUP(B4247,总表!A:D,3,0),"-")</f>
        <v>牛仔裙</v>
      </c>
      <c r="F4247" s="6" t="str">
        <f t="shared" si="266"/>
        <v>牛仔裙</v>
      </c>
      <c r="H4247" s="51" t="str">
        <f>IF(IFERROR(VLOOKUP(B4247,总表!A:D,4,0),"露易")=0," ",IFERROR(VLOOKUP(B4247,总表!A:D,4,0),"-"))</f>
        <v>蓝色</v>
      </c>
      <c r="I4247" s="51" t="str">
        <f t="shared" si="267"/>
        <v>蓝色</v>
      </c>
    </row>
    <row r="4248" spans="1:9">
      <c r="A4248" s="6">
        <v>4247</v>
      </c>
      <c r="B4248" s="47" t="str">
        <f t="shared" si="264"/>
        <v>00001097</v>
      </c>
      <c r="C4248" s="47" t="str">
        <f>IFERROR(VLOOKUP(B4248,总表!A:B,2,0),"-")</f>
        <v>上衣</v>
      </c>
      <c r="D4248" s="6" t="str">
        <f t="shared" si="265"/>
        <v>上衣</v>
      </c>
      <c r="E4248" s="6" t="str">
        <f>IFERROR(VLOOKUP(B4248,总表!A:D,3,0),"-")</f>
        <v>民族风刺绣罩衫</v>
      </c>
      <c r="F4248" s="6" t="str">
        <f t="shared" si="266"/>
        <v>民族风刺绣罩衫</v>
      </c>
      <c r="H4248" s="6" t="str">
        <f>IF(IFERROR(VLOOKUP(B4248,总表!A:D,4,0),"露易")=0," ",IFERROR(VLOOKUP(B4248,总表!A:D,4,0),"-"))</f>
        <v>白色</v>
      </c>
      <c r="I4248" s="6" t="str">
        <f t="shared" si="267"/>
        <v>白色</v>
      </c>
    </row>
    <row r="4249" spans="1:9">
      <c r="A4249" s="6">
        <v>4248</v>
      </c>
      <c r="B4249" s="47" t="str">
        <f t="shared" si="264"/>
        <v>00001098</v>
      </c>
      <c r="C4249" s="50" t="str">
        <f>IFERROR(VLOOKUP(B4249,总表!A:B,2,0),"-")</f>
        <v>连衣套装</v>
      </c>
      <c r="D4249" s="51" t="str">
        <f t="shared" si="265"/>
        <v>连衣套装</v>
      </c>
      <c r="E4249" s="51" t="str">
        <f>IFERROR(VLOOKUP(B4249,总表!A:D,3,0),"-")</f>
        <v>长睡袍</v>
      </c>
      <c r="F4249" s="51" t="str">
        <f t="shared" si="266"/>
        <v>长睡袍</v>
      </c>
      <c r="H4249" s="51" t="str">
        <f>IF(IFERROR(VLOOKUP(B4249,总表!A:D,4,0),"露易")=0," ",IFERROR(VLOOKUP(B4249,总表!A:D,4,0),"-"))</f>
        <v>蓝色</v>
      </c>
      <c r="I4249" s="51" t="str">
        <f t="shared" si="267"/>
        <v>蓝色</v>
      </c>
    </row>
    <row r="4250" spans="1:9">
      <c r="A4250" s="6">
        <v>4249</v>
      </c>
      <c r="B4250" s="47" t="str">
        <f t="shared" si="264"/>
        <v>00001099</v>
      </c>
      <c r="C4250" s="50" t="str">
        <f>IFERROR(VLOOKUP(B4250,总表!A:B,2,0),"-")</f>
        <v>连衣套装</v>
      </c>
      <c r="D4250" s="51" t="str">
        <f t="shared" si="265"/>
        <v>连衣套装</v>
      </c>
      <c r="E4250" s="6" t="str">
        <f>IFERROR(VLOOKUP(B4250,总表!A:D,3,0),"-")</f>
        <v>柔道服</v>
      </c>
      <c r="F4250" s="6" t="str">
        <f t="shared" si="266"/>
        <v>柔道服</v>
      </c>
      <c r="H4250" s="6" t="str">
        <f>IF(IFERROR(VLOOKUP(B4250,总表!A:D,4,0),"露易")=0," ",IFERROR(VLOOKUP(B4250,总表!A:D,4,0),"-"))</f>
        <v>白色</v>
      </c>
      <c r="I4250" s="6" t="str">
        <f t="shared" si="267"/>
        <v>白色</v>
      </c>
    </row>
    <row r="4251" spans="1:9">
      <c r="A4251" s="6">
        <v>4250</v>
      </c>
      <c r="B4251" s="47" t="str">
        <f t="shared" si="264"/>
        <v>0000109A</v>
      </c>
      <c r="C4251" s="47" t="str">
        <f>IFERROR(VLOOKUP(B4251,总表!A:B,2,0),"-")</f>
        <v>-</v>
      </c>
      <c r="D4251" s="6" t="str">
        <f t="shared" si="265"/>
        <v>-</v>
      </c>
      <c r="E4251" s="6" t="str">
        <f>IFERROR(VLOOKUP(B4251,总表!A:D,3,0),"-")</f>
        <v>-</v>
      </c>
      <c r="F4251" s="6" t="str">
        <f t="shared" si="266"/>
        <v>-</v>
      </c>
      <c r="G4251" s="6" t="s">
        <v>9</v>
      </c>
      <c r="H4251" s="6" t="str">
        <f>IF(IFERROR(VLOOKUP(B4251,总表!A:D,4,0),"露易")=0," ",IFERROR(VLOOKUP(B4251,总表!A:D,4,0),"-"))</f>
        <v>-</v>
      </c>
      <c r="I4251" s="6" t="str">
        <f t="shared" si="267"/>
        <v>-</v>
      </c>
    </row>
    <row r="4252" spans="1:9">
      <c r="A4252" s="6">
        <v>4251</v>
      </c>
      <c r="B4252" s="47" t="str">
        <f t="shared" si="264"/>
        <v>0000109B</v>
      </c>
      <c r="C4252" s="50" t="str">
        <f>IFERROR(VLOOKUP(B4252,总表!A:B,2,0),"-")</f>
        <v>裤裙类</v>
      </c>
      <c r="D4252" s="51" t="str">
        <f t="shared" si="265"/>
        <v>裤裙类</v>
      </c>
      <c r="E4252" s="6" t="str">
        <f>IFERROR(VLOOKUP(B4252,总表!A:D,3,0),"-")</f>
        <v>破洞牛仔短裤</v>
      </c>
      <c r="F4252" s="6" t="str">
        <f t="shared" si="266"/>
        <v>破洞牛仔短裤</v>
      </c>
      <c r="H4252" s="6" t="str">
        <f>IF(IFERROR(VLOOKUP(B4252,总表!A:D,4,0),"露易")=0," ",IFERROR(VLOOKUP(B4252,总表!A:D,4,0),"-"))</f>
        <v>浅蓝色</v>
      </c>
      <c r="I4252" s="6" t="str">
        <f t="shared" si="267"/>
        <v>浅蓝色</v>
      </c>
    </row>
    <row r="4253" spans="1:9">
      <c r="A4253" s="6">
        <v>4252</v>
      </c>
      <c r="B4253" s="47" t="str">
        <f t="shared" si="264"/>
        <v>0000109C</v>
      </c>
      <c r="C4253" s="50" t="str">
        <f>IFERROR(VLOOKUP(B4253,总表!A:B,2,0),"-")</f>
        <v>裤裙类</v>
      </c>
      <c r="D4253" s="51" t="str">
        <f t="shared" si="265"/>
        <v>裤裙类</v>
      </c>
      <c r="E4253" s="51" t="str">
        <f>IFERROR(VLOOKUP(B4253,总表!A:D,3,0),"-")</f>
        <v>圆点长裙</v>
      </c>
      <c r="F4253" s="51" t="str">
        <f t="shared" si="266"/>
        <v>圆点长裙</v>
      </c>
      <c r="H4253" s="6" t="str">
        <f>IF(IFERROR(VLOOKUP(B4253,总表!A:D,4,0),"露易")=0," ",IFERROR(VLOOKUP(B4253,总表!A:D,4,0),"-"))</f>
        <v>黑色</v>
      </c>
      <c r="I4253" s="6" t="str">
        <f t="shared" si="267"/>
        <v>黑色</v>
      </c>
    </row>
    <row r="4254" spans="1:9">
      <c r="A4254" s="6">
        <v>4253</v>
      </c>
      <c r="B4254" s="47" t="str">
        <f t="shared" si="264"/>
        <v>0000109D</v>
      </c>
      <c r="C4254" s="47" t="str">
        <f>IFERROR(VLOOKUP(B4254,总表!A:B,2,0),"-")</f>
        <v>上衣</v>
      </c>
      <c r="D4254" s="6" t="str">
        <f t="shared" si="265"/>
        <v>上衣</v>
      </c>
      <c r="E4254" s="6" t="str">
        <f>IFERROR(VLOOKUP(B4254,总表!A:D,3,0),"-")</f>
        <v>无肩带背心</v>
      </c>
      <c r="F4254" s="6" t="str">
        <f t="shared" si="266"/>
        <v>无肩带背心</v>
      </c>
      <c r="H4254" s="51" t="str">
        <f>IF(IFERROR(VLOOKUP(B4254,总表!A:D,4,0),"露易")=0," ",IFERROR(VLOOKUP(B4254,总表!A:D,4,0),"-"))</f>
        <v>绿色</v>
      </c>
      <c r="I4254" s="51" t="str">
        <f t="shared" si="267"/>
        <v>绿色</v>
      </c>
    </row>
    <row r="4255" spans="1:9">
      <c r="A4255" s="6">
        <v>4254</v>
      </c>
      <c r="B4255" s="47" t="str">
        <f t="shared" si="264"/>
        <v>0000109E</v>
      </c>
      <c r="C4255" s="50" t="str">
        <f>IFERROR(VLOOKUP(B4255,总表!A:B,2,0),"-")</f>
        <v>裤裙类</v>
      </c>
      <c r="D4255" s="51" t="str">
        <f t="shared" si="265"/>
        <v>裤裙类</v>
      </c>
      <c r="E4255" s="6" t="str">
        <f>IFERROR(VLOOKUP(B4255,总表!A:D,3,0),"-")</f>
        <v>条纹工作裤</v>
      </c>
      <c r="F4255" s="6" t="str">
        <f t="shared" si="266"/>
        <v>条纹工作裤</v>
      </c>
      <c r="H4255" s="51" t="str">
        <f>IF(IFERROR(VLOOKUP(B4255,总表!A:D,4,0),"露易")=0," ",IFERROR(VLOOKUP(B4255,总表!A:D,4,0),"-"))</f>
        <v>蓝色</v>
      </c>
      <c r="I4255" s="51" t="str">
        <f t="shared" si="267"/>
        <v>蓝色</v>
      </c>
    </row>
    <row r="4256" spans="1:9">
      <c r="A4256" s="6">
        <v>4255</v>
      </c>
      <c r="B4256" s="47" t="str">
        <f t="shared" si="264"/>
        <v>0000109F</v>
      </c>
      <c r="C4256" s="50" t="str">
        <f>IFERROR(VLOOKUP(B4256,总表!A:B,2,0),"-")</f>
        <v>裤裙类</v>
      </c>
      <c r="D4256" s="51" t="str">
        <f t="shared" si="265"/>
        <v>裤裙类</v>
      </c>
      <c r="E4256" s="51" t="str">
        <f>IFERROR(VLOOKUP(B4256,总表!A:D,3,0),"-")</f>
        <v>链条裤</v>
      </c>
      <c r="F4256" s="51" t="str">
        <f t="shared" si="266"/>
        <v>链条裤</v>
      </c>
      <c r="H4256" s="51" t="str">
        <f>IF(IFERROR(VLOOKUP(B4256,总表!A:D,4,0),"露易")=0," ",IFERROR(VLOOKUP(B4256,总表!A:D,4,0),"-"))</f>
        <v>红色</v>
      </c>
      <c r="I4256" s="51" t="str">
        <f t="shared" si="267"/>
        <v>红色</v>
      </c>
    </row>
    <row r="4257" spans="1:9">
      <c r="A4257" s="6">
        <v>4256</v>
      </c>
      <c r="B4257" s="47" t="str">
        <f t="shared" si="264"/>
        <v>000010A0</v>
      </c>
      <c r="C4257" s="50" t="str">
        <f>IFERROR(VLOOKUP(B4257,总表!A:B,2,0),"-")</f>
        <v>裤裙类</v>
      </c>
      <c r="D4257" s="51" t="str">
        <f t="shared" si="265"/>
        <v>裤裙类</v>
      </c>
      <c r="E4257" s="6" t="str">
        <f>IFERROR(VLOOKUP(B4257,总表!A:D,3,0),"-")</f>
        <v>羽绒裤</v>
      </c>
      <c r="F4257" s="6" t="str">
        <f t="shared" si="266"/>
        <v>羽绒裤</v>
      </c>
      <c r="H4257" s="51" t="str">
        <f>IF(IFERROR(VLOOKUP(B4257,总表!A:D,4,0),"露易")=0," ",IFERROR(VLOOKUP(B4257,总表!A:D,4,0),"-"))</f>
        <v>蓝色</v>
      </c>
      <c r="I4257" s="51" t="str">
        <f t="shared" si="267"/>
        <v>蓝色</v>
      </c>
    </row>
    <row r="4258" spans="1:9">
      <c r="A4258" s="6">
        <v>4257</v>
      </c>
      <c r="B4258" s="47" t="str">
        <f t="shared" si="264"/>
        <v>000010A1</v>
      </c>
      <c r="C4258" s="50" t="str">
        <f>IFERROR(VLOOKUP(B4258,总表!A:B,2,0),"-")</f>
        <v>裤裙类</v>
      </c>
      <c r="D4258" s="51" t="str">
        <f t="shared" si="265"/>
        <v>裤裙类</v>
      </c>
      <c r="E4258" s="6" t="str">
        <f>IFERROR(VLOOKUP(B4258,总表!A:D,3,0),"-")</f>
        <v>卡其长裙</v>
      </c>
      <c r="F4258" s="6" t="str">
        <f t="shared" si="266"/>
        <v>卡其长裙</v>
      </c>
      <c r="H4258" s="6" t="str">
        <f>IF(IFERROR(VLOOKUP(B4258,总表!A:D,4,0),"露易")=0," ",IFERROR(VLOOKUP(B4258,总表!A:D,4,0),"-"))</f>
        <v>米色</v>
      </c>
      <c r="I4258" s="6" t="str">
        <f t="shared" si="267"/>
        <v>米色</v>
      </c>
    </row>
    <row r="4259" spans="1:9">
      <c r="A4259" s="6">
        <v>4258</v>
      </c>
      <c r="B4259" s="47" t="str">
        <f t="shared" si="264"/>
        <v>000010A2</v>
      </c>
      <c r="C4259" s="47" t="str">
        <f>IFERROR(VLOOKUP(B4259,总表!A:B,2,0),"-")</f>
        <v>-</v>
      </c>
      <c r="D4259" s="6" t="str">
        <f t="shared" si="265"/>
        <v>-</v>
      </c>
      <c r="E4259" s="6" t="str">
        <f>IFERROR(VLOOKUP(B4259,总表!A:D,3,0),"-")</f>
        <v>-</v>
      </c>
      <c r="F4259" s="6" t="str">
        <f t="shared" si="266"/>
        <v>-</v>
      </c>
      <c r="G4259" s="6" t="s">
        <v>9</v>
      </c>
      <c r="H4259" s="6" t="str">
        <f>IF(IFERROR(VLOOKUP(B4259,总表!A:D,4,0),"露易")=0," ",IFERROR(VLOOKUP(B4259,总表!A:D,4,0),"-"))</f>
        <v>-</v>
      </c>
      <c r="I4259" s="6" t="str">
        <f t="shared" si="267"/>
        <v>-</v>
      </c>
    </row>
    <row r="4260" spans="1:9">
      <c r="A4260" s="6">
        <v>4259</v>
      </c>
      <c r="B4260" s="47" t="str">
        <f t="shared" si="264"/>
        <v>000010A3</v>
      </c>
      <c r="C4260" s="47" t="str">
        <f>IFERROR(VLOOKUP(B4260,总表!A:B,2,0),"-")</f>
        <v>-</v>
      </c>
      <c r="D4260" s="6" t="str">
        <f t="shared" si="265"/>
        <v>-</v>
      </c>
      <c r="E4260" s="6" t="str">
        <f>IFERROR(VLOOKUP(B4260,总表!A:D,3,0),"-")</f>
        <v>-</v>
      </c>
      <c r="F4260" s="6" t="str">
        <f t="shared" si="266"/>
        <v>-</v>
      </c>
      <c r="G4260" s="6" t="s">
        <v>9</v>
      </c>
      <c r="H4260" s="6" t="str">
        <f>IF(IFERROR(VLOOKUP(B4260,总表!A:D,4,0),"露易")=0," ",IFERROR(VLOOKUP(B4260,总表!A:D,4,0),"-"))</f>
        <v>-</v>
      </c>
      <c r="I4260" s="6" t="str">
        <f t="shared" si="267"/>
        <v>-</v>
      </c>
    </row>
    <row r="4261" spans="1:9">
      <c r="A4261" s="6">
        <v>4260</v>
      </c>
      <c r="B4261" s="47" t="str">
        <f t="shared" si="264"/>
        <v>000010A4</v>
      </c>
      <c r="C4261" s="47" t="str">
        <f>IFERROR(VLOOKUP(B4261,总表!A:B,2,0),"-")</f>
        <v>-</v>
      </c>
      <c r="D4261" s="6" t="str">
        <f t="shared" si="265"/>
        <v>-</v>
      </c>
      <c r="E4261" s="6" t="str">
        <f>IFERROR(VLOOKUP(B4261,总表!A:D,3,0),"-")</f>
        <v>-</v>
      </c>
      <c r="F4261" s="6" t="str">
        <f t="shared" si="266"/>
        <v>-</v>
      </c>
      <c r="H4261" s="6" t="str">
        <f>IF(IFERROR(VLOOKUP(B4261,总表!A:D,4,0),"露易")=0," ",IFERROR(VLOOKUP(B4261,总表!A:D,4,0),"-"))</f>
        <v>-</v>
      </c>
      <c r="I4261" s="6" t="str">
        <f t="shared" si="267"/>
        <v>-</v>
      </c>
    </row>
    <row r="4262" spans="1:9">
      <c r="A4262" s="6">
        <v>4261</v>
      </c>
      <c r="B4262" s="47" t="str">
        <f t="shared" si="264"/>
        <v>000010A5</v>
      </c>
      <c r="C4262" s="47" t="str">
        <f>IFERROR(VLOOKUP(B4262,总表!A:B,2,0),"-")</f>
        <v>-</v>
      </c>
      <c r="D4262" s="6" t="str">
        <f t="shared" si="265"/>
        <v>-</v>
      </c>
      <c r="E4262" s="6" t="str">
        <f>IFERROR(VLOOKUP(B4262,总表!A:D,3,0),"-")</f>
        <v>-</v>
      </c>
      <c r="F4262" s="6" t="str">
        <f t="shared" si="266"/>
        <v>-</v>
      </c>
      <c r="G4262" s="6" t="s">
        <v>9</v>
      </c>
      <c r="H4262" s="6" t="str">
        <f>IF(IFERROR(VLOOKUP(B4262,总表!A:D,4,0),"露易")=0," ",IFERROR(VLOOKUP(B4262,总表!A:D,4,0),"-"))</f>
        <v>-</v>
      </c>
      <c r="I4262" s="6" t="str">
        <f t="shared" si="267"/>
        <v>-</v>
      </c>
    </row>
    <row r="4263" spans="1:9">
      <c r="A4263" s="6">
        <v>4262</v>
      </c>
      <c r="B4263" s="47" t="str">
        <f t="shared" si="264"/>
        <v>000010A6</v>
      </c>
      <c r="C4263" s="50" t="str">
        <f>IFERROR(VLOOKUP(B4263,总表!A:B,2,0),"-")</f>
        <v>连衣套装</v>
      </c>
      <c r="D4263" s="51" t="str">
        <f t="shared" si="265"/>
        <v>连衣套装</v>
      </c>
      <c r="E4263" s="6" t="str">
        <f>IFERROR(VLOOKUP(B4263,总表!A:D,3,0),"-")</f>
        <v>粗横纹连身裙</v>
      </c>
      <c r="F4263" s="6" t="str">
        <f t="shared" si="266"/>
        <v>粗横纹连身裙</v>
      </c>
      <c r="H4263" s="6" t="str">
        <f>IF(IFERROR(VLOOKUP(B4263,总表!A:D,4,0),"露易")=0," ",IFERROR(VLOOKUP(B4263,总表!A:D,4,0),"-"))</f>
        <v>黑色</v>
      </c>
      <c r="I4263" s="6" t="str">
        <f t="shared" si="267"/>
        <v>黑色</v>
      </c>
    </row>
    <row r="4264" spans="1:9">
      <c r="A4264" s="6">
        <v>4263</v>
      </c>
      <c r="B4264" s="47" t="str">
        <f t="shared" si="264"/>
        <v>000010A7</v>
      </c>
      <c r="C4264" s="50" t="str">
        <f>IFERROR(VLOOKUP(B4264,总表!A:B,2,0),"-")</f>
        <v>脸部装饰</v>
      </c>
      <c r="D4264" s="51" t="str">
        <f t="shared" si="265"/>
        <v>脸部装饰</v>
      </c>
      <c r="E4264" s="6" t="str">
        <f>IFERROR(VLOOKUP(B4264,总表!A:D,3,0),"-")</f>
        <v>双梁眼镜</v>
      </c>
      <c r="F4264" s="6" t="str">
        <f t="shared" si="266"/>
        <v>双梁眼镜</v>
      </c>
      <c r="H4264" s="6" t="str">
        <f>IF(IFERROR(VLOOKUP(B4264,总表!A:D,4,0),"露易")=0," ",IFERROR(VLOOKUP(B4264,总表!A:D,4,0),"-"))</f>
        <v>金色</v>
      </c>
      <c r="I4264" s="6" t="str">
        <f t="shared" si="267"/>
        <v>金色</v>
      </c>
    </row>
    <row r="4265" spans="1:9">
      <c r="A4265" s="6">
        <v>4264</v>
      </c>
      <c r="B4265" s="47" t="str">
        <f t="shared" si="264"/>
        <v>000010A8</v>
      </c>
      <c r="C4265" s="47" t="str">
        <f>IFERROR(VLOOKUP(B4265,总表!A:B,2,0),"-")</f>
        <v>-</v>
      </c>
      <c r="D4265" s="6" t="str">
        <f t="shared" si="265"/>
        <v>-</v>
      </c>
      <c r="E4265" s="6" t="str">
        <f>IFERROR(VLOOKUP(B4265,总表!A:D,3,0),"-")</f>
        <v>-</v>
      </c>
      <c r="F4265" s="6" t="str">
        <f t="shared" si="266"/>
        <v>-</v>
      </c>
      <c r="G4265" s="6" t="s">
        <v>9</v>
      </c>
      <c r="H4265" s="6" t="str">
        <f>IF(IFERROR(VLOOKUP(B4265,总表!A:D,4,0),"露易")=0," ",IFERROR(VLOOKUP(B4265,总表!A:D,4,0),"-"))</f>
        <v>-</v>
      </c>
      <c r="I4265" s="6" t="str">
        <f t="shared" si="267"/>
        <v>-</v>
      </c>
    </row>
    <row r="4266" spans="1:9">
      <c r="A4266" s="6">
        <v>4265</v>
      </c>
      <c r="B4266" s="47" t="str">
        <f t="shared" si="264"/>
        <v>000010A9</v>
      </c>
      <c r="C4266" s="50" t="str">
        <f>IFERROR(VLOOKUP(B4266,总表!A:B,2,0),"-")</f>
        <v>连衣套装</v>
      </c>
      <c r="D4266" s="51" t="str">
        <f t="shared" si="265"/>
        <v>连衣套装</v>
      </c>
      <c r="E4266" s="6" t="str">
        <f>IFERROR(VLOOKUP(B4266,总表!A:D,3,0),"-")</f>
        <v>棉麻连身裙</v>
      </c>
      <c r="F4266" s="6" t="str">
        <f t="shared" si="266"/>
        <v>棉麻连身裙</v>
      </c>
      <c r="H4266" s="6" t="str">
        <f>IF(IFERROR(VLOOKUP(B4266,总表!A:D,4,0),"露易")=0," ",IFERROR(VLOOKUP(B4266,总表!A:D,4,0),"-"))</f>
        <v>黑色</v>
      </c>
      <c r="I4266" s="6" t="str">
        <f t="shared" si="267"/>
        <v>黑色</v>
      </c>
    </row>
    <row r="4267" spans="1:9">
      <c r="A4267" s="6">
        <v>4266</v>
      </c>
      <c r="B4267" s="47" t="str">
        <f t="shared" si="264"/>
        <v>000010AA</v>
      </c>
      <c r="C4267" s="50" t="str">
        <f>IFERROR(VLOOKUP(B4267,总表!A:B,2,0),"-")</f>
        <v>裤裙类</v>
      </c>
      <c r="D4267" s="51" t="str">
        <f t="shared" si="265"/>
        <v>裤裙类</v>
      </c>
      <c r="E4267" s="6" t="str">
        <f>IFERROR(VLOOKUP(B4267,总表!A:D,3,0),"-")</f>
        <v>羽绒短裙</v>
      </c>
      <c r="F4267" s="6" t="str">
        <f t="shared" si="266"/>
        <v>羽绒短裙</v>
      </c>
      <c r="H4267" s="51" t="str">
        <f>IF(IFERROR(VLOOKUP(B4267,总表!A:D,4,0),"露易")=0," ",IFERROR(VLOOKUP(B4267,总表!A:D,4,0),"-"))</f>
        <v>蓝色</v>
      </c>
      <c r="I4267" s="51" t="str">
        <f t="shared" si="267"/>
        <v>蓝色</v>
      </c>
    </row>
    <row r="4268" spans="1:9">
      <c r="A4268" s="6">
        <v>4267</v>
      </c>
      <c r="B4268" s="47" t="str">
        <f t="shared" si="264"/>
        <v>000010AB</v>
      </c>
      <c r="C4268" s="47" t="str">
        <f>IFERROR(VLOOKUP(B4268,总表!A:B,2,0),"-")</f>
        <v>上衣</v>
      </c>
      <c r="D4268" s="6" t="str">
        <f t="shared" si="265"/>
        <v>上衣</v>
      </c>
      <c r="E4268" s="6" t="str">
        <f>IFERROR(VLOOKUP(B4268,总表!A:D,3,0),"-")</f>
        <v>运动坦克背心</v>
      </c>
      <c r="F4268" s="6" t="str">
        <f t="shared" si="266"/>
        <v>运动坦克背心</v>
      </c>
      <c r="H4268" s="6" t="str">
        <f>IF(IFERROR(VLOOKUP(B4268,总表!A:D,4,0),"露易")=0," ",IFERROR(VLOOKUP(B4268,总表!A:D,4,0),"-"))</f>
        <v>灰色</v>
      </c>
      <c r="I4268" s="6" t="str">
        <f t="shared" si="267"/>
        <v>灰色</v>
      </c>
    </row>
    <row r="4269" spans="1:9">
      <c r="A4269" s="6">
        <v>4268</v>
      </c>
      <c r="B4269" s="47" t="str">
        <f t="shared" si="264"/>
        <v>000010AC</v>
      </c>
      <c r="C4269" s="47" t="str">
        <f>IFERROR(VLOOKUP(B4269,总表!A:B,2,0),"-")</f>
        <v>-</v>
      </c>
      <c r="D4269" s="6" t="str">
        <f t="shared" si="265"/>
        <v>-</v>
      </c>
      <c r="E4269" s="6" t="str">
        <f>IFERROR(VLOOKUP(B4269,总表!A:D,3,0),"-")</f>
        <v>-</v>
      </c>
      <c r="F4269" s="6" t="str">
        <f t="shared" si="266"/>
        <v>-</v>
      </c>
      <c r="G4269" s="6" t="s">
        <v>9</v>
      </c>
      <c r="H4269" s="6" t="str">
        <f>IF(IFERROR(VLOOKUP(B4269,总表!A:D,4,0),"露易")=0," ",IFERROR(VLOOKUP(B4269,总表!A:D,4,0),"-"))</f>
        <v>-</v>
      </c>
      <c r="I4269" s="6" t="str">
        <f t="shared" si="267"/>
        <v>-</v>
      </c>
    </row>
    <row r="4270" spans="1:9">
      <c r="A4270" s="6">
        <v>4269</v>
      </c>
      <c r="B4270" s="47" t="str">
        <f t="shared" si="264"/>
        <v>000010AD</v>
      </c>
      <c r="C4270" s="50" t="str">
        <f>IFERROR(VLOOKUP(B4270,总表!A:B,2,0),"-")</f>
        <v>摆设类</v>
      </c>
      <c r="D4270" s="51" t="str">
        <f t="shared" si="265"/>
        <v>摆设类</v>
      </c>
      <c r="E4270" s="51" t="str">
        <f>IFERROR(VLOOKUP(B4270,总表!A:D,3,0),"-")</f>
        <v>绿色落叶</v>
      </c>
      <c r="F4270" s="51" t="str">
        <f t="shared" si="266"/>
        <v>绿色落叶</v>
      </c>
      <c r="H4270" s="6" t="str">
        <f>IF(IFERROR(VLOOKUP(B4270,总表!A:D,4,0),"露易")=0," ",IFERROR(VLOOKUP(B4270,总表!A:D,4,0),"-"))</f>
        <v> </v>
      </c>
      <c r="I4270" s="6" t="str">
        <f t="shared" si="267"/>
        <v> </v>
      </c>
    </row>
    <row r="4271" spans="1:9">
      <c r="A4271" s="6">
        <v>4270</v>
      </c>
      <c r="B4271" s="47" t="str">
        <f t="shared" si="264"/>
        <v>000010AE</v>
      </c>
      <c r="C4271" s="50" t="str">
        <f>IFERROR(VLOOKUP(B4271,总表!A:B,2,0),"-")</f>
        <v>摆设类</v>
      </c>
      <c r="D4271" s="51" t="str">
        <f t="shared" si="265"/>
        <v>摆设类</v>
      </c>
      <c r="E4271" s="6" t="str">
        <f>IFERROR(VLOOKUP(B4271,总表!A:D,3,0),"-")</f>
        <v>黄色落叶</v>
      </c>
      <c r="F4271" s="6" t="str">
        <f t="shared" si="266"/>
        <v>黄色落叶</v>
      </c>
      <c r="H4271" s="6" t="str">
        <f>IF(IFERROR(VLOOKUP(B4271,总表!A:D,4,0),"露易")=0," ",IFERROR(VLOOKUP(B4271,总表!A:D,4,0),"-"))</f>
        <v> </v>
      </c>
      <c r="I4271" s="6" t="str">
        <f t="shared" si="267"/>
        <v> </v>
      </c>
    </row>
    <row r="4272" spans="1:9">
      <c r="A4272" s="6">
        <v>4271</v>
      </c>
      <c r="B4272" s="47" t="str">
        <f t="shared" si="264"/>
        <v>000010AF</v>
      </c>
      <c r="C4272" s="50" t="str">
        <f>IFERROR(VLOOKUP(B4272,总表!A:B,2,0),"-")</f>
        <v>摆设类</v>
      </c>
      <c r="D4272" s="51" t="str">
        <f t="shared" si="265"/>
        <v>摆设类</v>
      </c>
      <c r="E4272" s="51" t="str">
        <f>IFERROR(VLOOKUP(B4272,总表!A:D,3,0),"-")</f>
        <v>红色落叶</v>
      </c>
      <c r="F4272" s="51" t="str">
        <f t="shared" si="266"/>
        <v>红色落叶</v>
      </c>
      <c r="H4272" s="6" t="str">
        <f>IF(IFERROR(VLOOKUP(B4272,总表!A:D,4,0),"露易")=0," ",IFERROR(VLOOKUP(B4272,总表!A:D,4,0),"-"))</f>
        <v> </v>
      </c>
      <c r="I4272" s="6" t="str">
        <f t="shared" si="267"/>
        <v> </v>
      </c>
    </row>
    <row r="4273" spans="1:9">
      <c r="A4273" s="6">
        <v>4272</v>
      </c>
      <c r="B4273" s="47" t="str">
        <f t="shared" si="264"/>
        <v>000010B0</v>
      </c>
      <c r="C4273" s="47" t="str">
        <f>IFERROR(VLOOKUP(B4273,总表!A:B,2,0),"-")</f>
        <v>-</v>
      </c>
      <c r="D4273" s="6" t="str">
        <f t="shared" si="265"/>
        <v>-</v>
      </c>
      <c r="E4273" s="6" t="str">
        <f>IFERROR(VLOOKUP(B4273,总表!A:D,3,0),"-")</f>
        <v>-</v>
      </c>
      <c r="F4273" s="6" t="str">
        <f t="shared" si="266"/>
        <v>-</v>
      </c>
      <c r="G4273" s="6" t="s">
        <v>9</v>
      </c>
      <c r="H4273" s="6" t="str">
        <f>IF(IFERROR(VLOOKUP(B4273,总表!A:D,4,0),"露易")=0," ",IFERROR(VLOOKUP(B4273,总表!A:D,4,0),"-"))</f>
        <v>-</v>
      </c>
      <c r="I4273" s="6" t="str">
        <f t="shared" si="267"/>
        <v>-</v>
      </c>
    </row>
    <row r="4274" spans="1:9">
      <c r="A4274" s="6">
        <v>4273</v>
      </c>
      <c r="B4274" s="47" t="str">
        <f t="shared" si="264"/>
        <v>000010B1</v>
      </c>
      <c r="C4274" s="50" t="str">
        <f>IFERROR(VLOOKUP(B4274,总表!A:B,2,0),"-")</f>
        <v>连衣套装</v>
      </c>
      <c r="D4274" s="51" t="str">
        <f t="shared" si="265"/>
        <v>连衣套装</v>
      </c>
      <c r="E4274" s="6" t="str">
        <f>IFERROR(VLOOKUP(B4274,总表!A:D,3,0),"-")</f>
        <v>魔术师长袍</v>
      </c>
      <c r="F4274" s="6" t="str">
        <f t="shared" si="266"/>
        <v>魔术师长袍</v>
      </c>
      <c r="H4274" s="51" t="str">
        <f>IF(IFERROR(VLOOKUP(B4274,总表!A:D,4,0),"露易")=0," ",IFERROR(VLOOKUP(B4274,总表!A:D,4,0),"-"))</f>
        <v>蓝色</v>
      </c>
      <c r="I4274" s="51" t="str">
        <f t="shared" si="267"/>
        <v>蓝色</v>
      </c>
    </row>
    <row r="4275" spans="1:9">
      <c r="A4275" s="6">
        <v>4274</v>
      </c>
      <c r="B4275" s="47" t="str">
        <f t="shared" si="264"/>
        <v>000010B2</v>
      </c>
      <c r="C4275" s="50" t="str">
        <f>IFERROR(VLOOKUP(B4275,总表!A:B,2,0),"-")</f>
        <v>裤裙类</v>
      </c>
      <c r="D4275" s="51" t="str">
        <f t="shared" si="265"/>
        <v>裤裙类</v>
      </c>
      <c r="E4275" s="6" t="str">
        <f>IFERROR(VLOOKUP(B4275,总表!A:D,3,0),"-")</f>
        <v>牛仔短裤</v>
      </c>
      <c r="F4275" s="6" t="str">
        <f t="shared" si="266"/>
        <v>牛仔短裤</v>
      </c>
      <c r="H4275" s="51" t="str">
        <f>IF(IFERROR(VLOOKUP(B4275,总表!A:D,4,0),"露易")=0," ",IFERROR(VLOOKUP(B4275,总表!A:D,4,0),"-"))</f>
        <v>蓝色</v>
      </c>
      <c r="I4275" s="51" t="str">
        <f t="shared" si="267"/>
        <v>蓝色</v>
      </c>
    </row>
    <row r="4276" spans="1:9">
      <c r="A4276" s="6">
        <v>4275</v>
      </c>
      <c r="B4276" s="47" t="str">
        <f t="shared" si="264"/>
        <v>000010B3</v>
      </c>
      <c r="C4276" s="47" t="str">
        <f>IFERROR(VLOOKUP(B4276,总表!A:B,2,0),"-")</f>
        <v>上衣</v>
      </c>
      <c r="D4276" s="6" t="str">
        <f t="shared" si="265"/>
        <v>上衣</v>
      </c>
      <c r="E4276" s="6" t="str">
        <f>IFERROR(VLOOKUP(B4276,总表!A:D,3,0),"-")</f>
        <v>短袖粗横纹T恤</v>
      </c>
      <c r="F4276" s="6" t="str">
        <f t="shared" si="266"/>
        <v>短袖粗横纹T恤</v>
      </c>
      <c r="H4276" s="6" t="str">
        <f>IF(IFERROR(VLOOKUP(B4276,总表!A:D,4,0),"露易")=0," ",IFERROR(VLOOKUP(B4276,总表!A:D,4,0),"-"))</f>
        <v>海军蓝</v>
      </c>
      <c r="I4276" s="6" t="str">
        <f t="shared" si="267"/>
        <v>海军蓝</v>
      </c>
    </row>
    <row r="4277" spans="1:9">
      <c r="A4277" s="6">
        <v>4276</v>
      </c>
      <c r="B4277" s="47" t="str">
        <f t="shared" si="264"/>
        <v>000010B4</v>
      </c>
      <c r="C4277" s="47" t="str">
        <f>IFERROR(VLOOKUP(B4277,总表!A:B,2,0),"-")</f>
        <v>-</v>
      </c>
      <c r="D4277" s="6" t="str">
        <f t="shared" si="265"/>
        <v>-</v>
      </c>
      <c r="E4277" s="6" t="str">
        <f>IFERROR(VLOOKUP(B4277,总表!A:D,3,0),"-")</f>
        <v>-</v>
      </c>
      <c r="F4277" s="6" t="str">
        <f t="shared" si="266"/>
        <v>-</v>
      </c>
      <c r="G4277" s="6" t="s">
        <v>9</v>
      </c>
      <c r="H4277" s="6" t="str">
        <f>IF(IFERROR(VLOOKUP(B4277,总表!A:D,4,0),"露易")=0," ",IFERROR(VLOOKUP(B4277,总表!A:D,4,0),"-"))</f>
        <v>-</v>
      </c>
      <c r="I4277" s="6" t="str">
        <f t="shared" si="267"/>
        <v>-</v>
      </c>
    </row>
    <row r="4278" spans="1:9">
      <c r="A4278" s="6">
        <v>4277</v>
      </c>
      <c r="B4278" s="47" t="str">
        <f t="shared" si="264"/>
        <v>000010B5</v>
      </c>
      <c r="C4278" s="47" t="str">
        <f>IFERROR(VLOOKUP(B4278,总表!A:B,2,0),"-")</f>
        <v>上衣</v>
      </c>
      <c r="D4278" s="6" t="str">
        <f t="shared" si="265"/>
        <v>上衣</v>
      </c>
      <c r="E4278" s="6" t="str">
        <f>IFERROR(VLOOKUP(B4278,总表!A:D,3,0),"-")</f>
        <v>羽绒背心</v>
      </c>
      <c r="F4278" s="6" t="str">
        <f t="shared" si="266"/>
        <v>羽绒背心</v>
      </c>
      <c r="H4278" s="6" t="str">
        <f>IF(IFERROR(VLOOKUP(B4278,总表!A:D,4,0),"露易")=0," ",IFERROR(VLOOKUP(B4278,总表!A:D,4,0),"-"))</f>
        <v>海军蓝</v>
      </c>
      <c r="I4278" s="6" t="str">
        <f t="shared" si="267"/>
        <v>海军蓝</v>
      </c>
    </row>
    <row r="4279" spans="1:9">
      <c r="A4279" s="6">
        <v>4278</v>
      </c>
      <c r="B4279" s="47" t="str">
        <f t="shared" si="264"/>
        <v>000010B6</v>
      </c>
      <c r="C4279" s="47" t="str">
        <f>IFERROR(VLOOKUP(B4279,总表!A:B,2,0),"-")</f>
        <v>-</v>
      </c>
      <c r="D4279" s="6" t="str">
        <f t="shared" si="265"/>
        <v>-</v>
      </c>
      <c r="E4279" s="6" t="str">
        <f>IFERROR(VLOOKUP(B4279,总表!A:D,3,0),"-")</f>
        <v>-</v>
      </c>
      <c r="F4279" s="6" t="str">
        <f t="shared" si="266"/>
        <v>-</v>
      </c>
      <c r="H4279" s="6" t="str">
        <f>IF(IFERROR(VLOOKUP(B4279,总表!A:D,4,0),"露易")=0," ",IFERROR(VLOOKUP(B4279,总表!A:D,4,0),"-"))</f>
        <v>-</v>
      </c>
      <c r="I4279" s="6" t="str">
        <f t="shared" si="267"/>
        <v>-</v>
      </c>
    </row>
    <row r="4280" spans="1:9">
      <c r="A4280" s="6">
        <v>4279</v>
      </c>
      <c r="B4280" s="47" t="str">
        <f t="shared" si="264"/>
        <v>000010B7</v>
      </c>
      <c r="C4280" s="50" t="str">
        <f>IFERROR(VLOOKUP(B4280,总表!A:B,2,0),"-")</f>
        <v>摆设类</v>
      </c>
      <c r="D4280" s="51" t="str">
        <f t="shared" si="265"/>
        <v>摆设类</v>
      </c>
      <c r="E4280" s="6" t="str">
        <f>IFERROR(VLOOKUP(B4280,总表!A:D,3,0),"-")</f>
        <v>冰棒</v>
      </c>
      <c r="F4280" s="6" t="str">
        <f t="shared" si="266"/>
        <v>冰棒</v>
      </c>
      <c r="H4280" s="6" t="str">
        <f>IF(IFERROR(VLOOKUP(B4280,总表!A:D,4,0),"露易")=0," ",IFERROR(VLOOKUP(B4280,总表!A:D,4,0),"-"))</f>
        <v> </v>
      </c>
      <c r="I4280" s="6" t="str">
        <f t="shared" si="267"/>
        <v> </v>
      </c>
    </row>
    <row r="4281" spans="1:9">
      <c r="A4281" s="6">
        <v>4280</v>
      </c>
      <c r="B4281" s="47" t="str">
        <f t="shared" si="264"/>
        <v>000010B8</v>
      </c>
      <c r="C4281" s="47" t="str">
        <f>IFERROR(VLOOKUP(B4281,总表!A:B,2,0),"-")</f>
        <v>-</v>
      </c>
      <c r="D4281" s="6" t="str">
        <f t="shared" si="265"/>
        <v>-</v>
      </c>
      <c r="E4281" s="6" t="str">
        <f>IFERROR(VLOOKUP(B4281,总表!A:D,3,0),"-")</f>
        <v>-</v>
      </c>
      <c r="F4281" s="6" t="str">
        <f t="shared" si="266"/>
        <v>-</v>
      </c>
      <c r="G4281" s="6" t="s">
        <v>9</v>
      </c>
      <c r="H4281" s="6" t="str">
        <f>IF(IFERROR(VLOOKUP(B4281,总表!A:D,4,0),"露易")=0," ",IFERROR(VLOOKUP(B4281,总表!A:D,4,0),"-"))</f>
        <v>-</v>
      </c>
      <c r="I4281" s="6" t="str">
        <f t="shared" si="267"/>
        <v>-</v>
      </c>
    </row>
    <row r="4282" spans="1:9">
      <c r="A4282" s="6">
        <v>4281</v>
      </c>
      <c r="B4282" s="47" t="str">
        <f t="shared" si="264"/>
        <v>000010B9</v>
      </c>
      <c r="C4282" s="47" t="str">
        <f>IFERROR(VLOOKUP(B4282,总表!A:B,2,0),"-")</f>
        <v>-</v>
      </c>
      <c r="D4282" s="6" t="str">
        <f t="shared" si="265"/>
        <v>-</v>
      </c>
      <c r="E4282" s="6" t="str">
        <f>IFERROR(VLOOKUP(B4282,总表!A:D,3,0),"-")</f>
        <v>-</v>
      </c>
      <c r="F4282" s="6" t="str">
        <f t="shared" si="266"/>
        <v>-</v>
      </c>
      <c r="G4282" s="6" t="s">
        <v>9</v>
      </c>
      <c r="H4282" s="6" t="str">
        <f>IF(IFERROR(VLOOKUP(B4282,总表!A:D,4,0),"露易")=0," ",IFERROR(VLOOKUP(B4282,总表!A:D,4,0),"-"))</f>
        <v>-</v>
      </c>
      <c r="I4282" s="6" t="str">
        <f t="shared" si="267"/>
        <v>-</v>
      </c>
    </row>
    <row r="4283" spans="1:9">
      <c r="A4283" s="6">
        <v>4282</v>
      </c>
      <c r="B4283" s="47" t="str">
        <f t="shared" si="264"/>
        <v>000010BA</v>
      </c>
      <c r="C4283" s="50" t="str">
        <f>IFERROR(VLOOKUP(B4283,总表!A:B,2,0),"-")</f>
        <v>脸部装饰</v>
      </c>
      <c r="D4283" s="51" t="str">
        <f t="shared" si="265"/>
        <v>脸部装饰</v>
      </c>
      <c r="E4283" s="6" t="str">
        <f>IFERROR(VLOOKUP(B4283,总表!A:D,3,0),"-")</f>
        <v>瓶底眼镜</v>
      </c>
      <c r="F4283" s="6" t="str">
        <f t="shared" si="266"/>
        <v>瓶底眼镜</v>
      </c>
      <c r="H4283" s="6" t="str">
        <f>IF(IFERROR(VLOOKUP(B4283,总表!A:D,4,0),"露易")=0," ",IFERROR(VLOOKUP(B4283,总表!A:D,4,0),"-"))</f>
        <v>黑色</v>
      </c>
      <c r="I4283" s="6" t="str">
        <f t="shared" si="267"/>
        <v>黑色</v>
      </c>
    </row>
    <row r="4284" spans="1:9">
      <c r="A4284" s="6">
        <v>4283</v>
      </c>
      <c r="B4284" s="47" t="str">
        <f t="shared" si="264"/>
        <v>000010BB</v>
      </c>
      <c r="C4284" s="50" t="str">
        <f>IFERROR(VLOOKUP(B4284,总表!A:B,2,0),"-")</f>
        <v>裤裙类</v>
      </c>
      <c r="D4284" s="51" t="str">
        <f t="shared" si="265"/>
        <v>裤裙类</v>
      </c>
      <c r="E4284" s="6" t="str">
        <f>IFERROR(VLOOKUP(B4284,总表!A:D,3,0),"-")</f>
        <v>棉质短裙</v>
      </c>
      <c r="F4284" s="6" t="str">
        <f t="shared" si="266"/>
        <v>棉质短裙</v>
      </c>
      <c r="H4284" s="6" t="str">
        <f>IF(IFERROR(VLOOKUP(B4284,总表!A:D,4,0),"露易")=0," ",IFERROR(VLOOKUP(B4284,总表!A:D,4,0),"-"))</f>
        <v>灰色</v>
      </c>
      <c r="I4284" s="6" t="str">
        <f t="shared" si="267"/>
        <v>灰色</v>
      </c>
    </row>
    <row r="4285" spans="1:9">
      <c r="A4285" s="6">
        <v>4284</v>
      </c>
      <c r="B4285" s="47" t="str">
        <f t="shared" si="264"/>
        <v>000010BC</v>
      </c>
      <c r="C4285" s="47" t="str">
        <f>IFERROR(VLOOKUP(B4285,总表!A:B,2,0),"-")</f>
        <v>-</v>
      </c>
      <c r="D4285" s="6" t="str">
        <f t="shared" si="265"/>
        <v>-</v>
      </c>
      <c r="E4285" s="6" t="str">
        <f>IFERROR(VLOOKUP(B4285,总表!A:D,3,0),"-")</f>
        <v>-</v>
      </c>
      <c r="F4285" s="6" t="str">
        <f t="shared" si="266"/>
        <v>-</v>
      </c>
      <c r="G4285" s="6" t="s">
        <v>9</v>
      </c>
      <c r="H4285" s="6" t="str">
        <f>IF(IFERROR(VLOOKUP(B4285,总表!A:D,4,0),"露易")=0," ",IFERROR(VLOOKUP(B4285,总表!A:D,4,0),"-"))</f>
        <v>-</v>
      </c>
      <c r="I4285" s="6" t="str">
        <f t="shared" si="267"/>
        <v>-</v>
      </c>
    </row>
    <row r="4286" spans="1:9">
      <c r="A4286" s="6">
        <v>4285</v>
      </c>
      <c r="B4286" s="47" t="str">
        <f t="shared" si="264"/>
        <v>000010BD</v>
      </c>
      <c r="C4286" s="47" t="str">
        <f>IFERROR(VLOOKUP(B4286,总表!A:B,2,0),"-")</f>
        <v>上衣</v>
      </c>
      <c r="D4286" s="6" t="str">
        <f t="shared" si="265"/>
        <v>上衣</v>
      </c>
      <c r="E4286" s="6" t="str">
        <f>IFERROR(VLOOKUP(B4286,总表!A:D,3,0),"-")</f>
        <v>教练外套</v>
      </c>
      <c r="F4286" s="6" t="str">
        <f t="shared" si="266"/>
        <v>教练外套</v>
      </c>
      <c r="H4286" s="6" t="str">
        <f>IF(IFERROR(VLOOKUP(B4286,总表!A:D,4,0),"露易")=0," ",IFERROR(VLOOKUP(B4286,总表!A:D,4,0),"-"))</f>
        <v>黑色</v>
      </c>
      <c r="I4286" s="6" t="str">
        <f t="shared" si="267"/>
        <v>黑色</v>
      </c>
    </row>
    <row r="4287" spans="1:9">
      <c r="A4287" s="6">
        <v>4286</v>
      </c>
      <c r="B4287" s="47" t="str">
        <f t="shared" si="264"/>
        <v>000010BE</v>
      </c>
      <c r="C4287" s="47" t="str">
        <f>IFERROR(VLOOKUP(B4287,总表!A:B,2,0),"-")</f>
        <v>上衣</v>
      </c>
      <c r="D4287" s="6" t="str">
        <f t="shared" si="265"/>
        <v>上衣</v>
      </c>
      <c r="E4287" s="51" t="str">
        <f>IFERROR(VLOOKUP(B4287,总表!A:D,3,0),"-")</f>
        <v>长袍大衣</v>
      </c>
      <c r="F4287" s="51" t="str">
        <f t="shared" si="266"/>
        <v>长袍大衣</v>
      </c>
      <c r="H4287" s="6" t="str">
        <f>IF(IFERROR(VLOOKUP(B4287,总表!A:D,4,0),"露易")=0," ",IFERROR(VLOOKUP(B4287,总表!A:D,4,0),"-"))</f>
        <v>棕色</v>
      </c>
      <c r="I4287" s="6" t="str">
        <f t="shared" si="267"/>
        <v>棕色</v>
      </c>
    </row>
    <row r="4288" spans="1:9">
      <c r="A4288" s="6">
        <v>4287</v>
      </c>
      <c r="B4288" s="47" t="str">
        <f t="shared" si="264"/>
        <v>000010BF</v>
      </c>
      <c r="C4288" s="47" t="str">
        <f>IFERROR(VLOOKUP(B4288,总表!A:B,2,0),"-")</f>
        <v>-</v>
      </c>
      <c r="D4288" s="6" t="str">
        <f t="shared" si="265"/>
        <v>-</v>
      </c>
      <c r="E4288" s="6" t="str">
        <f>IFERROR(VLOOKUP(B4288,总表!A:D,3,0),"-")</f>
        <v>-</v>
      </c>
      <c r="F4288" s="6" t="str">
        <f t="shared" si="266"/>
        <v>-</v>
      </c>
      <c r="H4288" s="6" t="str">
        <f>IF(IFERROR(VLOOKUP(B4288,总表!A:D,4,0),"露易")=0," ",IFERROR(VLOOKUP(B4288,总表!A:D,4,0),"-"))</f>
        <v>-</v>
      </c>
      <c r="I4288" s="6" t="str">
        <f t="shared" si="267"/>
        <v>-</v>
      </c>
    </row>
    <row r="4289" spans="1:9">
      <c r="A4289" s="6">
        <v>4288</v>
      </c>
      <c r="B4289" s="47" t="str">
        <f t="shared" si="264"/>
        <v>000010C0</v>
      </c>
      <c r="C4289" s="47" t="str">
        <f>IFERROR(VLOOKUP(B4289,总表!A:B,2,0),"-")</f>
        <v>-</v>
      </c>
      <c r="D4289" s="6" t="str">
        <f t="shared" si="265"/>
        <v>-</v>
      </c>
      <c r="E4289" s="6" t="str">
        <f>IFERROR(VLOOKUP(B4289,总表!A:D,3,0),"-")</f>
        <v>-</v>
      </c>
      <c r="F4289" s="6" t="str">
        <f t="shared" si="266"/>
        <v>-</v>
      </c>
      <c r="H4289" s="6" t="str">
        <f>IF(IFERROR(VLOOKUP(B4289,总表!A:D,4,0),"露易")=0," ",IFERROR(VLOOKUP(B4289,总表!A:D,4,0),"-"))</f>
        <v>-</v>
      </c>
      <c r="I4289" s="6" t="str">
        <f t="shared" si="267"/>
        <v>-</v>
      </c>
    </row>
    <row r="4290" spans="1:9">
      <c r="A4290" s="6">
        <v>4289</v>
      </c>
      <c r="B4290" s="47" t="str">
        <f t="shared" ref="B4290:B4353" si="268">DEC2HEX(ROW(A4289),8)</f>
        <v>000010C1</v>
      </c>
      <c r="C4290" s="47" t="str">
        <f>IFERROR(VLOOKUP(B4290,总表!A:B,2,0),"-")</f>
        <v>上衣</v>
      </c>
      <c r="D4290" s="6" t="str">
        <f t="shared" ref="D4290:D4353" si="269">C4290</f>
        <v>上衣</v>
      </c>
      <c r="E4290" s="6" t="str">
        <f>IFERROR(VLOOKUP(B4290,总表!A:D,3,0),"-")</f>
        <v>千鸟格纹针织罩衫</v>
      </c>
      <c r="F4290" s="6" t="str">
        <f t="shared" ref="F4290:F4353" si="270">E4290</f>
        <v>千鸟格纹针织罩衫</v>
      </c>
      <c r="H4290" s="51" t="str">
        <f>IF(IFERROR(VLOOKUP(B4290,总表!A:D,4,0),"露易")=0," ",IFERROR(VLOOKUP(B4290,总表!A:D,4,0),"-"))</f>
        <v>红色</v>
      </c>
      <c r="I4290" s="51" t="str">
        <f t="shared" ref="I4290:I4353" si="271">H4290</f>
        <v>红色</v>
      </c>
    </row>
    <row r="4291" spans="1:9">
      <c r="A4291" s="6">
        <v>4290</v>
      </c>
      <c r="B4291" s="47" t="str">
        <f t="shared" si="268"/>
        <v>000010C2</v>
      </c>
      <c r="C4291" s="50" t="str">
        <f>IFERROR(VLOOKUP(B4291,总表!A:B,2,0),"-")</f>
        <v>连衣套装</v>
      </c>
      <c r="D4291" s="51" t="str">
        <f t="shared" si="269"/>
        <v>连衣套装</v>
      </c>
      <c r="E4291" s="51" t="str">
        <f>IFERROR(VLOOKUP(B4291,总表!A:D,3,0),"-")</f>
        <v>绕颈连身裙</v>
      </c>
      <c r="F4291" s="51" t="str">
        <f t="shared" si="270"/>
        <v>绕颈连身裙</v>
      </c>
      <c r="H4291" s="6" t="str">
        <f>IF(IFERROR(VLOOKUP(B4291,总表!A:D,4,0),"露易")=0," ",IFERROR(VLOOKUP(B4291,总表!A:D,4,0),"-"))</f>
        <v>粉红</v>
      </c>
      <c r="I4291" s="6" t="str">
        <f t="shared" si="271"/>
        <v>粉红</v>
      </c>
    </row>
    <row r="4292" spans="1:9">
      <c r="A4292" s="6">
        <v>4291</v>
      </c>
      <c r="B4292" s="47" t="str">
        <f t="shared" si="268"/>
        <v>000010C3</v>
      </c>
      <c r="C4292" s="47" t="str">
        <f>IFERROR(VLOOKUP(B4292,总表!A:B,2,0),"-")</f>
        <v>上衣</v>
      </c>
      <c r="D4292" s="6" t="str">
        <f t="shared" si="269"/>
        <v>上衣</v>
      </c>
      <c r="E4292" s="6" t="str">
        <f>IFERROR(VLOOKUP(B4292,总表!A:D,3,0),"-")</f>
        <v>口袋T恤</v>
      </c>
      <c r="F4292" s="6" t="str">
        <f t="shared" si="270"/>
        <v>口袋T恤</v>
      </c>
      <c r="H4292" s="6" t="str">
        <f>IF(IFERROR(VLOOKUP(B4292,总表!A:D,4,0),"露易")=0," ",IFERROR(VLOOKUP(B4292,总表!A:D,4,0),"-"))</f>
        <v>白色</v>
      </c>
      <c r="I4292" s="6" t="str">
        <f t="shared" si="271"/>
        <v>白色</v>
      </c>
    </row>
    <row r="4293" spans="1:9">
      <c r="A4293" s="6">
        <v>4292</v>
      </c>
      <c r="B4293" s="47" t="str">
        <f t="shared" si="268"/>
        <v>000010C4</v>
      </c>
      <c r="C4293" s="50" t="str">
        <f>IFERROR(VLOOKUP(B4293,总表!A:B,2,0),"-")</f>
        <v>连衣套装</v>
      </c>
      <c r="D4293" s="51" t="str">
        <f t="shared" si="269"/>
        <v>连衣套装</v>
      </c>
      <c r="E4293" s="6" t="str">
        <f>IFERROR(VLOOKUP(B4293,总表!A:D,3,0),"-")</f>
        <v>巫女服</v>
      </c>
      <c r="F4293" s="6" t="str">
        <f t="shared" si="270"/>
        <v>巫女服</v>
      </c>
      <c r="H4293" s="6" t="str">
        <f>IF(IFERROR(VLOOKUP(B4293,总表!A:D,4,0),"露易")=0," ",IFERROR(VLOOKUP(B4293,总表!A:D,4,0),"-"))</f>
        <v>朱红色</v>
      </c>
      <c r="I4293" s="6" t="str">
        <f t="shared" si="271"/>
        <v>朱红色</v>
      </c>
    </row>
    <row r="4294" spans="1:9">
      <c r="A4294" s="6">
        <v>4293</v>
      </c>
      <c r="B4294" s="47" t="str">
        <f t="shared" si="268"/>
        <v>000010C5</v>
      </c>
      <c r="C4294" s="47" t="str">
        <f>IFERROR(VLOOKUP(B4294,总表!A:B,2,0),"-")</f>
        <v>房门装饰</v>
      </c>
      <c r="D4294" s="6" t="str">
        <f t="shared" si="269"/>
        <v>房门装饰</v>
      </c>
      <c r="E4294" s="6" t="str">
        <f>IFERROR(VLOOKUP(B4294,总表!A:D,3,0),"-")</f>
        <v>波斯菊花环</v>
      </c>
      <c r="F4294" s="6" t="str">
        <f t="shared" si="270"/>
        <v>波斯菊花环</v>
      </c>
      <c r="H4294" s="6" t="str">
        <f>IF(IFERROR(VLOOKUP(B4294,总表!A:D,4,0),"露易")=0," ",IFERROR(VLOOKUP(B4294,总表!A:D,4,0),"-"))</f>
        <v> </v>
      </c>
      <c r="I4294" s="6" t="str">
        <f t="shared" si="271"/>
        <v> </v>
      </c>
    </row>
    <row r="4295" spans="1:9">
      <c r="A4295" s="6">
        <v>4294</v>
      </c>
      <c r="B4295" s="47" t="str">
        <f t="shared" si="268"/>
        <v>000010C6</v>
      </c>
      <c r="C4295" s="47" t="str">
        <f>IFERROR(VLOOKUP(B4295,总表!A:B,2,0),"-")</f>
        <v>-</v>
      </c>
      <c r="D4295" s="6" t="str">
        <f t="shared" si="269"/>
        <v>-</v>
      </c>
      <c r="E4295" s="6" t="str">
        <f>IFERROR(VLOOKUP(B4295,总表!A:D,3,0),"-")</f>
        <v>-</v>
      </c>
      <c r="F4295" s="6" t="str">
        <f t="shared" si="270"/>
        <v>-</v>
      </c>
      <c r="G4295" s="6" t="s">
        <v>9</v>
      </c>
      <c r="H4295" s="6" t="str">
        <f>IF(IFERROR(VLOOKUP(B4295,总表!A:D,4,0),"露易")=0," ",IFERROR(VLOOKUP(B4295,总表!A:D,4,0),"-"))</f>
        <v>-</v>
      </c>
      <c r="I4295" s="6" t="str">
        <f t="shared" si="271"/>
        <v>-</v>
      </c>
    </row>
    <row r="4296" spans="1:9">
      <c r="A4296" s="6">
        <v>4295</v>
      </c>
      <c r="B4296" s="47" t="str">
        <f t="shared" si="268"/>
        <v>000010C7</v>
      </c>
      <c r="C4296" s="47" t="str">
        <f>IFERROR(VLOOKUP(B4296,总表!A:B,2,0),"-")</f>
        <v>-</v>
      </c>
      <c r="D4296" s="6" t="str">
        <f t="shared" si="269"/>
        <v>-</v>
      </c>
      <c r="E4296" s="6" t="str">
        <f>IFERROR(VLOOKUP(B4296,总表!A:D,3,0),"-")</f>
        <v>-</v>
      </c>
      <c r="F4296" s="6" t="str">
        <f t="shared" si="270"/>
        <v>-</v>
      </c>
      <c r="G4296" s="6" t="s">
        <v>9</v>
      </c>
      <c r="H4296" s="6" t="str">
        <f>IF(IFERROR(VLOOKUP(B4296,总表!A:D,4,0),"露易")=0," ",IFERROR(VLOOKUP(B4296,总表!A:D,4,0),"-"))</f>
        <v>-</v>
      </c>
      <c r="I4296" s="6" t="str">
        <f t="shared" si="271"/>
        <v>-</v>
      </c>
    </row>
    <row r="4297" spans="1:9">
      <c r="A4297" s="6">
        <v>4296</v>
      </c>
      <c r="B4297" s="47" t="str">
        <f t="shared" si="268"/>
        <v>000010C8</v>
      </c>
      <c r="C4297" s="50" t="str">
        <f>IFERROR(VLOOKUP(B4297,总表!A:B,2,0),"-")</f>
        <v>裤裙类</v>
      </c>
      <c r="D4297" s="51" t="str">
        <f t="shared" si="269"/>
        <v>裤裙类</v>
      </c>
      <c r="E4297" s="6" t="str">
        <f>IFERROR(VLOOKUP(B4297,总表!A:D,3,0),"-")</f>
        <v>灯芯绒短裙</v>
      </c>
      <c r="F4297" s="6" t="str">
        <f t="shared" si="270"/>
        <v>灯芯绒短裙</v>
      </c>
      <c r="H4297" s="6" t="str">
        <f>IF(IFERROR(VLOOKUP(B4297,总表!A:D,4,0),"露易")=0," ",IFERROR(VLOOKUP(B4297,总表!A:D,4,0),"-"))</f>
        <v>棕色</v>
      </c>
      <c r="I4297" s="6" t="str">
        <f t="shared" si="271"/>
        <v>棕色</v>
      </c>
    </row>
    <row r="4298" spans="1:9">
      <c r="A4298" s="6">
        <v>4297</v>
      </c>
      <c r="B4298" s="47" t="str">
        <f t="shared" si="268"/>
        <v>000010C9</v>
      </c>
      <c r="C4298" s="47" t="str">
        <f>IFERROR(VLOOKUP(B4298,总表!A:B,2,0),"-")</f>
        <v>-</v>
      </c>
      <c r="D4298" s="6" t="str">
        <f t="shared" si="269"/>
        <v>-</v>
      </c>
      <c r="E4298" s="6" t="str">
        <f>IFERROR(VLOOKUP(B4298,总表!A:D,3,0),"-")</f>
        <v>-</v>
      </c>
      <c r="F4298" s="6" t="str">
        <f t="shared" si="270"/>
        <v>-</v>
      </c>
      <c r="G4298" s="6" t="s">
        <v>9</v>
      </c>
      <c r="H4298" s="6" t="str">
        <f>IF(IFERROR(VLOOKUP(B4298,总表!A:D,4,0),"露易")=0," ",IFERROR(VLOOKUP(B4298,总表!A:D,4,0),"-"))</f>
        <v>-</v>
      </c>
      <c r="I4298" s="6" t="str">
        <f t="shared" si="271"/>
        <v>-</v>
      </c>
    </row>
    <row r="4299" spans="1:9">
      <c r="A4299" s="6">
        <v>4298</v>
      </c>
      <c r="B4299" s="47" t="str">
        <f t="shared" si="268"/>
        <v>000010CA</v>
      </c>
      <c r="C4299" s="47" t="str">
        <f>IFERROR(VLOOKUP(B4299,总表!A:B,2,0),"-")</f>
        <v>-</v>
      </c>
      <c r="D4299" s="6" t="str">
        <f t="shared" si="269"/>
        <v>-</v>
      </c>
      <c r="E4299" s="6" t="str">
        <f>IFERROR(VLOOKUP(B4299,总表!A:D,3,0),"-")</f>
        <v>-</v>
      </c>
      <c r="F4299" s="6" t="str">
        <f t="shared" si="270"/>
        <v>-</v>
      </c>
      <c r="G4299" s="6" t="s">
        <v>9</v>
      </c>
      <c r="H4299" s="6" t="str">
        <f>IF(IFERROR(VLOOKUP(B4299,总表!A:D,4,0),"露易")=0," ",IFERROR(VLOOKUP(B4299,总表!A:D,4,0),"-"))</f>
        <v>-</v>
      </c>
      <c r="I4299" s="6" t="str">
        <f t="shared" si="271"/>
        <v>-</v>
      </c>
    </row>
    <row r="4300" spans="1:9">
      <c r="A4300" s="6">
        <v>4299</v>
      </c>
      <c r="B4300" s="47" t="str">
        <f t="shared" si="268"/>
        <v>000010CB</v>
      </c>
      <c r="C4300" s="50" t="str">
        <f>IFERROR(VLOOKUP(B4300,总表!A:B,2,0),"-")</f>
        <v>裤裙类</v>
      </c>
      <c r="D4300" s="51" t="str">
        <f t="shared" si="269"/>
        <v>裤裙类</v>
      </c>
      <c r="E4300" s="51" t="str">
        <f>IFERROR(VLOOKUP(B4300,总表!A:D,3,0),"-")</f>
        <v>阔腿裤</v>
      </c>
      <c r="F4300" s="51" t="str">
        <f t="shared" si="270"/>
        <v>阔腿裤</v>
      </c>
      <c r="H4300" s="6" t="str">
        <f>IF(IFERROR(VLOOKUP(B4300,总表!A:D,4,0),"露易")=0," ",IFERROR(VLOOKUP(B4300,总表!A:D,4,0),"-"))</f>
        <v>灰色</v>
      </c>
      <c r="I4300" s="6" t="str">
        <f t="shared" si="271"/>
        <v>灰色</v>
      </c>
    </row>
    <row r="4301" spans="1:9">
      <c r="A4301" s="6">
        <v>4300</v>
      </c>
      <c r="B4301" s="47" t="str">
        <f t="shared" si="268"/>
        <v>000010CC</v>
      </c>
      <c r="C4301" s="50" t="str">
        <f>IFERROR(VLOOKUP(B4301,总表!A:B,2,0),"-")</f>
        <v>连衣套装</v>
      </c>
      <c r="D4301" s="51" t="str">
        <f t="shared" si="269"/>
        <v>连衣套装</v>
      </c>
      <c r="E4301" s="6" t="str">
        <f>IFERROR(VLOOKUP(B4301,总表!A:D,3,0),"-")</f>
        <v>摩登少女连身裙</v>
      </c>
      <c r="F4301" s="6" t="str">
        <f t="shared" si="270"/>
        <v>摩登少女连身裙</v>
      </c>
      <c r="H4301" s="6" t="str">
        <f>IF(IFERROR(VLOOKUP(B4301,总表!A:D,4,0),"露易")=0," ",IFERROR(VLOOKUP(B4301,总表!A:D,4,0),"-"))</f>
        <v>黄色</v>
      </c>
      <c r="I4301" s="6" t="str">
        <f t="shared" si="271"/>
        <v>黄色</v>
      </c>
    </row>
    <row r="4302" spans="1:9">
      <c r="A4302" s="6">
        <v>4301</v>
      </c>
      <c r="B4302" s="47" t="str">
        <f t="shared" si="268"/>
        <v>000010CD</v>
      </c>
      <c r="C4302" s="47" t="str">
        <f>IFERROR(VLOOKUP(B4302,总表!A:B,2,0),"-")</f>
        <v>-</v>
      </c>
      <c r="D4302" s="6" t="str">
        <f t="shared" si="269"/>
        <v>-</v>
      </c>
      <c r="E4302" s="6" t="str">
        <f>IFERROR(VLOOKUP(B4302,总表!A:D,3,0),"-")</f>
        <v>-</v>
      </c>
      <c r="F4302" s="6" t="str">
        <f t="shared" si="270"/>
        <v>-</v>
      </c>
      <c r="G4302" s="6" t="s">
        <v>9</v>
      </c>
      <c r="H4302" s="6" t="str">
        <f>IF(IFERROR(VLOOKUP(B4302,总表!A:D,4,0),"露易")=0," ",IFERROR(VLOOKUP(B4302,总表!A:D,4,0),"-"))</f>
        <v>-</v>
      </c>
      <c r="I4302" s="6" t="str">
        <f t="shared" si="271"/>
        <v>-</v>
      </c>
    </row>
    <row r="4303" spans="1:9">
      <c r="A4303" s="6">
        <v>4302</v>
      </c>
      <c r="B4303" s="47" t="str">
        <f t="shared" si="268"/>
        <v>000010CE</v>
      </c>
      <c r="C4303" s="47" t="str">
        <f>IFERROR(VLOOKUP(B4303,总表!A:B,2,0),"-")</f>
        <v>上衣</v>
      </c>
      <c r="D4303" s="6" t="str">
        <f t="shared" si="269"/>
        <v>上衣</v>
      </c>
      <c r="E4303" s="51" t="str">
        <f>IFERROR(VLOOKUP(B4303,总表!A:D,3,0),"-")</f>
        <v>紧身针织衫</v>
      </c>
      <c r="F4303" s="51" t="str">
        <f t="shared" si="270"/>
        <v>紧身针织衫</v>
      </c>
      <c r="H4303" s="6" t="str">
        <f>IF(IFERROR(VLOOKUP(B4303,总表!A:D,4,0),"露易")=0," ",IFERROR(VLOOKUP(B4303,总表!A:D,4,0),"-"))</f>
        <v>黑色</v>
      </c>
      <c r="I4303" s="6" t="str">
        <f t="shared" si="271"/>
        <v>黑色</v>
      </c>
    </row>
    <row r="4304" spans="1:9">
      <c r="A4304" s="6">
        <v>4303</v>
      </c>
      <c r="B4304" s="47" t="str">
        <f t="shared" si="268"/>
        <v>000010CF</v>
      </c>
      <c r="C4304" s="50" t="str">
        <f>IFERROR(VLOOKUP(B4304,总表!A:B,2,0),"-")</f>
        <v>裤裙类</v>
      </c>
      <c r="D4304" s="51" t="str">
        <f t="shared" si="269"/>
        <v>裤裙类</v>
      </c>
      <c r="E4304" s="6" t="str">
        <f>IFERROR(VLOOKUP(B4304,总表!A:D,3,0),"-")</f>
        <v>皮裙</v>
      </c>
      <c r="F4304" s="6" t="str">
        <f t="shared" si="270"/>
        <v>皮裙</v>
      </c>
      <c r="H4304" s="6" t="str">
        <f>IF(IFERROR(VLOOKUP(B4304,总表!A:D,4,0),"露易")=0," ",IFERROR(VLOOKUP(B4304,总表!A:D,4,0),"-"))</f>
        <v>黑色</v>
      </c>
      <c r="I4304" s="6" t="str">
        <f t="shared" si="271"/>
        <v>黑色</v>
      </c>
    </row>
    <row r="4305" spans="1:9">
      <c r="A4305" s="6">
        <v>4304</v>
      </c>
      <c r="B4305" s="47" t="str">
        <f t="shared" si="268"/>
        <v>000010D0</v>
      </c>
      <c r="C4305" s="47" t="str">
        <f>IFERROR(VLOOKUP(B4305,总表!A:B,2,0),"-")</f>
        <v>-</v>
      </c>
      <c r="D4305" s="6" t="str">
        <f t="shared" si="269"/>
        <v>-</v>
      </c>
      <c r="E4305" s="6" t="str">
        <f>IFERROR(VLOOKUP(B4305,总表!A:D,3,0),"-")</f>
        <v>-</v>
      </c>
      <c r="F4305" s="6" t="str">
        <f t="shared" si="270"/>
        <v>-</v>
      </c>
      <c r="G4305" s="6" t="s">
        <v>9</v>
      </c>
      <c r="H4305" s="6" t="str">
        <f>IF(IFERROR(VLOOKUP(B4305,总表!A:D,4,0),"露易")=0," ",IFERROR(VLOOKUP(B4305,总表!A:D,4,0),"-"))</f>
        <v>-</v>
      </c>
      <c r="I4305" s="6" t="str">
        <f t="shared" si="271"/>
        <v>-</v>
      </c>
    </row>
    <row r="4306" spans="1:9">
      <c r="A4306" s="6">
        <v>4305</v>
      </c>
      <c r="B4306" s="47" t="str">
        <f t="shared" si="268"/>
        <v>000010D1</v>
      </c>
      <c r="C4306" s="47" t="str">
        <f>IFERROR(VLOOKUP(B4306,总表!A:B,2,0),"-")</f>
        <v>-</v>
      </c>
      <c r="D4306" s="6" t="str">
        <f t="shared" si="269"/>
        <v>-</v>
      </c>
      <c r="E4306" s="6" t="str">
        <f>IFERROR(VLOOKUP(B4306,总表!A:D,3,0),"-")</f>
        <v>-</v>
      </c>
      <c r="F4306" s="6" t="str">
        <f t="shared" si="270"/>
        <v>-</v>
      </c>
      <c r="G4306" s="6" t="s">
        <v>9</v>
      </c>
      <c r="H4306" s="6" t="str">
        <f>IF(IFERROR(VLOOKUP(B4306,总表!A:D,4,0),"露易")=0," ",IFERROR(VLOOKUP(B4306,总表!A:D,4,0),"-"))</f>
        <v>-</v>
      </c>
      <c r="I4306" s="6" t="str">
        <f t="shared" si="271"/>
        <v>-</v>
      </c>
    </row>
    <row r="4307" spans="1:9">
      <c r="A4307" s="6">
        <v>4306</v>
      </c>
      <c r="B4307" s="47" t="str">
        <f t="shared" si="268"/>
        <v>000010D2</v>
      </c>
      <c r="C4307" s="47" t="str">
        <f>IFERROR(VLOOKUP(B4307,总表!A:B,2,0),"-")</f>
        <v>上衣</v>
      </c>
      <c r="D4307" s="6" t="str">
        <f t="shared" si="269"/>
        <v>上衣</v>
      </c>
      <c r="E4307" s="6" t="str">
        <f>IFERROR(VLOOKUP(B4307,总表!A:D,3,0),"-")</f>
        <v>学院风针织罩衫</v>
      </c>
      <c r="F4307" s="6" t="str">
        <f t="shared" si="270"/>
        <v>学院风针织罩衫</v>
      </c>
      <c r="H4307" s="6" t="str">
        <f>IF(IFERROR(VLOOKUP(B4307,总表!A:D,4,0),"露易")=0," ",IFERROR(VLOOKUP(B4307,总表!A:D,4,0),"-"))</f>
        <v>海军蓝</v>
      </c>
      <c r="I4307" s="6" t="str">
        <f t="shared" si="271"/>
        <v>海军蓝</v>
      </c>
    </row>
    <row r="4308" spans="1:9">
      <c r="A4308" s="6">
        <v>4307</v>
      </c>
      <c r="B4308" s="47" t="str">
        <f t="shared" si="268"/>
        <v>000010D3</v>
      </c>
      <c r="C4308" s="50" t="str">
        <f>IFERROR(VLOOKUP(B4308,总表!A:B,2,0),"-")</f>
        <v>裤裙类</v>
      </c>
      <c r="D4308" s="51" t="str">
        <f t="shared" si="269"/>
        <v>裤裙类</v>
      </c>
      <c r="E4308" s="6" t="str">
        <f>IFERROR(VLOOKUP(B4308,总表!A:D,3,0),"-")</f>
        <v>流苏短裙</v>
      </c>
      <c r="F4308" s="6" t="str">
        <f t="shared" si="270"/>
        <v>流苏短裙</v>
      </c>
      <c r="H4308" s="51" t="str">
        <f>IF(IFERROR(VLOOKUP(B4308,总表!A:D,4,0),"露易")=0," ",IFERROR(VLOOKUP(B4308,总表!A:D,4,0),"-"))</f>
        <v>驼色</v>
      </c>
      <c r="I4308" s="51" t="str">
        <f t="shared" si="271"/>
        <v>驼色</v>
      </c>
    </row>
    <row r="4309" spans="1:9">
      <c r="A4309" s="6">
        <v>4308</v>
      </c>
      <c r="B4309" s="47" t="str">
        <f t="shared" si="268"/>
        <v>000010D4</v>
      </c>
      <c r="C4309" s="50" t="str">
        <f>IFERROR(VLOOKUP(B4309,总表!A:B,2,0),"-")</f>
        <v>摆设类</v>
      </c>
      <c r="D4309" s="51" t="str">
        <f t="shared" si="269"/>
        <v>摆设类</v>
      </c>
      <c r="E4309" s="6" t="str">
        <f>IFERROR(VLOOKUP(B4309,总表!A:D,3,0),"-")</f>
        <v>未完成的拼图</v>
      </c>
      <c r="F4309" s="6" t="str">
        <f t="shared" si="270"/>
        <v>未完成的拼图</v>
      </c>
      <c r="H4309" s="6" t="str">
        <f>IF(IFERROR(VLOOKUP(B4309,总表!A:D,4,0),"露易")=0," ",IFERROR(VLOOKUP(B4309,总表!A:D,4,0),"-"))</f>
        <v> </v>
      </c>
      <c r="I4309" s="6" t="str">
        <f t="shared" si="271"/>
        <v> </v>
      </c>
    </row>
    <row r="4310" spans="1:9">
      <c r="A4310" s="6">
        <v>4309</v>
      </c>
      <c r="B4310" s="47" t="str">
        <f t="shared" si="268"/>
        <v>000010D5</v>
      </c>
      <c r="C4310" s="50" t="str">
        <f>IFERROR(VLOOKUP(B4310,总表!A:B,2,0),"-")</f>
        <v>摆设类</v>
      </c>
      <c r="D4310" s="51" t="str">
        <f t="shared" si="269"/>
        <v>摆设类</v>
      </c>
      <c r="E4310" s="6" t="str">
        <f>IFERROR(VLOOKUP(B4310,总表!A:D,3,0),"-")</f>
        <v>世界的路标</v>
      </c>
      <c r="F4310" s="6" t="str">
        <f t="shared" si="270"/>
        <v>世界的路标</v>
      </c>
      <c r="H4310" s="6" t="str">
        <f>IF(IFERROR(VLOOKUP(B4310,总表!A:D,4,0),"露易")=0," ",IFERROR(VLOOKUP(B4310,总表!A:D,4,0),"-"))</f>
        <v> </v>
      </c>
      <c r="I4310" s="6" t="str">
        <f t="shared" si="271"/>
        <v> </v>
      </c>
    </row>
    <row r="4311" spans="1:9">
      <c r="A4311" s="6">
        <v>4310</v>
      </c>
      <c r="B4311" s="47" t="str">
        <f t="shared" si="268"/>
        <v>000010D6</v>
      </c>
      <c r="C4311" s="47" t="str">
        <f>IFERROR(VLOOKUP(B4311,总表!A:B,2,0),"-")</f>
        <v>其他类</v>
      </c>
      <c r="D4311" s="6" t="str">
        <f t="shared" si="269"/>
        <v>其他类</v>
      </c>
      <c r="E4311" s="51" t="str">
        <f>IFERROR(VLOOKUP(B4311,总表!A:D,3,0),"-")</f>
        <v>桥梁用地工具组</v>
      </c>
      <c r="F4311" s="51" t="str">
        <f t="shared" si="270"/>
        <v>桥梁用地工具组</v>
      </c>
      <c r="H4311" s="6" t="str">
        <f>IF(IFERROR(VLOOKUP(B4311,总表!A:D,4,0),"露易")=0," ",IFERROR(VLOOKUP(B4311,总表!A:D,4,0),"-"))</f>
        <v> </v>
      </c>
      <c r="I4311" s="6" t="str">
        <f t="shared" si="271"/>
        <v> </v>
      </c>
    </row>
    <row r="4312" spans="1:9">
      <c r="A4312" s="6">
        <v>4311</v>
      </c>
      <c r="B4312" s="47" t="str">
        <f t="shared" si="268"/>
        <v>000010D7</v>
      </c>
      <c r="C4312" s="47" t="str">
        <f>IFERROR(VLOOKUP(B4312,总表!A:B,2,0),"-")</f>
        <v>其他类</v>
      </c>
      <c r="D4312" s="6" t="str">
        <f t="shared" si="269"/>
        <v>其他类</v>
      </c>
      <c r="E4312" s="6" t="str">
        <f>IFERROR(VLOOKUP(B4312,总表!A:D,3,0),"-")</f>
        <v>坡道用地工具组</v>
      </c>
      <c r="F4312" s="6" t="str">
        <f t="shared" si="270"/>
        <v>坡道用地工具组</v>
      </c>
      <c r="H4312" s="6" t="str">
        <f>IF(IFERROR(VLOOKUP(B4312,总表!A:D,4,0),"露易")=0," ",IFERROR(VLOOKUP(B4312,总表!A:D,4,0),"-"))</f>
        <v> </v>
      </c>
      <c r="I4312" s="6" t="str">
        <f t="shared" si="271"/>
        <v> </v>
      </c>
    </row>
    <row r="4313" spans="1:9">
      <c r="A4313" s="6">
        <v>4312</v>
      </c>
      <c r="B4313" s="47" t="str">
        <f t="shared" si="268"/>
        <v>000010D8</v>
      </c>
      <c r="C4313" s="47" t="str">
        <f>IFERROR(VLOOKUP(B4313,总表!A:B,2,0),"-")</f>
        <v>音乐类</v>
      </c>
      <c r="D4313" s="6" t="str">
        <f t="shared" si="269"/>
        <v>音乐类</v>
      </c>
      <c r="E4313" s="51" t="str">
        <f>IFERROR(VLOOKUP(B4313,总表!A:D,3,0),"-")</f>
        <v>动物城镇</v>
      </c>
      <c r="F4313" s="51" t="str">
        <f t="shared" si="270"/>
        <v>动物城镇</v>
      </c>
      <c r="H4313" s="6" t="str">
        <f>IF(IFERROR(VLOOKUP(B4313,总表!A:D,4,0),"露易")=0," ",IFERROR(VLOOKUP(B4313,总表!A:D,4,0),"-"))</f>
        <v> </v>
      </c>
      <c r="I4313" s="6" t="str">
        <f t="shared" si="271"/>
        <v> </v>
      </c>
    </row>
    <row r="4314" spans="1:9">
      <c r="A4314" s="6">
        <v>4313</v>
      </c>
      <c r="B4314" s="47" t="str">
        <f t="shared" si="268"/>
        <v>000010D9</v>
      </c>
      <c r="C4314" s="47" t="str">
        <f>IFERROR(VLOOKUP(B4314,总表!A:B,2,0),"-")</f>
        <v>音乐类</v>
      </c>
      <c r="D4314" s="6" t="str">
        <f t="shared" si="269"/>
        <v>音乐类</v>
      </c>
      <c r="E4314" s="6" t="str">
        <f>IFERROR(VLOOKUP(B4314,总表!A:D,3,0),"-")</f>
        <v>再会</v>
      </c>
      <c r="F4314" s="6" t="str">
        <f t="shared" si="270"/>
        <v>再会</v>
      </c>
      <c r="H4314" s="6" t="str">
        <f>IF(IFERROR(VLOOKUP(B4314,总表!A:D,4,0),"露易")=0," ",IFERROR(VLOOKUP(B4314,总表!A:D,4,0),"-"))</f>
        <v> </v>
      </c>
      <c r="I4314" s="6" t="str">
        <f t="shared" si="271"/>
        <v> </v>
      </c>
    </row>
    <row r="4315" spans="1:9">
      <c r="A4315" s="6">
        <v>4314</v>
      </c>
      <c r="B4315" s="47" t="str">
        <f t="shared" si="268"/>
        <v>000010DA</v>
      </c>
      <c r="C4315" s="47" t="str">
        <f>IFERROR(VLOOKUP(B4315,总表!A:B,2,0),"-")</f>
        <v>音乐类</v>
      </c>
      <c r="D4315" s="6" t="str">
        <f t="shared" si="269"/>
        <v>音乐类</v>
      </c>
      <c r="E4315" s="6" t="str">
        <f>IFERROR(VLOOKUP(B4315,总表!A:D,3,0),"-")</f>
        <v>兜风</v>
      </c>
      <c r="F4315" s="6" t="str">
        <f t="shared" si="270"/>
        <v>兜风</v>
      </c>
      <c r="H4315" s="6" t="str">
        <f>IF(IFERROR(VLOOKUP(B4315,总表!A:D,4,0),"露易")=0," ",IFERROR(VLOOKUP(B4315,总表!A:D,4,0),"-"))</f>
        <v> </v>
      </c>
      <c r="I4315" s="6" t="str">
        <f t="shared" si="271"/>
        <v> </v>
      </c>
    </row>
    <row r="4316" spans="1:9">
      <c r="A4316" s="6">
        <v>4315</v>
      </c>
      <c r="B4316" s="47" t="str">
        <f t="shared" si="268"/>
        <v>000010DB</v>
      </c>
      <c r="C4316" s="47" t="str">
        <f>IFERROR(VLOOKUP(B4316,总表!A:B,2,0),"-")</f>
        <v>音乐类</v>
      </c>
      <c r="D4316" s="6" t="str">
        <f t="shared" si="269"/>
        <v>音乐类</v>
      </c>
      <c r="E4316" s="6" t="str">
        <f>IFERROR(VLOOKUP(B4316,总表!A:D,3,0),"-")</f>
        <v>はずれ01</v>
      </c>
      <c r="F4316" s="6" t="str">
        <f t="shared" si="270"/>
        <v>はずれ01</v>
      </c>
      <c r="H4316" s="6" t="str">
        <f>IF(IFERROR(VLOOKUP(B4316,总表!A:D,4,0),"露易")=0," ",IFERROR(VLOOKUP(B4316,总表!A:D,4,0),"-"))</f>
        <v> </v>
      </c>
      <c r="I4316" s="6" t="str">
        <f t="shared" si="271"/>
        <v> </v>
      </c>
    </row>
    <row r="4317" spans="1:9">
      <c r="A4317" s="6">
        <v>4316</v>
      </c>
      <c r="B4317" s="47" t="str">
        <f t="shared" si="268"/>
        <v>000010DC</v>
      </c>
      <c r="C4317" s="47" t="str">
        <f>IFERROR(VLOOKUP(B4317,总表!A:B,2,0),"-")</f>
        <v>音乐类</v>
      </c>
      <c r="D4317" s="6" t="str">
        <f t="shared" si="269"/>
        <v>音乐类</v>
      </c>
      <c r="E4317" s="6" t="str">
        <f>IFERROR(VLOOKUP(B4317,总表!A:D,3,0),"-")</f>
        <v>はずれ02</v>
      </c>
      <c r="F4317" s="6" t="str">
        <f t="shared" si="270"/>
        <v>はずれ02</v>
      </c>
      <c r="H4317" s="6" t="str">
        <f>IF(IFERROR(VLOOKUP(B4317,总表!A:D,4,0),"露易")=0," ",IFERROR(VLOOKUP(B4317,总表!A:D,4,0),"-"))</f>
        <v> </v>
      </c>
      <c r="I4317" s="6" t="str">
        <f t="shared" si="271"/>
        <v> </v>
      </c>
    </row>
    <row r="4318" spans="1:9">
      <c r="A4318" s="6">
        <v>4317</v>
      </c>
      <c r="B4318" s="47" t="str">
        <f t="shared" si="268"/>
        <v>000010DD</v>
      </c>
      <c r="C4318" s="47" t="str">
        <f>IFERROR(VLOOKUP(B4318,总表!A:B,2,0),"-")</f>
        <v>音乐类</v>
      </c>
      <c r="D4318" s="6" t="str">
        <f t="shared" si="269"/>
        <v>音乐类</v>
      </c>
      <c r="E4318" s="6" t="str">
        <f>IFERROR(VLOOKUP(B4318,总表!A:D,3,0),"-")</f>
        <v>はずれ03</v>
      </c>
      <c r="F4318" s="6" t="str">
        <f t="shared" si="270"/>
        <v>はずれ03</v>
      </c>
      <c r="H4318" s="6" t="str">
        <f>IF(IFERROR(VLOOKUP(B4318,总表!A:D,4,0),"露易")=0," ",IFERROR(VLOOKUP(B4318,总表!A:D,4,0),"-"))</f>
        <v> </v>
      </c>
      <c r="I4318" s="6" t="str">
        <f t="shared" si="271"/>
        <v> </v>
      </c>
    </row>
    <row r="4319" spans="1:9">
      <c r="A4319" s="6">
        <v>4318</v>
      </c>
      <c r="B4319" s="47" t="str">
        <f t="shared" si="268"/>
        <v>000010DE</v>
      </c>
      <c r="C4319" s="47" t="str">
        <f>IFERROR(VLOOKUP(B4319,总表!A:B,2,0),"-")</f>
        <v>音乐类</v>
      </c>
      <c r="D4319" s="6" t="str">
        <f t="shared" si="269"/>
        <v>音乐类</v>
      </c>
      <c r="E4319" s="6" t="str">
        <f>IFERROR(VLOOKUP(B4319,总表!A:D,3,0),"-")</f>
        <v>大家集合吧</v>
      </c>
      <c r="F4319" s="6" t="str">
        <f t="shared" si="270"/>
        <v>大家集合吧</v>
      </c>
      <c r="H4319" s="6" t="str">
        <f>IF(IFERROR(VLOOKUP(B4319,总表!A:D,4,0),"露易")=0," ",IFERROR(VLOOKUP(B4319,总表!A:D,4,0),"-"))</f>
        <v> </v>
      </c>
      <c r="I4319" s="6" t="str">
        <f t="shared" si="271"/>
        <v> </v>
      </c>
    </row>
    <row r="4320" spans="1:9">
      <c r="A4320" s="6">
        <v>4319</v>
      </c>
      <c r="B4320" s="47" t="str">
        <f t="shared" si="268"/>
        <v>000010DF</v>
      </c>
      <c r="C4320" s="50" t="str">
        <f>IFERROR(VLOOKUP(B4320,总表!A:B,2,0),"-")</f>
        <v>连衣套装</v>
      </c>
      <c r="D4320" s="51" t="str">
        <f t="shared" si="269"/>
        <v>连衣套装</v>
      </c>
      <c r="E4320" s="6" t="str">
        <f>IFERROR(VLOOKUP(B4320,总表!A:D,3,0),"-")</f>
        <v>和服袴</v>
      </c>
      <c r="F4320" s="6" t="str">
        <f t="shared" si="270"/>
        <v>和服袴</v>
      </c>
      <c r="H4320" s="6" t="str">
        <f>IF(IFERROR(VLOOKUP(B4320,总表!A:D,4,0),"露易")=0," ",IFERROR(VLOOKUP(B4320,总表!A:D,4,0),"-"))</f>
        <v>葡萄紫</v>
      </c>
      <c r="I4320" s="6" t="str">
        <f t="shared" si="271"/>
        <v>葡萄紫</v>
      </c>
    </row>
    <row r="4321" spans="1:9">
      <c r="A4321" s="6">
        <v>4320</v>
      </c>
      <c r="B4321" s="47" t="str">
        <f t="shared" si="268"/>
        <v>000010E0</v>
      </c>
      <c r="C4321" s="47" t="str">
        <f>IFERROR(VLOOKUP(B4321,总表!A:B,2,0),"-")</f>
        <v>上衣</v>
      </c>
      <c r="D4321" s="6" t="str">
        <f t="shared" si="269"/>
        <v>上衣</v>
      </c>
      <c r="E4321" s="6" t="str">
        <f>IFERROR(VLOOKUP(B4321,总表!A:D,3,0),"-")</f>
        <v>前绑结T恤</v>
      </c>
      <c r="F4321" s="6" t="str">
        <f t="shared" si="270"/>
        <v>前绑结T恤</v>
      </c>
      <c r="H4321" s="6" t="str">
        <f>IF(IFERROR(VLOOKUP(B4321,总表!A:D,4,0),"露易")=0," ",IFERROR(VLOOKUP(B4321,总表!A:D,4,0),"-"))</f>
        <v>黑色</v>
      </c>
      <c r="I4321" s="6" t="str">
        <f t="shared" si="271"/>
        <v>黑色</v>
      </c>
    </row>
    <row r="4322" spans="1:9">
      <c r="A4322" s="6">
        <v>4321</v>
      </c>
      <c r="B4322" s="47" t="str">
        <f t="shared" si="268"/>
        <v>000010E1</v>
      </c>
      <c r="C4322" s="47" t="str">
        <f>IFERROR(VLOOKUP(B4322,总表!A:B,2,0),"-")</f>
        <v>-</v>
      </c>
      <c r="D4322" s="6" t="str">
        <f t="shared" si="269"/>
        <v>-</v>
      </c>
      <c r="E4322" s="6" t="str">
        <f>IFERROR(VLOOKUP(B4322,总表!A:D,3,0),"-")</f>
        <v>-</v>
      </c>
      <c r="F4322" s="6" t="str">
        <f t="shared" si="270"/>
        <v>-</v>
      </c>
      <c r="G4322" s="6" t="s">
        <v>9</v>
      </c>
      <c r="H4322" s="6" t="str">
        <f>IF(IFERROR(VLOOKUP(B4322,总表!A:D,4,0),"露易")=0," ",IFERROR(VLOOKUP(B4322,总表!A:D,4,0),"-"))</f>
        <v>-</v>
      </c>
      <c r="I4322" s="6" t="str">
        <f t="shared" si="271"/>
        <v>-</v>
      </c>
    </row>
    <row r="4323" spans="1:9">
      <c r="A4323" s="6">
        <v>4322</v>
      </c>
      <c r="B4323" s="47" t="str">
        <f t="shared" si="268"/>
        <v>000010E2</v>
      </c>
      <c r="C4323" s="47" t="str">
        <f>IFERROR(VLOOKUP(B4323,总表!A:B,2,0),"-")</f>
        <v>-</v>
      </c>
      <c r="D4323" s="6" t="str">
        <f t="shared" si="269"/>
        <v>-</v>
      </c>
      <c r="E4323" s="6" t="str">
        <f>IFERROR(VLOOKUP(B4323,总表!A:D,3,0),"-")</f>
        <v>-</v>
      </c>
      <c r="F4323" s="6" t="str">
        <f t="shared" si="270"/>
        <v>-</v>
      </c>
      <c r="G4323" s="6" t="s">
        <v>9</v>
      </c>
      <c r="H4323" s="6" t="str">
        <f>IF(IFERROR(VLOOKUP(B4323,总表!A:D,4,0),"露易")=0," ",IFERROR(VLOOKUP(B4323,总表!A:D,4,0),"-"))</f>
        <v>-</v>
      </c>
      <c r="I4323" s="6" t="str">
        <f t="shared" si="271"/>
        <v>-</v>
      </c>
    </row>
    <row r="4324" spans="1:9">
      <c r="A4324" s="6">
        <v>4323</v>
      </c>
      <c r="B4324" s="47" t="str">
        <f t="shared" si="268"/>
        <v>000010E3</v>
      </c>
      <c r="C4324" s="47" t="str">
        <f>IFERROR(VLOOKUP(B4324,总表!A:B,2,0),"-")</f>
        <v>-</v>
      </c>
      <c r="D4324" s="6" t="str">
        <f t="shared" si="269"/>
        <v>-</v>
      </c>
      <c r="E4324" s="6" t="str">
        <f>IFERROR(VLOOKUP(B4324,总表!A:D,3,0),"-")</f>
        <v>-</v>
      </c>
      <c r="F4324" s="6" t="str">
        <f t="shared" si="270"/>
        <v>-</v>
      </c>
      <c r="G4324" s="6" t="s">
        <v>9</v>
      </c>
      <c r="H4324" s="6" t="str">
        <f>IF(IFERROR(VLOOKUP(B4324,总表!A:D,4,0),"露易")=0," ",IFERROR(VLOOKUP(B4324,总表!A:D,4,0),"-"))</f>
        <v>-</v>
      </c>
      <c r="I4324" s="6" t="str">
        <f t="shared" si="271"/>
        <v>-</v>
      </c>
    </row>
    <row r="4325" spans="1:9">
      <c r="A4325" s="6">
        <v>4324</v>
      </c>
      <c r="B4325" s="47" t="str">
        <f t="shared" si="268"/>
        <v>000010E4</v>
      </c>
      <c r="C4325" s="50" t="str">
        <f>IFERROR(VLOOKUP(B4325,总表!A:B,2,0),"-")</f>
        <v>连衣套装</v>
      </c>
      <c r="D4325" s="51" t="str">
        <f t="shared" si="269"/>
        <v>连衣套装</v>
      </c>
      <c r="E4325" s="6" t="str">
        <f>IFERROR(VLOOKUP(B4325,总表!A:D,3,0),"-")</f>
        <v>全身紧身衣</v>
      </c>
      <c r="F4325" s="6" t="str">
        <f t="shared" si="270"/>
        <v>全身紧身衣</v>
      </c>
      <c r="H4325" s="6" t="str">
        <f>IF(IFERROR(VLOOKUP(B4325,总表!A:D,4,0),"露易")=0," ",IFERROR(VLOOKUP(B4325,总表!A:D,4,0),"-"))</f>
        <v>黑色</v>
      </c>
      <c r="I4325" s="6" t="str">
        <f t="shared" si="271"/>
        <v>黑色</v>
      </c>
    </row>
    <row r="4326" spans="1:9">
      <c r="A4326" s="6">
        <v>4325</v>
      </c>
      <c r="B4326" s="47" t="str">
        <f t="shared" si="268"/>
        <v>000010E5</v>
      </c>
      <c r="C4326" s="47" t="str">
        <f>IFERROR(VLOOKUP(B4326,总表!A:B,2,0),"-")</f>
        <v>-</v>
      </c>
      <c r="D4326" s="6" t="str">
        <f t="shared" si="269"/>
        <v>-</v>
      </c>
      <c r="E4326" s="6" t="str">
        <f>IFERROR(VLOOKUP(B4326,总表!A:D,3,0),"-")</f>
        <v>-</v>
      </c>
      <c r="F4326" s="6" t="str">
        <f t="shared" si="270"/>
        <v>-</v>
      </c>
      <c r="G4326" s="6" t="s">
        <v>9</v>
      </c>
      <c r="H4326" s="6" t="str">
        <f>IF(IFERROR(VLOOKUP(B4326,总表!A:D,4,0),"露易")=0," ",IFERROR(VLOOKUP(B4326,总表!A:D,4,0),"-"))</f>
        <v>-</v>
      </c>
      <c r="I4326" s="6" t="str">
        <f t="shared" si="271"/>
        <v>-</v>
      </c>
    </row>
    <row r="4327" spans="1:9">
      <c r="A4327" s="6">
        <v>4326</v>
      </c>
      <c r="B4327" s="47" t="str">
        <f t="shared" si="268"/>
        <v>000010E6</v>
      </c>
      <c r="C4327" s="50" t="str">
        <f>IFERROR(VLOOKUP(B4327,总表!A:B,2,0),"-")</f>
        <v>裤裙类</v>
      </c>
      <c r="D4327" s="51" t="str">
        <f t="shared" si="269"/>
        <v>裤裙类</v>
      </c>
      <c r="E4327" s="6" t="str">
        <f>IFERROR(VLOOKUP(B4327,总表!A:D,3,0),"-")</f>
        <v>牛仔工作裤</v>
      </c>
      <c r="F4327" s="6" t="str">
        <f t="shared" si="270"/>
        <v>牛仔工作裤</v>
      </c>
      <c r="H4327" s="6" t="str">
        <f>IF(IFERROR(VLOOKUP(B4327,总表!A:D,4,0),"露易")=0," ",IFERROR(VLOOKUP(B4327,总表!A:D,4,0),"-"))</f>
        <v>海军蓝</v>
      </c>
      <c r="I4327" s="6" t="str">
        <f t="shared" si="271"/>
        <v>海军蓝</v>
      </c>
    </row>
    <row r="4328" spans="1:9">
      <c r="A4328" s="6">
        <v>4327</v>
      </c>
      <c r="B4328" s="47" t="str">
        <f t="shared" si="268"/>
        <v>000010E7</v>
      </c>
      <c r="C4328" s="47" t="str">
        <f>IFERROR(VLOOKUP(B4328,总表!A:B,2,0),"-")</f>
        <v>上衣</v>
      </c>
      <c r="D4328" s="6" t="str">
        <f t="shared" si="269"/>
        <v>上衣</v>
      </c>
      <c r="E4328" s="51" t="str">
        <f>IFERROR(VLOOKUP(B4328,总表!A:D,3,0),"-")</f>
        <v>烫金图案T恤</v>
      </c>
      <c r="F4328" s="51" t="str">
        <f t="shared" si="270"/>
        <v>烫金图案T恤</v>
      </c>
      <c r="H4328" s="6" t="str">
        <f>IF(IFERROR(VLOOKUP(B4328,总表!A:D,4,0),"露易")=0," ",IFERROR(VLOOKUP(B4328,总表!A:D,4,0),"-"))</f>
        <v>黑色</v>
      </c>
      <c r="I4328" s="6" t="str">
        <f t="shared" si="271"/>
        <v>黑色</v>
      </c>
    </row>
    <row r="4329" spans="1:9">
      <c r="A4329" s="6">
        <v>4328</v>
      </c>
      <c r="B4329" s="47" t="str">
        <f t="shared" si="268"/>
        <v>000010E8</v>
      </c>
      <c r="C4329" s="50" t="str">
        <f>IFERROR(VLOOKUP(B4329,总表!A:B,2,0),"-")</f>
        <v>连衣套装</v>
      </c>
      <c r="D4329" s="51" t="str">
        <f t="shared" si="269"/>
        <v>连衣套装</v>
      </c>
      <c r="E4329" s="6" t="str">
        <f>IFERROR(VLOOKUP(B4329,总表!A:D,3,0),"-")</f>
        <v>下水裤</v>
      </c>
      <c r="F4329" s="6" t="str">
        <f t="shared" si="270"/>
        <v>下水裤</v>
      </c>
      <c r="H4329" s="6" t="str">
        <f>IF(IFERROR(VLOOKUP(B4329,总表!A:D,4,0),"露易")=0," ",IFERROR(VLOOKUP(B4329,总表!A:D,4,0),"-"))</f>
        <v>卡其色</v>
      </c>
      <c r="I4329" s="6" t="str">
        <f t="shared" si="271"/>
        <v>卡其色</v>
      </c>
    </row>
    <row r="4330" spans="1:9">
      <c r="A4330" s="6">
        <v>4329</v>
      </c>
      <c r="B4330" s="47" t="str">
        <f t="shared" si="268"/>
        <v>000010E9</v>
      </c>
      <c r="C4330" s="50" t="str">
        <f>IFERROR(VLOOKUP(B4330,总表!A:B,2,0),"-")</f>
        <v>裤裙类</v>
      </c>
      <c r="D4330" s="51" t="str">
        <f t="shared" si="269"/>
        <v>裤裙类</v>
      </c>
      <c r="E4330" s="6" t="str">
        <f>IFERROR(VLOOKUP(B4330,总表!A:D,3,0),"-")</f>
        <v>中国风七分裤</v>
      </c>
      <c r="F4330" s="6" t="str">
        <f t="shared" si="270"/>
        <v>中国风七分裤</v>
      </c>
      <c r="H4330" s="6" t="str">
        <f>IF(IFERROR(VLOOKUP(B4330,总表!A:D,4,0),"露易")=0," ",IFERROR(VLOOKUP(B4330,总表!A:D,4,0),"-"))</f>
        <v>粉红</v>
      </c>
      <c r="I4330" s="6" t="str">
        <f t="shared" si="271"/>
        <v>粉红</v>
      </c>
    </row>
    <row r="4331" spans="1:9">
      <c r="A4331" s="6">
        <v>4330</v>
      </c>
      <c r="B4331" s="47" t="str">
        <f t="shared" si="268"/>
        <v>000010EA</v>
      </c>
      <c r="C4331" s="50" t="str">
        <f>IFERROR(VLOOKUP(B4331,总表!A:B,2,0),"-")</f>
        <v>裤裙类</v>
      </c>
      <c r="D4331" s="51" t="str">
        <f t="shared" si="269"/>
        <v>裤裙类</v>
      </c>
      <c r="E4331" s="6" t="str">
        <f>IFERROR(VLOOKUP(B4331,总表!A:D,3,0),"-")</f>
        <v>中国风裤子</v>
      </c>
      <c r="F4331" s="6" t="str">
        <f t="shared" si="270"/>
        <v>中国风裤子</v>
      </c>
      <c r="H4331" s="51" t="str">
        <f>IF(IFERROR(VLOOKUP(B4331,总表!A:D,4,0),"露易")=0," ",IFERROR(VLOOKUP(B4331,总表!A:D,4,0),"-"))</f>
        <v>绿色</v>
      </c>
      <c r="I4331" s="51" t="str">
        <f t="shared" si="271"/>
        <v>绿色</v>
      </c>
    </row>
    <row r="4332" spans="1:9">
      <c r="A4332" s="6">
        <v>4331</v>
      </c>
      <c r="B4332" s="47" t="str">
        <f t="shared" si="268"/>
        <v>000010EB</v>
      </c>
      <c r="C4332" s="50" t="str">
        <f>IFERROR(VLOOKUP(B4332,总表!A:B,2,0),"-")</f>
        <v>裤裙类</v>
      </c>
      <c r="D4332" s="51" t="str">
        <f t="shared" si="269"/>
        <v>裤裙类</v>
      </c>
      <c r="E4332" s="6" t="str">
        <f>IFERROR(VLOOKUP(B4332,总表!A:D,3,0),"-")</f>
        <v>功夫裤</v>
      </c>
      <c r="F4332" s="6" t="str">
        <f t="shared" si="270"/>
        <v>功夫裤</v>
      </c>
      <c r="H4332" s="6" t="str">
        <f>IF(IFERROR(VLOOKUP(B4332,总表!A:D,4,0),"露易")=0," ",IFERROR(VLOOKUP(B4332,总表!A:D,4,0),"-"))</f>
        <v>海军蓝</v>
      </c>
      <c r="I4332" s="6" t="str">
        <f t="shared" si="271"/>
        <v>海军蓝</v>
      </c>
    </row>
    <row r="4333" spans="1:9">
      <c r="A4333" s="6">
        <v>4332</v>
      </c>
      <c r="B4333" s="47" t="str">
        <f t="shared" si="268"/>
        <v>000010EC</v>
      </c>
      <c r="C4333" s="50" t="str">
        <f>IFERROR(VLOOKUP(B4333,总表!A:B,2,0),"-")</f>
        <v>连衣套装</v>
      </c>
      <c r="D4333" s="51" t="str">
        <f t="shared" si="269"/>
        <v>连衣套装</v>
      </c>
      <c r="E4333" s="6" t="str">
        <f>IFERROR(VLOOKUP(B4333,总表!A:D,3,0),"-")</f>
        <v>魔法洋装</v>
      </c>
      <c r="F4333" s="6" t="str">
        <f t="shared" si="270"/>
        <v>魔法洋装</v>
      </c>
      <c r="H4333" s="6" t="str">
        <f>IF(IFERROR(VLOOKUP(B4333,总表!A:D,4,0),"露易")=0," ",IFERROR(VLOOKUP(B4333,总表!A:D,4,0),"-"))</f>
        <v>粉红</v>
      </c>
      <c r="I4333" s="6" t="str">
        <f t="shared" si="271"/>
        <v>粉红</v>
      </c>
    </row>
    <row r="4334" spans="1:9">
      <c r="A4334" s="6">
        <v>4333</v>
      </c>
      <c r="B4334" s="47" t="str">
        <f t="shared" si="268"/>
        <v>000010ED</v>
      </c>
      <c r="C4334" s="50" t="str">
        <f>IFERROR(VLOOKUP(B4334,总表!A:B,2,0),"-")</f>
        <v>裤裙类</v>
      </c>
      <c r="D4334" s="51" t="str">
        <f t="shared" si="269"/>
        <v>裤裙类</v>
      </c>
      <c r="E4334" s="6" t="str">
        <f>IFERROR(VLOOKUP(B4334,总表!A:D,3,0),"-")</f>
        <v>草裙</v>
      </c>
      <c r="F4334" s="6" t="str">
        <f t="shared" si="270"/>
        <v>草裙</v>
      </c>
      <c r="H4334" s="6" t="str">
        <f>IF(IFERROR(VLOOKUP(B4334,总表!A:D,4,0),"露易")=0," ",IFERROR(VLOOKUP(B4334,总表!A:D,4,0),"-"))</f>
        <v>棕色</v>
      </c>
      <c r="I4334" s="6" t="str">
        <f t="shared" si="271"/>
        <v>棕色</v>
      </c>
    </row>
    <row r="4335" spans="1:9">
      <c r="A4335" s="6">
        <v>4334</v>
      </c>
      <c r="B4335" s="47" t="str">
        <f t="shared" si="268"/>
        <v>000010EE</v>
      </c>
      <c r="C4335" s="50" t="str">
        <f>IFERROR(VLOOKUP(B4335,总表!A:B,2,0),"-")</f>
        <v>连衣套装</v>
      </c>
      <c r="D4335" s="51" t="str">
        <f t="shared" si="269"/>
        <v>连衣套装</v>
      </c>
      <c r="E4335" s="6" t="str">
        <f>IFERROR(VLOOKUP(B4335,总表!A:D,3,0),"-")</f>
        <v>礼服小外套</v>
      </c>
      <c r="F4335" s="6" t="str">
        <f t="shared" si="270"/>
        <v>礼服小外套</v>
      </c>
      <c r="H4335" s="6" t="str">
        <f>IF(IFERROR(VLOOKUP(B4335,总表!A:D,4,0),"露易")=0," ",IFERROR(VLOOKUP(B4335,总表!A:D,4,0),"-"))</f>
        <v>粉红</v>
      </c>
      <c r="I4335" s="6" t="str">
        <f t="shared" si="271"/>
        <v>粉红</v>
      </c>
    </row>
    <row r="4336" spans="1:9">
      <c r="A4336" s="6">
        <v>4335</v>
      </c>
      <c r="B4336" s="47" t="str">
        <f t="shared" si="268"/>
        <v>000010EF</v>
      </c>
      <c r="C4336" s="47" t="str">
        <f>IFERROR(VLOOKUP(B4336,总表!A:B,2,0),"-")</f>
        <v>-</v>
      </c>
      <c r="D4336" s="6" t="str">
        <f t="shared" si="269"/>
        <v>-</v>
      </c>
      <c r="E4336" s="6" t="str">
        <f>IFERROR(VLOOKUP(B4336,总表!A:D,3,0),"-")</f>
        <v>-</v>
      </c>
      <c r="F4336" s="6" t="str">
        <f t="shared" si="270"/>
        <v>-</v>
      </c>
      <c r="G4336" s="6" t="s">
        <v>9</v>
      </c>
      <c r="H4336" s="6" t="str">
        <f>IF(IFERROR(VLOOKUP(B4336,总表!A:D,4,0),"露易")=0," ",IFERROR(VLOOKUP(B4336,总表!A:D,4,0),"-"))</f>
        <v>-</v>
      </c>
      <c r="I4336" s="6" t="str">
        <f t="shared" si="271"/>
        <v>-</v>
      </c>
    </row>
    <row r="4337" spans="1:9">
      <c r="A4337" s="6">
        <v>4336</v>
      </c>
      <c r="B4337" s="47" t="str">
        <f t="shared" si="268"/>
        <v>000010F0</v>
      </c>
      <c r="C4337" s="50" t="str">
        <f>IFERROR(VLOOKUP(B4337,总表!A:B,2,0),"-")</f>
        <v>连衣套装</v>
      </c>
      <c r="D4337" s="51" t="str">
        <f t="shared" si="269"/>
        <v>连衣套装</v>
      </c>
      <c r="E4337" s="51" t="str">
        <f>IFERROR(VLOOKUP(B4337,总表!A:D,3,0),"-")</f>
        <v>职业装</v>
      </c>
      <c r="F4337" s="51" t="str">
        <f t="shared" si="270"/>
        <v>职业装</v>
      </c>
      <c r="H4337" s="51" t="str">
        <f>IF(IFERROR(VLOOKUP(B4337,总表!A:D,4,0),"露易")=0," ",IFERROR(VLOOKUP(B4337,总表!A:D,4,0),"-"))</f>
        <v>蓝色</v>
      </c>
      <c r="I4337" s="51" t="str">
        <f t="shared" si="271"/>
        <v>蓝色</v>
      </c>
    </row>
    <row r="4338" spans="1:9">
      <c r="A4338" s="6">
        <v>4337</v>
      </c>
      <c r="B4338" s="47" t="str">
        <f t="shared" si="268"/>
        <v>000010F1</v>
      </c>
      <c r="C4338" s="50" t="str">
        <f>IFERROR(VLOOKUP(B4338,总表!A:B,2,0),"-")</f>
        <v>脸部装饰</v>
      </c>
      <c r="D4338" s="51" t="str">
        <f t="shared" si="269"/>
        <v>脸部装饰</v>
      </c>
      <c r="E4338" s="6" t="str">
        <f>IFERROR(VLOOKUP(B4338,总表!A:D,3,0),"-")</f>
        <v>有裂痕的眼镜</v>
      </c>
      <c r="F4338" s="6" t="str">
        <f t="shared" si="270"/>
        <v>有裂痕的眼镜</v>
      </c>
      <c r="H4338" s="6" t="str">
        <f>IF(IFERROR(VLOOKUP(B4338,总表!A:D,4,0),"露易")=0," ",IFERROR(VLOOKUP(B4338,总表!A:D,4,0),"-"))</f>
        <v>黑色</v>
      </c>
      <c r="I4338" s="6" t="str">
        <f t="shared" si="271"/>
        <v>黑色</v>
      </c>
    </row>
    <row r="4339" spans="1:9">
      <c r="A4339" s="6">
        <v>4338</v>
      </c>
      <c r="B4339" s="47" t="str">
        <f t="shared" si="268"/>
        <v>000010F2</v>
      </c>
      <c r="C4339" s="50" t="str">
        <f>IFERROR(VLOOKUP(B4339,总表!A:B,2,0),"-")</f>
        <v>摆设类</v>
      </c>
      <c r="D4339" s="51" t="str">
        <f t="shared" si="269"/>
        <v>摆设类</v>
      </c>
      <c r="E4339" s="6" t="str">
        <f>IFERROR(VLOOKUP(B4339,总表!A:D,3,0),"-")</f>
        <v>手提唱片播放机</v>
      </c>
      <c r="F4339" s="6" t="str">
        <f t="shared" si="270"/>
        <v>手提唱片播放机</v>
      </c>
      <c r="H4339" s="6" t="str">
        <f>IF(IFERROR(VLOOKUP(B4339,总表!A:D,4,0),"露易")=0," ",IFERROR(VLOOKUP(B4339,总表!A:D,4,0),"-"))</f>
        <v> </v>
      </c>
      <c r="I4339" s="6" t="str">
        <f t="shared" si="271"/>
        <v> </v>
      </c>
    </row>
    <row r="4340" spans="1:9">
      <c r="A4340" s="6">
        <v>4339</v>
      </c>
      <c r="B4340" s="47" t="str">
        <f t="shared" si="268"/>
        <v>000010F3</v>
      </c>
      <c r="C4340" s="47" t="str">
        <f>IFERROR(VLOOKUP(B4340,总表!A:B,2,0),"-")</f>
        <v>-</v>
      </c>
      <c r="D4340" s="6" t="str">
        <f t="shared" si="269"/>
        <v>-</v>
      </c>
      <c r="E4340" s="6" t="str">
        <f>IFERROR(VLOOKUP(B4340,总表!A:D,3,0),"-")</f>
        <v>-</v>
      </c>
      <c r="F4340" s="6" t="str">
        <f t="shared" si="270"/>
        <v>-</v>
      </c>
      <c r="G4340" s="6" t="s">
        <v>9</v>
      </c>
      <c r="H4340" s="6" t="str">
        <f>IF(IFERROR(VLOOKUP(B4340,总表!A:D,4,0),"露易")=0," ",IFERROR(VLOOKUP(B4340,总表!A:D,4,0),"-"))</f>
        <v>-</v>
      </c>
      <c r="I4340" s="6" t="str">
        <f t="shared" si="271"/>
        <v>-</v>
      </c>
    </row>
    <row r="4341" spans="1:9">
      <c r="A4341" s="6">
        <v>4340</v>
      </c>
      <c r="B4341" s="47" t="str">
        <f t="shared" si="268"/>
        <v>000010F4</v>
      </c>
      <c r="C4341" s="47" t="str">
        <f>IFERROR(VLOOKUP(B4341,总表!A:B,2,0),"-")</f>
        <v>上衣</v>
      </c>
      <c r="D4341" s="6" t="str">
        <f t="shared" si="269"/>
        <v>上衣</v>
      </c>
      <c r="E4341" s="6" t="str">
        <f>IFERROR(VLOOKUP(B4341,总表!A:D,3,0),"-")</f>
        <v>英文字母T恤</v>
      </c>
      <c r="F4341" s="6" t="str">
        <f t="shared" si="270"/>
        <v>英文字母T恤</v>
      </c>
      <c r="H4341" s="6" t="str">
        <f>IF(IFERROR(VLOOKUP(B4341,总表!A:D,4,0),"露易")=0," ",IFERROR(VLOOKUP(B4341,总表!A:D,4,0),"-"))</f>
        <v>黑色</v>
      </c>
      <c r="I4341" s="6" t="str">
        <f t="shared" si="271"/>
        <v>黑色</v>
      </c>
    </row>
    <row r="4342" spans="1:9">
      <c r="A4342" s="6">
        <v>4341</v>
      </c>
      <c r="B4342" s="47" t="str">
        <f t="shared" si="268"/>
        <v>000010F5</v>
      </c>
      <c r="C4342" s="50" t="str">
        <f>IFERROR(VLOOKUP(B4342,总表!A:B,2,0),"-")</f>
        <v>连衣套装</v>
      </c>
      <c r="D4342" s="51" t="str">
        <f t="shared" si="269"/>
        <v>连衣套装</v>
      </c>
      <c r="E4342" s="6" t="str">
        <f>IFERROR(VLOOKUP(B4342,总表!A:D,3,0),"-")</f>
        <v>珍珠长洋装</v>
      </c>
      <c r="F4342" s="6" t="str">
        <f t="shared" si="270"/>
        <v>珍珠长洋装</v>
      </c>
      <c r="H4342" s="6" t="str">
        <f>IF(IFERROR(VLOOKUP(B4342,总表!A:D,4,0),"露易")=0," ",IFERROR(VLOOKUP(B4342,总表!A:D,4,0),"-"))</f>
        <v>黑色</v>
      </c>
      <c r="I4342" s="6" t="str">
        <f t="shared" si="271"/>
        <v>黑色</v>
      </c>
    </row>
    <row r="4343" spans="1:9">
      <c r="A4343" s="6">
        <v>4342</v>
      </c>
      <c r="B4343" s="47" t="str">
        <f t="shared" si="268"/>
        <v>000010F6</v>
      </c>
      <c r="C4343" s="50" t="str">
        <f>IFERROR(VLOOKUP(B4343,总表!A:B,2,0),"-")</f>
        <v>连衣套装</v>
      </c>
      <c r="D4343" s="51" t="str">
        <f t="shared" si="269"/>
        <v>连衣套装</v>
      </c>
      <c r="E4343" s="6" t="str">
        <f>IFERROR(VLOOKUP(B4343,总表!A:D,3,0),"-")</f>
        <v>男性休闲和服</v>
      </c>
      <c r="F4343" s="6" t="str">
        <f t="shared" si="270"/>
        <v>男性休闲和服</v>
      </c>
      <c r="H4343" s="51" t="str">
        <f>IF(IFERROR(VLOOKUP(B4343,总表!A:D,4,0),"露易")=0," ",IFERROR(VLOOKUP(B4343,总表!A:D,4,0),"-"))</f>
        <v>蓝紫色</v>
      </c>
      <c r="I4343" s="51" t="str">
        <f t="shared" si="271"/>
        <v>蓝紫色</v>
      </c>
    </row>
    <row r="4344" spans="1:9">
      <c r="A4344" s="6">
        <v>4343</v>
      </c>
      <c r="B4344" s="47" t="str">
        <f t="shared" si="268"/>
        <v>000010F7</v>
      </c>
      <c r="C4344" s="47" t="str">
        <f>IFERROR(VLOOKUP(B4344,总表!A:B,2,0),"-")</f>
        <v>上衣</v>
      </c>
      <c r="D4344" s="6" t="str">
        <f t="shared" si="269"/>
        <v>上衣</v>
      </c>
      <c r="E4344" s="51" t="str">
        <f>IFERROR(VLOOKUP(B4344,总表!A:D,3,0),"-")</f>
        <v>鹰纹飞行外套</v>
      </c>
      <c r="F4344" s="51" t="str">
        <f t="shared" si="270"/>
        <v>鹰纹飞行外套</v>
      </c>
      <c r="H4344" s="51" t="str">
        <f>IF(IFERROR(VLOOKUP(B4344,总表!A:D,4,0),"露易")=0," ",IFERROR(VLOOKUP(B4344,总表!A:D,4,0),"-"))</f>
        <v>红色</v>
      </c>
      <c r="I4344" s="51" t="str">
        <f t="shared" si="271"/>
        <v>红色</v>
      </c>
    </row>
    <row r="4345" spans="1:9">
      <c r="A4345" s="6">
        <v>4344</v>
      </c>
      <c r="B4345" s="47" t="str">
        <f t="shared" si="268"/>
        <v>000010F8</v>
      </c>
      <c r="C4345" s="50" t="str">
        <f>IFERROR(VLOOKUP(B4345,总表!A:B,2,0),"-")</f>
        <v>连衣套装</v>
      </c>
      <c r="D4345" s="51" t="str">
        <f t="shared" si="269"/>
        <v>连衣套装</v>
      </c>
      <c r="E4345" s="51" t="str">
        <f>IFERROR(VLOOKUP(B4345,总表!A:D,3,0),"-")</f>
        <v>简朴洋装</v>
      </c>
      <c r="F4345" s="51" t="str">
        <f t="shared" si="270"/>
        <v>简朴洋装</v>
      </c>
      <c r="H4345" s="6" t="str">
        <f>IF(IFERROR(VLOOKUP(B4345,总表!A:D,4,0),"露易")=0," ",IFERROR(VLOOKUP(B4345,总表!A:D,4,0),"-"))</f>
        <v>棕色</v>
      </c>
      <c r="I4345" s="6" t="str">
        <f t="shared" si="271"/>
        <v>棕色</v>
      </c>
    </row>
    <row r="4346" spans="1:9">
      <c r="A4346" s="6">
        <v>4345</v>
      </c>
      <c r="B4346" s="47" t="str">
        <f t="shared" si="268"/>
        <v>000010F9</v>
      </c>
      <c r="C4346" s="50" t="str">
        <f>IFERROR(VLOOKUP(B4346,总表!A:B,2,0),"-")</f>
        <v>连衣套装</v>
      </c>
      <c r="D4346" s="51" t="str">
        <f t="shared" si="269"/>
        <v>连衣套装</v>
      </c>
      <c r="E4346" s="51" t="str">
        <f>IFERROR(VLOOKUP(B4346,总表!A:D,3,0),"-")</f>
        <v>简朴套装</v>
      </c>
      <c r="F4346" s="51" t="str">
        <f t="shared" si="270"/>
        <v>简朴套装</v>
      </c>
      <c r="H4346" s="6" t="str">
        <f>IF(IFERROR(VLOOKUP(B4346,总表!A:D,4,0),"露易")=0," ",IFERROR(VLOOKUP(B4346,总表!A:D,4,0),"-"))</f>
        <v>棕色</v>
      </c>
      <c r="I4346" s="6" t="str">
        <f t="shared" si="271"/>
        <v>棕色</v>
      </c>
    </row>
    <row r="4347" spans="1:9">
      <c r="A4347" s="6">
        <v>4346</v>
      </c>
      <c r="B4347" s="47" t="str">
        <f t="shared" si="268"/>
        <v>000010FA</v>
      </c>
      <c r="C4347" s="47" t="str">
        <f>IFERROR(VLOOKUP(B4347,总表!A:B,2,0),"-")</f>
        <v>-</v>
      </c>
      <c r="D4347" s="6" t="str">
        <f t="shared" si="269"/>
        <v>-</v>
      </c>
      <c r="E4347" s="6" t="str">
        <f>IFERROR(VLOOKUP(B4347,总表!A:D,3,0),"-")</f>
        <v>-</v>
      </c>
      <c r="F4347" s="6" t="str">
        <f t="shared" si="270"/>
        <v>-</v>
      </c>
      <c r="G4347" s="6" t="s">
        <v>9</v>
      </c>
      <c r="H4347" s="6" t="str">
        <f>IF(IFERROR(VLOOKUP(B4347,总表!A:D,4,0),"露易")=0," ",IFERROR(VLOOKUP(B4347,总表!A:D,4,0),"-"))</f>
        <v>-</v>
      </c>
      <c r="I4347" s="6" t="str">
        <f t="shared" si="271"/>
        <v>-</v>
      </c>
    </row>
    <row r="4348" spans="1:9">
      <c r="A4348" s="6">
        <v>4347</v>
      </c>
      <c r="B4348" s="47" t="str">
        <f t="shared" si="268"/>
        <v>000010FB</v>
      </c>
      <c r="C4348" s="50" t="str">
        <f>IFERROR(VLOOKUP(B4348,总表!A:B,2,0),"-")</f>
        <v>连衣套装</v>
      </c>
      <c r="D4348" s="51" t="str">
        <f t="shared" si="269"/>
        <v>连衣套装</v>
      </c>
      <c r="E4348" s="6" t="str">
        <f>IFERROR(VLOOKUP(B4348,总表!A:D,3,0),"-")</f>
        <v>晚礼服裙</v>
      </c>
      <c r="F4348" s="6" t="str">
        <f t="shared" si="270"/>
        <v>晚礼服裙</v>
      </c>
      <c r="H4348" s="6" t="str">
        <f>IF(IFERROR(VLOOKUP(B4348,总表!A:D,4,0),"露易")=0," ",IFERROR(VLOOKUP(B4348,总表!A:D,4,0),"-"))</f>
        <v>黑色</v>
      </c>
      <c r="I4348" s="6" t="str">
        <f t="shared" si="271"/>
        <v>黑色</v>
      </c>
    </row>
    <row r="4349" spans="1:9">
      <c r="A4349" s="6">
        <v>4348</v>
      </c>
      <c r="B4349" s="47" t="str">
        <f t="shared" si="268"/>
        <v>000010FC</v>
      </c>
      <c r="C4349" s="47" t="str">
        <f>IFERROR(VLOOKUP(B4349,总表!A:B,2,0),"-")</f>
        <v>-</v>
      </c>
      <c r="D4349" s="6" t="str">
        <f t="shared" si="269"/>
        <v>-</v>
      </c>
      <c r="E4349" s="6" t="str">
        <f>IFERROR(VLOOKUP(B4349,总表!A:D,3,0),"-")</f>
        <v>-</v>
      </c>
      <c r="F4349" s="6" t="str">
        <f t="shared" si="270"/>
        <v>-</v>
      </c>
      <c r="G4349" s="6" t="s">
        <v>9</v>
      </c>
      <c r="H4349" s="6" t="str">
        <f>IF(IFERROR(VLOOKUP(B4349,总表!A:D,4,0),"露易")=0," ",IFERROR(VLOOKUP(B4349,总表!A:D,4,0),"-"))</f>
        <v>-</v>
      </c>
      <c r="I4349" s="6" t="str">
        <f t="shared" si="271"/>
        <v>-</v>
      </c>
    </row>
    <row r="4350" spans="1:9">
      <c r="A4350" s="6">
        <v>4349</v>
      </c>
      <c r="B4350" s="47" t="str">
        <f t="shared" si="268"/>
        <v>000010FD</v>
      </c>
      <c r="C4350" s="50" t="str">
        <f>IFERROR(VLOOKUP(B4350,总表!A:B,2,0),"-")</f>
        <v>栅栏类</v>
      </c>
      <c r="D4350" s="51" t="str">
        <f t="shared" si="269"/>
        <v>栅栏类</v>
      </c>
      <c r="E4350" s="6" t="str">
        <f>IFERROR(VLOOKUP(B4350,总表!A:D,3,0),"-")</f>
        <v>横条木板栅栏</v>
      </c>
      <c r="F4350" s="6" t="str">
        <f t="shared" si="270"/>
        <v>横条木板栅栏</v>
      </c>
      <c r="G4350" s="6">
        <v>72</v>
      </c>
      <c r="H4350" s="6" t="str">
        <f>IF(IFERROR(VLOOKUP(B4350,总表!A:D,4,0),"露易")=0," ",IFERROR(VLOOKUP(B4350,总表!A:D,4,0),"-"))</f>
        <v> </v>
      </c>
      <c r="I4350" s="6" t="str">
        <f t="shared" si="271"/>
        <v> </v>
      </c>
    </row>
    <row r="4351" spans="1:9">
      <c r="A4351" s="6">
        <v>4350</v>
      </c>
      <c r="B4351" s="47" t="str">
        <f t="shared" si="268"/>
        <v>000010FE</v>
      </c>
      <c r="C4351" s="50" t="str">
        <f>IFERROR(VLOOKUP(B4351,总表!A:B,2,0),"-")</f>
        <v>栅栏类</v>
      </c>
      <c r="D4351" s="51" t="str">
        <f t="shared" si="269"/>
        <v>栅栏类</v>
      </c>
      <c r="E4351" s="51" t="str">
        <f>IFERROR(VLOOKUP(B4351,总表!A:D,3,0),"-")</f>
        <v>圆木栅栏</v>
      </c>
      <c r="F4351" s="51" t="str">
        <f t="shared" si="270"/>
        <v>圆木栅栏</v>
      </c>
      <c r="G4351" s="6">
        <v>72</v>
      </c>
      <c r="H4351" s="6" t="str">
        <f>IF(IFERROR(VLOOKUP(B4351,总表!A:D,4,0),"露易")=0," ",IFERROR(VLOOKUP(B4351,总表!A:D,4,0),"-"))</f>
        <v> </v>
      </c>
      <c r="I4351" s="6" t="str">
        <f t="shared" si="271"/>
        <v> </v>
      </c>
    </row>
    <row r="4352" spans="1:9">
      <c r="A4352" s="6">
        <v>4351</v>
      </c>
      <c r="B4352" s="47" t="str">
        <f t="shared" si="268"/>
        <v>000010FF</v>
      </c>
      <c r="C4352" s="47" t="str">
        <f>IFERROR(VLOOKUP(B4352,总表!A:B,2,0),"-")</f>
        <v>-</v>
      </c>
      <c r="D4352" s="6" t="str">
        <f t="shared" si="269"/>
        <v>-</v>
      </c>
      <c r="E4352" s="6" t="str">
        <f>IFERROR(VLOOKUP(B4352,总表!A:D,3,0),"-")</f>
        <v>-</v>
      </c>
      <c r="F4352" s="6" t="str">
        <f t="shared" si="270"/>
        <v>-</v>
      </c>
      <c r="G4352" s="6" t="s">
        <v>9</v>
      </c>
      <c r="H4352" s="6" t="str">
        <f>IF(IFERROR(VLOOKUP(B4352,总表!A:D,4,0),"露易")=0," ",IFERROR(VLOOKUP(B4352,总表!A:D,4,0),"-"))</f>
        <v>-</v>
      </c>
      <c r="I4352" s="6" t="str">
        <f t="shared" si="271"/>
        <v>-</v>
      </c>
    </row>
    <row r="4353" spans="1:9">
      <c r="A4353" s="6">
        <v>4352</v>
      </c>
      <c r="B4353" s="47" t="str">
        <f t="shared" si="268"/>
        <v>00001100</v>
      </c>
      <c r="C4353" s="50" t="str">
        <f>IFERROR(VLOOKUP(B4353,总表!A:B,2,0),"-")</f>
        <v>栅栏类</v>
      </c>
      <c r="D4353" s="51" t="str">
        <f t="shared" si="269"/>
        <v>栅栏类</v>
      </c>
      <c r="E4353" s="51" t="str">
        <f>IFERROR(VLOOKUP(B4353,总表!A:D,3,0),"-")</f>
        <v>钉子与绳索</v>
      </c>
      <c r="F4353" s="51" t="str">
        <f t="shared" si="270"/>
        <v>钉子与绳索</v>
      </c>
      <c r="G4353" s="6">
        <v>300</v>
      </c>
      <c r="H4353" s="6" t="str">
        <f>IF(IFERROR(VLOOKUP(B4353,总表!A:D,4,0),"露易")=0," ",IFERROR(VLOOKUP(B4353,总表!A:D,4,0),"-"))</f>
        <v> </v>
      </c>
      <c r="I4353" s="6" t="str">
        <f t="shared" si="271"/>
        <v> </v>
      </c>
    </row>
    <row r="4354" spans="1:9">
      <c r="A4354" s="6">
        <v>4353</v>
      </c>
      <c r="B4354" s="47" t="str">
        <f t="shared" ref="B4354:B4417" si="272">DEC2HEX(ROW(A4353),8)</f>
        <v>00001101</v>
      </c>
      <c r="C4354" s="47" t="str">
        <f>IFERROR(VLOOKUP(B4354,总表!A:B,2,0),"-")</f>
        <v>-</v>
      </c>
      <c r="D4354" s="6" t="str">
        <f t="shared" ref="D4354:D4417" si="273">C4354</f>
        <v>-</v>
      </c>
      <c r="E4354" s="6" t="str">
        <f>IFERROR(VLOOKUP(B4354,总表!A:D,3,0),"-")</f>
        <v>-</v>
      </c>
      <c r="F4354" s="6" t="str">
        <f t="shared" ref="F4354:F4417" si="274">E4354</f>
        <v>-</v>
      </c>
      <c r="G4354" s="6" t="s">
        <v>9</v>
      </c>
      <c r="H4354" s="6" t="str">
        <f>IF(IFERROR(VLOOKUP(B4354,总表!A:D,4,0),"露易")=0," ",IFERROR(VLOOKUP(B4354,总表!A:D,4,0),"-"))</f>
        <v>-</v>
      </c>
      <c r="I4354" s="6" t="str">
        <f t="shared" ref="I4354:I4417" si="275">H4354</f>
        <v>-</v>
      </c>
    </row>
    <row r="4355" spans="1:9">
      <c r="A4355" s="6">
        <v>4354</v>
      </c>
      <c r="B4355" s="47" t="str">
        <f t="shared" si="272"/>
        <v>00001102</v>
      </c>
      <c r="C4355" s="50" t="str">
        <f>IFERROR(VLOOKUP(B4355,总表!A:B,2,0),"-")</f>
        <v>栅栏类</v>
      </c>
      <c r="D4355" s="51" t="str">
        <f t="shared" si="273"/>
        <v>栅栏类</v>
      </c>
      <c r="E4355" s="51" t="str">
        <f>IFERROR(VLOOKUP(B4355,总表!A:D,3,0),"-")</f>
        <v>东方风栅栏</v>
      </c>
      <c r="F4355" s="51" t="str">
        <f t="shared" si="274"/>
        <v>东方风栅栏</v>
      </c>
      <c r="G4355" s="6">
        <v>120</v>
      </c>
      <c r="H4355" s="6" t="str">
        <f>IF(IFERROR(VLOOKUP(B4355,总表!A:D,4,0),"露易")=0," ",IFERROR(VLOOKUP(B4355,总表!A:D,4,0),"-"))</f>
        <v> </v>
      </c>
      <c r="I4355" s="6" t="str">
        <f t="shared" si="275"/>
        <v> </v>
      </c>
    </row>
    <row r="4356" spans="1:9">
      <c r="A4356" s="6">
        <v>4355</v>
      </c>
      <c r="B4356" s="47" t="str">
        <f t="shared" si="272"/>
        <v>00001103</v>
      </c>
      <c r="C4356" s="47" t="str">
        <f>IFERROR(VLOOKUP(B4356,总表!A:B,2,0),"-")</f>
        <v>-</v>
      </c>
      <c r="D4356" s="6" t="str">
        <f t="shared" si="273"/>
        <v>-</v>
      </c>
      <c r="E4356" s="6" t="str">
        <f>IFERROR(VLOOKUP(B4356,总表!A:D,3,0),"-")</f>
        <v>-</v>
      </c>
      <c r="F4356" s="6" t="str">
        <f t="shared" si="274"/>
        <v>-</v>
      </c>
      <c r="G4356" s="6" t="s">
        <v>9</v>
      </c>
      <c r="H4356" s="6" t="str">
        <f>IF(IFERROR(VLOOKUP(B4356,总表!A:D,4,0),"露易")=0," ",IFERROR(VLOOKUP(B4356,总表!A:D,4,0),"-"))</f>
        <v>-</v>
      </c>
      <c r="I4356" s="6" t="str">
        <f t="shared" si="275"/>
        <v>-</v>
      </c>
    </row>
    <row r="4357" spans="1:9">
      <c r="A4357" s="6">
        <v>4356</v>
      </c>
      <c r="B4357" s="47" t="str">
        <f t="shared" si="272"/>
        <v>00001104</v>
      </c>
      <c r="C4357" s="50" t="str">
        <f>IFERROR(VLOOKUP(B4357,总表!A:B,2,0),"-")</f>
        <v>栅栏类</v>
      </c>
      <c r="D4357" s="51" t="str">
        <f t="shared" si="273"/>
        <v>栅栏类</v>
      </c>
      <c r="E4357" s="6" t="str">
        <f>IFERROR(VLOOKUP(B4357,总表!A:D,3,0),"-")</f>
        <v>干稻草栅栏</v>
      </c>
      <c r="F4357" s="6" t="str">
        <f t="shared" si="274"/>
        <v>干稻草栅栏</v>
      </c>
      <c r="G4357" s="6">
        <v>56</v>
      </c>
      <c r="H4357" s="6" t="str">
        <f>IF(IFERROR(VLOOKUP(B4357,总表!A:D,4,0),"露易")=0," ",IFERROR(VLOOKUP(B4357,总表!A:D,4,0),"-"))</f>
        <v> </v>
      </c>
      <c r="I4357" s="6" t="str">
        <f t="shared" si="275"/>
        <v> </v>
      </c>
    </row>
    <row r="4358" spans="1:9">
      <c r="A4358" s="6">
        <v>4357</v>
      </c>
      <c r="B4358" s="47" t="str">
        <f t="shared" si="272"/>
        <v>00001105</v>
      </c>
      <c r="C4358" s="50" t="str">
        <f>IFERROR(VLOOKUP(B4358,总表!A:B,2,0),"-")</f>
        <v>栅栏类</v>
      </c>
      <c r="D4358" s="51" t="str">
        <f t="shared" si="273"/>
        <v>栅栏类</v>
      </c>
      <c r="E4358" s="51" t="str">
        <f>IFERROR(VLOOKUP(B4358,总表!A:D,3,0),"-")</f>
        <v>铁栅栏</v>
      </c>
      <c r="F4358" s="51" t="str">
        <f t="shared" si="274"/>
        <v>铁栅栏</v>
      </c>
      <c r="G4358" s="6">
        <v>450</v>
      </c>
      <c r="H4358" s="6" t="str">
        <f>IF(IFERROR(VLOOKUP(B4358,总表!A:D,4,0),"露易")=0," ",IFERROR(VLOOKUP(B4358,总表!A:D,4,0),"-"))</f>
        <v> </v>
      </c>
      <c r="I4358" s="6" t="str">
        <f t="shared" si="275"/>
        <v> </v>
      </c>
    </row>
    <row r="4359" spans="1:9">
      <c r="A4359" s="6">
        <v>4358</v>
      </c>
      <c r="B4359" s="47" t="str">
        <f t="shared" si="272"/>
        <v>00001106</v>
      </c>
      <c r="C4359" s="50" t="str">
        <f>IFERROR(VLOOKUP(B4359,总表!A:B,2,0),"-")</f>
        <v>栅栏类</v>
      </c>
      <c r="D4359" s="51" t="str">
        <f t="shared" si="273"/>
        <v>栅栏类</v>
      </c>
      <c r="E4359" s="6" t="str">
        <f>IFERROR(VLOOKUP(B4359,总表!A:D,3,0),"-")</f>
        <v>尖刺栅栏</v>
      </c>
      <c r="F4359" s="6" t="str">
        <f t="shared" si="274"/>
        <v>尖刺栅栏</v>
      </c>
      <c r="G4359" s="6">
        <v>96</v>
      </c>
      <c r="H4359" s="6" t="str">
        <f>IF(IFERROR(VLOOKUP(B4359,总表!A:D,4,0),"露易")=0," ",IFERROR(VLOOKUP(B4359,总表!A:D,4,0),"-"))</f>
        <v> </v>
      </c>
      <c r="I4359" s="6" t="str">
        <f t="shared" si="275"/>
        <v> </v>
      </c>
    </row>
    <row r="4360" spans="1:9">
      <c r="A4360" s="6">
        <v>4359</v>
      </c>
      <c r="B4360" s="47" t="str">
        <f t="shared" si="272"/>
        <v>00001107</v>
      </c>
      <c r="C4360" s="50" t="str">
        <f>IFERROR(VLOOKUP(B4360,总表!A:B,2,0),"-")</f>
        <v>连衣套装</v>
      </c>
      <c r="D4360" s="51" t="str">
        <f t="shared" si="273"/>
        <v>连衣套装</v>
      </c>
      <c r="E4360" s="6" t="str">
        <f>IFERROR(VLOOKUP(B4360,总表!A:D,3,0),"-")</f>
        <v>刷毛睡衣</v>
      </c>
      <c r="F4360" s="6" t="str">
        <f t="shared" si="274"/>
        <v>刷毛睡衣</v>
      </c>
      <c r="H4360" s="6" t="str">
        <f>IF(IFERROR(VLOOKUP(B4360,总表!A:D,4,0),"露易")=0," ",IFERROR(VLOOKUP(B4360,总表!A:D,4,0),"-"))</f>
        <v>粉红</v>
      </c>
      <c r="I4360" s="6" t="str">
        <f t="shared" si="275"/>
        <v>粉红</v>
      </c>
    </row>
    <row r="4361" spans="1:9">
      <c r="A4361" s="6">
        <v>4360</v>
      </c>
      <c r="B4361" s="47" t="str">
        <f t="shared" si="272"/>
        <v>00001108</v>
      </c>
      <c r="C4361" s="50" t="str">
        <f>IFERROR(VLOOKUP(B4361,总表!A:B,2,0),"-")</f>
        <v>连衣套装</v>
      </c>
      <c r="D4361" s="51" t="str">
        <f t="shared" si="273"/>
        <v>连衣套装</v>
      </c>
      <c r="E4361" s="6" t="str">
        <f>IFERROR(VLOOKUP(B4361,总表!A:D,3,0),"-")</f>
        <v>皮外套</v>
      </c>
      <c r="F4361" s="6" t="str">
        <f t="shared" si="274"/>
        <v>皮外套</v>
      </c>
      <c r="H4361" s="6" t="str">
        <f>IF(IFERROR(VLOOKUP(B4361,总表!A:D,4,0),"露易")=0," ",IFERROR(VLOOKUP(B4361,总表!A:D,4,0),"-"))</f>
        <v>黑色</v>
      </c>
      <c r="I4361" s="6" t="str">
        <f t="shared" si="275"/>
        <v>黑色</v>
      </c>
    </row>
    <row r="4362" spans="1:9">
      <c r="A4362" s="6">
        <v>4361</v>
      </c>
      <c r="B4362" s="47" t="str">
        <f t="shared" si="272"/>
        <v>00001109</v>
      </c>
      <c r="C4362" s="50" t="str">
        <f>IFERROR(VLOOKUP(B4362,总表!A:B,2,0),"-")</f>
        <v>连衣套装</v>
      </c>
      <c r="D4362" s="51" t="str">
        <f t="shared" si="273"/>
        <v>连衣套装</v>
      </c>
      <c r="E4362" s="6" t="str">
        <f>IFERROR(VLOOKUP(B4362,总表!A:D,3,0),"-")</f>
        <v>浴巾</v>
      </c>
      <c r="F4362" s="6" t="str">
        <f t="shared" si="274"/>
        <v>浴巾</v>
      </c>
      <c r="H4362" s="6" t="str">
        <f>IF(IFERROR(VLOOKUP(B4362,总表!A:D,4,0),"露易")=0," ",IFERROR(VLOOKUP(B4362,总表!A:D,4,0),"-"))</f>
        <v>粉红</v>
      </c>
      <c r="I4362" s="6" t="str">
        <f t="shared" si="275"/>
        <v>粉红</v>
      </c>
    </row>
    <row r="4363" spans="1:9">
      <c r="A4363" s="6">
        <v>4362</v>
      </c>
      <c r="B4363" s="47" t="str">
        <f t="shared" si="272"/>
        <v>0000110A</v>
      </c>
      <c r="C4363" s="47" t="str">
        <f>IFERROR(VLOOKUP(B4363,总表!A:B,2,0),"-")</f>
        <v>-</v>
      </c>
      <c r="D4363" s="6" t="str">
        <f t="shared" si="273"/>
        <v>-</v>
      </c>
      <c r="E4363" s="6" t="str">
        <f>IFERROR(VLOOKUP(B4363,总表!A:D,3,0),"-")</f>
        <v>-</v>
      </c>
      <c r="F4363" s="6" t="str">
        <f t="shared" si="274"/>
        <v>-</v>
      </c>
      <c r="G4363" s="6" t="s">
        <v>9</v>
      </c>
      <c r="H4363" s="6" t="str">
        <f>IF(IFERROR(VLOOKUP(B4363,总表!A:D,4,0),"露易")=0," ",IFERROR(VLOOKUP(B4363,总表!A:D,4,0),"-"))</f>
        <v>-</v>
      </c>
      <c r="I4363" s="6" t="str">
        <f t="shared" si="275"/>
        <v>-</v>
      </c>
    </row>
    <row r="4364" spans="1:9">
      <c r="A4364" s="6">
        <v>4363</v>
      </c>
      <c r="B4364" s="47" t="str">
        <f t="shared" si="272"/>
        <v>0000110B</v>
      </c>
      <c r="C4364" s="47" t="str">
        <f>IFERROR(VLOOKUP(B4364,总表!A:B,2,0),"-")</f>
        <v>上衣</v>
      </c>
      <c r="D4364" s="6" t="str">
        <f t="shared" si="273"/>
        <v>上衣</v>
      </c>
      <c r="E4364" s="6" t="str">
        <f>IFERROR(VLOOKUP(B4364,总表!A:D,3,0),"-")</f>
        <v>西装</v>
      </c>
      <c r="F4364" s="6" t="str">
        <f t="shared" si="274"/>
        <v>西装</v>
      </c>
      <c r="H4364" s="6" t="str">
        <f>IF(IFERROR(VLOOKUP(B4364,总表!A:D,4,0),"露易")=0," ",IFERROR(VLOOKUP(B4364,总表!A:D,4,0),"-"))</f>
        <v>黑色</v>
      </c>
      <c r="I4364" s="6" t="str">
        <f t="shared" si="275"/>
        <v>黑色</v>
      </c>
    </row>
    <row r="4365" spans="1:9">
      <c r="A4365" s="6">
        <v>4364</v>
      </c>
      <c r="B4365" s="47" t="str">
        <f t="shared" si="272"/>
        <v>0000110C</v>
      </c>
      <c r="C4365" s="50" t="str">
        <f>IFERROR(VLOOKUP(B4365,总表!A:B,2,0),"-")</f>
        <v>裤裙类</v>
      </c>
      <c r="D4365" s="51" t="str">
        <f t="shared" si="273"/>
        <v>裤裙类</v>
      </c>
      <c r="E4365" s="6" t="str">
        <f>IFERROR(VLOOKUP(B4365,总表!A:D,3,0),"-")</f>
        <v>喇叭裤</v>
      </c>
      <c r="F4365" s="6" t="str">
        <f t="shared" si="274"/>
        <v>喇叭裤</v>
      </c>
      <c r="H4365" s="6" t="str">
        <f>IF(IFERROR(VLOOKUP(B4365,总表!A:D,4,0),"露易")=0," ",IFERROR(VLOOKUP(B4365,总表!A:D,4,0),"-"))</f>
        <v>橘色</v>
      </c>
      <c r="I4365" s="6" t="str">
        <f t="shared" si="275"/>
        <v>橘色</v>
      </c>
    </row>
    <row r="4366" spans="1:9">
      <c r="A4366" s="6">
        <v>4365</v>
      </c>
      <c r="B4366" s="47" t="str">
        <f t="shared" si="272"/>
        <v>0000110D</v>
      </c>
      <c r="C4366" s="47" t="str">
        <f>IFERROR(VLOOKUP(B4366,总表!A:B,2,0),"-")</f>
        <v>上衣</v>
      </c>
      <c r="D4366" s="6" t="str">
        <f t="shared" si="273"/>
        <v>上衣</v>
      </c>
      <c r="E4366" s="6" t="str">
        <f>IFERROR(VLOOKUP(B4366,总表!A:D,3,0),"-")</f>
        <v>学生服</v>
      </c>
      <c r="F4366" s="6" t="str">
        <f t="shared" si="274"/>
        <v>学生服</v>
      </c>
      <c r="H4366" s="6" t="str">
        <f>IF(IFERROR(VLOOKUP(B4366,总表!A:D,4,0),"露易")=0," ",IFERROR(VLOOKUP(B4366,总表!A:D,4,0),"-"))</f>
        <v>黑色</v>
      </c>
      <c r="I4366" s="6" t="str">
        <f t="shared" si="275"/>
        <v>黑色</v>
      </c>
    </row>
    <row r="4367" spans="1:9">
      <c r="A4367" s="6">
        <v>4366</v>
      </c>
      <c r="B4367" s="47" t="str">
        <f t="shared" si="272"/>
        <v>0000110E</v>
      </c>
      <c r="C4367" s="47" t="str">
        <f>IFERROR(VLOOKUP(B4367,总表!A:B,2,0),"-")</f>
        <v>上衣</v>
      </c>
      <c r="D4367" s="6" t="str">
        <f t="shared" si="273"/>
        <v>上衣</v>
      </c>
      <c r="E4367" s="6" t="str">
        <f>IFERROR(VLOOKUP(B4367,总表!A:D,3,0),"-")</f>
        <v>叛逆学生服</v>
      </c>
      <c r="F4367" s="6" t="str">
        <f t="shared" si="274"/>
        <v>叛逆学生服</v>
      </c>
      <c r="H4367" s="6" t="str">
        <f>IF(IFERROR(VLOOKUP(B4367,总表!A:D,4,0),"露易")=0," ",IFERROR(VLOOKUP(B4367,总表!A:D,4,0),"-"))</f>
        <v>黑色</v>
      </c>
      <c r="I4367" s="6" t="str">
        <f t="shared" si="275"/>
        <v>黑色</v>
      </c>
    </row>
    <row r="4368" spans="1:9">
      <c r="A4368" s="6">
        <v>4367</v>
      </c>
      <c r="B4368" s="47" t="str">
        <f t="shared" si="272"/>
        <v>0000110F</v>
      </c>
      <c r="C4368" s="47" t="str">
        <f>IFERROR(VLOOKUP(B4368,总表!A:B,2,0),"-")</f>
        <v>-</v>
      </c>
      <c r="D4368" s="6" t="str">
        <f t="shared" si="273"/>
        <v>-</v>
      </c>
      <c r="E4368" s="6" t="str">
        <f>IFERROR(VLOOKUP(B4368,总表!A:D,3,0),"-")</f>
        <v>-</v>
      </c>
      <c r="F4368" s="6" t="str">
        <f t="shared" si="274"/>
        <v>-</v>
      </c>
      <c r="G4368" s="6" t="s">
        <v>9</v>
      </c>
      <c r="H4368" s="6" t="str">
        <f>IF(IFERROR(VLOOKUP(B4368,总表!A:D,4,0),"露易")=0," ",IFERROR(VLOOKUP(B4368,总表!A:D,4,0),"-"))</f>
        <v>-</v>
      </c>
      <c r="I4368" s="6" t="str">
        <f t="shared" si="275"/>
        <v>-</v>
      </c>
    </row>
    <row r="4369" spans="1:9">
      <c r="A4369" s="6">
        <v>4368</v>
      </c>
      <c r="B4369" s="47" t="str">
        <f t="shared" si="272"/>
        <v>00001110</v>
      </c>
      <c r="C4369" s="47" t="str">
        <f>IFERROR(VLOOKUP(B4369,总表!A:B,2,0),"-")</f>
        <v>上衣</v>
      </c>
      <c r="D4369" s="6" t="str">
        <f t="shared" si="273"/>
        <v>上衣</v>
      </c>
      <c r="E4369" s="6" t="str">
        <f>IFERROR(VLOOKUP(B4369,总表!A:D,3,0),"-")</f>
        <v>斗篷大衣</v>
      </c>
      <c r="F4369" s="6" t="str">
        <f t="shared" si="274"/>
        <v>斗篷大衣</v>
      </c>
      <c r="H4369" s="51" t="str">
        <f>IF(IFERROR(VLOOKUP(B4369,总表!A:D,4,0),"露易")=0," ",IFERROR(VLOOKUP(B4369,总表!A:D,4,0),"-"))</f>
        <v>红色</v>
      </c>
      <c r="I4369" s="51" t="str">
        <f t="shared" si="275"/>
        <v>红色</v>
      </c>
    </row>
    <row r="4370" spans="1:9">
      <c r="A4370" s="6">
        <v>4369</v>
      </c>
      <c r="B4370" s="47" t="str">
        <f t="shared" si="272"/>
        <v>00001111</v>
      </c>
      <c r="C4370" s="50" t="str">
        <f>IFERROR(VLOOKUP(B4370,总表!A:B,2,0),"-")</f>
        <v>裤裙类</v>
      </c>
      <c r="D4370" s="51" t="str">
        <f t="shared" si="273"/>
        <v>裤裙类</v>
      </c>
      <c r="E4370" s="6" t="str">
        <f>IFERROR(VLOOKUP(B4370,总表!A:D,3,0),"-")</f>
        <v>荷叶边裤子</v>
      </c>
      <c r="F4370" s="6" t="str">
        <f t="shared" si="274"/>
        <v>荷叶边裤子</v>
      </c>
      <c r="H4370" s="6" t="str">
        <f>IF(IFERROR(VLOOKUP(B4370,总表!A:D,4,0),"露易")=0," ",IFERROR(VLOOKUP(B4370,总表!A:D,4,0),"-"))</f>
        <v>黄色</v>
      </c>
      <c r="I4370" s="6" t="str">
        <f t="shared" si="275"/>
        <v>黄色</v>
      </c>
    </row>
    <row r="4371" spans="1:9">
      <c r="A4371" s="6">
        <v>4370</v>
      </c>
      <c r="B4371" s="47" t="str">
        <f t="shared" si="272"/>
        <v>00001112</v>
      </c>
      <c r="C4371" s="50" t="str">
        <f>IFERROR(VLOOKUP(B4371,总表!A:B,2,0),"-")</f>
        <v>裤裙类</v>
      </c>
      <c r="D4371" s="51" t="str">
        <f t="shared" si="273"/>
        <v>裤裙类</v>
      </c>
      <c r="E4371" s="6" t="str">
        <f>IFERROR(VLOOKUP(B4371,总表!A:D,3,0),"-")</f>
        <v>帆船图案短裤</v>
      </c>
      <c r="F4371" s="6" t="str">
        <f t="shared" si="274"/>
        <v>帆船图案短裤</v>
      </c>
      <c r="H4371" s="6" t="str">
        <f>IF(IFERROR(VLOOKUP(B4371,总表!A:D,4,0),"露易")=0," ",IFERROR(VLOOKUP(B4371,总表!A:D,4,0),"-"))</f>
        <v>浅蓝色</v>
      </c>
      <c r="I4371" s="6" t="str">
        <f t="shared" si="275"/>
        <v>浅蓝色</v>
      </c>
    </row>
    <row r="4372" spans="1:9">
      <c r="A4372" s="6">
        <v>4371</v>
      </c>
      <c r="B4372" s="47" t="str">
        <f t="shared" si="272"/>
        <v>00001113</v>
      </c>
      <c r="C4372" s="50" t="str">
        <f>IFERROR(VLOOKUP(B4372,总表!A:B,2,0),"-")</f>
        <v>裤裙类</v>
      </c>
      <c r="D4372" s="51" t="str">
        <f t="shared" si="273"/>
        <v>裤裙类</v>
      </c>
      <c r="E4372" s="6" t="str">
        <f>IFERROR(VLOOKUP(B4372,总表!A:D,3,0),"-")</f>
        <v>混色五分裤</v>
      </c>
      <c r="F4372" s="6" t="str">
        <f t="shared" si="274"/>
        <v>混色五分裤</v>
      </c>
      <c r="H4372" s="51" t="str">
        <f>IF(IFERROR(VLOOKUP(B4372,总表!A:D,4,0),"露易")=0," ",IFERROR(VLOOKUP(B4372,总表!A:D,4,0),"-"))</f>
        <v>绿色</v>
      </c>
      <c r="I4372" s="51" t="str">
        <f t="shared" si="275"/>
        <v>绿色</v>
      </c>
    </row>
    <row r="4373" spans="1:9">
      <c r="A4373" s="6">
        <v>4372</v>
      </c>
      <c r="B4373" s="47" t="str">
        <f t="shared" si="272"/>
        <v>00001114</v>
      </c>
      <c r="C4373" s="50" t="str">
        <f>IFERROR(VLOOKUP(B4373,总表!A:B,2,0),"-")</f>
        <v>裤裙类</v>
      </c>
      <c r="D4373" s="51" t="str">
        <f t="shared" si="273"/>
        <v>裤裙类</v>
      </c>
      <c r="E4373" s="51" t="str">
        <f>IFERROR(VLOOKUP(B4373,总表!A:D,3,0),"-")</f>
        <v>简约五分裤</v>
      </c>
      <c r="F4373" s="51" t="str">
        <f t="shared" si="274"/>
        <v>简约五分裤</v>
      </c>
      <c r="H4373" s="6" t="str">
        <f>IF(IFERROR(VLOOKUP(B4373,总表!A:D,4,0),"露易")=0," ",IFERROR(VLOOKUP(B4373,总表!A:D,4,0),"-"))</f>
        <v>白色</v>
      </c>
      <c r="I4373" s="6" t="str">
        <f t="shared" si="275"/>
        <v>白色</v>
      </c>
    </row>
    <row r="4374" spans="1:9">
      <c r="A4374" s="6">
        <v>4373</v>
      </c>
      <c r="B4374" s="47" t="str">
        <f t="shared" si="272"/>
        <v>00001115</v>
      </c>
      <c r="C4374" s="50" t="str">
        <f>IFERROR(VLOOKUP(B4374,总表!A:B,2,0),"-")</f>
        <v>裤裙类</v>
      </c>
      <c r="D4374" s="51" t="str">
        <f t="shared" si="273"/>
        <v>裤裙类</v>
      </c>
      <c r="E4374" s="6" t="str">
        <f>IFERROR(VLOOKUP(B4374,总表!A:D,3,0),"-")</f>
        <v>豹纹迷你裙</v>
      </c>
      <c r="F4374" s="6" t="str">
        <f t="shared" si="274"/>
        <v>豹纹迷你裙</v>
      </c>
      <c r="H4374" s="6" t="str">
        <f>IF(IFERROR(VLOOKUP(B4374,总表!A:D,4,0),"露易")=0," ",IFERROR(VLOOKUP(B4374,总表!A:D,4,0),"-"))</f>
        <v>棕色</v>
      </c>
      <c r="I4374" s="6" t="str">
        <f t="shared" si="275"/>
        <v>棕色</v>
      </c>
    </row>
    <row r="4375" spans="1:9">
      <c r="A4375" s="6">
        <v>4374</v>
      </c>
      <c r="B4375" s="47" t="str">
        <f t="shared" si="272"/>
        <v>00001116</v>
      </c>
      <c r="C4375" s="50" t="str">
        <f>IFERROR(VLOOKUP(B4375,总表!A:B,2,0),"-")</f>
        <v>裤裙类</v>
      </c>
      <c r="D4375" s="51" t="str">
        <f t="shared" si="273"/>
        <v>裤裙类</v>
      </c>
      <c r="E4375" s="6" t="str">
        <f>IFERROR(VLOOKUP(B4375,总表!A:D,3,0),"-")</f>
        <v>格纹长裙</v>
      </c>
      <c r="F4375" s="6" t="str">
        <f t="shared" si="274"/>
        <v>格纹长裙</v>
      </c>
      <c r="H4375" s="51" t="str">
        <f>IF(IFERROR(VLOOKUP(B4375,总表!A:D,4,0),"露易")=0," ",IFERROR(VLOOKUP(B4375,总表!A:D,4,0),"-"))</f>
        <v>红色</v>
      </c>
      <c r="I4375" s="51" t="str">
        <f t="shared" si="275"/>
        <v>红色</v>
      </c>
    </row>
    <row r="4376" spans="1:9">
      <c r="A4376" s="6">
        <v>4375</v>
      </c>
      <c r="B4376" s="47" t="str">
        <f t="shared" si="272"/>
        <v>00001117</v>
      </c>
      <c r="C4376" s="47" t="str">
        <f>IFERROR(VLOOKUP(B4376,总表!A:B,2,0),"-")</f>
        <v>房门装饰</v>
      </c>
      <c r="D4376" s="6" t="str">
        <f t="shared" si="273"/>
        <v>房门装饰</v>
      </c>
      <c r="E4376" s="6" t="str">
        <f>IFERROR(VLOOKUP(B4376,总表!A:D,3,0),"-")</f>
        <v>雪花花环</v>
      </c>
      <c r="F4376" s="6" t="str">
        <f t="shared" si="274"/>
        <v>雪花花环</v>
      </c>
      <c r="H4376" s="6" t="str">
        <f>IF(IFERROR(VLOOKUP(B4376,总表!A:D,4,0),"露易")=0," ",IFERROR(VLOOKUP(B4376,总表!A:D,4,0),"-"))</f>
        <v> </v>
      </c>
      <c r="I4376" s="6" t="str">
        <f t="shared" si="275"/>
        <v> </v>
      </c>
    </row>
    <row r="4377" spans="1:9">
      <c r="A4377" s="6">
        <v>4376</v>
      </c>
      <c r="B4377" s="47" t="str">
        <f t="shared" si="272"/>
        <v>00001118</v>
      </c>
      <c r="C4377" s="47" t="str">
        <f>IFERROR(VLOOKUP(B4377,总表!A:B,2,0),"-")</f>
        <v>房门装饰</v>
      </c>
      <c r="D4377" s="6" t="str">
        <f t="shared" si="273"/>
        <v>房门装饰</v>
      </c>
      <c r="E4377" s="51" t="str">
        <f>IFERROR(VLOOKUP(B4377,总表!A:D,3,0),"-")</f>
        <v>贝壳花环</v>
      </c>
      <c r="F4377" s="51" t="str">
        <f t="shared" si="274"/>
        <v>贝壳花环</v>
      </c>
      <c r="H4377" s="6" t="str">
        <f>IF(IFERROR(VLOOKUP(B4377,总表!A:D,4,0),"露易")=0," ",IFERROR(VLOOKUP(B4377,总表!A:D,4,0),"-"))</f>
        <v> </v>
      </c>
      <c r="I4377" s="6" t="str">
        <f t="shared" si="275"/>
        <v> </v>
      </c>
    </row>
    <row r="4378" spans="1:9">
      <c r="A4378" s="6">
        <v>4377</v>
      </c>
      <c r="B4378" s="47" t="str">
        <f t="shared" si="272"/>
        <v>00001119</v>
      </c>
      <c r="C4378" s="47" t="str">
        <f>IFERROR(VLOOKUP(B4378,总表!A:B,2,0),"-")</f>
        <v>房门装饰</v>
      </c>
      <c r="D4378" s="6" t="str">
        <f t="shared" si="273"/>
        <v>房门装饰</v>
      </c>
      <c r="E4378" s="6" t="str">
        <f>IFERROR(VLOOKUP(B4378,总表!A:D,3,0),"-")</f>
        <v>装饰花环</v>
      </c>
      <c r="F4378" s="6" t="str">
        <f t="shared" si="274"/>
        <v>装饰花环</v>
      </c>
      <c r="H4378" s="6" t="str">
        <f>IF(IFERROR(VLOOKUP(B4378,总表!A:D,4,0),"露易")=0," ",IFERROR(VLOOKUP(B4378,总表!A:D,4,0),"-"))</f>
        <v> </v>
      </c>
      <c r="I4378" s="6" t="str">
        <f t="shared" si="275"/>
        <v> </v>
      </c>
    </row>
    <row r="4379" spans="1:9">
      <c r="A4379" s="6">
        <v>4378</v>
      </c>
      <c r="B4379" s="47" t="str">
        <f t="shared" si="272"/>
        <v>0000111A</v>
      </c>
      <c r="C4379" s="47" t="str">
        <f>IFERROR(VLOOKUP(B4379,总表!A:B,2,0),"-")</f>
        <v>房门装饰</v>
      </c>
      <c r="D4379" s="6" t="str">
        <f t="shared" si="273"/>
        <v>房门装饰</v>
      </c>
      <c r="E4379" s="6" t="str">
        <f>IFERROR(VLOOKUP(B4379,总表!A:D,3,0),"-")</f>
        <v>水果花环</v>
      </c>
      <c r="F4379" s="6" t="str">
        <f t="shared" si="274"/>
        <v>水果花环</v>
      </c>
      <c r="H4379" s="6" t="str">
        <f>IF(IFERROR(VLOOKUP(B4379,总表!A:D,4,0),"露易")=0," ",IFERROR(VLOOKUP(B4379,总表!A:D,4,0),"-"))</f>
        <v> </v>
      </c>
      <c r="I4379" s="6" t="str">
        <f t="shared" si="275"/>
        <v> </v>
      </c>
    </row>
    <row r="4380" spans="1:9">
      <c r="A4380" s="6">
        <v>4379</v>
      </c>
      <c r="B4380" s="47" t="str">
        <f t="shared" si="272"/>
        <v>0000111B</v>
      </c>
      <c r="C4380" s="50" t="str">
        <f>IFERROR(VLOOKUP(B4380,总表!A:B,2,0),"-")</f>
        <v>摆设类</v>
      </c>
      <c r="D4380" s="51" t="str">
        <f t="shared" si="273"/>
        <v>摆设类</v>
      </c>
      <c r="E4380" s="51" t="str">
        <f>IFERROR(VLOOKUP(B4380,总表!A:D,3,0),"-")</f>
        <v>弹簧游乐器材</v>
      </c>
      <c r="F4380" s="51" t="str">
        <f t="shared" si="274"/>
        <v>弹簧游乐器材</v>
      </c>
      <c r="H4380" s="6" t="str">
        <f>IF(IFERROR(VLOOKUP(B4380,总表!A:D,4,0),"露易")=0," ",IFERROR(VLOOKUP(B4380,总表!A:D,4,0),"-"))</f>
        <v> </v>
      </c>
      <c r="I4380" s="6" t="str">
        <f t="shared" si="275"/>
        <v> </v>
      </c>
    </row>
    <row r="4381" spans="1:9">
      <c r="A4381" s="6">
        <v>4380</v>
      </c>
      <c r="B4381" s="47" t="str">
        <f t="shared" si="272"/>
        <v>0000111C</v>
      </c>
      <c r="C4381" s="47" t="str">
        <f>IFERROR(VLOOKUP(B4381,总表!A:B,2,0),"-")</f>
        <v>-</v>
      </c>
      <c r="D4381" s="6" t="str">
        <f t="shared" si="273"/>
        <v>-</v>
      </c>
      <c r="E4381" s="6" t="str">
        <f>IFERROR(VLOOKUP(B4381,总表!A:D,3,0),"-")</f>
        <v>-</v>
      </c>
      <c r="F4381" s="6" t="str">
        <f t="shared" si="274"/>
        <v>-</v>
      </c>
      <c r="G4381" s="6" t="s">
        <v>9</v>
      </c>
      <c r="H4381" s="6" t="str">
        <f>IF(IFERROR(VLOOKUP(B4381,总表!A:D,4,0),"露易")=0," ",IFERROR(VLOOKUP(B4381,总表!A:D,4,0),"-"))</f>
        <v>-</v>
      </c>
      <c r="I4381" s="6" t="str">
        <f t="shared" si="275"/>
        <v>-</v>
      </c>
    </row>
    <row r="4382" spans="1:9">
      <c r="A4382" s="6">
        <v>4381</v>
      </c>
      <c r="B4382" s="47" t="str">
        <f t="shared" si="272"/>
        <v>0000111D</v>
      </c>
      <c r="C4382" s="50" t="str">
        <f>IFERROR(VLOOKUP(B4382,总表!A:B,2,0),"-")</f>
        <v>摆设类</v>
      </c>
      <c r="D4382" s="51" t="str">
        <f t="shared" si="273"/>
        <v>摆设类</v>
      </c>
      <c r="E4382" s="6" t="str">
        <f>IFERROR(VLOOKUP(B4382,总表!A:D,3,0),"-")</f>
        <v>美式足球</v>
      </c>
      <c r="F4382" s="6" t="str">
        <f t="shared" si="274"/>
        <v>美式足球</v>
      </c>
      <c r="H4382" s="6" t="str">
        <f>IF(IFERROR(VLOOKUP(B4382,总表!A:D,4,0),"露易")=0," ",IFERROR(VLOOKUP(B4382,总表!A:D,4,0),"-"))</f>
        <v> </v>
      </c>
      <c r="I4382" s="6" t="str">
        <f t="shared" si="275"/>
        <v> </v>
      </c>
    </row>
    <row r="4383" spans="1:9">
      <c r="A4383" s="6">
        <v>4382</v>
      </c>
      <c r="B4383" s="47" t="str">
        <f t="shared" si="272"/>
        <v>0000111E</v>
      </c>
      <c r="C4383" s="47" t="str">
        <f>IFERROR(VLOOKUP(B4383,总表!A:B,2,0),"-")</f>
        <v>-</v>
      </c>
      <c r="D4383" s="6" t="str">
        <f t="shared" si="273"/>
        <v>-</v>
      </c>
      <c r="E4383" s="6" t="str">
        <f>IFERROR(VLOOKUP(B4383,总表!A:D,3,0),"-")</f>
        <v>-</v>
      </c>
      <c r="F4383" s="6" t="str">
        <f t="shared" si="274"/>
        <v>-</v>
      </c>
      <c r="G4383" s="6" t="s">
        <v>9</v>
      </c>
      <c r="H4383" s="6" t="str">
        <f>IF(IFERROR(VLOOKUP(B4383,总表!A:D,4,0),"露易")=0," ",IFERROR(VLOOKUP(B4383,总表!A:D,4,0),"-"))</f>
        <v>-</v>
      </c>
      <c r="I4383" s="6" t="str">
        <f t="shared" si="275"/>
        <v>-</v>
      </c>
    </row>
    <row r="4384" spans="1:9">
      <c r="A4384" s="6">
        <v>4383</v>
      </c>
      <c r="B4384" s="47" t="str">
        <f t="shared" si="272"/>
        <v>0000111F</v>
      </c>
      <c r="C4384" s="47" t="str">
        <f>IFERROR(VLOOKUP(B4384,总表!A:B,2,0),"-")</f>
        <v>-</v>
      </c>
      <c r="D4384" s="6" t="str">
        <f t="shared" si="273"/>
        <v>-</v>
      </c>
      <c r="E4384" s="6" t="str">
        <f>IFERROR(VLOOKUP(B4384,总表!A:D,3,0),"-")</f>
        <v>-</v>
      </c>
      <c r="F4384" s="6" t="str">
        <f t="shared" si="274"/>
        <v>-</v>
      </c>
      <c r="H4384" s="6" t="str">
        <f>IF(IFERROR(VLOOKUP(B4384,总表!A:D,4,0),"露易")=0," ",IFERROR(VLOOKUP(B4384,总表!A:D,4,0),"-"))</f>
        <v>-</v>
      </c>
      <c r="I4384" s="6" t="str">
        <f t="shared" si="275"/>
        <v>-</v>
      </c>
    </row>
    <row r="4385" spans="1:9">
      <c r="A4385" s="6">
        <v>4384</v>
      </c>
      <c r="B4385" s="47" t="str">
        <f t="shared" si="272"/>
        <v>00001120</v>
      </c>
      <c r="C4385" s="47" t="str">
        <f>IFERROR(VLOOKUP(B4385,总表!A:B,2,0),"-")</f>
        <v>-</v>
      </c>
      <c r="D4385" s="6" t="str">
        <f t="shared" si="273"/>
        <v>-</v>
      </c>
      <c r="E4385" s="6" t="str">
        <f>IFERROR(VLOOKUP(B4385,总表!A:D,3,0),"-")</f>
        <v>-</v>
      </c>
      <c r="F4385" s="6" t="str">
        <f t="shared" si="274"/>
        <v>-</v>
      </c>
      <c r="H4385" s="6" t="str">
        <f>IF(IFERROR(VLOOKUP(B4385,总表!A:D,4,0),"露易")=0," ",IFERROR(VLOOKUP(B4385,总表!A:D,4,0),"-"))</f>
        <v>-</v>
      </c>
      <c r="I4385" s="6" t="str">
        <f t="shared" si="275"/>
        <v>-</v>
      </c>
    </row>
    <row r="4386" spans="1:9">
      <c r="A4386" s="6">
        <v>4385</v>
      </c>
      <c r="B4386" s="47" t="str">
        <f t="shared" si="272"/>
        <v>00001121</v>
      </c>
      <c r="C4386" s="47" t="str">
        <f>IFERROR(VLOOKUP(B4386,总表!A:B,2,0),"-")</f>
        <v>-</v>
      </c>
      <c r="D4386" s="6" t="str">
        <f t="shared" si="273"/>
        <v>-</v>
      </c>
      <c r="E4386" s="6" t="str">
        <f>IFERROR(VLOOKUP(B4386,总表!A:D,3,0),"-")</f>
        <v>-</v>
      </c>
      <c r="F4386" s="6" t="str">
        <f t="shared" si="274"/>
        <v>-</v>
      </c>
      <c r="G4386" s="6" t="s">
        <v>9</v>
      </c>
      <c r="H4386" s="6" t="str">
        <f>IF(IFERROR(VLOOKUP(B4386,总表!A:D,4,0),"露易")=0," ",IFERROR(VLOOKUP(B4386,总表!A:D,4,0),"-"))</f>
        <v>-</v>
      </c>
      <c r="I4386" s="6" t="str">
        <f t="shared" si="275"/>
        <v>-</v>
      </c>
    </row>
    <row r="4387" spans="1:9">
      <c r="A4387" s="6">
        <v>4386</v>
      </c>
      <c r="B4387" s="47" t="str">
        <f t="shared" si="272"/>
        <v>00001122</v>
      </c>
      <c r="C4387" s="47" t="str">
        <f>IFERROR(VLOOKUP(B4387,总表!A:B,2,0),"-")</f>
        <v>-</v>
      </c>
      <c r="D4387" s="6" t="str">
        <f t="shared" si="273"/>
        <v>-</v>
      </c>
      <c r="E4387" s="6" t="str">
        <f>IFERROR(VLOOKUP(B4387,总表!A:D,3,0),"-")</f>
        <v>-</v>
      </c>
      <c r="F4387" s="6" t="str">
        <f t="shared" si="274"/>
        <v>-</v>
      </c>
      <c r="G4387" s="6" t="s">
        <v>9</v>
      </c>
      <c r="H4387" s="6" t="str">
        <f>IF(IFERROR(VLOOKUP(B4387,总表!A:D,4,0),"露易")=0," ",IFERROR(VLOOKUP(B4387,总表!A:D,4,0),"-"))</f>
        <v>-</v>
      </c>
      <c r="I4387" s="6" t="str">
        <f t="shared" si="275"/>
        <v>-</v>
      </c>
    </row>
    <row r="4388" spans="1:9">
      <c r="A4388" s="6">
        <v>4387</v>
      </c>
      <c r="B4388" s="47" t="str">
        <f t="shared" si="272"/>
        <v>00001123</v>
      </c>
      <c r="C4388" s="47" t="str">
        <f>IFERROR(VLOOKUP(B4388,总表!A:B,2,0),"-")</f>
        <v>-</v>
      </c>
      <c r="D4388" s="6" t="str">
        <f t="shared" si="273"/>
        <v>-</v>
      </c>
      <c r="E4388" s="6" t="str">
        <f>IFERROR(VLOOKUP(B4388,总表!A:D,3,0),"-")</f>
        <v>-</v>
      </c>
      <c r="F4388" s="6" t="str">
        <f t="shared" si="274"/>
        <v>-</v>
      </c>
      <c r="G4388" s="6" t="s">
        <v>9</v>
      </c>
      <c r="H4388" s="6" t="str">
        <f>IF(IFERROR(VLOOKUP(B4388,总表!A:D,4,0),"露易")=0," ",IFERROR(VLOOKUP(B4388,总表!A:D,4,0),"-"))</f>
        <v>-</v>
      </c>
      <c r="I4388" s="6" t="str">
        <f t="shared" si="275"/>
        <v>-</v>
      </c>
    </row>
    <row r="4389" spans="1:9">
      <c r="A4389" s="6">
        <v>4388</v>
      </c>
      <c r="B4389" s="47" t="str">
        <f t="shared" si="272"/>
        <v>00001124</v>
      </c>
      <c r="C4389" s="47" t="str">
        <f>IFERROR(VLOOKUP(B4389,总表!A:B,2,0),"-")</f>
        <v>-</v>
      </c>
      <c r="D4389" s="6" t="str">
        <f t="shared" si="273"/>
        <v>-</v>
      </c>
      <c r="E4389" s="6" t="str">
        <f>IFERROR(VLOOKUP(B4389,总表!A:D,3,0),"-")</f>
        <v>-</v>
      </c>
      <c r="F4389" s="6" t="str">
        <f t="shared" si="274"/>
        <v>-</v>
      </c>
      <c r="H4389" s="6" t="str">
        <f>IF(IFERROR(VLOOKUP(B4389,总表!A:D,4,0),"露易")=0," ",IFERROR(VLOOKUP(B4389,总表!A:D,4,0),"-"))</f>
        <v>-</v>
      </c>
      <c r="I4389" s="6" t="str">
        <f t="shared" si="275"/>
        <v>-</v>
      </c>
    </row>
    <row r="4390" spans="1:9">
      <c r="A4390" s="6">
        <v>4389</v>
      </c>
      <c r="B4390" s="47" t="str">
        <f t="shared" si="272"/>
        <v>00001125</v>
      </c>
      <c r="C4390" s="47" t="str">
        <f>IFERROR(VLOOKUP(B4390,总表!A:B,2,0),"-")</f>
        <v>-</v>
      </c>
      <c r="D4390" s="6" t="str">
        <f t="shared" si="273"/>
        <v>-</v>
      </c>
      <c r="E4390" s="6" t="str">
        <f>IFERROR(VLOOKUP(B4390,总表!A:D,3,0),"-")</f>
        <v>-</v>
      </c>
      <c r="F4390" s="6" t="str">
        <f t="shared" si="274"/>
        <v>-</v>
      </c>
      <c r="G4390" s="6" t="s">
        <v>9</v>
      </c>
      <c r="H4390" s="6" t="str">
        <f>IF(IFERROR(VLOOKUP(B4390,总表!A:D,4,0),"露易")=0," ",IFERROR(VLOOKUP(B4390,总表!A:D,4,0),"-"))</f>
        <v>-</v>
      </c>
      <c r="I4390" s="6" t="str">
        <f t="shared" si="275"/>
        <v>-</v>
      </c>
    </row>
    <row r="4391" spans="1:9">
      <c r="A4391" s="6">
        <v>4390</v>
      </c>
      <c r="B4391" s="47" t="str">
        <f t="shared" si="272"/>
        <v>00001126</v>
      </c>
      <c r="C4391" s="47" t="str">
        <f>IFERROR(VLOOKUP(B4391,总表!A:B,2,0),"-")</f>
        <v>-</v>
      </c>
      <c r="D4391" s="6" t="str">
        <f t="shared" si="273"/>
        <v>-</v>
      </c>
      <c r="E4391" s="6" t="str">
        <f>IFERROR(VLOOKUP(B4391,总表!A:D,3,0),"-")</f>
        <v>-</v>
      </c>
      <c r="F4391" s="6" t="str">
        <f t="shared" si="274"/>
        <v>-</v>
      </c>
      <c r="H4391" s="6" t="str">
        <f>IF(IFERROR(VLOOKUP(B4391,总表!A:D,4,0),"露易")=0," ",IFERROR(VLOOKUP(B4391,总表!A:D,4,0),"-"))</f>
        <v>-</v>
      </c>
      <c r="I4391" s="6" t="str">
        <f t="shared" si="275"/>
        <v>-</v>
      </c>
    </row>
    <row r="4392" spans="1:9">
      <c r="A4392" s="6">
        <v>4391</v>
      </c>
      <c r="B4392" s="47" t="str">
        <f t="shared" si="272"/>
        <v>00001127</v>
      </c>
      <c r="C4392" s="47" t="str">
        <f>IFERROR(VLOOKUP(B4392,总表!A:B,2,0),"-")</f>
        <v>-</v>
      </c>
      <c r="D4392" s="6" t="str">
        <f t="shared" si="273"/>
        <v>-</v>
      </c>
      <c r="E4392" s="6" t="str">
        <f>IFERROR(VLOOKUP(B4392,总表!A:D,3,0),"-")</f>
        <v>-</v>
      </c>
      <c r="F4392" s="6" t="str">
        <f t="shared" si="274"/>
        <v>-</v>
      </c>
      <c r="G4392" s="6" t="s">
        <v>9</v>
      </c>
      <c r="H4392" s="6" t="str">
        <f>IF(IFERROR(VLOOKUP(B4392,总表!A:D,4,0),"露易")=0," ",IFERROR(VLOOKUP(B4392,总表!A:D,4,0),"-"))</f>
        <v>-</v>
      </c>
      <c r="I4392" s="6" t="str">
        <f t="shared" si="275"/>
        <v>-</v>
      </c>
    </row>
    <row r="4393" spans="1:9">
      <c r="A4393" s="6">
        <v>4392</v>
      </c>
      <c r="B4393" s="47" t="str">
        <f t="shared" si="272"/>
        <v>00001128</v>
      </c>
      <c r="C4393" s="50" t="str">
        <f>IFERROR(VLOOKUP(B4393,总表!A:B,2,0),"-")</f>
        <v>摆设类</v>
      </c>
      <c r="D4393" s="51" t="str">
        <f t="shared" si="273"/>
        <v>摆设类</v>
      </c>
      <c r="E4393" s="6" t="str">
        <f>IFERROR(VLOOKUP(B4393,总表!A:D,3,0),"-")</f>
        <v>魔术组合</v>
      </c>
      <c r="F4393" s="6" t="str">
        <f t="shared" si="274"/>
        <v>魔术组合</v>
      </c>
      <c r="H4393" s="6" t="str">
        <f>IF(IFERROR(VLOOKUP(B4393,总表!A:D,4,0),"露易")=0," ",IFERROR(VLOOKUP(B4393,总表!A:D,4,0),"-"))</f>
        <v> </v>
      </c>
      <c r="I4393" s="6" t="str">
        <f t="shared" si="275"/>
        <v> </v>
      </c>
    </row>
    <row r="4394" spans="1:9">
      <c r="A4394" s="6">
        <v>4393</v>
      </c>
      <c r="B4394" s="47" t="str">
        <f t="shared" si="272"/>
        <v>00001129</v>
      </c>
      <c r="C4394" s="50" t="str">
        <f>IFERROR(VLOOKUP(B4394,总表!A:B,2,0),"-")</f>
        <v>摆设类</v>
      </c>
      <c r="D4394" s="51" t="str">
        <f t="shared" si="273"/>
        <v>摆设类</v>
      </c>
      <c r="E4394" s="6" t="str">
        <f>IFERROR(VLOOKUP(B4394,总表!A:D,3,0),"-")</f>
        <v>洗衣盆</v>
      </c>
      <c r="F4394" s="6" t="str">
        <f t="shared" si="274"/>
        <v>洗衣盆</v>
      </c>
      <c r="H4394" s="6" t="str">
        <f>IF(IFERROR(VLOOKUP(B4394,总表!A:D,4,0),"露易")=0," ",IFERROR(VLOOKUP(B4394,总表!A:D,4,0),"-"))</f>
        <v> </v>
      </c>
      <c r="I4394" s="6" t="str">
        <f t="shared" si="275"/>
        <v> </v>
      </c>
    </row>
    <row r="4395" spans="1:9">
      <c r="A4395" s="6">
        <v>4394</v>
      </c>
      <c r="B4395" s="47" t="str">
        <f t="shared" si="272"/>
        <v>0000112A</v>
      </c>
      <c r="C4395" s="47" t="str">
        <f>IFERROR(VLOOKUP(B4395,总表!A:B,2,0),"-")</f>
        <v>-</v>
      </c>
      <c r="D4395" s="6" t="str">
        <f t="shared" si="273"/>
        <v>-</v>
      </c>
      <c r="E4395" s="6" t="str">
        <f>IFERROR(VLOOKUP(B4395,总表!A:D,3,0),"-")</f>
        <v>-</v>
      </c>
      <c r="F4395" s="6" t="str">
        <f t="shared" si="274"/>
        <v>-</v>
      </c>
      <c r="G4395" s="6" t="s">
        <v>9</v>
      </c>
      <c r="H4395" s="6" t="str">
        <f>IF(IFERROR(VLOOKUP(B4395,总表!A:D,4,0),"露易")=0," ",IFERROR(VLOOKUP(B4395,总表!A:D,4,0),"-"))</f>
        <v>-</v>
      </c>
      <c r="I4395" s="6" t="str">
        <f t="shared" si="275"/>
        <v>-</v>
      </c>
    </row>
    <row r="4396" spans="1:9">
      <c r="A4396" s="6">
        <v>4395</v>
      </c>
      <c r="B4396" s="47" t="str">
        <f t="shared" si="272"/>
        <v>0000112B</v>
      </c>
      <c r="C4396" s="47" t="str">
        <f>IFERROR(VLOOKUP(B4396,总表!A:B,2,0),"-")</f>
        <v>上衣</v>
      </c>
      <c r="D4396" s="6" t="str">
        <f t="shared" si="273"/>
        <v>上衣</v>
      </c>
      <c r="E4396" s="6" t="str">
        <f>IFERROR(VLOOKUP(B4396,总表!A:D,3,0),"-")</f>
        <v>吸血鬼服</v>
      </c>
      <c r="F4396" s="6" t="str">
        <f t="shared" si="274"/>
        <v>吸血鬼服</v>
      </c>
      <c r="H4396" s="6" t="str">
        <f>IF(IFERROR(VLOOKUP(B4396,总表!A:D,4,0),"露易")=0," ",IFERROR(VLOOKUP(B4396,总表!A:D,4,0),"-"))</f>
        <v>黑色</v>
      </c>
      <c r="I4396" s="6" t="str">
        <f t="shared" si="275"/>
        <v>黑色</v>
      </c>
    </row>
    <row r="4397" spans="1:9">
      <c r="A4397" s="6">
        <v>4396</v>
      </c>
      <c r="B4397" s="47" t="str">
        <f t="shared" si="272"/>
        <v>0000112C</v>
      </c>
      <c r="C4397" s="50" t="str">
        <f>IFERROR(VLOOKUP(B4397,总表!A:B,2,0),"-")</f>
        <v>连衣套装</v>
      </c>
      <c r="D4397" s="51" t="str">
        <f t="shared" si="273"/>
        <v>连衣套装</v>
      </c>
      <c r="E4397" s="6" t="str">
        <f>IFERROR(VLOOKUP(B4397,总表!A:D,3,0),"-")</f>
        <v>秋色格纹连身裙</v>
      </c>
      <c r="F4397" s="6" t="str">
        <f t="shared" si="274"/>
        <v>秋色格纹连身裙</v>
      </c>
      <c r="H4397" s="51" t="str">
        <f>IF(IFERROR(VLOOKUP(B4397,总表!A:D,4,0),"露易")=0," ",IFERROR(VLOOKUP(B4397,总表!A:D,4,0),"-"))</f>
        <v>红色</v>
      </c>
      <c r="I4397" s="51" t="str">
        <f t="shared" si="275"/>
        <v>红色</v>
      </c>
    </row>
    <row r="4398" spans="1:9">
      <c r="A4398" s="6">
        <v>4397</v>
      </c>
      <c r="B4398" s="47" t="str">
        <f t="shared" si="272"/>
        <v>0000112D</v>
      </c>
      <c r="C4398" s="47" t="str">
        <f>IFERROR(VLOOKUP(B4398,总表!A:B,2,0),"-")</f>
        <v>-</v>
      </c>
      <c r="D4398" s="6" t="str">
        <f t="shared" si="273"/>
        <v>-</v>
      </c>
      <c r="E4398" s="6" t="str">
        <f>IFERROR(VLOOKUP(B4398,总表!A:D,3,0),"-")</f>
        <v>-</v>
      </c>
      <c r="F4398" s="6" t="str">
        <f t="shared" si="274"/>
        <v>-</v>
      </c>
      <c r="G4398" s="6" t="s">
        <v>9</v>
      </c>
      <c r="H4398" s="6" t="str">
        <f>IF(IFERROR(VLOOKUP(B4398,总表!A:D,4,0),"露易")=0," ",IFERROR(VLOOKUP(B4398,总表!A:D,4,0),"-"))</f>
        <v>-</v>
      </c>
      <c r="I4398" s="6" t="str">
        <f t="shared" si="275"/>
        <v>-</v>
      </c>
    </row>
    <row r="4399" spans="1:9">
      <c r="A4399" s="6">
        <v>4398</v>
      </c>
      <c r="B4399" s="47" t="str">
        <f t="shared" si="272"/>
        <v>0000112E</v>
      </c>
      <c r="C4399" s="50" t="str">
        <f>IFERROR(VLOOKUP(B4399,总表!A:B,2,0),"-")</f>
        <v>裤裙类</v>
      </c>
      <c r="D4399" s="51" t="str">
        <f t="shared" si="273"/>
        <v>裤裙类</v>
      </c>
      <c r="E4399" s="51" t="str">
        <f>IFERROR(VLOOKUP(B4399,总表!A:D,3,0),"-")</f>
        <v>贵族裤子</v>
      </c>
      <c r="F4399" s="51" t="str">
        <f t="shared" si="274"/>
        <v>贵族裤子</v>
      </c>
      <c r="H4399" s="6" t="str">
        <f>IF(IFERROR(VLOOKUP(B4399,总表!A:D,4,0),"露易")=0," ",IFERROR(VLOOKUP(B4399,总表!A:D,4,0),"-"))</f>
        <v>黑色</v>
      </c>
      <c r="I4399" s="6" t="str">
        <f t="shared" si="275"/>
        <v>黑色</v>
      </c>
    </row>
    <row r="4400" spans="1:9">
      <c r="A4400" s="6">
        <v>4399</v>
      </c>
      <c r="B4400" s="47" t="str">
        <f t="shared" si="272"/>
        <v>0000112F</v>
      </c>
      <c r="C4400" s="50" t="str">
        <f>IFERROR(VLOOKUP(B4400,总表!A:B,2,0),"-")</f>
        <v>连衣套装</v>
      </c>
      <c r="D4400" s="51" t="str">
        <f t="shared" si="273"/>
        <v>连衣套装</v>
      </c>
      <c r="E4400" s="6" t="str">
        <f>IFERROR(VLOOKUP(B4400,总表!A:D,3,0),"-")</f>
        <v>大方格纹连身裙</v>
      </c>
      <c r="F4400" s="6" t="str">
        <f t="shared" si="274"/>
        <v>大方格纹连身裙</v>
      </c>
      <c r="H4400" s="6" t="str">
        <f>IF(IFERROR(VLOOKUP(B4400,总表!A:D,4,0),"露易")=0," ",IFERROR(VLOOKUP(B4400,总表!A:D,4,0),"-"))</f>
        <v>奇幻格纹</v>
      </c>
      <c r="I4400" s="6" t="str">
        <f t="shared" si="275"/>
        <v>奇幻格纹</v>
      </c>
    </row>
    <row r="4401" spans="1:9">
      <c r="A4401" s="6">
        <v>4400</v>
      </c>
      <c r="B4401" s="47" t="str">
        <f t="shared" si="272"/>
        <v>00001130</v>
      </c>
      <c r="C4401" s="47" t="str">
        <f>IFERROR(VLOOKUP(B4401,总表!A:B,2,0),"-")</f>
        <v>-</v>
      </c>
      <c r="D4401" s="6" t="str">
        <f t="shared" si="273"/>
        <v>-</v>
      </c>
      <c r="E4401" s="6" t="str">
        <f>IFERROR(VLOOKUP(B4401,总表!A:D,3,0),"-")</f>
        <v>-</v>
      </c>
      <c r="F4401" s="6" t="str">
        <f t="shared" si="274"/>
        <v>-</v>
      </c>
      <c r="G4401" s="6" t="s">
        <v>9</v>
      </c>
      <c r="H4401" s="6" t="str">
        <f>IF(IFERROR(VLOOKUP(B4401,总表!A:D,4,0),"露易")=0," ",IFERROR(VLOOKUP(B4401,总表!A:D,4,0),"-"))</f>
        <v>-</v>
      </c>
      <c r="I4401" s="6" t="str">
        <f t="shared" si="275"/>
        <v>-</v>
      </c>
    </row>
    <row r="4402" spans="1:9">
      <c r="A4402" s="6">
        <v>4401</v>
      </c>
      <c r="B4402" s="47" t="str">
        <f t="shared" si="272"/>
        <v>00001131</v>
      </c>
      <c r="C4402" s="47" t="str">
        <f>IFERROR(VLOOKUP(B4402,总表!A:B,2,0),"-")</f>
        <v>上衣</v>
      </c>
      <c r="D4402" s="6" t="str">
        <f t="shared" si="273"/>
        <v>上衣</v>
      </c>
      <c r="E4402" s="6" t="str">
        <f>IFERROR(VLOOKUP(B4402,总表!A:D,3,0),"-")</f>
        <v>MA-1飞行外套</v>
      </c>
      <c r="F4402" s="6" t="str">
        <f t="shared" si="274"/>
        <v>MA-1飞行外套</v>
      </c>
      <c r="H4402" s="6" t="str">
        <f>IF(IFERROR(VLOOKUP(B4402,总表!A:D,4,0),"露易")=0," ",IFERROR(VLOOKUP(B4402,总表!A:D,4,0),"-"))</f>
        <v>卡其色</v>
      </c>
      <c r="I4402" s="6" t="str">
        <f t="shared" si="275"/>
        <v>卡其色</v>
      </c>
    </row>
    <row r="4403" spans="1:9">
      <c r="A4403" s="6">
        <v>4402</v>
      </c>
      <c r="B4403" s="47" t="str">
        <f t="shared" si="272"/>
        <v>00001132</v>
      </c>
      <c r="C4403" s="47" t="str">
        <f>IFERROR(VLOOKUP(B4403,总表!A:B,2,0),"-")</f>
        <v>上衣</v>
      </c>
      <c r="D4403" s="6" t="str">
        <f t="shared" si="273"/>
        <v>上衣</v>
      </c>
      <c r="E4403" s="6" t="str">
        <f>IFERROR(VLOOKUP(B4403,总表!A:D,3,0),"-")</f>
        <v>迷彩MA-1飞行外套</v>
      </c>
      <c r="F4403" s="6" t="str">
        <f t="shared" si="274"/>
        <v>迷彩MA-1飞行外套</v>
      </c>
      <c r="H4403" s="51" t="str">
        <f>IF(IFERROR(VLOOKUP(B4403,总表!A:D,4,0),"露易")=0," ",IFERROR(VLOOKUP(B4403,总表!A:D,4,0),"-"))</f>
        <v>绿色</v>
      </c>
      <c r="I4403" s="51" t="str">
        <f t="shared" si="275"/>
        <v>绿色</v>
      </c>
    </row>
    <row r="4404" spans="1:9">
      <c r="A4404" s="6">
        <v>4403</v>
      </c>
      <c r="B4404" s="47" t="str">
        <f t="shared" si="272"/>
        <v>00001133</v>
      </c>
      <c r="C4404" s="50" t="str">
        <f>IFERROR(VLOOKUP(B4404,总表!A:B,2,0),"-")</f>
        <v>连衣套装</v>
      </c>
      <c r="D4404" s="51" t="str">
        <f t="shared" si="273"/>
        <v>连衣套装</v>
      </c>
      <c r="E4404" s="51" t="str">
        <f>IFERROR(VLOOKUP(B4404,总表!A:D,3,0),"-")</f>
        <v>飘逸连身裙</v>
      </c>
      <c r="F4404" s="51" t="str">
        <f t="shared" si="274"/>
        <v>飘逸连身裙</v>
      </c>
      <c r="H4404" s="6" t="str">
        <f>IF(IFERROR(VLOOKUP(B4404,总表!A:D,4,0),"露易")=0," ",IFERROR(VLOOKUP(B4404,总表!A:D,4,0),"-"))</f>
        <v>粉红</v>
      </c>
      <c r="I4404" s="6" t="str">
        <f t="shared" si="275"/>
        <v>粉红</v>
      </c>
    </row>
    <row r="4405" spans="1:9">
      <c r="A4405" s="6">
        <v>4404</v>
      </c>
      <c r="B4405" s="47" t="str">
        <f t="shared" si="272"/>
        <v>00001134</v>
      </c>
      <c r="C4405" s="47" t="str">
        <f>IFERROR(VLOOKUP(B4405,总表!A:B,2,0),"-")</f>
        <v>-</v>
      </c>
      <c r="D4405" s="6" t="str">
        <f t="shared" si="273"/>
        <v>-</v>
      </c>
      <c r="E4405" s="6" t="str">
        <f>IFERROR(VLOOKUP(B4405,总表!A:D,3,0),"-")</f>
        <v>-</v>
      </c>
      <c r="F4405" s="6" t="str">
        <f t="shared" si="274"/>
        <v>-</v>
      </c>
      <c r="G4405" s="6" t="s">
        <v>9</v>
      </c>
      <c r="H4405" s="6" t="str">
        <f>IF(IFERROR(VLOOKUP(B4405,总表!A:D,4,0),"露易")=0," ",IFERROR(VLOOKUP(B4405,总表!A:D,4,0),"-"))</f>
        <v>-</v>
      </c>
      <c r="I4405" s="6" t="str">
        <f t="shared" si="275"/>
        <v>-</v>
      </c>
    </row>
    <row r="4406" spans="1:9">
      <c r="A4406" s="6">
        <v>4405</v>
      </c>
      <c r="B4406" s="47" t="str">
        <f t="shared" si="272"/>
        <v>00001135</v>
      </c>
      <c r="C4406" s="50" t="str">
        <f>IFERROR(VLOOKUP(B4406,总表!A:B,2,0),"-")</f>
        <v>裤裙类</v>
      </c>
      <c r="D4406" s="51" t="str">
        <f t="shared" si="273"/>
        <v>裤裙类</v>
      </c>
      <c r="E4406" s="51" t="str">
        <f>IFERROR(VLOOKUP(B4406,总表!A:D,3,0),"-")</f>
        <v>凤梨夏威夷裤</v>
      </c>
      <c r="F4406" s="51" t="str">
        <f t="shared" si="274"/>
        <v>凤梨夏威夷裤</v>
      </c>
      <c r="H4406" s="51" t="str">
        <f>IF(IFERROR(VLOOKUP(B4406,总表!A:D,4,0),"露易")=0," ",IFERROR(VLOOKUP(B4406,总表!A:D,4,0),"-"))</f>
        <v>蓝色</v>
      </c>
      <c r="I4406" s="51" t="str">
        <f t="shared" si="275"/>
        <v>蓝色</v>
      </c>
    </row>
    <row r="4407" spans="1:9">
      <c r="A4407" s="6">
        <v>4406</v>
      </c>
      <c r="B4407" s="47" t="str">
        <f t="shared" si="272"/>
        <v>00001136</v>
      </c>
      <c r="C4407" s="50" t="str">
        <f>IFERROR(VLOOKUP(B4407,总表!A:B,2,0),"-")</f>
        <v>连衣套装</v>
      </c>
      <c r="D4407" s="51" t="str">
        <f t="shared" si="273"/>
        <v>连衣套装</v>
      </c>
      <c r="E4407" s="6" t="str">
        <f>IFERROR(VLOOKUP(B4407,总表!A:D,3,0),"-")</f>
        <v>吊带蛋糕裙</v>
      </c>
      <c r="F4407" s="6" t="str">
        <f t="shared" si="274"/>
        <v>吊带蛋糕裙</v>
      </c>
      <c r="H4407" s="6" t="str">
        <f>IF(IFERROR(VLOOKUP(B4407,总表!A:D,4,0),"露易")=0," ",IFERROR(VLOOKUP(B4407,总表!A:D,4,0),"-"))</f>
        <v>黄色</v>
      </c>
      <c r="I4407" s="6" t="str">
        <f t="shared" si="275"/>
        <v>黄色</v>
      </c>
    </row>
    <row r="4408" spans="1:9">
      <c r="A4408" s="6">
        <v>4407</v>
      </c>
      <c r="B4408" s="47" t="str">
        <f t="shared" si="272"/>
        <v>00001137</v>
      </c>
      <c r="C4408" s="47" t="str">
        <f>IFERROR(VLOOKUP(B4408,总表!A:B,2,0),"-")</f>
        <v>上衣</v>
      </c>
      <c r="D4408" s="6" t="str">
        <f t="shared" si="273"/>
        <v>上衣</v>
      </c>
      <c r="E4408" s="6" t="str">
        <f>IFERROR(VLOOKUP(B4408,总表!A:D,3,0),"-")</f>
        <v>海浪和服外套</v>
      </c>
      <c r="F4408" s="6" t="str">
        <f t="shared" si="274"/>
        <v>海浪和服外套</v>
      </c>
      <c r="H4408" s="51" t="str">
        <f>IF(IFERROR(VLOOKUP(B4408,总表!A:D,4,0),"露易")=0," ",IFERROR(VLOOKUP(B4408,总表!A:D,4,0),"-"))</f>
        <v>蓝紫色</v>
      </c>
      <c r="I4408" s="51" t="str">
        <f t="shared" si="275"/>
        <v>蓝紫色</v>
      </c>
    </row>
    <row r="4409" spans="1:9">
      <c r="A4409" s="6">
        <v>4408</v>
      </c>
      <c r="B4409" s="47" t="str">
        <f t="shared" si="272"/>
        <v>00001138</v>
      </c>
      <c r="C4409" s="50" t="str">
        <f>IFERROR(VLOOKUP(B4409,总表!A:B,2,0),"-")</f>
        <v>裤裙类</v>
      </c>
      <c r="D4409" s="51" t="str">
        <f t="shared" si="273"/>
        <v>裤裙类</v>
      </c>
      <c r="E4409" s="6" t="str">
        <f>IFERROR(VLOOKUP(B4409,总表!A:D,3,0),"-")</f>
        <v>七分裤</v>
      </c>
      <c r="F4409" s="6" t="str">
        <f t="shared" si="274"/>
        <v>七分裤</v>
      </c>
      <c r="H4409" s="6" t="str">
        <f>IF(IFERROR(VLOOKUP(B4409,总表!A:D,4,0),"露易")=0," ",IFERROR(VLOOKUP(B4409,总表!A:D,4,0),"-"))</f>
        <v>黑色</v>
      </c>
      <c r="I4409" s="6" t="str">
        <f t="shared" si="275"/>
        <v>黑色</v>
      </c>
    </row>
    <row r="4410" spans="1:9">
      <c r="A4410" s="6">
        <v>4409</v>
      </c>
      <c r="B4410" s="47" t="str">
        <f t="shared" si="272"/>
        <v>00001139</v>
      </c>
      <c r="C4410" s="50" t="str">
        <f>IFERROR(VLOOKUP(B4410,总表!A:B,2,0),"-")</f>
        <v>连衣套装</v>
      </c>
      <c r="D4410" s="51" t="str">
        <f t="shared" si="273"/>
        <v>连衣套装</v>
      </c>
      <c r="E4410" s="6" t="str">
        <f>IFERROR(VLOOKUP(B4410,总表!A:D,3,0),"-")</f>
        <v>波西米亚连身裙</v>
      </c>
      <c r="F4410" s="6" t="str">
        <f t="shared" si="274"/>
        <v>波西米亚连身裙</v>
      </c>
      <c r="H4410" s="51" t="str">
        <f>IF(IFERROR(VLOOKUP(B4410,总表!A:D,4,0),"露易")=0," ",IFERROR(VLOOKUP(B4410,总表!A:D,4,0),"-"))</f>
        <v>红色</v>
      </c>
      <c r="I4410" s="51" t="str">
        <f t="shared" si="275"/>
        <v>红色</v>
      </c>
    </row>
    <row r="4411" spans="1:9">
      <c r="A4411" s="6">
        <v>4410</v>
      </c>
      <c r="B4411" s="47" t="str">
        <f t="shared" si="272"/>
        <v>0000113A</v>
      </c>
      <c r="C4411" s="50" t="str">
        <f>IFERROR(VLOOKUP(B4411,总表!A:B,2,0),"-")</f>
        <v>裤裙类</v>
      </c>
      <c r="D4411" s="51" t="str">
        <f t="shared" si="273"/>
        <v>裤裙类</v>
      </c>
      <c r="E4411" s="6" t="str">
        <f>IFERROR(VLOOKUP(B4411,总表!A:D,3,0),"-")</f>
        <v>蛋糕蓬蓬裙</v>
      </c>
      <c r="F4411" s="6" t="str">
        <f t="shared" si="274"/>
        <v>蛋糕蓬蓬裙</v>
      </c>
      <c r="H4411" s="6" t="str">
        <f>IF(IFERROR(VLOOKUP(B4411,总表!A:D,4,0),"露易")=0," ",IFERROR(VLOOKUP(B4411,总表!A:D,4,0),"-"))</f>
        <v>粉红</v>
      </c>
      <c r="I4411" s="6" t="str">
        <f t="shared" si="275"/>
        <v>粉红</v>
      </c>
    </row>
    <row r="4412" spans="1:9">
      <c r="A4412" s="6">
        <v>4411</v>
      </c>
      <c r="B4412" s="47" t="str">
        <f t="shared" si="272"/>
        <v>0000113B</v>
      </c>
      <c r="C4412" s="47" t="str">
        <f>IFERROR(VLOOKUP(B4412,总表!A:B,2,0),"-")</f>
        <v>其他类</v>
      </c>
      <c r="D4412" s="6" t="str">
        <f t="shared" si="273"/>
        <v>其他类</v>
      </c>
      <c r="E4412" s="6" t="str">
        <f>IFERROR(VLOOKUP(B4412,总表!A:D,3,0),"-")</f>
        <v>裁缝屋的施工告示牌</v>
      </c>
      <c r="F4412" s="6" t="str">
        <f t="shared" si="274"/>
        <v>裁缝屋的施工告示牌</v>
      </c>
      <c r="H4412" s="6" t="str">
        <f>IF(IFERROR(VLOOKUP(B4412,总表!A:D,4,0),"露易")=0," ",IFERROR(VLOOKUP(B4412,总表!A:D,4,0),"-"))</f>
        <v> </v>
      </c>
      <c r="I4412" s="6" t="str">
        <f t="shared" si="275"/>
        <v> </v>
      </c>
    </row>
    <row r="4413" spans="1:9">
      <c r="A4413" s="6">
        <v>4412</v>
      </c>
      <c r="B4413" s="47" t="str">
        <f t="shared" si="272"/>
        <v>0000113C</v>
      </c>
      <c r="C4413" s="50" t="str">
        <f>IFERROR(VLOOKUP(B4413,总表!A:B,2,0),"-")</f>
        <v>摆设类</v>
      </c>
      <c r="D4413" s="51" t="str">
        <f t="shared" si="273"/>
        <v>摆设类</v>
      </c>
      <c r="E4413" s="6" t="str">
        <f>IFERROR(VLOOKUP(B4413,总表!A:D,3,0),"-")</f>
        <v>棉花糖小吃摊</v>
      </c>
      <c r="F4413" s="6" t="str">
        <f t="shared" si="274"/>
        <v>棉花糖小吃摊</v>
      </c>
      <c r="H4413" s="6" t="str">
        <f>IF(IFERROR(VLOOKUP(B4413,总表!A:D,4,0),"露易")=0," ",IFERROR(VLOOKUP(B4413,总表!A:D,4,0),"-"))</f>
        <v> </v>
      </c>
      <c r="I4413" s="6" t="str">
        <f t="shared" si="275"/>
        <v> </v>
      </c>
    </row>
    <row r="4414" spans="1:9">
      <c r="A4414" s="6">
        <v>4413</v>
      </c>
      <c r="B4414" s="47" t="str">
        <f t="shared" si="272"/>
        <v>0000113D</v>
      </c>
      <c r="C4414" s="47" t="str">
        <f>IFERROR(VLOOKUP(B4414,总表!A:B,2,0),"-")</f>
        <v>-</v>
      </c>
      <c r="D4414" s="6" t="str">
        <f t="shared" si="273"/>
        <v>-</v>
      </c>
      <c r="E4414" s="6" t="str">
        <f>IFERROR(VLOOKUP(B4414,总表!A:D,3,0),"-")</f>
        <v>-</v>
      </c>
      <c r="F4414" s="6" t="str">
        <f t="shared" si="274"/>
        <v>-</v>
      </c>
      <c r="G4414" s="6" t="s">
        <v>9</v>
      </c>
      <c r="H4414" s="6" t="str">
        <f>IF(IFERROR(VLOOKUP(B4414,总表!A:D,4,0),"露易")=0," ",IFERROR(VLOOKUP(B4414,总表!A:D,4,0),"-"))</f>
        <v>-</v>
      </c>
      <c r="I4414" s="6" t="str">
        <f t="shared" si="275"/>
        <v>-</v>
      </c>
    </row>
    <row r="4415" spans="1:9">
      <c r="A4415" s="6">
        <v>4414</v>
      </c>
      <c r="B4415" s="47" t="str">
        <f t="shared" si="272"/>
        <v>0000113E</v>
      </c>
      <c r="C4415" s="47" t="str">
        <f>IFERROR(VLOOKUP(B4415,总表!A:B,2,0),"-")</f>
        <v>-</v>
      </c>
      <c r="D4415" s="6" t="str">
        <f t="shared" si="273"/>
        <v>-</v>
      </c>
      <c r="E4415" s="6" t="str">
        <f>IFERROR(VLOOKUP(B4415,总表!A:D,3,0),"-")</f>
        <v>-</v>
      </c>
      <c r="F4415" s="6" t="str">
        <f t="shared" si="274"/>
        <v>-</v>
      </c>
      <c r="G4415" s="6" t="s">
        <v>9</v>
      </c>
      <c r="H4415" s="6" t="str">
        <f>IF(IFERROR(VLOOKUP(B4415,总表!A:D,4,0),"露易")=0," ",IFERROR(VLOOKUP(B4415,总表!A:D,4,0),"-"))</f>
        <v>-</v>
      </c>
      <c r="I4415" s="6" t="str">
        <f t="shared" si="275"/>
        <v>-</v>
      </c>
    </row>
    <row r="4416" spans="1:9">
      <c r="A4416" s="6">
        <v>4415</v>
      </c>
      <c r="B4416" s="47" t="str">
        <f t="shared" si="272"/>
        <v>0000113F</v>
      </c>
      <c r="C4416" s="47" t="str">
        <f>IFERROR(VLOOKUP(B4416,总表!A:B,2,0),"-")</f>
        <v>-</v>
      </c>
      <c r="D4416" s="6" t="str">
        <f t="shared" si="273"/>
        <v>-</v>
      </c>
      <c r="E4416" s="6" t="str">
        <f>IFERROR(VLOOKUP(B4416,总表!A:D,3,0),"-")</f>
        <v>-</v>
      </c>
      <c r="F4416" s="6" t="str">
        <f t="shared" si="274"/>
        <v>-</v>
      </c>
      <c r="G4416" s="6" t="s">
        <v>9</v>
      </c>
      <c r="H4416" s="6" t="str">
        <f>IF(IFERROR(VLOOKUP(B4416,总表!A:D,4,0),"露易")=0," ",IFERROR(VLOOKUP(B4416,总表!A:D,4,0),"-"))</f>
        <v>-</v>
      </c>
      <c r="I4416" s="6" t="str">
        <f t="shared" si="275"/>
        <v>-</v>
      </c>
    </row>
    <row r="4417" spans="1:9">
      <c r="A4417" s="6">
        <v>4416</v>
      </c>
      <c r="B4417" s="47" t="str">
        <f t="shared" si="272"/>
        <v>00001140</v>
      </c>
      <c r="C4417" s="47" t="str">
        <f>IFERROR(VLOOKUP(B4417,总表!A:B,2,0),"-")</f>
        <v>-</v>
      </c>
      <c r="D4417" s="6" t="str">
        <f t="shared" si="273"/>
        <v>-</v>
      </c>
      <c r="E4417" s="6" t="str">
        <f>IFERROR(VLOOKUP(B4417,总表!A:D,3,0),"-")</f>
        <v>-</v>
      </c>
      <c r="F4417" s="6" t="str">
        <f t="shared" si="274"/>
        <v>-</v>
      </c>
      <c r="G4417" s="6" t="s">
        <v>9</v>
      </c>
      <c r="H4417" s="6" t="str">
        <f>IF(IFERROR(VLOOKUP(B4417,总表!A:D,4,0),"露易")=0," ",IFERROR(VLOOKUP(B4417,总表!A:D,4,0),"-"))</f>
        <v>-</v>
      </c>
      <c r="I4417" s="6" t="str">
        <f t="shared" si="275"/>
        <v>-</v>
      </c>
    </row>
    <row r="4418" spans="1:9">
      <c r="A4418" s="6">
        <v>4417</v>
      </c>
      <c r="B4418" s="47" t="str">
        <f t="shared" ref="B4418:B4481" si="276">DEC2HEX(ROW(A4417),8)</f>
        <v>00001141</v>
      </c>
      <c r="C4418" s="47" t="str">
        <f>IFERROR(VLOOKUP(B4418,总表!A:B,2,0),"-")</f>
        <v>上衣</v>
      </c>
      <c r="D4418" s="6" t="str">
        <f t="shared" ref="D4418:D4481" si="277">C4418</f>
        <v>上衣</v>
      </c>
      <c r="E4418" s="51" t="str">
        <f>IFERROR(VLOOKUP(B4418,总表!A:D,3,0),"-")</f>
        <v>马海毛针织衫</v>
      </c>
      <c r="F4418" s="51" t="str">
        <f t="shared" ref="F4418:F4481" si="278">E4418</f>
        <v>马海毛针织衫</v>
      </c>
      <c r="H4418" s="51" t="str">
        <f>IF(IFERROR(VLOOKUP(B4418,总表!A:D,4,0),"露易")=0," ",IFERROR(VLOOKUP(B4418,总表!A:D,4,0),"-"))</f>
        <v>红色</v>
      </c>
      <c r="I4418" s="51" t="str">
        <f t="shared" ref="I4418:I4481" si="279">H4418</f>
        <v>红色</v>
      </c>
    </row>
    <row r="4419" spans="1:9">
      <c r="A4419" s="6">
        <v>4418</v>
      </c>
      <c r="B4419" s="47" t="str">
        <f t="shared" si="276"/>
        <v>00001142</v>
      </c>
      <c r="C4419" s="47" t="str">
        <f>IFERROR(VLOOKUP(B4419,总表!A:B,2,0),"-")</f>
        <v>上衣</v>
      </c>
      <c r="D4419" s="6" t="str">
        <f t="shared" si="277"/>
        <v>上衣</v>
      </c>
      <c r="E4419" s="6" t="str">
        <f>IFERROR(VLOOKUP(B4419,总表!A:D,3,0),"-")</f>
        <v>太空连帽上衣</v>
      </c>
      <c r="F4419" s="6" t="str">
        <f t="shared" si="278"/>
        <v>太空连帽上衣</v>
      </c>
      <c r="H4419" s="51" t="str">
        <f>IF(IFERROR(VLOOKUP(B4419,总表!A:D,4,0),"露易")=0," ",IFERROR(VLOOKUP(B4419,总表!A:D,4,0),"-"))</f>
        <v>蓝色</v>
      </c>
      <c r="I4419" s="51" t="str">
        <f t="shared" si="279"/>
        <v>蓝色</v>
      </c>
    </row>
    <row r="4420" spans="1:9">
      <c r="A4420" s="6">
        <v>4419</v>
      </c>
      <c r="B4420" s="47" t="str">
        <f t="shared" si="276"/>
        <v>00001143</v>
      </c>
      <c r="C4420" s="47" t="str">
        <f>IFERROR(VLOOKUP(B4420,总表!A:B,2,0),"-")</f>
        <v>上衣</v>
      </c>
      <c r="D4420" s="6" t="str">
        <f t="shared" si="277"/>
        <v>上衣</v>
      </c>
      <c r="E4420" s="6" t="str">
        <f>IFERROR(VLOOKUP(B4420,总表!A:D,3,0),"-")</f>
        <v>棒球衬衫</v>
      </c>
      <c r="F4420" s="6" t="str">
        <f t="shared" si="278"/>
        <v>棒球衬衫</v>
      </c>
      <c r="H4420" s="6" t="str">
        <f>IF(IFERROR(VLOOKUP(B4420,总表!A:D,4,0),"露易")=0," ",IFERROR(VLOOKUP(B4420,总表!A:D,4,0),"-"))</f>
        <v>海军蓝</v>
      </c>
      <c r="I4420" s="6" t="str">
        <f t="shared" si="279"/>
        <v>海军蓝</v>
      </c>
    </row>
    <row r="4421" spans="1:9">
      <c r="A4421" s="6">
        <v>4420</v>
      </c>
      <c r="B4421" s="47" t="str">
        <f t="shared" si="276"/>
        <v>00001144</v>
      </c>
      <c r="C4421" s="47" t="str">
        <f>IFERROR(VLOOKUP(B4421,总表!A:B,2,0),"-")</f>
        <v>上衣</v>
      </c>
      <c r="D4421" s="6" t="str">
        <f t="shared" si="277"/>
        <v>上衣</v>
      </c>
      <c r="E4421" s="51" t="str">
        <f>IFERROR(VLOOKUP(B4421,总表!A:D,3,0),"-")</f>
        <v>连帽上衣配外套</v>
      </c>
      <c r="F4421" s="51" t="str">
        <f t="shared" si="278"/>
        <v>连帽上衣配外套</v>
      </c>
      <c r="H4421" s="6" t="str">
        <f>IF(IFERROR(VLOOKUP(B4421,总表!A:D,4,0),"露易")=0," ",IFERROR(VLOOKUP(B4421,总表!A:D,4,0),"-"))</f>
        <v>海军蓝</v>
      </c>
      <c r="I4421" s="6" t="str">
        <f t="shared" si="279"/>
        <v>海军蓝</v>
      </c>
    </row>
    <row r="4422" spans="1:9">
      <c r="A4422" s="6">
        <v>4421</v>
      </c>
      <c r="B4422" s="47" t="str">
        <f t="shared" si="276"/>
        <v>00001145</v>
      </c>
      <c r="C4422" s="47" t="str">
        <f>IFERROR(VLOOKUP(B4422,总表!A:B,2,0),"-")</f>
        <v>上衣</v>
      </c>
      <c r="D4422" s="6" t="str">
        <f t="shared" si="277"/>
        <v>上衣</v>
      </c>
      <c r="E4422" s="6" t="str">
        <f>IFERROR(VLOOKUP(B4422,总表!A:D,3,0),"-")</f>
        <v>运动上衣</v>
      </c>
      <c r="F4422" s="6" t="str">
        <f t="shared" si="278"/>
        <v>运动上衣</v>
      </c>
      <c r="H4422" s="6" t="str">
        <f>IF(IFERROR(VLOOKUP(B4422,总表!A:D,4,0),"露易")=0," ",IFERROR(VLOOKUP(B4422,总表!A:D,4,0),"-"))</f>
        <v>莱姆绿</v>
      </c>
      <c r="I4422" s="6" t="str">
        <f t="shared" si="279"/>
        <v>莱姆绿</v>
      </c>
    </row>
    <row r="4423" spans="1:9">
      <c r="A4423" s="6">
        <v>4422</v>
      </c>
      <c r="B4423" s="47" t="str">
        <f t="shared" si="276"/>
        <v>00001146</v>
      </c>
      <c r="C4423" s="47" t="str">
        <f>IFERROR(VLOOKUP(B4423,总表!A:B,2,0),"-")</f>
        <v>上衣</v>
      </c>
      <c r="D4423" s="6" t="str">
        <f t="shared" si="277"/>
        <v>上衣</v>
      </c>
      <c r="E4423" s="51" t="str">
        <f>IFERROR(VLOOKUP(B4423,总表!A:D,3,0),"-")</f>
        <v>军装风派克大衣</v>
      </c>
      <c r="F4423" s="51" t="str">
        <f t="shared" si="278"/>
        <v>军装风派克大衣</v>
      </c>
      <c r="H4423" s="51" t="str">
        <f>IF(IFERROR(VLOOKUP(B4423,总表!A:D,4,0),"露易")=0," ",IFERROR(VLOOKUP(B4423,总表!A:D,4,0),"-"))</f>
        <v>绿色</v>
      </c>
      <c r="I4423" s="51" t="str">
        <f t="shared" si="279"/>
        <v>绿色</v>
      </c>
    </row>
    <row r="4424" spans="1:9">
      <c r="A4424" s="6">
        <v>4423</v>
      </c>
      <c r="B4424" s="47" t="str">
        <f t="shared" si="276"/>
        <v>00001147</v>
      </c>
      <c r="C4424" s="47" t="str">
        <f>IFERROR(VLOOKUP(B4424,总表!A:B,2,0),"-")</f>
        <v>上衣</v>
      </c>
      <c r="D4424" s="6" t="str">
        <f t="shared" si="277"/>
        <v>上衣</v>
      </c>
      <c r="E4424" s="51" t="str">
        <f>IFERROR(VLOOKUP(B4424,总表!A:D,3,0),"-")</f>
        <v>连帽上衣配T恤</v>
      </c>
      <c r="F4424" s="51" t="str">
        <f t="shared" si="278"/>
        <v>连帽上衣配T恤</v>
      </c>
      <c r="H4424" s="6" t="str">
        <f>IF(IFERROR(VLOOKUP(B4424,总表!A:D,4,0),"露易")=0," ",IFERROR(VLOOKUP(B4424,总表!A:D,4,0),"-"))</f>
        <v>莱姆绿</v>
      </c>
      <c r="I4424" s="6" t="str">
        <f t="shared" si="279"/>
        <v>莱姆绿</v>
      </c>
    </row>
    <row r="4425" spans="1:9">
      <c r="A4425" s="6">
        <v>4424</v>
      </c>
      <c r="B4425" s="47" t="str">
        <f t="shared" si="276"/>
        <v>00001148</v>
      </c>
      <c r="C4425" s="50" t="str">
        <f>IFERROR(VLOOKUP(B4425,总表!A:B,2,0),"-")</f>
        <v>连衣套装</v>
      </c>
      <c r="D4425" s="51" t="str">
        <f t="shared" si="277"/>
        <v>连衣套装</v>
      </c>
      <c r="E4425" s="6" t="str">
        <f>IFERROR(VLOOKUP(B4425,总表!A:D,3,0),"-")</f>
        <v>拼接宽版运动衫</v>
      </c>
      <c r="F4425" s="6" t="str">
        <f t="shared" si="278"/>
        <v>拼接宽版运动衫</v>
      </c>
      <c r="H4425" s="51" t="str">
        <f>IF(IFERROR(VLOOKUP(B4425,总表!A:D,4,0),"露易")=0," ",IFERROR(VLOOKUP(B4425,总表!A:D,4,0),"-"))</f>
        <v>红色</v>
      </c>
      <c r="I4425" s="51" t="str">
        <f t="shared" si="279"/>
        <v>红色</v>
      </c>
    </row>
    <row r="4426" spans="1:9">
      <c r="A4426" s="6">
        <v>4425</v>
      </c>
      <c r="B4426" s="47" t="str">
        <f t="shared" si="276"/>
        <v>00001149</v>
      </c>
      <c r="C4426" s="50" t="str">
        <f>IFERROR(VLOOKUP(B4426,总表!A:B,2,0),"-")</f>
        <v>脸部装饰</v>
      </c>
      <c r="D4426" s="51" t="str">
        <f t="shared" si="277"/>
        <v>脸部装饰</v>
      </c>
      <c r="E4426" s="6" t="str">
        <f>IFERROR(VLOOKUP(B4426,总表!A:D,3,0),"-")</f>
        <v>眼罩</v>
      </c>
      <c r="F4426" s="6" t="str">
        <f t="shared" si="278"/>
        <v>眼罩</v>
      </c>
      <c r="H4426" s="51" t="str">
        <f>IF(IFERROR(VLOOKUP(B4426,总表!A:D,4,0),"露易")=0," ",IFERROR(VLOOKUP(B4426,总表!A:D,4,0),"-"))</f>
        <v>蓝色</v>
      </c>
      <c r="I4426" s="51" t="str">
        <f t="shared" si="279"/>
        <v>蓝色</v>
      </c>
    </row>
    <row r="4427" spans="1:9">
      <c r="A4427" s="6">
        <v>4426</v>
      </c>
      <c r="B4427" s="47" t="str">
        <f t="shared" si="276"/>
        <v>0000114A</v>
      </c>
      <c r="C4427" s="47" t="str">
        <f>IFERROR(VLOOKUP(B4427,总表!A:B,2,0),"-")</f>
        <v>种植类</v>
      </c>
      <c r="D4427" s="6" t="str">
        <f t="shared" si="277"/>
        <v>种植类</v>
      </c>
      <c r="E4427" s="51" t="str">
        <f>IFERROR(VLOOKUP(B4427,总表!A:D,3,0),"-")</f>
        <v>发财树</v>
      </c>
      <c r="F4427" s="51" t="str">
        <f t="shared" si="278"/>
        <v>发财树</v>
      </c>
      <c r="H4427" s="6" t="str">
        <f>IF(IFERROR(VLOOKUP(B4427,总表!A:D,4,0),"露易")=0," ",IFERROR(VLOOKUP(B4427,总表!A:D,4,0),"-"))</f>
        <v> </v>
      </c>
      <c r="I4427" s="6" t="str">
        <f t="shared" si="279"/>
        <v> </v>
      </c>
    </row>
    <row r="4428" spans="1:9">
      <c r="A4428" s="6">
        <v>4427</v>
      </c>
      <c r="B4428" s="47" t="str">
        <f t="shared" si="276"/>
        <v>0000114B</v>
      </c>
      <c r="C4428" s="47" t="str">
        <f>IFERROR(VLOOKUP(B4428,总表!A:B,2,0),"-")</f>
        <v>-</v>
      </c>
      <c r="D4428" s="6" t="str">
        <f t="shared" si="277"/>
        <v>-</v>
      </c>
      <c r="E4428" s="6" t="str">
        <f>IFERROR(VLOOKUP(B4428,总表!A:D,3,0),"-")</f>
        <v>-</v>
      </c>
      <c r="F4428" s="6" t="str">
        <f t="shared" si="278"/>
        <v>-</v>
      </c>
      <c r="G4428" s="6" t="s">
        <v>9</v>
      </c>
      <c r="H4428" s="6" t="str">
        <f>IF(IFERROR(VLOOKUP(B4428,总表!A:D,4,0),"露易")=0," ",IFERROR(VLOOKUP(B4428,总表!A:D,4,0),"-"))</f>
        <v>-</v>
      </c>
      <c r="I4428" s="6" t="str">
        <f t="shared" si="279"/>
        <v>-</v>
      </c>
    </row>
    <row r="4429" spans="1:9">
      <c r="A4429" s="6">
        <v>4428</v>
      </c>
      <c r="B4429" s="47" t="str">
        <f t="shared" si="276"/>
        <v>0000114C</v>
      </c>
      <c r="C4429" s="50" t="str">
        <f>IFERROR(VLOOKUP(B4429,总表!A:B,2,0),"-")</f>
        <v>裤裙类</v>
      </c>
      <c r="D4429" s="51" t="str">
        <f t="shared" si="277"/>
        <v>裤裙类</v>
      </c>
      <c r="E4429" s="6" t="str">
        <f>IFERROR(VLOOKUP(B4429,总表!A:D,3,0),"-")</f>
        <v>粗花呢蛋糕蓬蓬裙</v>
      </c>
      <c r="F4429" s="6" t="str">
        <f t="shared" si="278"/>
        <v>粗花呢蛋糕蓬蓬裙</v>
      </c>
      <c r="H4429" s="6" t="str">
        <f>IF(IFERROR(VLOOKUP(B4429,总表!A:D,4,0),"露易")=0," ",IFERROR(VLOOKUP(B4429,总表!A:D,4,0),"-"))</f>
        <v>棕色</v>
      </c>
      <c r="I4429" s="6" t="str">
        <f t="shared" si="279"/>
        <v>棕色</v>
      </c>
    </row>
    <row r="4430" spans="1:9">
      <c r="A4430" s="6">
        <v>4429</v>
      </c>
      <c r="B4430" s="47" t="str">
        <f t="shared" si="276"/>
        <v>0000114D</v>
      </c>
      <c r="C4430" s="47" t="str">
        <f>IFERROR(VLOOKUP(B4430,总表!A:B,2,0),"-")</f>
        <v>上衣</v>
      </c>
      <c r="D4430" s="6" t="str">
        <f t="shared" si="277"/>
        <v>上衣</v>
      </c>
      <c r="E4430" s="51" t="str">
        <f>IFERROR(VLOOKUP(B4430,总表!A:D,3,0),"-")</f>
        <v>爱心围裙</v>
      </c>
      <c r="F4430" s="51" t="str">
        <f t="shared" si="278"/>
        <v>爱心围裙</v>
      </c>
      <c r="H4430" s="6" t="str">
        <f>IF(IFERROR(VLOOKUP(B4430,总表!A:D,4,0),"露易")=0," ",IFERROR(VLOOKUP(B4430,总表!A:D,4,0),"-"))</f>
        <v>粉红</v>
      </c>
      <c r="I4430" s="6" t="str">
        <f t="shared" si="279"/>
        <v>粉红</v>
      </c>
    </row>
    <row r="4431" spans="1:9">
      <c r="A4431" s="6">
        <v>4430</v>
      </c>
      <c r="B4431" s="47" t="str">
        <f t="shared" si="276"/>
        <v>0000114E</v>
      </c>
      <c r="C4431" s="50" t="str">
        <f>IFERROR(VLOOKUP(B4431,总表!A:B,2,0),"-")</f>
        <v>裤裙类</v>
      </c>
      <c r="D4431" s="51" t="str">
        <f t="shared" si="277"/>
        <v>裤裙类</v>
      </c>
      <c r="E4431" s="6" t="str">
        <f>IFERROR(VLOOKUP(B4431,总表!A:D,3,0),"-")</f>
        <v>休闲裤</v>
      </c>
      <c r="F4431" s="6" t="str">
        <f t="shared" si="278"/>
        <v>休闲裤</v>
      </c>
      <c r="H4431" s="6" t="str">
        <f>IF(IFERROR(VLOOKUP(B4431,总表!A:D,4,0),"露易")=0," ",IFERROR(VLOOKUP(B4431,总表!A:D,4,0),"-"))</f>
        <v>海军蓝</v>
      </c>
      <c r="I4431" s="6" t="str">
        <f t="shared" si="279"/>
        <v>海军蓝</v>
      </c>
    </row>
    <row r="4432" spans="1:9">
      <c r="A4432" s="6">
        <v>4431</v>
      </c>
      <c r="B4432" s="47" t="str">
        <f t="shared" si="276"/>
        <v>0000114F</v>
      </c>
      <c r="C4432" s="50" t="str">
        <f>IFERROR(VLOOKUP(B4432,总表!A:B,2,0),"-")</f>
        <v>连衣套装</v>
      </c>
      <c r="D4432" s="51" t="str">
        <f t="shared" si="277"/>
        <v>连衣套装</v>
      </c>
      <c r="E4432" s="51" t="str">
        <f>IFERROR(VLOOKUP(B4432,总表!A:D,3,0),"-")</f>
        <v>绵羊装</v>
      </c>
      <c r="F4432" s="51" t="str">
        <f t="shared" si="278"/>
        <v>绵羊装</v>
      </c>
      <c r="H4432" s="6" t="str">
        <f>IF(IFERROR(VLOOKUP(B4432,总表!A:D,4,0),"露易")=0," ",IFERROR(VLOOKUP(B4432,总表!A:D,4,0),"-"))</f>
        <v>白色</v>
      </c>
      <c r="I4432" s="6" t="str">
        <f t="shared" si="279"/>
        <v>白色</v>
      </c>
    </row>
    <row r="4433" spans="1:9">
      <c r="A4433" s="6">
        <v>4432</v>
      </c>
      <c r="B4433" s="47" t="str">
        <f t="shared" si="276"/>
        <v>00001150</v>
      </c>
      <c r="C4433" s="50" t="str">
        <f>IFERROR(VLOOKUP(B4433,总表!A:B,2,0),"-")</f>
        <v>连衣套装</v>
      </c>
      <c r="D4433" s="51" t="str">
        <f t="shared" si="277"/>
        <v>连衣套装</v>
      </c>
      <c r="E4433" s="6" t="str">
        <f>IFERROR(VLOOKUP(B4433,总表!A:D,3,0),"-")</f>
        <v>向日葵连身裙</v>
      </c>
      <c r="F4433" s="6" t="str">
        <f t="shared" si="278"/>
        <v>向日葵连身裙</v>
      </c>
      <c r="H4433" s="6" t="str">
        <f>IF(IFERROR(VLOOKUP(B4433,总表!A:D,4,0),"露易")=0," ",IFERROR(VLOOKUP(B4433,总表!A:D,4,0),"-"))</f>
        <v>白色</v>
      </c>
      <c r="I4433" s="6" t="str">
        <f t="shared" si="279"/>
        <v>白色</v>
      </c>
    </row>
    <row r="4434" spans="1:9">
      <c r="A4434" s="6">
        <v>4433</v>
      </c>
      <c r="B4434" s="47" t="str">
        <f t="shared" si="276"/>
        <v>00001151</v>
      </c>
      <c r="C4434" s="47" t="str">
        <f>IFERROR(VLOOKUP(B4434,总表!A:B,2,0),"-")</f>
        <v>上衣</v>
      </c>
      <c r="D4434" s="6" t="str">
        <f t="shared" si="277"/>
        <v>上衣</v>
      </c>
      <c r="E4434" s="6" t="str">
        <f>IFERROR(VLOOKUP(B4434,总表!A:D,3,0),"-")</f>
        <v>王子服</v>
      </c>
      <c r="F4434" s="6" t="str">
        <f t="shared" si="278"/>
        <v>王子服</v>
      </c>
      <c r="H4434" s="51" t="str">
        <f>IF(IFERROR(VLOOKUP(B4434,总表!A:D,4,0),"露易")=0," ",IFERROR(VLOOKUP(B4434,总表!A:D,4,0),"-"))</f>
        <v>蓝色</v>
      </c>
      <c r="I4434" s="51" t="str">
        <f t="shared" si="279"/>
        <v>蓝色</v>
      </c>
    </row>
    <row r="4435" spans="1:9">
      <c r="A4435" s="6">
        <v>4434</v>
      </c>
      <c r="B4435" s="47" t="str">
        <f t="shared" si="276"/>
        <v>00001152</v>
      </c>
      <c r="C4435" s="50" t="str">
        <f>IFERROR(VLOOKUP(B4435,总表!A:B,2,0),"-")</f>
        <v>裤裙类</v>
      </c>
      <c r="D4435" s="51" t="str">
        <f t="shared" si="277"/>
        <v>裤裙类</v>
      </c>
      <c r="E4435" s="6" t="str">
        <f>IFERROR(VLOOKUP(B4435,总表!A:D,3,0),"-")</f>
        <v>迷彩短裙</v>
      </c>
      <c r="F4435" s="6" t="str">
        <f t="shared" si="278"/>
        <v>迷彩短裙</v>
      </c>
      <c r="H4435" s="6" t="str">
        <f>IF(IFERROR(VLOOKUP(B4435,总表!A:D,4,0),"露易")=0," ",IFERROR(VLOOKUP(B4435,总表!A:D,4,0),"-"))</f>
        <v>棕色</v>
      </c>
      <c r="I4435" s="6" t="str">
        <f t="shared" si="279"/>
        <v>棕色</v>
      </c>
    </row>
    <row r="4436" spans="1:9">
      <c r="A4436" s="6">
        <v>4435</v>
      </c>
      <c r="B4436" s="47" t="str">
        <f t="shared" si="276"/>
        <v>00001153</v>
      </c>
      <c r="C4436" s="47" t="str">
        <f>IFERROR(VLOOKUP(B4436,总表!A:B,2,0),"-")</f>
        <v>上衣</v>
      </c>
      <c r="D4436" s="6" t="str">
        <f t="shared" si="277"/>
        <v>上衣</v>
      </c>
      <c r="E4436" s="6" t="str">
        <f>IFERROR(VLOOKUP(B4436,总表!A:D,3,0),"-")</f>
        <v>交通疏导员服</v>
      </c>
      <c r="F4436" s="6" t="str">
        <f t="shared" si="278"/>
        <v>交通疏导员服</v>
      </c>
      <c r="H4436" s="6" t="str">
        <f>IF(IFERROR(VLOOKUP(B4436,总表!A:D,4,0),"露易")=0," ",IFERROR(VLOOKUP(B4436,总表!A:D,4,0),"-"))</f>
        <v>黑色</v>
      </c>
      <c r="I4436" s="6" t="str">
        <f t="shared" si="279"/>
        <v>黑色</v>
      </c>
    </row>
    <row r="4437" spans="1:9">
      <c r="A4437" s="6">
        <v>4436</v>
      </c>
      <c r="B4437" s="47" t="str">
        <f t="shared" si="276"/>
        <v>00001154</v>
      </c>
      <c r="C4437" s="47" t="str">
        <f>IFERROR(VLOOKUP(B4437,总表!A:B,2,0),"-")</f>
        <v>种植类</v>
      </c>
      <c r="D4437" s="6" t="str">
        <f t="shared" si="277"/>
        <v>种植类</v>
      </c>
      <c r="E4437" s="51" t="str">
        <f>IFERROR(VLOOKUP(B4437,总表!A:D,3,0),"-")</f>
        <v>发财树幼苗</v>
      </c>
      <c r="F4437" s="51" t="str">
        <f t="shared" si="278"/>
        <v>发财树幼苗</v>
      </c>
      <c r="H4437" s="6" t="str">
        <f>IF(IFERROR(VLOOKUP(B4437,总表!A:D,4,0),"露易")=0," ",IFERROR(VLOOKUP(B4437,总表!A:D,4,0),"-"))</f>
        <v> </v>
      </c>
      <c r="I4437" s="6" t="str">
        <f t="shared" si="279"/>
        <v> </v>
      </c>
    </row>
    <row r="4438" spans="1:9">
      <c r="A4438" s="6">
        <v>4437</v>
      </c>
      <c r="B4438" s="47" t="str">
        <f t="shared" si="276"/>
        <v>00001155</v>
      </c>
      <c r="C4438" s="47" t="str">
        <f>IFERROR(VLOOKUP(B4438,总表!A:B,2,0),"-")</f>
        <v>种植类</v>
      </c>
      <c r="D4438" s="6" t="str">
        <f t="shared" si="277"/>
        <v>种植类</v>
      </c>
      <c r="E4438" s="51" t="str">
        <f>IFERROR(VLOOKUP(B4438,总表!A:D,3,0),"-")</f>
        <v>发财小树S</v>
      </c>
      <c r="F4438" s="51" t="str">
        <f t="shared" si="278"/>
        <v>发财小树S</v>
      </c>
      <c r="H4438" s="6" t="str">
        <f>IF(IFERROR(VLOOKUP(B4438,总表!A:D,4,0),"露易")=0," ",IFERROR(VLOOKUP(B4438,总表!A:D,4,0),"-"))</f>
        <v> </v>
      </c>
      <c r="I4438" s="6" t="str">
        <f t="shared" si="279"/>
        <v> </v>
      </c>
    </row>
    <row r="4439" spans="1:9">
      <c r="A4439" s="6">
        <v>4438</v>
      </c>
      <c r="B4439" s="47" t="str">
        <f t="shared" si="276"/>
        <v>00001156</v>
      </c>
      <c r="C4439" s="47" t="str">
        <f>IFERROR(VLOOKUP(B4439,总表!A:B,2,0),"-")</f>
        <v>种植类</v>
      </c>
      <c r="D4439" s="6" t="str">
        <f t="shared" si="277"/>
        <v>种植类</v>
      </c>
      <c r="E4439" s="51" t="str">
        <f>IFERROR(VLOOKUP(B4439,总表!A:D,3,0),"-")</f>
        <v>发财小树M</v>
      </c>
      <c r="F4439" s="51" t="str">
        <f t="shared" si="278"/>
        <v>发财小树M</v>
      </c>
      <c r="H4439" s="6" t="str">
        <f>IF(IFERROR(VLOOKUP(B4439,总表!A:D,4,0),"露易")=0," ",IFERROR(VLOOKUP(B4439,总表!A:D,4,0),"-"))</f>
        <v> </v>
      </c>
      <c r="I4439" s="6" t="str">
        <f t="shared" si="279"/>
        <v> </v>
      </c>
    </row>
    <row r="4440" spans="1:9">
      <c r="A4440" s="6">
        <v>4439</v>
      </c>
      <c r="B4440" s="47" t="str">
        <f t="shared" si="276"/>
        <v>00001157</v>
      </c>
      <c r="C4440" s="47" t="str">
        <f>IFERROR(VLOOKUP(B4440,总表!A:B,2,0),"-")</f>
        <v>种植类</v>
      </c>
      <c r="D4440" s="6" t="str">
        <f t="shared" si="277"/>
        <v>种植类</v>
      </c>
      <c r="E4440" s="51" t="str">
        <f>IFERROR(VLOOKUP(B4440,总表!A:D,3,0),"-")</f>
        <v>发财小树L</v>
      </c>
      <c r="F4440" s="51" t="str">
        <f t="shared" si="278"/>
        <v>发财小树L</v>
      </c>
      <c r="H4440" s="6" t="str">
        <f>IF(IFERROR(VLOOKUP(B4440,总表!A:D,4,0),"露易")=0," ",IFERROR(VLOOKUP(B4440,总表!A:D,4,0),"-"))</f>
        <v> </v>
      </c>
      <c r="I4440" s="6" t="str">
        <f t="shared" si="279"/>
        <v> </v>
      </c>
    </row>
    <row r="4441" spans="1:9">
      <c r="A4441" s="6">
        <v>4440</v>
      </c>
      <c r="B4441" s="47" t="str">
        <f t="shared" si="276"/>
        <v>00001158</v>
      </c>
      <c r="C4441" s="47" t="str">
        <f>IFERROR(VLOOKUP(B4441,总表!A:B,2,0),"-")</f>
        <v>上衣</v>
      </c>
      <c r="D4441" s="6" t="str">
        <f t="shared" si="277"/>
        <v>上衣</v>
      </c>
      <c r="E4441" s="6" t="str">
        <f>IFERROR(VLOOKUP(B4441,总表!A:D,3,0),"-")</f>
        <v>燕尾服</v>
      </c>
      <c r="F4441" s="6" t="str">
        <f t="shared" si="278"/>
        <v>燕尾服</v>
      </c>
      <c r="H4441" s="6" t="str">
        <f>IF(IFERROR(VLOOKUP(B4441,总表!A:D,4,0),"露易")=0," ",IFERROR(VLOOKUP(B4441,总表!A:D,4,0),"-"))</f>
        <v>黑色</v>
      </c>
      <c r="I4441" s="6" t="str">
        <f t="shared" si="279"/>
        <v>黑色</v>
      </c>
    </row>
    <row r="4442" spans="1:9">
      <c r="A4442" s="6">
        <v>4441</v>
      </c>
      <c r="B4442" s="47" t="str">
        <f t="shared" si="276"/>
        <v>00001159</v>
      </c>
      <c r="C4442" s="50" t="str">
        <f>IFERROR(VLOOKUP(B4442,总表!A:B,2,0),"-")</f>
        <v>摆设类</v>
      </c>
      <c r="D4442" s="51" t="str">
        <f t="shared" si="277"/>
        <v>摆设类</v>
      </c>
      <c r="E4442" s="6" t="str">
        <f>IFERROR(VLOOKUP(B4442,总表!A:D,3,0),"-")</f>
        <v>用餐小桌</v>
      </c>
      <c r="F4442" s="6" t="str">
        <f t="shared" si="278"/>
        <v>用餐小桌</v>
      </c>
      <c r="H4442" s="6" t="str">
        <f>IF(IFERROR(VLOOKUP(B4442,总表!A:D,4,0),"露易")=0," ",IFERROR(VLOOKUP(B4442,总表!A:D,4,0),"-"))</f>
        <v> </v>
      </c>
      <c r="I4442" s="6" t="str">
        <f t="shared" si="279"/>
        <v> </v>
      </c>
    </row>
    <row r="4443" spans="1:9">
      <c r="A4443" s="6">
        <v>4442</v>
      </c>
      <c r="B4443" s="47" t="str">
        <f t="shared" si="276"/>
        <v>0000115A</v>
      </c>
      <c r="C4443" s="47" t="str">
        <f>IFERROR(VLOOKUP(B4443,总表!A:B,2,0),"-")</f>
        <v>-</v>
      </c>
      <c r="D4443" s="6" t="str">
        <f t="shared" si="277"/>
        <v>-</v>
      </c>
      <c r="E4443" s="6" t="str">
        <f>IFERROR(VLOOKUP(B4443,总表!A:D,3,0),"-")</f>
        <v>-</v>
      </c>
      <c r="F4443" s="6" t="str">
        <f t="shared" si="278"/>
        <v>-</v>
      </c>
      <c r="G4443" s="6" t="s">
        <v>9</v>
      </c>
      <c r="H4443" s="6" t="str">
        <f>IF(IFERROR(VLOOKUP(B4443,总表!A:D,4,0),"露易")=0," ",IFERROR(VLOOKUP(B4443,总表!A:D,4,0),"-"))</f>
        <v>-</v>
      </c>
      <c r="I4443" s="6" t="str">
        <f t="shared" si="279"/>
        <v>-</v>
      </c>
    </row>
    <row r="4444" spans="1:9">
      <c r="A4444" s="6">
        <v>4443</v>
      </c>
      <c r="B4444" s="47" t="str">
        <f t="shared" si="276"/>
        <v>0000115B</v>
      </c>
      <c r="C4444" s="50" t="str">
        <f>IFERROR(VLOOKUP(B4444,总表!A:B,2,0),"-")</f>
        <v>连衣套装</v>
      </c>
      <c r="D4444" s="51" t="str">
        <f t="shared" si="277"/>
        <v>连衣套装</v>
      </c>
      <c r="E4444" s="6" t="str">
        <f>IFERROR(VLOOKUP(B4444,总表!A:D,3,0),"-")</f>
        <v>提洛尔背带裤装</v>
      </c>
      <c r="F4444" s="6" t="str">
        <f t="shared" si="278"/>
        <v>提洛尔背带裤装</v>
      </c>
      <c r="H4444" s="51" t="str">
        <f>IF(IFERROR(VLOOKUP(B4444,总表!A:D,4,0),"露易")=0," ",IFERROR(VLOOKUP(B4444,总表!A:D,4,0),"-"))</f>
        <v>绿色</v>
      </c>
      <c r="I4444" s="51" t="str">
        <f t="shared" si="279"/>
        <v>绿色</v>
      </c>
    </row>
    <row r="4445" spans="1:9">
      <c r="A4445" s="6">
        <v>4444</v>
      </c>
      <c r="B4445" s="47" t="str">
        <f t="shared" si="276"/>
        <v>0000115C</v>
      </c>
      <c r="C4445" s="50" t="str">
        <f>IFERROR(VLOOKUP(B4445,总表!A:B,2,0),"-")</f>
        <v>裤裙类</v>
      </c>
      <c r="D4445" s="51" t="str">
        <f t="shared" si="277"/>
        <v>裤裙类</v>
      </c>
      <c r="E4445" s="51" t="str">
        <f>IFERROR(VLOOKUP(B4445,总表!A:D,3,0),"-")</f>
        <v>裤裙</v>
      </c>
      <c r="F4445" s="51" t="str">
        <f t="shared" si="278"/>
        <v>裤裙</v>
      </c>
      <c r="H4445" s="6" t="str">
        <f>IF(IFERROR(VLOOKUP(B4445,总表!A:D,4,0),"露易")=0," ",IFERROR(VLOOKUP(B4445,总表!A:D,4,0),"-"))</f>
        <v>浅蓝色</v>
      </c>
      <c r="I4445" s="6" t="str">
        <f t="shared" si="279"/>
        <v>浅蓝色</v>
      </c>
    </row>
    <row r="4446" spans="1:9">
      <c r="A4446" s="6">
        <v>4445</v>
      </c>
      <c r="B4446" s="47" t="str">
        <f t="shared" si="276"/>
        <v>0000115D</v>
      </c>
      <c r="C4446" s="50" t="str">
        <f>IFERROR(VLOOKUP(B4446,总表!A:B,2,0),"-")</f>
        <v>摆设类</v>
      </c>
      <c r="D4446" s="51" t="str">
        <f t="shared" si="277"/>
        <v>摆设类</v>
      </c>
      <c r="E4446" s="6" t="str">
        <f>IFERROR(VLOOKUP(B4446,总表!A:D,3,0),"-")</f>
        <v>托盘茶几</v>
      </c>
      <c r="F4446" s="6" t="str">
        <f t="shared" si="278"/>
        <v>托盘茶几</v>
      </c>
      <c r="H4446" s="6" t="str">
        <f>IF(IFERROR(VLOOKUP(B4446,总表!A:D,4,0),"露易")=0," ",IFERROR(VLOOKUP(B4446,总表!A:D,4,0),"-"))</f>
        <v> </v>
      </c>
      <c r="I4446" s="6" t="str">
        <f t="shared" si="279"/>
        <v> </v>
      </c>
    </row>
    <row r="4447" spans="1:9">
      <c r="A4447" s="6">
        <v>4446</v>
      </c>
      <c r="B4447" s="47" t="str">
        <f t="shared" si="276"/>
        <v>0000115E</v>
      </c>
      <c r="C4447" s="47" t="str">
        <f>IFERROR(VLOOKUP(B4447,总表!A:B,2,0),"-")</f>
        <v>上衣</v>
      </c>
      <c r="D4447" s="6" t="str">
        <f t="shared" si="277"/>
        <v>上衣</v>
      </c>
      <c r="E4447" s="6" t="str">
        <f>IFERROR(VLOOKUP(B4447,总表!A:D,3,0),"-")</f>
        <v>民族风针织衫</v>
      </c>
      <c r="F4447" s="6" t="str">
        <f t="shared" si="278"/>
        <v>民族风针织衫</v>
      </c>
      <c r="H4447" s="51" t="str">
        <f>IF(IFERROR(VLOOKUP(B4447,总表!A:D,4,0),"露易")=0," ",IFERROR(VLOOKUP(B4447,总表!A:D,4,0),"-"))</f>
        <v>红色</v>
      </c>
      <c r="I4447" s="51" t="str">
        <f t="shared" si="279"/>
        <v>红色</v>
      </c>
    </row>
    <row r="4448" spans="1:9">
      <c r="A4448" s="6">
        <v>4447</v>
      </c>
      <c r="B4448" s="47" t="str">
        <f t="shared" si="276"/>
        <v>0000115F</v>
      </c>
      <c r="C4448" s="47" t="str">
        <f>IFERROR(VLOOKUP(B4448,总表!A:B,2,0),"-")</f>
        <v>上衣</v>
      </c>
      <c r="D4448" s="6" t="str">
        <f t="shared" si="277"/>
        <v>上衣</v>
      </c>
      <c r="E4448" s="6" t="str">
        <f>IFERROR(VLOOKUP(B4448,总表!A:D,3,0),"-")</f>
        <v>美式足球衬衫</v>
      </c>
      <c r="F4448" s="6" t="str">
        <f t="shared" si="278"/>
        <v>美式足球衬衫</v>
      </c>
      <c r="H4448" s="51" t="str">
        <f>IF(IFERROR(VLOOKUP(B4448,总表!A:D,4,0),"露易")=0," ",IFERROR(VLOOKUP(B4448,总表!A:D,4,0),"-"))</f>
        <v>绿色</v>
      </c>
      <c r="I4448" s="51" t="str">
        <f t="shared" si="279"/>
        <v>绿色</v>
      </c>
    </row>
    <row r="4449" spans="1:9">
      <c r="A4449" s="6">
        <v>4448</v>
      </c>
      <c r="B4449" s="47" t="str">
        <f t="shared" si="276"/>
        <v>00001160</v>
      </c>
      <c r="C4449" s="47" t="str">
        <f>IFERROR(VLOOKUP(B4449,总表!A:B,2,0),"-")</f>
        <v>上衣</v>
      </c>
      <c r="D4449" s="6" t="str">
        <f t="shared" si="277"/>
        <v>上衣</v>
      </c>
      <c r="E4449" s="6" t="str">
        <f>IFERROR(VLOOKUP(B4449,总表!A:D,3,0),"-")</f>
        <v>滑雪外套</v>
      </c>
      <c r="F4449" s="6" t="str">
        <f t="shared" si="278"/>
        <v>滑雪外套</v>
      </c>
      <c r="H4449" s="51" t="str">
        <f>IF(IFERROR(VLOOKUP(B4449,总表!A:D,4,0),"露易")=0," ",IFERROR(VLOOKUP(B4449,总表!A:D,4,0),"-"))</f>
        <v>蓝色</v>
      </c>
      <c r="I4449" s="51" t="str">
        <f t="shared" si="279"/>
        <v>蓝色</v>
      </c>
    </row>
    <row r="4450" spans="1:9">
      <c r="A4450" s="6">
        <v>4449</v>
      </c>
      <c r="B4450" s="47" t="str">
        <f t="shared" si="276"/>
        <v>00001161</v>
      </c>
      <c r="C4450" s="50" t="str">
        <f>IFERROR(VLOOKUP(B4450,总表!A:B,2,0),"-")</f>
        <v>连衣套装</v>
      </c>
      <c r="D4450" s="51" t="str">
        <f t="shared" si="277"/>
        <v>连衣套装</v>
      </c>
      <c r="E4450" s="51" t="str">
        <f>IFERROR(VLOOKUP(B4450,总表!A:D,3,0),"-")</f>
        <v>饰星星套装</v>
      </c>
      <c r="F4450" s="51" t="str">
        <f t="shared" si="278"/>
        <v>饰星星套装</v>
      </c>
      <c r="H4450" s="6" t="str">
        <f>IF(IFERROR(VLOOKUP(B4450,总表!A:D,4,0),"露易")=0," ",IFERROR(VLOOKUP(B4450,总表!A:D,4,0),"-"))</f>
        <v>白色</v>
      </c>
      <c r="I4450" s="6" t="str">
        <f t="shared" si="279"/>
        <v>白色</v>
      </c>
    </row>
    <row r="4451" spans="1:9">
      <c r="A4451" s="6">
        <v>4450</v>
      </c>
      <c r="B4451" s="47" t="str">
        <f t="shared" si="276"/>
        <v>00001162</v>
      </c>
      <c r="C4451" s="50" t="str">
        <f>IFERROR(VLOOKUP(B4451,总表!A:B,2,0),"-")</f>
        <v>裤裙类</v>
      </c>
      <c r="D4451" s="51" t="str">
        <f t="shared" si="277"/>
        <v>裤裙类</v>
      </c>
      <c r="E4451" s="6" t="str">
        <f>IFERROR(VLOOKUP(B4451,总表!A:D,3,0),"-")</f>
        <v>滑雪裤</v>
      </c>
      <c r="F4451" s="6" t="str">
        <f t="shared" si="278"/>
        <v>滑雪裤</v>
      </c>
      <c r="H4451" s="6" t="str">
        <f>IF(IFERROR(VLOOKUP(B4451,总表!A:D,4,0),"露易")=0," ",IFERROR(VLOOKUP(B4451,总表!A:D,4,0),"-"))</f>
        <v>祖母绿</v>
      </c>
      <c r="I4451" s="6" t="str">
        <f t="shared" si="279"/>
        <v>祖母绿</v>
      </c>
    </row>
    <row r="4452" spans="1:9">
      <c r="A4452" s="6">
        <v>4451</v>
      </c>
      <c r="B4452" s="47" t="str">
        <f t="shared" si="276"/>
        <v>00001163</v>
      </c>
      <c r="C4452" s="50" t="str">
        <f>IFERROR(VLOOKUP(B4452,总表!A:B,2,0),"-")</f>
        <v>脸部装饰</v>
      </c>
      <c r="D4452" s="51" t="str">
        <f t="shared" si="277"/>
        <v>脸部装饰</v>
      </c>
      <c r="E4452" s="6" t="str">
        <f>IFERROR(VLOOKUP(B4452,总表!A:D,3,0),"-")</f>
        <v>口罩</v>
      </c>
      <c r="F4452" s="6" t="str">
        <f t="shared" si="278"/>
        <v>口罩</v>
      </c>
      <c r="H4452" s="6" t="str">
        <f>IF(IFERROR(VLOOKUP(B4452,总表!A:D,4,0),"露易")=0," ",IFERROR(VLOOKUP(B4452,总表!A:D,4,0),"-"))</f>
        <v>白色</v>
      </c>
      <c r="I4452" s="6" t="str">
        <f t="shared" si="279"/>
        <v>白色</v>
      </c>
    </row>
    <row r="4453" spans="1:9">
      <c r="A4453" s="6">
        <v>4452</v>
      </c>
      <c r="B4453" s="47" t="str">
        <f t="shared" si="276"/>
        <v>00001164</v>
      </c>
      <c r="C4453" s="50" t="str">
        <f>IFERROR(VLOOKUP(B4453,总表!A:B,2,0),"-")</f>
        <v>脸部装饰</v>
      </c>
      <c r="D4453" s="51" t="str">
        <f t="shared" si="277"/>
        <v>脸部装饰</v>
      </c>
      <c r="E4453" s="6" t="str">
        <f>IFERROR(VLOOKUP(B4453,总表!A:D,3,0),"-")</f>
        <v>医疗眼罩</v>
      </c>
      <c r="F4453" s="6" t="str">
        <f t="shared" si="278"/>
        <v>医疗眼罩</v>
      </c>
      <c r="H4453" s="6" t="str">
        <f>IF(IFERROR(VLOOKUP(B4453,总表!A:D,4,0),"露易")=0," ",IFERROR(VLOOKUP(B4453,总表!A:D,4,0),"-"))</f>
        <v>白色</v>
      </c>
      <c r="I4453" s="6" t="str">
        <f t="shared" si="279"/>
        <v>白色</v>
      </c>
    </row>
    <row r="4454" spans="1:9">
      <c r="A4454" s="6">
        <v>4453</v>
      </c>
      <c r="B4454" s="47" t="str">
        <f t="shared" si="276"/>
        <v>00001165</v>
      </c>
      <c r="C4454" s="50" t="str">
        <f>IFERROR(VLOOKUP(B4454,总表!A:B,2,0),"-")</f>
        <v>脸部装饰</v>
      </c>
      <c r="D4454" s="51" t="str">
        <f t="shared" si="277"/>
        <v>脸部装饰</v>
      </c>
      <c r="E4454" s="6" t="str">
        <f>IFERROR(VLOOKUP(B4454,总表!A:D,3,0),"-")</f>
        <v>滑雪风镜</v>
      </c>
      <c r="F4454" s="6" t="str">
        <f t="shared" si="278"/>
        <v>滑雪风镜</v>
      </c>
      <c r="H4454" s="6" t="str">
        <f>IF(IFERROR(VLOOKUP(B4454,总表!A:D,4,0),"露易")=0," ",IFERROR(VLOOKUP(B4454,总表!A:D,4,0),"-"))</f>
        <v>白色</v>
      </c>
      <c r="I4454" s="6" t="str">
        <f t="shared" si="279"/>
        <v>白色</v>
      </c>
    </row>
    <row r="4455" spans="1:9">
      <c r="A4455" s="6">
        <v>4454</v>
      </c>
      <c r="B4455" s="47" t="str">
        <f t="shared" si="276"/>
        <v>00001166</v>
      </c>
      <c r="C4455" s="50" t="str">
        <f>IFERROR(VLOOKUP(B4455,总表!A:B,2,0),"-")</f>
        <v>脸部装饰</v>
      </c>
      <c r="D4455" s="51" t="str">
        <f t="shared" si="277"/>
        <v>脸部装饰</v>
      </c>
      <c r="E4455" s="6" t="str">
        <f>IFERROR(VLOOKUP(B4455,总表!A:D,3,0),"-")</f>
        <v>泳镜</v>
      </c>
      <c r="F4455" s="6" t="str">
        <f t="shared" si="278"/>
        <v>泳镜</v>
      </c>
      <c r="H4455" s="6" t="str">
        <f>IF(IFERROR(VLOOKUP(B4455,总表!A:D,4,0),"露易")=0," ",IFERROR(VLOOKUP(B4455,总表!A:D,4,0),"-"))</f>
        <v>黑色</v>
      </c>
      <c r="I4455" s="6" t="str">
        <f t="shared" si="279"/>
        <v>黑色</v>
      </c>
    </row>
    <row r="4456" spans="1:9">
      <c r="A4456" s="6">
        <v>4455</v>
      </c>
      <c r="B4456" s="47" t="str">
        <f t="shared" si="276"/>
        <v>00001167</v>
      </c>
      <c r="C4456" s="47" t="str">
        <f>IFERROR(VLOOKUP(B4456,总表!A:B,2,0),"-")</f>
        <v>-</v>
      </c>
      <c r="D4456" s="6" t="str">
        <f t="shared" si="277"/>
        <v>-</v>
      </c>
      <c r="E4456" s="6" t="str">
        <f>IFERROR(VLOOKUP(B4456,总表!A:D,3,0),"-")</f>
        <v>-</v>
      </c>
      <c r="F4456" s="6" t="str">
        <f t="shared" si="278"/>
        <v>-</v>
      </c>
      <c r="G4456" s="6" t="s">
        <v>9</v>
      </c>
      <c r="H4456" s="6" t="str">
        <f>IF(IFERROR(VLOOKUP(B4456,总表!A:D,4,0),"露易")=0," ",IFERROR(VLOOKUP(B4456,总表!A:D,4,0),"-"))</f>
        <v>-</v>
      </c>
      <c r="I4456" s="6" t="str">
        <f t="shared" si="279"/>
        <v>-</v>
      </c>
    </row>
    <row r="4457" spans="1:9">
      <c r="A4457" s="6">
        <v>4456</v>
      </c>
      <c r="B4457" s="47" t="str">
        <f t="shared" si="276"/>
        <v>00001168</v>
      </c>
      <c r="C4457" s="50" t="str">
        <f>IFERROR(VLOOKUP(B4457,总表!A:B,2,0),"-")</f>
        <v>脸部装饰</v>
      </c>
      <c r="D4457" s="51" t="str">
        <f t="shared" si="277"/>
        <v>脸部装饰</v>
      </c>
      <c r="E4457" s="6" t="str">
        <f>IFERROR(VLOOKUP(B4457,总表!A:D,3,0),"-")</f>
        <v>复古墨镜</v>
      </c>
      <c r="F4457" s="6" t="str">
        <f t="shared" si="278"/>
        <v>复古墨镜</v>
      </c>
      <c r="H4457" s="6" t="str">
        <f>IF(IFERROR(VLOOKUP(B4457,总表!A:D,4,0),"露易")=0," ",IFERROR(VLOOKUP(B4457,总表!A:D,4,0),"-"))</f>
        <v>黄色</v>
      </c>
      <c r="I4457" s="6" t="str">
        <f t="shared" si="279"/>
        <v>黄色</v>
      </c>
    </row>
    <row r="4458" spans="1:9">
      <c r="A4458" s="6">
        <v>4457</v>
      </c>
      <c r="B4458" s="47" t="str">
        <f t="shared" si="276"/>
        <v>00001169</v>
      </c>
      <c r="C4458" s="50" t="str">
        <f>IFERROR(VLOOKUP(B4458,总表!A:B,2,0),"-")</f>
        <v>脸部装饰</v>
      </c>
      <c r="D4458" s="51" t="str">
        <f t="shared" si="277"/>
        <v>脸部装饰</v>
      </c>
      <c r="E4458" s="51" t="str">
        <f>IFERROR(VLOOKUP(B4458,总表!A:D,3,0),"-")</f>
        <v>单眼眼罩</v>
      </c>
      <c r="F4458" s="51" t="str">
        <f t="shared" si="278"/>
        <v>单眼眼罩</v>
      </c>
      <c r="H4458" s="6" t="str">
        <f>IF(IFERROR(VLOOKUP(B4458,总表!A:D,4,0),"露易")=0," ",IFERROR(VLOOKUP(B4458,总表!A:D,4,0),"-"))</f>
        <v>黑色</v>
      </c>
      <c r="I4458" s="6" t="str">
        <f t="shared" si="279"/>
        <v>黑色</v>
      </c>
    </row>
    <row r="4459" spans="1:9">
      <c r="A4459" s="6">
        <v>4458</v>
      </c>
      <c r="B4459" s="47" t="str">
        <f t="shared" si="276"/>
        <v>0000116A</v>
      </c>
      <c r="C4459" s="50" t="str">
        <f>IFERROR(VLOOKUP(B4459,总表!A:B,2,0),"-")</f>
        <v>脸部装饰</v>
      </c>
      <c r="D4459" s="51" t="str">
        <f t="shared" si="277"/>
        <v>脸部装饰</v>
      </c>
      <c r="E4459" s="6" t="str">
        <f>IFERROR(VLOOKUP(B4459,总表!A:D,3,0),"-")</f>
        <v>运动墨镜</v>
      </c>
      <c r="F4459" s="6" t="str">
        <f t="shared" si="278"/>
        <v>运动墨镜</v>
      </c>
      <c r="H4459" s="6" t="str">
        <f>IF(IFERROR(VLOOKUP(B4459,总表!A:D,4,0),"露易")=0," ",IFERROR(VLOOKUP(B4459,总表!A:D,4,0),"-"))</f>
        <v>黑色</v>
      </c>
      <c r="I4459" s="6" t="str">
        <f t="shared" si="279"/>
        <v>黑色</v>
      </c>
    </row>
    <row r="4460" spans="1:9">
      <c r="A4460" s="6">
        <v>4459</v>
      </c>
      <c r="B4460" s="47" t="str">
        <f t="shared" si="276"/>
        <v>0000116B</v>
      </c>
      <c r="C4460" s="50" t="str">
        <f>IFERROR(VLOOKUP(B4460,总表!A:B,2,0),"-")</f>
        <v>脸部装饰</v>
      </c>
      <c r="D4460" s="51" t="str">
        <f t="shared" si="277"/>
        <v>脸部装饰</v>
      </c>
      <c r="E4460" s="51" t="str">
        <f>IFERROR(VLOOKUP(B4460,总表!A:D,3,0),"-")</f>
        <v>飞行员墨镜</v>
      </c>
      <c r="F4460" s="51" t="str">
        <f t="shared" si="278"/>
        <v>飞行员墨镜</v>
      </c>
      <c r="H4460" s="6" t="str">
        <f>IF(IFERROR(VLOOKUP(B4460,总表!A:D,4,0),"露易")=0," ",IFERROR(VLOOKUP(B4460,总表!A:D,4,0),"-"))</f>
        <v>黑色</v>
      </c>
      <c r="I4460" s="6" t="str">
        <f t="shared" si="279"/>
        <v>黑色</v>
      </c>
    </row>
    <row r="4461" spans="1:9">
      <c r="A4461" s="6">
        <v>4460</v>
      </c>
      <c r="B4461" s="47" t="str">
        <f t="shared" si="276"/>
        <v>0000116C</v>
      </c>
      <c r="C4461" s="50" t="str">
        <f>IFERROR(VLOOKUP(B4461,总表!A:B,2,0),"-")</f>
        <v>脸部装饰</v>
      </c>
      <c r="D4461" s="51" t="str">
        <f t="shared" si="277"/>
        <v>脸部装饰</v>
      </c>
      <c r="E4461" s="6" t="str">
        <f>IFERROR(VLOOKUP(B4461,总表!A:D,3,0),"-")</f>
        <v>琥珀眼镜</v>
      </c>
      <c r="F4461" s="6" t="str">
        <f t="shared" si="278"/>
        <v>琥珀眼镜</v>
      </c>
      <c r="H4461" s="6" t="str">
        <f>IF(IFERROR(VLOOKUP(B4461,总表!A:D,4,0),"露易")=0," ",IFERROR(VLOOKUP(B4461,总表!A:D,4,0),"-"))</f>
        <v>棕色</v>
      </c>
      <c r="I4461" s="6" t="str">
        <f t="shared" si="279"/>
        <v>棕色</v>
      </c>
    </row>
    <row r="4462" spans="1:9">
      <c r="A4462" s="6">
        <v>4461</v>
      </c>
      <c r="B4462" s="47" t="str">
        <f t="shared" si="276"/>
        <v>0000116D</v>
      </c>
      <c r="C4462" s="50" t="str">
        <f>IFERROR(VLOOKUP(B4462,总表!A:B,2,0),"-")</f>
        <v>脸部装饰</v>
      </c>
      <c r="D4462" s="51" t="str">
        <f t="shared" si="277"/>
        <v>脸部装饰</v>
      </c>
      <c r="E4462" s="6" t="str">
        <f>IFERROR(VLOOKUP(B4462,总表!A:D,3,0),"-")</f>
        <v>迷你墨镜</v>
      </c>
      <c r="F4462" s="6" t="str">
        <f t="shared" si="278"/>
        <v>迷你墨镜</v>
      </c>
      <c r="H4462" s="6" t="str">
        <f>IF(IFERROR(VLOOKUP(B4462,总表!A:D,4,0),"露易")=0," ",IFERROR(VLOOKUP(B4462,总表!A:D,4,0),"-"))</f>
        <v>金色</v>
      </c>
      <c r="I4462" s="6" t="str">
        <f t="shared" si="279"/>
        <v>金色</v>
      </c>
    </row>
    <row r="4463" spans="1:9">
      <c r="A4463" s="6">
        <v>4462</v>
      </c>
      <c r="B4463" s="47" t="str">
        <f t="shared" si="276"/>
        <v>0000116E</v>
      </c>
      <c r="C4463" s="50" t="str">
        <f>IFERROR(VLOOKUP(B4463,总表!A:B,2,0),"-")</f>
        <v>脸部装饰</v>
      </c>
      <c r="D4463" s="51" t="str">
        <f t="shared" si="277"/>
        <v>脸部装饰</v>
      </c>
      <c r="E4463" s="51" t="str">
        <f>IFERROR(VLOOKUP(B4463,总表!A:D,3,0),"-")</f>
        <v>单片眼镜</v>
      </c>
      <c r="F4463" s="51" t="str">
        <f t="shared" si="278"/>
        <v>单片眼镜</v>
      </c>
      <c r="H4463" s="6" t="str">
        <f>IF(IFERROR(VLOOKUP(B4463,总表!A:D,4,0),"露易")=0," ",IFERROR(VLOOKUP(B4463,总表!A:D,4,0),"-"))</f>
        <v>黑色</v>
      </c>
      <c r="I4463" s="6" t="str">
        <f t="shared" si="279"/>
        <v>黑色</v>
      </c>
    </row>
    <row r="4464" spans="1:9">
      <c r="A4464" s="6">
        <v>4463</v>
      </c>
      <c r="B4464" s="47" t="str">
        <f t="shared" si="276"/>
        <v>0000116F</v>
      </c>
      <c r="C4464" s="50" t="str">
        <f>IFERROR(VLOOKUP(B4464,总表!A:B,2,0),"-")</f>
        <v>脸部装饰</v>
      </c>
      <c r="D4464" s="51" t="str">
        <f t="shared" si="277"/>
        <v>脸部装饰</v>
      </c>
      <c r="E4464" s="6" t="str">
        <f>IFERROR(VLOOKUP(B4464,总表!A:D,3,0),"-")</f>
        <v>3D眼镜</v>
      </c>
      <c r="F4464" s="6" t="str">
        <f t="shared" si="278"/>
        <v>3D眼镜</v>
      </c>
      <c r="H4464" s="6" t="str">
        <f>IF(IFERROR(VLOOKUP(B4464,总表!A:D,4,0),"露易")=0," ",IFERROR(VLOOKUP(B4464,总表!A:D,4,0),"-"))</f>
        <v>白色</v>
      </c>
      <c r="I4464" s="6" t="str">
        <f t="shared" si="279"/>
        <v>白色</v>
      </c>
    </row>
    <row r="4465" spans="1:9">
      <c r="A4465" s="6">
        <v>4464</v>
      </c>
      <c r="B4465" s="47" t="str">
        <f t="shared" si="276"/>
        <v>00001170</v>
      </c>
      <c r="C4465" s="50" t="str">
        <f>IFERROR(VLOOKUP(B4465,总表!A:B,2,0),"-")</f>
        <v>脸部装饰</v>
      </c>
      <c r="D4465" s="51" t="str">
        <f t="shared" si="277"/>
        <v>脸部装饰</v>
      </c>
      <c r="E4465" s="6" t="str">
        <f>IFERROR(VLOOKUP(B4465,总表!A:D,3,0),"-")</f>
        <v>百叶窗墨镜</v>
      </c>
      <c r="F4465" s="6" t="str">
        <f t="shared" si="278"/>
        <v>百叶窗墨镜</v>
      </c>
      <c r="H4465" s="51" t="str">
        <f>IF(IFERROR(VLOOKUP(B4465,总表!A:D,4,0),"露易")=0," ",IFERROR(VLOOKUP(B4465,总表!A:D,4,0),"-"))</f>
        <v>红色</v>
      </c>
      <c r="I4465" s="51" t="str">
        <f t="shared" si="279"/>
        <v>红色</v>
      </c>
    </row>
    <row r="4466" spans="1:9">
      <c r="A4466" s="6">
        <v>4465</v>
      </c>
      <c r="B4466" s="47" t="str">
        <f t="shared" si="276"/>
        <v>00001171</v>
      </c>
      <c r="C4466" s="47" t="str">
        <f>IFERROR(VLOOKUP(B4466,总表!A:B,2,0),"-")</f>
        <v>上衣</v>
      </c>
      <c r="D4466" s="6" t="str">
        <f t="shared" si="277"/>
        <v>上衣</v>
      </c>
      <c r="E4466" s="6" t="str">
        <f>IFERROR(VLOOKUP(B4466,总表!A:D,3,0),"-")</f>
        <v>仿皮草大衣</v>
      </c>
      <c r="F4466" s="6" t="str">
        <f t="shared" si="278"/>
        <v>仿皮草大衣</v>
      </c>
      <c r="H4466" s="51" t="str">
        <f>IF(IFERROR(VLOOKUP(B4466,总表!A:D,4,0),"露易")=0," ",IFERROR(VLOOKUP(B4466,总表!A:D,4,0),"-"))</f>
        <v>蓝色</v>
      </c>
      <c r="I4466" s="51" t="str">
        <f t="shared" si="279"/>
        <v>蓝色</v>
      </c>
    </row>
    <row r="4467" spans="1:9">
      <c r="A4467" s="6">
        <v>4466</v>
      </c>
      <c r="B4467" s="47" t="str">
        <f t="shared" si="276"/>
        <v>00001172</v>
      </c>
      <c r="C4467" s="50" t="str">
        <f>IFERROR(VLOOKUP(B4467,总表!A:B,2,0),"-")</f>
        <v>连衣套装</v>
      </c>
      <c r="D4467" s="51" t="str">
        <f t="shared" si="277"/>
        <v>连衣套装</v>
      </c>
      <c r="E4467" s="6" t="str">
        <f>IFERROR(VLOOKUP(B4467,总表!A:D,3,0),"-")</f>
        <v>两件式无袖连身裙</v>
      </c>
      <c r="F4467" s="6" t="str">
        <f t="shared" si="278"/>
        <v>两件式无袖连身裙</v>
      </c>
      <c r="H4467" s="6" t="str">
        <f>IF(IFERROR(VLOOKUP(B4467,总表!A:D,4,0),"露易")=0," ",IFERROR(VLOOKUP(B4467,总表!A:D,4,0),"-"))</f>
        <v>青苔绿</v>
      </c>
      <c r="I4467" s="6" t="str">
        <f t="shared" si="279"/>
        <v>青苔绿</v>
      </c>
    </row>
    <row r="4468" spans="1:9">
      <c r="A4468" s="6">
        <v>4467</v>
      </c>
      <c r="B4468" s="47" t="str">
        <f t="shared" si="276"/>
        <v>00001173</v>
      </c>
      <c r="C4468" s="50" t="str">
        <f>IFERROR(VLOOKUP(B4468,总表!A:B,2,0),"-")</f>
        <v>连衣套装</v>
      </c>
      <c r="D4468" s="51" t="str">
        <f t="shared" si="277"/>
        <v>连衣套装</v>
      </c>
      <c r="E4468" s="6" t="str">
        <f>IFERROR(VLOOKUP(B4468,总表!A:D,3,0),"-")</f>
        <v>老虎T恤连身裙</v>
      </c>
      <c r="F4468" s="6" t="str">
        <f t="shared" si="278"/>
        <v>老虎T恤连身裙</v>
      </c>
      <c r="H4468" s="6" t="str">
        <f>IF(IFERROR(VLOOKUP(B4468,总表!A:D,4,0),"露易")=0," ",IFERROR(VLOOKUP(B4468,总表!A:D,4,0),"-"))</f>
        <v>黑色</v>
      </c>
      <c r="I4468" s="6" t="str">
        <f t="shared" si="279"/>
        <v>黑色</v>
      </c>
    </row>
    <row r="4469" spans="1:9">
      <c r="A4469" s="6">
        <v>4468</v>
      </c>
      <c r="B4469" s="47" t="str">
        <f t="shared" si="276"/>
        <v>00001174</v>
      </c>
      <c r="C4469" s="50" t="str">
        <f>IFERROR(VLOOKUP(B4469,总表!A:B,2,0),"-")</f>
        <v>连衣套装</v>
      </c>
      <c r="D4469" s="51" t="str">
        <f t="shared" si="277"/>
        <v>连衣套装</v>
      </c>
      <c r="E4469" s="51" t="str">
        <f>IFERROR(VLOOKUP(B4469,总表!A:D,3,0),"-")</f>
        <v>连帽上衣配衬衫连身裙</v>
      </c>
      <c r="F4469" s="51" t="str">
        <f t="shared" si="278"/>
        <v>连帽上衣配衬衫连身裙</v>
      </c>
      <c r="H4469" s="51" t="str">
        <f>IF(IFERROR(VLOOKUP(B4469,总表!A:D,4,0),"露易")=0," ",IFERROR(VLOOKUP(B4469,总表!A:D,4,0),"-"))</f>
        <v>蓝色</v>
      </c>
      <c r="I4469" s="51" t="str">
        <f t="shared" si="279"/>
        <v>蓝色</v>
      </c>
    </row>
    <row r="4470" spans="1:9">
      <c r="A4470" s="6">
        <v>4469</v>
      </c>
      <c r="B4470" s="47" t="str">
        <f t="shared" si="276"/>
        <v>00001175</v>
      </c>
      <c r="C4470" s="47" t="str">
        <f>IFERROR(VLOOKUP(B4470,总表!A:B,2,0),"-")</f>
        <v>上衣</v>
      </c>
      <c r="D4470" s="6" t="str">
        <f t="shared" si="277"/>
        <v>上衣</v>
      </c>
      <c r="E4470" s="6" t="str">
        <f>IFERROR(VLOOKUP(B4470,总表!A:D,3,0),"-")</f>
        <v>复古大衣</v>
      </c>
      <c r="F4470" s="6" t="str">
        <f t="shared" si="278"/>
        <v>复古大衣</v>
      </c>
      <c r="H4470" s="51" t="str">
        <f>IF(IFERROR(VLOOKUP(B4470,总表!A:D,4,0),"露易")=0," ",IFERROR(VLOOKUP(B4470,总表!A:D,4,0),"-"))</f>
        <v>绿色</v>
      </c>
      <c r="I4470" s="51" t="str">
        <f t="shared" si="279"/>
        <v>绿色</v>
      </c>
    </row>
    <row r="4471" spans="1:9">
      <c r="A4471" s="6">
        <v>4470</v>
      </c>
      <c r="B4471" s="47" t="str">
        <f t="shared" si="276"/>
        <v>00001176</v>
      </c>
      <c r="C4471" s="50" t="str">
        <f>IFERROR(VLOOKUP(B4471,总表!A:B,2,0),"-")</f>
        <v>连衣套装</v>
      </c>
      <c r="D4471" s="51" t="str">
        <f t="shared" si="277"/>
        <v>连衣套装</v>
      </c>
      <c r="E4471" s="6" t="str">
        <f>IFERROR(VLOOKUP(B4471,总表!A:D,3,0),"-")</f>
        <v>幼儿连衫裤</v>
      </c>
      <c r="F4471" s="6" t="str">
        <f t="shared" si="278"/>
        <v>幼儿连衫裤</v>
      </c>
      <c r="H4471" s="6" t="str">
        <f>IF(IFERROR(VLOOKUP(B4471,总表!A:D,4,0),"露易")=0," ",IFERROR(VLOOKUP(B4471,总表!A:D,4,0),"-"))</f>
        <v>嫩薄荷色</v>
      </c>
      <c r="I4471" s="6" t="str">
        <f t="shared" si="279"/>
        <v>嫩薄荷色</v>
      </c>
    </row>
    <row r="4472" spans="1:9">
      <c r="A4472" s="6">
        <v>4471</v>
      </c>
      <c r="B4472" s="47" t="str">
        <f t="shared" si="276"/>
        <v>00001177</v>
      </c>
      <c r="C4472" s="50" t="str">
        <f>IFERROR(VLOOKUP(B4472,总表!A:B,2,0),"-")</f>
        <v>连衣套装</v>
      </c>
      <c r="D4472" s="51" t="str">
        <f t="shared" si="277"/>
        <v>连衣套装</v>
      </c>
      <c r="E4472" s="6" t="str">
        <f>IFERROR(VLOOKUP(B4472,总表!A:D,3,0),"-")</f>
        <v>拘束衣</v>
      </c>
      <c r="F4472" s="6" t="str">
        <f t="shared" si="278"/>
        <v>拘束衣</v>
      </c>
      <c r="H4472" s="6" t="str">
        <f>IF(IFERROR(VLOOKUP(B4472,总表!A:D,4,0),"露易")=0," ",IFERROR(VLOOKUP(B4472,总表!A:D,4,0),"-"))</f>
        <v>黑色</v>
      </c>
      <c r="I4472" s="6" t="str">
        <f t="shared" si="279"/>
        <v>黑色</v>
      </c>
    </row>
    <row r="4473" spans="1:9">
      <c r="A4473" s="6">
        <v>4472</v>
      </c>
      <c r="B4473" s="47" t="str">
        <f t="shared" si="276"/>
        <v>00001178</v>
      </c>
      <c r="C4473" s="50" t="str">
        <f>IFERROR(VLOOKUP(B4473,总表!A:B,2,0),"-")</f>
        <v>裤裙类</v>
      </c>
      <c r="D4473" s="51" t="str">
        <f t="shared" si="277"/>
        <v>裤裙类</v>
      </c>
      <c r="E4473" s="51" t="str">
        <f>IFERROR(VLOOKUP(B4473,总表!A:D,3,0),"-")</f>
        <v>户外活动裤</v>
      </c>
      <c r="F4473" s="51" t="str">
        <f t="shared" si="278"/>
        <v>户外活动裤</v>
      </c>
      <c r="H4473" s="6" t="str">
        <f>IF(IFERROR(VLOOKUP(B4473,总表!A:D,4,0),"露易")=0," ",IFERROR(VLOOKUP(B4473,总表!A:D,4,0),"-"))</f>
        <v>黄色</v>
      </c>
      <c r="I4473" s="6" t="str">
        <f t="shared" si="279"/>
        <v>黄色</v>
      </c>
    </row>
    <row r="4474" spans="1:9">
      <c r="A4474" s="6">
        <v>4473</v>
      </c>
      <c r="B4474" s="47" t="str">
        <f t="shared" si="276"/>
        <v>00001179</v>
      </c>
      <c r="C4474" s="47" t="str">
        <f>IFERROR(VLOOKUP(B4474,总表!A:B,2,0),"-")</f>
        <v>-</v>
      </c>
      <c r="D4474" s="6" t="str">
        <f t="shared" si="277"/>
        <v>-</v>
      </c>
      <c r="E4474" s="6" t="str">
        <f>IFERROR(VLOOKUP(B4474,总表!A:D,3,0),"-")</f>
        <v>-</v>
      </c>
      <c r="F4474" s="6" t="str">
        <f t="shared" si="278"/>
        <v>-</v>
      </c>
      <c r="G4474" s="6" t="s">
        <v>9</v>
      </c>
      <c r="H4474" s="6" t="str">
        <f>IF(IFERROR(VLOOKUP(B4474,总表!A:D,4,0),"露易")=0," ",IFERROR(VLOOKUP(B4474,总表!A:D,4,0),"-"))</f>
        <v>-</v>
      </c>
      <c r="I4474" s="6" t="str">
        <f t="shared" si="279"/>
        <v>-</v>
      </c>
    </row>
    <row r="4475" spans="1:9">
      <c r="A4475" s="6">
        <v>4474</v>
      </c>
      <c r="B4475" s="47" t="str">
        <f t="shared" si="276"/>
        <v>0000117A</v>
      </c>
      <c r="C4475" s="47" t="str">
        <f>IFERROR(VLOOKUP(B4475,总表!A:B,2,0),"-")</f>
        <v>-</v>
      </c>
      <c r="D4475" s="6" t="str">
        <f t="shared" si="277"/>
        <v>-</v>
      </c>
      <c r="E4475" s="6" t="str">
        <f>IFERROR(VLOOKUP(B4475,总表!A:D,3,0),"-")</f>
        <v>-</v>
      </c>
      <c r="F4475" s="6" t="str">
        <f t="shared" si="278"/>
        <v>-</v>
      </c>
      <c r="G4475" s="6" t="s">
        <v>9</v>
      </c>
      <c r="H4475" s="6" t="str">
        <f>IF(IFERROR(VLOOKUP(B4475,总表!A:D,4,0),"露易")=0," ",IFERROR(VLOOKUP(B4475,总表!A:D,4,0),"-"))</f>
        <v>-</v>
      </c>
      <c r="I4475" s="6" t="str">
        <f t="shared" si="279"/>
        <v>-</v>
      </c>
    </row>
    <row r="4476" spans="1:9">
      <c r="A4476" s="6">
        <v>4475</v>
      </c>
      <c r="B4476" s="47" t="str">
        <f t="shared" si="276"/>
        <v>0000117B</v>
      </c>
      <c r="C4476" s="50" t="str">
        <f>IFERROR(VLOOKUP(B4476,总表!A:B,2,0),"-")</f>
        <v>连衣套装</v>
      </c>
      <c r="D4476" s="51" t="str">
        <f t="shared" si="277"/>
        <v>连衣套装</v>
      </c>
      <c r="E4476" s="6" t="str">
        <f>IFERROR(VLOOKUP(B4476,总表!A:D,3,0),"-")</f>
        <v>超级英雄装</v>
      </c>
      <c r="F4476" s="6" t="str">
        <f t="shared" si="278"/>
        <v>超级英雄装</v>
      </c>
      <c r="H4476" s="51" t="str">
        <f>IF(IFERROR(VLOOKUP(B4476,总表!A:D,4,0),"露易")=0," ",IFERROR(VLOOKUP(B4476,总表!A:D,4,0),"-"))</f>
        <v>蓝色</v>
      </c>
      <c r="I4476" s="51" t="str">
        <f t="shared" si="279"/>
        <v>蓝色</v>
      </c>
    </row>
    <row r="4477" spans="1:9">
      <c r="A4477" s="6">
        <v>4476</v>
      </c>
      <c r="B4477" s="47" t="str">
        <f t="shared" si="276"/>
        <v>0000117C</v>
      </c>
      <c r="C4477" s="47" t="str">
        <f>IFERROR(VLOOKUP(B4477,总表!A:B,2,0),"-")</f>
        <v>-</v>
      </c>
      <c r="D4477" s="6" t="str">
        <f t="shared" si="277"/>
        <v>-</v>
      </c>
      <c r="E4477" s="6" t="str">
        <f>IFERROR(VLOOKUP(B4477,总表!A:D,3,0),"-")</f>
        <v>-</v>
      </c>
      <c r="F4477" s="6" t="str">
        <f t="shared" si="278"/>
        <v>-</v>
      </c>
      <c r="H4477" s="6" t="str">
        <f>IF(IFERROR(VLOOKUP(B4477,总表!A:D,4,0),"露易")=0," ",IFERROR(VLOOKUP(B4477,总表!A:D,4,0),"-"))</f>
        <v>-</v>
      </c>
      <c r="I4477" s="6" t="str">
        <f t="shared" si="279"/>
        <v>-</v>
      </c>
    </row>
    <row r="4478" spans="1:9">
      <c r="A4478" s="6">
        <v>4477</v>
      </c>
      <c r="B4478" s="47" t="str">
        <f t="shared" si="276"/>
        <v>0000117D</v>
      </c>
      <c r="C4478" s="47" t="str">
        <f>IFERROR(VLOOKUP(B4478,总表!A:B,2,0),"-")</f>
        <v>-</v>
      </c>
      <c r="D4478" s="6" t="str">
        <f t="shared" si="277"/>
        <v>-</v>
      </c>
      <c r="E4478" s="6" t="str">
        <f>IFERROR(VLOOKUP(B4478,总表!A:D,3,0),"-")</f>
        <v>-</v>
      </c>
      <c r="F4478" s="6" t="str">
        <f t="shared" si="278"/>
        <v>-</v>
      </c>
      <c r="G4478" s="6" t="s">
        <v>9</v>
      </c>
      <c r="H4478" s="6" t="str">
        <f>IF(IFERROR(VLOOKUP(B4478,总表!A:D,4,0),"露易")=0," ",IFERROR(VLOOKUP(B4478,总表!A:D,4,0),"-"))</f>
        <v>-</v>
      </c>
      <c r="I4478" s="6" t="str">
        <f t="shared" si="279"/>
        <v>-</v>
      </c>
    </row>
    <row r="4479" spans="1:9">
      <c r="A4479" s="6">
        <v>4478</v>
      </c>
      <c r="B4479" s="47" t="str">
        <f t="shared" si="276"/>
        <v>0000117E</v>
      </c>
      <c r="C4479" s="47" t="str">
        <f>IFERROR(VLOOKUP(B4479,总表!A:B,2,0),"-")</f>
        <v>-</v>
      </c>
      <c r="D4479" s="6" t="str">
        <f t="shared" si="277"/>
        <v>-</v>
      </c>
      <c r="E4479" s="6" t="str">
        <f>IFERROR(VLOOKUP(B4479,总表!A:D,3,0),"-")</f>
        <v>-</v>
      </c>
      <c r="F4479" s="6" t="str">
        <f t="shared" si="278"/>
        <v>-</v>
      </c>
      <c r="G4479" s="6" t="s">
        <v>9</v>
      </c>
      <c r="H4479" s="6" t="str">
        <f>IF(IFERROR(VLOOKUP(B4479,总表!A:D,4,0),"露易")=0," ",IFERROR(VLOOKUP(B4479,总表!A:D,4,0),"-"))</f>
        <v>-</v>
      </c>
      <c r="I4479" s="6" t="str">
        <f t="shared" si="279"/>
        <v>-</v>
      </c>
    </row>
    <row r="4480" spans="1:9">
      <c r="A4480" s="6">
        <v>4479</v>
      </c>
      <c r="B4480" s="47" t="str">
        <f t="shared" si="276"/>
        <v>0000117F</v>
      </c>
      <c r="C4480" s="47" t="str">
        <f>IFERROR(VLOOKUP(B4480,总表!A:B,2,0),"-")</f>
        <v>-</v>
      </c>
      <c r="D4480" s="6" t="str">
        <f t="shared" si="277"/>
        <v>-</v>
      </c>
      <c r="E4480" s="6" t="str">
        <f>IFERROR(VLOOKUP(B4480,总表!A:D,3,0),"-")</f>
        <v>-</v>
      </c>
      <c r="F4480" s="6" t="str">
        <f t="shared" si="278"/>
        <v>-</v>
      </c>
      <c r="G4480" s="6" t="s">
        <v>9</v>
      </c>
      <c r="H4480" s="6" t="str">
        <f>IF(IFERROR(VLOOKUP(B4480,总表!A:D,4,0),"露易")=0," ",IFERROR(VLOOKUP(B4480,总表!A:D,4,0),"-"))</f>
        <v>-</v>
      </c>
      <c r="I4480" s="6" t="str">
        <f t="shared" si="279"/>
        <v>-</v>
      </c>
    </row>
    <row r="4481" spans="1:9">
      <c r="A4481" s="6">
        <v>4480</v>
      </c>
      <c r="B4481" s="47" t="str">
        <f t="shared" si="276"/>
        <v>00001180</v>
      </c>
      <c r="C4481" s="47" t="str">
        <f>IFERROR(VLOOKUP(B4481,总表!A:B,2,0),"-")</f>
        <v>其他类</v>
      </c>
      <c r="D4481" s="6" t="str">
        <f t="shared" si="277"/>
        <v>其他类</v>
      </c>
      <c r="E4481" s="6" t="str">
        <f>IFERROR(VLOOKUP(B4481,总表!A:D,3,0),"-")</f>
        <v>礼物</v>
      </c>
      <c r="F4481" s="6" t="str">
        <f t="shared" si="278"/>
        <v>礼物</v>
      </c>
      <c r="H4481" s="6" t="str">
        <f>IF(IFERROR(VLOOKUP(B4481,总表!A:D,4,0),"露易")=0," ",IFERROR(VLOOKUP(B4481,总表!A:D,4,0),"-"))</f>
        <v> </v>
      </c>
      <c r="I4481" s="6" t="str">
        <f t="shared" si="279"/>
        <v> </v>
      </c>
    </row>
    <row r="4482" spans="1:9">
      <c r="A4482" s="6">
        <v>4481</v>
      </c>
      <c r="B4482" s="47" t="str">
        <f t="shared" ref="B4482:B4545" si="280">DEC2HEX(ROW(A4481),8)</f>
        <v>00001181</v>
      </c>
      <c r="C4482" s="47" t="str">
        <f>IFERROR(VLOOKUP(B4482,总表!A:B,2,0),"-")</f>
        <v>-</v>
      </c>
      <c r="D4482" s="6" t="str">
        <f t="shared" ref="D4482:D4545" si="281">C4482</f>
        <v>-</v>
      </c>
      <c r="E4482" s="6" t="str">
        <f>IFERROR(VLOOKUP(B4482,总表!A:D,3,0),"-")</f>
        <v>-</v>
      </c>
      <c r="F4482" s="6" t="str">
        <f t="shared" ref="F4482:F4545" si="282">E4482</f>
        <v>-</v>
      </c>
      <c r="G4482" s="6" t="s">
        <v>9</v>
      </c>
      <c r="H4482" s="6" t="str">
        <f>IF(IFERROR(VLOOKUP(B4482,总表!A:D,4,0),"露易")=0," ",IFERROR(VLOOKUP(B4482,总表!A:D,4,0),"-"))</f>
        <v>-</v>
      </c>
      <c r="I4482" s="6" t="str">
        <f t="shared" ref="I4482:I4545" si="283">H4482</f>
        <v>-</v>
      </c>
    </row>
    <row r="4483" spans="1:9">
      <c r="A4483" s="6">
        <v>4482</v>
      </c>
      <c r="B4483" s="47" t="str">
        <f t="shared" si="280"/>
        <v>00001182</v>
      </c>
      <c r="C4483" s="47" t="str">
        <f>IFERROR(VLOOKUP(B4483,总表!A:B,2,0),"-")</f>
        <v>-</v>
      </c>
      <c r="D4483" s="6" t="str">
        <f t="shared" si="281"/>
        <v>-</v>
      </c>
      <c r="E4483" s="6" t="str">
        <f>IFERROR(VLOOKUP(B4483,总表!A:D,3,0),"-")</f>
        <v>-</v>
      </c>
      <c r="F4483" s="6" t="str">
        <f t="shared" si="282"/>
        <v>-</v>
      </c>
      <c r="G4483" s="6" t="s">
        <v>9</v>
      </c>
      <c r="H4483" s="6" t="str">
        <f>IF(IFERROR(VLOOKUP(B4483,总表!A:D,4,0),"露易")=0," ",IFERROR(VLOOKUP(B4483,总表!A:D,4,0),"-"))</f>
        <v>-</v>
      </c>
      <c r="I4483" s="6" t="str">
        <f t="shared" si="283"/>
        <v>-</v>
      </c>
    </row>
    <row r="4484" spans="1:9">
      <c r="A4484" s="6">
        <v>4483</v>
      </c>
      <c r="B4484" s="47" t="str">
        <f t="shared" si="280"/>
        <v>00001183</v>
      </c>
      <c r="C4484" s="50" t="str">
        <f>IFERROR(VLOOKUP(B4484,总表!A:B,2,0),"-")</f>
        <v>脸部装饰</v>
      </c>
      <c r="D4484" s="51" t="str">
        <f t="shared" si="281"/>
        <v>脸部装饰</v>
      </c>
      <c r="E4484" s="6" t="str">
        <f>IFERROR(VLOOKUP(B4484,总表!A:D,3,0),"-")</f>
        <v>猫鼻子道具</v>
      </c>
      <c r="F4484" s="6" t="str">
        <f t="shared" si="282"/>
        <v>猫鼻子道具</v>
      </c>
      <c r="H4484" s="6" t="str">
        <f>IF(IFERROR(VLOOKUP(B4484,总表!A:D,4,0),"露易")=0," ",IFERROR(VLOOKUP(B4484,总表!A:D,4,0),"-"))</f>
        <v>白色</v>
      </c>
      <c r="I4484" s="6" t="str">
        <f t="shared" si="283"/>
        <v>白色</v>
      </c>
    </row>
    <row r="4485" spans="1:9">
      <c r="A4485" s="6">
        <v>4484</v>
      </c>
      <c r="B4485" s="47" t="str">
        <f t="shared" si="280"/>
        <v>00001184</v>
      </c>
      <c r="C4485" s="50" t="str">
        <f>IFERROR(VLOOKUP(B4485,总表!A:B,2,0),"-")</f>
        <v>连衣套装</v>
      </c>
      <c r="D4485" s="51" t="str">
        <f t="shared" si="281"/>
        <v>连衣套装</v>
      </c>
      <c r="E4485" s="6" t="str">
        <f>IFERROR(VLOOKUP(B4485,总表!A:D,3,0),"-")</f>
        <v>墨西哥传统服装</v>
      </c>
      <c r="F4485" s="6" t="str">
        <f t="shared" si="282"/>
        <v>墨西哥传统服装</v>
      </c>
      <c r="H4485" s="51" t="str">
        <f>IF(IFERROR(VLOOKUP(B4485,总表!A:D,4,0),"露易")=0," ",IFERROR(VLOOKUP(B4485,总表!A:D,4,0),"-"))</f>
        <v>红色</v>
      </c>
      <c r="I4485" s="51" t="str">
        <f t="shared" si="283"/>
        <v>红色</v>
      </c>
    </row>
    <row r="4486" spans="1:9">
      <c r="A4486" s="6">
        <v>4485</v>
      </c>
      <c r="B4486" s="47" t="str">
        <f t="shared" si="280"/>
        <v>00001185</v>
      </c>
      <c r="C4486" s="50" t="str">
        <f>IFERROR(VLOOKUP(B4486,总表!A:B,2,0),"-")</f>
        <v>裤裙类</v>
      </c>
      <c r="D4486" s="51" t="str">
        <f t="shared" si="281"/>
        <v>裤裙类</v>
      </c>
      <c r="E4486" s="6" t="str">
        <f>IFERROR(VLOOKUP(B4486,总表!A:D,3,0),"-")</f>
        <v>朋克风格裤子</v>
      </c>
      <c r="F4486" s="6" t="str">
        <f t="shared" si="282"/>
        <v>朋克风格裤子</v>
      </c>
      <c r="H4486" s="51" t="str">
        <f>IF(IFERROR(VLOOKUP(B4486,总表!A:D,4,0),"露易")=0," ",IFERROR(VLOOKUP(B4486,总表!A:D,4,0),"-"))</f>
        <v>红色</v>
      </c>
      <c r="I4486" s="51" t="str">
        <f t="shared" si="283"/>
        <v>红色</v>
      </c>
    </row>
    <row r="4487" spans="1:9">
      <c r="A4487" s="6">
        <v>4486</v>
      </c>
      <c r="B4487" s="47" t="str">
        <f t="shared" si="280"/>
        <v>00001186</v>
      </c>
      <c r="C4487" s="47" t="str">
        <f>IFERROR(VLOOKUP(B4487,总表!A:B,2,0),"-")</f>
        <v>上衣</v>
      </c>
      <c r="D4487" s="6" t="str">
        <f t="shared" si="281"/>
        <v>上衣</v>
      </c>
      <c r="E4487" s="6" t="str">
        <f>IFERROR(VLOOKUP(B4487,总表!A:D,3,0),"-")</f>
        <v>草裙舞上衣</v>
      </c>
      <c r="F4487" s="6" t="str">
        <f t="shared" si="282"/>
        <v>草裙舞上衣</v>
      </c>
      <c r="H4487" s="51" t="str">
        <f>IF(IFERROR(VLOOKUP(B4487,总表!A:D,4,0),"露易")=0," ",IFERROR(VLOOKUP(B4487,总表!A:D,4,0),"-"))</f>
        <v>红色</v>
      </c>
      <c r="I4487" s="51" t="str">
        <f t="shared" si="283"/>
        <v>红色</v>
      </c>
    </row>
    <row r="4488" spans="1:9">
      <c r="A4488" s="6">
        <v>4487</v>
      </c>
      <c r="B4488" s="47" t="str">
        <f t="shared" si="280"/>
        <v>00001187</v>
      </c>
      <c r="C4488" s="50" t="str">
        <f>IFERROR(VLOOKUP(B4488,总表!A:B,2,0),"-")</f>
        <v>裤裙类</v>
      </c>
      <c r="D4488" s="51" t="str">
        <f t="shared" si="281"/>
        <v>裤裙类</v>
      </c>
      <c r="E4488" s="6" t="str">
        <f>IFERROR(VLOOKUP(B4488,总表!A:D,3,0),"-")</f>
        <v>民族风裤子</v>
      </c>
      <c r="F4488" s="6" t="str">
        <f t="shared" si="282"/>
        <v>民族风裤子</v>
      </c>
      <c r="H4488" s="6" t="str">
        <f>IF(IFERROR(VLOOKUP(B4488,总表!A:D,4,0),"露易")=0," ",IFERROR(VLOOKUP(B4488,总表!A:D,4,0),"-"))</f>
        <v>橘色</v>
      </c>
      <c r="I4488" s="6" t="str">
        <f t="shared" si="283"/>
        <v>橘色</v>
      </c>
    </row>
    <row r="4489" spans="1:9">
      <c r="A4489" s="6">
        <v>4488</v>
      </c>
      <c r="B4489" s="47" t="str">
        <f t="shared" si="280"/>
        <v>00001188</v>
      </c>
      <c r="C4489" s="47" t="str">
        <f>IFERROR(VLOOKUP(B4489,总表!A:B,2,0),"-")</f>
        <v>上衣</v>
      </c>
      <c r="D4489" s="6" t="str">
        <f t="shared" si="281"/>
        <v>上衣</v>
      </c>
      <c r="E4489" s="6" t="str">
        <f>IFERROR(VLOOKUP(B4489,总表!A:D,3,0),"-")</f>
        <v>嬉皮风上装</v>
      </c>
      <c r="F4489" s="6" t="str">
        <f t="shared" si="282"/>
        <v>嬉皮风上装</v>
      </c>
      <c r="H4489" s="6" t="str">
        <f>IF(IFERROR(VLOOKUP(B4489,总表!A:D,4,0),"露易")=0," ",IFERROR(VLOOKUP(B4489,总表!A:D,4,0),"-"))</f>
        <v>橘色</v>
      </c>
      <c r="I4489" s="6" t="str">
        <f t="shared" si="283"/>
        <v>橘色</v>
      </c>
    </row>
    <row r="4490" spans="1:9">
      <c r="A4490" s="6">
        <v>4489</v>
      </c>
      <c r="B4490" s="47" t="str">
        <f t="shared" si="280"/>
        <v>00001189</v>
      </c>
      <c r="C4490" s="50" t="str">
        <f>IFERROR(VLOOKUP(B4490,总表!A:B,2,0),"-")</f>
        <v>连衣套装</v>
      </c>
      <c r="D4490" s="51" t="str">
        <f t="shared" si="281"/>
        <v>连衣套装</v>
      </c>
      <c r="E4490" s="51" t="str">
        <f>IFERROR(VLOOKUP(B4490,总表!A:D,3,0),"-")</f>
        <v>连身裙配披肩</v>
      </c>
      <c r="F4490" s="51" t="str">
        <f t="shared" si="282"/>
        <v>连身裙配披肩</v>
      </c>
      <c r="H4490" s="6" t="str">
        <f>IF(IFERROR(VLOOKUP(B4490,总表!A:D,4,0),"露易")=0," ",IFERROR(VLOOKUP(B4490,总表!A:D,4,0),"-"))</f>
        <v>黑色</v>
      </c>
      <c r="I4490" s="6" t="str">
        <f t="shared" si="283"/>
        <v>黑色</v>
      </c>
    </row>
    <row r="4491" spans="1:9">
      <c r="A4491" s="6">
        <v>4490</v>
      </c>
      <c r="B4491" s="47" t="str">
        <f t="shared" si="280"/>
        <v>0000118A</v>
      </c>
      <c r="C4491" s="50" t="str">
        <f>IFERROR(VLOOKUP(B4491,总表!A:B,2,0),"-")</f>
        <v>裤裙类</v>
      </c>
      <c r="D4491" s="51" t="str">
        <f t="shared" si="281"/>
        <v>裤裙类</v>
      </c>
      <c r="E4491" s="6" t="str">
        <f>IFERROR(VLOOKUP(B4491,总表!A:D,3,0),"-")</f>
        <v>膝盖补丁裤</v>
      </c>
      <c r="F4491" s="6" t="str">
        <f t="shared" si="282"/>
        <v>膝盖补丁裤</v>
      </c>
      <c r="H4491" s="6" t="str">
        <f>IF(IFERROR(VLOOKUP(B4491,总表!A:D,4,0),"露易")=0," ",IFERROR(VLOOKUP(B4491,总表!A:D,4,0),"-"))</f>
        <v>棕色</v>
      </c>
      <c r="I4491" s="6" t="str">
        <f t="shared" si="283"/>
        <v>棕色</v>
      </c>
    </row>
    <row r="4492" spans="1:9">
      <c r="A4492" s="6">
        <v>4491</v>
      </c>
      <c r="B4492" s="47" t="str">
        <f t="shared" si="280"/>
        <v>0000118B</v>
      </c>
      <c r="C4492" s="50" t="str">
        <f>IFERROR(VLOOKUP(B4492,总表!A:B,2,0),"-")</f>
        <v>脸部装饰</v>
      </c>
      <c r="D4492" s="51" t="str">
        <f t="shared" si="281"/>
        <v>脸部装饰</v>
      </c>
      <c r="E4492" s="6" t="str">
        <f>IFERROR(VLOOKUP(B4492,总表!A:D,3,0),"-")</f>
        <v>小黄瓜面膜</v>
      </c>
      <c r="F4492" s="6" t="str">
        <f t="shared" si="282"/>
        <v>小黄瓜面膜</v>
      </c>
      <c r="H4492" s="51" t="str">
        <f>IF(IFERROR(VLOOKUP(B4492,总表!A:D,4,0),"露易")=0," ",IFERROR(VLOOKUP(B4492,总表!A:D,4,0),"-"))</f>
        <v>绿色</v>
      </c>
      <c r="I4492" s="51" t="str">
        <f t="shared" si="283"/>
        <v>绿色</v>
      </c>
    </row>
    <row r="4493" spans="1:9">
      <c r="A4493" s="6">
        <v>4492</v>
      </c>
      <c r="B4493" s="47" t="str">
        <f t="shared" si="280"/>
        <v>0000118C</v>
      </c>
      <c r="C4493" s="47" t="str">
        <f>IFERROR(VLOOKUP(B4493,总表!A:B,2,0),"-")</f>
        <v>-</v>
      </c>
      <c r="D4493" s="6" t="str">
        <f t="shared" si="281"/>
        <v>-</v>
      </c>
      <c r="E4493" s="6" t="str">
        <f>IFERROR(VLOOKUP(B4493,总表!A:D,3,0),"-")</f>
        <v>-</v>
      </c>
      <c r="F4493" s="6" t="str">
        <f t="shared" si="282"/>
        <v>-</v>
      </c>
      <c r="G4493" s="6" t="s">
        <v>9</v>
      </c>
      <c r="H4493" s="6" t="str">
        <f>IF(IFERROR(VLOOKUP(B4493,总表!A:D,4,0),"露易")=0," ",IFERROR(VLOOKUP(B4493,总表!A:D,4,0),"-"))</f>
        <v>-</v>
      </c>
      <c r="I4493" s="6" t="str">
        <f t="shared" si="283"/>
        <v>-</v>
      </c>
    </row>
    <row r="4494" spans="1:9">
      <c r="A4494" s="6">
        <v>4493</v>
      </c>
      <c r="B4494" s="47" t="str">
        <f t="shared" si="280"/>
        <v>0000118D</v>
      </c>
      <c r="C4494" s="47" t="str">
        <f>IFERROR(VLOOKUP(B4494,总表!A:B,2,0),"-")</f>
        <v>-</v>
      </c>
      <c r="D4494" s="6" t="str">
        <f t="shared" si="281"/>
        <v>-</v>
      </c>
      <c r="E4494" s="6" t="str">
        <f>IFERROR(VLOOKUP(B4494,总表!A:D,3,0),"-")</f>
        <v>-</v>
      </c>
      <c r="F4494" s="6" t="str">
        <f t="shared" si="282"/>
        <v>-</v>
      </c>
      <c r="G4494" s="6" t="s">
        <v>9</v>
      </c>
      <c r="H4494" s="6" t="str">
        <f>IF(IFERROR(VLOOKUP(B4494,总表!A:D,4,0),"露易")=0," ",IFERROR(VLOOKUP(B4494,总表!A:D,4,0),"-"))</f>
        <v>-</v>
      </c>
      <c r="I4494" s="6" t="str">
        <f t="shared" si="283"/>
        <v>-</v>
      </c>
    </row>
    <row r="4495" spans="1:9">
      <c r="A4495" s="6">
        <v>4494</v>
      </c>
      <c r="B4495" s="47" t="str">
        <f t="shared" si="280"/>
        <v>0000118E</v>
      </c>
      <c r="C4495" s="47" t="str">
        <f>IFERROR(VLOOKUP(B4495,总表!A:B,2,0),"-")</f>
        <v>-</v>
      </c>
      <c r="D4495" s="6" t="str">
        <f t="shared" si="281"/>
        <v>-</v>
      </c>
      <c r="E4495" s="6" t="str">
        <f>IFERROR(VLOOKUP(B4495,总表!A:D,3,0),"-")</f>
        <v>-</v>
      </c>
      <c r="F4495" s="6" t="str">
        <f t="shared" si="282"/>
        <v>-</v>
      </c>
      <c r="G4495" s="6" t="s">
        <v>9</v>
      </c>
      <c r="H4495" s="6" t="str">
        <f>IF(IFERROR(VLOOKUP(B4495,总表!A:D,4,0),"露易")=0," ",IFERROR(VLOOKUP(B4495,总表!A:D,4,0),"-"))</f>
        <v>-</v>
      </c>
      <c r="I4495" s="6" t="str">
        <f t="shared" si="283"/>
        <v>-</v>
      </c>
    </row>
    <row r="4496" spans="1:9">
      <c r="A4496" s="6">
        <v>4495</v>
      </c>
      <c r="B4496" s="47" t="str">
        <f t="shared" si="280"/>
        <v>0000118F</v>
      </c>
      <c r="C4496" s="47" t="str">
        <f>IFERROR(VLOOKUP(B4496,总表!A:B,2,0),"-")</f>
        <v>-</v>
      </c>
      <c r="D4496" s="6" t="str">
        <f t="shared" si="281"/>
        <v>-</v>
      </c>
      <c r="E4496" s="6" t="str">
        <f>IFERROR(VLOOKUP(B4496,总表!A:D,3,0),"-")</f>
        <v>-</v>
      </c>
      <c r="F4496" s="6" t="str">
        <f t="shared" si="282"/>
        <v>-</v>
      </c>
      <c r="G4496" s="6" t="s">
        <v>9</v>
      </c>
      <c r="H4496" s="6" t="str">
        <f>IF(IFERROR(VLOOKUP(B4496,总表!A:D,4,0),"露易")=0," ",IFERROR(VLOOKUP(B4496,总表!A:D,4,0),"-"))</f>
        <v>-</v>
      </c>
      <c r="I4496" s="6" t="str">
        <f t="shared" si="283"/>
        <v>-</v>
      </c>
    </row>
    <row r="4497" spans="1:9">
      <c r="A4497" s="6">
        <v>4496</v>
      </c>
      <c r="B4497" s="47" t="str">
        <f t="shared" si="280"/>
        <v>00001190</v>
      </c>
      <c r="C4497" s="50" t="str">
        <f>IFERROR(VLOOKUP(B4497,总表!A:B,2,0),"-")</f>
        <v>脸部装饰</v>
      </c>
      <c r="D4497" s="51" t="str">
        <f t="shared" si="281"/>
        <v>脸部装饰</v>
      </c>
      <c r="E4497" s="6" t="str">
        <f>IFERROR(VLOOKUP(B4497,总表!A:D,3,0),"-")</f>
        <v>鼻子道具</v>
      </c>
      <c r="F4497" s="6" t="str">
        <f t="shared" si="282"/>
        <v>鼻子道具</v>
      </c>
      <c r="H4497" s="51" t="str">
        <f>IF(IFERROR(VLOOKUP(B4497,总表!A:D,4,0),"露易")=0," ",IFERROR(VLOOKUP(B4497,总表!A:D,4,0),"-"))</f>
        <v>红色</v>
      </c>
      <c r="I4497" s="51" t="str">
        <f t="shared" si="283"/>
        <v>红色</v>
      </c>
    </row>
    <row r="4498" spans="1:9">
      <c r="A4498" s="6">
        <v>4497</v>
      </c>
      <c r="B4498" s="47" t="str">
        <f t="shared" si="280"/>
        <v>00001191</v>
      </c>
      <c r="C4498" s="47" t="str">
        <f>IFERROR(VLOOKUP(B4498,总表!A:B,2,0),"-")</f>
        <v>-</v>
      </c>
      <c r="D4498" s="6" t="str">
        <f t="shared" si="281"/>
        <v>-</v>
      </c>
      <c r="E4498" s="6" t="str">
        <f>IFERROR(VLOOKUP(B4498,总表!A:D,3,0),"-")</f>
        <v>-</v>
      </c>
      <c r="F4498" s="6" t="str">
        <f t="shared" si="282"/>
        <v>-</v>
      </c>
      <c r="G4498" s="6" t="s">
        <v>9</v>
      </c>
      <c r="H4498" s="6" t="str">
        <f>IF(IFERROR(VLOOKUP(B4498,总表!A:D,4,0),"露易")=0," ",IFERROR(VLOOKUP(B4498,总表!A:D,4,0),"-"))</f>
        <v>-</v>
      </c>
      <c r="I4498" s="6" t="str">
        <f t="shared" si="283"/>
        <v>-</v>
      </c>
    </row>
    <row r="4499" spans="1:9">
      <c r="A4499" s="6">
        <v>4498</v>
      </c>
      <c r="B4499" s="47" t="str">
        <f t="shared" si="280"/>
        <v>00001192</v>
      </c>
      <c r="C4499" s="47" t="str">
        <f>IFERROR(VLOOKUP(B4499,总表!A:B,2,0),"-")</f>
        <v>-</v>
      </c>
      <c r="D4499" s="6" t="str">
        <f t="shared" si="281"/>
        <v>-</v>
      </c>
      <c r="E4499" s="6" t="str">
        <f>IFERROR(VLOOKUP(B4499,总表!A:D,3,0),"-")</f>
        <v>-</v>
      </c>
      <c r="F4499" s="6" t="str">
        <f t="shared" si="282"/>
        <v>-</v>
      </c>
      <c r="G4499" s="6" t="s">
        <v>9</v>
      </c>
      <c r="H4499" s="6" t="str">
        <f>IF(IFERROR(VLOOKUP(B4499,总表!A:D,4,0),"露易")=0," ",IFERROR(VLOOKUP(B4499,总表!A:D,4,0),"-"))</f>
        <v>-</v>
      </c>
      <c r="I4499" s="6" t="str">
        <f t="shared" si="283"/>
        <v>-</v>
      </c>
    </row>
    <row r="4500" spans="1:9">
      <c r="A4500" s="6">
        <v>4499</v>
      </c>
      <c r="B4500" s="47" t="str">
        <f t="shared" si="280"/>
        <v>00001193</v>
      </c>
      <c r="C4500" s="47" t="str">
        <f>IFERROR(VLOOKUP(B4500,总表!A:B,2,0),"-")</f>
        <v>-</v>
      </c>
      <c r="D4500" s="6" t="str">
        <f t="shared" si="281"/>
        <v>-</v>
      </c>
      <c r="E4500" s="6" t="str">
        <f>IFERROR(VLOOKUP(B4500,总表!A:D,3,0),"-")</f>
        <v>-</v>
      </c>
      <c r="F4500" s="6" t="str">
        <f t="shared" si="282"/>
        <v>-</v>
      </c>
      <c r="G4500" s="6" t="s">
        <v>9</v>
      </c>
      <c r="H4500" s="6" t="str">
        <f>IF(IFERROR(VLOOKUP(B4500,总表!A:D,4,0),"露易")=0," ",IFERROR(VLOOKUP(B4500,总表!A:D,4,0),"-"))</f>
        <v>-</v>
      </c>
      <c r="I4500" s="6" t="str">
        <f t="shared" si="283"/>
        <v>-</v>
      </c>
    </row>
    <row r="4501" spans="1:9">
      <c r="A4501" s="6">
        <v>4500</v>
      </c>
      <c r="B4501" s="47" t="str">
        <f t="shared" si="280"/>
        <v>00001194</v>
      </c>
      <c r="C4501" s="47" t="str">
        <f>IFERROR(VLOOKUP(B4501,总表!A:B,2,0),"-")</f>
        <v>-</v>
      </c>
      <c r="D4501" s="6" t="str">
        <f t="shared" si="281"/>
        <v>-</v>
      </c>
      <c r="E4501" s="6" t="str">
        <f>IFERROR(VLOOKUP(B4501,总表!A:D,3,0),"-")</f>
        <v>-</v>
      </c>
      <c r="F4501" s="6" t="str">
        <f t="shared" si="282"/>
        <v>-</v>
      </c>
      <c r="G4501" s="6" t="s">
        <v>9</v>
      </c>
      <c r="H4501" s="6" t="str">
        <f>IF(IFERROR(VLOOKUP(B4501,总表!A:D,4,0),"露易")=0," ",IFERROR(VLOOKUP(B4501,总表!A:D,4,0),"-"))</f>
        <v>-</v>
      </c>
      <c r="I4501" s="6" t="str">
        <f t="shared" si="283"/>
        <v>-</v>
      </c>
    </row>
    <row r="4502" spans="1:9">
      <c r="A4502" s="6">
        <v>4501</v>
      </c>
      <c r="B4502" s="47" t="str">
        <f t="shared" si="280"/>
        <v>00001195</v>
      </c>
      <c r="C4502" s="50" t="str">
        <f>IFERROR(VLOOKUP(B4502,总表!A:B,2,0),"-")</f>
        <v>脸部装饰</v>
      </c>
      <c r="D4502" s="51" t="str">
        <f t="shared" si="281"/>
        <v>脸部装饰</v>
      </c>
      <c r="E4502" s="6" t="str">
        <f>IFERROR(VLOOKUP(B4502,总表!A:D,3,0),"-")</f>
        <v>胡子眼镜</v>
      </c>
      <c r="F4502" s="6" t="str">
        <f t="shared" si="282"/>
        <v>胡子眼镜</v>
      </c>
      <c r="H4502" s="6" t="str">
        <f>IF(IFERROR(VLOOKUP(B4502,总表!A:D,4,0),"露易")=0," ",IFERROR(VLOOKUP(B4502,总表!A:D,4,0),"-"))</f>
        <v>黑色</v>
      </c>
      <c r="I4502" s="6" t="str">
        <f t="shared" si="283"/>
        <v>黑色</v>
      </c>
    </row>
    <row r="4503" spans="1:9">
      <c r="A4503" s="6">
        <v>4502</v>
      </c>
      <c r="B4503" s="47" t="str">
        <f t="shared" si="280"/>
        <v>00001196</v>
      </c>
      <c r="C4503" s="50" t="str">
        <f>IFERROR(VLOOKUP(B4503,总表!A:B,2,0),"-")</f>
        <v>裤裙类</v>
      </c>
      <c r="D4503" s="51" t="str">
        <f t="shared" si="281"/>
        <v>裤裙类</v>
      </c>
      <c r="E4503" s="6" t="str">
        <f>IFERROR(VLOOKUP(B4503,总表!A:D,3,0),"-")</f>
        <v>三节裙</v>
      </c>
      <c r="F4503" s="6" t="str">
        <f t="shared" si="282"/>
        <v>三节裙</v>
      </c>
      <c r="H4503" s="6" t="str">
        <f>IF(IFERROR(VLOOKUP(B4503,总表!A:D,4,0),"露易")=0," ",IFERROR(VLOOKUP(B4503,总表!A:D,4,0),"-"))</f>
        <v>紫色</v>
      </c>
      <c r="I4503" s="6" t="str">
        <f t="shared" si="283"/>
        <v>紫色</v>
      </c>
    </row>
    <row r="4504" spans="1:9">
      <c r="A4504" s="6">
        <v>4503</v>
      </c>
      <c r="B4504" s="47" t="str">
        <f t="shared" si="280"/>
        <v>00001197</v>
      </c>
      <c r="C4504" s="47" t="str">
        <f>IFERROR(VLOOKUP(B4504,总表!A:B,2,0),"-")</f>
        <v>上衣</v>
      </c>
      <c r="D4504" s="6" t="str">
        <f t="shared" si="281"/>
        <v>上衣</v>
      </c>
      <c r="E4504" s="51" t="str">
        <f>IFERROR(VLOOKUP(B4504,总表!A:D,3,0),"-")</f>
        <v>职业西装外套</v>
      </c>
      <c r="F4504" s="51" t="str">
        <f t="shared" si="282"/>
        <v>职业西装外套</v>
      </c>
      <c r="H4504" s="6" t="str">
        <f>IF(IFERROR(VLOOKUP(B4504,总表!A:D,4,0),"露易")=0," ",IFERROR(VLOOKUP(B4504,总表!A:D,4,0),"-"))</f>
        <v>灰色</v>
      </c>
      <c r="I4504" s="6" t="str">
        <f t="shared" si="283"/>
        <v>灰色</v>
      </c>
    </row>
    <row r="4505" spans="1:9">
      <c r="A4505" s="6">
        <v>4504</v>
      </c>
      <c r="B4505" s="47" t="str">
        <f t="shared" si="280"/>
        <v>00001198</v>
      </c>
      <c r="C4505" s="50" t="str">
        <f>IFERROR(VLOOKUP(B4505,总表!A:B,2,0),"-")</f>
        <v>裤裙类</v>
      </c>
      <c r="D4505" s="51" t="str">
        <f t="shared" si="281"/>
        <v>裤裙类</v>
      </c>
      <c r="E4505" s="6" t="str">
        <f>IFERROR(VLOOKUP(B4505,总表!A:D,3,0),"-")</f>
        <v>西装短裙</v>
      </c>
      <c r="F4505" s="6" t="str">
        <f t="shared" si="282"/>
        <v>西装短裙</v>
      </c>
      <c r="H4505" s="6" t="str">
        <f>IF(IFERROR(VLOOKUP(B4505,总表!A:D,4,0),"露易")=0," ",IFERROR(VLOOKUP(B4505,总表!A:D,4,0),"-"))</f>
        <v>灰色</v>
      </c>
      <c r="I4505" s="6" t="str">
        <f t="shared" si="283"/>
        <v>灰色</v>
      </c>
    </row>
    <row r="4506" spans="1:9">
      <c r="A4506" s="6">
        <v>4505</v>
      </c>
      <c r="B4506" s="47" t="str">
        <f t="shared" si="280"/>
        <v>00001199</v>
      </c>
      <c r="C4506" s="50" t="str">
        <f>IFERROR(VLOOKUP(B4506,总表!A:B,2,0),"-")</f>
        <v>裤裙类</v>
      </c>
      <c r="D4506" s="51" t="str">
        <f t="shared" si="281"/>
        <v>裤裙类</v>
      </c>
      <c r="E4506" s="6" t="str">
        <f>IFERROR(VLOOKUP(B4506,总表!A:D,3,0),"-")</f>
        <v>不规则垂坠裙</v>
      </c>
      <c r="F4506" s="6" t="str">
        <f t="shared" si="282"/>
        <v>不规则垂坠裙</v>
      </c>
      <c r="H4506" s="51" t="str">
        <f>IF(IFERROR(VLOOKUP(B4506,总表!A:D,4,0),"露易")=0," ",IFERROR(VLOOKUP(B4506,总表!A:D,4,0),"-"))</f>
        <v>红色</v>
      </c>
      <c r="I4506" s="51" t="str">
        <f t="shared" si="283"/>
        <v>红色</v>
      </c>
    </row>
    <row r="4507" spans="1:9">
      <c r="A4507" s="6">
        <v>4506</v>
      </c>
      <c r="B4507" s="47" t="str">
        <f t="shared" si="280"/>
        <v>0000119A</v>
      </c>
      <c r="C4507" s="50" t="str">
        <f>IFERROR(VLOOKUP(B4507,总表!A:B,2,0),"-")</f>
        <v>连衣套装</v>
      </c>
      <c r="D4507" s="51" t="str">
        <f t="shared" si="281"/>
        <v>连衣套装</v>
      </c>
      <c r="E4507" s="6" t="str">
        <f>IFERROR(VLOOKUP(B4507,总表!A:D,3,0),"-")</f>
        <v>洋娃娃风连身裙</v>
      </c>
      <c r="F4507" s="6" t="str">
        <f t="shared" si="282"/>
        <v>洋娃娃风连身裙</v>
      </c>
      <c r="H4507" s="6" t="str">
        <f>IF(IFERROR(VLOOKUP(B4507,总表!A:D,4,0),"露易")=0," ",IFERROR(VLOOKUP(B4507,总表!A:D,4,0),"-"))</f>
        <v>粉红</v>
      </c>
      <c r="I4507" s="6" t="str">
        <f t="shared" si="283"/>
        <v>粉红</v>
      </c>
    </row>
    <row r="4508" spans="1:9">
      <c r="A4508" s="6">
        <v>4507</v>
      </c>
      <c r="B4508" s="47" t="str">
        <f t="shared" si="280"/>
        <v>0000119B</v>
      </c>
      <c r="C4508" s="47" t="str">
        <f>IFERROR(VLOOKUP(B4508,总表!A:B,2,0),"-")</f>
        <v>上衣</v>
      </c>
      <c r="D4508" s="6" t="str">
        <f t="shared" si="281"/>
        <v>上衣</v>
      </c>
      <c r="E4508" s="6" t="str">
        <f>IFERROR(VLOOKUP(B4508,总表!A:D,3,0),"-")</f>
        <v>奇马约背心</v>
      </c>
      <c r="F4508" s="6" t="str">
        <f t="shared" si="282"/>
        <v>奇马约背心</v>
      </c>
      <c r="H4508" s="6" t="str">
        <f>IF(IFERROR(VLOOKUP(B4508,总表!A:D,4,0),"露易")=0," ",IFERROR(VLOOKUP(B4508,总表!A:D,4,0),"-"))</f>
        <v>海军蓝</v>
      </c>
      <c r="I4508" s="6" t="str">
        <f t="shared" si="283"/>
        <v>海军蓝</v>
      </c>
    </row>
    <row r="4509" spans="1:9">
      <c r="A4509" s="6">
        <v>4508</v>
      </c>
      <c r="B4509" s="47" t="str">
        <f t="shared" si="280"/>
        <v>0000119C</v>
      </c>
      <c r="C4509" s="47" t="str">
        <f>IFERROR(VLOOKUP(B4509,总表!A:B,2,0),"-")</f>
        <v>-</v>
      </c>
      <c r="D4509" s="6" t="str">
        <f t="shared" si="281"/>
        <v>-</v>
      </c>
      <c r="E4509" s="6" t="str">
        <f>IFERROR(VLOOKUP(B4509,总表!A:D,3,0),"-")</f>
        <v>-</v>
      </c>
      <c r="F4509" s="6" t="str">
        <f t="shared" si="282"/>
        <v>-</v>
      </c>
      <c r="G4509" s="6" t="s">
        <v>9</v>
      </c>
      <c r="H4509" s="6" t="str">
        <f>IF(IFERROR(VLOOKUP(B4509,总表!A:D,4,0),"露易")=0," ",IFERROR(VLOOKUP(B4509,总表!A:D,4,0),"-"))</f>
        <v>-</v>
      </c>
      <c r="I4509" s="6" t="str">
        <f t="shared" si="283"/>
        <v>-</v>
      </c>
    </row>
    <row r="4510" spans="1:9">
      <c r="A4510" s="6">
        <v>4509</v>
      </c>
      <c r="B4510" s="47" t="str">
        <f t="shared" si="280"/>
        <v>0000119D</v>
      </c>
      <c r="C4510" s="47" t="str">
        <f>IFERROR(VLOOKUP(B4510,总表!A:B,2,0),"-")</f>
        <v>-</v>
      </c>
      <c r="D4510" s="6" t="str">
        <f t="shared" si="281"/>
        <v>-</v>
      </c>
      <c r="E4510" s="6" t="str">
        <f>IFERROR(VLOOKUP(B4510,总表!A:D,3,0),"-")</f>
        <v>-</v>
      </c>
      <c r="F4510" s="6" t="str">
        <f t="shared" si="282"/>
        <v>-</v>
      </c>
      <c r="H4510" s="6" t="str">
        <f>IF(IFERROR(VLOOKUP(B4510,总表!A:D,4,0),"露易")=0," ",IFERROR(VLOOKUP(B4510,总表!A:D,4,0),"-"))</f>
        <v>-</v>
      </c>
      <c r="I4510" s="6" t="str">
        <f t="shared" si="283"/>
        <v>-</v>
      </c>
    </row>
    <row r="4511" spans="1:9">
      <c r="A4511" s="6">
        <v>4510</v>
      </c>
      <c r="B4511" s="47" t="str">
        <f t="shared" si="280"/>
        <v>0000119E</v>
      </c>
      <c r="C4511" s="50" t="str">
        <f>IFERROR(VLOOKUP(B4511,总表!A:B,2,0),"-")</f>
        <v>脸部装饰</v>
      </c>
      <c r="D4511" s="51" t="str">
        <f t="shared" si="281"/>
        <v>脸部装饰</v>
      </c>
      <c r="E4511" s="6" t="str">
        <f>IFERROR(VLOOKUP(B4511,总表!A:D,3,0),"-")</f>
        <v>生日眼镜</v>
      </c>
      <c r="F4511" s="6" t="str">
        <f t="shared" si="282"/>
        <v>生日眼镜</v>
      </c>
      <c r="H4511" s="6" t="str">
        <f>IF(IFERROR(VLOOKUP(B4511,总表!A:D,4,0),"露易")=0," ",IFERROR(VLOOKUP(B4511,总表!A:D,4,0),"-"))</f>
        <v>黄色</v>
      </c>
      <c r="I4511" s="6" t="str">
        <f t="shared" si="283"/>
        <v>黄色</v>
      </c>
    </row>
    <row r="4512" spans="1:9">
      <c r="A4512" s="6">
        <v>4511</v>
      </c>
      <c r="B4512" s="47" t="str">
        <f t="shared" si="280"/>
        <v>0000119F</v>
      </c>
      <c r="C4512" s="47" t="str">
        <f>IFERROR(VLOOKUP(B4512,总表!A:B,2,0),"-")</f>
        <v>-</v>
      </c>
      <c r="D4512" s="6" t="str">
        <f t="shared" si="281"/>
        <v>-</v>
      </c>
      <c r="E4512" s="6" t="str">
        <f>IFERROR(VLOOKUP(B4512,总表!A:D,3,0),"-")</f>
        <v>-</v>
      </c>
      <c r="F4512" s="6" t="str">
        <f t="shared" si="282"/>
        <v>-</v>
      </c>
      <c r="G4512" s="6" t="s">
        <v>9</v>
      </c>
      <c r="H4512" s="6" t="str">
        <f>IF(IFERROR(VLOOKUP(B4512,总表!A:D,4,0),"露易")=0," ",IFERROR(VLOOKUP(B4512,总表!A:D,4,0),"-"))</f>
        <v>-</v>
      </c>
      <c r="I4512" s="6" t="str">
        <f t="shared" si="283"/>
        <v>-</v>
      </c>
    </row>
    <row r="4513" spans="1:9">
      <c r="A4513" s="6">
        <v>4512</v>
      </c>
      <c r="B4513" s="47" t="str">
        <f t="shared" si="280"/>
        <v>000011A0</v>
      </c>
      <c r="C4513" s="50" t="str">
        <f>IFERROR(VLOOKUP(B4513,总表!A:B,2,0),"-")</f>
        <v>脸部装饰</v>
      </c>
      <c r="D4513" s="51" t="str">
        <f t="shared" si="281"/>
        <v>脸部装饰</v>
      </c>
      <c r="E4513" s="6" t="str">
        <f>IFERROR(VLOOKUP(B4513,总表!A:D,3,0),"-")</f>
        <v>面膜</v>
      </c>
      <c r="F4513" s="6" t="str">
        <f t="shared" si="282"/>
        <v>面膜</v>
      </c>
      <c r="H4513" s="6" t="str">
        <f>IF(IFERROR(VLOOKUP(B4513,总表!A:D,4,0),"露易")=0," ",IFERROR(VLOOKUP(B4513,总表!A:D,4,0),"-"))</f>
        <v>白色</v>
      </c>
      <c r="I4513" s="6" t="str">
        <f t="shared" si="283"/>
        <v>白色</v>
      </c>
    </row>
    <row r="4514" spans="1:9">
      <c r="A4514" s="6">
        <v>4513</v>
      </c>
      <c r="B4514" s="47" t="str">
        <f t="shared" si="280"/>
        <v>000011A1</v>
      </c>
      <c r="C4514" s="50" t="str">
        <f>IFERROR(VLOOKUP(B4514,总表!A:B,2,0),"-")</f>
        <v>脸部装饰</v>
      </c>
      <c r="D4514" s="51" t="str">
        <f t="shared" si="281"/>
        <v>脸部装饰</v>
      </c>
      <c r="E4514" s="6" t="str">
        <f>IFERROR(VLOOKUP(B4514,总表!A:D,3,0),"-")</f>
        <v>搞笑眼镜</v>
      </c>
      <c r="F4514" s="6" t="str">
        <f t="shared" si="282"/>
        <v>搞笑眼镜</v>
      </c>
      <c r="H4514" s="6" t="str">
        <f>IF(IFERROR(VLOOKUP(B4514,总表!A:D,4,0),"露易")=0," ",IFERROR(VLOOKUP(B4514,总表!A:D,4,0),"-"))</f>
        <v>棕色</v>
      </c>
      <c r="I4514" s="6" t="str">
        <f t="shared" si="283"/>
        <v>棕色</v>
      </c>
    </row>
    <row r="4515" spans="1:9">
      <c r="A4515" s="6">
        <v>4514</v>
      </c>
      <c r="B4515" s="47" t="str">
        <f t="shared" si="280"/>
        <v>000011A2</v>
      </c>
      <c r="C4515" s="50" t="str">
        <f>IFERROR(VLOOKUP(B4515,总表!A:B,2,0),"-")</f>
        <v>裤裙类</v>
      </c>
      <c r="D4515" s="51" t="str">
        <f t="shared" si="281"/>
        <v>裤裙类</v>
      </c>
      <c r="E4515" s="51" t="str">
        <f>IFERROR(VLOOKUP(B4515,总表!A:D,3,0),"-")</f>
        <v>单车裤</v>
      </c>
      <c r="F4515" s="51" t="str">
        <f t="shared" si="282"/>
        <v>单车裤</v>
      </c>
      <c r="H4515" s="51" t="str">
        <f>IF(IFERROR(VLOOKUP(B4515,总表!A:D,4,0),"露易")=0," ",IFERROR(VLOOKUP(B4515,总表!A:D,4,0),"-"))</f>
        <v>蓝色×红色</v>
      </c>
      <c r="I4515" s="51" t="str">
        <f t="shared" si="283"/>
        <v>蓝色×红色</v>
      </c>
    </row>
    <row r="4516" spans="1:9">
      <c r="A4516" s="6">
        <v>4515</v>
      </c>
      <c r="B4516" s="47" t="str">
        <f t="shared" si="280"/>
        <v>000011A3</v>
      </c>
      <c r="C4516" s="50" t="str">
        <f>IFERROR(VLOOKUP(B4516,总表!A:B,2,0),"-")</f>
        <v>裤裙类</v>
      </c>
      <c r="D4516" s="51" t="str">
        <f t="shared" si="281"/>
        <v>裤裙类</v>
      </c>
      <c r="E4516" s="6" t="str">
        <f>IFERROR(VLOOKUP(B4516,总表!A:D,3,0),"-")</f>
        <v>冲浪裤</v>
      </c>
      <c r="F4516" s="6" t="str">
        <f t="shared" si="282"/>
        <v>冲浪裤</v>
      </c>
      <c r="H4516" s="51" t="str">
        <f>IF(IFERROR(VLOOKUP(B4516,总表!A:D,4,0),"露易")=0," ",IFERROR(VLOOKUP(B4516,总表!A:D,4,0),"-"))</f>
        <v>蓝色</v>
      </c>
      <c r="I4516" s="51" t="str">
        <f t="shared" si="283"/>
        <v>蓝色</v>
      </c>
    </row>
    <row r="4517" spans="1:9">
      <c r="A4517" s="6">
        <v>4516</v>
      </c>
      <c r="B4517" s="47" t="str">
        <f t="shared" si="280"/>
        <v>000011A4</v>
      </c>
      <c r="C4517" s="47" t="str">
        <f>IFERROR(VLOOKUP(B4517,总表!A:B,2,0),"-")</f>
        <v>-</v>
      </c>
      <c r="D4517" s="6" t="str">
        <f t="shared" si="281"/>
        <v>-</v>
      </c>
      <c r="E4517" s="6" t="str">
        <f>IFERROR(VLOOKUP(B4517,总表!A:D,3,0),"-")</f>
        <v>-</v>
      </c>
      <c r="F4517" s="6" t="str">
        <f t="shared" si="282"/>
        <v>-</v>
      </c>
      <c r="H4517" s="6" t="str">
        <f>IF(IFERROR(VLOOKUP(B4517,总表!A:D,4,0),"露易")=0," ",IFERROR(VLOOKUP(B4517,总表!A:D,4,0),"-"))</f>
        <v>-</v>
      </c>
      <c r="I4517" s="6" t="str">
        <f t="shared" si="283"/>
        <v>-</v>
      </c>
    </row>
    <row r="4518" spans="1:9">
      <c r="A4518" s="6">
        <v>4517</v>
      </c>
      <c r="B4518" s="47" t="str">
        <f t="shared" si="280"/>
        <v>000011A5</v>
      </c>
      <c r="C4518" s="50" t="str">
        <f>IFERROR(VLOOKUP(B4518,总表!A:B,2,0),"-")</f>
        <v>裤裙类</v>
      </c>
      <c r="D4518" s="51" t="str">
        <f t="shared" si="281"/>
        <v>裤裙类</v>
      </c>
      <c r="E4518" s="6" t="str">
        <f>IFERROR(VLOOKUP(B4518,总表!A:D,3,0),"-")</f>
        <v>蕾丝短裤</v>
      </c>
      <c r="F4518" s="6" t="str">
        <f t="shared" si="282"/>
        <v>蕾丝短裤</v>
      </c>
      <c r="H4518" s="6" t="str">
        <f>IF(IFERROR(VLOOKUP(B4518,总表!A:D,4,0),"露易")=0," ",IFERROR(VLOOKUP(B4518,总表!A:D,4,0),"-"))</f>
        <v>白色</v>
      </c>
      <c r="I4518" s="6" t="str">
        <f t="shared" si="283"/>
        <v>白色</v>
      </c>
    </row>
    <row r="4519" spans="1:9">
      <c r="A4519" s="6">
        <v>4518</v>
      </c>
      <c r="B4519" s="47" t="str">
        <f t="shared" si="280"/>
        <v>000011A6</v>
      </c>
      <c r="C4519" s="50" t="str">
        <f>IFERROR(VLOOKUP(B4519,总表!A:B,2,0),"-")</f>
        <v>裤裙类</v>
      </c>
      <c r="D4519" s="51" t="str">
        <f t="shared" si="281"/>
        <v>裤裙类</v>
      </c>
      <c r="E4519" s="6" t="str">
        <f>IFERROR(VLOOKUP(B4519,总表!A:D,3,0),"-")</f>
        <v>运动短裤</v>
      </c>
      <c r="F4519" s="6" t="str">
        <f t="shared" si="282"/>
        <v>运动短裤</v>
      </c>
      <c r="H4519" s="51" t="str">
        <f>IF(IFERROR(VLOOKUP(B4519,总表!A:D,4,0),"露易")=0," ",IFERROR(VLOOKUP(B4519,总表!A:D,4,0),"-"))</f>
        <v>红色</v>
      </c>
      <c r="I4519" s="51" t="str">
        <f t="shared" si="283"/>
        <v>红色</v>
      </c>
    </row>
    <row r="4520" spans="1:9">
      <c r="A4520" s="6">
        <v>4519</v>
      </c>
      <c r="B4520" s="47" t="str">
        <f t="shared" si="280"/>
        <v>000011A7</v>
      </c>
      <c r="C4520" s="47" t="str">
        <f>IFERROR(VLOOKUP(B4520,总表!A:B,2,0),"-")</f>
        <v>上衣</v>
      </c>
      <c r="D4520" s="6" t="str">
        <f t="shared" si="281"/>
        <v>上衣</v>
      </c>
      <c r="E4520" s="6" t="str">
        <f>IFERROR(VLOOKUP(B4520,总表!A:D,3,0),"-")</f>
        <v>印度传统长版上衣</v>
      </c>
      <c r="F4520" s="6" t="str">
        <f t="shared" si="282"/>
        <v>印度传统长版上衣</v>
      </c>
      <c r="H4520" s="51" t="str">
        <f>IF(IFERROR(VLOOKUP(B4520,总表!A:D,4,0),"露易")=0," ",IFERROR(VLOOKUP(B4520,总表!A:D,4,0),"-"))</f>
        <v>绿色</v>
      </c>
      <c r="I4520" s="51" t="str">
        <f t="shared" si="283"/>
        <v>绿色</v>
      </c>
    </row>
    <row r="4521" spans="1:9">
      <c r="A4521" s="6">
        <v>4520</v>
      </c>
      <c r="B4521" s="47" t="str">
        <f t="shared" si="280"/>
        <v>000011A8</v>
      </c>
      <c r="C4521" s="50" t="str">
        <f>IFERROR(VLOOKUP(B4521,总表!A:B,2,0),"-")</f>
        <v>连衣套装</v>
      </c>
      <c r="D4521" s="51" t="str">
        <f t="shared" si="281"/>
        <v>连衣套装</v>
      </c>
      <c r="E4521" s="51" t="str">
        <f>IFERROR(VLOOKUP(B4521,总表!A:D,3,0),"-")</f>
        <v>长版衬衫连身裙</v>
      </c>
      <c r="F4521" s="51" t="str">
        <f t="shared" si="282"/>
        <v>长版衬衫连身裙</v>
      </c>
      <c r="H4521" s="6" t="str">
        <f>IF(IFERROR(VLOOKUP(B4521,总表!A:D,4,0),"露易")=0," ",IFERROR(VLOOKUP(B4521,总表!A:D,4,0),"-"))</f>
        <v>黄色</v>
      </c>
      <c r="I4521" s="6" t="str">
        <f t="shared" si="283"/>
        <v>黄色</v>
      </c>
    </row>
    <row r="4522" spans="1:9">
      <c r="A4522" s="6">
        <v>4521</v>
      </c>
      <c r="B4522" s="47" t="str">
        <f t="shared" si="280"/>
        <v>000011A9</v>
      </c>
      <c r="C4522" s="47" t="str">
        <f>IFERROR(VLOOKUP(B4522,总表!A:B,2,0),"-")</f>
        <v>上衣</v>
      </c>
      <c r="D4522" s="6" t="str">
        <f t="shared" si="281"/>
        <v>上衣</v>
      </c>
      <c r="E4522" s="6" t="str">
        <f>IFERROR(VLOOKUP(B4522,总表!A:D,3,0),"-")</f>
        <v>防风外套</v>
      </c>
      <c r="F4522" s="6" t="str">
        <f t="shared" si="282"/>
        <v>防风外套</v>
      </c>
      <c r="H4522" s="51" t="str">
        <f>IF(IFERROR(VLOOKUP(B4522,总表!A:D,4,0),"露易")=0," ",IFERROR(VLOOKUP(B4522,总表!A:D,4,0),"-"))</f>
        <v>红色</v>
      </c>
      <c r="I4522" s="51" t="str">
        <f t="shared" si="283"/>
        <v>红色</v>
      </c>
    </row>
    <row r="4523" spans="1:9">
      <c r="A4523" s="6">
        <v>4522</v>
      </c>
      <c r="B4523" s="47" t="str">
        <f t="shared" si="280"/>
        <v>000011AA</v>
      </c>
      <c r="C4523" s="50" t="str">
        <f>IFERROR(VLOOKUP(B4523,总表!A:B,2,0),"-")</f>
        <v>裤裙类</v>
      </c>
      <c r="D4523" s="51" t="str">
        <f t="shared" si="281"/>
        <v>裤裙类</v>
      </c>
      <c r="E4523" s="6" t="str">
        <f>IFERROR(VLOOKUP(B4523,总表!A:D,3,0),"-")</f>
        <v>泰拳裤子</v>
      </c>
      <c r="F4523" s="6" t="str">
        <f t="shared" si="282"/>
        <v>泰拳裤子</v>
      </c>
      <c r="H4523" s="51" t="str">
        <f>IF(IFERROR(VLOOKUP(B4523,总表!A:D,4,0),"露易")=0," ",IFERROR(VLOOKUP(B4523,总表!A:D,4,0),"-"))</f>
        <v>蓝色</v>
      </c>
      <c r="I4523" s="51" t="str">
        <f t="shared" si="283"/>
        <v>蓝色</v>
      </c>
    </row>
    <row r="4524" spans="1:9">
      <c r="A4524" s="6">
        <v>4523</v>
      </c>
      <c r="B4524" s="47" t="str">
        <f t="shared" si="280"/>
        <v>000011AB</v>
      </c>
      <c r="C4524" s="50" t="str">
        <f>IFERROR(VLOOKUP(B4524,总表!A:B,2,0),"-")</f>
        <v>裤裙类</v>
      </c>
      <c r="D4524" s="51" t="str">
        <f t="shared" si="281"/>
        <v>裤裙类</v>
      </c>
      <c r="E4524" s="6" t="str">
        <f>IFERROR(VLOOKUP(B4524,总表!A:D,3,0),"-")</f>
        <v>金色点点裤子</v>
      </c>
      <c r="F4524" s="6" t="str">
        <f t="shared" si="282"/>
        <v>金色点点裤子</v>
      </c>
      <c r="H4524" s="6" t="str">
        <f>IF(IFERROR(VLOOKUP(B4524,总表!A:D,4,0),"露易")=0," ",IFERROR(VLOOKUP(B4524,总表!A:D,4,0),"-"))</f>
        <v>黑色</v>
      </c>
      <c r="I4524" s="6" t="str">
        <f t="shared" si="283"/>
        <v>黑色</v>
      </c>
    </row>
    <row r="4525" spans="1:9">
      <c r="A4525" s="6">
        <v>4524</v>
      </c>
      <c r="B4525" s="47" t="str">
        <f t="shared" si="280"/>
        <v>000011AC</v>
      </c>
      <c r="C4525" s="47" t="str">
        <f>IFERROR(VLOOKUP(B4525,总表!A:B,2,0),"-")</f>
        <v>上衣</v>
      </c>
      <c r="D4525" s="6" t="str">
        <f t="shared" si="281"/>
        <v>上衣</v>
      </c>
      <c r="E4525" s="6" t="str">
        <f>IFERROR(VLOOKUP(B4525,总表!A:D,3,0),"-")</f>
        <v>粗花呢背心</v>
      </c>
      <c r="F4525" s="6" t="str">
        <f t="shared" si="282"/>
        <v>粗花呢背心</v>
      </c>
      <c r="H4525" s="51" t="str">
        <f>IF(IFERROR(VLOOKUP(B4525,总表!A:D,4,0),"露易")=0," ",IFERROR(VLOOKUP(B4525,总表!A:D,4,0),"-"))</f>
        <v>绿色</v>
      </c>
      <c r="I4525" s="51" t="str">
        <f t="shared" si="283"/>
        <v>绿色</v>
      </c>
    </row>
    <row r="4526" spans="1:9">
      <c r="A4526" s="6">
        <v>4525</v>
      </c>
      <c r="B4526" s="47" t="str">
        <f t="shared" si="280"/>
        <v>000011AD</v>
      </c>
      <c r="C4526" s="47" t="str">
        <f>IFERROR(VLOOKUP(B4526,总表!A:B,2,0),"-")</f>
        <v>-</v>
      </c>
      <c r="D4526" s="6" t="str">
        <f t="shared" si="281"/>
        <v>-</v>
      </c>
      <c r="E4526" s="6" t="str">
        <f>IFERROR(VLOOKUP(B4526,总表!A:D,3,0),"-")</f>
        <v>-</v>
      </c>
      <c r="F4526" s="6" t="str">
        <f t="shared" si="282"/>
        <v>-</v>
      </c>
      <c r="G4526" s="6" t="s">
        <v>9</v>
      </c>
      <c r="H4526" s="6" t="str">
        <f>IF(IFERROR(VLOOKUP(B4526,总表!A:D,4,0),"露易")=0," ",IFERROR(VLOOKUP(B4526,总表!A:D,4,0),"-"))</f>
        <v>-</v>
      </c>
      <c r="I4526" s="6" t="str">
        <f t="shared" si="283"/>
        <v>-</v>
      </c>
    </row>
    <row r="4527" spans="1:9">
      <c r="A4527" s="6">
        <v>4526</v>
      </c>
      <c r="B4527" s="47" t="str">
        <f t="shared" si="280"/>
        <v>000011AE</v>
      </c>
      <c r="C4527" s="47" t="str">
        <f>IFERROR(VLOOKUP(B4527,总表!A:B,2,0),"-")</f>
        <v>-</v>
      </c>
      <c r="D4527" s="6" t="str">
        <f t="shared" si="281"/>
        <v>-</v>
      </c>
      <c r="E4527" s="6" t="str">
        <f>IFERROR(VLOOKUP(B4527,总表!A:D,3,0),"-")</f>
        <v>-</v>
      </c>
      <c r="F4527" s="6" t="str">
        <f t="shared" si="282"/>
        <v>-</v>
      </c>
      <c r="G4527" s="6" t="s">
        <v>9</v>
      </c>
      <c r="H4527" s="6" t="str">
        <f>IF(IFERROR(VLOOKUP(B4527,总表!A:D,4,0),"露易")=0," ",IFERROR(VLOOKUP(B4527,总表!A:D,4,0),"-"))</f>
        <v>-</v>
      </c>
      <c r="I4527" s="6" t="str">
        <f t="shared" si="283"/>
        <v>-</v>
      </c>
    </row>
    <row r="4528" spans="1:9">
      <c r="A4528" s="6">
        <v>4527</v>
      </c>
      <c r="B4528" s="47" t="str">
        <f t="shared" si="280"/>
        <v>000011AF</v>
      </c>
      <c r="C4528" s="47" t="str">
        <f>IFERROR(VLOOKUP(B4528,总表!A:B,2,0),"-")</f>
        <v>-</v>
      </c>
      <c r="D4528" s="6" t="str">
        <f t="shared" si="281"/>
        <v>-</v>
      </c>
      <c r="E4528" s="6" t="str">
        <f>IFERROR(VLOOKUP(B4528,总表!A:D,3,0),"-")</f>
        <v>-</v>
      </c>
      <c r="F4528" s="6" t="str">
        <f t="shared" si="282"/>
        <v>-</v>
      </c>
      <c r="G4528" s="6" t="s">
        <v>9</v>
      </c>
      <c r="H4528" s="6" t="str">
        <f>IF(IFERROR(VLOOKUP(B4528,总表!A:D,4,0),"露易")=0," ",IFERROR(VLOOKUP(B4528,总表!A:D,4,0),"-"))</f>
        <v>-</v>
      </c>
      <c r="I4528" s="6" t="str">
        <f t="shared" si="283"/>
        <v>-</v>
      </c>
    </row>
    <row r="4529" spans="1:9">
      <c r="A4529" s="6">
        <v>4528</v>
      </c>
      <c r="B4529" s="47" t="str">
        <f t="shared" si="280"/>
        <v>000011B0</v>
      </c>
      <c r="C4529" s="47" t="str">
        <f>IFERROR(VLOOKUP(B4529,总表!A:B,2,0),"-")</f>
        <v>-</v>
      </c>
      <c r="D4529" s="6" t="str">
        <f t="shared" si="281"/>
        <v>-</v>
      </c>
      <c r="E4529" s="6" t="str">
        <f>IFERROR(VLOOKUP(B4529,总表!A:D,3,0),"-")</f>
        <v>-</v>
      </c>
      <c r="F4529" s="6" t="str">
        <f t="shared" si="282"/>
        <v>-</v>
      </c>
      <c r="G4529" s="6" t="s">
        <v>9</v>
      </c>
      <c r="H4529" s="6" t="str">
        <f>IF(IFERROR(VLOOKUP(B4529,总表!A:D,4,0),"露易")=0," ",IFERROR(VLOOKUP(B4529,总表!A:D,4,0),"-"))</f>
        <v>-</v>
      </c>
      <c r="I4529" s="6" t="str">
        <f t="shared" si="283"/>
        <v>-</v>
      </c>
    </row>
    <row r="4530" spans="1:9">
      <c r="A4530" s="6">
        <v>4529</v>
      </c>
      <c r="B4530" s="47" t="str">
        <f t="shared" si="280"/>
        <v>000011B1</v>
      </c>
      <c r="C4530" s="47" t="str">
        <f>IFERROR(VLOOKUP(B4530,总表!A:B,2,0),"-")</f>
        <v>-</v>
      </c>
      <c r="D4530" s="6" t="str">
        <f t="shared" si="281"/>
        <v>-</v>
      </c>
      <c r="E4530" s="6" t="str">
        <f>IFERROR(VLOOKUP(B4530,总表!A:D,3,0),"-")</f>
        <v>-</v>
      </c>
      <c r="F4530" s="6" t="str">
        <f t="shared" si="282"/>
        <v>-</v>
      </c>
      <c r="G4530" s="6" t="s">
        <v>9</v>
      </c>
      <c r="H4530" s="6" t="str">
        <f>IF(IFERROR(VLOOKUP(B4530,总表!A:D,4,0),"露易")=0," ",IFERROR(VLOOKUP(B4530,总表!A:D,4,0),"-"))</f>
        <v>-</v>
      </c>
      <c r="I4530" s="6" t="str">
        <f t="shared" si="283"/>
        <v>-</v>
      </c>
    </row>
    <row r="4531" spans="1:9">
      <c r="A4531" s="6">
        <v>4530</v>
      </c>
      <c r="B4531" s="47" t="str">
        <f t="shared" si="280"/>
        <v>000011B2</v>
      </c>
      <c r="C4531" s="47" t="str">
        <f>IFERROR(VLOOKUP(B4531,总表!A:B,2,0),"-")</f>
        <v>-</v>
      </c>
      <c r="D4531" s="6" t="str">
        <f t="shared" si="281"/>
        <v>-</v>
      </c>
      <c r="E4531" s="6" t="str">
        <f>IFERROR(VLOOKUP(B4531,总表!A:D,3,0),"-")</f>
        <v>-</v>
      </c>
      <c r="F4531" s="6" t="str">
        <f t="shared" si="282"/>
        <v>-</v>
      </c>
      <c r="G4531" s="6" t="s">
        <v>9</v>
      </c>
      <c r="H4531" s="6" t="str">
        <f>IF(IFERROR(VLOOKUP(B4531,总表!A:D,4,0),"露易")=0," ",IFERROR(VLOOKUP(B4531,总表!A:D,4,0),"-"))</f>
        <v>-</v>
      </c>
      <c r="I4531" s="6" t="str">
        <f t="shared" si="283"/>
        <v>-</v>
      </c>
    </row>
    <row r="4532" spans="1:9">
      <c r="A4532" s="6">
        <v>4531</v>
      </c>
      <c r="B4532" s="47" t="str">
        <f t="shared" si="280"/>
        <v>000011B3</v>
      </c>
      <c r="C4532" s="47" t="str">
        <f>IFERROR(VLOOKUP(B4532,总表!A:B,2,0),"-")</f>
        <v>-</v>
      </c>
      <c r="D4532" s="6" t="str">
        <f t="shared" si="281"/>
        <v>-</v>
      </c>
      <c r="E4532" s="6" t="str">
        <f>IFERROR(VLOOKUP(B4532,总表!A:D,3,0),"-")</f>
        <v>-</v>
      </c>
      <c r="F4532" s="6" t="str">
        <f t="shared" si="282"/>
        <v>-</v>
      </c>
      <c r="G4532" s="6" t="s">
        <v>9</v>
      </c>
      <c r="H4532" s="6" t="str">
        <f>IF(IFERROR(VLOOKUP(B4532,总表!A:D,4,0),"露易")=0," ",IFERROR(VLOOKUP(B4532,总表!A:D,4,0),"-"))</f>
        <v>-</v>
      </c>
      <c r="I4532" s="6" t="str">
        <f t="shared" si="283"/>
        <v>-</v>
      </c>
    </row>
    <row r="4533" spans="1:9">
      <c r="A4533" s="6">
        <v>4532</v>
      </c>
      <c r="B4533" s="47" t="str">
        <f t="shared" si="280"/>
        <v>000011B4</v>
      </c>
      <c r="C4533" s="47" t="str">
        <f>IFERROR(VLOOKUP(B4533,总表!A:B,2,0),"-")</f>
        <v>-</v>
      </c>
      <c r="D4533" s="6" t="str">
        <f t="shared" si="281"/>
        <v>-</v>
      </c>
      <c r="E4533" s="6" t="str">
        <f>IFERROR(VLOOKUP(B4533,总表!A:D,3,0),"-")</f>
        <v>-</v>
      </c>
      <c r="F4533" s="6" t="str">
        <f t="shared" si="282"/>
        <v>-</v>
      </c>
      <c r="G4533" s="6" t="s">
        <v>9</v>
      </c>
      <c r="H4533" s="6" t="str">
        <f>IF(IFERROR(VLOOKUP(B4533,总表!A:D,4,0),"露易")=0," ",IFERROR(VLOOKUP(B4533,总表!A:D,4,0),"-"))</f>
        <v>-</v>
      </c>
      <c r="I4533" s="6" t="str">
        <f t="shared" si="283"/>
        <v>-</v>
      </c>
    </row>
    <row r="4534" spans="1:9">
      <c r="A4534" s="6">
        <v>4533</v>
      </c>
      <c r="B4534" s="47" t="str">
        <f t="shared" si="280"/>
        <v>000011B5</v>
      </c>
      <c r="C4534" s="47" t="str">
        <f>IFERROR(VLOOKUP(B4534,总表!A:B,2,0),"-")</f>
        <v>-</v>
      </c>
      <c r="D4534" s="6" t="str">
        <f t="shared" si="281"/>
        <v>-</v>
      </c>
      <c r="E4534" s="6" t="str">
        <f>IFERROR(VLOOKUP(B4534,总表!A:D,3,0),"-")</f>
        <v>-</v>
      </c>
      <c r="F4534" s="6" t="str">
        <f t="shared" si="282"/>
        <v>-</v>
      </c>
      <c r="G4534" s="6" t="s">
        <v>9</v>
      </c>
      <c r="H4534" s="6" t="str">
        <f>IF(IFERROR(VLOOKUP(B4534,总表!A:D,4,0),"露易")=0," ",IFERROR(VLOOKUP(B4534,总表!A:D,4,0),"-"))</f>
        <v>-</v>
      </c>
      <c r="I4534" s="6" t="str">
        <f t="shared" si="283"/>
        <v>-</v>
      </c>
    </row>
    <row r="4535" spans="1:9">
      <c r="A4535" s="6">
        <v>4534</v>
      </c>
      <c r="B4535" s="47" t="str">
        <f t="shared" si="280"/>
        <v>000011B6</v>
      </c>
      <c r="C4535" s="47" t="str">
        <f>IFERROR(VLOOKUP(B4535,总表!A:B,2,0),"-")</f>
        <v>-</v>
      </c>
      <c r="D4535" s="6" t="str">
        <f t="shared" si="281"/>
        <v>-</v>
      </c>
      <c r="E4535" s="6" t="str">
        <f>IFERROR(VLOOKUP(B4535,总表!A:D,3,0),"-")</f>
        <v>-</v>
      </c>
      <c r="F4535" s="6" t="str">
        <f t="shared" si="282"/>
        <v>-</v>
      </c>
      <c r="G4535" s="6" t="s">
        <v>9</v>
      </c>
      <c r="H4535" s="6" t="str">
        <f>IF(IFERROR(VLOOKUP(B4535,总表!A:D,4,0),"露易")=0," ",IFERROR(VLOOKUP(B4535,总表!A:D,4,0),"-"))</f>
        <v>-</v>
      </c>
      <c r="I4535" s="6" t="str">
        <f t="shared" si="283"/>
        <v>-</v>
      </c>
    </row>
    <row r="4536" spans="1:9">
      <c r="A4536" s="6">
        <v>4535</v>
      </c>
      <c r="B4536" s="47" t="str">
        <f t="shared" si="280"/>
        <v>000011B7</v>
      </c>
      <c r="C4536" s="47" t="str">
        <f>IFERROR(VLOOKUP(B4536,总表!A:B,2,0),"-")</f>
        <v>-</v>
      </c>
      <c r="D4536" s="6" t="str">
        <f t="shared" si="281"/>
        <v>-</v>
      </c>
      <c r="E4536" s="6" t="str">
        <f>IFERROR(VLOOKUP(B4536,总表!A:D,3,0),"-")</f>
        <v>-</v>
      </c>
      <c r="F4536" s="6" t="str">
        <f t="shared" si="282"/>
        <v>-</v>
      </c>
      <c r="G4536" s="6" t="s">
        <v>9</v>
      </c>
      <c r="H4536" s="6" t="str">
        <f>IF(IFERROR(VLOOKUP(B4536,总表!A:D,4,0),"露易")=0," ",IFERROR(VLOOKUP(B4536,总表!A:D,4,0),"-"))</f>
        <v>-</v>
      </c>
      <c r="I4536" s="6" t="str">
        <f t="shared" si="283"/>
        <v>-</v>
      </c>
    </row>
    <row r="4537" spans="1:9">
      <c r="A4537" s="6">
        <v>4536</v>
      </c>
      <c r="B4537" s="47" t="str">
        <f t="shared" si="280"/>
        <v>000011B8</v>
      </c>
      <c r="C4537" s="47" t="str">
        <f>IFERROR(VLOOKUP(B4537,总表!A:B,2,0),"-")</f>
        <v>-</v>
      </c>
      <c r="D4537" s="6" t="str">
        <f t="shared" si="281"/>
        <v>-</v>
      </c>
      <c r="E4537" s="6" t="str">
        <f>IFERROR(VLOOKUP(B4537,总表!A:D,3,0),"-")</f>
        <v>-</v>
      </c>
      <c r="F4537" s="6" t="str">
        <f t="shared" si="282"/>
        <v>-</v>
      </c>
      <c r="G4537" s="6" t="s">
        <v>9</v>
      </c>
      <c r="H4537" s="6" t="str">
        <f>IF(IFERROR(VLOOKUP(B4537,总表!A:D,4,0),"露易")=0," ",IFERROR(VLOOKUP(B4537,总表!A:D,4,0),"-"))</f>
        <v>-</v>
      </c>
      <c r="I4537" s="6" t="str">
        <f t="shared" si="283"/>
        <v>-</v>
      </c>
    </row>
    <row r="4538" spans="1:9">
      <c r="A4538" s="6">
        <v>4537</v>
      </c>
      <c r="B4538" s="47" t="str">
        <f t="shared" si="280"/>
        <v>000011B9</v>
      </c>
      <c r="C4538" s="47" t="str">
        <f>IFERROR(VLOOKUP(B4538,总表!A:B,2,0),"-")</f>
        <v>-</v>
      </c>
      <c r="D4538" s="6" t="str">
        <f t="shared" si="281"/>
        <v>-</v>
      </c>
      <c r="E4538" s="6" t="str">
        <f>IFERROR(VLOOKUP(B4538,总表!A:D,3,0),"-")</f>
        <v>-</v>
      </c>
      <c r="F4538" s="6" t="str">
        <f t="shared" si="282"/>
        <v>-</v>
      </c>
      <c r="G4538" s="6" t="s">
        <v>9</v>
      </c>
      <c r="H4538" s="6" t="str">
        <f>IF(IFERROR(VLOOKUP(B4538,总表!A:D,4,0),"露易")=0," ",IFERROR(VLOOKUP(B4538,总表!A:D,4,0),"-"))</f>
        <v>-</v>
      </c>
      <c r="I4538" s="6" t="str">
        <f t="shared" si="283"/>
        <v>-</v>
      </c>
    </row>
    <row r="4539" spans="1:9">
      <c r="A4539" s="6">
        <v>4538</v>
      </c>
      <c r="B4539" s="47" t="str">
        <f t="shared" si="280"/>
        <v>000011BA</v>
      </c>
      <c r="C4539" s="47" t="str">
        <f>IFERROR(VLOOKUP(B4539,总表!A:B,2,0),"-")</f>
        <v>-</v>
      </c>
      <c r="D4539" s="6" t="str">
        <f t="shared" si="281"/>
        <v>-</v>
      </c>
      <c r="E4539" s="6" t="str">
        <f>IFERROR(VLOOKUP(B4539,总表!A:D,3,0),"-")</f>
        <v>-</v>
      </c>
      <c r="F4539" s="6" t="str">
        <f t="shared" si="282"/>
        <v>-</v>
      </c>
      <c r="G4539" s="6" t="s">
        <v>9</v>
      </c>
      <c r="H4539" s="6" t="str">
        <f>IF(IFERROR(VLOOKUP(B4539,总表!A:D,4,0),"露易")=0," ",IFERROR(VLOOKUP(B4539,总表!A:D,4,0),"-"))</f>
        <v>-</v>
      </c>
      <c r="I4539" s="6" t="str">
        <f t="shared" si="283"/>
        <v>-</v>
      </c>
    </row>
    <row r="4540" spans="1:9">
      <c r="A4540" s="6">
        <v>4539</v>
      </c>
      <c r="B4540" s="47" t="str">
        <f t="shared" si="280"/>
        <v>000011BB</v>
      </c>
      <c r="C4540" s="47" t="str">
        <f>IFERROR(VLOOKUP(B4540,总表!A:B,2,0),"-")</f>
        <v>-</v>
      </c>
      <c r="D4540" s="6" t="str">
        <f t="shared" si="281"/>
        <v>-</v>
      </c>
      <c r="E4540" s="6" t="str">
        <f>IFERROR(VLOOKUP(B4540,总表!A:D,3,0),"-")</f>
        <v>-</v>
      </c>
      <c r="F4540" s="6" t="str">
        <f t="shared" si="282"/>
        <v>-</v>
      </c>
      <c r="G4540" s="6" t="s">
        <v>9</v>
      </c>
      <c r="H4540" s="6" t="str">
        <f>IF(IFERROR(VLOOKUP(B4540,总表!A:D,4,0),"露易")=0," ",IFERROR(VLOOKUP(B4540,总表!A:D,4,0),"-"))</f>
        <v>-</v>
      </c>
      <c r="I4540" s="6" t="str">
        <f t="shared" si="283"/>
        <v>-</v>
      </c>
    </row>
    <row r="4541" spans="1:9">
      <c r="A4541" s="6">
        <v>4540</v>
      </c>
      <c r="B4541" s="47" t="str">
        <f t="shared" si="280"/>
        <v>000011BC</v>
      </c>
      <c r="C4541" s="47" t="str">
        <f>IFERROR(VLOOKUP(B4541,总表!A:B,2,0),"-")</f>
        <v>-</v>
      </c>
      <c r="D4541" s="6" t="str">
        <f t="shared" si="281"/>
        <v>-</v>
      </c>
      <c r="E4541" s="6" t="str">
        <f>IFERROR(VLOOKUP(B4541,总表!A:D,3,0),"-")</f>
        <v>-</v>
      </c>
      <c r="F4541" s="6" t="str">
        <f t="shared" si="282"/>
        <v>-</v>
      </c>
      <c r="G4541" s="6" t="s">
        <v>9</v>
      </c>
      <c r="H4541" s="6" t="str">
        <f>IF(IFERROR(VLOOKUP(B4541,总表!A:D,4,0),"露易")=0," ",IFERROR(VLOOKUP(B4541,总表!A:D,4,0),"-"))</f>
        <v>-</v>
      </c>
      <c r="I4541" s="6" t="str">
        <f t="shared" si="283"/>
        <v>-</v>
      </c>
    </row>
    <row r="4542" spans="1:9">
      <c r="A4542" s="6">
        <v>4541</v>
      </c>
      <c r="B4542" s="47" t="str">
        <f t="shared" si="280"/>
        <v>000011BD</v>
      </c>
      <c r="C4542" s="47" t="str">
        <f>IFERROR(VLOOKUP(B4542,总表!A:B,2,0),"-")</f>
        <v>-</v>
      </c>
      <c r="D4542" s="6" t="str">
        <f t="shared" si="281"/>
        <v>-</v>
      </c>
      <c r="E4542" s="6" t="str">
        <f>IFERROR(VLOOKUP(B4542,总表!A:D,3,0),"-")</f>
        <v>-</v>
      </c>
      <c r="F4542" s="6" t="str">
        <f t="shared" si="282"/>
        <v>-</v>
      </c>
      <c r="G4542" s="6" t="s">
        <v>9</v>
      </c>
      <c r="H4542" s="6" t="str">
        <f>IF(IFERROR(VLOOKUP(B4542,总表!A:D,4,0),"露易")=0," ",IFERROR(VLOOKUP(B4542,总表!A:D,4,0),"-"))</f>
        <v>-</v>
      </c>
      <c r="I4542" s="6" t="str">
        <f t="shared" si="283"/>
        <v>-</v>
      </c>
    </row>
    <row r="4543" spans="1:9">
      <c r="A4543" s="6">
        <v>4542</v>
      </c>
      <c r="B4543" s="47" t="str">
        <f t="shared" si="280"/>
        <v>000011BE</v>
      </c>
      <c r="C4543" s="47" t="str">
        <f>IFERROR(VLOOKUP(B4543,总表!A:B,2,0),"-")</f>
        <v>-</v>
      </c>
      <c r="D4543" s="6" t="str">
        <f t="shared" si="281"/>
        <v>-</v>
      </c>
      <c r="E4543" s="6" t="str">
        <f>IFERROR(VLOOKUP(B4543,总表!A:D,3,0),"-")</f>
        <v>-</v>
      </c>
      <c r="F4543" s="6" t="str">
        <f t="shared" si="282"/>
        <v>-</v>
      </c>
      <c r="G4543" s="6" t="s">
        <v>9</v>
      </c>
      <c r="H4543" s="6" t="str">
        <f>IF(IFERROR(VLOOKUP(B4543,总表!A:D,4,0),"露易")=0," ",IFERROR(VLOOKUP(B4543,总表!A:D,4,0),"-"))</f>
        <v>-</v>
      </c>
      <c r="I4543" s="6" t="str">
        <f t="shared" si="283"/>
        <v>-</v>
      </c>
    </row>
    <row r="4544" spans="1:9">
      <c r="A4544" s="6">
        <v>4543</v>
      </c>
      <c r="B4544" s="47" t="str">
        <f t="shared" si="280"/>
        <v>000011BF</v>
      </c>
      <c r="C4544" s="47" t="str">
        <f>IFERROR(VLOOKUP(B4544,总表!A:B,2,0),"-")</f>
        <v>-</v>
      </c>
      <c r="D4544" s="6" t="str">
        <f t="shared" si="281"/>
        <v>-</v>
      </c>
      <c r="E4544" s="6" t="str">
        <f>IFERROR(VLOOKUP(B4544,总表!A:D,3,0),"-")</f>
        <v>-</v>
      </c>
      <c r="F4544" s="6" t="str">
        <f t="shared" si="282"/>
        <v>-</v>
      </c>
      <c r="G4544" s="6" t="s">
        <v>9</v>
      </c>
      <c r="H4544" s="6" t="str">
        <f>IF(IFERROR(VLOOKUP(B4544,总表!A:D,4,0),"露易")=0," ",IFERROR(VLOOKUP(B4544,总表!A:D,4,0),"-"))</f>
        <v>-</v>
      </c>
      <c r="I4544" s="6" t="str">
        <f t="shared" si="283"/>
        <v>-</v>
      </c>
    </row>
    <row r="4545" spans="1:9">
      <c r="A4545" s="6">
        <v>4544</v>
      </c>
      <c r="B4545" s="47" t="str">
        <f t="shared" si="280"/>
        <v>000011C0</v>
      </c>
      <c r="C4545" s="47" t="str">
        <f>IFERROR(VLOOKUP(B4545,总表!A:B,2,0),"-")</f>
        <v>-</v>
      </c>
      <c r="D4545" s="6" t="str">
        <f t="shared" si="281"/>
        <v>-</v>
      </c>
      <c r="E4545" s="6" t="str">
        <f>IFERROR(VLOOKUP(B4545,总表!A:D,3,0),"-")</f>
        <v>-</v>
      </c>
      <c r="F4545" s="6" t="str">
        <f t="shared" si="282"/>
        <v>-</v>
      </c>
      <c r="G4545" s="6" t="s">
        <v>9</v>
      </c>
      <c r="H4545" s="6" t="str">
        <f>IF(IFERROR(VLOOKUP(B4545,总表!A:D,4,0),"露易")=0," ",IFERROR(VLOOKUP(B4545,总表!A:D,4,0),"-"))</f>
        <v>-</v>
      </c>
      <c r="I4545" s="6" t="str">
        <f t="shared" si="283"/>
        <v>-</v>
      </c>
    </row>
    <row r="4546" spans="1:9">
      <c r="A4546" s="6">
        <v>4545</v>
      </c>
      <c r="B4546" s="47" t="str">
        <f t="shared" ref="B4546:B4609" si="284">DEC2HEX(ROW(A4545),8)</f>
        <v>000011C1</v>
      </c>
      <c r="C4546" s="50" t="str">
        <f>IFERROR(VLOOKUP(B4546,总表!A:B,2,0),"-")</f>
        <v>裤裙类</v>
      </c>
      <c r="D4546" s="51" t="str">
        <f t="shared" ref="D4546:D4609" si="285">C4546</f>
        <v>裤裙类</v>
      </c>
      <c r="E4546" s="6" t="str">
        <f>IFERROR(VLOOKUP(B4546,总表!A:D,3,0),"-")</f>
        <v>系带裹裙</v>
      </c>
      <c r="F4546" s="6" t="str">
        <f t="shared" ref="F4546:F4609" si="286">E4546</f>
        <v>系带裹裙</v>
      </c>
      <c r="H4546" s="6" t="str">
        <f>IF(IFERROR(VLOOKUP(B4546,总表!A:D,4,0),"露易")=0," ",IFERROR(VLOOKUP(B4546,总表!A:D,4,0),"-"))</f>
        <v>黄色</v>
      </c>
      <c r="I4546" s="6" t="str">
        <f t="shared" ref="I4546:I4609" si="287">H4546</f>
        <v>黄色</v>
      </c>
    </row>
    <row r="4547" spans="1:9">
      <c r="A4547" s="6">
        <v>4546</v>
      </c>
      <c r="B4547" s="47" t="str">
        <f t="shared" si="284"/>
        <v>000011C2</v>
      </c>
      <c r="C4547" s="50" t="str">
        <f>IFERROR(VLOOKUP(B4547,总表!A:B,2,0),"-")</f>
        <v>摆设类</v>
      </c>
      <c r="D4547" s="51" t="str">
        <f t="shared" si="285"/>
        <v>摆设类</v>
      </c>
      <c r="E4547" s="6" t="str">
        <f>IFERROR(VLOOKUP(B4547,总表!A:D,3,0),"-")</f>
        <v>梨子床铺</v>
      </c>
      <c r="F4547" s="6" t="str">
        <f t="shared" si="286"/>
        <v>梨子床铺</v>
      </c>
      <c r="H4547" s="6" t="str">
        <f>IF(IFERROR(VLOOKUP(B4547,总表!A:D,4,0),"露易")=0," ",IFERROR(VLOOKUP(B4547,总表!A:D,4,0),"-"))</f>
        <v> </v>
      </c>
      <c r="I4547" s="6" t="str">
        <f t="shared" si="287"/>
        <v> </v>
      </c>
    </row>
    <row r="4548" spans="1:9">
      <c r="A4548" s="6">
        <v>4547</v>
      </c>
      <c r="B4548" s="47" t="str">
        <f t="shared" si="284"/>
        <v>000011C3</v>
      </c>
      <c r="C4548" s="50" t="str">
        <f>IFERROR(VLOOKUP(B4548,总表!A:B,2,0),"-")</f>
        <v>裤裙类</v>
      </c>
      <c r="D4548" s="51" t="str">
        <f t="shared" si="285"/>
        <v>裤裙类</v>
      </c>
      <c r="E4548" s="6" t="str">
        <f>IFERROR(VLOOKUP(B4548,总表!A:D,3,0),"-")</f>
        <v>花朵图案刺绣裙</v>
      </c>
      <c r="F4548" s="6" t="str">
        <f t="shared" si="286"/>
        <v>花朵图案刺绣裙</v>
      </c>
      <c r="H4548" s="51" t="str">
        <f>IF(IFERROR(VLOOKUP(B4548,总表!A:D,4,0),"露易")=0," ",IFERROR(VLOOKUP(B4548,总表!A:D,4,0),"-"))</f>
        <v>绿色</v>
      </c>
      <c r="I4548" s="51" t="str">
        <f t="shared" si="287"/>
        <v>绿色</v>
      </c>
    </row>
    <row r="4549" spans="1:9">
      <c r="A4549" s="6">
        <v>4548</v>
      </c>
      <c r="B4549" s="47" t="str">
        <f t="shared" si="284"/>
        <v>000011C4</v>
      </c>
      <c r="C4549" s="50" t="str">
        <f>IFERROR(VLOOKUP(B4549,总表!A:B,2,0),"-")</f>
        <v>裤裙类</v>
      </c>
      <c r="D4549" s="51" t="str">
        <f t="shared" si="285"/>
        <v>裤裙类</v>
      </c>
      <c r="E4549" s="6" t="str">
        <f>IFERROR(VLOOKUP(B4549,总表!A:D,3,0),"-")</f>
        <v>几何图案刺绣裙</v>
      </c>
      <c r="F4549" s="6" t="str">
        <f t="shared" si="286"/>
        <v>几何图案刺绣裙</v>
      </c>
      <c r="H4549" s="51" t="str">
        <f>IF(IFERROR(VLOOKUP(B4549,总表!A:D,4,0),"露易")=0," ",IFERROR(VLOOKUP(B4549,总表!A:D,4,0),"-"))</f>
        <v>蓝色</v>
      </c>
      <c r="I4549" s="51" t="str">
        <f t="shared" si="287"/>
        <v>蓝色</v>
      </c>
    </row>
    <row r="4550" spans="1:9">
      <c r="A4550" s="6">
        <v>4549</v>
      </c>
      <c r="B4550" s="47" t="str">
        <f t="shared" si="284"/>
        <v>000011C5</v>
      </c>
      <c r="C4550" s="47" t="str">
        <f>IFERROR(VLOOKUP(B4550,总表!A:B,2,0),"-")</f>
        <v>其他类</v>
      </c>
      <c r="D4550" s="6" t="str">
        <f t="shared" si="285"/>
        <v>其他类</v>
      </c>
      <c r="E4550" s="51" t="str">
        <f>IFERROR(VLOOKUP(B4550,总表!A:D,3,0),"-")</f>
        <v>鱼饲料</v>
      </c>
      <c r="F4550" s="51" t="str">
        <f t="shared" si="286"/>
        <v>鱼饲料</v>
      </c>
      <c r="H4550" s="6" t="str">
        <f>IF(IFERROR(VLOOKUP(B4550,总表!A:D,4,0),"露易")=0," ",IFERROR(VLOOKUP(B4550,总表!A:D,4,0),"-"))</f>
        <v> </v>
      </c>
      <c r="I4550" s="6" t="str">
        <f t="shared" si="287"/>
        <v> </v>
      </c>
    </row>
    <row r="4551" spans="1:9">
      <c r="A4551" s="6">
        <v>4550</v>
      </c>
      <c r="B4551" s="47" t="str">
        <f t="shared" si="284"/>
        <v>000011C6</v>
      </c>
      <c r="C4551" s="47" t="str">
        <f>IFERROR(VLOOKUP(B4551,总表!A:B,2,0),"-")</f>
        <v>-</v>
      </c>
      <c r="D4551" s="6" t="str">
        <f t="shared" si="285"/>
        <v>-</v>
      </c>
      <c r="E4551" s="6" t="str">
        <f>IFERROR(VLOOKUP(B4551,总表!A:D,3,0),"-")</f>
        <v>-</v>
      </c>
      <c r="F4551" s="6" t="str">
        <f t="shared" si="286"/>
        <v>-</v>
      </c>
      <c r="G4551" s="6" t="s">
        <v>9</v>
      </c>
      <c r="H4551" s="6" t="str">
        <f>IF(IFERROR(VLOOKUP(B4551,总表!A:D,4,0),"露易")=0," ",IFERROR(VLOOKUP(B4551,总表!A:D,4,0),"-"))</f>
        <v>-</v>
      </c>
      <c r="I4551" s="6" t="str">
        <f t="shared" si="287"/>
        <v>-</v>
      </c>
    </row>
    <row r="4552" spans="1:9">
      <c r="A4552" s="6">
        <v>4551</v>
      </c>
      <c r="B4552" s="47" t="str">
        <f t="shared" si="284"/>
        <v>000011C7</v>
      </c>
      <c r="C4552" s="47" t="str">
        <f>IFERROR(VLOOKUP(B4552,总表!A:B,2,0),"-")</f>
        <v>-</v>
      </c>
      <c r="D4552" s="6" t="str">
        <f t="shared" si="285"/>
        <v>-</v>
      </c>
      <c r="E4552" s="6" t="str">
        <f>IFERROR(VLOOKUP(B4552,总表!A:D,3,0),"-")</f>
        <v>-</v>
      </c>
      <c r="F4552" s="6" t="str">
        <f t="shared" si="286"/>
        <v>-</v>
      </c>
      <c r="G4552" s="6" t="s">
        <v>9</v>
      </c>
      <c r="H4552" s="6" t="str">
        <f>IF(IFERROR(VLOOKUP(B4552,总表!A:D,4,0),"露易")=0," ",IFERROR(VLOOKUP(B4552,总表!A:D,4,0),"-"))</f>
        <v>-</v>
      </c>
      <c r="I4552" s="6" t="str">
        <f t="shared" si="287"/>
        <v>-</v>
      </c>
    </row>
    <row r="4553" spans="1:9">
      <c r="A4553" s="6">
        <v>4552</v>
      </c>
      <c r="B4553" s="47" t="str">
        <f t="shared" si="284"/>
        <v>000011C8</v>
      </c>
      <c r="C4553" s="50" t="str">
        <f>IFERROR(VLOOKUP(B4553,总表!A:B,2,0),"-")</f>
        <v>脸部装饰</v>
      </c>
      <c r="D4553" s="51" t="str">
        <f t="shared" si="285"/>
        <v>脸部装饰</v>
      </c>
      <c r="E4553" s="6" t="str">
        <f>IFERROR(VLOOKUP(B4553,总表!A:D,3,0),"-")</f>
        <v>太空墨镜</v>
      </c>
      <c r="F4553" s="6" t="str">
        <f t="shared" si="286"/>
        <v>太空墨镜</v>
      </c>
      <c r="H4553" s="51" t="str">
        <f>IF(IFERROR(VLOOKUP(B4553,总表!A:D,4,0),"露易")=0," ",IFERROR(VLOOKUP(B4553,总表!A:D,4,0),"-"))</f>
        <v>红色</v>
      </c>
      <c r="I4553" s="51" t="str">
        <f t="shared" si="287"/>
        <v>红色</v>
      </c>
    </row>
    <row r="4554" spans="1:9">
      <c r="A4554" s="6">
        <v>4553</v>
      </c>
      <c r="B4554" s="47" t="str">
        <f t="shared" si="284"/>
        <v>000011C9</v>
      </c>
      <c r="C4554" s="47" t="str">
        <f>IFERROR(VLOOKUP(B4554,总表!A:B,2,0),"-")</f>
        <v>上衣</v>
      </c>
      <c r="D4554" s="6" t="str">
        <f t="shared" si="285"/>
        <v>上衣</v>
      </c>
      <c r="E4554" s="6" t="str">
        <f>IFERROR(VLOOKUP(B4554,总表!A:D,3,0),"-")</f>
        <v>配格纹围巾毛衣</v>
      </c>
      <c r="F4554" s="6" t="str">
        <f t="shared" si="286"/>
        <v>配格纹围巾毛衣</v>
      </c>
      <c r="H4554" s="6" t="str">
        <f>IF(IFERROR(VLOOKUP(B4554,总表!A:D,4,0),"露易")=0," ",IFERROR(VLOOKUP(B4554,总表!A:D,4,0),"-"))</f>
        <v>白色</v>
      </c>
      <c r="I4554" s="6" t="str">
        <f t="shared" si="287"/>
        <v>白色</v>
      </c>
    </row>
    <row r="4555" spans="1:9">
      <c r="A4555" s="6">
        <v>4554</v>
      </c>
      <c r="B4555" s="47" t="str">
        <f t="shared" si="284"/>
        <v>000011CA</v>
      </c>
      <c r="C4555" s="47" t="str">
        <f>IFERROR(VLOOKUP(B4555,总表!A:B,2,0),"-")</f>
        <v>-</v>
      </c>
      <c r="D4555" s="6" t="str">
        <f t="shared" si="285"/>
        <v>-</v>
      </c>
      <c r="E4555" s="6" t="str">
        <f>IFERROR(VLOOKUP(B4555,总表!A:D,3,0),"-")</f>
        <v>-</v>
      </c>
      <c r="F4555" s="6" t="str">
        <f t="shared" si="286"/>
        <v>-</v>
      </c>
      <c r="G4555" s="6" t="s">
        <v>9</v>
      </c>
      <c r="H4555" s="6" t="str">
        <f>IF(IFERROR(VLOOKUP(B4555,总表!A:D,4,0),"露易")=0," ",IFERROR(VLOOKUP(B4555,总表!A:D,4,0),"-"))</f>
        <v>-</v>
      </c>
      <c r="I4555" s="6" t="str">
        <f t="shared" si="287"/>
        <v>-</v>
      </c>
    </row>
    <row r="4556" spans="1:9">
      <c r="A4556" s="6">
        <v>4555</v>
      </c>
      <c r="B4556" s="47" t="str">
        <f t="shared" si="284"/>
        <v>000011CB</v>
      </c>
      <c r="C4556" s="50" t="str">
        <f>IFERROR(VLOOKUP(B4556,总表!A:B,2,0),"-")</f>
        <v>连衣套装</v>
      </c>
      <c r="D4556" s="51" t="str">
        <f t="shared" si="285"/>
        <v>连衣套装</v>
      </c>
      <c r="E4556" s="51" t="str">
        <f>IFERROR(VLOOKUP(B4556,总表!A:D,3,0),"-")</f>
        <v>长版牛仔针织罩衫</v>
      </c>
      <c r="F4556" s="51" t="str">
        <f t="shared" si="286"/>
        <v>长版牛仔针织罩衫</v>
      </c>
      <c r="H4556" s="6" t="str">
        <f>IF(IFERROR(VLOOKUP(B4556,总表!A:D,4,0),"露易")=0," ",IFERROR(VLOOKUP(B4556,总表!A:D,4,0),"-"))</f>
        <v>灰色</v>
      </c>
      <c r="I4556" s="6" t="str">
        <f t="shared" si="287"/>
        <v>灰色</v>
      </c>
    </row>
    <row r="4557" spans="1:9">
      <c r="A4557" s="6">
        <v>4556</v>
      </c>
      <c r="B4557" s="47" t="str">
        <f t="shared" si="284"/>
        <v>000011CC</v>
      </c>
      <c r="C4557" s="50" t="str">
        <f>IFERROR(VLOOKUP(B4557,总表!A:B,2,0),"-")</f>
        <v>连衣套装</v>
      </c>
      <c r="D4557" s="51" t="str">
        <f t="shared" si="285"/>
        <v>连衣套装</v>
      </c>
      <c r="E4557" s="6" t="str">
        <f>IFERROR(VLOOKUP(B4557,总表!A:D,3,0),"-")</f>
        <v>排列印花连身裙</v>
      </c>
      <c r="F4557" s="6" t="str">
        <f t="shared" si="286"/>
        <v>排列印花连身裙</v>
      </c>
      <c r="H4557" s="6" t="str">
        <f>IF(IFERROR(VLOOKUP(B4557,总表!A:D,4,0),"露易")=0," ",IFERROR(VLOOKUP(B4557,总表!A:D,4,0),"-"))</f>
        <v>粉红</v>
      </c>
      <c r="I4557" s="6" t="str">
        <f t="shared" si="287"/>
        <v>粉红</v>
      </c>
    </row>
    <row r="4558" spans="1:9">
      <c r="A4558" s="6">
        <v>4557</v>
      </c>
      <c r="B4558" s="47" t="str">
        <f t="shared" si="284"/>
        <v>000011CD</v>
      </c>
      <c r="C4558" s="50" t="str">
        <f>IFERROR(VLOOKUP(B4558,总表!A:B,2,0),"-")</f>
        <v>连衣套装</v>
      </c>
      <c r="D4558" s="51" t="str">
        <f t="shared" si="285"/>
        <v>连衣套装</v>
      </c>
      <c r="E4558" s="6" t="str">
        <f>IFERROR(VLOOKUP(B4558,总表!A:D,3,0),"-")</f>
        <v>复古A字连身裙</v>
      </c>
      <c r="F4558" s="6" t="str">
        <f t="shared" si="286"/>
        <v>复古A字连身裙</v>
      </c>
      <c r="H4558" s="6" t="str">
        <f>IF(IFERROR(VLOOKUP(B4558,总表!A:D,4,0),"露易")=0," ",IFERROR(VLOOKUP(B4558,总表!A:D,4,0),"-"))</f>
        <v>粉红</v>
      </c>
      <c r="I4558" s="6" t="str">
        <f t="shared" si="287"/>
        <v>粉红</v>
      </c>
    </row>
    <row r="4559" spans="1:9">
      <c r="A4559" s="6">
        <v>4558</v>
      </c>
      <c r="B4559" s="47" t="str">
        <f t="shared" si="284"/>
        <v>000011CE</v>
      </c>
      <c r="C4559" s="47" t="str">
        <f>IFERROR(VLOOKUP(B4559,总表!A:B,2,0),"-")</f>
        <v>上衣</v>
      </c>
      <c r="D4559" s="6" t="str">
        <f t="shared" si="285"/>
        <v>上衣</v>
      </c>
      <c r="E4559" s="51" t="str">
        <f>IFERROR(VLOOKUP(B4559,总表!A:D,3,0),"-")</f>
        <v>绑腰衬衫</v>
      </c>
      <c r="F4559" s="51" t="str">
        <f t="shared" si="286"/>
        <v>绑腰衬衫</v>
      </c>
      <c r="H4559" s="6" t="str">
        <f>IF(IFERROR(VLOOKUP(B4559,总表!A:D,4,0),"露易")=0," ",IFERROR(VLOOKUP(B4559,总表!A:D,4,0),"-"))</f>
        <v>黄色</v>
      </c>
      <c r="I4559" s="6" t="str">
        <f t="shared" si="287"/>
        <v>黄色</v>
      </c>
    </row>
    <row r="4560" spans="1:9">
      <c r="A4560" s="6">
        <v>4559</v>
      </c>
      <c r="B4560" s="47" t="str">
        <f t="shared" si="284"/>
        <v>000011CF</v>
      </c>
      <c r="C4560" s="50" t="str">
        <f>IFERROR(VLOOKUP(B4560,总表!A:B,2,0),"-")</f>
        <v>连衣套装</v>
      </c>
      <c r="D4560" s="51" t="str">
        <f t="shared" si="285"/>
        <v>连衣套装</v>
      </c>
      <c r="E4560" s="6" t="str">
        <f>IFERROR(VLOOKUP(B4560,总表!A:D,3,0),"-")</f>
        <v>T恤连身裙</v>
      </c>
      <c r="F4560" s="6" t="str">
        <f t="shared" si="286"/>
        <v>T恤连身裙</v>
      </c>
      <c r="H4560" s="6" t="str">
        <f>IF(IFERROR(VLOOKUP(B4560,总表!A:D,4,0),"露易")=0," ",IFERROR(VLOOKUP(B4560,总表!A:D,4,0),"-"))</f>
        <v>黑色</v>
      </c>
      <c r="I4560" s="6" t="str">
        <f t="shared" si="287"/>
        <v>黑色</v>
      </c>
    </row>
    <row r="4561" spans="1:9">
      <c r="A4561" s="6">
        <v>4560</v>
      </c>
      <c r="B4561" s="47" t="str">
        <f t="shared" si="284"/>
        <v>000011D0</v>
      </c>
      <c r="C4561" s="47" t="str">
        <f>IFERROR(VLOOKUP(B4561,总表!A:B,2,0),"-")</f>
        <v>上衣</v>
      </c>
      <c r="D4561" s="6" t="str">
        <f t="shared" si="285"/>
        <v>上衣</v>
      </c>
      <c r="E4561" s="6" t="str">
        <f>IFERROR(VLOOKUP(B4561,总表!A:D,3,0),"-")</f>
        <v>亮片刺绣无袖上衣</v>
      </c>
      <c r="F4561" s="6" t="str">
        <f t="shared" si="286"/>
        <v>亮片刺绣无袖上衣</v>
      </c>
      <c r="H4561" s="51" t="str">
        <f>IF(IFERROR(VLOOKUP(B4561,总表!A:D,4,0),"露易")=0," ",IFERROR(VLOOKUP(B4561,总表!A:D,4,0),"-"))</f>
        <v>红色</v>
      </c>
      <c r="I4561" s="51" t="str">
        <f t="shared" si="287"/>
        <v>红色</v>
      </c>
    </row>
    <row r="4562" spans="1:9">
      <c r="A4562" s="6">
        <v>4561</v>
      </c>
      <c r="B4562" s="47" t="str">
        <f t="shared" si="284"/>
        <v>000011D1</v>
      </c>
      <c r="C4562" s="47" t="str">
        <f>IFERROR(VLOOKUP(B4562,总表!A:B,2,0),"-")</f>
        <v>-</v>
      </c>
      <c r="D4562" s="6" t="str">
        <f t="shared" si="285"/>
        <v>-</v>
      </c>
      <c r="E4562" s="6" t="str">
        <f>IFERROR(VLOOKUP(B4562,总表!A:D,3,0),"-")</f>
        <v>-</v>
      </c>
      <c r="F4562" s="6" t="str">
        <f t="shared" si="286"/>
        <v>-</v>
      </c>
      <c r="G4562" s="6" t="s">
        <v>9</v>
      </c>
      <c r="H4562" s="6" t="str">
        <f>IF(IFERROR(VLOOKUP(B4562,总表!A:D,4,0),"露易")=0," ",IFERROR(VLOOKUP(B4562,总表!A:D,4,0),"-"))</f>
        <v>-</v>
      </c>
      <c r="I4562" s="6" t="str">
        <f t="shared" si="287"/>
        <v>-</v>
      </c>
    </row>
    <row r="4563" spans="1:9">
      <c r="A4563" s="6">
        <v>4562</v>
      </c>
      <c r="B4563" s="47" t="str">
        <f t="shared" si="284"/>
        <v>000011D2</v>
      </c>
      <c r="C4563" s="47" t="str">
        <f>IFERROR(VLOOKUP(B4563,总表!A:B,2,0),"-")</f>
        <v>-</v>
      </c>
      <c r="D4563" s="6" t="str">
        <f t="shared" si="285"/>
        <v>-</v>
      </c>
      <c r="E4563" s="6" t="str">
        <f>IFERROR(VLOOKUP(B4563,总表!A:D,3,0),"-")</f>
        <v>-</v>
      </c>
      <c r="F4563" s="6" t="str">
        <f t="shared" si="286"/>
        <v>-</v>
      </c>
      <c r="G4563" s="6" t="s">
        <v>9</v>
      </c>
      <c r="H4563" s="6" t="str">
        <f>IF(IFERROR(VLOOKUP(B4563,总表!A:D,4,0),"露易")=0," ",IFERROR(VLOOKUP(B4563,总表!A:D,4,0),"-"))</f>
        <v>-</v>
      </c>
      <c r="I4563" s="6" t="str">
        <f t="shared" si="287"/>
        <v>-</v>
      </c>
    </row>
    <row r="4564" spans="1:9">
      <c r="A4564" s="6">
        <v>4563</v>
      </c>
      <c r="B4564" s="47" t="str">
        <f t="shared" si="284"/>
        <v>000011D3</v>
      </c>
      <c r="C4564" s="50" t="str">
        <f>IFERROR(VLOOKUP(B4564,总表!A:B,2,0),"-")</f>
        <v>连衣套装</v>
      </c>
      <c r="D4564" s="51" t="str">
        <f t="shared" si="285"/>
        <v>连衣套装</v>
      </c>
      <c r="E4564" s="51" t="str">
        <f>IFERROR(VLOOKUP(B4564,总表!A:D,3,0),"-")</f>
        <v>视觉系服装</v>
      </c>
      <c r="F4564" s="51" t="str">
        <f t="shared" si="286"/>
        <v>视觉系服装</v>
      </c>
      <c r="H4564" s="6" t="str">
        <f>IF(IFERROR(VLOOKUP(B4564,总表!A:D,4,0),"露易")=0," ",IFERROR(VLOOKUP(B4564,总表!A:D,4,0),"-"))</f>
        <v>黑色</v>
      </c>
      <c r="I4564" s="6" t="str">
        <f t="shared" si="287"/>
        <v>黑色</v>
      </c>
    </row>
    <row r="4565" spans="1:9">
      <c r="A4565" s="6">
        <v>4564</v>
      </c>
      <c r="B4565" s="47" t="str">
        <f t="shared" si="284"/>
        <v>000011D4</v>
      </c>
      <c r="C4565" s="47" t="str">
        <f>IFERROR(VLOOKUP(B4565,总表!A:B,2,0),"-")</f>
        <v>-</v>
      </c>
      <c r="D4565" s="6" t="str">
        <f t="shared" si="285"/>
        <v>-</v>
      </c>
      <c r="E4565" s="6" t="str">
        <f>IFERROR(VLOOKUP(B4565,总表!A:D,3,0),"-")</f>
        <v>-</v>
      </c>
      <c r="F4565" s="6" t="str">
        <f t="shared" si="286"/>
        <v>-</v>
      </c>
      <c r="G4565" s="6" t="s">
        <v>9</v>
      </c>
      <c r="H4565" s="6" t="str">
        <f>IF(IFERROR(VLOOKUP(B4565,总表!A:D,4,0),"露易")=0," ",IFERROR(VLOOKUP(B4565,总表!A:D,4,0),"-"))</f>
        <v>-</v>
      </c>
      <c r="I4565" s="6" t="str">
        <f t="shared" si="287"/>
        <v>-</v>
      </c>
    </row>
    <row r="4566" spans="1:9">
      <c r="A4566" s="6">
        <v>4565</v>
      </c>
      <c r="B4566" s="47" t="str">
        <f t="shared" si="284"/>
        <v>000011D5</v>
      </c>
      <c r="C4566" s="47" t="str">
        <f>IFERROR(VLOOKUP(B4566,总表!A:B,2,0),"-")</f>
        <v>上衣</v>
      </c>
      <c r="D4566" s="6" t="str">
        <f t="shared" si="285"/>
        <v>上衣</v>
      </c>
      <c r="E4566" s="6" t="str">
        <f>IFERROR(VLOOKUP(B4566,总表!A:D,3,0),"-")</f>
        <v>皮风衣</v>
      </c>
      <c r="F4566" s="6" t="str">
        <f t="shared" si="286"/>
        <v>皮风衣</v>
      </c>
      <c r="H4566" s="6" t="str">
        <f>IF(IFERROR(VLOOKUP(B4566,总表!A:D,4,0),"露易")=0," ",IFERROR(VLOOKUP(B4566,总表!A:D,4,0),"-"))</f>
        <v>黑色</v>
      </c>
      <c r="I4566" s="6" t="str">
        <f t="shared" si="287"/>
        <v>黑色</v>
      </c>
    </row>
    <row r="4567" spans="1:9">
      <c r="A4567" s="6">
        <v>4566</v>
      </c>
      <c r="B4567" s="47" t="str">
        <f t="shared" si="284"/>
        <v>000011D6</v>
      </c>
      <c r="C4567" s="47" t="str">
        <f>IFERROR(VLOOKUP(B4567,总表!A:B,2,0),"-")</f>
        <v>上衣</v>
      </c>
      <c r="D4567" s="6" t="str">
        <f t="shared" si="285"/>
        <v>上衣</v>
      </c>
      <c r="E4567" s="51" t="str">
        <f>IFERROR(VLOOKUP(B4567,总表!A:D,3,0),"-")</f>
        <v>驯鹿毛衣</v>
      </c>
      <c r="F4567" s="51" t="str">
        <f t="shared" si="286"/>
        <v>驯鹿毛衣</v>
      </c>
      <c r="H4567" s="51" t="str">
        <f>IF(IFERROR(VLOOKUP(B4567,总表!A:D,4,0),"露易")=0," ",IFERROR(VLOOKUP(B4567,总表!A:D,4,0),"-"))</f>
        <v>绿色</v>
      </c>
      <c r="I4567" s="51" t="str">
        <f t="shared" si="287"/>
        <v>绿色</v>
      </c>
    </row>
    <row r="4568" spans="1:9">
      <c r="A4568" s="6">
        <v>4567</v>
      </c>
      <c r="B4568" s="47" t="str">
        <f t="shared" si="284"/>
        <v>000011D7</v>
      </c>
      <c r="C4568" s="47" t="str">
        <f>IFERROR(VLOOKUP(B4568,总表!A:B,2,0),"-")</f>
        <v>上衣</v>
      </c>
      <c r="D4568" s="6" t="str">
        <f t="shared" si="285"/>
        <v>上衣</v>
      </c>
      <c r="E4568" s="6" t="str">
        <f>IFERROR(VLOOKUP(B4568,总表!A:D,3,0),"-")</f>
        <v>前绑结衬衫</v>
      </c>
      <c r="F4568" s="6" t="str">
        <f t="shared" si="286"/>
        <v>前绑结衬衫</v>
      </c>
      <c r="H4568" s="51" t="str">
        <f>IF(IFERROR(VLOOKUP(B4568,总表!A:D,4,0),"露易")=0," ",IFERROR(VLOOKUP(B4568,总表!A:D,4,0),"-"))</f>
        <v>蓝色</v>
      </c>
      <c r="I4568" s="51" t="str">
        <f t="shared" si="287"/>
        <v>蓝色</v>
      </c>
    </row>
    <row r="4569" spans="1:9">
      <c r="A4569" s="6">
        <v>4568</v>
      </c>
      <c r="B4569" s="47" t="str">
        <f t="shared" si="284"/>
        <v>000011D8</v>
      </c>
      <c r="C4569" s="47" t="str">
        <f>IFERROR(VLOOKUP(B4569,总表!A:B,2,0),"-")</f>
        <v>-</v>
      </c>
      <c r="D4569" s="6" t="str">
        <f t="shared" si="285"/>
        <v>-</v>
      </c>
      <c r="E4569" s="6" t="str">
        <f>IFERROR(VLOOKUP(B4569,总表!A:D,3,0),"-")</f>
        <v>-</v>
      </c>
      <c r="F4569" s="6" t="str">
        <f t="shared" si="286"/>
        <v>-</v>
      </c>
      <c r="G4569" s="6" t="s">
        <v>9</v>
      </c>
      <c r="H4569" s="6" t="str">
        <f>IF(IFERROR(VLOOKUP(B4569,总表!A:D,4,0),"露易")=0," ",IFERROR(VLOOKUP(B4569,总表!A:D,4,0),"-"))</f>
        <v>-</v>
      </c>
      <c r="I4569" s="6" t="str">
        <f t="shared" si="287"/>
        <v>-</v>
      </c>
    </row>
    <row r="4570" spans="1:9">
      <c r="A4570" s="6">
        <v>4569</v>
      </c>
      <c r="B4570" s="47" t="str">
        <f t="shared" si="284"/>
        <v>000011D9</v>
      </c>
      <c r="C4570" s="47" t="str">
        <f>IFERROR(VLOOKUP(B4570,总表!A:B,2,0),"-")</f>
        <v>-</v>
      </c>
      <c r="D4570" s="6" t="str">
        <f t="shared" si="285"/>
        <v>-</v>
      </c>
      <c r="E4570" s="6" t="str">
        <f>IFERROR(VLOOKUP(B4570,总表!A:D,3,0),"-")</f>
        <v>-</v>
      </c>
      <c r="F4570" s="6" t="str">
        <f t="shared" si="286"/>
        <v>-</v>
      </c>
      <c r="G4570" s="6" t="s">
        <v>9</v>
      </c>
      <c r="H4570" s="6" t="str">
        <f>IF(IFERROR(VLOOKUP(B4570,总表!A:D,4,0),"露易")=0," ",IFERROR(VLOOKUP(B4570,总表!A:D,4,0),"-"))</f>
        <v>-</v>
      </c>
      <c r="I4570" s="6" t="str">
        <f t="shared" si="287"/>
        <v>-</v>
      </c>
    </row>
    <row r="4571" spans="1:9">
      <c r="A4571" s="6">
        <v>4570</v>
      </c>
      <c r="B4571" s="47" t="str">
        <f t="shared" si="284"/>
        <v>000011DA</v>
      </c>
      <c r="C4571" s="50" t="str">
        <f>IFERROR(VLOOKUP(B4571,总表!A:B,2,0),"-")</f>
        <v>连衣套装</v>
      </c>
      <c r="D4571" s="51" t="str">
        <f t="shared" si="285"/>
        <v>连衣套装</v>
      </c>
      <c r="E4571" s="6" t="str">
        <f>IFERROR(VLOOKUP(B4571,总表!A:D,3,0),"-")</f>
        <v>花朵图案蕾丝连身裙</v>
      </c>
      <c r="F4571" s="6" t="str">
        <f t="shared" si="286"/>
        <v>花朵图案蕾丝连身裙</v>
      </c>
      <c r="H4571" s="6" t="str">
        <f>IF(IFERROR(VLOOKUP(B4571,总表!A:D,4,0),"露易")=0," ",IFERROR(VLOOKUP(B4571,总表!A:D,4,0),"-"))</f>
        <v>浅蓝色</v>
      </c>
      <c r="I4571" s="6" t="str">
        <f t="shared" si="287"/>
        <v>浅蓝色</v>
      </c>
    </row>
    <row r="4572" spans="1:9">
      <c r="A4572" s="6">
        <v>4571</v>
      </c>
      <c r="B4572" s="47" t="str">
        <f t="shared" si="284"/>
        <v>000011DB</v>
      </c>
      <c r="C4572" s="47" t="str">
        <f>IFERROR(VLOOKUP(B4572,总表!A:B,2,0),"-")</f>
        <v>-</v>
      </c>
      <c r="D4572" s="6" t="str">
        <f t="shared" si="285"/>
        <v>-</v>
      </c>
      <c r="E4572" s="6" t="str">
        <f>IFERROR(VLOOKUP(B4572,总表!A:D,3,0),"-")</f>
        <v>-</v>
      </c>
      <c r="F4572" s="6" t="str">
        <f t="shared" si="286"/>
        <v>-</v>
      </c>
      <c r="G4572" s="6" t="s">
        <v>9</v>
      </c>
      <c r="H4572" s="6" t="str">
        <f>IF(IFERROR(VLOOKUP(B4572,总表!A:D,4,0),"露易")=0," ",IFERROR(VLOOKUP(B4572,总表!A:D,4,0),"-"))</f>
        <v>-</v>
      </c>
      <c r="I4572" s="6" t="str">
        <f t="shared" si="287"/>
        <v>-</v>
      </c>
    </row>
    <row r="4573" spans="1:9">
      <c r="A4573" s="6">
        <v>4572</v>
      </c>
      <c r="B4573" s="47" t="str">
        <f t="shared" si="284"/>
        <v>000011DC</v>
      </c>
      <c r="C4573" s="50" t="str">
        <f>IFERROR(VLOOKUP(B4573,总表!A:B,2,0),"-")</f>
        <v>摆设类</v>
      </c>
      <c r="D4573" s="51" t="str">
        <f t="shared" si="285"/>
        <v>摆设类</v>
      </c>
      <c r="E4573" s="6" t="str">
        <f>IFERROR(VLOOKUP(B4573,总表!A:D,3,0),"-")</f>
        <v>有罩落地灯</v>
      </c>
      <c r="F4573" s="6" t="str">
        <f t="shared" si="286"/>
        <v>有罩落地灯</v>
      </c>
      <c r="H4573" s="6" t="str">
        <f>IF(IFERROR(VLOOKUP(B4573,总表!A:D,4,0),"露易")=0," ",IFERROR(VLOOKUP(B4573,总表!A:D,4,0),"-"))</f>
        <v> </v>
      </c>
      <c r="I4573" s="6" t="str">
        <f t="shared" si="287"/>
        <v> </v>
      </c>
    </row>
    <row r="4574" spans="1:9">
      <c r="A4574" s="6">
        <v>4573</v>
      </c>
      <c r="B4574" s="47" t="str">
        <f t="shared" si="284"/>
        <v>000011DD</v>
      </c>
      <c r="C4574" s="47" t="str">
        <f>IFERROR(VLOOKUP(B4574,总表!A:B,2,0),"-")</f>
        <v>-</v>
      </c>
      <c r="D4574" s="6" t="str">
        <f t="shared" si="285"/>
        <v>-</v>
      </c>
      <c r="E4574" s="6" t="str">
        <f>IFERROR(VLOOKUP(B4574,总表!A:D,3,0),"-")</f>
        <v>-</v>
      </c>
      <c r="F4574" s="6" t="str">
        <f t="shared" si="286"/>
        <v>-</v>
      </c>
      <c r="G4574" s="6" t="s">
        <v>9</v>
      </c>
      <c r="H4574" s="6" t="str">
        <f>IF(IFERROR(VLOOKUP(B4574,总表!A:D,4,0),"露易")=0," ",IFERROR(VLOOKUP(B4574,总表!A:D,4,0),"-"))</f>
        <v>-</v>
      </c>
      <c r="I4574" s="6" t="str">
        <f t="shared" si="287"/>
        <v>-</v>
      </c>
    </row>
    <row r="4575" spans="1:9">
      <c r="A4575" s="6">
        <v>4574</v>
      </c>
      <c r="B4575" s="47" t="str">
        <f t="shared" si="284"/>
        <v>000011DE</v>
      </c>
      <c r="C4575" s="47" t="str">
        <f>IFERROR(VLOOKUP(B4575,总表!A:B,2,0),"-")</f>
        <v>上衣</v>
      </c>
      <c r="D4575" s="6" t="str">
        <f t="shared" si="285"/>
        <v>上衣</v>
      </c>
      <c r="E4575" s="6" t="str">
        <f>IFERROR(VLOOKUP(B4575,总表!A:D,3,0),"-")</f>
        <v>立式折领大衣</v>
      </c>
      <c r="F4575" s="6" t="str">
        <f t="shared" si="286"/>
        <v>立式折领大衣</v>
      </c>
      <c r="H4575" s="6" t="str">
        <f>IF(IFERROR(VLOOKUP(B4575,总表!A:D,4,0),"露易")=0," ",IFERROR(VLOOKUP(B4575,总表!A:D,4,0),"-"))</f>
        <v>浅蓝色</v>
      </c>
      <c r="I4575" s="6" t="str">
        <f t="shared" si="287"/>
        <v>浅蓝色</v>
      </c>
    </row>
    <row r="4576" spans="1:9">
      <c r="A4576" s="6">
        <v>4575</v>
      </c>
      <c r="B4576" s="47" t="str">
        <f t="shared" si="284"/>
        <v>000011DF</v>
      </c>
      <c r="C4576" s="47" t="str">
        <f>IFERROR(VLOOKUP(B4576,总表!A:B,2,0),"-")</f>
        <v>上衣</v>
      </c>
      <c r="D4576" s="6" t="str">
        <f t="shared" si="285"/>
        <v>上衣</v>
      </c>
      <c r="E4576" s="6" t="str">
        <f>IFERROR(VLOOKUP(B4576,总表!A:D,3,0),"-")</f>
        <v>品位高雅毛衣</v>
      </c>
      <c r="F4576" s="6" t="str">
        <f t="shared" si="286"/>
        <v>品位高雅毛衣</v>
      </c>
      <c r="H4576" s="6" t="str">
        <f>IF(IFERROR(VLOOKUP(B4576,总表!A:D,4,0),"露易")=0," ",IFERROR(VLOOKUP(B4576,总表!A:D,4,0),"-"))</f>
        <v>紫色</v>
      </c>
      <c r="I4576" s="6" t="str">
        <f t="shared" si="287"/>
        <v>紫色</v>
      </c>
    </row>
    <row r="4577" spans="1:9">
      <c r="A4577" s="6">
        <v>4576</v>
      </c>
      <c r="B4577" s="47" t="str">
        <f t="shared" si="284"/>
        <v>000011E0</v>
      </c>
      <c r="C4577" s="47" t="str">
        <f>IFERROR(VLOOKUP(B4577,总表!A:B,2,0),"-")</f>
        <v>上衣</v>
      </c>
      <c r="D4577" s="6" t="str">
        <f t="shared" si="285"/>
        <v>上衣</v>
      </c>
      <c r="E4577" s="6" t="str">
        <f>IFERROR(VLOOKUP(B4577,总表!A:D,3,0),"-")</f>
        <v>西部牛仔衬衫</v>
      </c>
      <c r="F4577" s="6" t="str">
        <f t="shared" si="286"/>
        <v>西部牛仔衬衫</v>
      </c>
      <c r="H4577" s="6" t="str">
        <f>IF(IFERROR(VLOOKUP(B4577,总表!A:D,4,0),"露易")=0," ",IFERROR(VLOOKUP(B4577,总表!A:D,4,0),"-"))</f>
        <v>白色</v>
      </c>
      <c r="I4577" s="6" t="str">
        <f t="shared" si="287"/>
        <v>白色</v>
      </c>
    </row>
    <row r="4578" spans="1:9">
      <c r="A4578" s="6">
        <v>4577</v>
      </c>
      <c r="B4578" s="47" t="str">
        <f t="shared" si="284"/>
        <v>000011E1</v>
      </c>
      <c r="C4578" s="50" t="str">
        <f>IFERROR(VLOOKUP(B4578,总表!A:B,2,0),"-")</f>
        <v>连衣套装</v>
      </c>
      <c r="D4578" s="51" t="str">
        <f t="shared" si="285"/>
        <v>连衣套装</v>
      </c>
      <c r="E4578" s="6" t="str">
        <f>IFERROR(VLOOKUP(B4578,总表!A:D,3,0),"-")</f>
        <v>毛虫装</v>
      </c>
      <c r="F4578" s="6" t="str">
        <f t="shared" si="286"/>
        <v>毛虫装</v>
      </c>
      <c r="H4578" s="51" t="str">
        <f>IF(IFERROR(VLOOKUP(B4578,总表!A:D,4,0),"露易")=0," ",IFERROR(VLOOKUP(B4578,总表!A:D,4,0),"-"))</f>
        <v>绿色</v>
      </c>
      <c r="I4578" s="51" t="str">
        <f t="shared" si="287"/>
        <v>绿色</v>
      </c>
    </row>
    <row r="4579" spans="1:9">
      <c r="A4579" s="6">
        <v>4578</v>
      </c>
      <c r="B4579" s="47" t="str">
        <f t="shared" si="284"/>
        <v>000011E2</v>
      </c>
      <c r="C4579" s="47" t="str">
        <f>IFERROR(VLOOKUP(B4579,总表!A:B,2,0),"-")</f>
        <v>上衣</v>
      </c>
      <c r="D4579" s="6" t="str">
        <f t="shared" si="285"/>
        <v>上衣</v>
      </c>
      <c r="E4579" s="6" t="str">
        <f>IFERROR(VLOOKUP(B4579,总表!A:D,3,0),"-")</f>
        <v>格纹细肩带背心</v>
      </c>
      <c r="F4579" s="6" t="str">
        <f t="shared" si="286"/>
        <v>格纹细肩带背心</v>
      </c>
      <c r="H4579" s="6" t="str">
        <f>IF(IFERROR(VLOOKUP(B4579,总表!A:D,4,0),"露易")=0," ",IFERROR(VLOOKUP(B4579,总表!A:D,4,0),"-"))</f>
        <v>灰色</v>
      </c>
      <c r="I4579" s="6" t="str">
        <f t="shared" si="287"/>
        <v>灰色</v>
      </c>
    </row>
    <row r="4580" spans="1:9">
      <c r="A4580" s="6">
        <v>4579</v>
      </c>
      <c r="B4580" s="47" t="str">
        <f t="shared" si="284"/>
        <v>000011E3</v>
      </c>
      <c r="C4580" s="50" t="str">
        <f>IFERROR(VLOOKUP(B4580,总表!A:B,2,0),"-")</f>
        <v>连衣套装</v>
      </c>
      <c r="D4580" s="51" t="str">
        <f t="shared" si="285"/>
        <v>连衣套装</v>
      </c>
      <c r="E4580" s="6" t="str">
        <f>IFERROR(VLOOKUP(B4580,总表!A:D,3,0),"-")</f>
        <v>小屋印花连身裙</v>
      </c>
      <c r="F4580" s="6" t="str">
        <f t="shared" si="286"/>
        <v>小屋印花连身裙</v>
      </c>
      <c r="H4580" s="6" t="str">
        <f>IF(IFERROR(VLOOKUP(B4580,总表!A:D,4,0),"露易")=0," ",IFERROR(VLOOKUP(B4580,总表!A:D,4,0),"-"))</f>
        <v>白色</v>
      </c>
      <c r="I4580" s="6" t="str">
        <f t="shared" si="287"/>
        <v>白色</v>
      </c>
    </row>
    <row r="4581" spans="1:9">
      <c r="A4581" s="6">
        <v>4580</v>
      </c>
      <c r="B4581" s="47" t="str">
        <f t="shared" si="284"/>
        <v>000011E4</v>
      </c>
      <c r="C4581" s="47" t="str">
        <f>IFERROR(VLOOKUP(B4581,总表!A:B,2,0),"-")</f>
        <v>-</v>
      </c>
      <c r="D4581" s="6" t="str">
        <f t="shared" si="285"/>
        <v>-</v>
      </c>
      <c r="E4581" s="6" t="str">
        <f>IFERROR(VLOOKUP(B4581,总表!A:D,3,0),"-")</f>
        <v>-</v>
      </c>
      <c r="F4581" s="6" t="str">
        <f t="shared" si="286"/>
        <v>-</v>
      </c>
      <c r="G4581" s="6" t="s">
        <v>9</v>
      </c>
      <c r="H4581" s="6" t="str">
        <f>IF(IFERROR(VLOOKUP(B4581,总表!A:D,4,0),"露易")=0," ",IFERROR(VLOOKUP(B4581,总表!A:D,4,0),"-"))</f>
        <v>-</v>
      </c>
      <c r="I4581" s="6" t="str">
        <f t="shared" si="287"/>
        <v>-</v>
      </c>
    </row>
    <row r="4582" spans="1:9">
      <c r="A4582" s="6">
        <v>4581</v>
      </c>
      <c r="B4582" s="47" t="str">
        <f t="shared" si="284"/>
        <v>000011E5</v>
      </c>
      <c r="C4582" s="47" t="str">
        <f>IFERROR(VLOOKUP(B4582,总表!A:B,2,0),"-")</f>
        <v>-</v>
      </c>
      <c r="D4582" s="6" t="str">
        <f t="shared" si="285"/>
        <v>-</v>
      </c>
      <c r="E4582" s="6" t="str">
        <f>IFERROR(VLOOKUP(B4582,总表!A:D,3,0),"-")</f>
        <v>-</v>
      </c>
      <c r="F4582" s="6" t="str">
        <f t="shared" si="286"/>
        <v>-</v>
      </c>
      <c r="G4582" s="6" t="s">
        <v>9</v>
      </c>
      <c r="H4582" s="6" t="str">
        <f>IF(IFERROR(VLOOKUP(B4582,总表!A:D,4,0),"露易")=0," ",IFERROR(VLOOKUP(B4582,总表!A:D,4,0),"-"))</f>
        <v>-</v>
      </c>
      <c r="I4582" s="6" t="str">
        <f t="shared" si="287"/>
        <v>-</v>
      </c>
    </row>
    <row r="4583" spans="1:9">
      <c r="A4583" s="6">
        <v>4582</v>
      </c>
      <c r="B4583" s="47" t="str">
        <f t="shared" si="284"/>
        <v>000011E6</v>
      </c>
      <c r="C4583" s="47" t="str">
        <f>IFERROR(VLOOKUP(B4583,总表!A:B,2,0),"-")</f>
        <v>-</v>
      </c>
      <c r="D4583" s="6" t="str">
        <f t="shared" si="285"/>
        <v>-</v>
      </c>
      <c r="E4583" s="6" t="str">
        <f>IFERROR(VLOOKUP(B4583,总表!A:D,3,0),"-")</f>
        <v>-</v>
      </c>
      <c r="F4583" s="6" t="str">
        <f t="shared" si="286"/>
        <v>-</v>
      </c>
      <c r="G4583" s="6" t="s">
        <v>9</v>
      </c>
      <c r="H4583" s="6" t="str">
        <f>IF(IFERROR(VLOOKUP(B4583,总表!A:D,4,0),"露易")=0," ",IFERROR(VLOOKUP(B4583,总表!A:D,4,0),"-"))</f>
        <v>-</v>
      </c>
      <c r="I4583" s="6" t="str">
        <f t="shared" si="287"/>
        <v>-</v>
      </c>
    </row>
    <row r="4584" spans="1:9">
      <c r="A4584" s="6">
        <v>4583</v>
      </c>
      <c r="B4584" s="47" t="str">
        <f t="shared" si="284"/>
        <v>000011E7</v>
      </c>
      <c r="C4584" s="47" t="str">
        <f>IFERROR(VLOOKUP(B4584,总表!A:B,2,0),"-")</f>
        <v>-</v>
      </c>
      <c r="D4584" s="6" t="str">
        <f t="shared" si="285"/>
        <v>-</v>
      </c>
      <c r="E4584" s="6" t="str">
        <f>IFERROR(VLOOKUP(B4584,总表!A:D,3,0),"-")</f>
        <v>-</v>
      </c>
      <c r="F4584" s="6" t="str">
        <f t="shared" si="286"/>
        <v>-</v>
      </c>
      <c r="G4584" s="6" t="s">
        <v>9</v>
      </c>
      <c r="H4584" s="6" t="str">
        <f>IF(IFERROR(VLOOKUP(B4584,总表!A:D,4,0),"露易")=0," ",IFERROR(VLOOKUP(B4584,总表!A:D,4,0),"-"))</f>
        <v>-</v>
      </c>
      <c r="I4584" s="6" t="str">
        <f t="shared" si="287"/>
        <v>-</v>
      </c>
    </row>
    <row r="4585" spans="1:9">
      <c r="A4585" s="6">
        <v>4584</v>
      </c>
      <c r="B4585" s="47" t="str">
        <f t="shared" si="284"/>
        <v>000011E8</v>
      </c>
      <c r="C4585" s="50" t="str">
        <f>IFERROR(VLOOKUP(B4585,总表!A:B,2,0),"-")</f>
        <v>连衣套装</v>
      </c>
      <c r="D4585" s="51" t="str">
        <f t="shared" si="285"/>
        <v>连衣套装</v>
      </c>
      <c r="E4585" s="6" t="str">
        <f>IFERROR(VLOOKUP(B4585,总表!A:D,3,0),"-")</f>
        <v>森林图案连身裙</v>
      </c>
      <c r="F4585" s="6" t="str">
        <f t="shared" si="286"/>
        <v>森林图案连身裙</v>
      </c>
      <c r="H4585" s="51" t="str">
        <f>IF(IFERROR(VLOOKUP(B4585,总表!A:D,4,0),"露易")=0," ",IFERROR(VLOOKUP(B4585,总表!A:D,4,0),"-"))</f>
        <v>绿色</v>
      </c>
      <c r="I4585" s="51" t="str">
        <f t="shared" si="287"/>
        <v>绿色</v>
      </c>
    </row>
    <row r="4586" spans="1:9">
      <c r="A4586" s="6">
        <v>4585</v>
      </c>
      <c r="B4586" s="47" t="str">
        <f t="shared" si="284"/>
        <v>000011E9</v>
      </c>
      <c r="C4586" s="47" t="str">
        <f>IFERROR(VLOOKUP(B4586,总表!A:B,2,0),"-")</f>
        <v>-</v>
      </c>
      <c r="D4586" s="6" t="str">
        <f t="shared" si="285"/>
        <v>-</v>
      </c>
      <c r="E4586" s="6" t="str">
        <f>IFERROR(VLOOKUP(B4586,总表!A:D,3,0),"-")</f>
        <v>-</v>
      </c>
      <c r="F4586" s="6" t="str">
        <f t="shared" si="286"/>
        <v>-</v>
      </c>
      <c r="G4586" s="6" t="s">
        <v>9</v>
      </c>
      <c r="H4586" s="6" t="str">
        <f>IF(IFERROR(VLOOKUP(B4586,总表!A:D,4,0),"露易")=0," ",IFERROR(VLOOKUP(B4586,总表!A:D,4,0),"-"))</f>
        <v>-</v>
      </c>
      <c r="I4586" s="6" t="str">
        <f t="shared" si="287"/>
        <v>-</v>
      </c>
    </row>
    <row r="4587" spans="1:9">
      <c r="A4587" s="6">
        <v>4586</v>
      </c>
      <c r="B4587" s="47" t="str">
        <f t="shared" si="284"/>
        <v>000011EA</v>
      </c>
      <c r="C4587" s="50" t="str">
        <f>IFERROR(VLOOKUP(B4587,总表!A:B,2,0),"-")</f>
        <v>连衣套装</v>
      </c>
      <c r="D4587" s="51" t="str">
        <f t="shared" si="285"/>
        <v>连衣套装</v>
      </c>
      <c r="E4587" s="6" t="str">
        <f>IFERROR(VLOOKUP(B4587,总表!A:D,3,0),"-")</f>
        <v>橄榄球制服</v>
      </c>
      <c r="F4587" s="6" t="str">
        <f t="shared" si="286"/>
        <v>橄榄球制服</v>
      </c>
      <c r="H4587" s="51" t="str">
        <f>IF(IFERROR(VLOOKUP(B4587,总表!A:D,4,0),"露易")=0," ",IFERROR(VLOOKUP(B4587,总表!A:D,4,0),"-"))</f>
        <v>红色×白色</v>
      </c>
      <c r="I4587" s="51" t="str">
        <f t="shared" si="287"/>
        <v>红色×白色</v>
      </c>
    </row>
    <row r="4588" spans="1:9">
      <c r="A4588" s="6">
        <v>4587</v>
      </c>
      <c r="B4588" s="47" t="str">
        <f t="shared" si="284"/>
        <v>000011EB</v>
      </c>
      <c r="C4588" s="47" t="str">
        <f>IFERROR(VLOOKUP(B4588,总表!A:B,2,0),"-")</f>
        <v>-</v>
      </c>
      <c r="D4588" s="6" t="str">
        <f t="shared" si="285"/>
        <v>-</v>
      </c>
      <c r="E4588" s="6" t="str">
        <f>IFERROR(VLOOKUP(B4588,总表!A:D,3,0),"-")</f>
        <v>-</v>
      </c>
      <c r="F4588" s="6" t="str">
        <f t="shared" si="286"/>
        <v>-</v>
      </c>
      <c r="G4588" s="6" t="s">
        <v>9</v>
      </c>
      <c r="H4588" s="6" t="str">
        <f>IF(IFERROR(VLOOKUP(B4588,总表!A:D,4,0),"露易")=0," ",IFERROR(VLOOKUP(B4588,总表!A:D,4,0),"-"))</f>
        <v>-</v>
      </c>
      <c r="I4588" s="6" t="str">
        <f t="shared" si="287"/>
        <v>-</v>
      </c>
    </row>
    <row r="4589" spans="1:9">
      <c r="A4589" s="6">
        <v>4588</v>
      </c>
      <c r="B4589" s="47" t="str">
        <f t="shared" si="284"/>
        <v>000011EC</v>
      </c>
      <c r="C4589" s="50" t="str">
        <f>IFERROR(VLOOKUP(B4589,总表!A:B,2,0),"-")</f>
        <v>连衣套装</v>
      </c>
      <c r="D4589" s="51" t="str">
        <f t="shared" si="285"/>
        <v>连衣套装</v>
      </c>
      <c r="E4589" s="51" t="str">
        <f>IFERROR(VLOOKUP(B4589,总表!A:D,3,0),"-")</f>
        <v>铁盔甲</v>
      </c>
      <c r="F4589" s="51" t="str">
        <f t="shared" si="286"/>
        <v>铁盔甲</v>
      </c>
      <c r="H4589" s="6" t="str">
        <f>IF(IFERROR(VLOOKUP(B4589,总表!A:D,4,0),"露易")=0," ",IFERROR(VLOOKUP(B4589,总表!A:D,4,0),"-"))</f>
        <v>灰色</v>
      </c>
      <c r="I4589" s="6" t="str">
        <f t="shared" si="287"/>
        <v>灰色</v>
      </c>
    </row>
    <row r="4590" spans="1:9">
      <c r="A4590" s="6">
        <v>4589</v>
      </c>
      <c r="B4590" s="47" t="str">
        <f t="shared" si="284"/>
        <v>000011ED</v>
      </c>
      <c r="C4590" s="50" t="str">
        <f>IFERROR(VLOOKUP(B4590,总表!A:B,2,0),"-")</f>
        <v>连衣套装</v>
      </c>
      <c r="D4590" s="51" t="str">
        <f t="shared" si="285"/>
        <v>连衣套装</v>
      </c>
      <c r="E4590" s="51" t="str">
        <f>IFERROR(VLOOKUP(B4590,总表!A:D,3,0),"-")</f>
        <v>长羽绒外套</v>
      </c>
      <c r="F4590" s="51" t="str">
        <f t="shared" si="286"/>
        <v>长羽绒外套</v>
      </c>
      <c r="H4590" s="6" t="str">
        <f>IF(IFERROR(VLOOKUP(B4590,总表!A:D,4,0),"露易")=0," ",IFERROR(VLOOKUP(B4590,总表!A:D,4,0),"-"))</f>
        <v>黑色</v>
      </c>
      <c r="I4590" s="6" t="str">
        <f t="shared" si="287"/>
        <v>黑色</v>
      </c>
    </row>
    <row r="4591" spans="1:9">
      <c r="A4591" s="6">
        <v>4590</v>
      </c>
      <c r="B4591" s="47" t="str">
        <f t="shared" si="284"/>
        <v>000011EE</v>
      </c>
      <c r="C4591" s="50" t="str">
        <f>IFERROR(VLOOKUP(B4591,总表!A:B,2,0),"-")</f>
        <v>连衣套装</v>
      </c>
      <c r="D4591" s="51" t="str">
        <f t="shared" si="285"/>
        <v>连衣套装</v>
      </c>
      <c r="E4591" s="6" t="str">
        <f>IFERROR(VLOOKUP(B4591,总表!A:D,3,0),"-")</f>
        <v>金盔甲</v>
      </c>
      <c r="F4591" s="6" t="str">
        <f t="shared" si="286"/>
        <v>金盔甲</v>
      </c>
      <c r="H4591" s="6" t="str">
        <f>IF(IFERROR(VLOOKUP(B4591,总表!A:D,4,0),"露易")=0," ",IFERROR(VLOOKUP(B4591,总表!A:D,4,0),"-"))</f>
        <v>金色</v>
      </c>
      <c r="I4591" s="6" t="str">
        <f t="shared" si="287"/>
        <v>金色</v>
      </c>
    </row>
    <row r="4592" spans="1:9">
      <c r="A4592" s="6">
        <v>4591</v>
      </c>
      <c r="B4592" s="47" t="str">
        <f t="shared" si="284"/>
        <v>000011EF</v>
      </c>
      <c r="C4592" s="47" t="str">
        <f>IFERROR(VLOOKUP(B4592,总表!A:B,2,0),"-")</f>
        <v>-</v>
      </c>
      <c r="D4592" s="6" t="str">
        <f t="shared" si="285"/>
        <v>-</v>
      </c>
      <c r="E4592" s="6" t="str">
        <f>IFERROR(VLOOKUP(B4592,总表!A:D,3,0),"-")</f>
        <v>-</v>
      </c>
      <c r="F4592" s="6" t="str">
        <f t="shared" si="286"/>
        <v>-</v>
      </c>
      <c r="G4592" s="6" t="s">
        <v>9</v>
      </c>
      <c r="H4592" s="6" t="str">
        <f>IF(IFERROR(VLOOKUP(B4592,总表!A:D,4,0),"露易")=0," ",IFERROR(VLOOKUP(B4592,总表!A:D,4,0),"-"))</f>
        <v>-</v>
      </c>
      <c r="I4592" s="6" t="str">
        <f t="shared" si="287"/>
        <v>-</v>
      </c>
    </row>
    <row r="4593" spans="1:9">
      <c r="A4593" s="6">
        <v>4592</v>
      </c>
      <c r="B4593" s="47" t="str">
        <f t="shared" si="284"/>
        <v>000011F0</v>
      </c>
      <c r="C4593" s="47" t="str">
        <f>IFERROR(VLOOKUP(B4593,总表!A:B,2,0),"-")</f>
        <v>-</v>
      </c>
      <c r="D4593" s="6" t="str">
        <f t="shared" si="285"/>
        <v>-</v>
      </c>
      <c r="E4593" s="6" t="str">
        <f>IFERROR(VLOOKUP(B4593,总表!A:D,3,0),"-")</f>
        <v>-</v>
      </c>
      <c r="F4593" s="6" t="str">
        <f t="shared" si="286"/>
        <v>-</v>
      </c>
      <c r="G4593" s="6" t="s">
        <v>9</v>
      </c>
      <c r="H4593" s="6" t="str">
        <f>IF(IFERROR(VLOOKUP(B4593,总表!A:D,4,0),"露易")=0," ",IFERROR(VLOOKUP(B4593,总表!A:D,4,0),"-"))</f>
        <v>-</v>
      </c>
      <c r="I4593" s="6" t="str">
        <f t="shared" si="287"/>
        <v>-</v>
      </c>
    </row>
    <row r="4594" spans="1:9">
      <c r="A4594" s="6">
        <v>4593</v>
      </c>
      <c r="B4594" s="47" t="str">
        <f t="shared" si="284"/>
        <v>000011F1</v>
      </c>
      <c r="C4594" s="50" t="str">
        <f>IFERROR(VLOOKUP(B4594,总表!A:B,2,0),"-")</f>
        <v>裤裙类</v>
      </c>
      <c r="D4594" s="51" t="str">
        <f t="shared" si="285"/>
        <v>裤裙类</v>
      </c>
      <c r="E4594" s="51" t="str">
        <f>IFERROR(VLOOKUP(B4594,总表!A:D,3,0),"-")</f>
        <v>缎面裤子</v>
      </c>
      <c r="F4594" s="51" t="str">
        <f t="shared" si="286"/>
        <v>缎面裤子</v>
      </c>
      <c r="H4594" s="51" t="str">
        <f>IF(IFERROR(VLOOKUP(B4594,总表!A:D,4,0),"露易")=0," ",IFERROR(VLOOKUP(B4594,总表!A:D,4,0),"-"))</f>
        <v>绿色</v>
      </c>
      <c r="I4594" s="51" t="str">
        <f t="shared" si="287"/>
        <v>绿色</v>
      </c>
    </row>
    <row r="4595" spans="1:9">
      <c r="A4595" s="6">
        <v>4594</v>
      </c>
      <c r="B4595" s="47" t="str">
        <f t="shared" si="284"/>
        <v>000011F2</v>
      </c>
      <c r="C4595" s="50" t="str">
        <f>IFERROR(VLOOKUP(B4595,总表!A:B,2,0),"-")</f>
        <v>连衣套装</v>
      </c>
      <c r="D4595" s="51" t="str">
        <f t="shared" si="285"/>
        <v>连衣套装</v>
      </c>
      <c r="E4595" s="6" t="str">
        <f>IFERROR(VLOOKUP(B4595,总表!A:D,3,0),"-")</f>
        <v>海军大衣连短裙</v>
      </c>
      <c r="F4595" s="6" t="str">
        <f t="shared" si="286"/>
        <v>海军大衣连短裙</v>
      </c>
      <c r="H4595" s="51" t="str">
        <f>IF(IFERROR(VLOOKUP(B4595,总表!A:D,4,0),"露易")=0," ",IFERROR(VLOOKUP(B4595,总表!A:D,4,0),"-"))</f>
        <v>蓝色</v>
      </c>
      <c r="I4595" s="51" t="str">
        <f t="shared" si="287"/>
        <v>蓝色</v>
      </c>
    </row>
    <row r="4596" spans="1:9">
      <c r="A4596" s="6">
        <v>4595</v>
      </c>
      <c r="B4596" s="47" t="str">
        <f t="shared" si="284"/>
        <v>000011F3</v>
      </c>
      <c r="C4596" s="47" t="str">
        <f>IFERROR(VLOOKUP(B4596,总表!A:B,2,0),"-")</f>
        <v>上衣</v>
      </c>
      <c r="D4596" s="6" t="str">
        <f t="shared" si="285"/>
        <v>上衣</v>
      </c>
      <c r="E4596" s="6" t="str">
        <f>IFERROR(VLOOKUP(B4596,总表!A:D,3,0),"-")</f>
        <v>彩虹针织衫</v>
      </c>
      <c r="F4596" s="6" t="str">
        <f t="shared" si="286"/>
        <v>彩虹针织衫</v>
      </c>
      <c r="H4596" s="6" t="str">
        <f>IF(IFERROR(VLOOKUP(B4596,总表!A:D,4,0),"露易")=0," ",IFERROR(VLOOKUP(B4596,总表!A:D,4,0),"-"))</f>
        <v>黑色</v>
      </c>
      <c r="I4596" s="6" t="str">
        <f t="shared" si="287"/>
        <v>黑色</v>
      </c>
    </row>
    <row r="4597" spans="1:9">
      <c r="A4597" s="6">
        <v>4596</v>
      </c>
      <c r="B4597" s="47" t="str">
        <f t="shared" si="284"/>
        <v>000011F4</v>
      </c>
      <c r="C4597" s="50" t="str">
        <f>IFERROR(VLOOKUP(B4597,总表!A:B,2,0),"-")</f>
        <v>连衣套装</v>
      </c>
      <c r="D4597" s="51" t="str">
        <f t="shared" si="285"/>
        <v>连衣套装</v>
      </c>
      <c r="E4597" s="6" t="str">
        <f>IFERROR(VLOOKUP(B4597,总表!A:D,3,0),"-")</f>
        <v>裹身裙</v>
      </c>
      <c r="F4597" s="6" t="str">
        <f t="shared" si="286"/>
        <v>裹身裙</v>
      </c>
      <c r="H4597" s="6" t="str">
        <f>IF(IFERROR(VLOOKUP(B4597,总表!A:D,4,0),"露易")=0," ",IFERROR(VLOOKUP(B4597,总表!A:D,4,0),"-"))</f>
        <v>黄色</v>
      </c>
      <c r="I4597" s="6" t="str">
        <f t="shared" si="287"/>
        <v>黄色</v>
      </c>
    </row>
    <row r="4598" spans="1:9">
      <c r="A4598" s="6">
        <v>4597</v>
      </c>
      <c r="B4598" s="47" t="str">
        <f t="shared" si="284"/>
        <v>000011F5</v>
      </c>
      <c r="C4598" s="50" t="str">
        <f>IFERROR(VLOOKUP(B4598,总表!A:B,2,0),"-")</f>
        <v>脸部装饰</v>
      </c>
      <c r="D4598" s="51" t="str">
        <f t="shared" si="285"/>
        <v>脸部装饰</v>
      </c>
      <c r="E4598" s="6" t="str">
        <f>IFERROR(VLOOKUP(B4598,总表!A:D,3,0),"-")</f>
        <v>下半框眼镜</v>
      </c>
      <c r="F4598" s="6" t="str">
        <f t="shared" si="286"/>
        <v>下半框眼镜</v>
      </c>
      <c r="H4598" s="51" t="str">
        <f>IF(IFERROR(VLOOKUP(B4598,总表!A:D,4,0),"露易")=0," ",IFERROR(VLOOKUP(B4598,总表!A:D,4,0),"-"))</f>
        <v>红色</v>
      </c>
      <c r="I4598" s="51" t="str">
        <f t="shared" si="287"/>
        <v>红色</v>
      </c>
    </row>
    <row r="4599" spans="1:9">
      <c r="A4599" s="6">
        <v>4598</v>
      </c>
      <c r="B4599" s="47" t="str">
        <f t="shared" si="284"/>
        <v>000011F6</v>
      </c>
      <c r="C4599" s="47" t="str">
        <f>IFERROR(VLOOKUP(B4599,总表!A:B,2,0),"-")</f>
        <v>上衣</v>
      </c>
      <c r="D4599" s="6" t="str">
        <f t="shared" si="285"/>
        <v>上衣</v>
      </c>
      <c r="E4599" s="51" t="str">
        <f>IFERROR(VLOOKUP(B4599,总表!A:D,3,0),"-")</f>
        <v>绒毛外套</v>
      </c>
      <c r="F4599" s="51" t="str">
        <f t="shared" si="286"/>
        <v>绒毛外套</v>
      </c>
      <c r="H4599" s="6" t="str">
        <f>IF(IFERROR(VLOOKUP(B4599,总表!A:D,4,0),"露易")=0," ",IFERROR(VLOOKUP(B4599,总表!A:D,4,0),"-"))</f>
        <v>紫色</v>
      </c>
      <c r="I4599" s="6" t="str">
        <f t="shared" si="287"/>
        <v>紫色</v>
      </c>
    </row>
    <row r="4600" spans="1:9">
      <c r="A4600" s="6">
        <v>4599</v>
      </c>
      <c r="B4600" s="47" t="str">
        <f t="shared" si="284"/>
        <v>000011F7</v>
      </c>
      <c r="C4600" s="47" t="str">
        <f>IFERROR(VLOOKUP(B4600,总表!A:B,2,0),"-")</f>
        <v>上衣</v>
      </c>
      <c r="D4600" s="6" t="str">
        <f t="shared" si="285"/>
        <v>上衣</v>
      </c>
      <c r="E4600" s="51" t="str">
        <f>IFERROR(VLOOKUP(B4600,总表!A:D,3,0),"-")</f>
        <v>长版衬衫</v>
      </c>
      <c r="F4600" s="51" t="str">
        <f t="shared" si="286"/>
        <v>长版衬衫</v>
      </c>
      <c r="H4600" s="6" t="str">
        <f>IF(IFERROR(VLOOKUP(B4600,总表!A:D,4,0),"露易")=0," ",IFERROR(VLOOKUP(B4600,总表!A:D,4,0),"-"))</f>
        <v>紫色</v>
      </c>
      <c r="I4600" s="6" t="str">
        <f t="shared" si="287"/>
        <v>紫色</v>
      </c>
    </row>
    <row r="4601" spans="1:9">
      <c r="A4601" s="6">
        <v>4600</v>
      </c>
      <c r="B4601" s="47" t="str">
        <f t="shared" si="284"/>
        <v>000011F8</v>
      </c>
      <c r="C4601" s="50" t="str">
        <f>IFERROR(VLOOKUP(B4601,总表!A:B,2,0),"-")</f>
        <v>脸部装饰</v>
      </c>
      <c r="D4601" s="51" t="str">
        <f t="shared" si="285"/>
        <v>脸部装饰</v>
      </c>
      <c r="E4601" s="6" t="str">
        <f>IFERROR(VLOOKUP(B4601,总表!A:D,3,0),"-")</f>
        <v>兔鼻子道具</v>
      </c>
      <c r="F4601" s="6" t="str">
        <f t="shared" si="286"/>
        <v>兔鼻子道具</v>
      </c>
      <c r="H4601" s="6" t="str">
        <f>IF(IFERROR(VLOOKUP(B4601,总表!A:D,4,0),"露易")=0," ",IFERROR(VLOOKUP(B4601,总表!A:D,4,0),"-"))</f>
        <v>粉红</v>
      </c>
      <c r="I4601" s="6" t="str">
        <f t="shared" si="287"/>
        <v>粉红</v>
      </c>
    </row>
    <row r="4602" spans="1:9">
      <c r="A4602" s="6">
        <v>4601</v>
      </c>
      <c r="B4602" s="47" t="str">
        <f t="shared" si="284"/>
        <v>000011F9</v>
      </c>
      <c r="C4602" s="47" t="str">
        <f>IFERROR(VLOOKUP(B4602,总表!A:B,2,0),"-")</f>
        <v>上衣</v>
      </c>
      <c r="D4602" s="6" t="str">
        <f t="shared" si="285"/>
        <v>上衣</v>
      </c>
      <c r="E4602" s="51" t="str">
        <f>IFERROR(VLOOKUP(B4602,总表!A:D,3,0),"-")</f>
        <v>长版针织罩衫</v>
      </c>
      <c r="F4602" s="51" t="str">
        <f t="shared" si="286"/>
        <v>长版针织罩衫</v>
      </c>
      <c r="H4602" s="6" t="str">
        <f>IF(IFERROR(VLOOKUP(B4602,总表!A:D,4,0),"露易")=0," ",IFERROR(VLOOKUP(B4602,总表!A:D,4,0),"-"))</f>
        <v>紫色</v>
      </c>
      <c r="I4602" s="6" t="str">
        <f t="shared" si="287"/>
        <v>紫色</v>
      </c>
    </row>
    <row r="4603" spans="1:9">
      <c r="A4603" s="6">
        <v>4602</v>
      </c>
      <c r="B4603" s="47" t="str">
        <f t="shared" si="284"/>
        <v>000011FA</v>
      </c>
      <c r="C4603" s="50" t="str">
        <f>IFERROR(VLOOKUP(B4603,总表!A:B,2,0),"-")</f>
        <v>裤裙类</v>
      </c>
      <c r="D4603" s="51" t="str">
        <f t="shared" si="285"/>
        <v>裤裙类</v>
      </c>
      <c r="E4603" s="6" t="str">
        <f>IFERROR(VLOOKUP(B4603,总表!A:D,3,0),"-")</f>
        <v>灯芯绒裤</v>
      </c>
      <c r="F4603" s="6" t="str">
        <f t="shared" si="286"/>
        <v>灯芯绒裤</v>
      </c>
      <c r="H4603" s="51" t="str">
        <f>IF(IFERROR(VLOOKUP(B4603,总表!A:D,4,0),"露易")=0," ",IFERROR(VLOOKUP(B4603,总表!A:D,4,0),"-"))</f>
        <v>驼色</v>
      </c>
      <c r="I4603" s="51" t="str">
        <f t="shared" si="287"/>
        <v>驼色</v>
      </c>
    </row>
    <row r="4604" spans="1:9">
      <c r="A4604" s="6">
        <v>4603</v>
      </c>
      <c r="B4604" s="47" t="str">
        <f t="shared" si="284"/>
        <v>000011FB</v>
      </c>
      <c r="C4604" s="50" t="str">
        <f>IFERROR(VLOOKUP(B4604,总表!A:B,2,0),"-")</f>
        <v>连衣套装</v>
      </c>
      <c r="D4604" s="51" t="str">
        <f t="shared" si="285"/>
        <v>连衣套装</v>
      </c>
      <c r="E4604" s="6" t="str">
        <f>IFERROR(VLOOKUP(B4604,总表!A:D,3,0),"-")</f>
        <v>荷兰服</v>
      </c>
      <c r="F4604" s="6" t="str">
        <f t="shared" si="286"/>
        <v>荷兰服</v>
      </c>
      <c r="H4604" s="51" t="str">
        <f>IF(IFERROR(VLOOKUP(B4604,总表!A:D,4,0),"露易")=0," ",IFERROR(VLOOKUP(B4604,总表!A:D,4,0),"-"))</f>
        <v>红色</v>
      </c>
      <c r="I4604" s="51" t="str">
        <f t="shared" si="287"/>
        <v>红色</v>
      </c>
    </row>
    <row r="4605" spans="1:9">
      <c r="A4605" s="6">
        <v>4604</v>
      </c>
      <c r="B4605" s="47" t="str">
        <f t="shared" si="284"/>
        <v>000011FC</v>
      </c>
      <c r="C4605" s="50" t="str">
        <f>IFERROR(VLOOKUP(B4605,总表!A:B,2,0),"-")</f>
        <v>连衣套装</v>
      </c>
      <c r="D4605" s="51" t="str">
        <f t="shared" si="285"/>
        <v>连衣套装</v>
      </c>
      <c r="E4605" s="51" t="str">
        <f>IFERROR(VLOOKUP(B4605,总表!A:D,3,0),"-")</f>
        <v>绒毛连帽上衣</v>
      </c>
      <c r="F4605" s="51" t="str">
        <f t="shared" si="286"/>
        <v>绒毛连帽上衣</v>
      </c>
      <c r="H4605" s="6" t="str">
        <f>IF(IFERROR(VLOOKUP(B4605,总表!A:D,4,0),"露易")=0," ",IFERROR(VLOOKUP(B4605,总表!A:D,4,0),"-"))</f>
        <v>薄荷绿</v>
      </c>
      <c r="I4605" s="6" t="str">
        <f t="shared" si="287"/>
        <v>薄荷绿</v>
      </c>
    </row>
    <row r="4606" spans="1:9">
      <c r="A4606" s="6">
        <v>4605</v>
      </c>
      <c r="B4606" s="47" t="str">
        <f t="shared" si="284"/>
        <v>000011FD</v>
      </c>
      <c r="C4606" s="47" t="str">
        <f>IFERROR(VLOOKUP(B4606,总表!A:B,2,0),"-")</f>
        <v>上衣</v>
      </c>
      <c r="D4606" s="6" t="str">
        <f t="shared" si="285"/>
        <v>上衣</v>
      </c>
      <c r="E4606" s="6" t="str">
        <f>IFERROR(VLOOKUP(B4606,总表!A:D,3,0),"-")</f>
        <v>拼布大衣</v>
      </c>
      <c r="F4606" s="6" t="str">
        <f t="shared" si="286"/>
        <v>拼布大衣</v>
      </c>
      <c r="H4606" s="6" t="str">
        <f>IF(IFERROR(VLOOKUP(B4606,总表!A:D,4,0),"露易")=0," ",IFERROR(VLOOKUP(B4606,总表!A:D,4,0),"-"))</f>
        <v>棕色</v>
      </c>
      <c r="I4606" s="6" t="str">
        <f t="shared" si="287"/>
        <v>棕色</v>
      </c>
    </row>
    <row r="4607" spans="1:9">
      <c r="A4607" s="6">
        <v>4606</v>
      </c>
      <c r="B4607" s="47" t="str">
        <f t="shared" si="284"/>
        <v>000011FE</v>
      </c>
      <c r="C4607" s="50" t="str">
        <f>IFERROR(VLOOKUP(B4607,总表!A:B,2,0),"-")</f>
        <v>连衣套装</v>
      </c>
      <c r="D4607" s="51" t="str">
        <f t="shared" si="285"/>
        <v>连衣套装</v>
      </c>
      <c r="E4607" s="6" t="str">
        <f>IFERROR(VLOOKUP(B4607,总表!A:D,3,0),"-")</f>
        <v>巴尔玛肯大衣</v>
      </c>
      <c r="F4607" s="6" t="str">
        <f t="shared" si="286"/>
        <v>巴尔玛肯大衣</v>
      </c>
      <c r="H4607" s="6" t="str">
        <f>IF(IFERROR(VLOOKUP(B4607,总表!A:D,4,0),"露易")=0," ",IFERROR(VLOOKUP(B4607,总表!A:D,4,0),"-"))</f>
        <v>卡其色</v>
      </c>
      <c r="I4607" s="6" t="str">
        <f t="shared" si="287"/>
        <v>卡其色</v>
      </c>
    </row>
    <row r="4608" spans="1:9">
      <c r="A4608" s="6">
        <v>4607</v>
      </c>
      <c r="B4608" s="47" t="str">
        <f t="shared" si="284"/>
        <v>000011FF</v>
      </c>
      <c r="C4608" s="50" t="str">
        <f>IFERROR(VLOOKUP(B4608,总表!A:B,2,0),"-")</f>
        <v>脸部装饰</v>
      </c>
      <c r="D4608" s="51" t="str">
        <f t="shared" si="285"/>
        <v>脸部装饰</v>
      </c>
      <c r="E4608" s="51" t="str">
        <f>IFERROR(VLOOKUP(B4608,总表!A:D,3,0),"-")</f>
        <v>圆形墨镜</v>
      </c>
      <c r="F4608" s="51" t="str">
        <f t="shared" si="286"/>
        <v>圆形墨镜</v>
      </c>
      <c r="H4608" s="6" t="str">
        <f>IF(IFERROR(VLOOKUP(B4608,总表!A:D,4,0),"露易")=0," ",IFERROR(VLOOKUP(B4608,总表!A:D,4,0),"-"))</f>
        <v>棕色</v>
      </c>
      <c r="I4608" s="6" t="str">
        <f t="shared" si="287"/>
        <v>棕色</v>
      </c>
    </row>
    <row r="4609" spans="1:9">
      <c r="A4609" s="6">
        <v>4608</v>
      </c>
      <c r="B4609" s="47" t="str">
        <f t="shared" si="284"/>
        <v>00001200</v>
      </c>
      <c r="C4609" s="50" t="str">
        <f>IFERROR(VLOOKUP(B4609,总表!A:B,2,0),"-")</f>
        <v>脸部装饰</v>
      </c>
      <c r="D4609" s="51" t="str">
        <f t="shared" si="285"/>
        <v>脸部装饰</v>
      </c>
      <c r="E4609" s="6" t="str">
        <f>IFERROR(VLOOKUP(B4609,总表!A:D,3,0),"-")</f>
        <v>蝴蝶框墨镜</v>
      </c>
      <c r="F4609" s="6" t="str">
        <f t="shared" si="286"/>
        <v>蝴蝶框墨镜</v>
      </c>
      <c r="H4609" s="51" t="str">
        <f>IF(IFERROR(VLOOKUP(B4609,总表!A:D,4,0),"露易")=0," ",IFERROR(VLOOKUP(B4609,总表!A:D,4,0),"-"))</f>
        <v>蓝色</v>
      </c>
      <c r="I4609" s="51" t="str">
        <f t="shared" si="287"/>
        <v>蓝色</v>
      </c>
    </row>
    <row r="4610" spans="1:9">
      <c r="A4610" s="6">
        <v>4609</v>
      </c>
      <c r="B4610" s="47" t="str">
        <f t="shared" ref="B4610:B4673" si="288">DEC2HEX(ROW(A4609),8)</f>
        <v>00001201</v>
      </c>
      <c r="C4610" s="50" t="str">
        <f>IFERROR(VLOOKUP(B4610,总表!A:B,2,0),"-")</f>
        <v>脸部装饰</v>
      </c>
      <c r="D4610" s="51" t="str">
        <f t="shared" ref="D4610:D4673" si="289">C4610</f>
        <v>脸部装饰</v>
      </c>
      <c r="E4610" s="51" t="str">
        <f>IFERROR(VLOOKUP(B4610,总表!A:D,3,0),"-")</f>
        <v>椭圆形眼镜</v>
      </c>
      <c r="F4610" s="51" t="str">
        <f t="shared" ref="F4610:F4673" si="290">E4610</f>
        <v>椭圆形眼镜</v>
      </c>
      <c r="H4610" s="51" t="str">
        <f>IF(IFERROR(VLOOKUP(B4610,总表!A:D,4,0),"露易")=0," ",IFERROR(VLOOKUP(B4610,总表!A:D,4,0),"-"))</f>
        <v>绿色</v>
      </c>
      <c r="I4610" s="51" t="str">
        <f t="shared" ref="I4610:I4673" si="291">H4610</f>
        <v>绿色</v>
      </c>
    </row>
    <row r="4611" spans="1:9">
      <c r="A4611" s="6">
        <v>4610</v>
      </c>
      <c r="B4611" s="47" t="str">
        <f t="shared" si="288"/>
        <v>00001202</v>
      </c>
      <c r="C4611" s="47" t="str">
        <f>IFERROR(VLOOKUP(B4611,总表!A:B,2,0),"-")</f>
        <v>上衣</v>
      </c>
      <c r="D4611" s="6" t="str">
        <f t="shared" si="289"/>
        <v>上衣</v>
      </c>
      <c r="E4611" s="51" t="str">
        <f>IFERROR(VLOOKUP(B4611,总表!A:D,3,0),"-")</f>
        <v>连耳机上衣</v>
      </c>
      <c r="F4611" s="51" t="str">
        <f t="shared" si="290"/>
        <v>连耳机上衣</v>
      </c>
      <c r="H4611" s="6" t="str">
        <f>IF(IFERROR(VLOOKUP(B4611,总表!A:D,4,0),"露易")=0," ",IFERROR(VLOOKUP(B4611,总表!A:D,4,0),"-"))</f>
        <v>棕色</v>
      </c>
      <c r="I4611" s="6" t="str">
        <f t="shared" si="291"/>
        <v>棕色</v>
      </c>
    </row>
    <row r="4612" spans="1:9">
      <c r="A4612" s="6">
        <v>4611</v>
      </c>
      <c r="B4612" s="47" t="str">
        <f t="shared" si="288"/>
        <v>00001203</v>
      </c>
      <c r="C4612" s="50" t="str">
        <f>IFERROR(VLOOKUP(B4612,总表!A:B,2,0),"-")</f>
        <v>连衣套装</v>
      </c>
      <c r="D4612" s="51" t="str">
        <f t="shared" si="289"/>
        <v>连衣套装</v>
      </c>
      <c r="E4612" s="6" t="str">
        <f>IFERROR(VLOOKUP(B4612,总表!A:D,3,0),"-")</f>
        <v>阿拉伯公主装</v>
      </c>
      <c r="F4612" s="6" t="str">
        <f t="shared" si="290"/>
        <v>阿拉伯公主装</v>
      </c>
      <c r="H4612" s="51" t="str">
        <f>IF(IFERROR(VLOOKUP(B4612,总表!A:D,4,0),"露易")=0," ",IFERROR(VLOOKUP(B4612,总表!A:D,4,0),"-"))</f>
        <v>蓝色</v>
      </c>
      <c r="I4612" s="51" t="str">
        <f t="shared" si="291"/>
        <v>蓝色</v>
      </c>
    </row>
    <row r="4613" spans="1:9">
      <c r="A4613" s="6">
        <v>4612</v>
      </c>
      <c r="B4613" s="47" t="str">
        <f t="shared" si="288"/>
        <v>00001204</v>
      </c>
      <c r="C4613" s="50" t="str">
        <f>IFERROR(VLOOKUP(B4613,总表!A:B,2,0),"-")</f>
        <v>裤裙类</v>
      </c>
      <c r="D4613" s="51" t="str">
        <f t="shared" si="289"/>
        <v>裤裙类</v>
      </c>
      <c r="E4613" s="6" t="str">
        <f>IFERROR(VLOOKUP(B4613,总表!A:D,3,0),"-")</f>
        <v>花朵图案蕾丝裙</v>
      </c>
      <c r="F4613" s="6" t="str">
        <f t="shared" si="290"/>
        <v>花朵图案蕾丝裙</v>
      </c>
      <c r="H4613" s="6" t="str">
        <f>IF(IFERROR(VLOOKUP(B4613,总表!A:D,4,0),"露易")=0," ",IFERROR(VLOOKUP(B4613,总表!A:D,4,0),"-"))</f>
        <v>浅蓝色</v>
      </c>
      <c r="I4613" s="6" t="str">
        <f t="shared" si="291"/>
        <v>浅蓝色</v>
      </c>
    </row>
    <row r="4614" spans="1:9">
      <c r="A4614" s="6">
        <v>4613</v>
      </c>
      <c r="B4614" s="47" t="str">
        <f t="shared" si="288"/>
        <v>00001205</v>
      </c>
      <c r="C4614" s="47" t="str">
        <f>IFERROR(VLOOKUP(B4614,总表!A:B,2,0),"-")</f>
        <v>-</v>
      </c>
      <c r="D4614" s="6" t="str">
        <f t="shared" si="289"/>
        <v>-</v>
      </c>
      <c r="E4614" s="6" t="str">
        <f>IFERROR(VLOOKUP(B4614,总表!A:D,3,0),"-")</f>
        <v>-</v>
      </c>
      <c r="F4614" s="6" t="str">
        <f t="shared" si="290"/>
        <v>-</v>
      </c>
      <c r="H4614" s="6" t="str">
        <f>IF(IFERROR(VLOOKUP(B4614,总表!A:D,4,0),"露易")=0," ",IFERROR(VLOOKUP(B4614,总表!A:D,4,0),"-"))</f>
        <v>-</v>
      </c>
      <c r="I4614" s="6" t="str">
        <f t="shared" si="291"/>
        <v>-</v>
      </c>
    </row>
    <row r="4615" spans="1:9">
      <c r="A4615" s="6">
        <v>4614</v>
      </c>
      <c r="B4615" s="47" t="str">
        <f t="shared" si="288"/>
        <v>00001206</v>
      </c>
      <c r="C4615" s="50" t="str">
        <f>IFERROR(VLOOKUP(B4615,总表!A:B,2,0),"-")</f>
        <v>裤裙类</v>
      </c>
      <c r="D4615" s="51" t="str">
        <f t="shared" si="289"/>
        <v>裤裙类</v>
      </c>
      <c r="E4615" s="6" t="str">
        <f>IFERROR(VLOOKUP(B4615,总表!A:D,3,0),"-")</f>
        <v>喇叭裙</v>
      </c>
      <c r="F4615" s="6" t="str">
        <f t="shared" si="290"/>
        <v>喇叭裙</v>
      </c>
      <c r="H4615" s="51" t="str">
        <f>IF(IFERROR(VLOOKUP(B4615,总表!A:D,4,0),"露易")=0," ",IFERROR(VLOOKUP(B4615,总表!A:D,4,0),"-"))</f>
        <v>红色</v>
      </c>
      <c r="I4615" s="51" t="str">
        <f t="shared" si="291"/>
        <v>红色</v>
      </c>
    </row>
    <row r="4616" spans="1:9">
      <c r="A4616" s="6">
        <v>4615</v>
      </c>
      <c r="B4616" s="47" t="str">
        <f t="shared" si="288"/>
        <v>00001207</v>
      </c>
      <c r="C4616" s="47" t="str">
        <f>IFERROR(VLOOKUP(B4616,总表!A:B,2,0),"-")</f>
        <v>上衣</v>
      </c>
      <c r="D4616" s="6" t="str">
        <f t="shared" si="289"/>
        <v>上衣</v>
      </c>
      <c r="E4616" s="51" t="str">
        <f>IFERROR(VLOOKUP(B4616,总表!A:D,3,0),"-")</f>
        <v>马德拉斯格纹衬衫</v>
      </c>
      <c r="F4616" s="51" t="str">
        <f t="shared" si="290"/>
        <v>马德拉斯格纹衬衫</v>
      </c>
      <c r="H4616" s="51" t="str">
        <f>IF(IFERROR(VLOOKUP(B4616,总表!A:D,4,0),"露易")=0," ",IFERROR(VLOOKUP(B4616,总表!A:D,4,0),"-"))</f>
        <v>绿色</v>
      </c>
      <c r="I4616" s="51" t="str">
        <f t="shared" si="291"/>
        <v>绿色</v>
      </c>
    </row>
    <row r="4617" spans="1:9">
      <c r="A4617" s="6">
        <v>4616</v>
      </c>
      <c r="B4617" s="47" t="str">
        <f t="shared" si="288"/>
        <v>00001208</v>
      </c>
      <c r="C4617" s="50" t="str">
        <f>IFERROR(VLOOKUP(B4617,总表!A:B,2,0),"-")</f>
        <v>连衣套装</v>
      </c>
      <c r="D4617" s="51" t="str">
        <f t="shared" si="289"/>
        <v>连衣套装</v>
      </c>
      <c r="E4617" s="6" t="str">
        <f>IFERROR(VLOOKUP(B4617,总表!A:D,3,0),"-")</f>
        <v>民族风连身裙</v>
      </c>
      <c r="F4617" s="6" t="str">
        <f t="shared" si="290"/>
        <v>民族风连身裙</v>
      </c>
      <c r="H4617" s="6" t="str">
        <f>IF(IFERROR(VLOOKUP(B4617,总表!A:D,4,0),"露易")=0," ",IFERROR(VLOOKUP(B4617,总表!A:D,4,0),"-"))</f>
        <v>紫色</v>
      </c>
      <c r="I4617" s="6" t="str">
        <f t="shared" si="291"/>
        <v>紫色</v>
      </c>
    </row>
    <row r="4618" spans="1:9">
      <c r="A4618" s="6">
        <v>4617</v>
      </c>
      <c r="B4618" s="47" t="str">
        <f t="shared" si="288"/>
        <v>00001209</v>
      </c>
      <c r="C4618" s="50" t="str">
        <f>IFERROR(VLOOKUP(B4618,总表!A:B,2,0),"-")</f>
        <v>连衣套装</v>
      </c>
      <c r="D4618" s="51" t="str">
        <f t="shared" si="289"/>
        <v>连衣套装</v>
      </c>
      <c r="E4618" s="6" t="str">
        <f>IFERROR(VLOOKUP(B4618,总表!A:D,3,0),"-")</f>
        <v>短款连身裤</v>
      </c>
      <c r="F4618" s="6" t="str">
        <f t="shared" si="290"/>
        <v>短款连身裤</v>
      </c>
      <c r="H4618" s="6" t="str">
        <f>IF(IFERROR(VLOOKUP(B4618,总表!A:D,4,0),"露易")=0," ",IFERROR(VLOOKUP(B4618,总表!A:D,4,0),"-"))</f>
        <v>棕色</v>
      </c>
      <c r="I4618" s="6" t="str">
        <f t="shared" si="291"/>
        <v>棕色</v>
      </c>
    </row>
    <row r="4619" spans="1:9">
      <c r="A4619" s="6">
        <v>4618</v>
      </c>
      <c r="B4619" s="47" t="str">
        <f t="shared" si="288"/>
        <v>0000120A</v>
      </c>
      <c r="C4619" s="47" t="str">
        <f>IFERROR(VLOOKUP(B4619,总表!A:B,2,0),"-")</f>
        <v>-</v>
      </c>
      <c r="D4619" s="6" t="str">
        <f t="shared" si="289"/>
        <v>-</v>
      </c>
      <c r="E4619" s="6" t="str">
        <f>IFERROR(VLOOKUP(B4619,总表!A:D,3,0),"-")</f>
        <v>-</v>
      </c>
      <c r="F4619" s="6" t="str">
        <f t="shared" si="290"/>
        <v>-</v>
      </c>
      <c r="G4619" s="6" t="s">
        <v>9</v>
      </c>
      <c r="H4619" s="6" t="str">
        <f>IF(IFERROR(VLOOKUP(B4619,总表!A:D,4,0),"露易")=0," ",IFERROR(VLOOKUP(B4619,总表!A:D,4,0),"-"))</f>
        <v>-</v>
      </c>
      <c r="I4619" s="6" t="str">
        <f t="shared" si="291"/>
        <v>-</v>
      </c>
    </row>
    <row r="4620" spans="1:9">
      <c r="A4620" s="6">
        <v>4619</v>
      </c>
      <c r="B4620" s="47" t="str">
        <f t="shared" si="288"/>
        <v>0000120B</v>
      </c>
      <c r="C4620" s="47" t="str">
        <f>IFERROR(VLOOKUP(B4620,总表!A:B,2,0),"-")</f>
        <v>-</v>
      </c>
      <c r="D4620" s="6" t="str">
        <f t="shared" si="289"/>
        <v>-</v>
      </c>
      <c r="E4620" s="6" t="str">
        <f>IFERROR(VLOOKUP(B4620,总表!A:D,3,0),"-")</f>
        <v>-</v>
      </c>
      <c r="F4620" s="6" t="str">
        <f t="shared" si="290"/>
        <v>-</v>
      </c>
      <c r="G4620" s="6" t="s">
        <v>9</v>
      </c>
      <c r="H4620" s="6" t="str">
        <f>IF(IFERROR(VLOOKUP(B4620,总表!A:D,4,0),"露易")=0," ",IFERROR(VLOOKUP(B4620,总表!A:D,4,0),"-"))</f>
        <v>-</v>
      </c>
      <c r="I4620" s="6" t="str">
        <f t="shared" si="291"/>
        <v>-</v>
      </c>
    </row>
    <row r="4621" spans="1:9">
      <c r="A4621" s="6">
        <v>4620</v>
      </c>
      <c r="B4621" s="47" t="str">
        <f t="shared" si="288"/>
        <v>0000120C</v>
      </c>
      <c r="C4621" s="47" t="str">
        <f>IFERROR(VLOOKUP(B4621,总表!A:B,2,0),"-")</f>
        <v>-</v>
      </c>
      <c r="D4621" s="6" t="str">
        <f t="shared" si="289"/>
        <v>-</v>
      </c>
      <c r="E4621" s="6" t="str">
        <f>IFERROR(VLOOKUP(B4621,总表!A:D,3,0),"-")</f>
        <v>-</v>
      </c>
      <c r="F4621" s="6" t="str">
        <f t="shared" si="290"/>
        <v>-</v>
      </c>
      <c r="G4621" s="6" t="s">
        <v>9</v>
      </c>
      <c r="H4621" s="6" t="str">
        <f>IF(IFERROR(VLOOKUP(B4621,总表!A:D,4,0),"露易")=0," ",IFERROR(VLOOKUP(B4621,总表!A:D,4,0),"-"))</f>
        <v>-</v>
      </c>
      <c r="I4621" s="6" t="str">
        <f t="shared" si="291"/>
        <v>-</v>
      </c>
    </row>
    <row r="4622" spans="1:9">
      <c r="A4622" s="6">
        <v>4621</v>
      </c>
      <c r="B4622" s="47" t="str">
        <f t="shared" si="288"/>
        <v>0000120D</v>
      </c>
      <c r="C4622" s="47" t="str">
        <f>IFERROR(VLOOKUP(B4622,总表!A:B,2,0),"-")</f>
        <v>-</v>
      </c>
      <c r="D4622" s="6" t="str">
        <f t="shared" si="289"/>
        <v>-</v>
      </c>
      <c r="E4622" s="6" t="str">
        <f>IFERROR(VLOOKUP(B4622,总表!A:D,3,0),"-")</f>
        <v>-</v>
      </c>
      <c r="F4622" s="6" t="str">
        <f t="shared" si="290"/>
        <v>-</v>
      </c>
      <c r="G4622" s="6" t="s">
        <v>9</v>
      </c>
      <c r="H4622" s="6" t="str">
        <f>IF(IFERROR(VLOOKUP(B4622,总表!A:D,4,0),"露易")=0," ",IFERROR(VLOOKUP(B4622,总表!A:D,4,0),"-"))</f>
        <v>-</v>
      </c>
      <c r="I4622" s="6" t="str">
        <f t="shared" si="291"/>
        <v>-</v>
      </c>
    </row>
    <row r="4623" spans="1:9">
      <c r="A4623" s="6">
        <v>4622</v>
      </c>
      <c r="B4623" s="47" t="str">
        <f t="shared" si="288"/>
        <v>0000120E</v>
      </c>
      <c r="C4623" s="47" t="str">
        <f>IFERROR(VLOOKUP(B4623,总表!A:B,2,0),"-")</f>
        <v>-</v>
      </c>
      <c r="D4623" s="6" t="str">
        <f t="shared" si="289"/>
        <v>-</v>
      </c>
      <c r="E4623" s="6" t="str">
        <f>IFERROR(VLOOKUP(B4623,总表!A:D,3,0),"-")</f>
        <v>-</v>
      </c>
      <c r="F4623" s="6" t="str">
        <f t="shared" si="290"/>
        <v>-</v>
      </c>
      <c r="G4623" s="6" t="s">
        <v>9</v>
      </c>
      <c r="H4623" s="6" t="str">
        <f>IF(IFERROR(VLOOKUP(B4623,总表!A:D,4,0),"露易")=0," ",IFERROR(VLOOKUP(B4623,总表!A:D,4,0),"-"))</f>
        <v>-</v>
      </c>
      <c r="I4623" s="6" t="str">
        <f t="shared" si="291"/>
        <v>-</v>
      </c>
    </row>
    <row r="4624" spans="1:9">
      <c r="A4624" s="6">
        <v>4623</v>
      </c>
      <c r="B4624" s="47" t="str">
        <f t="shared" si="288"/>
        <v>0000120F</v>
      </c>
      <c r="C4624" s="47" t="str">
        <f>IFERROR(VLOOKUP(B4624,总表!A:B,2,0),"-")</f>
        <v>-</v>
      </c>
      <c r="D4624" s="6" t="str">
        <f t="shared" si="289"/>
        <v>-</v>
      </c>
      <c r="E4624" s="6" t="str">
        <f>IFERROR(VLOOKUP(B4624,总表!A:D,3,0),"-")</f>
        <v>-</v>
      </c>
      <c r="F4624" s="6" t="str">
        <f t="shared" si="290"/>
        <v>-</v>
      </c>
      <c r="G4624" s="6" t="s">
        <v>9</v>
      </c>
      <c r="H4624" s="6" t="str">
        <f>IF(IFERROR(VLOOKUP(B4624,总表!A:D,4,0),"露易")=0," ",IFERROR(VLOOKUP(B4624,总表!A:D,4,0),"-"))</f>
        <v>-</v>
      </c>
      <c r="I4624" s="6" t="str">
        <f t="shared" si="291"/>
        <v>-</v>
      </c>
    </row>
    <row r="4625" spans="1:9">
      <c r="A4625" s="6">
        <v>4624</v>
      </c>
      <c r="B4625" s="47" t="str">
        <f t="shared" si="288"/>
        <v>00001210</v>
      </c>
      <c r="C4625" s="47" t="str">
        <f>IFERROR(VLOOKUP(B4625,总表!A:B,2,0),"-")</f>
        <v>-</v>
      </c>
      <c r="D4625" s="6" t="str">
        <f t="shared" si="289"/>
        <v>-</v>
      </c>
      <c r="E4625" s="6" t="str">
        <f>IFERROR(VLOOKUP(B4625,总表!A:D,3,0),"-")</f>
        <v>-</v>
      </c>
      <c r="F4625" s="6" t="str">
        <f t="shared" si="290"/>
        <v>-</v>
      </c>
      <c r="G4625" s="6" t="s">
        <v>9</v>
      </c>
      <c r="H4625" s="6" t="str">
        <f>IF(IFERROR(VLOOKUP(B4625,总表!A:D,4,0),"露易")=0," ",IFERROR(VLOOKUP(B4625,总表!A:D,4,0),"-"))</f>
        <v>-</v>
      </c>
      <c r="I4625" s="6" t="str">
        <f t="shared" si="291"/>
        <v>-</v>
      </c>
    </row>
    <row r="4626" spans="1:9">
      <c r="A4626" s="6">
        <v>4625</v>
      </c>
      <c r="B4626" s="47" t="str">
        <f t="shared" si="288"/>
        <v>00001211</v>
      </c>
      <c r="C4626" s="47" t="str">
        <f>IFERROR(VLOOKUP(B4626,总表!A:B,2,0),"-")</f>
        <v>-</v>
      </c>
      <c r="D4626" s="6" t="str">
        <f t="shared" si="289"/>
        <v>-</v>
      </c>
      <c r="E4626" s="6" t="str">
        <f>IFERROR(VLOOKUP(B4626,总表!A:D,3,0),"-")</f>
        <v>-</v>
      </c>
      <c r="F4626" s="6" t="str">
        <f t="shared" si="290"/>
        <v>-</v>
      </c>
      <c r="G4626" s="6" t="s">
        <v>9</v>
      </c>
      <c r="H4626" s="6" t="str">
        <f>IF(IFERROR(VLOOKUP(B4626,总表!A:D,4,0),"露易")=0," ",IFERROR(VLOOKUP(B4626,总表!A:D,4,0),"-"))</f>
        <v>-</v>
      </c>
      <c r="I4626" s="6" t="str">
        <f t="shared" si="291"/>
        <v>-</v>
      </c>
    </row>
    <row r="4627" spans="1:9">
      <c r="A4627" s="6">
        <v>4626</v>
      </c>
      <c r="B4627" s="47" t="str">
        <f t="shared" si="288"/>
        <v>00001212</v>
      </c>
      <c r="C4627" s="47" t="str">
        <f>IFERROR(VLOOKUP(B4627,总表!A:B,2,0),"-")</f>
        <v>-</v>
      </c>
      <c r="D4627" s="6" t="str">
        <f t="shared" si="289"/>
        <v>-</v>
      </c>
      <c r="E4627" s="6" t="str">
        <f>IFERROR(VLOOKUP(B4627,总表!A:D,3,0),"-")</f>
        <v>-</v>
      </c>
      <c r="F4627" s="6" t="str">
        <f t="shared" si="290"/>
        <v>-</v>
      </c>
      <c r="G4627" s="6" t="s">
        <v>9</v>
      </c>
      <c r="H4627" s="6" t="str">
        <f>IF(IFERROR(VLOOKUP(B4627,总表!A:D,4,0),"露易")=0," ",IFERROR(VLOOKUP(B4627,总表!A:D,4,0),"-"))</f>
        <v>-</v>
      </c>
      <c r="I4627" s="6" t="str">
        <f t="shared" si="291"/>
        <v>-</v>
      </c>
    </row>
    <row r="4628" spans="1:9">
      <c r="A4628" s="6">
        <v>4627</v>
      </c>
      <c r="B4628" s="47" t="str">
        <f t="shared" si="288"/>
        <v>00001213</v>
      </c>
      <c r="C4628" s="47" t="str">
        <f>IFERROR(VLOOKUP(B4628,总表!A:B,2,0),"-")</f>
        <v>-</v>
      </c>
      <c r="D4628" s="6" t="str">
        <f t="shared" si="289"/>
        <v>-</v>
      </c>
      <c r="E4628" s="6" t="str">
        <f>IFERROR(VLOOKUP(B4628,总表!A:D,3,0),"-")</f>
        <v>-</v>
      </c>
      <c r="F4628" s="6" t="str">
        <f t="shared" si="290"/>
        <v>-</v>
      </c>
      <c r="G4628" s="6" t="s">
        <v>9</v>
      </c>
      <c r="H4628" s="6" t="str">
        <f>IF(IFERROR(VLOOKUP(B4628,总表!A:D,4,0),"露易")=0," ",IFERROR(VLOOKUP(B4628,总表!A:D,4,0),"-"))</f>
        <v>-</v>
      </c>
      <c r="I4628" s="6" t="str">
        <f t="shared" si="291"/>
        <v>-</v>
      </c>
    </row>
    <row r="4629" spans="1:9">
      <c r="A4629" s="6">
        <v>4628</v>
      </c>
      <c r="B4629" s="47" t="str">
        <f t="shared" si="288"/>
        <v>00001214</v>
      </c>
      <c r="C4629" s="47" t="str">
        <f>IFERROR(VLOOKUP(B4629,总表!A:B,2,0),"-")</f>
        <v>-</v>
      </c>
      <c r="D4629" s="6" t="str">
        <f t="shared" si="289"/>
        <v>-</v>
      </c>
      <c r="E4629" s="6" t="str">
        <f>IFERROR(VLOOKUP(B4629,总表!A:D,3,0),"-")</f>
        <v>-</v>
      </c>
      <c r="F4629" s="6" t="str">
        <f t="shared" si="290"/>
        <v>-</v>
      </c>
      <c r="G4629" s="6" t="s">
        <v>9</v>
      </c>
      <c r="H4629" s="6" t="str">
        <f>IF(IFERROR(VLOOKUP(B4629,总表!A:D,4,0),"露易")=0," ",IFERROR(VLOOKUP(B4629,总表!A:D,4,0),"-"))</f>
        <v>-</v>
      </c>
      <c r="I4629" s="6" t="str">
        <f t="shared" si="291"/>
        <v>-</v>
      </c>
    </row>
    <row r="4630" spans="1:9">
      <c r="A4630" s="6">
        <v>4629</v>
      </c>
      <c r="B4630" s="47" t="str">
        <f t="shared" si="288"/>
        <v>00001215</v>
      </c>
      <c r="C4630" s="47" t="str">
        <f>IFERROR(VLOOKUP(B4630,总表!A:B,2,0),"-")</f>
        <v>-</v>
      </c>
      <c r="D4630" s="6" t="str">
        <f t="shared" si="289"/>
        <v>-</v>
      </c>
      <c r="E4630" s="6" t="str">
        <f>IFERROR(VLOOKUP(B4630,总表!A:D,3,0),"-")</f>
        <v>-</v>
      </c>
      <c r="F4630" s="6" t="str">
        <f t="shared" si="290"/>
        <v>-</v>
      </c>
      <c r="G4630" s="6" t="s">
        <v>9</v>
      </c>
      <c r="H4630" s="6" t="str">
        <f>IF(IFERROR(VLOOKUP(B4630,总表!A:D,4,0),"露易")=0," ",IFERROR(VLOOKUP(B4630,总表!A:D,4,0),"-"))</f>
        <v>-</v>
      </c>
      <c r="I4630" s="6" t="str">
        <f t="shared" si="291"/>
        <v>-</v>
      </c>
    </row>
    <row r="4631" spans="1:9">
      <c r="A4631" s="6">
        <v>4630</v>
      </c>
      <c r="B4631" s="47" t="str">
        <f t="shared" si="288"/>
        <v>00001216</v>
      </c>
      <c r="C4631" s="47" t="str">
        <f>IFERROR(VLOOKUP(B4631,总表!A:B,2,0),"-")</f>
        <v>-</v>
      </c>
      <c r="D4631" s="6" t="str">
        <f t="shared" si="289"/>
        <v>-</v>
      </c>
      <c r="E4631" s="6" t="str">
        <f>IFERROR(VLOOKUP(B4631,总表!A:D,3,0),"-")</f>
        <v>-</v>
      </c>
      <c r="F4631" s="6" t="str">
        <f t="shared" si="290"/>
        <v>-</v>
      </c>
      <c r="G4631" s="6" t="s">
        <v>9</v>
      </c>
      <c r="H4631" s="6" t="str">
        <f>IF(IFERROR(VLOOKUP(B4631,总表!A:D,4,0),"露易")=0," ",IFERROR(VLOOKUP(B4631,总表!A:D,4,0),"-"))</f>
        <v>-</v>
      </c>
      <c r="I4631" s="6" t="str">
        <f t="shared" si="291"/>
        <v>-</v>
      </c>
    </row>
    <row r="4632" spans="1:9">
      <c r="A4632" s="6">
        <v>4631</v>
      </c>
      <c r="B4632" s="47" t="str">
        <f t="shared" si="288"/>
        <v>00001217</v>
      </c>
      <c r="C4632" s="47" t="str">
        <f>IFERROR(VLOOKUP(B4632,总表!A:B,2,0),"-")</f>
        <v>-</v>
      </c>
      <c r="D4632" s="6" t="str">
        <f t="shared" si="289"/>
        <v>-</v>
      </c>
      <c r="E4632" s="6" t="str">
        <f>IFERROR(VLOOKUP(B4632,总表!A:D,3,0),"-")</f>
        <v>-</v>
      </c>
      <c r="F4632" s="6" t="str">
        <f t="shared" si="290"/>
        <v>-</v>
      </c>
      <c r="G4632" s="6" t="s">
        <v>9</v>
      </c>
      <c r="H4632" s="6" t="str">
        <f>IF(IFERROR(VLOOKUP(B4632,总表!A:D,4,0),"露易")=0," ",IFERROR(VLOOKUP(B4632,总表!A:D,4,0),"-"))</f>
        <v>-</v>
      </c>
      <c r="I4632" s="6" t="str">
        <f t="shared" si="291"/>
        <v>-</v>
      </c>
    </row>
    <row r="4633" spans="1:9">
      <c r="A4633" s="6">
        <v>4632</v>
      </c>
      <c r="B4633" s="47" t="str">
        <f t="shared" si="288"/>
        <v>00001218</v>
      </c>
      <c r="C4633" s="47" t="str">
        <f>IFERROR(VLOOKUP(B4633,总表!A:B,2,0),"-")</f>
        <v>-</v>
      </c>
      <c r="D4633" s="6" t="str">
        <f t="shared" si="289"/>
        <v>-</v>
      </c>
      <c r="E4633" s="6" t="str">
        <f>IFERROR(VLOOKUP(B4633,总表!A:D,3,0),"-")</f>
        <v>-</v>
      </c>
      <c r="F4633" s="6" t="str">
        <f t="shared" si="290"/>
        <v>-</v>
      </c>
      <c r="G4633" s="6" t="s">
        <v>9</v>
      </c>
      <c r="H4633" s="6" t="str">
        <f>IF(IFERROR(VLOOKUP(B4633,总表!A:D,4,0),"露易")=0," ",IFERROR(VLOOKUP(B4633,总表!A:D,4,0),"-"))</f>
        <v>-</v>
      </c>
      <c r="I4633" s="6" t="str">
        <f t="shared" si="291"/>
        <v>-</v>
      </c>
    </row>
    <row r="4634" spans="1:9">
      <c r="A4634" s="6">
        <v>4633</v>
      </c>
      <c r="B4634" s="47" t="str">
        <f t="shared" si="288"/>
        <v>00001219</v>
      </c>
      <c r="C4634" s="47" t="str">
        <f>IFERROR(VLOOKUP(B4634,总表!A:B,2,0),"-")</f>
        <v>-</v>
      </c>
      <c r="D4634" s="6" t="str">
        <f t="shared" si="289"/>
        <v>-</v>
      </c>
      <c r="E4634" s="6" t="str">
        <f>IFERROR(VLOOKUP(B4634,总表!A:D,3,0),"-")</f>
        <v>-</v>
      </c>
      <c r="F4634" s="6" t="str">
        <f t="shared" si="290"/>
        <v>-</v>
      </c>
      <c r="G4634" s="6" t="s">
        <v>9</v>
      </c>
      <c r="H4634" s="6" t="str">
        <f>IF(IFERROR(VLOOKUP(B4634,总表!A:D,4,0),"露易")=0," ",IFERROR(VLOOKUP(B4634,总表!A:D,4,0),"-"))</f>
        <v>-</v>
      </c>
      <c r="I4634" s="6" t="str">
        <f t="shared" si="291"/>
        <v>-</v>
      </c>
    </row>
    <row r="4635" spans="1:9">
      <c r="A4635" s="6">
        <v>4634</v>
      </c>
      <c r="B4635" s="47" t="str">
        <f t="shared" si="288"/>
        <v>0000121A</v>
      </c>
      <c r="C4635" s="47" t="str">
        <f>IFERROR(VLOOKUP(B4635,总表!A:B,2,0),"-")</f>
        <v>-</v>
      </c>
      <c r="D4635" s="6" t="str">
        <f t="shared" si="289"/>
        <v>-</v>
      </c>
      <c r="E4635" s="6" t="str">
        <f>IFERROR(VLOOKUP(B4635,总表!A:D,3,0),"-")</f>
        <v>-</v>
      </c>
      <c r="F4635" s="6" t="str">
        <f t="shared" si="290"/>
        <v>-</v>
      </c>
      <c r="G4635" s="6" t="s">
        <v>9</v>
      </c>
      <c r="H4635" s="6" t="str">
        <f>IF(IFERROR(VLOOKUP(B4635,总表!A:D,4,0),"露易")=0," ",IFERROR(VLOOKUP(B4635,总表!A:D,4,0),"-"))</f>
        <v>-</v>
      </c>
      <c r="I4635" s="6" t="str">
        <f t="shared" si="291"/>
        <v>-</v>
      </c>
    </row>
    <row r="4636" spans="1:9">
      <c r="A4636" s="6">
        <v>4635</v>
      </c>
      <c r="B4636" s="47" t="str">
        <f t="shared" si="288"/>
        <v>0000121B</v>
      </c>
      <c r="C4636" s="47" t="str">
        <f>IFERROR(VLOOKUP(B4636,总表!A:B,2,0),"-")</f>
        <v>-</v>
      </c>
      <c r="D4636" s="6" t="str">
        <f t="shared" si="289"/>
        <v>-</v>
      </c>
      <c r="E4636" s="6" t="str">
        <f>IFERROR(VLOOKUP(B4636,总表!A:D,3,0),"-")</f>
        <v>-</v>
      </c>
      <c r="F4636" s="6" t="str">
        <f t="shared" si="290"/>
        <v>-</v>
      </c>
      <c r="G4636" s="6" t="s">
        <v>9</v>
      </c>
      <c r="H4636" s="6" t="str">
        <f>IF(IFERROR(VLOOKUP(B4636,总表!A:D,4,0),"露易")=0," ",IFERROR(VLOOKUP(B4636,总表!A:D,4,0),"-"))</f>
        <v>-</v>
      </c>
      <c r="I4636" s="6" t="str">
        <f t="shared" si="291"/>
        <v>-</v>
      </c>
    </row>
    <row r="4637" spans="1:9">
      <c r="A4637" s="6">
        <v>4636</v>
      </c>
      <c r="B4637" s="47" t="str">
        <f t="shared" si="288"/>
        <v>0000121C</v>
      </c>
      <c r="C4637" s="47" t="str">
        <f>IFERROR(VLOOKUP(B4637,总表!A:B,2,0),"-")</f>
        <v>-</v>
      </c>
      <c r="D4637" s="6" t="str">
        <f t="shared" si="289"/>
        <v>-</v>
      </c>
      <c r="E4637" s="6" t="str">
        <f>IFERROR(VLOOKUP(B4637,总表!A:D,3,0),"-")</f>
        <v>-</v>
      </c>
      <c r="F4637" s="6" t="str">
        <f t="shared" si="290"/>
        <v>-</v>
      </c>
      <c r="G4637" s="6" t="s">
        <v>9</v>
      </c>
      <c r="H4637" s="6" t="str">
        <f>IF(IFERROR(VLOOKUP(B4637,总表!A:D,4,0),"露易")=0," ",IFERROR(VLOOKUP(B4637,总表!A:D,4,0),"-"))</f>
        <v>-</v>
      </c>
      <c r="I4637" s="6" t="str">
        <f t="shared" si="291"/>
        <v>-</v>
      </c>
    </row>
    <row r="4638" spans="1:9">
      <c r="A4638" s="6">
        <v>4637</v>
      </c>
      <c r="B4638" s="47" t="str">
        <f t="shared" si="288"/>
        <v>0000121D</v>
      </c>
      <c r="C4638" s="47" t="str">
        <f>IFERROR(VLOOKUP(B4638,总表!A:B,2,0),"-")</f>
        <v>-</v>
      </c>
      <c r="D4638" s="6" t="str">
        <f t="shared" si="289"/>
        <v>-</v>
      </c>
      <c r="E4638" s="6" t="str">
        <f>IFERROR(VLOOKUP(B4638,总表!A:D,3,0),"-")</f>
        <v>-</v>
      </c>
      <c r="F4638" s="6" t="str">
        <f t="shared" si="290"/>
        <v>-</v>
      </c>
      <c r="G4638" s="6" t="s">
        <v>9</v>
      </c>
      <c r="H4638" s="6" t="str">
        <f>IF(IFERROR(VLOOKUP(B4638,总表!A:D,4,0),"露易")=0," ",IFERROR(VLOOKUP(B4638,总表!A:D,4,0),"-"))</f>
        <v>-</v>
      </c>
      <c r="I4638" s="6" t="str">
        <f t="shared" si="291"/>
        <v>-</v>
      </c>
    </row>
    <row r="4639" spans="1:9">
      <c r="A4639" s="6">
        <v>4638</v>
      </c>
      <c r="B4639" s="47" t="str">
        <f t="shared" si="288"/>
        <v>0000121E</v>
      </c>
      <c r="C4639" s="47" t="str">
        <f>IFERROR(VLOOKUP(B4639,总表!A:B,2,0),"-")</f>
        <v>-</v>
      </c>
      <c r="D4639" s="6" t="str">
        <f t="shared" si="289"/>
        <v>-</v>
      </c>
      <c r="E4639" s="6" t="str">
        <f>IFERROR(VLOOKUP(B4639,总表!A:D,3,0),"-")</f>
        <v>-</v>
      </c>
      <c r="F4639" s="6" t="str">
        <f t="shared" si="290"/>
        <v>-</v>
      </c>
      <c r="G4639" s="6" t="s">
        <v>9</v>
      </c>
      <c r="H4639" s="6" t="str">
        <f>IF(IFERROR(VLOOKUP(B4639,总表!A:D,4,0),"露易")=0," ",IFERROR(VLOOKUP(B4639,总表!A:D,4,0),"-"))</f>
        <v>-</v>
      </c>
      <c r="I4639" s="6" t="str">
        <f t="shared" si="291"/>
        <v>-</v>
      </c>
    </row>
    <row r="4640" spans="1:9">
      <c r="A4640" s="6">
        <v>4639</v>
      </c>
      <c r="B4640" s="47" t="str">
        <f t="shared" si="288"/>
        <v>0000121F</v>
      </c>
      <c r="C4640" s="47" t="str">
        <f>IFERROR(VLOOKUP(B4640,总表!A:B,2,0),"-")</f>
        <v>-</v>
      </c>
      <c r="D4640" s="6" t="str">
        <f t="shared" si="289"/>
        <v>-</v>
      </c>
      <c r="E4640" s="6" t="str">
        <f>IFERROR(VLOOKUP(B4640,总表!A:D,3,0),"-")</f>
        <v>-</v>
      </c>
      <c r="F4640" s="6" t="str">
        <f t="shared" si="290"/>
        <v>-</v>
      </c>
      <c r="G4640" s="6" t="s">
        <v>9</v>
      </c>
      <c r="H4640" s="6" t="str">
        <f>IF(IFERROR(VLOOKUP(B4640,总表!A:D,4,0),"露易")=0," ",IFERROR(VLOOKUP(B4640,总表!A:D,4,0),"-"))</f>
        <v>-</v>
      </c>
      <c r="I4640" s="6" t="str">
        <f t="shared" si="291"/>
        <v>-</v>
      </c>
    </row>
    <row r="4641" spans="1:9">
      <c r="A4641" s="6">
        <v>4640</v>
      </c>
      <c r="B4641" s="47" t="str">
        <f t="shared" si="288"/>
        <v>00001220</v>
      </c>
      <c r="C4641" s="47" t="str">
        <f>IFERROR(VLOOKUP(B4641,总表!A:B,2,0),"-")</f>
        <v>-</v>
      </c>
      <c r="D4641" s="6" t="str">
        <f t="shared" si="289"/>
        <v>-</v>
      </c>
      <c r="E4641" s="6" t="str">
        <f>IFERROR(VLOOKUP(B4641,总表!A:D,3,0),"-")</f>
        <v>-</v>
      </c>
      <c r="F4641" s="6" t="str">
        <f t="shared" si="290"/>
        <v>-</v>
      </c>
      <c r="G4641" s="6" t="s">
        <v>9</v>
      </c>
      <c r="H4641" s="6" t="str">
        <f>IF(IFERROR(VLOOKUP(B4641,总表!A:D,4,0),"露易")=0," ",IFERROR(VLOOKUP(B4641,总表!A:D,4,0),"-"))</f>
        <v>-</v>
      </c>
      <c r="I4641" s="6" t="str">
        <f t="shared" si="291"/>
        <v>-</v>
      </c>
    </row>
    <row r="4642" spans="1:9">
      <c r="A4642" s="6">
        <v>4641</v>
      </c>
      <c r="B4642" s="47" t="str">
        <f t="shared" si="288"/>
        <v>00001221</v>
      </c>
      <c r="C4642" s="47" t="str">
        <f>IFERROR(VLOOKUP(B4642,总表!A:B,2,0),"-")</f>
        <v>-</v>
      </c>
      <c r="D4642" s="6" t="str">
        <f t="shared" si="289"/>
        <v>-</v>
      </c>
      <c r="E4642" s="6" t="str">
        <f>IFERROR(VLOOKUP(B4642,总表!A:D,3,0),"-")</f>
        <v>-</v>
      </c>
      <c r="F4642" s="6" t="str">
        <f t="shared" si="290"/>
        <v>-</v>
      </c>
      <c r="G4642" s="6" t="s">
        <v>9</v>
      </c>
      <c r="H4642" s="6" t="str">
        <f>IF(IFERROR(VLOOKUP(B4642,总表!A:D,4,0),"露易")=0," ",IFERROR(VLOOKUP(B4642,总表!A:D,4,0),"-"))</f>
        <v>-</v>
      </c>
      <c r="I4642" s="6" t="str">
        <f t="shared" si="291"/>
        <v>-</v>
      </c>
    </row>
    <row r="4643" spans="1:9">
      <c r="A4643" s="6">
        <v>4642</v>
      </c>
      <c r="B4643" s="47" t="str">
        <f t="shared" si="288"/>
        <v>00001222</v>
      </c>
      <c r="C4643" s="47" t="str">
        <f>IFERROR(VLOOKUP(B4643,总表!A:B,2,0),"-")</f>
        <v>事件类</v>
      </c>
      <c r="D4643" s="6" t="str">
        <f t="shared" si="289"/>
        <v>事件类</v>
      </c>
      <c r="E4643" s="51" t="str">
        <f>IFERROR(VLOOKUP(B4643,总表!A:D,3,0),"-")</f>
        <v>这是什么来着？</v>
      </c>
      <c r="F4643" s="51" t="str">
        <f t="shared" si="290"/>
        <v>这是什么来着？</v>
      </c>
      <c r="G4643" s="6" t="s">
        <v>10</v>
      </c>
      <c r="H4643" s="6" t="str">
        <f>IF(IFERROR(VLOOKUP(B4643,总表!A:D,4,0),"露易")=0," ",IFERROR(VLOOKUP(B4643,总表!A:D,4,0),"-"))</f>
        <v>包包</v>
      </c>
      <c r="I4643" s="6" t="str">
        <f t="shared" si="291"/>
        <v>包包</v>
      </c>
    </row>
    <row r="4644" spans="1:9">
      <c r="A4644" s="6">
        <v>4643</v>
      </c>
      <c r="B4644" s="47" t="str">
        <f t="shared" si="288"/>
        <v>00001223</v>
      </c>
      <c r="C4644" s="47" t="str">
        <f>IFERROR(VLOOKUP(B4644,总表!A:B,2,0),"-")</f>
        <v>事件类</v>
      </c>
      <c r="D4644" s="6" t="str">
        <f t="shared" si="289"/>
        <v>事件类</v>
      </c>
      <c r="E4644" s="51" t="str">
        <f>IFERROR(VLOOKUP(B4644,总表!A:D,3,0),"-")</f>
        <v>这是什么来着？</v>
      </c>
      <c r="F4644" s="51" t="str">
        <f t="shared" si="290"/>
        <v>这是什么来着？</v>
      </c>
      <c r="G4644" s="6" t="s">
        <v>10</v>
      </c>
      <c r="H4644" s="51" t="str">
        <f>IF(IFERROR(VLOOKUP(B4644,总表!A:D,4,0),"露易")=0," ",IFERROR(VLOOKUP(B4644,总表!A:D,4,0),"-"))</f>
        <v>书本</v>
      </c>
      <c r="I4644" s="51" t="str">
        <f t="shared" si="291"/>
        <v>书本</v>
      </c>
    </row>
    <row r="4645" spans="1:9">
      <c r="A4645" s="6">
        <v>4644</v>
      </c>
      <c r="B4645" s="47" t="str">
        <f t="shared" si="288"/>
        <v>00001224</v>
      </c>
      <c r="C4645" s="47" t="str">
        <f>IFERROR(VLOOKUP(B4645,总表!A:B,2,0),"-")</f>
        <v>-</v>
      </c>
      <c r="D4645" s="6" t="str">
        <f t="shared" si="289"/>
        <v>-</v>
      </c>
      <c r="E4645" s="6" t="str">
        <f>IFERROR(VLOOKUP(B4645,总表!A:D,3,0),"-")</f>
        <v>-</v>
      </c>
      <c r="F4645" s="6" t="str">
        <f t="shared" si="290"/>
        <v>-</v>
      </c>
      <c r="G4645" s="6" t="s">
        <v>9</v>
      </c>
      <c r="H4645" s="6" t="str">
        <f>IF(IFERROR(VLOOKUP(B4645,总表!A:D,4,0),"露易")=0," ",IFERROR(VLOOKUP(B4645,总表!A:D,4,0),"-"))</f>
        <v>-</v>
      </c>
      <c r="I4645" s="6" t="str">
        <f t="shared" si="291"/>
        <v>-</v>
      </c>
    </row>
    <row r="4646" spans="1:9">
      <c r="A4646" s="6">
        <v>4645</v>
      </c>
      <c r="B4646" s="47" t="str">
        <f t="shared" si="288"/>
        <v>00001225</v>
      </c>
      <c r="C4646" s="47" t="str">
        <f>IFERROR(VLOOKUP(B4646,总表!A:B,2,0),"-")</f>
        <v>其他类</v>
      </c>
      <c r="D4646" s="6" t="str">
        <f t="shared" si="289"/>
        <v>其他类</v>
      </c>
      <c r="E4646" s="6" t="str">
        <f>IFERROR(VLOOKUP(B4646,总表!A:D,3,0),"-")</f>
        <v>包裹</v>
      </c>
      <c r="F4646" s="6" t="str">
        <f t="shared" si="290"/>
        <v>包裹</v>
      </c>
      <c r="H4646" s="6" t="str">
        <f>IF(IFERROR(VLOOKUP(B4646,总表!A:D,4,0),"露易")=0," ",IFERROR(VLOOKUP(B4646,总表!A:D,4,0),"-"))</f>
        <v> </v>
      </c>
      <c r="I4646" s="6" t="str">
        <f t="shared" si="291"/>
        <v> </v>
      </c>
    </row>
    <row r="4647" spans="1:9">
      <c r="A4647" s="6">
        <v>4646</v>
      </c>
      <c r="B4647" s="47" t="str">
        <f t="shared" si="288"/>
        <v>00001226</v>
      </c>
      <c r="C4647" s="50" t="str">
        <f>IFERROR(VLOOKUP(B4647,总表!A:B,2,0),"-")</f>
        <v>脸部装饰</v>
      </c>
      <c r="D4647" s="51" t="str">
        <f t="shared" si="289"/>
        <v>脸部装饰</v>
      </c>
      <c r="E4647" s="6" t="str">
        <f>IFERROR(VLOOKUP(B4647,总表!A:D,3,0),"-")</f>
        <v>像素墨镜</v>
      </c>
      <c r="F4647" s="6" t="str">
        <f t="shared" si="290"/>
        <v>像素墨镜</v>
      </c>
      <c r="H4647" s="51" t="str">
        <f>IF(IFERROR(VLOOKUP(B4647,总表!A:D,4,0),"露易")=0," ",IFERROR(VLOOKUP(B4647,总表!A:D,4,0),"-"))</f>
        <v>红色</v>
      </c>
      <c r="I4647" s="51" t="str">
        <f t="shared" si="291"/>
        <v>红色</v>
      </c>
    </row>
    <row r="4648" spans="1:9">
      <c r="A4648" s="6">
        <v>4647</v>
      </c>
      <c r="B4648" s="47" t="str">
        <f t="shared" si="288"/>
        <v>00001227</v>
      </c>
      <c r="C4648" s="50" t="str">
        <f>IFERROR(VLOOKUP(B4648,总表!A:B,2,0),"-")</f>
        <v>脸部装饰</v>
      </c>
      <c r="D4648" s="51" t="str">
        <f t="shared" si="289"/>
        <v>脸部装饰</v>
      </c>
      <c r="E4648" s="6" t="str">
        <f>IFERROR(VLOOKUP(B4648,总表!A:D,3,0),"-")</f>
        <v>猪鼻子道具</v>
      </c>
      <c r="F4648" s="6" t="str">
        <f t="shared" si="290"/>
        <v>猪鼻子道具</v>
      </c>
      <c r="H4648" s="6" t="str">
        <f>IF(IFERROR(VLOOKUP(B4648,总表!A:D,4,0),"露易")=0," ",IFERROR(VLOOKUP(B4648,总表!A:D,4,0),"-"))</f>
        <v>粉红</v>
      </c>
      <c r="I4648" s="6" t="str">
        <f t="shared" si="291"/>
        <v>粉红</v>
      </c>
    </row>
    <row r="4649" spans="1:9">
      <c r="A4649" s="6">
        <v>4648</v>
      </c>
      <c r="B4649" s="47" t="str">
        <f t="shared" si="288"/>
        <v>00001228</v>
      </c>
      <c r="C4649" s="50" t="str">
        <f>IFERROR(VLOOKUP(B4649,总表!A:B,2,0),"-")</f>
        <v>连衣套装</v>
      </c>
      <c r="D4649" s="51" t="str">
        <f t="shared" si="289"/>
        <v>连衣套装</v>
      </c>
      <c r="E4649" s="6" t="str">
        <f>IFERROR(VLOOKUP(B4649,总表!A:D,3,0),"-")</f>
        <v>冰晶皇后洋装</v>
      </c>
      <c r="F4649" s="6" t="str">
        <f t="shared" si="290"/>
        <v>冰晶皇后洋装</v>
      </c>
      <c r="H4649" s="6" t="str">
        <f>IF(IFERROR(VLOOKUP(B4649,总表!A:D,4,0),"露易")=0," ",IFERROR(VLOOKUP(B4649,总表!A:D,4,0),"-"))</f>
        <v>冰蓝色</v>
      </c>
      <c r="I4649" s="6" t="str">
        <f t="shared" si="291"/>
        <v>冰蓝色</v>
      </c>
    </row>
    <row r="4650" spans="1:9">
      <c r="A4650" s="6">
        <v>4649</v>
      </c>
      <c r="B4650" s="47" t="str">
        <f t="shared" si="288"/>
        <v>00001229</v>
      </c>
      <c r="C4650" s="50" t="str">
        <f>IFERROR(VLOOKUP(B4650,总表!A:B,2,0),"-")</f>
        <v>脸部装饰</v>
      </c>
      <c r="D4650" s="51" t="str">
        <f t="shared" si="289"/>
        <v>脸部装饰</v>
      </c>
      <c r="E4650" s="6" t="str">
        <f>IFERROR(VLOOKUP(B4650,总表!A:D,3,0),"-")</f>
        <v>防毒面具</v>
      </c>
      <c r="F4650" s="6" t="str">
        <f t="shared" si="290"/>
        <v>防毒面具</v>
      </c>
      <c r="H4650" s="6" t="str">
        <f>IF(IFERROR(VLOOKUP(B4650,总表!A:D,4,0),"露易")=0," ",IFERROR(VLOOKUP(B4650,总表!A:D,4,0),"-"))</f>
        <v>黑色</v>
      </c>
      <c r="I4650" s="6" t="str">
        <f t="shared" si="291"/>
        <v>黑色</v>
      </c>
    </row>
    <row r="4651" spans="1:9">
      <c r="A4651" s="6">
        <v>4650</v>
      </c>
      <c r="B4651" s="47" t="str">
        <f t="shared" si="288"/>
        <v>0000122A</v>
      </c>
      <c r="C4651" s="50" t="str">
        <f>IFERROR(VLOOKUP(B4651,总表!A:B,2,0),"-")</f>
        <v>连衣套装</v>
      </c>
      <c r="D4651" s="51" t="str">
        <f t="shared" si="289"/>
        <v>连衣套装</v>
      </c>
      <c r="E4651" s="6" t="str">
        <f>IFERROR(VLOOKUP(B4651,总表!A:D,3,0),"-")</f>
        <v>雪国洋装</v>
      </c>
      <c r="F4651" s="6" t="str">
        <f t="shared" si="290"/>
        <v>雪国洋装</v>
      </c>
      <c r="H4651" s="51" t="str">
        <f>IF(IFERROR(VLOOKUP(B4651,总表!A:D,4,0),"露易")=0," ",IFERROR(VLOOKUP(B4651,总表!A:D,4,0),"-"))</f>
        <v>蓝色</v>
      </c>
      <c r="I4651" s="51" t="str">
        <f t="shared" si="291"/>
        <v>蓝色</v>
      </c>
    </row>
    <row r="4652" spans="1:9">
      <c r="A4652" s="6">
        <v>4651</v>
      </c>
      <c r="B4652" s="47" t="str">
        <f t="shared" si="288"/>
        <v>0000122B</v>
      </c>
      <c r="C4652" s="47" t="str">
        <f>IFERROR(VLOOKUP(B4652,总表!A:B,2,0),"-")</f>
        <v>化石类</v>
      </c>
      <c r="D4652" s="6" t="str">
        <f t="shared" si="289"/>
        <v>化石类</v>
      </c>
      <c r="E4652" s="6" t="str">
        <f>IFERROR(VLOOKUP(B4652,总表!A:D,3,0),"-")</f>
        <v>奇虾</v>
      </c>
      <c r="F4652" s="6" t="str">
        <f t="shared" si="290"/>
        <v>奇虾</v>
      </c>
      <c r="G4652" s="6">
        <v>2000</v>
      </c>
      <c r="H4652" s="6" t="str">
        <f>IF(IFERROR(VLOOKUP(B4652,总表!A:D,4,0),"露易")=0," ",IFERROR(VLOOKUP(B4652,总表!A:D,4,0),"-"))</f>
        <v> </v>
      </c>
      <c r="I4652" s="6" t="str">
        <f t="shared" si="291"/>
        <v> </v>
      </c>
    </row>
    <row r="4653" spans="1:9">
      <c r="A4653" s="6">
        <v>4652</v>
      </c>
      <c r="B4653" s="47" t="str">
        <f t="shared" si="288"/>
        <v>0000122C</v>
      </c>
      <c r="C4653" s="50" t="str">
        <f>IFERROR(VLOOKUP(B4653,总表!A:B,2,0),"-")</f>
        <v>脸部装饰</v>
      </c>
      <c r="D4653" s="51" t="str">
        <f t="shared" si="289"/>
        <v>脸部装饰</v>
      </c>
      <c r="E4653" s="51" t="str">
        <f>IFERROR(VLOOKUP(B4653,总表!A:D,3,0),"-")</f>
        <v>饭粒</v>
      </c>
      <c r="F4653" s="51" t="str">
        <f t="shared" si="290"/>
        <v>饭粒</v>
      </c>
      <c r="H4653" s="6" t="str">
        <f>IF(IFERROR(VLOOKUP(B4653,总表!A:D,4,0),"露易")=0," ",IFERROR(VLOOKUP(B4653,总表!A:D,4,0),"-"))</f>
        <v>白色</v>
      </c>
      <c r="I4653" s="6" t="str">
        <f t="shared" si="291"/>
        <v>白色</v>
      </c>
    </row>
    <row r="4654" spans="1:9">
      <c r="A4654" s="6">
        <v>4653</v>
      </c>
      <c r="B4654" s="47" t="str">
        <f t="shared" si="288"/>
        <v>0000122D</v>
      </c>
      <c r="C4654" s="50" t="str">
        <f>IFERROR(VLOOKUP(B4654,总表!A:B,2,0),"-")</f>
        <v>连衣套装</v>
      </c>
      <c r="D4654" s="51" t="str">
        <f t="shared" si="289"/>
        <v>连衣套装</v>
      </c>
      <c r="E4654" s="6" t="str">
        <f>IFERROR(VLOOKUP(B4654,总表!A:D,3,0),"-")</f>
        <v>墨西哥街头乐队装</v>
      </c>
      <c r="F4654" s="6" t="str">
        <f t="shared" si="290"/>
        <v>墨西哥街头乐队装</v>
      </c>
      <c r="H4654" s="6" t="str">
        <f>IF(IFERROR(VLOOKUP(B4654,总表!A:D,4,0),"露易")=0," ",IFERROR(VLOOKUP(B4654,总表!A:D,4,0),"-"))</f>
        <v>海军蓝</v>
      </c>
      <c r="I4654" s="6" t="str">
        <f t="shared" si="291"/>
        <v>海军蓝</v>
      </c>
    </row>
    <row r="4655" spans="1:9">
      <c r="A4655" s="6">
        <v>4654</v>
      </c>
      <c r="B4655" s="47" t="str">
        <f t="shared" si="288"/>
        <v>0000122E</v>
      </c>
      <c r="C4655" s="47" t="str">
        <f>IFERROR(VLOOKUP(B4655,总表!A:B,2,0),"-")</f>
        <v>-</v>
      </c>
      <c r="D4655" s="6" t="str">
        <f t="shared" si="289"/>
        <v>-</v>
      </c>
      <c r="E4655" s="6" t="str">
        <f>IFERROR(VLOOKUP(B4655,总表!A:D,3,0),"-")</f>
        <v>-</v>
      </c>
      <c r="F4655" s="6" t="str">
        <f t="shared" si="290"/>
        <v>-</v>
      </c>
      <c r="G4655" s="6" t="s">
        <v>9</v>
      </c>
      <c r="H4655" s="6" t="str">
        <f>IF(IFERROR(VLOOKUP(B4655,总表!A:D,4,0),"露易")=0," ",IFERROR(VLOOKUP(B4655,总表!A:D,4,0),"-"))</f>
        <v>-</v>
      </c>
      <c r="I4655" s="6" t="str">
        <f t="shared" si="291"/>
        <v>-</v>
      </c>
    </row>
    <row r="4656" spans="1:9">
      <c r="A4656" s="6">
        <v>4655</v>
      </c>
      <c r="B4656" s="47" t="str">
        <f t="shared" si="288"/>
        <v>0000122F</v>
      </c>
      <c r="C4656" s="50" t="str">
        <f>IFERROR(VLOOKUP(B4656,总表!A:B,2,0),"-")</f>
        <v>连衣套装</v>
      </c>
      <c r="D4656" s="51" t="str">
        <f t="shared" si="289"/>
        <v>连衣套装</v>
      </c>
      <c r="E4656" s="6" t="str">
        <f>IFERROR(VLOOKUP(B4656,总表!A:D,3,0),"-")</f>
        <v>大理石纹连身裙</v>
      </c>
      <c r="F4656" s="6" t="str">
        <f t="shared" si="290"/>
        <v>大理石纹连身裙</v>
      </c>
      <c r="H4656" s="51" t="str">
        <f>IF(IFERROR(VLOOKUP(B4656,总表!A:D,4,0),"露易")=0," ",IFERROR(VLOOKUP(B4656,总表!A:D,4,0),"-"))</f>
        <v>蓝色</v>
      </c>
      <c r="I4656" s="51" t="str">
        <f t="shared" si="291"/>
        <v>蓝色</v>
      </c>
    </row>
    <row r="4657" spans="1:9">
      <c r="A4657" s="6">
        <v>4656</v>
      </c>
      <c r="B4657" s="47" t="str">
        <f t="shared" si="288"/>
        <v>00001230</v>
      </c>
      <c r="C4657" s="47" t="str">
        <f>IFERROR(VLOOKUP(B4657,总表!A:B,2,0),"-")</f>
        <v>-</v>
      </c>
      <c r="D4657" s="6" t="str">
        <f t="shared" si="289"/>
        <v>-</v>
      </c>
      <c r="E4657" s="6" t="str">
        <f>IFERROR(VLOOKUP(B4657,总表!A:D,3,0),"-")</f>
        <v>-</v>
      </c>
      <c r="F4657" s="6" t="str">
        <f t="shared" si="290"/>
        <v>-</v>
      </c>
      <c r="G4657" s="6" t="s">
        <v>9</v>
      </c>
      <c r="H4657" s="6" t="str">
        <f>IF(IFERROR(VLOOKUP(B4657,总表!A:D,4,0),"露易")=0," ",IFERROR(VLOOKUP(B4657,总表!A:D,4,0),"-"))</f>
        <v>-</v>
      </c>
      <c r="I4657" s="6" t="str">
        <f t="shared" si="291"/>
        <v>-</v>
      </c>
    </row>
    <row r="4658" spans="1:9">
      <c r="A4658" s="6">
        <v>4657</v>
      </c>
      <c r="B4658" s="47" t="str">
        <f t="shared" si="288"/>
        <v>00001231</v>
      </c>
      <c r="C4658" s="50" t="str">
        <f>IFERROR(VLOOKUP(B4658,总表!A:B,2,0),"-")</f>
        <v>连衣套装</v>
      </c>
      <c r="D4658" s="51" t="str">
        <f t="shared" si="289"/>
        <v>连衣套装</v>
      </c>
      <c r="E4658" s="51" t="str">
        <f>IFERROR(VLOOKUP(B4658,总表!A:D,3,0),"-")</f>
        <v>贝壳洋装</v>
      </c>
      <c r="F4658" s="51" t="str">
        <f t="shared" si="290"/>
        <v>贝壳洋装</v>
      </c>
      <c r="H4658" s="6" t="str">
        <f>IF(IFERROR(VLOOKUP(B4658,总表!A:D,4,0),"露易")=0," ",IFERROR(VLOOKUP(B4658,总表!A:D,4,0),"-"))</f>
        <v>粉红</v>
      </c>
      <c r="I4658" s="6" t="str">
        <f t="shared" si="291"/>
        <v>粉红</v>
      </c>
    </row>
    <row r="4659" spans="1:9">
      <c r="A4659" s="6">
        <v>4658</v>
      </c>
      <c r="B4659" s="47" t="str">
        <f t="shared" si="288"/>
        <v>00001232</v>
      </c>
      <c r="C4659" s="47" t="str">
        <f>IFERROR(VLOOKUP(B4659,总表!A:B,2,0),"-")</f>
        <v>化石类</v>
      </c>
      <c r="D4659" s="6" t="str">
        <f t="shared" si="289"/>
        <v>化石类</v>
      </c>
      <c r="E4659" s="6" t="str">
        <f>IFERROR(VLOOKUP(B4659,总表!A:D,3,0),"-")</f>
        <v>大角鹿的右半身</v>
      </c>
      <c r="F4659" s="6" t="str">
        <f t="shared" si="290"/>
        <v>大角鹿的右半身</v>
      </c>
      <c r="G4659" s="6">
        <v>5500</v>
      </c>
      <c r="H4659" s="6" t="str">
        <f>IF(IFERROR(VLOOKUP(B4659,总表!A:D,4,0),"露易")=0," ",IFERROR(VLOOKUP(B4659,总表!A:D,4,0),"-"))</f>
        <v> </v>
      </c>
      <c r="I4659" s="6" t="str">
        <f t="shared" si="291"/>
        <v> </v>
      </c>
    </row>
    <row r="4660" spans="1:9">
      <c r="A4660" s="6">
        <v>4659</v>
      </c>
      <c r="B4660" s="47" t="str">
        <f t="shared" si="288"/>
        <v>00001233</v>
      </c>
      <c r="C4660" s="47" t="str">
        <f>IFERROR(VLOOKUP(B4660,总表!A:B,2,0),"-")</f>
        <v>化石类</v>
      </c>
      <c r="D4660" s="6" t="str">
        <f t="shared" si="289"/>
        <v>化石类</v>
      </c>
      <c r="E4660" s="6" t="str">
        <f>IFERROR(VLOOKUP(B4660,总表!A:D,3,0),"-")</f>
        <v>大角鹿的左半身</v>
      </c>
      <c r="F4660" s="6" t="str">
        <f t="shared" si="290"/>
        <v>大角鹿的左半身</v>
      </c>
      <c r="G4660" s="6">
        <v>4000</v>
      </c>
      <c r="H4660" s="6" t="str">
        <f>IF(IFERROR(VLOOKUP(B4660,总表!A:D,4,0),"露易")=0," ",IFERROR(VLOOKUP(B4660,总表!A:D,4,0),"-"))</f>
        <v> </v>
      </c>
      <c r="I4660" s="6" t="str">
        <f t="shared" si="291"/>
        <v> </v>
      </c>
    </row>
    <row r="4661" spans="1:9">
      <c r="A4661" s="6">
        <v>4660</v>
      </c>
      <c r="B4661" s="47" t="str">
        <f t="shared" si="288"/>
        <v>00001234</v>
      </c>
      <c r="C4661" s="47" t="str">
        <f>IFERROR(VLOOKUP(B4661,总表!A:B,2,0),"-")</f>
        <v>化石类</v>
      </c>
      <c r="D4661" s="6" t="str">
        <f t="shared" si="289"/>
        <v>化石类</v>
      </c>
      <c r="E4661" s="51" t="str">
        <f>IFERROR(VLOOKUP(B4661,总表!A:D,3,0),"-")</f>
        <v>邓氏鱼</v>
      </c>
      <c r="F4661" s="51" t="str">
        <f t="shared" si="290"/>
        <v>邓氏鱼</v>
      </c>
      <c r="G4661" s="6">
        <v>3500</v>
      </c>
      <c r="H4661" s="6" t="str">
        <f>IF(IFERROR(VLOOKUP(B4661,总表!A:D,4,0),"露易")=0," ",IFERROR(VLOOKUP(B4661,总表!A:D,4,0),"-"))</f>
        <v> </v>
      </c>
      <c r="I4661" s="6" t="str">
        <f t="shared" si="291"/>
        <v> </v>
      </c>
    </row>
    <row r="4662" spans="1:9">
      <c r="A4662" s="6">
        <v>4661</v>
      </c>
      <c r="B4662" s="47" t="str">
        <f t="shared" si="288"/>
        <v>00001235</v>
      </c>
      <c r="C4662" s="47" t="str">
        <f>IFERROR(VLOOKUP(B4662,总表!A:B,2,0),"-")</f>
        <v>上衣</v>
      </c>
      <c r="D4662" s="6" t="str">
        <f t="shared" si="289"/>
        <v>上衣</v>
      </c>
      <c r="E4662" s="6" t="str">
        <f>IFERROR(VLOOKUP(B4662,总表!A:D,3,0),"-")</f>
        <v>斗篷造型针织衫</v>
      </c>
      <c r="F4662" s="6" t="str">
        <f t="shared" si="290"/>
        <v>斗篷造型针织衫</v>
      </c>
      <c r="H4662" s="6" t="str">
        <f>IF(IFERROR(VLOOKUP(B4662,总表!A:D,4,0),"露易")=0," ",IFERROR(VLOOKUP(B4662,总表!A:D,4,0),"-"))</f>
        <v>紫色</v>
      </c>
      <c r="I4662" s="6" t="str">
        <f t="shared" si="291"/>
        <v>紫色</v>
      </c>
    </row>
    <row r="4663" spans="1:9">
      <c r="A4663" s="6">
        <v>4662</v>
      </c>
      <c r="B4663" s="47" t="str">
        <f t="shared" si="288"/>
        <v>00001236</v>
      </c>
      <c r="C4663" s="47" t="str">
        <f>IFERROR(VLOOKUP(B4663,总表!A:B,2,0),"-")</f>
        <v>化石类</v>
      </c>
      <c r="D4663" s="6" t="str">
        <f t="shared" si="289"/>
        <v>化石类</v>
      </c>
      <c r="E4663" s="6" t="str">
        <f>IFERROR(VLOOKUP(B4663,总表!A:D,3,0),"-")</f>
        <v>丰娇昆明鱼</v>
      </c>
      <c r="F4663" s="6" t="str">
        <f t="shared" si="290"/>
        <v>丰娇昆明鱼</v>
      </c>
      <c r="G4663" s="6">
        <v>1500</v>
      </c>
      <c r="H4663" s="6" t="str">
        <f>IF(IFERROR(VLOOKUP(B4663,总表!A:D,4,0),"露易")=0," ",IFERROR(VLOOKUP(B4663,总表!A:D,4,0),"-"))</f>
        <v> </v>
      </c>
      <c r="I4663" s="6" t="str">
        <f t="shared" si="291"/>
        <v> </v>
      </c>
    </row>
    <row r="4664" spans="1:9">
      <c r="A4664" s="6">
        <v>4663</v>
      </c>
      <c r="B4664" s="47" t="str">
        <f t="shared" si="288"/>
        <v>00001237</v>
      </c>
      <c r="C4664" s="47" t="str">
        <f>IFERROR(VLOOKUP(B4664,总表!A:B,2,0),"-")</f>
        <v>化石类</v>
      </c>
      <c r="D4664" s="6" t="str">
        <f t="shared" si="289"/>
        <v>化石类</v>
      </c>
      <c r="E4664" s="6" t="str">
        <f>IFERROR(VLOOKUP(B4664,总表!A:D,3,0),"-")</f>
        <v>新翼鱼</v>
      </c>
      <c r="F4664" s="6" t="str">
        <f t="shared" si="290"/>
        <v>新翼鱼</v>
      </c>
      <c r="G4664" s="6">
        <v>2000</v>
      </c>
      <c r="H4664" s="6" t="str">
        <f>IF(IFERROR(VLOOKUP(B4664,总表!A:D,4,0),"露易")=0," ",IFERROR(VLOOKUP(B4664,总表!A:D,4,0),"-"))</f>
        <v> </v>
      </c>
      <c r="I4664" s="6" t="str">
        <f t="shared" si="291"/>
        <v> </v>
      </c>
    </row>
    <row r="4665" spans="1:9">
      <c r="A4665" s="6">
        <v>4664</v>
      </c>
      <c r="B4665" s="47" t="str">
        <f t="shared" si="288"/>
        <v>00001238</v>
      </c>
      <c r="C4665" s="47" t="str">
        <f>IFERROR(VLOOKUP(B4665,总表!A:B,2,0),"-")</f>
        <v>化石类</v>
      </c>
      <c r="D4665" s="6" t="str">
        <f t="shared" si="289"/>
        <v>化石类</v>
      </c>
      <c r="E4665" s="6" t="str">
        <f>IFERROR(VLOOKUP(B4665,总表!A:D,3,0),"-")</f>
        <v>棘螈</v>
      </c>
      <c r="F4665" s="6" t="str">
        <f t="shared" si="290"/>
        <v>棘螈</v>
      </c>
      <c r="G4665" s="6">
        <v>2000</v>
      </c>
      <c r="H4665" s="6" t="str">
        <f>IF(IFERROR(VLOOKUP(B4665,总表!A:D,4,0),"露易")=0," ",IFERROR(VLOOKUP(B4665,总表!A:D,4,0),"-"))</f>
        <v> </v>
      </c>
      <c r="I4665" s="6" t="str">
        <f t="shared" si="291"/>
        <v> </v>
      </c>
    </row>
    <row r="4666" spans="1:9">
      <c r="A4666" s="6">
        <v>4665</v>
      </c>
      <c r="B4666" s="47" t="str">
        <f t="shared" si="288"/>
        <v>00001239</v>
      </c>
      <c r="C4666" s="47" t="str">
        <f>IFERROR(VLOOKUP(B4666,总表!A:B,2,0),"-")</f>
        <v>化石类</v>
      </c>
      <c r="D4666" s="6" t="str">
        <f t="shared" si="289"/>
        <v>化石类</v>
      </c>
      <c r="E4666" s="6" t="str">
        <f>IFERROR(VLOOKUP(B4666,总表!A:D,3,0),"-")</f>
        <v>侏罗兽</v>
      </c>
      <c r="F4666" s="6" t="str">
        <f t="shared" si="290"/>
        <v>侏罗兽</v>
      </c>
      <c r="G4666" s="6">
        <v>1500</v>
      </c>
      <c r="H4666" s="6" t="str">
        <f>IF(IFERROR(VLOOKUP(B4666,总表!A:D,4,0),"露易")=0," ",IFERROR(VLOOKUP(B4666,总表!A:D,4,0),"-"))</f>
        <v> </v>
      </c>
      <c r="I4666" s="6" t="str">
        <f t="shared" si="291"/>
        <v> </v>
      </c>
    </row>
    <row r="4667" spans="1:9">
      <c r="A4667" s="6">
        <v>4666</v>
      </c>
      <c r="B4667" s="47" t="str">
        <f t="shared" si="288"/>
        <v>0000123A</v>
      </c>
      <c r="C4667" s="47" t="str">
        <f>IFERROR(VLOOKUP(B4667,总表!A:B,2,0),"-")</f>
        <v>-</v>
      </c>
      <c r="D4667" s="6" t="str">
        <f t="shared" si="289"/>
        <v>-</v>
      </c>
      <c r="E4667" s="6" t="str">
        <f>IFERROR(VLOOKUP(B4667,总表!A:D,3,0),"-")</f>
        <v>-</v>
      </c>
      <c r="F4667" s="6" t="str">
        <f t="shared" si="290"/>
        <v>-</v>
      </c>
      <c r="G4667" s="6" t="s">
        <v>9</v>
      </c>
      <c r="H4667" s="6" t="str">
        <f>IF(IFERROR(VLOOKUP(B4667,总表!A:D,4,0),"露易")=0," ",IFERROR(VLOOKUP(B4667,总表!A:D,4,0),"-"))</f>
        <v>-</v>
      </c>
      <c r="I4667" s="6" t="str">
        <f t="shared" si="291"/>
        <v>-</v>
      </c>
    </row>
    <row r="4668" spans="1:9">
      <c r="A4668" s="6">
        <v>4667</v>
      </c>
      <c r="B4668" s="47" t="str">
        <f t="shared" si="288"/>
        <v>0000123B</v>
      </c>
      <c r="C4668" s="50" t="str">
        <f>IFERROR(VLOOKUP(B4668,总表!A:B,2,0),"-")</f>
        <v>脸部装饰</v>
      </c>
      <c r="D4668" s="51" t="str">
        <f t="shared" si="289"/>
        <v>脸部装饰</v>
      </c>
      <c r="E4668" s="6" t="str">
        <f>IFERROR(VLOOKUP(B4668,总表!A:D,3,0),"-")</f>
        <v>威尼斯面具</v>
      </c>
      <c r="F4668" s="6" t="str">
        <f t="shared" si="290"/>
        <v>威尼斯面具</v>
      </c>
      <c r="H4668" s="6" t="str">
        <f>IF(IFERROR(VLOOKUP(B4668,总表!A:D,4,0),"露易")=0," ",IFERROR(VLOOKUP(B4668,总表!A:D,4,0),"-"))</f>
        <v>紫色</v>
      </c>
      <c r="I4668" s="6" t="str">
        <f t="shared" si="291"/>
        <v>紫色</v>
      </c>
    </row>
    <row r="4669" spans="1:9">
      <c r="A4669" s="6">
        <v>4668</v>
      </c>
      <c r="B4669" s="47" t="str">
        <f t="shared" si="288"/>
        <v>0000123C</v>
      </c>
      <c r="C4669" s="47" t="str">
        <f>IFERROR(VLOOKUP(B4669,总表!A:B,2,0),"-")</f>
        <v>上衣</v>
      </c>
      <c r="D4669" s="6" t="str">
        <f t="shared" si="289"/>
        <v>上衣</v>
      </c>
      <c r="E4669" s="51" t="str">
        <f>IFERROR(VLOOKUP(B4669,总表!A:D,3,0),"-")</f>
        <v>长版坦克背心</v>
      </c>
      <c r="F4669" s="51" t="str">
        <f t="shared" si="290"/>
        <v>长版坦克背心</v>
      </c>
      <c r="H4669" s="6" t="str">
        <f>IF(IFERROR(VLOOKUP(B4669,总表!A:D,4,0),"露易")=0," ",IFERROR(VLOOKUP(B4669,总表!A:D,4,0),"-"))</f>
        <v>白色</v>
      </c>
      <c r="I4669" s="6" t="str">
        <f t="shared" si="291"/>
        <v>白色</v>
      </c>
    </row>
    <row r="4670" spans="1:9">
      <c r="A4670" s="6">
        <v>4669</v>
      </c>
      <c r="B4670" s="47" t="str">
        <f t="shared" si="288"/>
        <v>0000123D</v>
      </c>
      <c r="C4670" s="50" t="str">
        <f>IFERROR(VLOOKUP(B4670,总表!A:B,2,0),"-")</f>
        <v>脸部装饰</v>
      </c>
      <c r="D4670" s="51" t="str">
        <f t="shared" si="289"/>
        <v>脸部装饰</v>
      </c>
      <c r="E4670" s="6" t="str">
        <f>IFERROR(VLOOKUP(B4670,总表!A:D,3,0),"-")</f>
        <v>木框眼镜</v>
      </c>
      <c r="F4670" s="6" t="str">
        <f t="shared" si="290"/>
        <v>木框眼镜</v>
      </c>
      <c r="H4670" s="6" t="str">
        <f>IF(IFERROR(VLOOKUP(B4670,总表!A:D,4,0),"露易")=0," ",IFERROR(VLOOKUP(B4670,总表!A:D,4,0),"-"))</f>
        <v>棕色</v>
      </c>
      <c r="I4670" s="6" t="str">
        <f t="shared" si="291"/>
        <v>棕色</v>
      </c>
    </row>
    <row r="4671" spans="1:9">
      <c r="A4671" s="6">
        <v>4670</v>
      </c>
      <c r="B4671" s="47" t="str">
        <f t="shared" si="288"/>
        <v>0000123E</v>
      </c>
      <c r="C4671" s="47" t="str">
        <f>IFERROR(VLOOKUP(B4671,总表!A:B,2,0),"-")</f>
        <v>-</v>
      </c>
      <c r="D4671" s="6" t="str">
        <f t="shared" si="289"/>
        <v>-</v>
      </c>
      <c r="E4671" s="6" t="str">
        <f>IFERROR(VLOOKUP(B4671,总表!A:D,3,0),"-")</f>
        <v>-</v>
      </c>
      <c r="F4671" s="6" t="str">
        <f t="shared" si="290"/>
        <v>-</v>
      </c>
      <c r="G4671" s="6" t="s">
        <v>9</v>
      </c>
      <c r="H4671" s="6" t="str">
        <f>IF(IFERROR(VLOOKUP(B4671,总表!A:D,4,0),"露易")=0," ",IFERROR(VLOOKUP(B4671,总表!A:D,4,0),"-"))</f>
        <v>-</v>
      </c>
      <c r="I4671" s="6" t="str">
        <f t="shared" si="291"/>
        <v>-</v>
      </c>
    </row>
    <row r="4672" spans="1:9">
      <c r="A4672" s="6">
        <v>4671</v>
      </c>
      <c r="B4672" s="47" t="str">
        <f t="shared" si="288"/>
        <v>0000123F</v>
      </c>
      <c r="C4672" s="50" t="str">
        <f>IFERROR(VLOOKUP(B4672,总表!A:B,2,0),"-")</f>
        <v>脸部装饰</v>
      </c>
      <c r="D4672" s="51" t="str">
        <f t="shared" si="289"/>
        <v>脸部装饰</v>
      </c>
      <c r="E4672" s="6" t="str">
        <f>IFERROR(VLOOKUP(B4672,总表!A:D,3,0),"-")</f>
        <v>折叠口罩</v>
      </c>
      <c r="F4672" s="6" t="str">
        <f t="shared" si="290"/>
        <v>折叠口罩</v>
      </c>
      <c r="H4672" s="6" t="str">
        <f>IF(IFERROR(VLOOKUP(B4672,总表!A:D,4,0),"露易")=0," ",IFERROR(VLOOKUP(B4672,总表!A:D,4,0),"-"))</f>
        <v>黑色</v>
      </c>
      <c r="I4672" s="6" t="str">
        <f t="shared" si="291"/>
        <v>黑色</v>
      </c>
    </row>
    <row r="4673" spans="1:9">
      <c r="A4673" s="6">
        <v>4672</v>
      </c>
      <c r="B4673" s="47" t="str">
        <f t="shared" si="288"/>
        <v>00001240</v>
      </c>
      <c r="C4673" s="50" t="str">
        <f>IFERROR(VLOOKUP(B4673,总表!A:B,2,0),"-")</f>
        <v>脸部装饰</v>
      </c>
      <c r="D4673" s="51" t="str">
        <f t="shared" si="289"/>
        <v>脸部装饰</v>
      </c>
      <c r="E4673" s="51" t="str">
        <f>IFERROR(VLOOKUP(B4673,总表!A:D,3,0),"-")</f>
        <v>翘胡子</v>
      </c>
      <c r="F4673" s="51" t="str">
        <f t="shared" si="290"/>
        <v>翘胡子</v>
      </c>
      <c r="H4673" s="6" t="str">
        <f>IF(IFERROR(VLOOKUP(B4673,总表!A:D,4,0),"露易")=0," ",IFERROR(VLOOKUP(B4673,总表!A:D,4,0),"-"))</f>
        <v>黑色</v>
      </c>
      <c r="I4673" s="6" t="str">
        <f t="shared" si="291"/>
        <v>黑色</v>
      </c>
    </row>
    <row r="4674" spans="1:9">
      <c r="A4674" s="6">
        <v>4673</v>
      </c>
      <c r="B4674" s="47" t="str">
        <f t="shared" ref="B4674:B4737" si="292">DEC2HEX(ROW(A4673),8)</f>
        <v>00001241</v>
      </c>
      <c r="C4674" s="47" t="str">
        <f>IFERROR(VLOOKUP(B4674,总表!A:B,2,0),"-")</f>
        <v>上衣</v>
      </c>
      <c r="D4674" s="6" t="str">
        <f t="shared" ref="D4674:D4737" si="293">C4674</f>
        <v>上衣</v>
      </c>
      <c r="E4674" s="6" t="str">
        <f>IFERROR(VLOOKUP(B4674,总表!A:D,3,0),"-")</f>
        <v>号码背心</v>
      </c>
      <c r="F4674" s="6" t="str">
        <f t="shared" ref="F4674:F4737" si="294">E4674</f>
        <v>号码背心</v>
      </c>
      <c r="H4674" s="6" t="str">
        <f>IF(IFERROR(VLOOKUP(B4674,总表!A:D,4,0),"露易")=0," ",IFERROR(VLOOKUP(B4674,总表!A:D,4,0),"-"))</f>
        <v>1号</v>
      </c>
      <c r="I4674" s="6" t="str">
        <f t="shared" ref="I4674:I4737" si="295">H4674</f>
        <v>1号</v>
      </c>
    </row>
    <row r="4675" spans="1:9">
      <c r="A4675" s="6">
        <v>4674</v>
      </c>
      <c r="B4675" s="47" t="str">
        <f t="shared" si="292"/>
        <v>00001242</v>
      </c>
      <c r="C4675" s="50" t="str">
        <f>IFERROR(VLOOKUP(B4675,总表!A:B,2,0),"-")</f>
        <v>连衣套装</v>
      </c>
      <c r="D4675" s="51" t="str">
        <f t="shared" si="293"/>
        <v>连衣套装</v>
      </c>
      <c r="E4675" s="51" t="str">
        <f>IFERROR(VLOOKUP(B4675,总表!A:D,3,0),"-")</f>
        <v>长款提花针织罩衫</v>
      </c>
      <c r="F4675" s="51" t="str">
        <f t="shared" si="294"/>
        <v>长款提花针织罩衫</v>
      </c>
      <c r="H4675" s="6" t="str">
        <f>IF(IFERROR(VLOOKUP(B4675,总表!A:D,4,0),"露易")=0," ",IFERROR(VLOOKUP(B4675,总表!A:D,4,0),"-"))</f>
        <v>芥末黄</v>
      </c>
      <c r="I4675" s="6" t="str">
        <f t="shared" si="295"/>
        <v>芥末黄</v>
      </c>
    </row>
    <row r="4676" spans="1:9">
      <c r="A4676" s="6">
        <v>4675</v>
      </c>
      <c r="B4676" s="47" t="str">
        <f t="shared" si="292"/>
        <v>00001243</v>
      </c>
      <c r="C4676" s="47" t="str">
        <f>IFERROR(VLOOKUP(B4676,总表!A:B,2,0),"-")</f>
        <v>上衣</v>
      </c>
      <c r="D4676" s="6" t="str">
        <f t="shared" si="293"/>
        <v>上衣</v>
      </c>
      <c r="E4676" s="6" t="str">
        <f>IFERROR(VLOOKUP(B4676,总表!A:D,3,0),"-")</f>
        <v>蝴蝶结细肩带背心</v>
      </c>
      <c r="F4676" s="6" t="str">
        <f t="shared" si="294"/>
        <v>蝴蝶结细肩带背心</v>
      </c>
      <c r="H4676" s="6" t="str">
        <f>IF(IFERROR(VLOOKUP(B4676,总表!A:D,4,0),"露易")=0," ",IFERROR(VLOOKUP(B4676,总表!A:D,4,0),"-"))</f>
        <v>黑色</v>
      </c>
      <c r="I4676" s="6" t="str">
        <f t="shared" si="295"/>
        <v>黑色</v>
      </c>
    </row>
    <row r="4677" spans="1:9">
      <c r="A4677" s="6">
        <v>4676</v>
      </c>
      <c r="B4677" s="47" t="str">
        <f t="shared" si="292"/>
        <v>00001244</v>
      </c>
      <c r="C4677" s="50" t="str">
        <f>IFERROR(VLOOKUP(B4677,总表!A:B,2,0),"-")</f>
        <v>脸部装饰</v>
      </c>
      <c r="D4677" s="51" t="str">
        <f t="shared" si="293"/>
        <v>脸部装饰</v>
      </c>
      <c r="E4677" s="6" t="str">
        <f>IFERROR(VLOOKUP(B4677,总表!A:D,3,0),"-")</f>
        <v>山羊胡</v>
      </c>
      <c r="F4677" s="6" t="str">
        <f t="shared" si="294"/>
        <v>山羊胡</v>
      </c>
      <c r="H4677" s="6" t="str">
        <f>IF(IFERROR(VLOOKUP(B4677,总表!A:D,4,0),"露易")=0," ",IFERROR(VLOOKUP(B4677,总表!A:D,4,0),"-"))</f>
        <v>黑色</v>
      </c>
      <c r="I4677" s="6" t="str">
        <f t="shared" si="295"/>
        <v>黑色</v>
      </c>
    </row>
    <row r="4678" spans="1:9">
      <c r="A4678" s="6">
        <v>4677</v>
      </c>
      <c r="B4678" s="47" t="str">
        <f t="shared" si="292"/>
        <v>00001245</v>
      </c>
      <c r="C4678" s="50" t="str">
        <f>IFERROR(VLOOKUP(B4678,总表!A:B,2,0),"-")</f>
        <v>脸部装饰</v>
      </c>
      <c r="D4678" s="51" t="str">
        <f t="shared" si="293"/>
        <v>脸部装饰</v>
      </c>
      <c r="E4678" s="51" t="str">
        <f>IFERROR(VLOOKUP(B4678,总表!A:D,3,0),"-")</f>
        <v>创可贴</v>
      </c>
      <c r="F4678" s="51" t="str">
        <f t="shared" si="294"/>
        <v>创可贴</v>
      </c>
      <c r="H4678" s="6" t="str">
        <f>IF(IFERROR(VLOOKUP(B4678,总表!A:D,4,0),"露易")=0," ",IFERROR(VLOOKUP(B4678,总表!A:D,4,0),"-"))</f>
        <v>米色</v>
      </c>
      <c r="I4678" s="6" t="str">
        <f t="shared" si="295"/>
        <v>米色</v>
      </c>
    </row>
    <row r="4679" spans="1:9">
      <c r="A4679" s="6">
        <v>4678</v>
      </c>
      <c r="B4679" s="47" t="str">
        <f t="shared" si="292"/>
        <v>00001246</v>
      </c>
      <c r="C4679" s="50" t="str">
        <f>IFERROR(VLOOKUP(B4679,总表!A:B,2,0),"-")</f>
        <v>脸部装饰</v>
      </c>
      <c r="D4679" s="51" t="str">
        <f t="shared" si="293"/>
        <v>脸部装饰</v>
      </c>
      <c r="E4679" s="6" t="str">
        <f>IFERROR(VLOOKUP(B4679,总表!A:D,3,0),"-")</f>
        <v>小丑面具</v>
      </c>
      <c r="F4679" s="6" t="str">
        <f t="shared" si="294"/>
        <v>小丑面具</v>
      </c>
      <c r="H4679" s="6" t="str">
        <f>IF(IFERROR(VLOOKUP(B4679,总表!A:D,4,0),"露易")=0," ",IFERROR(VLOOKUP(B4679,总表!A:D,4,0),"-"))</f>
        <v>黑色</v>
      </c>
      <c r="I4679" s="6" t="str">
        <f t="shared" si="295"/>
        <v>黑色</v>
      </c>
    </row>
    <row r="4680" spans="1:9">
      <c r="A4680" s="6">
        <v>4679</v>
      </c>
      <c r="B4680" s="47" t="str">
        <f t="shared" si="292"/>
        <v>00001247</v>
      </c>
      <c r="C4680" s="50" t="str">
        <f>IFERROR(VLOOKUP(B4680,总表!A:B,2,0),"-")</f>
        <v>脸部装饰</v>
      </c>
      <c r="D4680" s="51" t="str">
        <f t="shared" si="293"/>
        <v>脸部装饰</v>
      </c>
      <c r="E4680" s="51" t="str">
        <f>IFERROR(VLOOKUP(B4680,总表!A:D,3,0),"-")</f>
        <v>络腮胡</v>
      </c>
      <c r="F4680" s="51" t="str">
        <f t="shared" si="294"/>
        <v>络腮胡</v>
      </c>
      <c r="H4680" s="6" t="str">
        <f>IF(IFERROR(VLOOKUP(B4680,总表!A:D,4,0),"露易")=0," ",IFERROR(VLOOKUP(B4680,总表!A:D,4,0),"-"))</f>
        <v>黑色</v>
      </c>
      <c r="I4680" s="6" t="str">
        <f t="shared" si="295"/>
        <v>黑色</v>
      </c>
    </row>
    <row r="4681" spans="1:9">
      <c r="A4681" s="6">
        <v>4680</v>
      </c>
      <c r="B4681" s="47" t="str">
        <f t="shared" si="292"/>
        <v>00001248</v>
      </c>
      <c r="C4681" s="47" t="str">
        <f>IFERROR(VLOOKUP(B4681,总表!A:B,2,0),"-")</f>
        <v>上衣</v>
      </c>
      <c r="D4681" s="6" t="str">
        <f t="shared" si="293"/>
        <v>上衣</v>
      </c>
      <c r="E4681" s="51" t="str">
        <f>IFERROR(VLOOKUP(B4681,总表!A:D,3,0),"-")</f>
        <v>图纹刷毛上衣</v>
      </c>
      <c r="F4681" s="51" t="str">
        <f t="shared" si="294"/>
        <v>图纹刷毛上衣</v>
      </c>
      <c r="H4681" s="6" t="str">
        <f>IF(IFERROR(VLOOKUP(B4681,总表!A:D,4,0),"露易")=0," ",IFERROR(VLOOKUP(B4681,总表!A:D,4,0),"-"))</f>
        <v>青苔绿</v>
      </c>
      <c r="I4681" s="6" t="str">
        <f t="shared" si="295"/>
        <v>青苔绿</v>
      </c>
    </row>
    <row r="4682" spans="1:9">
      <c r="A4682" s="6">
        <v>4681</v>
      </c>
      <c r="B4682" s="47" t="str">
        <f t="shared" si="292"/>
        <v>00001249</v>
      </c>
      <c r="C4682" s="47" t="str">
        <f>IFERROR(VLOOKUP(B4682,总表!A:B,2,0),"-")</f>
        <v>上衣</v>
      </c>
      <c r="D4682" s="6" t="str">
        <f t="shared" si="293"/>
        <v>上衣</v>
      </c>
      <c r="E4682" s="51" t="str">
        <f>IFERROR(VLOOKUP(B4682,总表!A:D,3,0),"-")</f>
        <v>侦探服</v>
      </c>
      <c r="F4682" s="51" t="str">
        <f t="shared" si="294"/>
        <v>侦探服</v>
      </c>
      <c r="H4682" s="6" t="str">
        <f>IF(IFERROR(VLOOKUP(B4682,总表!A:D,4,0),"露易")=0," ",IFERROR(VLOOKUP(B4682,总表!A:D,4,0),"-"))</f>
        <v>棕色</v>
      </c>
      <c r="I4682" s="6" t="str">
        <f t="shared" si="295"/>
        <v>棕色</v>
      </c>
    </row>
    <row r="4683" spans="1:9">
      <c r="A4683" s="6">
        <v>4682</v>
      </c>
      <c r="B4683" s="47" t="str">
        <f t="shared" si="292"/>
        <v>0000124A</v>
      </c>
      <c r="C4683" s="50" t="str">
        <f>IFERROR(VLOOKUP(B4683,总表!A:B,2,0),"-")</f>
        <v>脸部装饰</v>
      </c>
      <c r="D4683" s="51" t="str">
        <f t="shared" si="293"/>
        <v>脸部装饰</v>
      </c>
      <c r="E4683" s="6" t="str">
        <f>IFERROR(VLOOKUP(B4683,总表!A:D,3,0),"-")</f>
        <v>叶子</v>
      </c>
      <c r="F4683" s="6" t="str">
        <f t="shared" si="294"/>
        <v>叶子</v>
      </c>
      <c r="H4683" s="51" t="str">
        <f>IF(IFERROR(VLOOKUP(B4683,总表!A:D,4,0),"露易")=0," ",IFERROR(VLOOKUP(B4683,总表!A:D,4,0),"-"))</f>
        <v>绿色</v>
      </c>
      <c r="I4683" s="51" t="str">
        <f t="shared" si="295"/>
        <v>绿色</v>
      </c>
    </row>
    <row r="4684" spans="1:9">
      <c r="A4684" s="6">
        <v>4683</v>
      </c>
      <c r="B4684" s="47" t="str">
        <f t="shared" si="292"/>
        <v>0000124B</v>
      </c>
      <c r="C4684" s="50" t="str">
        <f>IFERROR(VLOOKUP(B4684,总表!A:B,2,0),"-")</f>
        <v>脸部装饰</v>
      </c>
      <c r="D4684" s="51" t="str">
        <f t="shared" si="293"/>
        <v>脸部装饰</v>
      </c>
      <c r="E4684" s="6" t="str">
        <f>IFERROR(VLOOKUP(B4684,总表!A:D,3,0),"-")</f>
        <v>水钻眼镜</v>
      </c>
      <c r="F4684" s="6" t="str">
        <f t="shared" si="294"/>
        <v>水钻眼镜</v>
      </c>
      <c r="H4684" s="51" t="str">
        <f>IF(IFERROR(VLOOKUP(B4684,总表!A:D,4,0),"露易")=0," ",IFERROR(VLOOKUP(B4684,总表!A:D,4,0),"-"))</f>
        <v>红色</v>
      </c>
      <c r="I4684" s="51" t="str">
        <f t="shared" si="295"/>
        <v>红色</v>
      </c>
    </row>
    <row r="4685" spans="1:9">
      <c r="A4685" s="6">
        <v>4684</v>
      </c>
      <c r="B4685" s="47" t="str">
        <f t="shared" si="292"/>
        <v>0000124C</v>
      </c>
      <c r="C4685" s="50" t="str">
        <f>IFERROR(VLOOKUP(B4685,总表!A:B,2,0),"-")</f>
        <v>脸部装饰</v>
      </c>
      <c r="D4685" s="51" t="str">
        <f t="shared" si="293"/>
        <v>脸部装饰</v>
      </c>
      <c r="E4685" s="6" t="str">
        <f>IFERROR(VLOOKUP(B4685,总表!A:D,3,0),"-")</f>
        <v>英雄面具</v>
      </c>
      <c r="F4685" s="6" t="str">
        <f t="shared" si="294"/>
        <v>英雄面具</v>
      </c>
      <c r="H4685" s="6" t="str">
        <f>IF(IFERROR(VLOOKUP(B4685,总表!A:D,4,0),"露易")=0," ",IFERROR(VLOOKUP(B4685,总表!A:D,4,0),"-"))</f>
        <v>黑色</v>
      </c>
      <c r="I4685" s="6" t="str">
        <f t="shared" si="295"/>
        <v>黑色</v>
      </c>
    </row>
    <row r="4686" spans="1:9">
      <c r="A4686" s="6">
        <v>4685</v>
      </c>
      <c r="B4686" s="47" t="str">
        <f t="shared" si="292"/>
        <v>0000124D</v>
      </c>
      <c r="C4686" s="50" t="str">
        <f>IFERROR(VLOOKUP(B4686,总表!A:B,2,0),"-")</f>
        <v>脸部装饰</v>
      </c>
      <c r="D4686" s="51" t="str">
        <f t="shared" si="293"/>
        <v>脸部装饰</v>
      </c>
      <c r="E4686" s="6" t="str">
        <f>IFERROR(VLOOKUP(B4686,总表!A:D,3,0),"-")</f>
        <v>蒸汽庞克护目镜</v>
      </c>
      <c r="F4686" s="6" t="str">
        <f t="shared" si="294"/>
        <v>蒸汽庞克护目镜</v>
      </c>
      <c r="H4686" s="51" t="str">
        <f>IF(IFERROR(VLOOKUP(B4686,总表!A:D,4,0),"露易")=0," ",IFERROR(VLOOKUP(B4686,总表!A:D,4,0),"-"))</f>
        <v>绿色</v>
      </c>
      <c r="I4686" s="51" t="str">
        <f t="shared" si="295"/>
        <v>绿色</v>
      </c>
    </row>
    <row r="4687" spans="1:9">
      <c r="A4687" s="6">
        <v>4686</v>
      </c>
      <c r="B4687" s="47" t="str">
        <f t="shared" si="292"/>
        <v>0000124E</v>
      </c>
      <c r="C4687" s="50" t="str">
        <f>IFERROR(VLOOKUP(B4687,总表!A:B,2,0),"-")</f>
        <v>连衣套装</v>
      </c>
      <c r="D4687" s="51" t="str">
        <f t="shared" si="293"/>
        <v>连衣套装</v>
      </c>
      <c r="E4687" s="6" t="str">
        <f>IFERROR(VLOOKUP(B4687,总表!A:D,3,0),"-")</f>
        <v>天使连身裙</v>
      </c>
      <c r="F4687" s="6" t="str">
        <f t="shared" si="294"/>
        <v>天使连身裙</v>
      </c>
      <c r="H4687" s="6" t="str">
        <f>IF(IFERROR(VLOOKUP(B4687,总表!A:D,4,0),"露易")=0," ",IFERROR(VLOOKUP(B4687,总表!A:D,4,0),"-"))</f>
        <v>白色</v>
      </c>
      <c r="I4687" s="6" t="str">
        <f t="shared" si="295"/>
        <v>白色</v>
      </c>
    </row>
    <row r="4688" spans="1:9">
      <c r="A4688" s="6">
        <v>4687</v>
      </c>
      <c r="B4688" s="47" t="str">
        <f t="shared" si="292"/>
        <v>0000124F</v>
      </c>
      <c r="C4688" s="50" t="str">
        <f>IFERROR(VLOOKUP(B4688,总表!A:B,2,0),"-")</f>
        <v>摆设类</v>
      </c>
      <c r="D4688" s="51" t="str">
        <f t="shared" si="293"/>
        <v>摆设类</v>
      </c>
      <c r="E4688" s="6" t="str">
        <f>IFERROR(VLOOKUP(B4688,总表!A:D,3,0),"-")</f>
        <v>工具箱</v>
      </c>
      <c r="F4688" s="6" t="str">
        <f t="shared" si="294"/>
        <v>工具箱</v>
      </c>
      <c r="H4688" s="6" t="str">
        <f>IF(IFERROR(VLOOKUP(B4688,总表!A:D,4,0),"露易")=0," ",IFERROR(VLOOKUP(B4688,总表!A:D,4,0),"-"))</f>
        <v> </v>
      </c>
      <c r="I4688" s="6" t="str">
        <f t="shared" si="295"/>
        <v> </v>
      </c>
    </row>
    <row r="4689" spans="1:9">
      <c r="A4689" s="6">
        <v>4688</v>
      </c>
      <c r="B4689" s="47" t="str">
        <f t="shared" si="292"/>
        <v>00001250</v>
      </c>
      <c r="C4689" s="47" t="str">
        <f>IFERROR(VLOOKUP(B4689,总表!A:B,2,0),"-")</f>
        <v>化石类</v>
      </c>
      <c r="D4689" s="6" t="str">
        <f t="shared" si="293"/>
        <v>化石类</v>
      </c>
      <c r="E4689" s="6" t="str">
        <f>IFERROR(VLOOKUP(B4689,总表!A:D,3,0),"-")</f>
        <v>腕龙的头</v>
      </c>
      <c r="F4689" s="6" t="str">
        <f t="shared" si="294"/>
        <v>腕龙的头</v>
      </c>
      <c r="G4689" s="6">
        <v>6000</v>
      </c>
      <c r="H4689" s="6" t="str">
        <f>IF(IFERROR(VLOOKUP(B4689,总表!A:D,4,0),"露易")=0," ",IFERROR(VLOOKUP(B4689,总表!A:D,4,0),"-"))</f>
        <v> </v>
      </c>
      <c r="I4689" s="6" t="str">
        <f t="shared" si="295"/>
        <v> </v>
      </c>
    </row>
    <row r="4690" spans="1:9">
      <c r="A4690" s="6">
        <v>4689</v>
      </c>
      <c r="B4690" s="47" t="str">
        <f t="shared" si="292"/>
        <v>00001251</v>
      </c>
      <c r="C4690" s="47" t="str">
        <f>IFERROR(VLOOKUP(B4690,总表!A:B,2,0),"-")</f>
        <v>化石类</v>
      </c>
      <c r="D4690" s="6" t="str">
        <f t="shared" si="293"/>
        <v>化石类</v>
      </c>
      <c r="E4690" s="6" t="str">
        <f>IFERROR(VLOOKUP(B4690,总表!A:D,3,0),"-")</f>
        <v>腕龙的胸部</v>
      </c>
      <c r="F4690" s="6" t="str">
        <f t="shared" si="294"/>
        <v>腕龙的胸部</v>
      </c>
      <c r="G4690" s="6">
        <v>5500</v>
      </c>
      <c r="H4690" s="6" t="str">
        <f>IF(IFERROR(VLOOKUP(B4690,总表!A:D,4,0),"露易")=0," ",IFERROR(VLOOKUP(B4690,总表!A:D,4,0),"-"))</f>
        <v> </v>
      </c>
      <c r="I4690" s="6" t="str">
        <f t="shared" si="295"/>
        <v> </v>
      </c>
    </row>
    <row r="4691" spans="1:9">
      <c r="A4691" s="6">
        <v>4690</v>
      </c>
      <c r="B4691" s="47" t="str">
        <f t="shared" si="292"/>
        <v>00001252</v>
      </c>
      <c r="C4691" s="47" t="str">
        <f>IFERROR(VLOOKUP(B4691,总表!A:B,2,0),"-")</f>
        <v>化石类</v>
      </c>
      <c r="D4691" s="6" t="str">
        <f t="shared" si="293"/>
        <v>化石类</v>
      </c>
      <c r="E4691" s="6" t="str">
        <f>IFERROR(VLOOKUP(B4691,总表!A:D,3,0),"-")</f>
        <v>腕龙的腰部</v>
      </c>
      <c r="F4691" s="6" t="str">
        <f t="shared" si="294"/>
        <v>腕龙的腰部</v>
      </c>
      <c r="G4691" s="6">
        <v>5000</v>
      </c>
      <c r="H4691" s="6" t="str">
        <f>IF(IFERROR(VLOOKUP(B4691,总表!A:D,4,0),"露易")=0," ",IFERROR(VLOOKUP(B4691,总表!A:D,4,0),"-"))</f>
        <v> </v>
      </c>
      <c r="I4691" s="6" t="str">
        <f t="shared" si="295"/>
        <v> </v>
      </c>
    </row>
    <row r="4692" spans="1:9">
      <c r="A4692" s="6">
        <v>4691</v>
      </c>
      <c r="B4692" s="47" t="str">
        <f t="shared" si="292"/>
        <v>00001253</v>
      </c>
      <c r="C4692" s="47" t="str">
        <f>IFERROR(VLOOKUP(B4692,总表!A:B,2,0),"-")</f>
        <v>化石类</v>
      </c>
      <c r="D4692" s="6" t="str">
        <f t="shared" si="293"/>
        <v>化石类</v>
      </c>
      <c r="E4692" s="6" t="str">
        <f>IFERROR(VLOOKUP(B4692,总表!A:D,3,0),"-")</f>
        <v>腕龙的尾巴</v>
      </c>
      <c r="F4692" s="6" t="str">
        <f t="shared" si="294"/>
        <v>腕龙的尾巴</v>
      </c>
      <c r="G4692" s="6">
        <v>5500</v>
      </c>
      <c r="H4692" s="6" t="str">
        <f>IF(IFERROR(VLOOKUP(B4692,总表!A:D,4,0),"露易")=0," ",IFERROR(VLOOKUP(B4692,总表!A:D,4,0),"-"))</f>
        <v> </v>
      </c>
      <c r="I4692" s="6" t="str">
        <f t="shared" si="295"/>
        <v> </v>
      </c>
    </row>
    <row r="4693" spans="1:9">
      <c r="A4693" s="6">
        <v>4692</v>
      </c>
      <c r="B4693" s="47" t="str">
        <f t="shared" si="292"/>
        <v>00001254</v>
      </c>
      <c r="C4693" s="47" t="str">
        <f>IFERROR(VLOOKUP(B4693,总表!A:B,2,0),"-")</f>
        <v>-</v>
      </c>
      <c r="D4693" s="6" t="str">
        <f t="shared" si="293"/>
        <v>-</v>
      </c>
      <c r="E4693" s="6" t="str">
        <f>IFERROR(VLOOKUP(B4693,总表!A:D,3,0),"-")</f>
        <v>-</v>
      </c>
      <c r="F4693" s="6" t="str">
        <f t="shared" si="294"/>
        <v>-</v>
      </c>
      <c r="G4693" s="6" t="s">
        <v>9</v>
      </c>
      <c r="H4693" s="6" t="str">
        <f>IF(IFERROR(VLOOKUP(B4693,总表!A:D,4,0),"露易")=0," ",IFERROR(VLOOKUP(B4693,总表!A:D,4,0),"-"))</f>
        <v>-</v>
      </c>
      <c r="I4693" s="6" t="str">
        <f t="shared" si="295"/>
        <v>-</v>
      </c>
    </row>
    <row r="4694" spans="1:9">
      <c r="A4694" s="6">
        <v>4693</v>
      </c>
      <c r="B4694" s="47" t="str">
        <f t="shared" si="292"/>
        <v>00001255</v>
      </c>
      <c r="C4694" s="47" t="str">
        <f>IFERROR(VLOOKUP(B4694,总表!A:B,2,0),"-")</f>
        <v>-</v>
      </c>
      <c r="D4694" s="6" t="str">
        <f t="shared" si="293"/>
        <v>-</v>
      </c>
      <c r="E4694" s="6" t="str">
        <f>IFERROR(VLOOKUP(B4694,总表!A:D,3,0),"-")</f>
        <v>-</v>
      </c>
      <c r="F4694" s="6" t="str">
        <f t="shared" si="294"/>
        <v>-</v>
      </c>
      <c r="G4694" s="6" t="s">
        <v>9</v>
      </c>
      <c r="H4694" s="6" t="str">
        <f>IF(IFERROR(VLOOKUP(B4694,总表!A:D,4,0),"露易")=0," ",IFERROR(VLOOKUP(B4694,总表!A:D,4,0),"-"))</f>
        <v>-</v>
      </c>
      <c r="I4694" s="6" t="str">
        <f t="shared" si="295"/>
        <v>-</v>
      </c>
    </row>
    <row r="4695" spans="1:9">
      <c r="A4695" s="6">
        <v>4694</v>
      </c>
      <c r="B4695" s="47" t="str">
        <f t="shared" si="292"/>
        <v>00001256</v>
      </c>
      <c r="C4695" s="47" t="str">
        <f>IFERROR(VLOOKUP(B4695,总表!A:B,2,0),"-")</f>
        <v>-</v>
      </c>
      <c r="D4695" s="6" t="str">
        <f t="shared" si="293"/>
        <v>-</v>
      </c>
      <c r="E4695" s="6" t="str">
        <f>IFERROR(VLOOKUP(B4695,总表!A:D,3,0),"-")</f>
        <v>-</v>
      </c>
      <c r="F4695" s="6" t="str">
        <f t="shared" si="294"/>
        <v>-</v>
      </c>
      <c r="G4695" s="6" t="s">
        <v>9</v>
      </c>
      <c r="H4695" s="6" t="str">
        <f>IF(IFERROR(VLOOKUP(B4695,总表!A:D,4,0),"露易")=0," ",IFERROR(VLOOKUP(B4695,总表!A:D,4,0),"-"))</f>
        <v>-</v>
      </c>
      <c r="I4695" s="6" t="str">
        <f t="shared" si="295"/>
        <v>-</v>
      </c>
    </row>
    <row r="4696" spans="1:9">
      <c r="A4696" s="6">
        <v>4695</v>
      </c>
      <c r="B4696" s="47" t="str">
        <f t="shared" si="292"/>
        <v>00001257</v>
      </c>
      <c r="C4696" s="47" t="str">
        <f>IFERROR(VLOOKUP(B4696,总表!A:B,2,0),"-")</f>
        <v>-</v>
      </c>
      <c r="D4696" s="6" t="str">
        <f t="shared" si="293"/>
        <v>-</v>
      </c>
      <c r="E4696" s="6" t="str">
        <f>IFERROR(VLOOKUP(B4696,总表!A:D,3,0),"-")</f>
        <v>-</v>
      </c>
      <c r="F4696" s="6" t="str">
        <f t="shared" si="294"/>
        <v>-</v>
      </c>
      <c r="G4696" s="6" t="s">
        <v>9</v>
      </c>
      <c r="H4696" s="6" t="str">
        <f>IF(IFERROR(VLOOKUP(B4696,总表!A:D,4,0),"露易")=0," ",IFERROR(VLOOKUP(B4696,总表!A:D,4,0),"-"))</f>
        <v>-</v>
      </c>
      <c r="I4696" s="6" t="str">
        <f t="shared" si="295"/>
        <v>-</v>
      </c>
    </row>
    <row r="4697" spans="1:9">
      <c r="A4697" s="6">
        <v>4696</v>
      </c>
      <c r="B4697" s="47" t="str">
        <f t="shared" si="292"/>
        <v>00001258</v>
      </c>
      <c r="C4697" s="47" t="str">
        <f>IFERROR(VLOOKUP(B4697,总表!A:B,2,0),"-")</f>
        <v>-</v>
      </c>
      <c r="D4697" s="6" t="str">
        <f t="shared" si="293"/>
        <v>-</v>
      </c>
      <c r="E4697" s="6" t="str">
        <f>IFERROR(VLOOKUP(B4697,总表!A:D,3,0),"-")</f>
        <v>-</v>
      </c>
      <c r="F4697" s="6" t="str">
        <f t="shared" si="294"/>
        <v>-</v>
      </c>
      <c r="G4697" s="6" t="s">
        <v>9</v>
      </c>
      <c r="H4697" s="6" t="str">
        <f>IF(IFERROR(VLOOKUP(B4697,总表!A:D,4,0),"露易")=0," ",IFERROR(VLOOKUP(B4697,总表!A:D,4,0),"-"))</f>
        <v>-</v>
      </c>
      <c r="I4697" s="6" t="str">
        <f t="shared" si="295"/>
        <v>-</v>
      </c>
    </row>
    <row r="4698" spans="1:9">
      <c r="A4698" s="6">
        <v>4697</v>
      </c>
      <c r="B4698" s="47" t="str">
        <f t="shared" si="292"/>
        <v>00001259</v>
      </c>
      <c r="C4698" s="47" t="str">
        <f>IFERROR(VLOOKUP(B4698,总表!A:B,2,0),"-")</f>
        <v>化石类</v>
      </c>
      <c r="D4698" s="6" t="str">
        <f t="shared" si="293"/>
        <v>化石类</v>
      </c>
      <c r="E4698" s="51" t="str">
        <f>IFERROR(VLOOKUP(B4698,总表!A:D,3,0),"-")</f>
        <v>风神翼龙的头</v>
      </c>
      <c r="F4698" s="51" t="str">
        <f t="shared" si="294"/>
        <v>风神翼龙的头</v>
      </c>
      <c r="G4698" s="6">
        <v>4500</v>
      </c>
      <c r="H4698" s="6" t="str">
        <f>IF(IFERROR(VLOOKUP(B4698,总表!A:D,4,0),"露易")=0," ",IFERROR(VLOOKUP(B4698,总表!A:D,4,0),"-"))</f>
        <v> </v>
      </c>
      <c r="I4698" s="6" t="str">
        <f t="shared" si="295"/>
        <v> </v>
      </c>
    </row>
    <row r="4699" spans="1:9">
      <c r="A4699" s="6">
        <v>4698</v>
      </c>
      <c r="B4699" s="47" t="str">
        <f t="shared" si="292"/>
        <v>0000125A</v>
      </c>
      <c r="C4699" s="47" t="str">
        <f>IFERROR(VLOOKUP(B4699,总表!A:B,2,0),"-")</f>
        <v>化石类</v>
      </c>
      <c r="D4699" s="6" t="str">
        <f t="shared" si="293"/>
        <v>化石类</v>
      </c>
      <c r="E4699" s="51" t="str">
        <f>IFERROR(VLOOKUP(B4699,总表!A:D,3,0),"-")</f>
        <v>风神翼龙的右翼</v>
      </c>
      <c r="F4699" s="51" t="str">
        <f t="shared" si="294"/>
        <v>风神翼龙的右翼</v>
      </c>
      <c r="G4699" s="6">
        <v>5000</v>
      </c>
      <c r="H4699" s="6" t="str">
        <f>IF(IFERROR(VLOOKUP(B4699,总表!A:D,4,0),"露易")=0," ",IFERROR(VLOOKUP(B4699,总表!A:D,4,0),"-"))</f>
        <v> </v>
      </c>
      <c r="I4699" s="6" t="str">
        <f t="shared" si="295"/>
        <v> </v>
      </c>
    </row>
    <row r="4700" spans="1:9">
      <c r="A4700" s="6">
        <v>4699</v>
      </c>
      <c r="B4700" s="47" t="str">
        <f t="shared" si="292"/>
        <v>0000125B</v>
      </c>
      <c r="C4700" s="47" t="str">
        <f>IFERROR(VLOOKUP(B4700,总表!A:B,2,0),"-")</f>
        <v>化石类</v>
      </c>
      <c r="D4700" s="6" t="str">
        <f t="shared" si="293"/>
        <v>化石类</v>
      </c>
      <c r="E4700" s="51" t="str">
        <f>IFERROR(VLOOKUP(B4700,总表!A:D,3,0),"-")</f>
        <v>风神翼龙的左翼</v>
      </c>
      <c r="F4700" s="51" t="str">
        <f t="shared" si="294"/>
        <v>风神翼龙的左翼</v>
      </c>
      <c r="G4700" s="6">
        <v>5000</v>
      </c>
      <c r="H4700" s="6" t="str">
        <f>IF(IFERROR(VLOOKUP(B4700,总表!A:D,4,0),"露易")=0," ",IFERROR(VLOOKUP(B4700,总表!A:D,4,0),"-"))</f>
        <v> </v>
      </c>
      <c r="I4700" s="6" t="str">
        <f t="shared" si="295"/>
        <v> </v>
      </c>
    </row>
    <row r="4701" spans="1:9">
      <c r="A4701" s="6">
        <v>4700</v>
      </c>
      <c r="B4701" s="47" t="str">
        <f t="shared" si="292"/>
        <v>0000125C</v>
      </c>
      <c r="C4701" s="47" t="str">
        <f>IFERROR(VLOOKUP(B4701,总表!A:B,2,0),"-")</f>
        <v>-</v>
      </c>
      <c r="D4701" s="6" t="str">
        <f t="shared" si="293"/>
        <v>-</v>
      </c>
      <c r="E4701" s="6" t="str">
        <f>IFERROR(VLOOKUP(B4701,总表!A:D,3,0),"-")</f>
        <v>-</v>
      </c>
      <c r="F4701" s="6" t="str">
        <f t="shared" si="294"/>
        <v>-</v>
      </c>
      <c r="G4701" s="6" t="s">
        <v>9</v>
      </c>
      <c r="H4701" s="6" t="str">
        <f>IF(IFERROR(VLOOKUP(B4701,总表!A:D,4,0),"露易")=0," ",IFERROR(VLOOKUP(B4701,总表!A:D,4,0),"-"))</f>
        <v>-</v>
      </c>
      <c r="I4701" s="6" t="str">
        <f t="shared" si="295"/>
        <v>-</v>
      </c>
    </row>
    <row r="4702" spans="1:9">
      <c r="A4702" s="6">
        <v>4701</v>
      </c>
      <c r="B4702" s="47" t="str">
        <f t="shared" si="292"/>
        <v>0000125D</v>
      </c>
      <c r="C4702" s="47" t="str">
        <f>IFERROR(VLOOKUP(B4702,总表!A:B,2,0),"-")</f>
        <v>-</v>
      </c>
      <c r="D4702" s="6" t="str">
        <f t="shared" si="293"/>
        <v>-</v>
      </c>
      <c r="E4702" s="6" t="str">
        <f>IFERROR(VLOOKUP(B4702,总表!A:D,3,0),"-")</f>
        <v>-</v>
      </c>
      <c r="F4702" s="6" t="str">
        <f t="shared" si="294"/>
        <v>-</v>
      </c>
      <c r="G4702" s="6" t="s">
        <v>9</v>
      </c>
      <c r="H4702" s="6" t="str">
        <f>IF(IFERROR(VLOOKUP(B4702,总表!A:D,4,0),"露易")=0," ",IFERROR(VLOOKUP(B4702,总表!A:D,4,0),"-"))</f>
        <v>-</v>
      </c>
      <c r="I4702" s="6" t="str">
        <f t="shared" si="295"/>
        <v>-</v>
      </c>
    </row>
    <row r="4703" spans="1:9">
      <c r="A4703" s="6">
        <v>4702</v>
      </c>
      <c r="B4703" s="47" t="str">
        <f t="shared" si="292"/>
        <v>0000125E</v>
      </c>
      <c r="C4703" s="47" t="str">
        <f>IFERROR(VLOOKUP(B4703,总表!A:B,2,0),"-")</f>
        <v>事件类</v>
      </c>
      <c r="D4703" s="6" t="str">
        <f t="shared" si="293"/>
        <v>事件类</v>
      </c>
      <c r="E4703" s="6" t="str">
        <f>IFERROR(VLOOKUP(B4703,总表!A:D,3,0),"-")</f>
        <v>幽幽的魂魄</v>
      </c>
      <c r="F4703" s="6" t="str">
        <f t="shared" si="294"/>
        <v>幽幽的魂魄</v>
      </c>
      <c r="G4703" s="6" t="s">
        <v>9</v>
      </c>
      <c r="H4703" s="6" t="str">
        <f>IF(IFERROR(VLOOKUP(B4703,总表!A:D,4,0),"露易")=0," ",IFERROR(VLOOKUP(B4703,总表!A:D,4,0),"-"))</f>
        <v> </v>
      </c>
      <c r="I4703" s="6" t="str">
        <f t="shared" si="295"/>
        <v> </v>
      </c>
    </row>
    <row r="4704" spans="1:9">
      <c r="A4704" s="6">
        <v>4703</v>
      </c>
      <c r="B4704" s="47" t="str">
        <f t="shared" si="292"/>
        <v>0000125F</v>
      </c>
      <c r="C4704" s="47" t="str">
        <f>IFERROR(VLOOKUP(B4704,总表!A:B,2,0),"-")</f>
        <v>工具类</v>
      </c>
      <c r="D4704" s="6" t="str">
        <f t="shared" si="293"/>
        <v>工具类</v>
      </c>
      <c r="E4704" s="6" t="str">
        <f>IFERROR(VLOOKUP(B4704,总表!A:D,3,0),"-")</f>
        <v>撑杆跳竿子</v>
      </c>
      <c r="F4704" s="6" t="str">
        <f t="shared" si="294"/>
        <v>撑杆跳竿子</v>
      </c>
      <c r="H4704" s="6" t="str">
        <f>IF(IFERROR(VLOOKUP(B4704,总表!A:D,4,0),"露易")=0," ",IFERROR(VLOOKUP(B4704,总表!A:D,4,0),"-"))</f>
        <v> </v>
      </c>
      <c r="I4704" s="6" t="str">
        <f t="shared" si="295"/>
        <v> </v>
      </c>
    </row>
    <row r="4705" spans="1:9">
      <c r="A4705" s="6">
        <v>4704</v>
      </c>
      <c r="B4705" s="47" t="str">
        <f t="shared" si="292"/>
        <v>00001260</v>
      </c>
      <c r="C4705" s="47" t="str">
        <f>IFERROR(VLOOKUP(B4705,总表!A:B,2,0),"-")</f>
        <v>-</v>
      </c>
      <c r="D4705" s="6" t="str">
        <f t="shared" si="293"/>
        <v>-</v>
      </c>
      <c r="E4705" s="6" t="str">
        <f>IFERROR(VLOOKUP(B4705,总表!A:D,3,0),"-")</f>
        <v>-</v>
      </c>
      <c r="F4705" s="6" t="str">
        <f t="shared" si="294"/>
        <v>-</v>
      </c>
      <c r="G4705" s="6" t="s">
        <v>9</v>
      </c>
      <c r="H4705" s="6" t="str">
        <f>IF(IFERROR(VLOOKUP(B4705,总表!A:D,4,0),"露易")=0," ",IFERROR(VLOOKUP(B4705,总表!A:D,4,0),"-"))</f>
        <v>-</v>
      </c>
      <c r="I4705" s="6" t="str">
        <f t="shared" si="295"/>
        <v>-</v>
      </c>
    </row>
    <row r="4706" spans="1:9">
      <c r="A4706" s="6">
        <v>4705</v>
      </c>
      <c r="B4706" s="47" t="str">
        <f t="shared" si="292"/>
        <v>00001261</v>
      </c>
      <c r="C4706" s="47" t="str">
        <f>IFERROR(VLOOKUP(B4706,总表!A:B,2,0),"-")</f>
        <v>-</v>
      </c>
      <c r="D4706" s="6" t="str">
        <f t="shared" si="293"/>
        <v>-</v>
      </c>
      <c r="E4706" s="6" t="str">
        <f>IFERROR(VLOOKUP(B4706,总表!A:D,3,0),"-")</f>
        <v>-</v>
      </c>
      <c r="F4706" s="6" t="str">
        <f t="shared" si="294"/>
        <v>-</v>
      </c>
      <c r="G4706" s="6" t="s">
        <v>9</v>
      </c>
      <c r="H4706" s="6" t="str">
        <f>IF(IFERROR(VLOOKUP(B4706,总表!A:D,4,0),"露易")=0," ",IFERROR(VLOOKUP(B4706,总表!A:D,4,0),"-"))</f>
        <v>-</v>
      </c>
      <c r="I4706" s="6" t="str">
        <f t="shared" si="295"/>
        <v>-</v>
      </c>
    </row>
    <row r="4707" spans="1:9">
      <c r="A4707" s="6">
        <v>4706</v>
      </c>
      <c r="B4707" s="47" t="str">
        <f t="shared" si="292"/>
        <v>00001262</v>
      </c>
      <c r="C4707" s="47" t="str">
        <f>IFERROR(VLOOKUP(B4707,总表!A:B,2,0),"-")</f>
        <v>-</v>
      </c>
      <c r="D4707" s="6" t="str">
        <f t="shared" si="293"/>
        <v>-</v>
      </c>
      <c r="E4707" s="6" t="str">
        <f>IFERROR(VLOOKUP(B4707,总表!A:D,3,0),"-")</f>
        <v>-</v>
      </c>
      <c r="F4707" s="6" t="str">
        <f t="shared" si="294"/>
        <v>-</v>
      </c>
      <c r="G4707" s="6" t="s">
        <v>9</v>
      </c>
      <c r="H4707" s="6" t="str">
        <f>IF(IFERROR(VLOOKUP(B4707,总表!A:D,4,0),"露易")=0," ",IFERROR(VLOOKUP(B4707,总表!A:D,4,0),"-"))</f>
        <v>-</v>
      </c>
      <c r="I4707" s="6" t="str">
        <f t="shared" si="295"/>
        <v>-</v>
      </c>
    </row>
    <row r="4708" spans="1:9">
      <c r="A4708" s="6">
        <v>4707</v>
      </c>
      <c r="B4708" s="47" t="str">
        <f t="shared" si="292"/>
        <v>00001263</v>
      </c>
      <c r="C4708" s="47" t="str">
        <f>IFERROR(VLOOKUP(B4708,总表!A:B,2,0),"-")</f>
        <v>-</v>
      </c>
      <c r="D4708" s="6" t="str">
        <f t="shared" si="293"/>
        <v>-</v>
      </c>
      <c r="E4708" s="6" t="str">
        <f>IFERROR(VLOOKUP(B4708,总表!A:D,3,0),"-")</f>
        <v>-</v>
      </c>
      <c r="F4708" s="6" t="str">
        <f t="shared" si="294"/>
        <v>-</v>
      </c>
      <c r="G4708" s="6" t="s">
        <v>9</v>
      </c>
      <c r="H4708" s="6" t="str">
        <f>IF(IFERROR(VLOOKUP(B4708,总表!A:D,4,0),"露易")=0," ",IFERROR(VLOOKUP(B4708,总表!A:D,4,0),"-"))</f>
        <v>-</v>
      </c>
      <c r="I4708" s="6" t="str">
        <f t="shared" si="295"/>
        <v>-</v>
      </c>
    </row>
    <row r="4709" spans="1:9">
      <c r="A4709" s="6">
        <v>4708</v>
      </c>
      <c r="B4709" s="47" t="str">
        <f t="shared" si="292"/>
        <v>00001264</v>
      </c>
      <c r="C4709" s="50" t="str">
        <f>IFERROR(VLOOKUP(B4709,总表!A:B,2,0),"-")</f>
        <v>摆设类</v>
      </c>
      <c r="D4709" s="51" t="str">
        <f t="shared" si="293"/>
        <v>摆设类</v>
      </c>
      <c r="E4709" s="6" t="str">
        <f>IFERROR(VLOOKUP(B4709,总表!A:D,3,0),"-")</f>
        <v>蘑菇凳子</v>
      </c>
      <c r="F4709" s="6" t="str">
        <f t="shared" si="294"/>
        <v>蘑菇凳子</v>
      </c>
      <c r="H4709" s="6" t="str">
        <f>IF(IFERROR(VLOOKUP(B4709,总表!A:D,4,0),"露易")=0," ",IFERROR(VLOOKUP(B4709,总表!A:D,4,0),"-"))</f>
        <v> </v>
      </c>
      <c r="I4709" s="6" t="str">
        <f t="shared" si="295"/>
        <v> </v>
      </c>
    </row>
    <row r="4710" spans="1:9">
      <c r="A4710" s="6">
        <v>4709</v>
      </c>
      <c r="B4710" s="47" t="str">
        <f t="shared" si="292"/>
        <v>00001265</v>
      </c>
      <c r="C4710" s="47" t="str">
        <f>IFERROR(VLOOKUP(B4710,总表!A:B,2,0),"-")</f>
        <v>-</v>
      </c>
      <c r="D4710" s="6" t="str">
        <f t="shared" si="293"/>
        <v>-</v>
      </c>
      <c r="E4710" s="6" t="str">
        <f>IFERROR(VLOOKUP(B4710,总表!A:D,3,0),"-")</f>
        <v>-</v>
      </c>
      <c r="F4710" s="6" t="str">
        <f t="shared" si="294"/>
        <v>-</v>
      </c>
      <c r="G4710" s="6" t="s">
        <v>9</v>
      </c>
      <c r="H4710" s="6" t="str">
        <f>IF(IFERROR(VLOOKUP(B4710,总表!A:D,4,0),"露易")=0," ",IFERROR(VLOOKUP(B4710,总表!A:D,4,0),"-"))</f>
        <v>-</v>
      </c>
      <c r="I4710" s="6" t="str">
        <f t="shared" si="295"/>
        <v>-</v>
      </c>
    </row>
    <row r="4711" spans="1:9">
      <c r="A4711" s="6">
        <v>4710</v>
      </c>
      <c r="B4711" s="47" t="str">
        <f t="shared" si="292"/>
        <v>00001266</v>
      </c>
      <c r="C4711" s="47" t="str">
        <f>IFERROR(VLOOKUP(B4711,总表!A:B,2,0),"-")</f>
        <v>上衣</v>
      </c>
      <c r="D4711" s="6" t="str">
        <f t="shared" si="293"/>
        <v>上衣</v>
      </c>
      <c r="E4711" s="51" t="str">
        <f>IFERROR(VLOOKUP(B4711,总表!A:D,3,0),"-")</f>
        <v>皱衬衫</v>
      </c>
      <c r="F4711" s="51" t="str">
        <f t="shared" si="294"/>
        <v>皱衬衫</v>
      </c>
      <c r="H4711" s="6" t="str">
        <f>IF(IFERROR(VLOOKUP(B4711,总表!A:D,4,0),"露易")=0," ",IFERROR(VLOOKUP(B4711,总表!A:D,4,0),"-"))</f>
        <v>灰色</v>
      </c>
      <c r="I4711" s="6" t="str">
        <f t="shared" si="295"/>
        <v>灰色</v>
      </c>
    </row>
    <row r="4712" spans="1:9">
      <c r="A4712" s="6">
        <v>4711</v>
      </c>
      <c r="B4712" s="47" t="str">
        <f t="shared" si="292"/>
        <v>00001267</v>
      </c>
      <c r="C4712" s="50" t="str">
        <f>IFERROR(VLOOKUP(B4712,总表!A:B,2,0),"-")</f>
        <v>连衣套装</v>
      </c>
      <c r="D4712" s="51" t="str">
        <f t="shared" si="293"/>
        <v>连衣套装</v>
      </c>
      <c r="E4712" s="51" t="str">
        <f>IFERROR(VLOOKUP(B4712,总表!A:D,3,0),"-")</f>
        <v>恶魔装</v>
      </c>
      <c r="F4712" s="51" t="str">
        <f t="shared" si="294"/>
        <v>恶魔装</v>
      </c>
      <c r="H4712" s="6" t="str">
        <f>IF(IFERROR(VLOOKUP(B4712,总表!A:D,4,0),"露易")=0," ",IFERROR(VLOOKUP(B4712,总表!A:D,4,0),"-"))</f>
        <v>黑色</v>
      </c>
      <c r="I4712" s="6" t="str">
        <f t="shared" si="295"/>
        <v>黑色</v>
      </c>
    </row>
    <row r="4713" spans="1:9">
      <c r="A4713" s="6">
        <v>4712</v>
      </c>
      <c r="B4713" s="47" t="str">
        <f t="shared" si="292"/>
        <v>00001268</v>
      </c>
      <c r="C4713" s="47" t="str">
        <f>IFERROR(VLOOKUP(B4713,总表!A:B,2,0),"-")</f>
        <v>-</v>
      </c>
      <c r="D4713" s="6" t="str">
        <f t="shared" si="293"/>
        <v>-</v>
      </c>
      <c r="E4713" s="6" t="str">
        <f>IFERROR(VLOOKUP(B4713,总表!A:D,3,0),"-")</f>
        <v>-</v>
      </c>
      <c r="F4713" s="6" t="str">
        <f t="shared" si="294"/>
        <v>-</v>
      </c>
      <c r="G4713" s="6" t="s">
        <v>9</v>
      </c>
      <c r="H4713" s="6" t="str">
        <f>IF(IFERROR(VLOOKUP(B4713,总表!A:D,4,0),"露易")=0," ",IFERROR(VLOOKUP(B4713,总表!A:D,4,0),"-"))</f>
        <v>-</v>
      </c>
      <c r="I4713" s="6" t="str">
        <f t="shared" si="295"/>
        <v>-</v>
      </c>
    </row>
    <row r="4714" spans="1:9">
      <c r="A4714" s="6">
        <v>4713</v>
      </c>
      <c r="B4714" s="47" t="str">
        <f t="shared" si="292"/>
        <v>00001269</v>
      </c>
      <c r="C4714" s="47" t="str">
        <f>IFERROR(VLOOKUP(B4714,总表!A:B,2,0),"-")</f>
        <v>-</v>
      </c>
      <c r="D4714" s="6" t="str">
        <f t="shared" si="293"/>
        <v>-</v>
      </c>
      <c r="E4714" s="6" t="str">
        <f>IFERROR(VLOOKUP(B4714,总表!A:D,3,0),"-")</f>
        <v>-</v>
      </c>
      <c r="F4714" s="6" t="str">
        <f t="shared" si="294"/>
        <v>-</v>
      </c>
      <c r="G4714" s="6" t="s">
        <v>9</v>
      </c>
      <c r="H4714" s="6" t="str">
        <f>IF(IFERROR(VLOOKUP(B4714,总表!A:D,4,0),"露易")=0," ",IFERROR(VLOOKUP(B4714,总表!A:D,4,0),"-"))</f>
        <v>-</v>
      </c>
      <c r="I4714" s="6" t="str">
        <f t="shared" si="295"/>
        <v>-</v>
      </c>
    </row>
    <row r="4715" spans="1:9">
      <c r="A4715" s="6">
        <v>4714</v>
      </c>
      <c r="B4715" s="47" t="str">
        <f t="shared" si="292"/>
        <v>0000126A</v>
      </c>
      <c r="C4715" s="47" t="str">
        <f>IFERROR(VLOOKUP(B4715,总表!A:B,2,0),"-")</f>
        <v>鞋类</v>
      </c>
      <c r="D4715" s="6" t="str">
        <f t="shared" si="293"/>
        <v>鞋类</v>
      </c>
      <c r="E4715" s="6" t="str">
        <f>IFERROR(VLOOKUP(B4715,总表!A:D,3,0),"-")</f>
        <v>浴室拖鞋</v>
      </c>
      <c r="F4715" s="6" t="str">
        <f t="shared" si="294"/>
        <v>浴室拖鞋</v>
      </c>
      <c r="H4715" s="6" t="str">
        <f>IF(IFERROR(VLOOKUP(B4715,总表!A:D,4,0),"露易")=0," ",IFERROR(VLOOKUP(B4715,总表!A:D,4,0),"-"))</f>
        <v>黑色</v>
      </c>
      <c r="I4715" s="6" t="str">
        <f t="shared" si="295"/>
        <v>黑色</v>
      </c>
    </row>
    <row r="4716" spans="1:9">
      <c r="A4716" s="6">
        <v>4715</v>
      </c>
      <c r="B4716" s="47" t="str">
        <f t="shared" si="292"/>
        <v>0000126B</v>
      </c>
      <c r="C4716" s="47" t="str">
        <f>IFERROR(VLOOKUP(B4716,总表!A:B,2,0),"-")</f>
        <v>上衣</v>
      </c>
      <c r="D4716" s="6" t="str">
        <f t="shared" si="293"/>
        <v>上衣</v>
      </c>
      <c r="E4716" s="6" t="str">
        <f>IFERROR(VLOOKUP(B4716,总表!A:D,3,0),"-")</f>
        <v>翻领衬衫</v>
      </c>
      <c r="F4716" s="6" t="str">
        <f t="shared" si="294"/>
        <v>翻领衬衫</v>
      </c>
      <c r="H4716" s="6" t="str">
        <f>IF(IFERROR(VLOOKUP(B4716,总表!A:D,4,0),"露易")=0," ",IFERROR(VLOOKUP(B4716,总表!A:D,4,0),"-"))</f>
        <v>珊瑚红</v>
      </c>
      <c r="I4716" s="6" t="str">
        <f t="shared" si="295"/>
        <v>珊瑚红</v>
      </c>
    </row>
    <row r="4717" spans="1:9">
      <c r="A4717" s="6">
        <v>4716</v>
      </c>
      <c r="B4717" s="47" t="str">
        <f t="shared" si="292"/>
        <v>0000126C</v>
      </c>
      <c r="C4717" s="47" t="str">
        <f>IFERROR(VLOOKUP(B4717,总表!A:B,2,0),"-")</f>
        <v>鞋类</v>
      </c>
      <c r="D4717" s="6" t="str">
        <f t="shared" si="293"/>
        <v>鞋类</v>
      </c>
      <c r="E4717" s="6" t="str">
        <f>IFERROR(VLOOKUP(B4717,总表!A:D,3,0),"-")</f>
        <v>皮休闲鞋</v>
      </c>
      <c r="F4717" s="6" t="str">
        <f t="shared" si="294"/>
        <v>皮休闲鞋</v>
      </c>
      <c r="H4717" s="6" t="str">
        <f>IF(IFERROR(VLOOKUP(B4717,总表!A:D,4,0),"露易")=0," ",IFERROR(VLOOKUP(B4717,总表!A:D,4,0),"-"))</f>
        <v>白色</v>
      </c>
      <c r="I4717" s="6" t="str">
        <f t="shared" si="295"/>
        <v>白色</v>
      </c>
    </row>
    <row r="4718" spans="1:9">
      <c r="A4718" s="6">
        <v>4717</v>
      </c>
      <c r="B4718" s="47" t="str">
        <f t="shared" si="292"/>
        <v>0000126D</v>
      </c>
      <c r="C4718" s="47" t="str">
        <f>IFERROR(VLOOKUP(B4718,总表!A:B,2,0),"-")</f>
        <v>上衣</v>
      </c>
      <c r="D4718" s="6" t="str">
        <f t="shared" si="293"/>
        <v>上衣</v>
      </c>
      <c r="E4718" s="6" t="str">
        <f>IFERROR(VLOOKUP(B4718,总表!A:D,3,0),"-")</f>
        <v>迷幻猫咪上衣</v>
      </c>
      <c r="F4718" s="6" t="str">
        <f t="shared" si="294"/>
        <v>迷幻猫咪上衣</v>
      </c>
      <c r="H4718" s="6" t="str">
        <f>IF(IFERROR(VLOOKUP(B4718,总表!A:D,4,0),"露易")=0," ",IFERROR(VLOOKUP(B4718,总表!A:D,4,0),"-"))</f>
        <v>紫色</v>
      </c>
      <c r="I4718" s="6" t="str">
        <f t="shared" si="295"/>
        <v>紫色</v>
      </c>
    </row>
    <row r="4719" spans="1:9">
      <c r="A4719" s="6">
        <v>4718</v>
      </c>
      <c r="B4719" s="47" t="str">
        <f t="shared" si="292"/>
        <v>0000126E</v>
      </c>
      <c r="C4719" s="47" t="str">
        <f>IFERROR(VLOOKUP(B4719,总表!A:B,2,0),"-")</f>
        <v>袜子</v>
      </c>
      <c r="D4719" s="6" t="str">
        <f t="shared" si="293"/>
        <v>袜子</v>
      </c>
      <c r="E4719" s="6" t="str">
        <f>IFERROR(VLOOKUP(B4719,总表!A:D,3,0),"-")</f>
        <v>蝴蝶结袜子</v>
      </c>
      <c r="F4719" s="6" t="str">
        <f t="shared" si="294"/>
        <v>蝴蝶结袜子</v>
      </c>
      <c r="H4719" s="6" t="str">
        <f>IF(IFERROR(VLOOKUP(B4719,总表!A:D,4,0),"露易")=0," ",IFERROR(VLOOKUP(B4719,总表!A:D,4,0),"-"))</f>
        <v>粉红</v>
      </c>
      <c r="I4719" s="6" t="str">
        <f t="shared" si="295"/>
        <v>粉红</v>
      </c>
    </row>
    <row r="4720" spans="1:9">
      <c r="A4720" s="6">
        <v>4719</v>
      </c>
      <c r="B4720" s="47" t="str">
        <f t="shared" si="292"/>
        <v>0000126F</v>
      </c>
      <c r="C4720" s="50" t="str">
        <f>IFERROR(VLOOKUP(B4720,总表!A:B,2,0),"-")</f>
        <v>摆设类</v>
      </c>
      <c r="D4720" s="51" t="str">
        <f t="shared" si="293"/>
        <v>摆设类</v>
      </c>
      <c r="E4720" s="6" t="str">
        <f>IFERROR(VLOOKUP(B4720,总表!A:D,3,0),"-")</f>
        <v>宴会蜡烛</v>
      </c>
      <c r="F4720" s="6" t="str">
        <f t="shared" si="294"/>
        <v>宴会蜡烛</v>
      </c>
      <c r="H4720" s="6" t="str">
        <f>IF(IFERROR(VLOOKUP(B4720,总表!A:D,4,0),"露易")=0," ",IFERROR(VLOOKUP(B4720,总表!A:D,4,0),"-"))</f>
        <v> </v>
      </c>
      <c r="I4720" s="6" t="str">
        <f t="shared" si="295"/>
        <v> </v>
      </c>
    </row>
    <row r="4721" spans="1:9">
      <c r="A4721" s="6">
        <v>4720</v>
      </c>
      <c r="B4721" s="47" t="str">
        <f t="shared" si="292"/>
        <v>00001270</v>
      </c>
      <c r="C4721" s="47" t="str">
        <f>IFERROR(VLOOKUP(B4721,总表!A:B,2,0),"-")</f>
        <v>-</v>
      </c>
      <c r="D4721" s="6" t="str">
        <f t="shared" si="293"/>
        <v>-</v>
      </c>
      <c r="E4721" s="6" t="str">
        <f>IFERROR(VLOOKUP(B4721,总表!A:D,3,0),"-")</f>
        <v>-</v>
      </c>
      <c r="F4721" s="6" t="str">
        <f t="shared" si="294"/>
        <v>-</v>
      </c>
      <c r="G4721" s="6" t="s">
        <v>9</v>
      </c>
      <c r="H4721" s="6" t="str">
        <f>IF(IFERROR(VLOOKUP(B4721,总表!A:D,4,0),"露易")=0," ",IFERROR(VLOOKUP(B4721,总表!A:D,4,0),"-"))</f>
        <v>-</v>
      </c>
      <c r="I4721" s="6" t="str">
        <f t="shared" si="295"/>
        <v>-</v>
      </c>
    </row>
    <row r="4722" spans="1:9">
      <c r="A4722" s="6">
        <v>4721</v>
      </c>
      <c r="B4722" s="47" t="str">
        <f t="shared" si="292"/>
        <v>00001271</v>
      </c>
      <c r="C4722" s="47" t="str">
        <f>IFERROR(VLOOKUP(B4722,总表!A:B,2,0),"-")</f>
        <v>鞋类</v>
      </c>
      <c r="D4722" s="6" t="str">
        <f t="shared" si="293"/>
        <v>鞋类</v>
      </c>
      <c r="E4722" s="6" t="str">
        <f>IFERROR(VLOOKUP(B4722,总表!A:D,3,0),"-")</f>
        <v>雪地靴</v>
      </c>
      <c r="F4722" s="6" t="str">
        <f t="shared" si="294"/>
        <v>雪地靴</v>
      </c>
      <c r="H4722" s="6" t="str">
        <f>IF(IFERROR(VLOOKUP(B4722,总表!A:D,4,0),"露易")=0," ",IFERROR(VLOOKUP(B4722,总表!A:D,4,0),"-"))</f>
        <v>米色</v>
      </c>
      <c r="I4722" s="6" t="str">
        <f t="shared" si="295"/>
        <v>米色</v>
      </c>
    </row>
    <row r="4723" spans="1:9">
      <c r="A4723" s="6">
        <v>4722</v>
      </c>
      <c r="B4723" s="47" t="str">
        <f t="shared" si="292"/>
        <v>00001272</v>
      </c>
      <c r="C4723" s="50" t="str">
        <f>IFERROR(VLOOKUP(B4723,总表!A:B,2,0),"-")</f>
        <v>摆设类</v>
      </c>
      <c r="D4723" s="51" t="str">
        <f t="shared" si="293"/>
        <v>摆设类</v>
      </c>
      <c r="E4723" s="6" t="str">
        <f>IFERROR(VLOOKUP(B4723,总表!A:D,3,0),"-")</f>
        <v>怪兽</v>
      </c>
      <c r="F4723" s="6" t="str">
        <f t="shared" si="294"/>
        <v>怪兽</v>
      </c>
      <c r="H4723" s="6" t="str">
        <f>IF(IFERROR(VLOOKUP(B4723,总表!A:D,4,0),"露易")=0," ",IFERROR(VLOOKUP(B4723,总表!A:D,4,0),"-"))</f>
        <v> </v>
      </c>
      <c r="I4723" s="6" t="str">
        <f t="shared" si="295"/>
        <v> </v>
      </c>
    </row>
    <row r="4724" spans="1:9">
      <c r="A4724" s="6">
        <v>4723</v>
      </c>
      <c r="B4724" s="47" t="str">
        <f t="shared" si="292"/>
        <v>00001273</v>
      </c>
      <c r="C4724" s="47" t="str">
        <f>IFERROR(VLOOKUP(B4724,总表!A:B,2,0),"-")</f>
        <v>鞋类</v>
      </c>
      <c r="D4724" s="6" t="str">
        <f t="shared" si="293"/>
        <v>鞋类</v>
      </c>
      <c r="E4724" s="6" t="str">
        <f>IFERROR(VLOOKUP(B4724,总表!A:D,3,0),"-")</f>
        <v>漆皮浅口鞋</v>
      </c>
      <c r="F4724" s="6" t="str">
        <f t="shared" si="294"/>
        <v>漆皮浅口鞋</v>
      </c>
      <c r="H4724" s="6" t="str">
        <f>IF(IFERROR(VLOOKUP(B4724,总表!A:D,4,0),"露易")=0," ",IFERROR(VLOOKUP(B4724,总表!A:D,4,0),"-"))</f>
        <v>米色</v>
      </c>
      <c r="I4724" s="6" t="str">
        <f t="shared" si="295"/>
        <v>米色</v>
      </c>
    </row>
    <row r="4725" spans="1:9">
      <c r="A4725" s="6">
        <v>4724</v>
      </c>
      <c r="B4725" s="47" t="str">
        <f t="shared" si="292"/>
        <v>00001274</v>
      </c>
      <c r="C4725" s="47" t="str">
        <f>IFERROR(VLOOKUP(B4725,总表!A:B,2,0),"-")</f>
        <v>鞋类</v>
      </c>
      <c r="D4725" s="6" t="str">
        <f t="shared" si="293"/>
        <v>鞋类</v>
      </c>
      <c r="E4725" s="51" t="str">
        <f>IFERROR(VLOOKUP(B4725,总表!A:D,3,0),"-")</f>
        <v>乐福鞋</v>
      </c>
      <c r="F4725" s="51" t="str">
        <f t="shared" si="294"/>
        <v>乐福鞋</v>
      </c>
      <c r="H4725" s="6" t="str">
        <f>IF(IFERROR(VLOOKUP(B4725,总表!A:D,4,0),"露易")=0," ",IFERROR(VLOOKUP(B4725,总表!A:D,4,0),"-"))</f>
        <v>棕色</v>
      </c>
      <c r="I4725" s="6" t="str">
        <f t="shared" si="295"/>
        <v>棕色</v>
      </c>
    </row>
    <row r="4726" spans="1:9">
      <c r="A4726" s="6">
        <v>4725</v>
      </c>
      <c r="B4726" s="47" t="str">
        <f t="shared" si="292"/>
        <v>00001275</v>
      </c>
      <c r="C4726" s="47" t="str">
        <f>IFERROR(VLOOKUP(B4726,总表!A:B,2,0),"-")</f>
        <v>鞋类</v>
      </c>
      <c r="D4726" s="6" t="str">
        <f t="shared" si="293"/>
        <v>鞋类</v>
      </c>
      <c r="E4726" s="6" t="str">
        <f>IFERROR(VLOOKUP(B4726,总表!A:D,3,0),"-")</f>
        <v>交叉带凉鞋</v>
      </c>
      <c r="F4726" s="6" t="str">
        <f t="shared" si="294"/>
        <v>交叉带凉鞋</v>
      </c>
      <c r="H4726" s="51" t="str">
        <f>IF(IFERROR(VLOOKUP(B4726,总表!A:D,4,0),"露易")=0," ",IFERROR(VLOOKUP(B4726,总表!A:D,4,0),"-"))</f>
        <v>绿色</v>
      </c>
      <c r="I4726" s="51" t="str">
        <f t="shared" si="295"/>
        <v>绿色</v>
      </c>
    </row>
    <row r="4727" spans="1:9">
      <c r="A4727" s="6">
        <v>4726</v>
      </c>
      <c r="B4727" s="47" t="str">
        <f t="shared" si="292"/>
        <v>00001276</v>
      </c>
      <c r="C4727" s="47" t="str">
        <f>IFERROR(VLOOKUP(B4727,总表!A:B,2,0),"-")</f>
        <v>房门装饰</v>
      </c>
      <c r="D4727" s="6" t="str">
        <f t="shared" si="293"/>
        <v>房门装饰</v>
      </c>
      <c r="E4727" s="6" t="str">
        <f>IFERROR(VLOOKUP(B4727,总表!A:D,3,0),"-")</f>
        <v>蘑菇花环</v>
      </c>
      <c r="F4727" s="6" t="str">
        <f t="shared" si="294"/>
        <v>蘑菇花环</v>
      </c>
      <c r="H4727" s="6" t="str">
        <f>IF(IFERROR(VLOOKUP(B4727,总表!A:D,4,0),"露易")=0," ",IFERROR(VLOOKUP(B4727,总表!A:D,4,0),"-"))</f>
        <v> </v>
      </c>
      <c r="I4727" s="6" t="str">
        <f t="shared" si="295"/>
        <v> </v>
      </c>
    </row>
    <row r="4728" spans="1:9">
      <c r="A4728" s="6">
        <v>4727</v>
      </c>
      <c r="B4728" s="47" t="str">
        <f t="shared" si="292"/>
        <v>00001277</v>
      </c>
      <c r="C4728" s="47" t="str">
        <f>IFERROR(VLOOKUP(B4728,总表!A:B,2,0),"-")</f>
        <v>房门装饰</v>
      </c>
      <c r="D4728" s="6" t="str">
        <f t="shared" si="293"/>
        <v>房门装饰</v>
      </c>
      <c r="E4728" s="51" t="str">
        <f>IFERROR(VLOOKUP(B4728,总表!A:D,3,0),"-")</f>
        <v>树枝花环</v>
      </c>
      <c r="F4728" s="51" t="str">
        <f t="shared" si="294"/>
        <v>树枝花环</v>
      </c>
      <c r="H4728" s="6" t="str">
        <f>IF(IFERROR(VLOOKUP(B4728,总表!A:D,4,0),"露易")=0," ",IFERROR(VLOOKUP(B4728,总表!A:D,4,0),"-"))</f>
        <v> </v>
      </c>
      <c r="I4728" s="6" t="str">
        <f t="shared" si="295"/>
        <v> </v>
      </c>
    </row>
    <row r="4729" spans="1:9">
      <c r="A4729" s="6">
        <v>4728</v>
      </c>
      <c r="B4729" s="47" t="str">
        <f t="shared" si="292"/>
        <v>00001278</v>
      </c>
      <c r="C4729" s="47" t="str">
        <f>IFERROR(VLOOKUP(B4729,总表!A:B,2,0),"-")</f>
        <v>上衣</v>
      </c>
      <c r="D4729" s="6" t="str">
        <f t="shared" si="293"/>
        <v>上衣</v>
      </c>
      <c r="E4729" s="6" t="str">
        <f>IFERROR(VLOOKUP(B4729,总表!A:D,3,0),"-")</f>
        <v>菱格缝线外套</v>
      </c>
      <c r="F4729" s="6" t="str">
        <f t="shared" si="294"/>
        <v>菱格缝线外套</v>
      </c>
      <c r="H4729" s="6" t="str">
        <f>IF(IFERROR(VLOOKUP(B4729,总表!A:D,4,0),"露易")=0," ",IFERROR(VLOOKUP(B4729,总表!A:D,4,0),"-"))</f>
        <v>粉红</v>
      </c>
      <c r="I4729" s="6" t="str">
        <f t="shared" si="295"/>
        <v>粉红</v>
      </c>
    </row>
    <row r="4730" spans="1:9">
      <c r="A4730" s="6">
        <v>4729</v>
      </c>
      <c r="B4730" s="47" t="str">
        <f t="shared" si="292"/>
        <v>00001279</v>
      </c>
      <c r="C4730" s="50" t="str">
        <f>IFERROR(VLOOKUP(B4730,总表!A:B,2,0),"-")</f>
        <v>连衣套装</v>
      </c>
      <c r="D4730" s="51" t="str">
        <f t="shared" si="293"/>
        <v>连衣套装</v>
      </c>
      <c r="E4730" s="6" t="str">
        <f>IFERROR(VLOOKUP(B4730,总表!A:D,3,0),"-")</f>
        <v>条纹长连身裙</v>
      </c>
      <c r="F4730" s="6" t="str">
        <f t="shared" si="294"/>
        <v>条纹长连身裙</v>
      </c>
      <c r="H4730" s="51" t="str">
        <f>IF(IFERROR(VLOOKUP(B4730,总表!A:D,4,0),"露易")=0," ",IFERROR(VLOOKUP(B4730,总表!A:D,4,0),"-"))</f>
        <v>红色</v>
      </c>
      <c r="I4730" s="51" t="str">
        <f t="shared" si="295"/>
        <v>红色</v>
      </c>
    </row>
    <row r="4731" spans="1:9">
      <c r="A4731" s="6">
        <v>4730</v>
      </c>
      <c r="B4731" s="47" t="str">
        <f t="shared" si="292"/>
        <v>0000127A</v>
      </c>
      <c r="C4731" s="47" t="str">
        <f>IFERROR(VLOOKUP(B4731,总表!A:B,2,0),"-")</f>
        <v>鞋类</v>
      </c>
      <c r="D4731" s="6" t="str">
        <f t="shared" si="293"/>
        <v>鞋类</v>
      </c>
      <c r="E4731" s="6" t="str">
        <f>IFERROR(VLOOKUP(B4731,总表!A:D,3,0),"-")</f>
        <v>商务皮鞋</v>
      </c>
      <c r="F4731" s="6" t="str">
        <f t="shared" si="294"/>
        <v>商务皮鞋</v>
      </c>
      <c r="H4731" s="6" t="str">
        <f>IF(IFERROR(VLOOKUP(B4731,总表!A:D,4,0),"露易")=0," ",IFERROR(VLOOKUP(B4731,总表!A:D,4,0),"-"))</f>
        <v>黑色</v>
      </c>
      <c r="I4731" s="6" t="str">
        <f t="shared" si="295"/>
        <v>黑色</v>
      </c>
    </row>
    <row r="4732" spans="1:9">
      <c r="A4732" s="6">
        <v>4731</v>
      </c>
      <c r="B4732" s="47" t="str">
        <f t="shared" si="292"/>
        <v>0000127B</v>
      </c>
      <c r="C4732" s="50" t="str">
        <f>IFERROR(VLOOKUP(B4732,总表!A:B,2,0),"-")</f>
        <v>连衣套装</v>
      </c>
      <c r="D4732" s="51" t="str">
        <f t="shared" si="293"/>
        <v>连衣套装</v>
      </c>
      <c r="E4732" s="6" t="str">
        <f>IFERROR(VLOOKUP(B4732,总表!A:D,3,0),"-")</f>
        <v>格纹背心裙</v>
      </c>
      <c r="F4732" s="6" t="str">
        <f t="shared" si="294"/>
        <v>格纹背心裙</v>
      </c>
      <c r="H4732" s="51" t="str">
        <f>IF(IFERROR(VLOOKUP(B4732,总表!A:D,4,0),"露易")=0," ",IFERROR(VLOOKUP(B4732,总表!A:D,4,0),"-"))</f>
        <v>红色</v>
      </c>
      <c r="I4732" s="51" t="str">
        <f t="shared" si="295"/>
        <v>红色</v>
      </c>
    </row>
    <row r="4733" spans="1:9">
      <c r="A4733" s="6">
        <v>4732</v>
      </c>
      <c r="B4733" s="47" t="str">
        <f t="shared" si="292"/>
        <v>0000127C</v>
      </c>
      <c r="C4733" s="47" t="str">
        <f>IFERROR(VLOOKUP(B4733,总表!A:B,2,0),"-")</f>
        <v>鞋类</v>
      </c>
      <c r="D4733" s="6" t="str">
        <f t="shared" si="293"/>
        <v>鞋类</v>
      </c>
      <c r="E4733" s="6" t="str">
        <f>IFERROR(VLOOKUP(B4733,总表!A:D,3,0),"-")</f>
        <v>天鹅绒靴</v>
      </c>
      <c r="F4733" s="6" t="str">
        <f t="shared" si="294"/>
        <v>天鹅绒靴</v>
      </c>
      <c r="H4733" s="6" t="str">
        <f>IF(IFERROR(VLOOKUP(B4733,总表!A:D,4,0),"露易")=0," ",IFERROR(VLOOKUP(B4733,总表!A:D,4,0),"-"))</f>
        <v>深红色</v>
      </c>
      <c r="I4733" s="6" t="str">
        <f t="shared" si="295"/>
        <v>深红色</v>
      </c>
    </row>
    <row r="4734" spans="1:9">
      <c r="A4734" s="6">
        <v>4733</v>
      </c>
      <c r="B4734" s="47" t="str">
        <f t="shared" si="292"/>
        <v>0000127D</v>
      </c>
      <c r="C4734" s="47" t="str">
        <f>IFERROR(VLOOKUP(B4734,总表!A:B,2,0),"-")</f>
        <v>鞋类</v>
      </c>
      <c r="D4734" s="6" t="str">
        <f t="shared" si="293"/>
        <v>鞋类</v>
      </c>
      <c r="E4734" s="6" t="str">
        <f>IFERROR(VLOOKUP(B4734,总表!A:D,3,0),"-")</f>
        <v>雨靴</v>
      </c>
      <c r="F4734" s="6" t="str">
        <f t="shared" si="294"/>
        <v>雨靴</v>
      </c>
      <c r="H4734" s="6" t="str">
        <f>IF(IFERROR(VLOOKUP(B4734,总表!A:D,4,0),"露易")=0," ",IFERROR(VLOOKUP(B4734,总表!A:D,4,0),"-"))</f>
        <v>黄色</v>
      </c>
      <c r="I4734" s="6" t="str">
        <f t="shared" si="295"/>
        <v>黄色</v>
      </c>
    </row>
    <row r="4735" spans="1:9">
      <c r="A4735" s="6">
        <v>4734</v>
      </c>
      <c r="B4735" s="47" t="str">
        <f t="shared" si="292"/>
        <v>0000127E</v>
      </c>
      <c r="C4735" s="47" t="str">
        <f>IFERROR(VLOOKUP(B4735,总表!A:B,2,0),"-")</f>
        <v>鞋类</v>
      </c>
      <c r="D4735" s="6" t="str">
        <f t="shared" si="293"/>
        <v>鞋类</v>
      </c>
      <c r="E4735" s="6" t="str">
        <f>IFERROR(VLOOKUP(B4735,总表!A:D,3,0),"-")</f>
        <v>草履拖鞋</v>
      </c>
      <c r="F4735" s="6" t="str">
        <f t="shared" si="294"/>
        <v>草履拖鞋</v>
      </c>
      <c r="H4735" s="6" t="str">
        <f>IF(IFERROR(VLOOKUP(B4735,总表!A:D,4,0),"露易")=0," ",IFERROR(VLOOKUP(B4735,总表!A:D,4,0),"-"))</f>
        <v>黑色</v>
      </c>
      <c r="I4735" s="6" t="str">
        <f t="shared" si="295"/>
        <v>黑色</v>
      </c>
    </row>
    <row r="4736" spans="1:9">
      <c r="A4736" s="6">
        <v>4735</v>
      </c>
      <c r="B4736" s="47" t="str">
        <f t="shared" si="292"/>
        <v>0000127F</v>
      </c>
      <c r="C4736" s="47" t="str">
        <f>IFERROR(VLOOKUP(B4736,总表!A:B,2,0),"-")</f>
        <v>上衣</v>
      </c>
      <c r="D4736" s="6" t="str">
        <f t="shared" si="293"/>
        <v>上衣</v>
      </c>
      <c r="E4736" s="6" t="str">
        <f>IFERROR(VLOOKUP(B4736,总表!A:D,3,0),"-")</f>
        <v>滑雪羽绒外套</v>
      </c>
      <c r="F4736" s="6" t="str">
        <f t="shared" si="294"/>
        <v>滑雪羽绒外套</v>
      </c>
      <c r="H4736" s="51" t="str">
        <f>IF(IFERROR(VLOOKUP(B4736,总表!A:D,4,0),"露易")=0," ",IFERROR(VLOOKUP(B4736,总表!A:D,4,0),"-"))</f>
        <v>红色×黄色</v>
      </c>
      <c r="I4736" s="51" t="str">
        <f t="shared" si="295"/>
        <v>红色×黄色</v>
      </c>
    </row>
    <row r="4737" spans="1:9">
      <c r="A4737" s="6">
        <v>4736</v>
      </c>
      <c r="B4737" s="47" t="str">
        <f t="shared" si="292"/>
        <v>00001280</v>
      </c>
      <c r="C4737" s="47" t="str">
        <f>IFERROR(VLOOKUP(B4737,总表!A:B,2,0),"-")</f>
        <v>-</v>
      </c>
      <c r="D4737" s="6" t="str">
        <f t="shared" si="293"/>
        <v>-</v>
      </c>
      <c r="E4737" s="6" t="str">
        <f>IFERROR(VLOOKUP(B4737,总表!A:D,3,0),"-")</f>
        <v>-</v>
      </c>
      <c r="F4737" s="6" t="str">
        <f t="shared" si="294"/>
        <v>-</v>
      </c>
      <c r="G4737" s="6" t="s">
        <v>9</v>
      </c>
      <c r="H4737" s="6" t="str">
        <f>IF(IFERROR(VLOOKUP(B4737,总表!A:D,4,0),"露易")=0," ",IFERROR(VLOOKUP(B4737,总表!A:D,4,0),"-"))</f>
        <v>-</v>
      </c>
      <c r="I4737" s="6" t="str">
        <f t="shared" si="295"/>
        <v>-</v>
      </c>
    </row>
    <row r="4738" spans="1:9">
      <c r="A4738" s="6">
        <v>4737</v>
      </c>
      <c r="B4738" s="47" t="str">
        <f t="shared" ref="B4738:B4801" si="296">DEC2HEX(ROW(A4737),8)</f>
        <v>00001281</v>
      </c>
      <c r="C4738" s="50" t="str">
        <f>IFERROR(VLOOKUP(B4738,总表!A:B,2,0),"-")</f>
        <v>连衣套装</v>
      </c>
      <c r="D4738" s="51" t="str">
        <f t="shared" ref="D4738:D4801" si="297">C4738</f>
        <v>连衣套装</v>
      </c>
      <c r="E4738" s="6" t="str">
        <f>IFERROR(VLOOKUP(B4738,总表!A:D,3,0),"-")</f>
        <v>蕾丝连身裙</v>
      </c>
      <c r="F4738" s="6" t="str">
        <f t="shared" ref="F4738:F4801" si="298">E4738</f>
        <v>蕾丝连身裙</v>
      </c>
      <c r="H4738" s="51" t="str">
        <f>IF(IFERROR(VLOOKUP(B4738,总表!A:D,4,0),"露易")=0," ",IFERROR(VLOOKUP(B4738,总表!A:D,4,0),"-"))</f>
        <v>蓝色</v>
      </c>
      <c r="I4738" s="51" t="str">
        <f t="shared" ref="I4738:I4801" si="299">H4738</f>
        <v>蓝色</v>
      </c>
    </row>
    <row r="4739" spans="1:9">
      <c r="A4739" s="6">
        <v>4738</v>
      </c>
      <c r="B4739" s="47" t="str">
        <f t="shared" si="296"/>
        <v>00001282</v>
      </c>
      <c r="C4739" s="47" t="str">
        <f>IFERROR(VLOOKUP(B4739,总表!A:B,2,0),"-")</f>
        <v>房门装饰</v>
      </c>
      <c r="D4739" s="6" t="str">
        <f t="shared" si="297"/>
        <v>房门装饰</v>
      </c>
      <c r="E4739" s="6" t="str">
        <f>IFERROR(VLOOKUP(B4739,总表!A:D,3,0),"-")</f>
        <v>骷髅门牌</v>
      </c>
      <c r="F4739" s="6" t="str">
        <f t="shared" si="298"/>
        <v>骷髅门牌</v>
      </c>
      <c r="H4739" s="6" t="str">
        <f>IF(IFERROR(VLOOKUP(B4739,总表!A:D,4,0),"露易")=0," ",IFERROR(VLOOKUP(B4739,总表!A:D,4,0),"-"))</f>
        <v> </v>
      </c>
      <c r="I4739" s="6" t="str">
        <f t="shared" si="299"/>
        <v> </v>
      </c>
    </row>
    <row r="4740" spans="1:9">
      <c r="A4740" s="6">
        <v>4739</v>
      </c>
      <c r="B4740" s="47" t="str">
        <f t="shared" si="296"/>
        <v>00001283</v>
      </c>
      <c r="C4740" s="47" t="str">
        <f>IFERROR(VLOOKUP(B4740,总表!A:B,2,0),"-")</f>
        <v>帽子类</v>
      </c>
      <c r="D4740" s="6" t="str">
        <f t="shared" si="297"/>
        <v>帽子类</v>
      </c>
      <c r="E4740" s="6" t="str">
        <f>IFERROR(VLOOKUP(B4740,总表!A:D,3,0),"-")</f>
        <v>上学帽</v>
      </c>
      <c r="F4740" s="6" t="str">
        <f t="shared" si="298"/>
        <v>上学帽</v>
      </c>
      <c r="H4740" s="6" t="str">
        <f>IF(IFERROR(VLOOKUP(B4740,总表!A:D,4,0),"露易")=0," ",IFERROR(VLOOKUP(B4740,总表!A:D,4,0),"-"))</f>
        <v>黄色</v>
      </c>
      <c r="I4740" s="6" t="str">
        <f t="shared" si="299"/>
        <v>黄色</v>
      </c>
    </row>
    <row r="4741" spans="1:9">
      <c r="A4741" s="6">
        <v>4740</v>
      </c>
      <c r="B4741" s="47" t="str">
        <f t="shared" si="296"/>
        <v>00001284</v>
      </c>
      <c r="C4741" s="50" t="str">
        <f>IFERROR(VLOOKUP(B4741,总表!A:B,2,0),"-")</f>
        <v>连衣套装</v>
      </c>
      <c r="D4741" s="51" t="str">
        <f t="shared" si="297"/>
        <v>连衣套装</v>
      </c>
      <c r="E4741" s="6" t="str">
        <f>IFERROR(VLOOKUP(B4741,总表!A:D,3,0),"-")</f>
        <v>幸运草连身裙</v>
      </c>
      <c r="F4741" s="6" t="str">
        <f t="shared" si="298"/>
        <v>幸运草连身裙</v>
      </c>
      <c r="H4741" s="51" t="str">
        <f>IF(IFERROR(VLOOKUP(B4741,总表!A:D,4,0),"露易")=0," ",IFERROR(VLOOKUP(B4741,总表!A:D,4,0),"-"))</f>
        <v>绿色</v>
      </c>
      <c r="I4741" s="51" t="str">
        <f t="shared" si="299"/>
        <v>绿色</v>
      </c>
    </row>
    <row r="4742" spans="1:9">
      <c r="A4742" s="6">
        <v>4741</v>
      </c>
      <c r="B4742" s="47" t="str">
        <f t="shared" si="296"/>
        <v>00001285</v>
      </c>
      <c r="C4742" s="47" t="str">
        <f>IFERROR(VLOOKUP(B4742,总表!A:B,2,0),"-")</f>
        <v>袜子</v>
      </c>
      <c r="D4742" s="6" t="str">
        <f t="shared" si="297"/>
        <v>袜子</v>
      </c>
      <c r="E4742" s="6" t="str">
        <f>IFERROR(VLOOKUP(B4742,总表!A:D,3,0),"-")</f>
        <v>船型袜</v>
      </c>
      <c r="F4742" s="6" t="str">
        <f t="shared" si="298"/>
        <v>船型袜</v>
      </c>
      <c r="H4742" s="6" t="str">
        <f>IF(IFERROR(VLOOKUP(B4742,总表!A:D,4,0),"露易")=0," ",IFERROR(VLOOKUP(B4742,总表!A:D,4,0),"-"))</f>
        <v>灰色</v>
      </c>
      <c r="I4742" s="6" t="str">
        <f t="shared" si="299"/>
        <v>灰色</v>
      </c>
    </row>
    <row r="4743" spans="1:9">
      <c r="A4743" s="6">
        <v>4742</v>
      </c>
      <c r="B4743" s="47" t="str">
        <f t="shared" si="296"/>
        <v>00001286</v>
      </c>
      <c r="C4743" s="47" t="str">
        <f>IFERROR(VLOOKUP(B4743,总表!A:B,2,0),"-")</f>
        <v>袜子</v>
      </c>
      <c r="D4743" s="6" t="str">
        <f t="shared" si="297"/>
        <v>袜子</v>
      </c>
      <c r="E4743" s="6" t="str">
        <f>IFERROR(VLOOKUP(B4743,总表!A:D,3,0),"-")</f>
        <v>毛线袜</v>
      </c>
      <c r="F4743" s="6" t="str">
        <f t="shared" si="298"/>
        <v>毛线袜</v>
      </c>
      <c r="H4743" s="6" t="str">
        <f>IF(IFERROR(VLOOKUP(B4743,总表!A:D,4,0),"露易")=0," ",IFERROR(VLOOKUP(B4743,总表!A:D,4,0),"-"))</f>
        <v>米色</v>
      </c>
      <c r="I4743" s="6" t="str">
        <f t="shared" si="299"/>
        <v>米色</v>
      </c>
    </row>
    <row r="4744" spans="1:9">
      <c r="A4744" s="6">
        <v>4743</v>
      </c>
      <c r="B4744" s="47" t="str">
        <f t="shared" si="296"/>
        <v>00001287</v>
      </c>
      <c r="C4744" s="47" t="str">
        <f>IFERROR(VLOOKUP(B4744,总表!A:B,2,0),"-")</f>
        <v>袜子</v>
      </c>
      <c r="D4744" s="6" t="str">
        <f t="shared" si="297"/>
        <v>袜子</v>
      </c>
      <c r="E4744" s="6" t="str">
        <f>IFERROR(VLOOKUP(B4744,总表!A:D,3,0),"-")</f>
        <v>亮片紧身裤</v>
      </c>
      <c r="F4744" s="6" t="str">
        <f t="shared" si="298"/>
        <v>亮片紧身裤</v>
      </c>
      <c r="H4744" s="6" t="str">
        <f>IF(IFERROR(VLOOKUP(B4744,总表!A:D,4,0),"露易")=0," ",IFERROR(VLOOKUP(B4744,总表!A:D,4,0),"-"))</f>
        <v>粉红</v>
      </c>
      <c r="I4744" s="6" t="str">
        <f t="shared" si="299"/>
        <v>粉红</v>
      </c>
    </row>
    <row r="4745" spans="1:9">
      <c r="A4745" s="6">
        <v>4744</v>
      </c>
      <c r="B4745" s="47" t="str">
        <f t="shared" si="296"/>
        <v>00001288</v>
      </c>
      <c r="C4745" s="47" t="str">
        <f>IFERROR(VLOOKUP(B4745,总表!A:B,2,0),"-")</f>
        <v>袜子</v>
      </c>
      <c r="D4745" s="6" t="str">
        <f t="shared" si="297"/>
        <v>袜子</v>
      </c>
      <c r="E4745" s="51" t="str">
        <f>IFERROR(VLOOKUP(B4745,总表!A:D,3,0),"-")</f>
        <v>弹性紧身裤</v>
      </c>
      <c r="F4745" s="51" t="str">
        <f t="shared" si="298"/>
        <v>弹性紧身裤</v>
      </c>
      <c r="H4745" s="6" t="str">
        <f>IF(IFERROR(VLOOKUP(B4745,总表!A:D,4,0),"露易")=0," ",IFERROR(VLOOKUP(B4745,总表!A:D,4,0),"-"))</f>
        <v>海军蓝</v>
      </c>
      <c r="I4745" s="6" t="str">
        <f t="shared" si="299"/>
        <v>海军蓝</v>
      </c>
    </row>
    <row r="4746" spans="1:9">
      <c r="A4746" s="6">
        <v>4745</v>
      </c>
      <c r="B4746" s="47" t="str">
        <f t="shared" si="296"/>
        <v>00001289</v>
      </c>
      <c r="C4746" s="47" t="str">
        <f>IFERROR(VLOOKUP(B4746,总表!A:B,2,0),"-")</f>
        <v>袜子</v>
      </c>
      <c r="D4746" s="6" t="str">
        <f t="shared" si="297"/>
        <v>袜子</v>
      </c>
      <c r="E4746" s="6" t="str">
        <f>IFERROR(VLOOKUP(B4746,总表!A:D,3,0),"-")</f>
        <v>牛仔紧身裤</v>
      </c>
      <c r="F4746" s="6" t="str">
        <f t="shared" si="298"/>
        <v>牛仔紧身裤</v>
      </c>
      <c r="H4746" s="51" t="str">
        <f>IF(IFERROR(VLOOKUP(B4746,总表!A:D,4,0),"露易")=0," ",IFERROR(VLOOKUP(B4746,总表!A:D,4,0),"-"))</f>
        <v>蓝色</v>
      </c>
      <c r="I4746" s="51" t="str">
        <f t="shared" si="299"/>
        <v>蓝色</v>
      </c>
    </row>
    <row r="4747" spans="1:9">
      <c r="A4747" s="6">
        <v>4746</v>
      </c>
      <c r="B4747" s="47" t="str">
        <f t="shared" si="296"/>
        <v>0000128A</v>
      </c>
      <c r="C4747" s="47" t="str">
        <f>IFERROR(VLOOKUP(B4747,总表!A:B,2,0),"-")</f>
        <v>袜子</v>
      </c>
      <c r="D4747" s="6" t="str">
        <f t="shared" si="297"/>
        <v>袜子</v>
      </c>
      <c r="E4747" s="6" t="str">
        <f>IFERROR(VLOOKUP(B4747,总表!A:D,3,0),"-")</f>
        <v>条纹袜</v>
      </c>
      <c r="F4747" s="6" t="str">
        <f t="shared" si="298"/>
        <v>条纹袜</v>
      </c>
      <c r="H4747" s="51" t="str">
        <f>IF(IFERROR(VLOOKUP(B4747,总表!A:D,4,0),"露易")=0," ",IFERROR(VLOOKUP(B4747,总表!A:D,4,0),"-"))</f>
        <v>蓝色</v>
      </c>
      <c r="I4747" s="51" t="str">
        <f t="shared" si="299"/>
        <v>蓝色</v>
      </c>
    </row>
    <row r="4748" spans="1:9">
      <c r="A4748" s="6">
        <v>4747</v>
      </c>
      <c r="B4748" s="47" t="str">
        <f t="shared" si="296"/>
        <v>0000128B</v>
      </c>
      <c r="C4748" s="47" t="str">
        <f>IFERROR(VLOOKUP(B4748,总表!A:B,2,0),"-")</f>
        <v>袜子</v>
      </c>
      <c r="D4748" s="6" t="str">
        <f t="shared" si="297"/>
        <v>袜子</v>
      </c>
      <c r="E4748" s="6" t="str">
        <f>IFERROR(VLOOKUP(B4748,总表!A:D,3,0),"-")</f>
        <v>吊带袜</v>
      </c>
      <c r="F4748" s="6" t="str">
        <f t="shared" si="298"/>
        <v>吊带袜</v>
      </c>
      <c r="H4748" s="6" t="str">
        <f>IF(IFERROR(VLOOKUP(B4748,总表!A:D,4,0),"露易")=0," ",IFERROR(VLOOKUP(B4748,总表!A:D,4,0),"-"))</f>
        <v>黑色</v>
      </c>
      <c r="I4748" s="6" t="str">
        <f t="shared" si="299"/>
        <v>黑色</v>
      </c>
    </row>
    <row r="4749" spans="1:9">
      <c r="A4749" s="6">
        <v>4748</v>
      </c>
      <c r="B4749" s="47" t="str">
        <f t="shared" si="296"/>
        <v>0000128C</v>
      </c>
      <c r="C4749" s="47" t="str">
        <f>IFERROR(VLOOKUP(B4749,总表!A:B,2,0),"-")</f>
        <v>袜子</v>
      </c>
      <c r="D4749" s="6" t="str">
        <f t="shared" si="297"/>
        <v>袜子</v>
      </c>
      <c r="E4749" s="6" t="str">
        <f>IFERROR(VLOOKUP(B4749,总表!A:D,3,0),"-")</f>
        <v>北欧风袜子</v>
      </c>
      <c r="F4749" s="6" t="str">
        <f t="shared" si="298"/>
        <v>北欧风袜子</v>
      </c>
      <c r="H4749" s="6" t="str">
        <f>IF(IFERROR(VLOOKUP(B4749,总表!A:D,4,0),"露易")=0," ",IFERROR(VLOOKUP(B4749,总表!A:D,4,0),"-"))</f>
        <v>海军蓝</v>
      </c>
      <c r="I4749" s="6" t="str">
        <f t="shared" si="299"/>
        <v>海军蓝</v>
      </c>
    </row>
    <row r="4750" spans="1:9">
      <c r="A4750" s="6">
        <v>4749</v>
      </c>
      <c r="B4750" s="47" t="str">
        <f t="shared" si="296"/>
        <v>0000128D</v>
      </c>
      <c r="C4750" s="47" t="str">
        <f>IFERROR(VLOOKUP(B4750,总表!A:B,2,0),"-")</f>
        <v>袜子</v>
      </c>
      <c r="D4750" s="6" t="str">
        <f t="shared" si="297"/>
        <v>袜子</v>
      </c>
      <c r="E4750" s="6" t="str">
        <f>IFERROR(VLOOKUP(B4750,总表!A:D,3,0),"-")</f>
        <v>足袋</v>
      </c>
      <c r="F4750" s="6" t="str">
        <f t="shared" si="298"/>
        <v>足袋</v>
      </c>
      <c r="H4750" s="6" t="str">
        <f>IF(IFERROR(VLOOKUP(B4750,总表!A:D,4,0),"露易")=0," ",IFERROR(VLOOKUP(B4750,总表!A:D,4,0),"-"))</f>
        <v>白色</v>
      </c>
      <c r="I4750" s="6" t="str">
        <f t="shared" si="299"/>
        <v>白色</v>
      </c>
    </row>
    <row r="4751" spans="1:9">
      <c r="A4751" s="6">
        <v>4750</v>
      </c>
      <c r="B4751" s="47" t="str">
        <f t="shared" si="296"/>
        <v>0000128E</v>
      </c>
      <c r="C4751" s="47" t="str">
        <f>IFERROR(VLOOKUP(B4751,总表!A:B,2,0),"-")</f>
        <v>-</v>
      </c>
      <c r="D4751" s="6" t="str">
        <f t="shared" si="297"/>
        <v>-</v>
      </c>
      <c r="E4751" s="6" t="str">
        <f>IFERROR(VLOOKUP(B4751,总表!A:D,3,0),"-")</f>
        <v>-</v>
      </c>
      <c r="F4751" s="6" t="str">
        <f t="shared" si="298"/>
        <v>-</v>
      </c>
      <c r="G4751" s="6" t="s">
        <v>9</v>
      </c>
      <c r="H4751" s="6" t="str">
        <f>IF(IFERROR(VLOOKUP(B4751,总表!A:D,4,0),"露易")=0," ",IFERROR(VLOOKUP(B4751,总表!A:D,4,0),"-"))</f>
        <v>-</v>
      </c>
      <c r="I4751" s="6" t="str">
        <f t="shared" si="299"/>
        <v>-</v>
      </c>
    </row>
    <row r="4752" spans="1:9">
      <c r="A4752" s="6">
        <v>4751</v>
      </c>
      <c r="B4752" s="47" t="str">
        <f t="shared" si="296"/>
        <v>0000128F</v>
      </c>
      <c r="C4752" s="47" t="str">
        <f>IFERROR(VLOOKUP(B4752,总表!A:B,2,0),"-")</f>
        <v>房门装饰</v>
      </c>
      <c r="D4752" s="6" t="str">
        <f t="shared" si="297"/>
        <v>房门装饰</v>
      </c>
      <c r="E4752" s="6" t="str">
        <f>IFERROR(VLOOKUP(B4752,总表!A:D,3,0),"-")</f>
        <v>骨头门牌</v>
      </c>
      <c r="F4752" s="6" t="str">
        <f t="shared" si="298"/>
        <v>骨头门牌</v>
      </c>
      <c r="H4752" s="6" t="str">
        <f>IF(IFERROR(VLOOKUP(B4752,总表!A:D,4,0),"露易")=0," ",IFERROR(VLOOKUP(B4752,总表!A:D,4,0),"-"))</f>
        <v> </v>
      </c>
      <c r="I4752" s="6" t="str">
        <f t="shared" si="299"/>
        <v> </v>
      </c>
    </row>
    <row r="4753" spans="1:9">
      <c r="A4753" s="6">
        <v>4752</v>
      </c>
      <c r="B4753" s="47" t="str">
        <f t="shared" si="296"/>
        <v>00001290</v>
      </c>
      <c r="C4753" s="47" t="str">
        <f>IFERROR(VLOOKUP(B4753,总表!A:B,2,0),"-")</f>
        <v>房门装饰</v>
      </c>
      <c r="D4753" s="6" t="str">
        <f t="shared" si="297"/>
        <v>房门装饰</v>
      </c>
      <c r="E4753" s="51" t="str">
        <f>IFERROR(VLOOKUP(B4753,总表!A:D,3,0),"-")</f>
        <v>铸铁门牌</v>
      </c>
      <c r="F4753" s="51" t="str">
        <f t="shared" si="298"/>
        <v>铸铁门牌</v>
      </c>
      <c r="H4753" s="6" t="str">
        <f>IF(IFERROR(VLOOKUP(B4753,总表!A:D,4,0),"露易")=0," ",IFERROR(VLOOKUP(B4753,总表!A:D,4,0),"-"))</f>
        <v> </v>
      </c>
      <c r="I4753" s="6" t="str">
        <f t="shared" si="299"/>
        <v> </v>
      </c>
    </row>
    <row r="4754" spans="1:9">
      <c r="A4754" s="6">
        <v>4753</v>
      </c>
      <c r="B4754" s="47" t="str">
        <f t="shared" si="296"/>
        <v>00001291</v>
      </c>
      <c r="C4754" s="50" t="str">
        <f>IFERROR(VLOOKUP(B4754,总表!A:B,2,0),"-")</f>
        <v>摆设类</v>
      </c>
      <c r="D4754" s="51" t="str">
        <f t="shared" si="297"/>
        <v>摆设类</v>
      </c>
      <c r="E4754" s="6" t="str">
        <f>IFERROR(VLOOKUP(B4754,总表!A:D,3,0),"-")</f>
        <v>TOY公仔</v>
      </c>
      <c r="F4754" s="6" t="str">
        <f t="shared" si="298"/>
        <v>TOY公仔</v>
      </c>
      <c r="H4754" s="6" t="str">
        <f>IF(IFERROR(VLOOKUP(B4754,总表!A:D,4,0),"露易")=0," ",IFERROR(VLOOKUP(B4754,总表!A:D,4,0),"-"))</f>
        <v> </v>
      </c>
      <c r="I4754" s="6" t="str">
        <f t="shared" si="299"/>
        <v> </v>
      </c>
    </row>
    <row r="4755" spans="1:9">
      <c r="A4755" s="6">
        <v>4754</v>
      </c>
      <c r="B4755" s="47" t="str">
        <f t="shared" si="296"/>
        <v>00001292</v>
      </c>
      <c r="C4755" s="50" t="str">
        <f>IFERROR(VLOOKUP(B4755,总表!A:B,2,0),"-")</f>
        <v>摆设类</v>
      </c>
      <c r="D4755" s="51" t="str">
        <f t="shared" si="297"/>
        <v>摆设类</v>
      </c>
      <c r="E4755" s="6" t="str">
        <f>IFERROR(VLOOKUP(B4755,总表!A:D,3,0),"-")</f>
        <v>TOY镜子</v>
      </c>
      <c r="F4755" s="6" t="str">
        <f t="shared" si="298"/>
        <v>TOY镜子</v>
      </c>
      <c r="H4755" s="6" t="str">
        <f>IF(IFERROR(VLOOKUP(B4755,总表!A:D,4,0),"露易")=0," ",IFERROR(VLOOKUP(B4755,总表!A:D,4,0),"-"))</f>
        <v> </v>
      </c>
      <c r="I4755" s="6" t="str">
        <f t="shared" si="299"/>
        <v> </v>
      </c>
    </row>
    <row r="4756" spans="1:9">
      <c r="A4756" s="6">
        <v>4755</v>
      </c>
      <c r="B4756" s="47" t="str">
        <f t="shared" si="296"/>
        <v>00001293</v>
      </c>
      <c r="C4756" s="47" t="str">
        <f>IFERROR(VLOOKUP(B4756,总表!A:B,2,0),"-")</f>
        <v>-</v>
      </c>
      <c r="D4756" s="6" t="str">
        <f t="shared" si="297"/>
        <v>-</v>
      </c>
      <c r="E4756" s="6" t="str">
        <f>IFERROR(VLOOKUP(B4756,总表!A:D,3,0),"-")</f>
        <v>-</v>
      </c>
      <c r="F4756" s="6" t="str">
        <f t="shared" si="298"/>
        <v>-</v>
      </c>
      <c r="G4756" s="6" t="s">
        <v>9</v>
      </c>
      <c r="H4756" s="6" t="str">
        <f>IF(IFERROR(VLOOKUP(B4756,总表!A:D,4,0),"露易")=0," ",IFERROR(VLOOKUP(B4756,总表!A:D,4,0),"-"))</f>
        <v>-</v>
      </c>
      <c r="I4756" s="6" t="str">
        <f t="shared" si="299"/>
        <v>-</v>
      </c>
    </row>
    <row r="4757" spans="1:9">
      <c r="A4757" s="6">
        <v>4756</v>
      </c>
      <c r="B4757" s="47" t="str">
        <f t="shared" si="296"/>
        <v>00001294</v>
      </c>
      <c r="C4757" s="50" t="str">
        <f>IFERROR(VLOOKUP(B4757,总表!A:B,2,0),"-")</f>
        <v>摆设类</v>
      </c>
      <c r="D4757" s="51" t="str">
        <f t="shared" si="297"/>
        <v>摆设类</v>
      </c>
      <c r="E4757" s="6" t="str">
        <f>IFERROR(VLOOKUP(B4757,总表!A:D,3,0),"-")</f>
        <v>TOY壁钟</v>
      </c>
      <c r="F4757" s="6" t="str">
        <f t="shared" si="298"/>
        <v>TOY壁钟</v>
      </c>
      <c r="H4757" s="6" t="str">
        <f>IF(IFERROR(VLOOKUP(B4757,总表!A:D,4,0),"露易")=0," ",IFERROR(VLOOKUP(B4757,总表!A:D,4,0),"-"))</f>
        <v> </v>
      </c>
      <c r="I4757" s="6" t="str">
        <f t="shared" si="299"/>
        <v> </v>
      </c>
    </row>
    <row r="4758" spans="1:9">
      <c r="A4758" s="6">
        <v>4757</v>
      </c>
      <c r="B4758" s="47" t="str">
        <f t="shared" si="296"/>
        <v>00001295</v>
      </c>
      <c r="C4758" s="50" t="str">
        <f>IFERROR(VLOOKUP(B4758,总表!A:B,2,0),"-")</f>
        <v>摆设类</v>
      </c>
      <c r="D4758" s="51" t="str">
        <f t="shared" si="297"/>
        <v>摆设类</v>
      </c>
      <c r="E4758" s="6" t="str">
        <f>IFERROR(VLOOKUP(B4758,总表!A:D,3,0),"-")</f>
        <v>TOY音响</v>
      </c>
      <c r="F4758" s="6" t="str">
        <f t="shared" si="298"/>
        <v>TOY音响</v>
      </c>
      <c r="H4758" s="6" t="str">
        <f>IF(IFERROR(VLOOKUP(B4758,总表!A:D,4,0),"露易")=0," ",IFERROR(VLOOKUP(B4758,总表!A:D,4,0),"-"))</f>
        <v> </v>
      </c>
      <c r="I4758" s="6" t="str">
        <f t="shared" si="299"/>
        <v> </v>
      </c>
    </row>
    <row r="4759" spans="1:9">
      <c r="A4759" s="6">
        <v>4758</v>
      </c>
      <c r="B4759" s="47" t="str">
        <f t="shared" si="296"/>
        <v>00001296</v>
      </c>
      <c r="C4759" s="50" t="str">
        <f>IFERROR(VLOOKUP(B4759,总表!A:B,2,0),"-")</f>
        <v>摆设类</v>
      </c>
      <c r="D4759" s="51" t="str">
        <f t="shared" si="297"/>
        <v>摆设类</v>
      </c>
      <c r="E4759" s="6" t="str">
        <f>IFERROR(VLOOKUP(B4759,总表!A:D,3,0),"-")</f>
        <v>TOY椅</v>
      </c>
      <c r="F4759" s="6" t="str">
        <f t="shared" si="298"/>
        <v>TOY椅</v>
      </c>
      <c r="H4759" s="6" t="str">
        <f>IF(IFERROR(VLOOKUP(B4759,总表!A:D,4,0),"露易")=0," ",IFERROR(VLOOKUP(B4759,总表!A:D,4,0),"-"))</f>
        <v> </v>
      </c>
      <c r="I4759" s="6" t="str">
        <f t="shared" si="299"/>
        <v> </v>
      </c>
    </row>
    <row r="4760" spans="1:9">
      <c r="A4760" s="6">
        <v>4759</v>
      </c>
      <c r="B4760" s="47" t="str">
        <f t="shared" si="296"/>
        <v>00001297</v>
      </c>
      <c r="C4760" s="50" t="str">
        <f>IFERROR(VLOOKUP(B4760,总表!A:B,2,0),"-")</f>
        <v>摆设类</v>
      </c>
      <c r="D4760" s="51" t="str">
        <f t="shared" si="297"/>
        <v>摆设类</v>
      </c>
      <c r="E4760" s="6" t="str">
        <f>IFERROR(VLOOKUP(B4760,总表!A:D,3,0),"-")</f>
        <v>TOY床铺</v>
      </c>
      <c r="F4760" s="6" t="str">
        <f t="shared" si="298"/>
        <v>TOY床铺</v>
      </c>
      <c r="H4760" s="6" t="str">
        <f>IF(IFERROR(VLOOKUP(B4760,总表!A:D,4,0),"露易")=0," ",IFERROR(VLOOKUP(B4760,总表!A:D,4,0),"-"))</f>
        <v> </v>
      </c>
      <c r="I4760" s="6" t="str">
        <f t="shared" si="299"/>
        <v> </v>
      </c>
    </row>
    <row r="4761" spans="1:9">
      <c r="A4761" s="6">
        <v>4760</v>
      </c>
      <c r="B4761" s="47" t="str">
        <f t="shared" si="296"/>
        <v>00001298</v>
      </c>
      <c r="C4761" s="50" t="str">
        <f>IFERROR(VLOOKUP(B4761,总表!A:B,2,0),"-")</f>
        <v>摆设类</v>
      </c>
      <c r="D4761" s="51" t="str">
        <f t="shared" si="297"/>
        <v>摆设类</v>
      </c>
      <c r="E4761" s="6" t="str">
        <f>IFERROR(VLOOKUP(B4761,总表!A:D,3,0),"-")</f>
        <v>TOY桌</v>
      </c>
      <c r="F4761" s="6" t="str">
        <f t="shared" si="298"/>
        <v>TOY桌</v>
      </c>
      <c r="H4761" s="6" t="str">
        <f>IF(IFERROR(VLOOKUP(B4761,总表!A:D,4,0),"露易")=0," ",IFERROR(VLOOKUP(B4761,总表!A:D,4,0),"-"))</f>
        <v> </v>
      </c>
      <c r="I4761" s="6" t="str">
        <f t="shared" si="299"/>
        <v> </v>
      </c>
    </row>
    <row r="4762" spans="1:9">
      <c r="A4762" s="6">
        <v>4761</v>
      </c>
      <c r="B4762" s="47" t="str">
        <f t="shared" si="296"/>
        <v>00001299</v>
      </c>
      <c r="C4762" s="50" t="str">
        <f>IFERROR(VLOOKUP(B4762,总表!A:B,2,0),"-")</f>
        <v>摆设类</v>
      </c>
      <c r="D4762" s="51" t="str">
        <f t="shared" si="297"/>
        <v>摆设类</v>
      </c>
      <c r="E4762" s="6" t="str">
        <f>IFERROR(VLOOKUP(B4762,总表!A:D,3,0),"-")</f>
        <v>TOY衣柜</v>
      </c>
      <c r="F4762" s="6" t="str">
        <f t="shared" si="298"/>
        <v>TOY衣柜</v>
      </c>
      <c r="H4762" s="6" t="str">
        <f>IF(IFERROR(VLOOKUP(B4762,总表!A:D,4,0),"露易")=0," ",IFERROR(VLOOKUP(B4762,总表!A:D,4,0),"-"))</f>
        <v> </v>
      </c>
      <c r="I4762" s="6" t="str">
        <f t="shared" si="299"/>
        <v> </v>
      </c>
    </row>
    <row r="4763" spans="1:9">
      <c r="A4763" s="6">
        <v>4762</v>
      </c>
      <c r="B4763" s="47" t="str">
        <f t="shared" si="296"/>
        <v>0000129A</v>
      </c>
      <c r="C4763" s="50" t="str">
        <f>IFERROR(VLOOKUP(B4763,总表!A:B,2,0),"-")</f>
        <v>摆设类</v>
      </c>
      <c r="D4763" s="51" t="str">
        <f t="shared" si="297"/>
        <v>摆设类</v>
      </c>
      <c r="E4763" s="6" t="str">
        <f>IFERROR(VLOOKUP(B4763,总表!A:D,3,0),"-")</f>
        <v>TOY货柜</v>
      </c>
      <c r="F4763" s="6" t="str">
        <f t="shared" si="298"/>
        <v>TOY货柜</v>
      </c>
      <c r="H4763" s="6" t="str">
        <f>IF(IFERROR(VLOOKUP(B4763,总表!A:D,4,0),"露易")=0," ",IFERROR(VLOOKUP(B4763,总表!A:D,4,0),"-"))</f>
        <v> </v>
      </c>
      <c r="I4763" s="6" t="str">
        <f t="shared" si="299"/>
        <v> </v>
      </c>
    </row>
    <row r="4764" spans="1:9">
      <c r="A4764" s="6">
        <v>4763</v>
      </c>
      <c r="B4764" s="47" t="str">
        <f t="shared" si="296"/>
        <v>0000129B</v>
      </c>
      <c r="C4764" s="50" t="str">
        <f>IFERROR(VLOOKUP(B4764,总表!A:B,2,0),"-")</f>
        <v>摆设类</v>
      </c>
      <c r="D4764" s="51" t="str">
        <f t="shared" si="297"/>
        <v>摆设类</v>
      </c>
      <c r="E4764" s="6" t="str">
        <f>IFERROR(VLOOKUP(B4764,总表!A:D,3,0),"-")</f>
        <v>TOY屏风</v>
      </c>
      <c r="F4764" s="6" t="str">
        <f t="shared" si="298"/>
        <v>TOY屏风</v>
      </c>
      <c r="H4764" s="6" t="str">
        <f>IF(IFERROR(VLOOKUP(B4764,总表!A:D,4,0),"露易")=0," ",IFERROR(VLOOKUP(B4764,总表!A:D,4,0),"-"))</f>
        <v> </v>
      </c>
      <c r="I4764" s="6" t="str">
        <f t="shared" si="299"/>
        <v> </v>
      </c>
    </row>
    <row r="4765" spans="1:9">
      <c r="A4765" s="6">
        <v>4764</v>
      </c>
      <c r="B4765" s="47" t="str">
        <f t="shared" si="296"/>
        <v>0000129C</v>
      </c>
      <c r="C4765" s="47" t="str">
        <f>IFERROR(VLOOKUP(B4765,总表!A:B,2,0),"-")</f>
        <v>房门装饰</v>
      </c>
      <c r="D4765" s="6" t="str">
        <f t="shared" si="297"/>
        <v>房门装饰</v>
      </c>
      <c r="E4765" s="51" t="str">
        <f>IFERROR(VLOOKUP(B4765,总表!A:D,3,0),"-")</f>
        <v>鱼儿门牌</v>
      </c>
      <c r="F4765" s="51" t="str">
        <f t="shared" si="298"/>
        <v>鱼儿门牌</v>
      </c>
      <c r="H4765" s="6" t="str">
        <f>IF(IFERROR(VLOOKUP(B4765,总表!A:D,4,0),"露易")=0," ",IFERROR(VLOOKUP(B4765,总表!A:D,4,0),"-"))</f>
        <v> </v>
      </c>
      <c r="I4765" s="6" t="str">
        <f t="shared" si="299"/>
        <v> </v>
      </c>
    </row>
    <row r="4766" spans="1:9">
      <c r="A4766" s="6">
        <v>4765</v>
      </c>
      <c r="B4766" s="47" t="str">
        <f t="shared" si="296"/>
        <v>0000129D</v>
      </c>
      <c r="C4766" s="47" t="str">
        <f>IFERROR(VLOOKUP(B4766,总表!A:B,2,0),"-")</f>
        <v>上衣</v>
      </c>
      <c r="D4766" s="6" t="str">
        <f t="shared" si="297"/>
        <v>上衣</v>
      </c>
      <c r="E4766" s="6" t="str">
        <f>IFERROR(VLOOKUP(B4766,总表!A:D,3,0),"-")</f>
        <v>工作服</v>
      </c>
      <c r="F4766" s="6" t="str">
        <f t="shared" si="298"/>
        <v>工作服</v>
      </c>
      <c r="H4766" s="6" t="str">
        <f>IF(IFERROR(VLOOKUP(B4766,总表!A:D,4,0),"露易")=0," ",IFERROR(VLOOKUP(B4766,总表!A:D,4,0),"-"))</f>
        <v>浅蓝色</v>
      </c>
      <c r="I4766" s="6" t="str">
        <f t="shared" si="299"/>
        <v>浅蓝色</v>
      </c>
    </row>
    <row r="4767" spans="1:9">
      <c r="A4767" s="6">
        <v>4766</v>
      </c>
      <c r="B4767" s="47" t="str">
        <f t="shared" si="296"/>
        <v>0000129E</v>
      </c>
      <c r="C4767" s="47" t="str">
        <f>IFERROR(VLOOKUP(B4767,总表!A:B,2,0),"-")</f>
        <v>上衣</v>
      </c>
      <c r="D4767" s="6" t="str">
        <f t="shared" si="297"/>
        <v>上衣</v>
      </c>
      <c r="E4767" s="6" t="str">
        <f>IFERROR(VLOOKUP(B4767,总表!A:D,3,0),"-")</f>
        <v>毛球毛衣</v>
      </c>
      <c r="F4767" s="6" t="str">
        <f t="shared" si="298"/>
        <v>毛球毛衣</v>
      </c>
      <c r="H4767" s="6" t="str">
        <f>IF(IFERROR(VLOOKUP(B4767,总表!A:D,4,0),"露易")=0," ",IFERROR(VLOOKUP(B4767,总表!A:D,4,0),"-"))</f>
        <v>粉红</v>
      </c>
      <c r="I4767" s="6" t="str">
        <f t="shared" si="299"/>
        <v>粉红</v>
      </c>
    </row>
    <row r="4768" spans="1:9">
      <c r="A4768" s="6">
        <v>4767</v>
      </c>
      <c r="B4768" s="47" t="str">
        <f t="shared" si="296"/>
        <v>0000129F</v>
      </c>
      <c r="C4768" s="47" t="str">
        <f>IFERROR(VLOOKUP(B4768,总表!A:B,2,0),"-")</f>
        <v>-</v>
      </c>
      <c r="D4768" s="6" t="str">
        <f t="shared" si="297"/>
        <v>-</v>
      </c>
      <c r="E4768" s="6" t="str">
        <f>IFERROR(VLOOKUP(B4768,总表!A:D,3,0),"-")</f>
        <v>-</v>
      </c>
      <c r="F4768" s="6" t="str">
        <f t="shared" si="298"/>
        <v>-</v>
      </c>
      <c r="G4768" s="6" t="s">
        <v>9</v>
      </c>
      <c r="H4768" s="6" t="str">
        <f>IF(IFERROR(VLOOKUP(B4768,总表!A:D,4,0),"露易")=0," ",IFERROR(VLOOKUP(B4768,总表!A:D,4,0),"-"))</f>
        <v>-</v>
      </c>
      <c r="I4768" s="6" t="str">
        <f t="shared" si="299"/>
        <v>-</v>
      </c>
    </row>
    <row r="4769" spans="1:9">
      <c r="A4769" s="6">
        <v>4768</v>
      </c>
      <c r="B4769" s="47" t="str">
        <f t="shared" si="296"/>
        <v>000012A0</v>
      </c>
      <c r="C4769" s="47" t="str">
        <f>IFERROR(VLOOKUP(B4769,总表!A:B,2,0),"-")</f>
        <v>-</v>
      </c>
      <c r="D4769" s="6" t="str">
        <f t="shared" si="297"/>
        <v>-</v>
      </c>
      <c r="E4769" s="6" t="str">
        <f>IFERROR(VLOOKUP(B4769,总表!A:D,3,0),"-")</f>
        <v>-</v>
      </c>
      <c r="F4769" s="6" t="str">
        <f t="shared" si="298"/>
        <v>-</v>
      </c>
      <c r="G4769" s="6" t="s">
        <v>9</v>
      </c>
      <c r="H4769" s="6" t="str">
        <f>IF(IFERROR(VLOOKUP(B4769,总表!A:D,4,0),"露易")=0," ",IFERROR(VLOOKUP(B4769,总表!A:D,4,0),"-"))</f>
        <v>-</v>
      </c>
      <c r="I4769" s="6" t="str">
        <f t="shared" si="299"/>
        <v>-</v>
      </c>
    </row>
    <row r="4770" spans="1:9">
      <c r="A4770" s="6">
        <v>4769</v>
      </c>
      <c r="B4770" s="47" t="str">
        <f t="shared" si="296"/>
        <v>000012A1</v>
      </c>
      <c r="C4770" s="47" t="str">
        <f>IFERROR(VLOOKUP(B4770,总表!A:B,2,0),"-")</f>
        <v>-</v>
      </c>
      <c r="D4770" s="6" t="str">
        <f t="shared" si="297"/>
        <v>-</v>
      </c>
      <c r="E4770" s="6" t="str">
        <f>IFERROR(VLOOKUP(B4770,总表!A:D,3,0),"-")</f>
        <v>-</v>
      </c>
      <c r="F4770" s="6" t="str">
        <f t="shared" si="298"/>
        <v>-</v>
      </c>
      <c r="G4770" s="6" t="s">
        <v>9</v>
      </c>
      <c r="H4770" s="6" t="str">
        <f>IF(IFERROR(VLOOKUP(B4770,总表!A:D,4,0),"露易")=0," ",IFERROR(VLOOKUP(B4770,总表!A:D,4,0),"-"))</f>
        <v>-</v>
      </c>
      <c r="I4770" s="6" t="str">
        <f t="shared" si="299"/>
        <v>-</v>
      </c>
    </row>
    <row r="4771" spans="1:9">
      <c r="A4771" s="6">
        <v>4770</v>
      </c>
      <c r="B4771" s="47" t="str">
        <f t="shared" si="296"/>
        <v>000012A2</v>
      </c>
      <c r="C4771" s="47" t="str">
        <f>IFERROR(VLOOKUP(B4771,总表!A:B,2,0),"-")</f>
        <v>-</v>
      </c>
      <c r="D4771" s="6" t="str">
        <f t="shared" si="297"/>
        <v>-</v>
      </c>
      <c r="E4771" s="6" t="str">
        <f>IFERROR(VLOOKUP(B4771,总表!A:D,3,0),"-")</f>
        <v>-</v>
      </c>
      <c r="F4771" s="6" t="str">
        <f t="shared" si="298"/>
        <v>-</v>
      </c>
      <c r="G4771" s="6" t="s">
        <v>9</v>
      </c>
      <c r="H4771" s="6" t="str">
        <f>IF(IFERROR(VLOOKUP(B4771,总表!A:D,4,0),"露易")=0," ",IFERROR(VLOOKUP(B4771,总表!A:D,4,0),"-"))</f>
        <v>-</v>
      </c>
      <c r="I4771" s="6" t="str">
        <f t="shared" si="299"/>
        <v>-</v>
      </c>
    </row>
    <row r="4772" spans="1:9">
      <c r="A4772" s="6">
        <v>4771</v>
      </c>
      <c r="B4772" s="47" t="str">
        <f t="shared" si="296"/>
        <v>000012A3</v>
      </c>
      <c r="C4772" s="47" t="str">
        <f>IFERROR(VLOOKUP(B4772,总表!A:B,2,0),"-")</f>
        <v>-</v>
      </c>
      <c r="D4772" s="6" t="str">
        <f t="shared" si="297"/>
        <v>-</v>
      </c>
      <c r="E4772" s="6" t="str">
        <f>IFERROR(VLOOKUP(B4772,总表!A:D,3,0),"-")</f>
        <v>-</v>
      </c>
      <c r="F4772" s="6" t="str">
        <f t="shared" si="298"/>
        <v>-</v>
      </c>
      <c r="G4772" s="6" t="s">
        <v>9</v>
      </c>
      <c r="H4772" s="6" t="str">
        <f>IF(IFERROR(VLOOKUP(B4772,总表!A:D,4,0),"露易")=0," ",IFERROR(VLOOKUP(B4772,总表!A:D,4,0),"-"))</f>
        <v>-</v>
      </c>
      <c r="I4772" s="6" t="str">
        <f t="shared" si="299"/>
        <v>-</v>
      </c>
    </row>
    <row r="4773" spans="1:9">
      <c r="A4773" s="6">
        <v>4772</v>
      </c>
      <c r="B4773" s="47" t="str">
        <f t="shared" si="296"/>
        <v>000012A4</v>
      </c>
      <c r="C4773" s="47" t="str">
        <f>IFERROR(VLOOKUP(B4773,总表!A:B,2,0),"-")</f>
        <v>-</v>
      </c>
      <c r="D4773" s="6" t="str">
        <f t="shared" si="297"/>
        <v>-</v>
      </c>
      <c r="E4773" s="6" t="str">
        <f>IFERROR(VLOOKUP(B4773,总表!A:D,3,0),"-")</f>
        <v>-</v>
      </c>
      <c r="F4773" s="6" t="str">
        <f t="shared" si="298"/>
        <v>-</v>
      </c>
      <c r="G4773" s="6" t="s">
        <v>9</v>
      </c>
      <c r="H4773" s="6" t="str">
        <f>IF(IFERROR(VLOOKUP(B4773,总表!A:D,4,0),"露易")=0," ",IFERROR(VLOOKUP(B4773,总表!A:D,4,0),"-"))</f>
        <v>-</v>
      </c>
      <c r="I4773" s="6" t="str">
        <f t="shared" si="299"/>
        <v>-</v>
      </c>
    </row>
    <row r="4774" spans="1:9">
      <c r="A4774" s="6">
        <v>4773</v>
      </c>
      <c r="B4774" s="47" t="str">
        <f t="shared" si="296"/>
        <v>000012A5</v>
      </c>
      <c r="C4774" s="47" t="str">
        <f>IFERROR(VLOOKUP(B4774,总表!A:B,2,0),"-")</f>
        <v>-</v>
      </c>
      <c r="D4774" s="6" t="str">
        <f t="shared" si="297"/>
        <v>-</v>
      </c>
      <c r="E4774" s="6" t="str">
        <f>IFERROR(VLOOKUP(B4774,总表!A:D,3,0),"-")</f>
        <v>-</v>
      </c>
      <c r="F4774" s="6" t="str">
        <f t="shared" si="298"/>
        <v>-</v>
      </c>
      <c r="G4774" s="6" t="s">
        <v>9</v>
      </c>
      <c r="H4774" s="6" t="str">
        <f>IF(IFERROR(VLOOKUP(B4774,总表!A:D,4,0),"露易")=0," ",IFERROR(VLOOKUP(B4774,总表!A:D,4,0),"-"))</f>
        <v>-</v>
      </c>
      <c r="I4774" s="6" t="str">
        <f t="shared" si="299"/>
        <v>-</v>
      </c>
    </row>
    <row r="4775" spans="1:9">
      <c r="A4775" s="6">
        <v>4774</v>
      </c>
      <c r="B4775" s="47" t="str">
        <f t="shared" si="296"/>
        <v>000012A6</v>
      </c>
      <c r="C4775" s="47" t="str">
        <f>IFERROR(VLOOKUP(B4775,总表!A:B,2,0),"-")</f>
        <v>-</v>
      </c>
      <c r="D4775" s="6" t="str">
        <f t="shared" si="297"/>
        <v>-</v>
      </c>
      <c r="E4775" s="6" t="str">
        <f>IFERROR(VLOOKUP(B4775,总表!A:D,3,0),"-")</f>
        <v>-</v>
      </c>
      <c r="F4775" s="6" t="str">
        <f t="shared" si="298"/>
        <v>-</v>
      </c>
      <c r="G4775" s="6" t="s">
        <v>9</v>
      </c>
      <c r="H4775" s="6" t="str">
        <f>IF(IFERROR(VLOOKUP(B4775,总表!A:D,4,0),"露易")=0," ",IFERROR(VLOOKUP(B4775,总表!A:D,4,0),"-"))</f>
        <v>-</v>
      </c>
      <c r="I4775" s="6" t="str">
        <f t="shared" si="299"/>
        <v>-</v>
      </c>
    </row>
    <row r="4776" spans="1:9">
      <c r="A4776" s="6">
        <v>4775</v>
      </c>
      <c r="B4776" s="47" t="str">
        <f t="shared" si="296"/>
        <v>000012A7</v>
      </c>
      <c r="C4776" s="47" t="str">
        <f>IFERROR(VLOOKUP(B4776,总表!A:B,2,0),"-")</f>
        <v>-</v>
      </c>
      <c r="D4776" s="6" t="str">
        <f t="shared" si="297"/>
        <v>-</v>
      </c>
      <c r="E4776" s="6" t="str">
        <f>IFERROR(VLOOKUP(B4776,总表!A:D,3,0),"-")</f>
        <v>-</v>
      </c>
      <c r="F4776" s="6" t="str">
        <f t="shared" si="298"/>
        <v>-</v>
      </c>
      <c r="G4776" s="6" t="s">
        <v>9</v>
      </c>
      <c r="H4776" s="6" t="str">
        <f>IF(IFERROR(VLOOKUP(B4776,总表!A:D,4,0),"露易")=0," ",IFERROR(VLOOKUP(B4776,总表!A:D,4,0),"-"))</f>
        <v>-</v>
      </c>
      <c r="I4776" s="6" t="str">
        <f t="shared" si="299"/>
        <v>-</v>
      </c>
    </row>
    <row r="4777" spans="1:9">
      <c r="A4777" s="6">
        <v>4776</v>
      </c>
      <c r="B4777" s="47" t="str">
        <f t="shared" si="296"/>
        <v>000012A8</v>
      </c>
      <c r="C4777" s="47" t="str">
        <f>IFERROR(VLOOKUP(B4777,总表!A:B,2,0),"-")</f>
        <v>-</v>
      </c>
      <c r="D4777" s="6" t="str">
        <f t="shared" si="297"/>
        <v>-</v>
      </c>
      <c r="E4777" s="6" t="str">
        <f>IFERROR(VLOOKUP(B4777,总表!A:D,3,0),"-")</f>
        <v>-</v>
      </c>
      <c r="F4777" s="6" t="str">
        <f t="shared" si="298"/>
        <v>-</v>
      </c>
      <c r="G4777" s="6" t="s">
        <v>9</v>
      </c>
      <c r="H4777" s="6" t="str">
        <f>IF(IFERROR(VLOOKUP(B4777,总表!A:D,4,0),"露易")=0," ",IFERROR(VLOOKUP(B4777,总表!A:D,4,0),"-"))</f>
        <v>-</v>
      </c>
      <c r="I4777" s="6" t="str">
        <f t="shared" si="299"/>
        <v>-</v>
      </c>
    </row>
    <row r="4778" spans="1:9">
      <c r="A4778" s="6">
        <v>4777</v>
      </c>
      <c r="B4778" s="47" t="str">
        <f t="shared" si="296"/>
        <v>000012A9</v>
      </c>
      <c r="C4778" s="47" t="str">
        <f>IFERROR(VLOOKUP(B4778,总表!A:B,2,0),"-")</f>
        <v>-</v>
      </c>
      <c r="D4778" s="6" t="str">
        <f t="shared" si="297"/>
        <v>-</v>
      </c>
      <c r="E4778" s="6" t="str">
        <f>IFERROR(VLOOKUP(B4778,总表!A:D,3,0),"-")</f>
        <v>-</v>
      </c>
      <c r="F4778" s="6" t="str">
        <f t="shared" si="298"/>
        <v>-</v>
      </c>
      <c r="G4778" s="6" t="s">
        <v>9</v>
      </c>
      <c r="H4778" s="6" t="str">
        <f>IF(IFERROR(VLOOKUP(B4778,总表!A:D,4,0),"露易")=0," ",IFERROR(VLOOKUP(B4778,总表!A:D,4,0),"-"))</f>
        <v>-</v>
      </c>
      <c r="I4778" s="6" t="str">
        <f t="shared" si="299"/>
        <v>-</v>
      </c>
    </row>
    <row r="4779" spans="1:9">
      <c r="A4779" s="6">
        <v>4778</v>
      </c>
      <c r="B4779" s="47" t="str">
        <f t="shared" si="296"/>
        <v>000012AA</v>
      </c>
      <c r="C4779" s="47" t="str">
        <f>IFERROR(VLOOKUP(B4779,总表!A:B,2,0),"-")</f>
        <v>-</v>
      </c>
      <c r="D4779" s="6" t="str">
        <f t="shared" si="297"/>
        <v>-</v>
      </c>
      <c r="E4779" s="6" t="str">
        <f>IFERROR(VLOOKUP(B4779,总表!A:D,3,0),"-")</f>
        <v>-</v>
      </c>
      <c r="F4779" s="6" t="str">
        <f t="shared" si="298"/>
        <v>-</v>
      </c>
      <c r="G4779" s="6" t="s">
        <v>9</v>
      </c>
      <c r="H4779" s="6" t="str">
        <f>IF(IFERROR(VLOOKUP(B4779,总表!A:D,4,0),"露易")=0," ",IFERROR(VLOOKUP(B4779,总表!A:D,4,0),"-"))</f>
        <v>-</v>
      </c>
      <c r="I4779" s="6" t="str">
        <f t="shared" si="299"/>
        <v>-</v>
      </c>
    </row>
    <row r="4780" spans="1:9">
      <c r="A4780" s="6">
        <v>4779</v>
      </c>
      <c r="B4780" s="47" t="str">
        <f t="shared" si="296"/>
        <v>000012AB</v>
      </c>
      <c r="C4780" s="47" t="str">
        <f>IFERROR(VLOOKUP(B4780,总表!A:B,2,0),"-")</f>
        <v>-</v>
      </c>
      <c r="D4780" s="6" t="str">
        <f t="shared" si="297"/>
        <v>-</v>
      </c>
      <c r="E4780" s="6" t="str">
        <f>IFERROR(VLOOKUP(B4780,总表!A:D,3,0),"-")</f>
        <v>-</v>
      </c>
      <c r="F4780" s="6" t="str">
        <f t="shared" si="298"/>
        <v>-</v>
      </c>
      <c r="G4780" s="6" t="s">
        <v>9</v>
      </c>
      <c r="H4780" s="6" t="str">
        <f>IF(IFERROR(VLOOKUP(B4780,总表!A:D,4,0),"露易")=0," ",IFERROR(VLOOKUP(B4780,总表!A:D,4,0),"-"))</f>
        <v>-</v>
      </c>
      <c r="I4780" s="6" t="str">
        <f t="shared" si="299"/>
        <v>-</v>
      </c>
    </row>
    <row r="4781" spans="1:9">
      <c r="A4781" s="6">
        <v>4780</v>
      </c>
      <c r="B4781" s="47" t="str">
        <f t="shared" si="296"/>
        <v>000012AC</v>
      </c>
      <c r="C4781" s="47" t="str">
        <f>IFERROR(VLOOKUP(B4781,总表!A:B,2,0),"-")</f>
        <v>-</v>
      </c>
      <c r="D4781" s="6" t="str">
        <f t="shared" si="297"/>
        <v>-</v>
      </c>
      <c r="E4781" s="6" t="str">
        <f>IFERROR(VLOOKUP(B4781,总表!A:D,3,0),"-")</f>
        <v>-</v>
      </c>
      <c r="F4781" s="6" t="str">
        <f t="shared" si="298"/>
        <v>-</v>
      </c>
      <c r="G4781" s="6" t="s">
        <v>9</v>
      </c>
      <c r="H4781" s="6" t="str">
        <f>IF(IFERROR(VLOOKUP(B4781,总表!A:D,4,0),"露易")=0," ",IFERROR(VLOOKUP(B4781,总表!A:D,4,0),"-"))</f>
        <v>-</v>
      </c>
      <c r="I4781" s="6" t="str">
        <f t="shared" si="299"/>
        <v>-</v>
      </c>
    </row>
    <row r="4782" spans="1:9">
      <c r="A4782" s="6">
        <v>4781</v>
      </c>
      <c r="B4782" s="47" t="str">
        <f t="shared" si="296"/>
        <v>000012AD</v>
      </c>
      <c r="C4782" s="47" t="str">
        <f>IFERROR(VLOOKUP(B4782,总表!A:B,2,0),"-")</f>
        <v>-</v>
      </c>
      <c r="D4782" s="6" t="str">
        <f t="shared" si="297"/>
        <v>-</v>
      </c>
      <c r="E4782" s="6" t="str">
        <f>IFERROR(VLOOKUP(B4782,总表!A:D,3,0),"-")</f>
        <v>-</v>
      </c>
      <c r="F4782" s="6" t="str">
        <f t="shared" si="298"/>
        <v>-</v>
      </c>
      <c r="G4782" s="6" t="s">
        <v>9</v>
      </c>
      <c r="H4782" s="6" t="str">
        <f>IF(IFERROR(VLOOKUP(B4782,总表!A:D,4,0),"露易")=0," ",IFERROR(VLOOKUP(B4782,总表!A:D,4,0),"-"))</f>
        <v>-</v>
      </c>
      <c r="I4782" s="6" t="str">
        <f t="shared" si="299"/>
        <v>-</v>
      </c>
    </row>
    <row r="4783" spans="1:9">
      <c r="A4783" s="6">
        <v>4782</v>
      </c>
      <c r="B4783" s="47" t="str">
        <f t="shared" si="296"/>
        <v>000012AE</v>
      </c>
      <c r="C4783" s="47" t="str">
        <f>IFERROR(VLOOKUP(B4783,总表!A:B,2,0),"-")</f>
        <v>-</v>
      </c>
      <c r="D4783" s="6" t="str">
        <f t="shared" si="297"/>
        <v>-</v>
      </c>
      <c r="E4783" s="6" t="str">
        <f>IFERROR(VLOOKUP(B4783,总表!A:D,3,0),"-")</f>
        <v>-</v>
      </c>
      <c r="F4783" s="6" t="str">
        <f t="shared" si="298"/>
        <v>-</v>
      </c>
      <c r="G4783" s="6" t="s">
        <v>9</v>
      </c>
      <c r="H4783" s="6" t="str">
        <f>IF(IFERROR(VLOOKUP(B4783,总表!A:D,4,0),"露易")=0," ",IFERROR(VLOOKUP(B4783,总表!A:D,4,0),"-"))</f>
        <v>-</v>
      </c>
      <c r="I4783" s="6" t="str">
        <f t="shared" si="299"/>
        <v>-</v>
      </c>
    </row>
    <row r="4784" spans="1:9">
      <c r="A4784" s="6">
        <v>4783</v>
      </c>
      <c r="B4784" s="47" t="str">
        <f t="shared" si="296"/>
        <v>000012AF</v>
      </c>
      <c r="C4784" s="47" t="str">
        <f>IFERROR(VLOOKUP(B4784,总表!A:B,2,0),"-")</f>
        <v>-</v>
      </c>
      <c r="D4784" s="6" t="str">
        <f t="shared" si="297"/>
        <v>-</v>
      </c>
      <c r="E4784" s="6" t="str">
        <f>IFERROR(VLOOKUP(B4784,总表!A:D,3,0),"-")</f>
        <v>-</v>
      </c>
      <c r="F4784" s="6" t="str">
        <f t="shared" si="298"/>
        <v>-</v>
      </c>
      <c r="G4784" s="6" t="s">
        <v>9</v>
      </c>
      <c r="H4784" s="6" t="str">
        <f>IF(IFERROR(VLOOKUP(B4784,总表!A:D,4,0),"露易")=0," ",IFERROR(VLOOKUP(B4784,总表!A:D,4,0),"-"))</f>
        <v>-</v>
      </c>
      <c r="I4784" s="6" t="str">
        <f t="shared" si="299"/>
        <v>-</v>
      </c>
    </row>
    <row r="4785" spans="1:9">
      <c r="A4785" s="6">
        <v>4784</v>
      </c>
      <c r="B4785" s="47" t="str">
        <f t="shared" si="296"/>
        <v>000012B0</v>
      </c>
      <c r="C4785" s="47" t="str">
        <f>IFERROR(VLOOKUP(B4785,总表!A:B,2,0),"-")</f>
        <v>-</v>
      </c>
      <c r="D4785" s="6" t="str">
        <f t="shared" si="297"/>
        <v>-</v>
      </c>
      <c r="E4785" s="6" t="str">
        <f>IFERROR(VLOOKUP(B4785,总表!A:D,3,0),"-")</f>
        <v>-</v>
      </c>
      <c r="F4785" s="6" t="str">
        <f t="shared" si="298"/>
        <v>-</v>
      </c>
      <c r="G4785" s="6" t="s">
        <v>9</v>
      </c>
      <c r="H4785" s="6" t="str">
        <f>IF(IFERROR(VLOOKUP(B4785,总表!A:D,4,0),"露易")=0," ",IFERROR(VLOOKUP(B4785,总表!A:D,4,0),"-"))</f>
        <v>-</v>
      </c>
      <c r="I4785" s="6" t="str">
        <f t="shared" si="299"/>
        <v>-</v>
      </c>
    </row>
    <row r="4786" spans="1:9">
      <c r="A4786" s="6">
        <v>4785</v>
      </c>
      <c r="B4786" s="47" t="str">
        <f t="shared" si="296"/>
        <v>000012B1</v>
      </c>
      <c r="C4786" s="47" t="str">
        <f>IFERROR(VLOOKUP(B4786,总表!A:B,2,0),"-")</f>
        <v>-</v>
      </c>
      <c r="D4786" s="6" t="str">
        <f t="shared" si="297"/>
        <v>-</v>
      </c>
      <c r="E4786" s="6" t="str">
        <f>IFERROR(VLOOKUP(B4786,总表!A:D,3,0),"-")</f>
        <v>-</v>
      </c>
      <c r="F4786" s="6" t="str">
        <f t="shared" si="298"/>
        <v>-</v>
      </c>
      <c r="G4786" s="6" t="s">
        <v>9</v>
      </c>
      <c r="H4786" s="6" t="str">
        <f>IF(IFERROR(VLOOKUP(B4786,总表!A:D,4,0),"露易")=0," ",IFERROR(VLOOKUP(B4786,总表!A:D,4,0),"-"))</f>
        <v>-</v>
      </c>
      <c r="I4786" s="6" t="str">
        <f t="shared" si="299"/>
        <v>-</v>
      </c>
    </row>
    <row r="4787" spans="1:9">
      <c r="A4787" s="6">
        <v>4786</v>
      </c>
      <c r="B4787" s="47" t="str">
        <f t="shared" si="296"/>
        <v>000012B2</v>
      </c>
      <c r="C4787" s="47" t="str">
        <f>IFERROR(VLOOKUP(B4787,总表!A:B,2,0),"-")</f>
        <v>-</v>
      </c>
      <c r="D4787" s="6" t="str">
        <f t="shared" si="297"/>
        <v>-</v>
      </c>
      <c r="E4787" s="6" t="str">
        <f>IFERROR(VLOOKUP(B4787,总表!A:D,3,0),"-")</f>
        <v>-</v>
      </c>
      <c r="F4787" s="6" t="str">
        <f t="shared" si="298"/>
        <v>-</v>
      </c>
      <c r="G4787" s="6" t="s">
        <v>9</v>
      </c>
      <c r="H4787" s="6" t="str">
        <f>IF(IFERROR(VLOOKUP(B4787,总表!A:D,4,0),"露易")=0," ",IFERROR(VLOOKUP(B4787,总表!A:D,4,0),"-"))</f>
        <v>-</v>
      </c>
      <c r="I4787" s="6" t="str">
        <f t="shared" si="299"/>
        <v>-</v>
      </c>
    </row>
    <row r="4788" spans="1:9">
      <c r="A4788" s="6">
        <v>4787</v>
      </c>
      <c r="B4788" s="47" t="str">
        <f t="shared" si="296"/>
        <v>000012B3</v>
      </c>
      <c r="C4788" s="47" t="str">
        <f>IFERROR(VLOOKUP(B4788,总表!A:B,2,0),"-")</f>
        <v>-</v>
      </c>
      <c r="D4788" s="6" t="str">
        <f t="shared" si="297"/>
        <v>-</v>
      </c>
      <c r="E4788" s="6" t="str">
        <f>IFERROR(VLOOKUP(B4788,总表!A:D,3,0),"-")</f>
        <v>-</v>
      </c>
      <c r="F4788" s="6" t="str">
        <f t="shared" si="298"/>
        <v>-</v>
      </c>
      <c r="G4788" s="6" t="s">
        <v>9</v>
      </c>
      <c r="H4788" s="6" t="str">
        <f>IF(IFERROR(VLOOKUP(B4788,总表!A:D,4,0),"露易")=0," ",IFERROR(VLOOKUP(B4788,总表!A:D,4,0),"-"))</f>
        <v>-</v>
      </c>
      <c r="I4788" s="6" t="str">
        <f t="shared" si="299"/>
        <v>-</v>
      </c>
    </row>
    <row r="4789" spans="1:9">
      <c r="A4789" s="6">
        <v>4788</v>
      </c>
      <c r="B4789" s="47" t="str">
        <f t="shared" si="296"/>
        <v>000012B4</v>
      </c>
      <c r="C4789" s="47" t="str">
        <f>IFERROR(VLOOKUP(B4789,总表!A:B,2,0),"-")</f>
        <v>-</v>
      </c>
      <c r="D4789" s="6" t="str">
        <f t="shared" si="297"/>
        <v>-</v>
      </c>
      <c r="E4789" s="6" t="str">
        <f>IFERROR(VLOOKUP(B4789,总表!A:D,3,0),"-")</f>
        <v>-</v>
      </c>
      <c r="F4789" s="6" t="str">
        <f t="shared" si="298"/>
        <v>-</v>
      </c>
      <c r="G4789" s="6" t="s">
        <v>9</v>
      </c>
      <c r="H4789" s="6" t="str">
        <f>IF(IFERROR(VLOOKUP(B4789,总表!A:D,4,0),"露易")=0," ",IFERROR(VLOOKUP(B4789,总表!A:D,4,0),"-"))</f>
        <v>-</v>
      </c>
      <c r="I4789" s="6" t="str">
        <f t="shared" si="299"/>
        <v>-</v>
      </c>
    </row>
    <row r="4790" spans="1:9">
      <c r="A4790" s="6">
        <v>4789</v>
      </c>
      <c r="B4790" s="47" t="str">
        <f t="shared" si="296"/>
        <v>000012B5</v>
      </c>
      <c r="C4790" s="47" t="str">
        <f>IFERROR(VLOOKUP(B4790,总表!A:B,2,0),"-")</f>
        <v>-</v>
      </c>
      <c r="D4790" s="6" t="str">
        <f t="shared" si="297"/>
        <v>-</v>
      </c>
      <c r="E4790" s="6" t="str">
        <f>IFERROR(VLOOKUP(B4790,总表!A:D,3,0),"-")</f>
        <v>-</v>
      </c>
      <c r="F4790" s="6" t="str">
        <f t="shared" si="298"/>
        <v>-</v>
      </c>
      <c r="G4790" s="6" t="s">
        <v>9</v>
      </c>
      <c r="H4790" s="6" t="str">
        <f>IF(IFERROR(VLOOKUP(B4790,总表!A:D,4,0),"露易")=0," ",IFERROR(VLOOKUP(B4790,总表!A:D,4,0),"-"))</f>
        <v>-</v>
      </c>
      <c r="I4790" s="6" t="str">
        <f t="shared" si="299"/>
        <v>-</v>
      </c>
    </row>
    <row r="4791" spans="1:9">
      <c r="A4791" s="6">
        <v>4790</v>
      </c>
      <c r="B4791" s="47" t="str">
        <f t="shared" si="296"/>
        <v>000012B6</v>
      </c>
      <c r="C4791" s="47" t="str">
        <f>IFERROR(VLOOKUP(B4791,总表!A:B,2,0),"-")</f>
        <v>-</v>
      </c>
      <c r="D4791" s="6" t="str">
        <f t="shared" si="297"/>
        <v>-</v>
      </c>
      <c r="E4791" s="6" t="str">
        <f>IFERROR(VLOOKUP(B4791,总表!A:D,3,0),"-")</f>
        <v>-</v>
      </c>
      <c r="F4791" s="6" t="str">
        <f t="shared" si="298"/>
        <v>-</v>
      </c>
      <c r="G4791" s="6" t="s">
        <v>9</v>
      </c>
      <c r="H4791" s="6" t="str">
        <f>IF(IFERROR(VLOOKUP(B4791,总表!A:D,4,0),"露易")=0," ",IFERROR(VLOOKUP(B4791,总表!A:D,4,0),"-"))</f>
        <v>-</v>
      </c>
      <c r="I4791" s="6" t="str">
        <f t="shared" si="299"/>
        <v>-</v>
      </c>
    </row>
    <row r="4792" spans="1:9">
      <c r="A4792" s="6">
        <v>4791</v>
      </c>
      <c r="B4792" s="47" t="str">
        <f t="shared" si="296"/>
        <v>000012B7</v>
      </c>
      <c r="C4792" s="50" t="str">
        <f>IFERROR(VLOOKUP(B4792,总表!A:B,2,0),"-")</f>
        <v>连衣套装</v>
      </c>
      <c r="D4792" s="51" t="str">
        <f t="shared" si="297"/>
        <v>连衣套装</v>
      </c>
      <c r="E4792" s="6" t="str">
        <f>IFERROR(VLOOKUP(B4792,总表!A:D,3,0),"-")</f>
        <v>淑女连身裙</v>
      </c>
      <c r="F4792" s="6" t="str">
        <f t="shared" si="298"/>
        <v>淑女连身裙</v>
      </c>
      <c r="H4792" s="6" t="str">
        <f>IF(IFERROR(VLOOKUP(B4792,总表!A:D,4,0),"露易")=0," ",IFERROR(VLOOKUP(B4792,总表!A:D,4,0),"-"))</f>
        <v>紫色</v>
      </c>
      <c r="I4792" s="6" t="str">
        <f t="shared" si="299"/>
        <v>紫色</v>
      </c>
    </row>
    <row r="4793" spans="1:9">
      <c r="A4793" s="6">
        <v>4792</v>
      </c>
      <c r="B4793" s="47" t="str">
        <f t="shared" si="296"/>
        <v>000012B8</v>
      </c>
      <c r="C4793" s="47" t="str">
        <f>IFERROR(VLOOKUP(B4793,总表!A:B,2,0),"-")</f>
        <v>上衣</v>
      </c>
      <c r="D4793" s="6" t="str">
        <f t="shared" si="297"/>
        <v>上衣</v>
      </c>
      <c r="E4793" s="6" t="str">
        <f>IFERROR(VLOOKUP(B4793,总表!A:D,3,0),"-")</f>
        <v>朴素针织衫</v>
      </c>
      <c r="F4793" s="6" t="str">
        <f t="shared" si="298"/>
        <v>朴素针织衫</v>
      </c>
      <c r="H4793" s="6" t="str">
        <f>IF(IFERROR(VLOOKUP(B4793,总表!A:D,4,0),"露易")=0," ",IFERROR(VLOOKUP(B4793,总表!A:D,4,0),"-"))</f>
        <v>紫色</v>
      </c>
      <c r="I4793" s="6" t="str">
        <f t="shared" si="299"/>
        <v>紫色</v>
      </c>
    </row>
    <row r="4794" spans="1:9">
      <c r="A4794" s="6">
        <v>4793</v>
      </c>
      <c r="B4794" s="47" t="str">
        <f t="shared" si="296"/>
        <v>000012B9</v>
      </c>
      <c r="C4794" s="47" t="str">
        <f>IFERROR(VLOOKUP(B4794,总表!A:B,2,0),"-")</f>
        <v>上衣</v>
      </c>
      <c r="D4794" s="6" t="str">
        <f t="shared" si="297"/>
        <v>上衣</v>
      </c>
      <c r="E4794" s="6" t="str">
        <f>IFERROR(VLOOKUP(B4794,总表!A:D,3,0),"-")</f>
        <v>派克大衣</v>
      </c>
      <c r="F4794" s="6" t="str">
        <f t="shared" si="298"/>
        <v>派克大衣</v>
      </c>
      <c r="H4794" s="51" t="str">
        <f>IF(IFERROR(VLOOKUP(B4794,总表!A:D,4,0),"露易")=0," ",IFERROR(VLOOKUP(B4794,总表!A:D,4,0),"-"))</f>
        <v>驼色</v>
      </c>
      <c r="I4794" s="51" t="str">
        <f t="shared" si="299"/>
        <v>驼色</v>
      </c>
    </row>
    <row r="4795" spans="1:9">
      <c r="A4795" s="6">
        <v>4794</v>
      </c>
      <c r="B4795" s="47" t="str">
        <f t="shared" si="296"/>
        <v>000012BA</v>
      </c>
      <c r="C4795" s="47" t="str">
        <f>IFERROR(VLOOKUP(B4795,总表!A:B,2,0),"-")</f>
        <v>-</v>
      </c>
      <c r="D4795" s="6" t="str">
        <f t="shared" si="297"/>
        <v>-</v>
      </c>
      <c r="E4795" s="6" t="str">
        <f>IFERROR(VLOOKUP(B4795,总表!A:D,3,0),"-")</f>
        <v>-</v>
      </c>
      <c r="F4795" s="6" t="str">
        <f t="shared" si="298"/>
        <v>-</v>
      </c>
      <c r="H4795" s="6" t="str">
        <f>IF(IFERROR(VLOOKUP(B4795,总表!A:D,4,0),"露易")=0," ",IFERROR(VLOOKUP(B4795,总表!A:D,4,0),"-"))</f>
        <v>-</v>
      </c>
      <c r="I4795" s="6" t="str">
        <f t="shared" si="299"/>
        <v>-</v>
      </c>
    </row>
    <row r="4796" spans="1:9">
      <c r="A4796" s="6">
        <v>4795</v>
      </c>
      <c r="B4796" s="47" t="str">
        <f t="shared" si="296"/>
        <v>000012BB</v>
      </c>
      <c r="C4796" s="47" t="str">
        <f>IFERROR(VLOOKUP(B4796,总表!A:B,2,0),"-")</f>
        <v>房内墙纸</v>
      </c>
      <c r="D4796" s="6" t="str">
        <f t="shared" si="297"/>
        <v>房内墙纸</v>
      </c>
      <c r="E4796" s="6" t="str">
        <f>IFERROR(VLOOKUP(B4796,总表!A:D,3,0),"-")</f>
        <v>常见墙</v>
      </c>
      <c r="F4796" s="6" t="str">
        <f t="shared" si="298"/>
        <v>常见墙</v>
      </c>
      <c r="H4796" s="6" t="str">
        <f>IF(IFERROR(VLOOKUP(B4796,总表!A:D,4,0),"露易")=0," ",IFERROR(VLOOKUP(B4796,总表!A:D,4,0),"-"))</f>
        <v> </v>
      </c>
      <c r="I4796" s="6" t="str">
        <f t="shared" si="299"/>
        <v> </v>
      </c>
    </row>
    <row r="4797" spans="1:9">
      <c r="A4797" s="6">
        <v>4796</v>
      </c>
      <c r="B4797" s="47" t="str">
        <f t="shared" si="296"/>
        <v>000012BC</v>
      </c>
      <c r="C4797" s="47" t="str">
        <f>IFERROR(VLOOKUP(B4797,总表!A:B,2,0),"-")</f>
        <v>-</v>
      </c>
      <c r="D4797" s="6" t="str">
        <f t="shared" si="297"/>
        <v>-</v>
      </c>
      <c r="E4797" s="6" t="str">
        <f>IFERROR(VLOOKUP(B4797,总表!A:D,3,0),"-")</f>
        <v>-</v>
      </c>
      <c r="F4797" s="6" t="str">
        <f t="shared" si="298"/>
        <v>-</v>
      </c>
      <c r="G4797" s="6" t="s">
        <v>9</v>
      </c>
      <c r="H4797" s="6" t="str">
        <f>IF(IFERROR(VLOOKUP(B4797,总表!A:D,4,0),"露易")=0," ",IFERROR(VLOOKUP(B4797,总表!A:D,4,0),"-"))</f>
        <v>-</v>
      </c>
      <c r="I4797" s="6" t="str">
        <f t="shared" si="299"/>
        <v>-</v>
      </c>
    </row>
    <row r="4798" spans="1:9">
      <c r="A4798" s="6">
        <v>4797</v>
      </c>
      <c r="B4798" s="47" t="str">
        <f t="shared" si="296"/>
        <v>000012BD</v>
      </c>
      <c r="C4798" s="47" t="str">
        <f>IFERROR(VLOOKUP(B4798,总表!A:B,2,0),"-")</f>
        <v>房内地板</v>
      </c>
      <c r="D4798" s="6" t="str">
        <f t="shared" si="297"/>
        <v>房内地板</v>
      </c>
      <c r="E4798" s="6" t="str">
        <f>IFERROR(VLOOKUP(B4798,总表!A:D,3,0),"-")</f>
        <v>地下室地板</v>
      </c>
      <c r="F4798" s="6" t="str">
        <f t="shared" si="298"/>
        <v>地下室地板</v>
      </c>
      <c r="H4798" s="6" t="str">
        <f>IF(IFERROR(VLOOKUP(B4798,总表!A:D,4,0),"露易")=0," ",IFERROR(VLOOKUP(B4798,总表!A:D,4,0),"-"))</f>
        <v> </v>
      </c>
      <c r="I4798" s="6" t="str">
        <f t="shared" si="299"/>
        <v> </v>
      </c>
    </row>
    <row r="4799" spans="1:9">
      <c r="A4799" s="6">
        <v>4798</v>
      </c>
      <c r="B4799" s="47" t="str">
        <f t="shared" si="296"/>
        <v>000012BE</v>
      </c>
      <c r="C4799" s="47" t="str">
        <f>IFERROR(VLOOKUP(B4799,总表!A:B,2,0),"-")</f>
        <v>上衣</v>
      </c>
      <c r="D4799" s="6" t="str">
        <f t="shared" si="297"/>
        <v>上衣</v>
      </c>
      <c r="E4799" s="6" t="str">
        <f>IFERROR(VLOOKUP(B4799,总表!A:D,3,0),"-")</f>
        <v>多功能背心</v>
      </c>
      <c r="F4799" s="6" t="str">
        <f t="shared" si="298"/>
        <v>多功能背心</v>
      </c>
      <c r="H4799" s="6" t="str">
        <f>IF(IFERROR(VLOOKUP(B4799,总表!A:D,4,0),"露易")=0," ",IFERROR(VLOOKUP(B4799,总表!A:D,4,0),"-"))</f>
        <v>米色</v>
      </c>
      <c r="I4799" s="6" t="str">
        <f t="shared" si="299"/>
        <v>米色</v>
      </c>
    </row>
    <row r="4800" spans="1:9">
      <c r="A4800" s="6">
        <v>4799</v>
      </c>
      <c r="B4800" s="47" t="str">
        <f t="shared" si="296"/>
        <v>000012BF</v>
      </c>
      <c r="C4800" s="47" t="str">
        <f>IFERROR(VLOOKUP(B4800,总表!A:B,2,0),"-")</f>
        <v>帽子类</v>
      </c>
      <c r="D4800" s="6" t="str">
        <f t="shared" si="297"/>
        <v>帽子类</v>
      </c>
      <c r="E4800" s="6" t="str">
        <f>IFERROR(VLOOKUP(B4800,总表!A:D,3,0),"-")</f>
        <v>新年帽</v>
      </c>
      <c r="F4800" s="6" t="str">
        <f t="shared" si="298"/>
        <v>新年帽</v>
      </c>
      <c r="H4800" s="51" t="str">
        <f>IF(IFERROR(VLOOKUP(B4800,总表!A:D,4,0),"露易")=0," ",IFERROR(VLOOKUP(B4800,总表!A:D,4,0),"-"))</f>
        <v>红色</v>
      </c>
      <c r="I4800" s="51" t="str">
        <f t="shared" si="299"/>
        <v>红色</v>
      </c>
    </row>
    <row r="4801" spans="1:9">
      <c r="A4801" s="6">
        <v>4800</v>
      </c>
      <c r="B4801" s="47" t="str">
        <f t="shared" si="296"/>
        <v>000012C0</v>
      </c>
      <c r="C4801" s="47" t="str">
        <f>IFERROR(VLOOKUP(B4801,总表!A:B,2,0),"-")</f>
        <v>帽子类</v>
      </c>
      <c r="D4801" s="6" t="str">
        <f t="shared" si="297"/>
        <v>帽子类</v>
      </c>
      <c r="E4801" s="6" t="str">
        <f>IFERROR(VLOOKUP(B4801,总表!A:D,3,0),"-")</f>
        <v>生日帽</v>
      </c>
      <c r="F4801" s="6" t="str">
        <f t="shared" si="298"/>
        <v>生日帽</v>
      </c>
      <c r="H4801" s="51" t="str">
        <f>IF(IFERROR(VLOOKUP(B4801,总表!A:D,4,0),"露易")=0," ",IFERROR(VLOOKUP(B4801,总表!A:D,4,0),"-"))</f>
        <v>蓝色</v>
      </c>
      <c r="I4801" s="51" t="str">
        <f t="shared" si="299"/>
        <v>蓝色</v>
      </c>
    </row>
    <row r="4802" spans="1:9">
      <c r="A4802" s="6">
        <v>4801</v>
      </c>
      <c r="B4802" s="47" t="str">
        <f t="shared" ref="B4802:B4865" si="300">DEC2HEX(ROW(A4801),8)</f>
        <v>000012C1</v>
      </c>
      <c r="C4802" s="47" t="str">
        <f>IFERROR(VLOOKUP(B4802,总表!A:B,2,0),"-")</f>
        <v>房内墙纸</v>
      </c>
      <c r="D4802" s="6" t="str">
        <f t="shared" ref="D4802:D4865" si="301">C4802</f>
        <v>房内墙纸</v>
      </c>
      <c r="E4802" s="51" t="str">
        <f>IFERROR(VLOOKUP(B4802,总表!A:D,3,0),"-")</f>
        <v>钢架墙</v>
      </c>
      <c r="F4802" s="51" t="str">
        <f t="shared" ref="F4802:F4865" si="302">E4802</f>
        <v>钢架墙</v>
      </c>
      <c r="H4802" s="6" t="str">
        <f>IF(IFERROR(VLOOKUP(B4802,总表!A:D,4,0),"露易")=0," ",IFERROR(VLOOKUP(B4802,总表!A:D,4,0),"-"))</f>
        <v> </v>
      </c>
      <c r="I4802" s="6" t="str">
        <f t="shared" ref="I4802:I4865" si="303">H4802</f>
        <v> </v>
      </c>
    </row>
    <row r="4803" spans="1:9">
      <c r="A4803" s="6">
        <v>4802</v>
      </c>
      <c r="B4803" s="47" t="str">
        <f t="shared" si="300"/>
        <v>000012C2</v>
      </c>
      <c r="C4803" s="47" t="str">
        <f>IFERROR(VLOOKUP(B4803,总表!A:B,2,0),"-")</f>
        <v>房内墙纸</v>
      </c>
      <c r="D4803" s="6" t="str">
        <f t="shared" si="301"/>
        <v>房内墙纸</v>
      </c>
      <c r="E4803" s="6" t="str">
        <f>IFERROR(VLOOKUP(B4803,总表!A:D,3,0),"-")</f>
        <v>粉红油漆木墙</v>
      </c>
      <c r="F4803" s="6" t="str">
        <f t="shared" si="302"/>
        <v>粉红油漆木墙</v>
      </c>
      <c r="H4803" s="6" t="str">
        <f>IF(IFERROR(VLOOKUP(B4803,总表!A:D,4,0),"露易")=0," ",IFERROR(VLOOKUP(B4803,总表!A:D,4,0),"-"))</f>
        <v> </v>
      </c>
      <c r="I4803" s="6" t="str">
        <f t="shared" si="303"/>
        <v> </v>
      </c>
    </row>
    <row r="4804" spans="1:9">
      <c r="A4804" s="6">
        <v>4803</v>
      </c>
      <c r="B4804" s="47" t="str">
        <f t="shared" si="300"/>
        <v>000012C3</v>
      </c>
      <c r="C4804" s="47" t="str">
        <f>IFERROR(VLOOKUP(B4804,总表!A:B,2,0),"-")</f>
        <v>房内墙纸</v>
      </c>
      <c r="D4804" s="6" t="str">
        <f t="shared" si="301"/>
        <v>房内墙纸</v>
      </c>
      <c r="E4804" s="6" t="str">
        <f>IFERROR(VLOOKUP(B4804,总表!A:D,3,0),"-")</f>
        <v>白色油漆木墙</v>
      </c>
      <c r="F4804" s="6" t="str">
        <f t="shared" si="302"/>
        <v>白色油漆木墙</v>
      </c>
      <c r="H4804" s="6" t="str">
        <f>IF(IFERROR(VLOOKUP(B4804,总表!A:D,4,0),"露易")=0," ",IFERROR(VLOOKUP(B4804,总表!A:D,4,0),"-"))</f>
        <v> </v>
      </c>
      <c r="I4804" s="6" t="str">
        <f t="shared" si="303"/>
        <v> </v>
      </c>
    </row>
    <row r="4805" spans="1:9">
      <c r="A4805" s="6">
        <v>4804</v>
      </c>
      <c r="B4805" s="47" t="str">
        <f t="shared" si="300"/>
        <v>000012C4</v>
      </c>
      <c r="C4805" s="47" t="str">
        <f>IFERROR(VLOOKUP(B4805,总表!A:B,2,0),"-")</f>
        <v>房内墙纸</v>
      </c>
      <c r="D4805" s="6" t="str">
        <f t="shared" si="301"/>
        <v>房内墙纸</v>
      </c>
      <c r="E4805" s="6" t="str">
        <f>IFERROR(VLOOKUP(B4805,总表!A:D,3,0),"-")</f>
        <v>茶色人字斜纹墙</v>
      </c>
      <c r="F4805" s="6" t="str">
        <f t="shared" si="302"/>
        <v>茶色人字斜纹墙</v>
      </c>
      <c r="H4805" s="6" t="str">
        <f>IF(IFERROR(VLOOKUP(B4805,总表!A:D,4,0),"露易")=0," ",IFERROR(VLOOKUP(B4805,总表!A:D,4,0),"-"))</f>
        <v> </v>
      </c>
      <c r="I4805" s="6" t="str">
        <f t="shared" si="303"/>
        <v> </v>
      </c>
    </row>
    <row r="4806" spans="1:9">
      <c r="A4806" s="6">
        <v>4805</v>
      </c>
      <c r="B4806" s="47" t="str">
        <f t="shared" si="300"/>
        <v>000012C5</v>
      </c>
      <c r="C4806" s="47" t="str">
        <f>IFERROR(VLOOKUP(B4806,总表!A:B,2,0),"-")</f>
        <v>房内墙纸</v>
      </c>
      <c r="D4806" s="6" t="str">
        <f t="shared" si="301"/>
        <v>房内墙纸</v>
      </c>
      <c r="E4806" s="6" t="str">
        <f>IFERROR(VLOOKUP(B4806,总表!A:D,3,0),"-")</f>
        <v>深棕色人字斜纹墙</v>
      </c>
      <c r="F4806" s="6" t="str">
        <f t="shared" si="302"/>
        <v>深棕色人字斜纹墙</v>
      </c>
      <c r="H4806" s="6" t="str">
        <f>IF(IFERROR(VLOOKUP(B4806,总表!A:D,4,0),"露易")=0," ",IFERROR(VLOOKUP(B4806,总表!A:D,4,0),"-"))</f>
        <v> </v>
      </c>
      <c r="I4806" s="6" t="str">
        <f t="shared" si="303"/>
        <v> </v>
      </c>
    </row>
    <row r="4807" spans="1:9">
      <c r="A4807" s="6">
        <v>4806</v>
      </c>
      <c r="B4807" s="47" t="str">
        <f t="shared" si="300"/>
        <v>000012C6</v>
      </c>
      <c r="C4807" s="47" t="str">
        <f>IFERROR(VLOOKUP(B4807,总表!A:B,2,0),"-")</f>
        <v>房内墙纸</v>
      </c>
      <c r="D4807" s="6" t="str">
        <f t="shared" si="301"/>
        <v>房内墙纸</v>
      </c>
      <c r="E4807" s="6" t="str">
        <f>IFERROR(VLOOKUP(B4807,总表!A:D,3,0),"-")</f>
        <v>茶色大厅墙</v>
      </c>
      <c r="F4807" s="6" t="str">
        <f t="shared" si="302"/>
        <v>茶色大厅墙</v>
      </c>
      <c r="H4807" s="6" t="str">
        <f>IF(IFERROR(VLOOKUP(B4807,总表!A:D,4,0),"露易")=0," ",IFERROR(VLOOKUP(B4807,总表!A:D,4,0),"-"))</f>
        <v> </v>
      </c>
      <c r="I4807" s="6" t="str">
        <f t="shared" si="303"/>
        <v> </v>
      </c>
    </row>
    <row r="4808" spans="1:9">
      <c r="A4808" s="6">
        <v>4807</v>
      </c>
      <c r="B4808" s="47" t="str">
        <f t="shared" si="300"/>
        <v>000012C7</v>
      </c>
      <c r="C4808" s="47" t="str">
        <f>IFERROR(VLOOKUP(B4808,总表!A:B,2,0),"-")</f>
        <v>房内墙纸</v>
      </c>
      <c r="D4808" s="6" t="str">
        <f t="shared" si="301"/>
        <v>房内墙纸</v>
      </c>
      <c r="E4808" s="6" t="str">
        <f>IFERROR(VLOOKUP(B4808,总表!A:D,3,0),"-")</f>
        <v>深棕色大厅墙</v>
      </c>
      <c r="F4808" s="6" t="str">
        <f t="shared" si="302"/>
        <v>深棕色大厅墙</v>
      </c>
      <c r="H4808" s="6" t="str">
        <f>IF(IFERROR(VLOOKUP(B4808,总表!A:D,4,0),"露易")=0," ",IFERROR(VLOOKUP(B4808,总表!A:D,4,0),"-"))</f>
        <v> </v>
      </c>
      <c r="I4808" s="6" t="str">
        <f t="shared" si="303"/>
        <v> </v>
      </c>
    </row>
    <row r="4809" spans="1:9">
      <c r="A4809" s="6">
        <v>4808</v>
      </c>
      <c r="B4809" s="47" t="str">
        <f t="shared" si="300"/>
        <v>000012C8</v>
      </c>
      <c r="C4809" s="47" t="str">
        <f>IFERROR(VLOOKUP(B4809,总表!A:B,2,0),"-")</f>
        <v>房内墙纸</v>
      </c>
      <c r="D4809" s="6" t="str">
        <f t="shared" si="301"/>
        <v>房内墙纸</v>
      </c>
      <c r="E4809" s="6" t="str">
        <f>IFERROR(VLOOKUP(B4809,总表!A:D,3,0),"-")</f>
        <v>黄色油漆墙</v>
      </c>
      <c r="F4809" s="6" t="str">
        <f t="shared" si="302"/>
        <v>黄色油漆墙</v>
      </c>
      <c r="H4809" s="6" t="str">
        <f>IF(IFERROR(VLOOKUP(B4809,总表!A:D,4,0),"露易")=0," ",IFERROR(VLOOKUP(B4809,总表!A:D,4,0),"-"))</f>
        <v> </v>
      </c>
      <c r="I4809" s="6" t="str">
        <f t="shared" si="303"/>
        <v> </v>
      </c>
    </row>
    <row r="4810" spans="1:9">
      <c r="A4810" s="6">
        <v>4809</v>
      </c>
      <c r="B4810" s="47" t="str">
        <f t="shared" si="300"/>
        <v>000012C9</v>
      </c>
      <c r="C4810" s="47" t="str">
        <f>IFERROR(VLOOKUP(B4810,总表!A:B,2,0),"-")</f>
        <v>房内墙纸</v>
      </c>
      <c r="D4810" s="6" t="str">
        <f t="shared" si="301"/>
        <v>房内墙纸</v>
      </c>
      <c r="E4810" s="6" t="str">
        <f>IFERROR(VLOOKUP(B4810,总表!A:D,3,0),"-")</f>
        <v>橘色油漆墙</v>
      </c>
      <c r="F4810" s="6" t="str">
        <f t="shared" si="302"/>
        <v>橘色油漆墙</v>
      </c>
      <c r="H4810" s="6" t="str">
        <f>IF(IFERROR(VLOOKUP(B4810,总表!A:D,4,0),"露易")=0," ",IFERROR(VLOOKUP(B4810,总表!A:D,4,0),"-"))</f>
        <v> </v>
      </c>
      <c r="I4810" s="6" t="str">
        <f t="shared" si="303"/>
        <v> </v>
      </c>
    </row>
    <row r="4811" spans="1:9">
      <c r="A4811" s="6">
        <v>4810</v>
      </c>
      <c r="B4811" s="47" t="str">
        <f t="shared" si="300"/>
        <v>000012CA</v>
      </c>
      <c r="C4811" s="47" t="str">
        <f>IFERROR(VLOOKUP(B4811,总表!A:B,2,0),"-")</f>
        <v>-</v>
      </c>
      <c r="D4811" s="6" t="str">
        <f t="shared" si="301"/>
        <v>-</v>
      </c>
      <c r="E4811" s="6" t="str">
        <f>IFERROR(VLOOKUP(B4811,总表!A:D,3,0),"-")</f>
        <v>-</v>
      </c>
      <c r="F4811" s="6" t="str">
        <f t="shared" si="302"/>
        <v>-</v>
      </c>
      <c r="G4811" s="6" t="s">
        <v>9</v>
      </c>
      <c r="H4811" s="6" t="str">
        <f>IF(IFERROR(VLOOKUP(B4811,总表!A:D,4,0),"露易")=0," ",IFERROR(VLOOKUP(B4811,总表!A:D,4,0),"-"))</f>
        <v>-</v>
      </c>
      <c r="I4811" s="6" t="str">
        <f t="shared" si="303"/>
        <v>-</v>
      </c>
    </row>
    <row r="4812" spans="1:9">
      <c r="A4812" s="6">
        <v>4811</v>
      </c>
      <c r="B4812" s="47" t="str">
        <f t="shared" si="300"/>
        <v>000012CB</v>
      </c>
      <c r="C4812" s="47" t="str">
        <f>IFERROR(VLOOKUP(B4812,总表!A:B,2,0),"-")</f>
        <v>房内墙纸</v>
      </c>
      <c r="D4812" s="6" t="str">
        <f t="shared" si="301"/>
        <v>房内墙纸</v>
      </c>
      <c r="E4812" s="51" t="str">
        <f>IFERROR(VLOOKUP(B4812,总表!A:D,3,0),"-")</f>
        <v>蓝色油漆墙</v>
      </c>
      <c r="F4812" s="51" t="str">
        <f t="shared" si="302"/>
        <v>蓝色油漆墙</v>
      </c>
      <c r="H4812" s="6" t="str">
        <f>IF(IFERROR(VLOOKUP(B4812,总表!A:D,4,0),"露易")=0," ",IFERROR(VLOOKUP(B4812,总表!A:D,4,0),"-"))</f>
        <v> </v>
      </c>
      <c r="I4812" s="6" t="str">
        <f t="shared" si="303"/>
        <v> </v>
      </c>
    </row>
    <row r="4813" spans="1:9">
      <c r="A4813" s="6">
        <v>4812</v>
      </c>
      <c r="B4813" s="47" t="str">
        <f t="shared" si="300"/>
        <v>000012CC</v>
      </c>
      <c r="C4813" s="47" t="str">
        <f>IFERROR(VLOOKUP(B4813,总表!A:B,2,0),"-")</f>
        <v>房内墙纸</v>
      </c>
      <c r="D4813" s="6" t="str">
        <f t="shared" si="301"/>
        <v>房内墙纸</v>
      </c>
      <c r="E4813" s="51" t="str">
        <f>IFERROR(VLOOKUP(B4813,总表!A:D,3,0),"-")</f>
        <v>绿色油漆墙</v>
      </c>
      <c r="F4813" s="51" t="str">
        <f t="shared" si="302"/>
        <v>绿色油漆墙</v>
      </c>
      <c r="H4813" s="6" t="str">
        <f>IF(IFERROR(VLOOKUP(B4813,总表!A:D,4,0),"露易")=0," ",IFERROR(VLOOKUP(B4813,总表!A:D,4,0),"-"))</f>
        <v> </v>
      </c>
      <c r="I4813" s="6" t="str">
        <f t="shared" si="303"/>
        <v> </v>
      </c>
    </row>
    <row r="4814" spans="1:9">
      <c r="A4814" s="6">
        <v>4813</v>
      </c>
      <c r="B4814" s="47" t="str">
        <f t="shared" si="300"/>
        <v>000012CD</v>
      </c>
      <c r="C4814" s="47" t="str">
        <f>IFERROR(VLOOKUP(B4814,总表!A:B,2,0),"-")</f>
        <v>房内墙纸</v>
      </c>
      <c r="D4814" s="6" t="str">
        <f t="shared" si="301"/>
        <v>房内墙纸</v>
      </c>
      <c r="E4814" s="6" t="str">
        <f>IFERROR(VLOOKUP(B4814,总表!A:D,3,0),"-")</f>
        <v>不规则石头墙</v>
      </c>
      <c r="F4814" s="6" t="str">
        <f t="shared" si="302"/>
        <v>不规则石头墙</v>
      </c>
      <c r="H4814" s="6" t="str">
        <f>IF(IFERROR(VLOOKUP(B4814,总表!A:D,4,0),"露易")=0," ",IFERROR(VLOOKUP(B4814,总表!A:D,4,0),"-"))</f>
        <v> </v>
      </c>
      <c r="I4814" s="6" t="str">
        <f t="shared" si="303"/>
        <v> </v>
      </c>
    </row>
    <row r="4815" spans="1:9">
      <c r="A4815" s="6">
        <v>4814</v>
      </c>
      <c r="B4815" s="47" t="str">
        <f t="shared" si="300"/>
        <v>000012CE</v>
      </c>
      <c r="C4815" s="47" t="str">
        <f>IFERROR(VLOOKUP(B4815,总表!A:B,2,0),"-")</f>
        <v>房内墙纸</v>
      </c>
      <c r="D4815" s="6" t="str">
        <f t="shared" si="301"/>
        <v>房内墙纸</v>
      </c>
      <c r="E4815" s="51" t="str">
        <f>IFERROR(VLOOKUP(B4815,总表!A:D,3,0),"-")</f>
        <v>蓝色皇冠壁纸</v>
      </c>
      <c r="F4815" s="51" t="str">
        <f t="shared" si="302"/>
        <v>蓝色皇冠壁纸</v>
      </c>
      <c r="H4815" s="6" t="str">
        <f>IF(IFERROR(VLOOKUP(B4815,总表!A:D,4,0),"露易")=0," ",IFERROR(VLOOKUP(B4815,总表!A:D,4,0),"-"))</f>
        <v> </v>
      </c>
      <c r="I4815" s="6" t="str">
        <f t="shared" si="303"/>
        <v> </v>
      </c>
    </row>
    <row r="4816" spans="1:9">
      <c r="A4816" s="6">
        <v>4815</v>
      </c>
      <c r="B4816" s="47" t="str">
        <f t="shared" si="300"/>
        <v>000012CF</v>
      </c>
      <c r="C4816" s="47" t="str">
        <f>IFERROR(VLOOKUP(B4816,总表!A:B,2,0),"-")</f>
        <v>房内墙纸</v>
      </c>
      <c r="D4816" s="6" t="str">
        <f t="shared" si="301"/>
        <v>房内墙纸</v>
      </c>
      <c r="E4816" s="6" t="str">
        <f>IFERROR(VLOOKUP(B4816,总表!A:D,3,0),"-")</f>
        <v>黑色皇冠壁纸</v>
      </c>
      <c r="F4816" s="6" t="str">
        <f t="shared" si="302"/>
        <v>黑色皇冠壁纸</v>
      </c>
      <c r="H4816" s="6" t="str">
        <f>IF(IFERROR(VLOOKUP(B4816,总表!A:D,4,0),"露易")=0," ",IFERROR(VLOOKUP(B4816,总表!A:D,4,0),"-"))</f>
        <v> </v>
      </c>
      <c r="I4816" s="6" t="str">
        <f t="shared" si="303"/>
        <v> </v>
      </c>
    </row>
    <row r="4817" spans="1:9">
      <c r="A4817" s="6">
        <v>4816</v>
      </c>
      <c r="B4817" s="47" t="str">
        <f t="shared" si="300"/>
        <v>000012D0</v>
      </c>
      <c r="C4817" s="47" t="str">
        <f>IFERROR(VLOOKUP(B4817,总表!A:B,2,0),"-")</f>
        <v>房内墙纸</v>
      </c>
      <c r="D4817" s="6" t="str">
        <f t="shared" si="301"/>
        <v>房内墙纸</v>
      </c>
      <c r="E4817" s="6" t="str">
        <f>IFERROR(VLOOKUP(B4817,总表!A:D,3,0),"-")</f>
        <v>粉红皇冠壁纸</v>
      </c>
      <c r="F4817" s="6" t="str">
        <f t="shared" si="302"/>
        <v>粉红皇冠壁纸</v>
      </c>
      <c r="H4817" s="6" t="str">
        <f>IF(IFERROR(VLOOKUP(B4817,总表!A:D,4,0),"露易")=0," ",IFERROR(VLOOKUP(B4817,总表!A:D,4,0),"-"))</f>
        <v> </v>
      </c>
      <c r="I4817" s="6" t="str">
        <f t="shared" si="303"/>
        <v> </v>
      </c>
    </row>
    <row r="4818" spans="1:9">
      <c r="A4818" s="6">
        <v>4817</v>
      </c>
      <c r="B4818" s="47" t="str">
        <f t="shared" si="300"/>
        <v>000012D1</v>
      </c>
      <c r="C4818" s="47" t="str">
        <f>IFERROR(VLOOKUP(B4818,总表!A:B,2,0),"-")</f>
        <v>房内墙纸</v>
      </c>
      <c r="D4818" s="6" t="str">
        <f t="shared" si="301"/>
        <v>房内墙纸</v>
      </c>
      <c r="E4818" s="6" t="str">
        <f>IFERROR(VLOOKUP(B4818,总表!A:D,3,0),"-")</f>
        <v>米色装饰线板墙</v>
      </c>
      <c r="F4818" s="6" t="str">
        <f t="shared" si="302"/>
        <v>米色装饰线板墙</v>
      </c>
      <c r="H4818" s="6" t="str">
        <f>IF(IFERROR(VLOOKUP(B4818,总表!A:D,4,0),"露易")=0," ",IFERROR(VLOOKUP(B4818,总表!A:D,4,0),"-"))</f>
        <v> </v>
      </c>
      <c r="I4818" s="6" t="str">
        <f t="shared" si="303"/>
        <v> </v>
      </c>
    </row>
    <row r="4819" spans="1:9">
      <c r="A4819" s="6">
        <v>4818</v>
      </c>
      <c r="B4819" s="47" t="str">
        <f t="shared" si="300"/>
        <v>000012D2</v>
      </c>
      <c r="C4819" s="47" t="str">
        <f>IFERROR(VLOOKUP(B4819,总表!A:B,2,0),"-")</f>
        <v>房内墙纸</v>
      </c>
      <c r="D4819" s="6" t="str">
        <f t="shared" si="301"/>
        <v>房内墙纸</v>
      </c>
      <c r="E4819" s="51" t="str">
        <f>IFERROR(VLOOKUP(B4819,总表!A:D,3,0),"-")</f>
        <v>红色装饰线板墙</v>
      </c>
      <c r="F4819" s="51" t="str">
        <f t="shared" si="302"/>
        <v>红色装饰线板墙</v>
      </c>
      <c r="H4819" s="6" t="str">
        <f>IF(IFERROR(VLOOKUP(B4819,总表!A:D,4,0),"露易")=0," ",IFERROR(VLOOKUP(B4819,总表!A:D,4,0),"-"))</f>
        <v> </v>
      </c>
      <c r="I4819" s="6" t="str">
        <f t="shared" si="303"/>
        <v> </v>
      </c>
    </row>
    <row r="4820" spans="1:9">
      <c r="A4820" s="6">
        <v>4819</v>
      </c>
      <c r="B4820" s="47" t="str">
        <f t="shared" si="300"/>
        <v>000012D3</v>
      </c>
      <c r="C4820" s="47" t="str">
        <f>IFERROR(VLOOKUP(B4820,总表!A:B,2,0),"-")</f>
        <v>房内墙纸</v>
      </c>
      <c r="D4820" s="6" t="str">
        <f t="shared" si="301"/>
        <v>房内墙纸</v>
      </c>
      <c r="E4820" s="6" t="str">
        <f>IFERROR(VLOOKUP(B4820,总表!A:D,3,0),"-")</f>
        <v>日式拉门</v>
      </c>
      <c r="F4820" s="6" t="str">
        <f t="shared" si="302"/>
        <v>日式拉门</v>
      </c>
      <c r="H4820" s="6" t="str">
        <f>IF(IFERROR(VLOOKUP(B4820,总表!A:D,4,0),"露易")=0," ",IFERROR(VLOOKUP(B4820,总表!A:D,4,0),"-"))</f>
        <v> </v>
      </c>
      <c r="I4820" s="6" t="str">
        <f t="shared" si="303"/>
        <v> </v>
      </c>
    </row>
    <row r="4821" spans="1:9">
      <c r="A4821" s="6">
        <v>4820</v>
      </c>
      <c r="B4821" s="47" t="str">
        <f t="shared" si="300"/>
        <v>000012D4</v>
      </c>
      <c r="C4821" s="47" t="str">
        <f>IFERROR(VLOOKUP(B4821,总表!A:B,2,0),"-")</f>
        <v>房内墙纸</v>
      </c>
      <c r="D4821" s="6" t="str">
        <f t="shared" si="301"/>
        <v>房内墙纸</v>
      </c>
      <c r="E4821" s="6" t="str">
        <f>IFERROR(VLOOKUP(B4821,总表!A:D,3,0),"-")</f>
        <v>金箔日式拉门</v>
      </c>
      <c r="F4821" s="6" t="str">
        <f t="shared" si="302"/>
        <v>金箔日式拉门</v>
      </c>
      <c r="H4821" s="6" t="str">
        <f>IF(IFERROR(VLOOKUP(B4821,总表!A:D,4,0),"露易")=0," ",IFERROR(VLOOKUP(B4821,总表!A:D,4,0),"-"))</f>
        <v> </v>
      </c>
      <c r="I4821" s="6" t="str">
        <f t="shared" si="303"/>
        <v> </v>
      </c>
    </row>
    <row r="4822" spans="1:9">
      <c r="A4822" s="6">
        <v>4821</v>
      </c>
      <c r="B4822" s="47" t="str">
        <f t="shared" si="300"/>
        <v>000012D5</v>
      </c>
      <c r="C4822" s="47" t="str">
        <f>IFERROR(VLOOKUP(B4822,总表!A:B,2,0),"-")</f>
        <v>房内墙纸</v>
      </c>
      <c r="D4822" s="6" t="str">
        <f t="shared" si="301"/>
        <v>房内墙纸</v>
      </c>
      <c r="E4822" s="6" t="str">
        <f>IFERROR(VLOOKUP(B4822,总表!A:D,3,0),"-")</f>
        <v>主机板墙</v>
      </c>
      <c r="F4822" s="6" t="str">
        <f t="shared" si="302"/>
        <v>主机板墙</v>
      </c>
      <c r="H4822" s="6" t="str">
        <f>IF(IFERROR(VLOOKUP(B4822,总表!A:D,4,0),"露易")=0," ",IFERROR(VLOOKUP(B4822,总表!A:D,4,0),"-"))</f>
        <v> </v>
      </c>
      <c r="I4822" s="6" t="str">
        <f t="shared" si="303"/>
        <v> </v>
      </c>
    </row>
    <row r="4823" spans="1:9">
      <c r="A4823" s="6">
        <v>4822</v>
      </c>
      <c r="B4823" s="47" t="str">
        <f t="shared" si="300"/>
        <v>000012D6</v>
      </c>
      <c r="C4823" s="47" t="str">
        <f>IFERROR(VLOOKUP(B4823,总表!A:B,2,0),"-")</f>
        <v>-</v>
      </c>
      <c r="D4823" s="6" t="str">
        <f t="shared" si="301"/>
        <v>-</v>
      </c>
      <c r="E4823" s="6" t="str">
        <f>IFERROR(VLOOKUP(B4823,总表!A:D,3,0),"-")</f>
        <v>-</v>
      </c>
      <c r="F4823" s="6" t="str">
        <f t="shared" si="302"/>
        <v>-</v>
      </c>
      <c r="G4823" s="6" t="s">
        <v>9</v>
      </c>
      <c r="H4823" s="6" t="str">
        <f>IF(IFERROR(VLOOKUP(B4823,总表!A:D,4,0),"露易")=0," ",IFERROR(VLOOKUP(B4823,总表!A:D,4,0),"-"))</f>
        <v>-</v>
      </c>
      <c r="I4823" s="6" t="str">
        <f t="shared" si="303"/>
        <v>-</v>
      </c>
    </row>
    <row r="4824" spans="1:9">
      <c r="A4824" s="6">
        <v>4823</v>
      </c>
      <c r="B4824" s="47" t="str">
        <f t="shared" si="300"/>
        <v>000012D7</v>
      </c>
      <c r="C4824" s="47" t="str">
        <f>IFERROR(VLOOKUP(B4824,总表!A:B,2,0),"-")</f>
        <v>-</v>
      </c>
      <c r="D4824" s="6" t="str">
        <f t="shared" si="301"/>
        <v>-</v>
      </c>
      <c r="E4824" s="6" t="str">
        <f>IFERROR(VLOOKUP(B4824,总表!A:D,3,0),"-")</f>
        <v>-</v>
      </c>
      <c r="F4824" s="6" t="str">
        <f t="shared" si="302"/>
        <v>-</v>
      </c>
      <c r="G4824" s="6" t="s">
        <v>9</v>
      </c>
      <c r="H4824" s="6" t="str">
        <f>IF(IFERROR(VLOOKUP(B4824,总表!A:D,4,0),"露易")=0," ",IFERROR(VLOOKUP(B4824,总表!A:D,4,0),"-"))</f>
        <v>-</v>
      </c>
      <c r="I4824" s="6" t="str">
        <f t="shared" si="303"/>
        <v>-</v>
      </c>
    </row>
    <row r="4825" spans="1:9">
      <c r="A4825" s="6">
        <v>4824</v>
      </c>
      <c r="B4825" s="47" t="str">
        <f t="shared" si="300"/>
        <v>000012D8</v>
      </c>
      <c r="C4825" s="47" t="str">
        <f>IFERROR(VLOOKUP(B4825,总表!A:B,2,0),"-")</f>
        <v>-</v>
      </c>
      <c r="D4825" s="6" t="str">
        <f t="shared" si="301"/>
        <v>-</v>
      </c>
      <c r="E4825" s="6" t="str">
        <f>IFERROR(VLOOKUP(B4825,总表!A:D,3,0),"-")</f>
        <v>-</v>
      </c>
      <c r="F4825" s="6" t="str">
        <f t="shared" si="302"/>
        <v>-</v>
      </c>
      <c r="G4825" s="6" t="s">
        <v>9</v>
      </c>
      <c r="H4825" s="6" t="str">
        <f>IF(IFERROR(VLOOKUP(B4825,总表!A:D,4,0),"露易")=0," ",IFERROR(VLOOKUP(B4825,总表!A:D,4,0),"-"))</f>
        <v>-</v>
      </c>
      <c r="I4825" s="6" t="str">
        <f t="shared" si="303"/>
        <v>-</v>
      </c>
    </row>
    <row r="4826" spans="1:9">
      <c r="A4826" s="6">
        <v>4825</v>
      </c>
      <c r="B4826" s="47" t="str">
        <f t="shared" si="300"/>
        <v>000012D9</v>
      </c>
      <c r="C4826" s="47" t="str">
        <f>IFERROR(VLOOKUP(B4826,总表!A:B,2,0),"-")</f>
        <v>房内墙纸</v>
      </c>
      <c r="D4826" s="6" t="str">
        <f t="shared" si="301"/>
        <v>房内墙纸</v>
      </c>
      <c r="E4826" s="51" t="str">
        <f>IFERROR(VLOOKUP(B4826,总表!A:D,3,0),"-")</f>
        <v>铁卷门墙</v>
      </c>
      <c r="F4826" s="51" t="str">
        <f t="shared" si="302"/>
        <v>铁卷门墙</v>
      </c>
      <c r="H4826" s="6" t="str">
        <f>IF(IFERROR(VLOOKUP(B4826,总表!A:D,4,0),"露易")=0," ",IFERROR(VLOOKUP(B4826,总表!A:D,4,0),"-"))</f>
        <v> </v>
      </c>
      <c r="I4826" s="6" t="str">
        <f t="shared" si="303"/>
        <v> </v>
      </c>
    </row>
    <row r="4827" spans="1:9">
      <c r="A4827" s="6">
        <v>4826</v>
      </c>
      <c r="B4827" s="47" t="str">
        <f t="shared" si="300"/>
        <v>000012DA</v>
      </c>
      <c r="C4827" s="47" t="str">
        <f>IFERROR(VLOOKUP(B4827,总表!A:B,2,0),"-")</f>
        <v>房内墙纸</v>
      </c>
      <c r="D4827" s="6" t="str">
        <f t="shared" si="301"/>
        <v>房内墙纸</v>
      </c>
      <c r="E4827" s="6" t="str">
        <f>IFERROR(VLOOKUP(B4827,总表!A:D,3,0),"-")</f>
        <v>白色植物图案砖墙</v>
      </c>
      <c r="F4827" s="6" t="str">
        <f t="shared" si="302"/>
        <v>白色植物图案砖墙</v>
      </c>
      <c r="H4827" s="6" t="str">
        <f>IF(IFERROR(VLOOKUP(B4827,总表!A:D,4,0),"露易")=0," ",IFERROR(VLOOKUP(B4827,总表!A:D,4,0),"-"))</f>
        <v> </v>
      </c>
      <c r="I4827" s="6" t="str">
        <f t="shared" si="303"/>
        <v> </v>
      </c>
    </row>
    <row r="4828" spans="1:9">
      <c r="A4828" s="6">
        <v>4827</v>
      </c>
      <c r="B4828" s="47" t="str">
        <f t="shared" si="300"/>
        <v>000012DB</v>
      </c>
      <c r="C4828" s="47" t="str">
        <f>IFERROR(VLOOKUP(B4828,总表!A:B,2,0),"-")</f>
        <v>房内墙纸</v>
      </c>
      <c r="D4828" s="6" t="str">
        <f t="shared" si="301"/>
        <v>房内墙纸</v>
      </c>
      <c r="E4828" s="6" t="str">
        <f>IFERROR(VLOOKUP(B4828,总表!A:D,3,0),"-")</f>
        <v>棕色植物图案砖墙</v>
      </c>
      <c r="F4828" s="6" t="str">
        <f t="shared" si="302"/>
        <v>棕色植物图案砖墙</v>
      </c>
      <c r="H4828" s="6" t="str">
        <f>IF(IFERROR(VLOOKUP(B4828,总表!A:D,4,0),"露易")=0," ",IFERROR(VLOOKUP(B4828,总表!A:D,4,0),"-"))</f>
        <v> </v>
      </c>
      <c r="I4828" s="6" t="str">
        <f t="shared" si="303"/>
        <v> </v>
      </c>
    </row>
    <row r="4829" spans="1:9">
      <c r="A4829" s="6">
        <v>4828</v>
      </c>
      <c r="B4829" s="47" t="str">
        <f t="shared" si="300"/>
        <v>000012DC</v>
      </c>
      <c r="C4829" s="47" t="str">
        <f>IFERROR(VLOOKUP(B4829,总表!A:B,2,0),"-")</f>
        <v>房内墙纸</v>
      </c>
      <c r="D4829" s="6" t="str">
        <f t="shared" si="301"/>
        <v>房内墙纸</v>
      </c>
      <c r="E4829" s="6" t="str">
        <f>IFERROR(VLOOKUP(B4829,总表!A:D,3,0),"-")</f>
        <v>古典壁纸</v>
      </c>
      <c r="F4829" s="6" t="str">
        <f t="shared" si="302"/>
        <v>古典壁纸</v>
      </c>
      <c r="H4829" s="6" t="str">
        <f>IF(IFERROR(VLOOKUP(B4829,总表!A:D,4,0),"露易")=0," ",IFERROR(VLOOKUP(B4829,总表!A:D,4,0),"-"))</f>
        <v> </v>
      </c>
      <c r="I4829" s="6" t="str">
        <f t="shared" si="303"/>
        <v> </v>
      </c>
    </row>
    <row r="4830" spans="1:9">
      <c r="A4830" s="6">
        <v>4829</v>
      </c>
      <c r="B4830" s="47" t="str">
        <f t="shared" si="300"/>
        <v>000012DD</v>
      </c>
      <c r="C4830" s="47" t="str">
        <f>IFERROR(VLOOKUP(B4830,总表!A:B,2,0),"-")</f>
        <v>-</v>
      </c>
      <c r="D4830" s="6" t="str">
        <f t="shared" si="301"/>
        <v>-</v>
      </c>
      <c r="E4830" s="6" t="str">
        <f>IFERROR(VLOOKUP(B4830,总表!A:D,3,0),"-")</f>
        <v>-</v>
      </c>
      <c r="F4830" s="6" t="str">
        <f t="shared" si="302"/>
        <v>-</v>
      </c>
      <c r="G4830" s="6" t="s">
        <v>9</v>
      </c>
      <c r="H4830" s="6" t="str">
        <f>IF(IFERROR(VLOOKUP(B4830,总表!A:D,4,0),"露易")=0," ",IFERROR(VLOOKUP(B4830,总表!A:D,4,0),"-"))</f>
        <v>-</v>
      </c>
      <c r="I4830" s="6" t="str">
        <f t="shared" si="303"/>
        <v>-</v>
      </c>
    </row>
    <row r="4831" spans="1:9">
      <c r="A4831" s="6">
        <v>4830</v>
      </c>
      <c r="B4831" s="47" t="str">
        <f t="shared" si="300"/>
        <v>000012DE</v>
      </c>
      <c r="C4831" s="47" t="str">
        <f>IFERROR(VLOOKUP(B4831,总表!A:B,2,0),"-")</f>
        <v>房内墙纸</v>
      </c>
      <c r="D4831" s="6" t="str">
        <f t="shared" si="301"/>
        <v>房内墙纸</v>
      </c>
      <c r="E4831" s="51" t="str">
        <f>IFERROR(VLOOKUP(B4831,总表!A:D,3,0),"-")</f>
        <v>东方风交叉格栅</v>
      </c>
      <c r="F4831" s="51" t="str">
        <f t="shared" si="302"/>
        <v>东方风交叉格栅</v>
      </c>
      <c r="H4831" s="6" t="str">
        <f>IF(IFERROR(VLOOKUP(B4831,总表!A:D,4,0),"露易")=0," ",IFERROR(VLOOKUP(B4831,总表!A:D,4,0),"-"))</f>
        <v> </v>
      </c>
      <c r="I4831" s="6" t="str">
        <f t="shared" si="303"/>
        <v> </v>
      </c>
    </row>
    <row r="4832" spans="1:9">
      <c r="A4832" s="6">
        <v>4831</v>
      </c>
      <c r="B4832" s="47" t="str">
        <f t="shared" si="300"/>
        <v>000012DF</v>
      </c>
      <c r="C4832" s="47" t="str">
        <f>IFERROR(VLOOKUP(B4832,总表!A:B,2,0),"-")</f>
        <v>房内墙纸</v>
      </c>
      <c r="D4832" s="6" t="str">
        <f t="shared" si="301"/>
        <v>房内墙纸</v>
      </c>
      <c r="E4832" s="6" t="str">
        <f>IFERROR(VLOOKUP(B4832,总表!A:D,3,0),"-")</f>
        <v>米色花草图案墙</v>
      </c>
      <c r="F4832" s="6" t="str">
        <f t="shared" si="302"/>
        <v>米色花草图案墙</v>
      </c>
      <c r="H4832" s="6" t="str">
        <f>IF(IFERROR(VLOOKUP(B4832,总表!A:D,4,0),"露易")=0," ",IFERROR(VLOOKUP(B4832,总表!A:D,4,0),"-"))</f>
        <v> </v>
      </c>
      <c r="I4832" s="6" t="str">
        <f t="shared" si="303"/>
        <v> </v>
      </c>
    </row>
    <row r="4833" spans="1:9">
      <c r="A4833" s="6">
        <v>4832</v>
      </c>
      <c r="B4833" s="47" t="str">
        <f t="shared" si="300"/>
        <v>000012E0</v>
      </c>
      <c r="C4833" s="47" t="str">
        <f>IFERROR(VLOOKUP(B4833,总表!A:B,2,0),"-")</f>
        <v>房内墙纸</v>
      </c>
      <c r="D4833" s="6" t="str">
        <f t="shared" si="301"/>
        <v>房内墙纸</v>
      </c>
      <c r="E4833" s="6" t="str">
        <f>IFERROR(VLOOKUP(B4833,总表!A:D,3,0),"-")</f>
        <v>波浪砖墙</v>
      </c>
      <c r="F4833" s="6" t="str">
        <f t="shared" si="302"/>
        <v>波浪砖墙</v>
      </c>
      <c r="H4833" s="6" t="str">
        <f>IF(IFERROR(VLOOKUP(B4833,总表!A:D,4,0),"露易")=0," ",IFERROR(VLOOKUP(B4833,总表!A:D,4,0),"-"))</f>
        <v> </v>
      </c>
      <c r="I4833" s="6" t="str">
        <f t="shared" si="303"/>
        <v> </v>
      </c>
    </row>
    <row r="4834" spans="1:9">
      <c r="A4834" s="6">
        <v>4833</v>
      </c>
      <c r="B4834" s="47" t="str">
        <f t="shared" si="300"/>
        <v>000012E1</v>
      </c>
      <c r="C4834" s="47" t="str">
        <f>IFERROR(VLOOKUP(B4834,总表!A:B,2,0),"-")</f>
        <v>房内墙纸</v>
      </c>
      <c r="D4834" s="6" t="str">
        <f t="shared" si="301"/>
        <v>房内墙纸</v>
      </c>
      <c r="E4834" s="6" t="str">
        <f>IFERROR(VLOOKUP(B4834,总表!A:D,3,0),"-")</f>
        <v>竹子墙</v>
      </c>
      <c r="F4834" s="6" t="str">
        <f t="shared" si="302"/>
        <v>竹子墙</v>
      </c>
      <c r="H4834" s="6" t="str">
        <f>IF(IFERROR(VLOOKUP(B4834,总表!A:D,4,0),"露易")=0," ",IFERROR(VLOOKUP(B4834,总表!A:D,4,0),"-"))</f>
        <v> </v>
      </c>
      <c r="I4834" s="6" t="str">
        <f t="shared" si="303"/>
        <v> </v>
      </c>
    </row>
    <row r="4835" spans="1:9">
      <c r="A4835" s="6">
        <v>4834</v>
      </c>
      <c r="B4835" s="47" t="str">
        <f t="shared" si="300"/>
        <v>000012E2</v>
      </c>
      <c r="C4835" s="47" t="str">
        <f>IFERROR(VLOOKUP(B4835,总表!A:B,2,0),"-")</f>
        <v>房内墙纸</v>
      </c>
      <c r="D4835" s="6" t="str">
        <f t="shared" si="301"/>
        <v>房内墙纸</v>
      </c>
      <c r="E4835" s="6" t="str">
        <f>IFERROR(VLOOKUP(B4835,总表!A:D,3,0),"-")</f>
        <v>米色摩洛哥砖墙</v>
      </c>
      <c r="F4835" s="6" t="str">
        <f t="shared" si="302"/>
        <v>米色摩洛哥砖墙</v>
      </c>
      <c r="H4835" s="6" t="str">
        <f>IF(IFERROR(VLOOKUP(B4835,总表!A:D,4,0),"露易")=0," ",IFERROR(VLOOKUP(B4835,总表!A:D,4,0),"-"))</f>
        <v> </v>
      </c>
      <c r="I4835" s="6" t="str">
        <f t="shared" si="303"/>
        <v> </v>
      </c>
    </row>
    <row r="4836" spans="1:9">
      <c r="A4836" s="6">
        <v>4835</v>
      </c>
      <c r="B4836" s="47" t="str">
        <f t="shared" si="300"/>
        <v>000012E3</v>
      </c>
      <c r="C4836" s="47" t="str">
        <f>IFERROR(VLOOKUP(B4836,总表!A:B,2,0),"-")</f>
        <v>房内墙纸</v>
      </c>
      <c r="D4836" s="6" t="str">
        <f t="shared" si="301"/>
        <v>房内墙纸</v>
      </c>
      <c r="E4836" s="51" t="str">
        <f>IFERROR(VLOOKUP(B4836,总表!A:D,3,0),"-")</f>
        <v>蓝色摩洛哥砖墙</v>
      </c>
      <c r="F4836" s="51" t="str">
        <f t="shared" si="302"/>
        <v>蓝色摩洛哥砖墙</v>
      </c>
      <c r="H4836" s="6" t="str">
        <f>IF(IFERROR(VLOOKUP(B4836,总表!A:D,4,0),"露易")=0," ",IFERROR(VLOOKUP(B4836,总表!A:D,4,0),"-"))</f>
        <v> </v>
      </c>
      <c r="I4836" s="6" t="str">
        <f t="shared" si="303"/>
        <v> </v>
      </c>
    </row>
    <row r="4837" spans="1:9">
      <c r="A4837" s="6">
        <v>4836</v>
      </c>
      <c r="B4837" s="47" t="str">
        <f t="shared" si="300"/>
        <v>000012E4</v>
      </c>
      <c r="C4837" s="47" t="str">
        <f>IFERROR(VLOOKUP(B4837,总表!A:B,2,0),"-")</f>
        <v>房内墙纸</v>
      </c>
      <c r="D4837" s="6" t="str">
        <f t="shared" si="301"/>
        <v>房内墙纸</v>
      </c>
      <c r="E4837" s="6" t="str">
        <f>IFERROR(VLOOKUP(B4837,总表!A:D,3,0),"-")</f>
        <v>竹帘墙</v>
      </c>
      <c r="F4837" s="6" t="str">
        <f t="shared" si="302"/>
        <v>竹帘墙</v>
      </c>
      <c r="H4837" s="6" t="str">
        <f>IF(IFERROR(VLOOKUP(B4837,总表!A:D,4,0),"露易")=0," ",IFERROR(VLOOKUP(B4837,总表!A:D,4,0),"-"))</f>
        <v> </v>
      </c>
      <c r="I4837" s="6" t="str">
        <f t="shared" si="303"/>
        <v> </v>
      </c>
    </row>
    <row r="4838" spans="1:9">
      <c r="A4838" s="6">
        <v>4837</v>
      </c>
      <c r="B4838" s="47" t="str">
        <f t="shared" si="300"/>
        <v>000012E5</v>
      </c>
      <c r="C4838" s="47" t="str">
        <f>IFERROR(VLOOKUP(B4838,总表!A:B,2,0),"-")</f>
        <v>房内墙纸</v>
      </c>
      <c r="D4838" s="6" t="str">
        <f t="shared" si="301"/>
        <v>房内墙纸</v>
      </c>
      <c r="E4838" s="51" t="str">
        <f>IFERROR(VLOOKUP(B4838,总表!A:D,3,0),"-")</f>
        <v>图书馆墙</v>
      </c>
      <c r="F4838" s="51" t="str">
        <f t="shared" si="302"/>
        <v>图书馆墙</v>
      </c>
      <c r="H4838" s="6" t="str">
        <f>IF(IFERROR(VLOOKUP(B4838,总表!A:D,4,0),"露易")=0," ",IFERROR(VLOOKUP(B4838,总表!A:D,4,0),"-"))</f>
        <v> </v>
      </c>
      <c r="I4838" s="6" t="str">
        <f t="shared" si="303"/>
        <v> </v>
      </c>
    </row>
    <row r="4839" spans="1:9">
      <c r="A4839" s="6">
        <v>4838</v>
      </c>
      <c r="B4839" s="47" t="str">
        <f t="shared" si="300"/>
        <v>000012E6</v>
      </c>
      <c r="C4839" s="47" t="str">
        <f>IFERROR(VLOOKUP(B4839,总表!A:B,2,0),"-")</f>
        <v>房内墙纸</v>
      </c>
      <c r="D4839" s="6" t="str">
        <f t="shared" si="301"/>
        <v>房内墙纸</v>
      </c>
      <c r="E4839" s="6" t="str">
        <f>IFERROR(VLOOKUP(B4839,总表!A:D,3,0),"-")</f>
        <v>漫画图书馆墙</v>
      </c>
      <c r="F4839" s="6" t="str">
        <f t="shared" si="302"/>
        <v>漫画图书馆墙</v>
      </c>
      <c r="H4839" s="6" t="str">
        <f>IF(IFERROR(VLOOKUP(B4839,总表!A:D,4,0),"露易")=0," ",IFERROR(VLOOKUP(B4839,总表!A:D,4,0),"-"))</f>
        <v> </v>
      </c>
      <c r="I4839" s="6" t="str">
        <f t="shared" si="303"/>
        <v> </v>
      </c>
    </row>
    <row r="4840" spans="1:9">
      <c r="A4840" s="6">
        <v>4839</v>
      </c>
      <c r="B4840" s="47" t="str">
        <f t="shared" si="300"/>
        <v>000012E7</v>
      </c>
      <c r="C4840" s="47" t="str">
        <f>IFERROR(VLOOKUP(B4840,总表!A:B,2,0),"-")</f>
        <v>房内墙纸</v>
      </c>
      <c r="D4840" s="6" t="str">
        <f t="shared" si="301"/>
        <v>房内墙纸</v>
      </c>
      <c r="E4840" s="51" t="str">
        <f>IFERROR(VLOOKUP(B4840,总表!A:D,3,0),"-")</f>
        <v>银行保险箱墙</v>
      </c>
      <c r="F4840" s="51" t="str">
        <f t="shared" si="302"/>
        <v>银行保险箱墙</v>
      </c>
      <c r="H4840" s="6" t="str">
        <f>IF(IFERROR(VLOOKUP(B4840,总表!A:D,4,0),"露易")=0," ",IFERROR(VLOOKUP(B4840,总表!A:D,4,0),"-"))</f>
        <v> </v>
      </c>
      <c r="I4840" s="6" t="str">
        <f t="shared" si="303"/>
        <v> </v>
      </c>
    </row>
    <row r="4841" spans="1:9">
      <c r="A4841" s="6">
        <v>4840</v>
      </c>
      <c r="B4841" s="47" t="str">
        <f t="shared" si="300"/>
        <v>000012E8</v>
      </c>
      <c r="C4841" s="47" t="str">
        <f>IFERROR(VLOOKUP(B4841,总表!A:B,2,0),"-")</f>
        <v>房内墙纸</v>
      </c>
      <c r="D4841" s="6" t="str">
        <f t="shared" si="301"/>
        <v>房内墙纸</v>
      </c>
      <c r="E4841" s="6" t="str">
        <f>IFERROR(VLOOKUP(B4841,总表!A:D,3,0),"-")</f>
        <v>木屋墙</v>
      </c>
      <c r="F4841" s="6" t="str">
        <f t="shared" si="302"/>
        <v>木屋墙</v>
      </c>
      <c r="H4841" s="6" t="str">
        <f>IF(IFERROR(VLOOKUP(B4841,总表!A:D,4,0),"露易")=0," ",IFERROR(VLOOKUP(B4841,总表!A:D,4,0),"-"))</f>
        <v> </v>
      </c>
      <c r="I4841" s="6" t="str">
        <f t="shared" si="303"/>
        <v> </v>
      </c>
    </row>
    <row r="4842" spans="1:9">
      <c r="A4842" s="6">
        <v>4841</v>
      </c>
      <c r="B4842" s="47" t="str">
        <f t="shared" si="300"/>
        <v>000012E9</v>
      </c>
      <c r="C4842" s="47" t="str">
        <f>IFERROR(VLOOKUP(B4842,总表!A:B,2,0),"-")</f>
        <v>房内墙纸</v>
      </c>
      <c r="D4842" s="6" t="str">
        <f t="shared" si="301"/>
        <v>房内墙纸</v>
      </c>
      <c r="E4842" s="51" t="str">
        <f>IFERROR(VLOOKUP(B4842,总表!A:D,3,0),"-")</f>
        <v>绉纱纹壁纸</v>
      </c>
      <c r="F4842" s="51" t="str">
        <f t="shared" si="302"/>
        <v>绉纱纹壁纸</v>
      </c>
      <c r="H4842" s="6" t="str">
        <f>IF(IFERROR(VLOOKUP(B4842,总表!A:D,4,0),"露易")=0," ",IFERROR(VLOOKUP(B4842,总表!A:D,4,0),"-"))</f>
        <v> </v>
      </c>
      <c r="I4842" s="6" t="str">
        <f t="shared" si="303"/>
        <v> </v>
      </c>
    </row>
    <row r="4843" spans="1:9">
      <c r="A4843" s="6">
        <v>4842</v>
      </c>
      <c r="B4843" s="47" t="str">
        <f t="shared" si="300"/>
        <v>000012EA</v>
      </c>
      <c r="C4843" s="47" t="str">
        <f>IFERROR(VLOOKUP(B4843,总表!A:B,2,0),"-")</f>
        <v>-</v>
      </c>
      <c r="D4843" s="6" t="str">
        <f t="shared" si="301"/>
        <v>-</v>
      </c>
      <c r="E4843" s="6" t="str">
        <f>IFERROR(VLOOKUP(B4843,总表!A:D,3,0),"-")</f>
        <v>-</v>
      </c>
      <c r="F4843" s="6" t="str">
        <f t="shared" si="302"/>
        <v>-</v>
      </c>
      <c r="G4843" s="6" t="s">
        <v>9</v>
      </c>
      <c r="H4843" s="6" t="str">
        <f>IF(IFERROR(VLOOKUP(B4843,总表!A:D,4,0),"露易")=0," ",IFERROR(VLOOKUP(B4843,总表!A:D,4,0),"-"))</f>
        <v>-</v>
      </c>
      <c r="I4843" s="6" t="str">
        <f t="shared" si="303"/>
        <v>-</v>
      </c>
    </row>
    <row r="4844" spans="1:9">
      <c r="A4844" s="6">
        <v>4843</v>
      </c>
      <c r="B4844" s="47" t="str">
        <f t="shared" si="300"/>
        <v>000012EB</v>
      </c>
      <c r="C4844" s="47" t="str">
        <f>IFERROR(VLOOKUP(B4844,总表!A:B,2,0),"-")</f>
        <v>房内墙纸</v>
      </c>
      <c r="D4844" s="6" t="str">
        <f t="shared" si="301"/>
        <v>房内墙纸</v>
      </c>
      <c r="E4844" s="6" t="str">
        <f>IFERROR(VLOOKUP(B4844,总表!A:D,3,0),"-")</f>
        <v>施工现场墙</v>
      </c>
      <c r="F4844" s="6" t="str">
        <f t="shared" si="302"/>
        <v>施工现场墙</v>
      </c>
      <c r="H4844" s="6" t="str">
        <f>IF(IFERROR(VLOOKUP(B4844,总表!A:D,4,0),"露易")=0," ",IFERROR(VLOOKUP(B4844,总表!A:D,4,0),"-"))</f>
        <v> </v>
      </c>
      <c r="I4844" s="6" t="str">
        <f t="shared" si="303"/>
        <v> </v>
      </c>
    </row>
    <row r="4845" spans="1:9">
      <c r="A4845" s="6">
        <v>4844</v>
      </c>
      <c r="B4845" s="47" t="str">
        <f t="shared" si="300"/>
        <v>000012EC</v>
      </c>
      <c r="C4845" s="47" t="str">
        <f>IFERROR(VLOOKUP(B4845,总表!A:B,2,0),"-")</f>
        <v>房内墙纸</v>
      </c>
      <c r="D4845" s="6" t="str">
        <f t="shared" si="301"/>
        <v>房内墙纸</v>
      </c>
      <c r="E4845" s="6" t="str">
        <f>IFERROR(VLOOKUP(B4845,总表!A:D,3,0),"-")</f>
        <v>木质墙</v>
      </c>
      <c r="F4845" s="6" t="str">
        <f t="shared" si="302"/>
        <v>木质墙</v>
      </c>
      <c r="H4845" s="6" t="str">
        <f>IF(IFERROR(VLOOKUP(B4845,总表!A:D,4,0),"露易")=0," ",IFERROR(VLOOKUP(B4845,总表!A:D,4,0),"-"))</f>
        <v> </v>
      </c>
      <c r="I4845" s="6" t="str">
        <f t="shared" si="303"/>
        <v> </v>
      </c>
    </row>
    <row r="4846" spans="1:9">
      <c r="A4846" s="6">
        <v>4845</v>
      </c>
      <c r="B4846" s="47" t="str">
        <f t="shared" si="300"/>
        <v>000012ED</v>
      </c>
      <c r="C4846" s="47" t="str">
        <f>IFERROR(VLOOKUP(B4846,总表!A:B,2,0),"-")</f>
        <v>房内墙纸</v>
      </c>
      <c r="D4846" s="6" t="str">
        <f t="shared" si="301"/>
        <v>房内墙纸</v>
      </c>
      <c r="E4846" s="6" t="str">
        <f>IFERROR(VLOOKUP(B4846,总表!A:D,3,0),"-")</f>
        <v>夯土墙</v>
      </c>
      <c r="F4846" s="6" t="str">
        <f t="shared" si="302"/>
        <v>夯土墙</v>
      </c>
      <c r="H4846" s="6" t="str">
        <f>IF(IFERROR(VLOOKUP(B4846,总表!A:D,4,0),"露易")=0," ",IFERROR(VLOOKUP(B4846,总表!A:D,4,0),"-"))</f>
        <v> </v>
      </c>
      <c r="I4846" s="6" t="str">
        <f t="shared" si="303"/>
        <v> </v>
      </c>
    </row>
    <row r="4847" spans="1:9">
      <c r="A4847" s="6">
        <v>4846</v>
      </c>
      <c r="B4847" s="47" t="str">
        <f t="shared" si="300"/>
        <v>000012EE</v>
      </c>
      <c r="C4847" s="47" t="str">
        <f>IFERROR(VLOOKUP(B4847,总表!A:B,2,0),"-")</f>
        <v>房内墙纸</v>
      </c>
      <c r="D4847" s="6" t="str">
        <f t="shared" si="301"/>
        <v>房内墙纸</v>
      </c>
      <c r="E4847" s="6" t="str">
        <f>IFERROR(VLOOKUP(B4847,总表!A:D,3,0),"-")</f>
        <v>迷幻壁纸</v>
      </c>
      <c r="F4847" s="6" t="str">
        <f t="shared" si="302"/>
        <v>迷幻壁纸</v>
      </c>
      <c r="H4847" s="6" t="str">
        <f>IF(IFERROR(VLOOKUP(B4847,总表!A:D,4,0),"露易")=0," ",IFERROR(VLOOKUP(B4847,总表!A:D,4,0),"-"))</f>
        <v> </v>
      </c>
      <c r="I4847" s="6" t="str">
        <f t="shared" si="303"/>
        <v> </v>
      </c>
    </row>
    <row r="4848" spans="1:9">
      <c r="A4848" s="6">
        <v>4847</v>
      </c>
      <c r="B4848" s="47" t="str">
        <f t="shared" si="300"/>
        <v>000012EF</v>
      </c>
      <c r="C4848" s="47" t="str">
        <f>IFERROR(VLOOKUP(B4848,总表!A:B,2,0),"-")</f>
        <v>房内墙纸</v>
      </c>
      <c r="D4848" s="6" t="str">
        <f t="shared" si="301"/>
        <v>房内墙纸</v>
      </c>
      <c r="E4848" s="6" t="str">
        <f>IFERROR(VLOOKUP(B4848,总表!A:D,3,0),"-")</f>
        <v>复古花纹壁纸</v>
      </c>
      <c r="F4848" s="6" t="str">
        <f t="shared" si="302"/>
        <v>复古花纹壁纸</v>
      </c>
      <c r="H4848" s="6" t="str">
        <f>IF(IFERROR(VLOOKUP(B4848,总表!A:D,4,0),"露易")=0," ",IFERROR(VLOOKUP(B4848,总表!A:D,4,0),"-"))</f>
        <v> </v>
      </c>
      <c r="I4848" s="6" t="str">
        <f t="shared" si="303"/>
        <v> </v>
      </c>
    </row>
    <row r="4849" spans="1:9">
      <c r="A4849" s="6">
        <v>4848</v>
      </c>
      <c r="B4849" s="47" t="str">
        <f t="shared" si="300"/>
        <v>000012F0</v>
      </c>
      <c r="C4849" s="47" t="str">
        <f>IFERROR(VLOOKUP(B4849,总表!A:B,2,0),"-")</f>
        <v>房内墙纸</v>
      </c>
      <c r="D4849" s="6" t="str">
        <f t="shared" si="301"/>
        <v>房内墙纸</v>
      </c>
      <c r="E4849" s="51" t="str">
        <f>IFERROR(VLOOKUP(B4849,总表!A:D,3,0),"-")</f>
        <v>蓝色布墙</v>
      </c>
      <c r="F4849" s="51" t="str">
        <f t="shared" si="302"/>
        <v>蓝色布墙</v>
      </c>
      <c r="H4849" s="6" t="str">
        <f>IF(IFERROR(VLOOKUP(B4849,总表!A:D,4,0),"露易")=0," ",IFERROR(VLOOKUP(B4849,总表!A:D,4,0),"-"))</f>
        <v> </v>
      </c>
      <c r="I4849" s="6" t="str">
        <f t="shared" si="303"/>
        <v> </v>
      </c>
    </row>
    <row r="4850" spans="1:9">
      <c r="A4850" s="6">
        <v>4849</v>
      </c>
      <c r="B4850" s="47" t="str">
        <f t="shared" si="300"/>
        <v>000012F1</v>
      </c>
      <c r="C4850" s="47" t="str">
        <f>IFERROR(VLOOKUP(B4850,总表!A:B,2,0),"-")</f>
        <v>房内墙纸</v>
      </c>
      <c r="D4850" s="6" t="str">
        <f t="shared" si="301"/>
        <v>房内墙纸</v>
      </c>
      <c r="E4850" s="6" t="str">
        <f>IFERROR(VLOOKUP(B4850,总表!A:D,3,0),"-")</f>
        <v>黄色布墙</v>
      </c>
      <c r="F4850" s="6" t="str">
        <f t="shared" si="302"/>
        <v>黄色布墙</v>
      </c>
      <c r="H4850" s="6" t="str">
        <f>IF(IFERROR(VLOOKUP(B4850,总表!A:D,4,0),"露易")=0," ",IFERROR(VLOOKUP(B4850,总表!A:D,4,0),"-"))</f>
        <v> </v>
      </c>
      <c r="I4850" s="6" t="str">
        <f t="shared" si="303"/>
        <v> </v>
      </c>
    </row>
    <row r="4851" spans="1:9">
      <c r="A4851" s="6">
        <v>4850</v>
      </c>
      <c r="B4851" s="47" t="str">
        <f t="shared" si="300"/>
        <v>000012F2</v>
      </c>
      <c r="C4851" s="47" t="str">
        <f>IFERROR(VLOOKUP(B4851,总表!A:B,2,0),"-")</f>
        <v>房内墙纸</v>
      </c>
      <c r="D4851" s="6" t="str">
        <f t="shared" si="301"/>
        <v>房内墙纸</v>
      </c>
      <c r="E4851" s="6" t="str">
        <f>IFERROR(VLOOKUP(B4851,总表!A:D,3,0),"-")</f>
        <v>常春藤墙</v>
      </c>
      <c r="F4851" s="6" t="str">
        <f t="shared" si="302"/>
        <v>常春藤墙</v>
      </c>
      <c r="H4851" s="6" t="str">
        <f>IF(IFERROR(VLOOKUP(B4851,总表!A:D,4,0),"露易")=0," ",IFERROR(VLOOKUP(B4851,总表!A:D,4,0),"-"))</f>
        <v> </v>
      </c>
      <c r="I4851" s="6" t="str">
        <f t="shared" si="303"/>
        <v> </v>
      </c>
    </row>
    <row r="4852" spans="1:9">
      <c r="A4852" s="6">
        <v>4851</v>
      </c>
      <c r="B4852" s="47" t="str">
        <f t="shared" si="300"/>
        <v>000012F3</v>
      </c>
      <c r="C4852" s="47" t="str">
        <f>IFERROR(VLOOKUP(B4852,总表!A:B,2,0),"-")</f>
        <v>房内墙纸</v>
      </c>
      <c r="D4852" s="6" t="str">
        <f t="shared" si="301"/>
        <v>房内墙纸</v>
      </c>
      <c r="E4852" s="6" t="str">
        <f>IFERROR(VLOOKUP(B4852,总表!A:D,3,0),"-")</f>
        <v>抱石墙</v>
      </c>
      <c r="F4852" s="6" t="str">
        <f t="shared" si="302"/>
        <v>抱石墙</v>
      </c>
      <c r="H4852" s="6" t="str">
        <f>IF(IFERROR(VLOOKUP(B4852,总表!A:D,4,0),"露易")=0," ",IFERROR(VLOOKUP(B4852,总表!A:D,4,0),"-"))</f>
        <v> </v>
      </c>
      <c r="I4852" s="6" t="str">
        <f t="shared" si="303"/>
        <v> </v>
      </c>
    </row>
    <row r="4853" spans="1:9">
      <c r="A4853" s="6">
        <v>4852</v>
      </c>
      <c r="B4853" s="47" t="str">
        <f t="shared" si="300"/>
        <v>000012F4</v>
      </c>
      <c r="C4853" s="47" t="str">
        <f>IFERROR(VLOOKUP(B4853,总表!A:B,2,0),"-")</f>
        <v>房内墙纸</v>
      </c>
      <c r="D4853" s="6" t="str">
        <f t="shared" si="301"/>
        <v>房内墙纸</v>
      </c>
      <c r="E4853" s="6" t="str">
        <f>IFERROR(VLOOKUP(B4853,总表!A:D,3,0),"-")</f>
        <v>摩天大楼墙</v>
      </c>
      <c r="F4853" s="6" t="str">
        <f t="shared" si="302"/>
        <v>摩天大楼墙</v>
      </c>
      <c r="H4853" s="6" t="str">
        <f>IF(IFERROR(VLOOKUP(B4853,总表!A:D,4,0),"露易")=0," ",IFERROR(VLOOKUP(B4853,总表!A:D,4,0),"-"))</f>
        <v> </v>
      </c>
      <c r="I4853" s="6" t="str">
        <f t="shared" si="303"/>
        <v> </v>
      </c>
    </row>
    <row r="4854" spans="1:9">
      <c r="A4854" s="6">
        <v>4853</v>
      </c>
      <c r="B4854" s="47" t="str">
        <f t="shared" si="300"/>
        <v>000012F5</v>
      </c>
      <c r="C4854" s="47" t="str">
        <f>IFERROR(VLOOKUP(B4854,总表!A:B,2,0),"-")</f>
        <v>房内墙纸</v>
      </c>
      <c r="D4854" s="6" t="str">
        <f t="shared" si="301"/>
        <v>房内墙纸</v>
      </c>
      <c r="E4854" s="6" t="str">
        <f>IFERROR(VLOOKUP(B4854,总表!A:D,3,0),"-")</f>
        <v>竹林墙</v>
      </c>
      <c r="F4854" s="6" t="str">
        <f t="shared" si="302"/>
        <v>竹林墙</v>
      </c>
      <c r="H4854" s="6" t="str">
        <f>IF(IFERROR(VLOOKUP(B4854,总表!A:D,4,0),"露易")=0," ",IFERROR(VLOOKUP(B4854,总表!A:D,4,0),"-"))</f>
        <v> </v>
      </c>
      <c r="I4854" s="6" t="str">
        <f t="shared" si="303"/>
        <v> </v>
      </c>
    </row>
    <row r="4855" spans="1:9">
      <c r="A4855" s="6">
        <v>4854</v>
      </c>
      <c r="B4855" s="47" t="str">
        <f t="shared" si="300"/>
        <v>000012F6</v>
      </c>
      <c r="C4855" s="47" t="str">
        <f>IFERROR(VLOOKUP(B4855,总表!A:B,2,0),"-")</f>
        <v>房内墙纸</v>
      </c>
      <c r="D4855" s="6" t="str">
        <f t="shared" si="301"/>
        <v>房内墙纸</v>
      </c>
      <c r="E4855" s="6" t="str">
        <f>IFERROR(VLOOKUP(B4855,总表!A:D,3,0),"-")</f>
        <v>画室墙</v>
      </c>
      <c r="F4855" s="6" t="str">
        <f t="shared" si="302"/>
        <v>画室墙</v>
      </c>
      <c r="H4855" s="6" t="str">
        <f>IF(IFERROR(VLOOKUP(B4855,总表!A:D,4,0),"露易")=0," ",IFERROR(VLOOKUP(B4855,总表!A:D,4,0),"-"))</f>
        <v> </v>
      </c>
      <c r="I4855" s="6" t="str">
        <f t="shared" si="303"/>
        <v> </v>
      </c>
    </row>
    <row r="4856" spans="1:9">
      <c r="A4856" s="6">
        <v>4855</v>
      </c>
      <c r="B4856" s="47" t="str">
        <f t="shared" si="300"/>
        <v>000012F7</v>
      </c>
      <c r="C4856" s="47" t="str">
        <f>IFERROR(VLOOKUP(B4856,总表!A:B,2,0),"-")</f>
        <v>房内墙纸</v>
      </c>
      <c r="D4856" s="6" t="str">
        <f t="shared" si="301"/>
        <v>房内墙纸</v>
      </c>
      <c r="E4856" s="6" t="str">
        <f>IFERROR(VLOOKUP(B4856,总表!A:D,3,0),"-")</f>
        <v>雪花壁纸</v>
      </c>
      <c r="F4856" s="6" t="str">
        <f t="shared" si="302"/>
        <v>雪花壁纸</v>
      </c>
      <c r="H4856" s="6" t="str">
        <f>IF(IFERROR(VLOOKUP(B4856,总表!A:D,4,0),"露易")=0," ",IFERROR(VLOOKUP(B4856,总表!A:D,4,0),"-"))</f>
        <v> </v>
      </c>
      <c r="I4856" s="6" t="str">
        <f t="shared" si="303"/>
        <v> </v>
      </c>
    </row>
    <row r="4857" spans="1:9">
      <c r="A4857" s="6">
        <v>4856</v>
      </c>
      <c r="B4857" s="47" t="str">
        <f t="shared" si="300"/>
        <v>000012F8</v>
      </c>
      <c r="C4857" s="47" t="str">
        <f>IFERROR(VLOOKUP(B4857,总表!A:B,2,0),"-")</f>
        <v>房内墙纸</v>
      </c>
      <c r="D4857" s="6" t="str">
        <f t="shared" si="301"/>
        <v>房内墙纸</v>
      </c>
      <c r="E4857" s="6" t="str">
        <f>IFERROR(VLOOKUP(B4857,总表!A:D,3,0),"-")</f>
        <v>破烂泥土墙</v>
      </c>
      <c r="F4857" s="6" t="str">
        <f t="shared" si="302"/>
        <v>破烂泥土墙</v>
      </c>
      <c r="H4857" s="6" t="str">
        <f>IF(IFERROR(VLOOKUP(B4857,总表!A:D,4,0),"露易")=0," ",IFERROR(VLOOKUP(B4857,总表!A:D,4,0),"-"))</f>
        <v> </v>
      </c>
      <c r="I4857" s="6" t="str">
        <f t="shared" si="303"/>
        <v> </v>
      </c>
    </row>
    <row r="4858" spans="1:9">
      <c r="A4858" s="6">
        <v>4857</v>
      </c>
      <c r="B4858" s="47" t="str">
        <f t="shared" si="300"/>
        <v>000012F9</v>
      </c>
      <c r="C4858" s="47" t="str">
        <f>IFERROR(VLOOKUP(B4858,总表!A:B,2,0),"-")</f>
        <v>房内墙纸</v>
      </c>
      <c r="D4858" s="6" t="str">
        <f t="shared" si="301"/>
        <v>房内墙纸</v>
      </c>
      <c r="E4858" s="6" t="str">
        <f>IFERROR(VLOOKUP(B4858,总表!A:D,3,0),"-")</f>
        <v>破烂壁纸</v>
      </c>
      <c r="F4858" s="6" t="str">
        <f t="shared" si="302"/>
        <v>破烂壁纸</v>
      </c>
      <c r="H4858" s="6" t="str">
        <f>IF(IFERROR(VLOOKUP(B4858,总表!A:D,4,0),"露易")=0," ",IFERROR(VLOOKUP(B4858,总表!A:D,4,0),"-"))</f>
        <v> </v>
      </c>
      <c r="I4858" s="6" t="str">
        <f t="shared" si="303"/>
        <v> </v>
      </c>
    </row>
    <row r="4859" spans="1:9">
      <c r="A4859" s="6">
        <v>4858</v>
      </c>
      <c r="B4859" s="47" t="str">
        <f t="shared" si="300"/>
        <v>000012FA</v>
      </c>
      <c r="C4859" s="47" t="str">
        <f>IFERROR(VLOOKUP(B4859,总表!A:B,2,0),"-")</f>
        <v>房内墙纸</v>
      </c>
      <c r="D4859" s="6" t="str">
        <f t="shared" si="301"/>
        <v>房内墙纸</v>
      </c>
      <c r="E4859" s="6" t="str">
        <f>IFERROR(VLOOKUP(B4859,总表!A:D,3,0),"-")</f>
        <v>原木墙</v>
      </c>
      <c r="F4859" s="6" t="str">
        <f t="shared" si="302"/>
        <v>原木墙</v>
      </c>
      <c r="H4859" s="6" t="str">
        <f>IF(IFERROR(VLOOKUP(B4859,总表!A:D,4,0),"露易")=0," ",IFERROR(VLOOKUP(B4859,总表!A:D,4,0),"-"))</f>
        <v> </v>
      </c>
      <c r="I4859" s="6" t="str">
        <f t="shared" si="303"/>
        <v> </v>
      </c>
    </row>
    <row r="4860" spans="1:9">
      <c r="A4860" s="6">
        <v>4859</v>
      </c>
      <c r="B4860" s="47" t="str">
        <f t="shared" si="300"/>
        <v>000012FB</v>
      </c>
      <c r="C4860" s="47" t="str">
        <f>IFERROR(VLOOKUP(B4860,总表!A:B,2,0),"-")</f>
        <v>房内墙纸</v>
      </c>
      <c r="D4860" s="6" t="str">
        <f t="shared" si="301"/>
        <v>房内墙纸</v>
      </c>
      <c r="E4860" s="6" t="str">
        <f>IFERROR(VLOOKUP(B4860,总表!A:D,3,0),"-")</f>
        <v>嵌木墙</v>
      </c>
      <c r="F4860" s="6" t="str">
        <f t="shared" si="302"/>
        <v>嵌木墙</v>
      </c>
      <c r="H4860" s="6" t="str">
        <f>IF(IFERROR(VLOOKUP(B4860,总表!A:D,4,0),"露易")=0," ",IFERROR(VLOOKUP(B4860,总表!A:D,4,0),"-"))</f>
        <v> </v>
      </c>
      <c r="I4860" s="6" t="str">
        <f t="shared" si="303"/>
        <v> </v>
      </c>
    </row>
    <row r="4861" spans="1:9">
      <c r="A4861" s="6">
        <v>4860</v>
      </c>
      <c r="B4861" s="47" t="str">
        <f t="shared" si="300"/>
        <v>000012FC</v>
      </c>
      <c r="C4861" s="47" t="str">
        <f>IFERROR(VLOOKUP(B4861,总表!A:B,2,0),"-")</f>
        <v>房内墙纸</v>
      </c>
      <c r="D4861" s="6" t="str">
        <f t="shared" si="301"/>
        <v>房内墙纸</v>
      </c>
      <c r="E4861" s="6" t="str">
        <f>IFERROR(VLOOKUP(B4861,总表!A:D,3,0),"-")</f>
        <v>深色嵌木墙</v>
      </c>
      <c r="F4861" s="6" t="str">
        <f t="shared" si="302"/>
        <v>深色嵌木墙</v>
      </c>
      <c r="H4861" s="6" t="str">
        <f>IF(IFERROR(VLOOKUP(B4861,总表!A:D,4,0),"露易")=0," ",IFERROR(VLOOKUP(B4861,总表!A:D,4,0),"-"))</f>
        <v> </v>
      </c>
      <c r="I4861" s="6" t="str">
        <f t="shared" si="303"/>
        <v> </v>
      </c>
    </row>
    <row r="4862" spans="1:9">
      <c r="A4862" s="6">
        <v>4861</v>
      </c>
      <c r="B4862" s="47" t="str">
        <f t="shared" si="300"/>
        <v>000012FD</v>
      </c>
      <c r="C4862" s="47" t="str">
        <f>IFERROR(VLOOKUP(B4862,总表!A:B,2,0),"-")</f>
        <v>房内墙纸</v>
      </c>
      <c r="D4862" s="6" t="str">
        <f t="shared" si="301"/>
        <v>房内墙纸</v>
      </c>
      <c r="E4862" s="6" t="str">
        <f>IFERROR(VLOOKUP(B4862,总表!A:D,3,0),"-")</f>
        <v>文艺复兴墙</v>
      </c>
      <c r="F4862" s="6" t="str">
        <f t="shared" si="302"/>
        <v>文艺复兴墙</v>
      </c>
      <c r="H4862" s="6" t="str">
        <f>IF(IFERROR(VLOOKUP(B4862,总表!A:D,4,0),"露易")=0," ",IFERROR(VLOOKUP(B4862,总表!A:D,4,0),"-"))</f>
        <v> </v>
      </c>
      <c r="I4862" s="6" t="str">
        <f t="shared" si="303"/>
        <v> </v>
      </c>
    </row>
    <row r="4863" spans="1:9">
      <c r="A4863" s="6">
        <v>4862</v>
      </c>
      <c r="B4863" s="47" t="str">
        <f t="shared" si="300"/>
        <v>000012FE</v>
      </c>
      <c r="C4863" s="47" t="str">
        <f>IFERROR(VLOOKUP(B4863,总表!A:B,2,0),"-")</f>
        <v>房内墙纸</v>
      </c>
      <c r="D4863" s="6" t="str">
        <f t="shared" si="301"/>
        <v>房内墙纸</v>
      </c>
      <c r="E4863" s="51" t="str">
        <f>IFERROR(VLOOKUP(B4863,总表!A:D,3,0),"-")</f>
        <v>马赛克砖墙</v>
      </c>
      <c r="F4863" s="51" t="str">
        <f t="shared" si="302"/>
        <v>马赛克砖墙</v>
      </c>
      <c r="H4863" s="6" t="str">
        <f>IF(IFERROR(VLOOKUP(B4863,总表!A:D,4,0),"露易")=0," ",IFERROR(VLOOKUP(B4863,总表!A:D,4,0),"-"))</f>
        <v> </v>
      </c>
      <c r="I4863" s="6" t="str">
        <f t="shared" si="303"/>
        <v> </v>
      </c>
    </row>
    <row r="4864" spans="1:9">
      <c r="A4864" s="6">
        <v>4863</v>
      </c>
      <c r="B4864" s="47" t="str">
        <f t="shared" si="300"/>
        <v>000012FF</v>
      </c>
      <c r="C4864" s="47" t="str">
        <f>IFERROR(VLOOKUP(B4864,总表!A:B,2,0),"-")</f>
        <v>房内墙纸</v>
      </c>
      <c r="D4864" s="6" t="str">
        <f t="shared" si="301"/>
        <v>房内墙纸</v>
      </c>
      <c r="E4864" s="6" t="str">
        <f>IFERROR(VLOOKUP(B4864,总表!A:D,3,0),"-")</f>
        <v>日式纸拉门</v>
      </c>
      <c r="F4864" s="6" t="str">
        <f t="shared" si="302"/>
        <v>日式纸拉门</v>
      </c>
      <c r="H4864" s="6" t="str">
        <f>IF(IFERROR(VLOOKUP(B4864,总表!A:D,4,0),"露易")=0," ",IFERROR(VLOOKUP(B4864,总表!A:D,4,0),"-"))</f>
        <v> </v>
      </c>
      <c r="I4864" s="6" t="str">
        <f t="shared" si="303"/>
        <v> </v>
      </c>
    </row>
    <row r="4865" spans="1:9">
      <c r="A4865" s="6">
        <v>4864</v>
      </c>
      <c r="B4865" s="47" t="str">
        <f t="shared" si="300"/>
        <v>00001300</v>
      </c>
      <c r="C4865" s="47" t="str">
        <f>IFERROR(VLOOKUP(B4865,总表!A:B,2,0),"-")</f>
        <v>房内墙纸</v>
      </c>
      <c r="D4865" s="6" t="str">
        <f t="shared" si="301"/>
        <v>房内墙纸</v>
      </c>
      <c r="E4865" s="6" t="str">
        <f>IFERROR(VLOOKUP(B4865,总表!A:D,3,0),"-")</f>
        <v>摩登日式纸拉门</v>
      </c>
      <c r="F4865" s="6" t="str">
        <f t="shared" si="302"/>
        <v>摩登日式纸拉门</v>
      </c>
      <c r="H4865" s="6" t="str">
        <f>IF(IFERROR(VLOOKUP(B4865,总表!A:D,4,0),"露易")=0," ",IFERROR(VLOOKUP(B4865,总表!A:D,4,0),"-"))</f>
        <v> </v>
      </c>
      <c r="I4865" s="6" t="str">
        <f t="shared" si="303"/>
        <v> </v>
      </c>
    </row>
    <row r="4866" spans="1:9">
      <c r="A4866" s="6">
        <v>4865</v>
      </c>
      <c r="B4866" s="47" t="str">
        <f t="shared" ref="B4866:B4929" si="304">DEC2HEX(ROW(A4865),8)</f>
        <v>00001301</v>
      </c>
      <c r="C4866" s="47" t="str">
        <f>IFERROR(VLOOKUP(B4866,总表!A:B,2,0),"-")</f>
        <v>房内墙纸</v>
      </c>
      <c r="D4866" s="6" t="str">
        <f t="shared" ref="D4866:D4929" si="305">C4866</f>
        <v>房内墙纸</v>
      </c>
      <c r="E4866" s="6" t="str">
        <f>IFERROR(VLOOKUP(B4866,总表!A:D,3,0),"-")</f>
        <v>蜂巢墙</v>
      </c>
      <c r="F4866" s="6" t="str">
        <f t="shared" ref="F4866:F4929" si="306">E4866</f>
        <v>蜂巢墙</v>
      </c>
      <c r="H4866" s="6" t="str">
        <f>IF(IFERROR(VLOOKUP(B4866,总表!A:D,4,0),"露易")=0," ",IFERROR(VLOOKUP(B4866,总表!A:D,4,0),"-"))</f>
        <v> </v>
      </c>
      <c r="I4866" s="6" t="str">
        <f t="shared" ref="I4866:I4929" si="307">H4866</f>
        <v> </v>
      </c>
    </row>
    <row r="4867" spans="1:9">
      <c r="A4867" s="6">
        <v>4866</v>
      </c>
      <c r="B4867" s="47" t="str">
        <f t="shared" si="304"/>
        <v>00001302</v>
      </c>
      <c r="C4867" s="47" t="str">
        <f>IFERROR(VLOOKUP(B4867,总表!A:B,2,0),"-")</f>
        <v>房内墙纸</v>
      </c>
      <c r="D4867" s="6" t="str">
        <f t="shared" si="305"/>
        <v>房内墙纸</v>
      </c>
      <c r="E4867" s="6" t="str">
        <f>IFERROR(VLOOKUP(B4867,总表!A:D,3,0),"-")</f>
        <v>中华风墙</v>
      </c>
      <c r="F4867" s="6" t="str">
        <f t="shared" si="306"/>
        <v>中华风墙</v>
      </c>
      <c r="H4867" s="6" t="str">
        <f>IF(IFERROR(VLOOKUP(B4867,总表!A:D,4,0),"露易")=0," ",IFERROR(VLOOKUP(B4867,总表!A:D,4,0),"-"))</f>
        <v> </v>
      </c>
      <c r="I4867" s="6" t="str">
        <f t="shared" si="307"/>
        <v> </v>
      </c>
    </row>
    <row r="4868" spans="1:9">
      <c r="A4868" s="6">
        <v>4867</v>
      </c>
      <c r="B4868" s="47" t="str">
        <f t="shared" si="304"/>
        <v>00001303</v>
      </c>
      <c r="C4868" s="47" t="str">
        <f>IFERROR(VLOOKUP(B4868,总表!A:B,2,0),"-")</f>
        <v>房内墙纸</v>
      </c>
      <c r="D4868" s="6" t="str">
        <f t="shared" si="305"/>
        <v>房内墙纸</v>
      </c>
      <c r="E4868" s="6" t="str">
        <f>IFERROR(VLOOKUP(B4868,总表!A:D,3,0),"-")</f>
        <v>米色简约布面墙</v>
      </c>
      <c r="F4868" s="6" t="str">
        <f t="shared" si="306"/>
        <v>米色简约布面墙</v>
      </c>
      <c r="H4868" s="6" t="str">
        <f>IF(IFERROR(VLOOKUP(B4868,总表!A:D,4,0),"露易")=0," ",IFERROR(VLOOKUP(B4868,总表!A:D,4,0),"-"))</f>
        <v> </v>
      </c>
      <c r="I4868" s="6" t="str">
        <f t="shared" si="307"/>
        <v> </v>
      </c>
    </row>
    <row r="4869" spans="1:9">
      <c r="A4869" s="6">
        <v>4868</v>
      </c>
      <c r="B4869" s="47" t="str">
        <f t="shared" si="304"/>
        <v>00001304</v>
      </c>
      <c r="C4869" s="47" t="str">
        <f>IFERROR(VLOOKUP(B4869,总表!A:B,2,0),"-")</f>
        <v>房内墙纸</v>
      </c>
      <c r="D4869" s="6" t="str">
        <f t="shared" si="305"/>
        <v>房内墙纸</v>
      </c>
      <c r="E4869" s="6" t="str">
        <f>IFERROR(VLOOKUP(B4869,总表!A:D,3,0),"-")</f>
        <v>粉红简约布面墙</v>
      </c>
      <c r="F4869" s="6" t="str">
        <f t="shared" si="306"/>
        <v>粉红简约布面墙</v>
      </c>
      <c r="H4869" s="6" t="str">
        <f>IF(IFERROR(VLOOKUP(B4869,总表!A:D,4,0),"露易")=0," ",IFERROR(VLOOKUP(B4869,总表!A:D,4,0),"-"))</f>
        <v> </v>
      </c>
      <c r="I4869" s="6" t="str">
        <f t="shared" si="307"/>
        <v> </v>
      </c>
    </row>
    <row r="4870" spans="1:9">
      <c r="A4870" s="6">
        <v>4869</v>
      </c>
      <c r="B4870" s="47" t="str">
        <f t="shared" si="304"/>
        <v>00001305</v>
      </c>
      <c r="C4870" s="47" t="str">
        <f>IFERROR(VLOOKUP(B4870,总表!A:B,2,0),"-")</f>
        <v>房内墙纸</v>
      </c>
      <c r="D4870" s="6" t="str">
        <f t="shared" si="305"/>
        <v>房内墙纸</v>
      </c>
      <c r="E4870" s="51" t="str">
        <f>IFERROR(VLOOKUP(B4870,总表!A:D,3,0),"-")</f>
        <v>蓝色简约布面墙</v>
      </c>
      <c r="F4870" s="51" t="str">
        <f t="shared" si="306"/>
        <v>蓝色简约布面墙</v>
      </c>
      <c r="H4870" s="6" t="str">
        <f>IF(IFERROR(VLOOKUP(B4870,总表!A:D,4,0),"露易")=0," ",IFERROR(VLOOKUP(B4870,总表!A:D,4,0),"-"))</f>
        <v> </v>
      </c>
      <c r="I4870" s="6" t="str">
        <f t="shared" si="307"/>
        <v> </v>
      </c>
    </row>
    <row r="4871" spans="1:9">
      <c r="A4871" s="6">
        <v>4870</v>
      </c>
      <c r="B4871" s="47" t="str">
        <f t="shared" si="304"/>
        <v>00001306</v>
      </c>
      <c r="C4871" s="47" t="str">
        <f>IFERROR(VLOOKUP(B4871,总表!A:B,2,0),"-")</f>
        <v>房内墙纸</v>
      </c>
      <c r="D4871" s="6" t="str">
        <f t="shared" si="305"/>
        <v>房内墙纸</v>
      </c>
      <c r="E4871" s="6" t="str">
        <f>IFERROR(VLOOKUP(B4871,总表!A:D,3,0),"-")</f>
        <v>橘色线板墙</v>
      </c>
      <c r="F4871" s="6" t="str">
        <f t="shared" si="306"/>
        <v>橘色线板墙</v>
      </c>
      <c r="H4871" s="6" t="str">
        <f>IF(IFERROR(VLOOKUP(B4871,总表!A:D,4,0),"露易")=0," ",IFERROR(VLOOKUP(B4871,总表!A:D,4,0),"-"))</f>
        <v> </v>
      </c>
      <c r="I4871" s="6" t="str">
        <f t="shared" si="307"/>
        <v> </v>
      </c>
    </row>
    <row r="4872" spans="1:9">
      <c r="A4872" s="6">
        <v>4871</v>
      </c>
      <c r="B4872" s="47" t="str">
        <f t="shared" si="304"/>
        <v>00001307</v>
      </c>
      <c r="C4872" s="47" t="str">
        <f>IFERROR(VLOOKUP(B4872,总表!A:B,2,0),"-")</f>
        <v>房内墙纸</v>
      </c>
      <c r="D4872" s="6" t="str">
        <f t="shared" si="305"/>
        <v>房内墙纸</v>
      </c>
      <c r="E4872" s="51" t="str">
        <f>IFERROR(VLOOKUP(B4872,总表!A:D,3,0),"-")</f>
        <v>蓝色线板墙</v>
      </c>
      <c r="F4872" s="51" t="str">
        <f t="shared" si="306"/>
        <v>蓝色线板墙</v>
      </c>
      <c r="H4872" s="6" t="str">
        <f>IF(IFERROR(VLOOKUP(B4872,总表!A:D,4,0),"露易")=0," ",IFERROR(VLOOKUP(B4872,总表!A:D,4,0),"-"))</f>
        <v> </v>
      </c>
      <c r="I4872" s="6" t="str">
        <f t="shared" si="307"/>
        <v> </v>
      </c>
    </row>
    <row r="4873" spans="1:9">
      <c r="A4873" s="6">
        <v>4872</v>
      </c>
      <c r="B4873" s="47" t="str">
        <f t="shared" si="304"/>
        <v>00001308</v>
      </c>
      <c r="C4873" s="47" t="str">
        <f>IFERROR(VLOOKUP(B4873,总表!A:B,2,0),"-")</f>
        <v>房内墙纸</v>
      </c>
      <c r="D4873" s="6" t="str">
        <f t="shared" si="305"/>
        <v>房内墙纸</v>
      </c>
      <c r="E4873" s="6" t="str">
        <f>IFERROR(VLOOKUP(B4873,总表!A:D,3,0),"-")</f>
        <v>灰色线板墙</v>
      </c>
      <c r="F4873" s="6" t="str">
        <f t="shared" si="306"/>
        <v>灰色线板墙</v>
      </c>
      <c r="H4873" s="6" t="str">
        <f>IF(IFERROR(VLOOKUP(B4873,总表!A:D,4,0),"露易")=0," ",IFERROR(VLOOKUP(B4873,总表!A:D,4,0),"-"))</f>
        <v> </v>
      </c>
      <c r="I4873" s="6" t="str">
        <f t="shared" si="307"/>
        <v> </v>
      </c>
    </row>
    <row r="4874" spans="1:9">
      <c r="A4874" s="6">
        <v>4873</v>
      </c>
      <c r="B4874" s="47" t="str">
        <f t="shared" si="304"/>
        <v>00001309</v>
      </c>
      <c r="C4874" s="47" t="str">
        <f>IFERROR(VLOOKUP(B4874,总表!A:B,2,0),"-")</f>
        <v>房内墙纸</v>
      </c>
      <c r="D4874" s="6" t="str">
        <f t="shared" si="305"/>
        <v>房内墙纸</v>
      </c>
      <c r="E4874" s="6" t="str">
        <f>IFERROR(VLOOKUP(B4874,总表!A:D,3,0),"-")</f>
        <v>抽象艺术墙</v>
      </c>
      <c r="F4874" s="6" t="str">
        <f t="shared" si="306"/>
        <v>抽象艺术墙</v>
      </c>
      <c r="H4874" s="6" t="str">
        <f>IF(IFERROR(VLOOKUP(B4874,总表!A:D,4,0),"露易")=0," ",IFERROR(VLOOKUP(B4874,总表!A:D,4,0),"-"))</f>
        <v> </v>
      </c>
      <c r="I4874" s="6" t="str">
        <f t="shared" si="307"/>
        <v> </v>
      </c>
    </row>
    <row r="4875" spans="1:9">
      <c r="A4875" s="6">
        <v>4874</v>
      </c>
      <c r="B4875" s="47" t="str">
        <f t="shared" si="304"/>
        <v>0000130A</v>
      </c>
      <c r="C4875" s="47" t="str">
        <f>IFERROR(VLOOKUP(B4875,总表!A:B,2,0),"-")</f>
        <v>房内墙纸</v>
      </c>
      <c r="D4875" s="6" t="str">
        <f t="shared" si="305"/>
        <v>房内墙纸</v>
      </c>
      <c r="E4875" s="51" t="str">
        <f>IFERROR(VLOOKUP(B4875,总表!A:D,3,0),"-")</f>
        <v>蓝色爱心壁纸</v>
      </c>
      <c r="F4875" s="51" t="str">
        <f t="shared" si="306"/>
        <v>蓝色爱心壁纸</v>
      </c>
      <c r="H4875" s="6" t="str">
        <f>IF(IFERROR(VLOOKUP(B4875,总表!A:D,4,0),"露易")=0," ",IFERROR(VLOOKUP(B4875,总表!A:D,4,0),"-"))</f>
        <v> </v>
      </c>
      <c r="I4875" s="6" t="str">
        <f t="shared" si="307"/>
        <v> </v>
      </c>
    </row>
    <row r="4876" spans="1:9">
      <c r="A4876" s="6">
        <v>4875</v>
      </c>
      <c r="B4876" s="47" t="str">
        <f t="shared" si="304"/>
        <v>0000130B</v>
      </c>
      <c r="C4876" s="47" t="str">
        <f>IFERROR(VLOOKUP(B4876,总表!A:B,2,0),"-")</f>
        <v>房内墙纸</v>
      </c>
      <c r="D4876" s="6" t="str">
        <f t="shared" si="305"/>
        <v>房内墙纸</v>
      </c>
      <c r="E4876" s="6" t="str">
        <f>IFERROR(VLOOKUP(B4876,总表!A:D,3,0),"-")</f>
        <v>粉红爱心壁纸</v>
      </c>
      <c r="F4876" s="6" t="str">
        <f t="shared" si="306"/>
        <v>粉红爱心壁纸</v>
      </c>
      <c r="H4876" s="6" t="str">
        <f>IF(IFERROR(VLOOKUP(B4876,总表!A:D,4,0),"露易")=0," ",IFERROR(VLOOKUP(B4876,总表!A:D,4,0),"-"))</f>
        <v> </v>
      </c>
      <c r="I4876" s="6" t="str">
        <f t="shared" si="307"/>
        <v> </v>
      </c>
    </row>
    <row r="4877" spans="1:9">
      <c r="A4877" s="6">
        <v>4876</v>
      </c>
      <c r="B4877" s="47" t="str">
        <f t="shared" si="304"/>
        <v>0000130C</v>
      </c>
      <c r="C4877" s="47" t="str">
        <f>IFERROR(VLOOKUP(B4877,总表!A:B,2,0),"-")</f>
        <v>房内墙纸</v>
      </c>
      <c r="D4877" s="6" t="str">
        <f t="shared" si="305"/>
        <v>房内墙纸</v>
      </c>
      <c r="E4877" s="6" t="str">
        <f>IFERROR(VLOOKUP(B4877,总表!A:D,3,0),"-")</f>
        <v>工厂墙</v>
      </c>
      <c r="F4877" s="6" t="str">
        <f t="shared" si="306"/>
        <v>工厂墙</v>
      </c>
      <c r="H4877" s="6" t="str">
        <f>IF(IFERROR(VLOOKUP(B4877,总表!A:D,4,0),"露易")=0," ",IFERROR(VLOOKUP(B4877,总表!A:D,4,0),"-"))</f>
        <v> </v>
      </c>
      <c r="I4877" s="6" t="str">
        <f t="shared" si="307"/>
        <v> </v>
      </c>
    </row>
    <row r="4878" spans="1:9">
      <c r="A4878" s="6">
        <v>4877</v>
      </c>
      <c r="B4878" s="47" t="str">
        <f t="shared" si="304"/>
        <v>0000130D</v>
      </c>
      <c r="C4878" s="47" t="str">
        <f>IFERROR(VLOOKUP(B4878,总表!A:B,2,0),"-")</f>
        <v>房内墙纸</v>
      </c>
      <c r="D4878" s="6" t="str">
        <f t="shared" si="305"/>
        <v>房内墙纸</v>
      </c>
      <c r="E4878" s="6" t="str">
        <f>IFERROR(VLOOKUP(B4878,总表!A:D,3,0),"-")</f>
        <v>珠帘墙</v>
      </c>
      <c r="F4878" s="6" t="str">
        <f t="shared" si="306"/>
        <v>珠帘墙</v>
      </c>
      <c r="H4878" s="6" t="str">
        <f>IF(IFERROR(VLOOKUP(B4878,总表!A:D,4,0),"露易")=0," ",IFERROR(VLOOKUP(B4878,总表!A:D,4,0),"-"))</f>
        <v> </v>
      </c>
      <c r="I4878" s="6" t="str">
        <f t="shared" si="307"/>
        <v> </v>
      </c>
    </row>
    <row r="4879" spans="1:9">
      <c r="A4879" s="6">
        <v>4878</v>
      </c>
      <c r="B4879" s="47" t="str">
        <f t="shared" si="304"/>
        <v>0000130E</v>
      </c>
      <c r="C4879" s="47" t="str">
        <f>IFERROR(VLOOKUP(B4879,总表!A:B,2,0),"-")</f>
        <v>房内墙纸</v>
      </c>
      <c r="D4879" s="6" t="str">
        <f t="shared" si="305"/>
        <v>房内墙纸</v>
      </c>
      <c r="E4879" s="6" t="str">
        <f>IFERROR(VLOOKUP(B4879,总表!A:D,3,0),"-")</f>
        <v>舞台布幕墙</v>
      </c>
      <c r="F4879" s="6" t="str">
        <f t="shared" si="306"/>
        <v>舞台布幕墙</v>
      </c>
      <c r="H4879" s="6" t="str">
        <f>IF(IFERROR(VLOOKUP(B4879,总表!A:D,4,0),"露易")=0," ",IFERROR(VLOOKUP(B4879,总表!A:D,4,0),"-"))</f>
        <v> </v>
      </c>
      <c r="I4879" s="6" t="str">
        <f t="shared" si="307"/>
        <v> </v>
      </c>
    </row>
    <row r="4880" spans="1:9">
      <c r="A4880" s="6">
        <v>4879</v>
      </c>
      <c r="B4880" s="47" t="str">
        <f t="shared" si="304"/>
        <v>0000130F</v>
      </c>
      <c r="C4880" s="47" t="str">
        <f>IFERROR(VLOOKUP(B4880,总表!A:B,2,0),"-")</f>
        <v>房内墙纸</v>
      </c>
      <c r="D4880" s="6" t="str">
        <f t="shared" si="305"/>
        <v>房内墙纸</v>
      </c>
      <c r="E4880" s="51" t="str">
        <f>IFERROR(VLOOKUP(B4880,总表!A:D,3,0),"-")</f>
        <v>鱼儿壁纸</v>
      </c>
      <c r="F4880" s="51" t="str">
        <f t="shared" si="306"/>
        <v>鱼儿壁纸</v>
      </c>
      <c r="H4880" s="6" t="str">
        <f>IF(IFERROR(VLOOKUP(B4880,总表!A:D,4,0),"露易")=0," ",IFERROR(VLOOKUP(B4880,总表!A:D,4,0),"-"))</f>
        <v> </v>
      </c>
      <c r="I4880" s="6" t="str">
        <f t="shared" si="307"/>
        <v> </v>
      </c>
    </row>
    <row r="4881" spans="1:9">
      <c r="A4881" s="6">
        <v>4880</v>
      </c>
      <c r="B4881" s="47" t="str">
        <f t="shared" si="304"/>
        <v>00001310</v>
      </c>
      <c r="C4881" s="47" t="str">
        <f>IFERROR(VLOOKUP(B4881,总表!A:B,2,0),"-")</f>
        <v>房内墙纸</v>
      </c>
      <c r="D4881" s="6" t="str">
        <f t="shared" si="305"/>
        <v>房内墙纸</v>
      </c>
      <c r="E4881" s="6" t="str">
        <f>IFERROR(VLOOKUP(B4881,总表!A:D,3,0),"-")</f>
        <v>蝴蝶壁纸</v>
      </c>
      <c r="F4881" s="6" t="str">
        <f t="shared" si="306"/>
        <v>蝴蝶壁纸</v>
      </c>
      <c r="H4881" s="6" t="str">
        <f>IF(IFERROR(VLOOKUP(B4881,总表!A:D,4,0),"露易")=0," ",IFERROR(VLOOKUP(B4881,总表!A:D,4,0),"-"))</f>
        <v> </v>
      </c>
      <c r="I4881" s="6" t="str">
        <f t="shared" si="307"/>
        <v> </v>
      </c>
    </row>
    <row r="4882" spans="1:9">
      <c r="A4882" s="6">
        <v>4881</v>
      </c>
      <c r="B4882" s="47" t="str">
        <f t="shared" si="304"/>
        <v>00001311</v>
      </c>
      <c r="C4882" s="47" t="str">
        <f>IFERROR(VLOOKUP(B4882,总表!A:B,2,0),"-")</f>
        <v>房内墙纸</v>
      </c>
      <c r="D4882" s="6" t="str">
        <f t="shared" si="305"/>
        <v>房内墙纸</v>
      </c>
      <c r="E4882" s="6" t="str">
        <f>IFERROR(VLOOKUP(B4882,总表!A:D,3,0),"-")</f>
        <v>唇印壁纸</v>
      </c>
      <c r="F4882" s="6" t="str">
        <f t="shared" si="306"/>
        <v>唇印壁纸</v>
      </c>
      <c r="H4882" s="6" t="str">
        <f>IF(IFERROR(VLOOKUP(B4882,总表!A:D,4,0),"露易")=0," ",IFERROR(VLOOKUP(B4882,总表!A:D,4,0),"-"))</f>
        <v> </v>
      </c>
      <c r="I4882" s="6" t="str">
        <f t="shared" si="307"/>
        <v> </v>
      </c>
    </row>
    <row r="4883" spans="1:9">
      <c r="A4883" s="6">
        <v>4882</v>
      </c>
      <c r="B4883" s="47" t="str">
        <f t="shared" si="304"/>
        <v>00001312</v>
      </c>
      <c r="C4883" s="47" t="str">
        <f>IFERROR(VLOOKUP(B4883,总表!A:B,2,0),"-")</f>
        <v>房内墙纸</v>
      </c>
      <c r="D4883" s="6" t="str">
        <f t="shared" si="305"/>
        <v>房内墙纸</v>
      </c>
      <c r="E4883" s="6" t="str">
        <f>IFERROR(VLOOKUP(B4883,总表!A:D,3,0),"-")</f>
        <v>黑板墙</v>
      </c>
      <c r="F4883" s="6" t="str">
        <f t="shared" si="306"/>
        <v>黑板墙</v>
      </c>
      <c r="H4883" s="6" t="str">
        <f>IF(IFERROR(VLOOKUP(B4883,总表!A:D,4,0),"露易")=0," ",IFERROR(VLOOKUP(B4883,总表!A:D,4,0),"-"))</f>
        <v> </v>
      </c>
      <c r="I4883" s="6" t="str">
        <f t="shared" si="307"/>
        <v> </v>
      </c>
    </row>
    <row r="4884" spans="1:9">
      <c r="A4884" s="6">
        <v>4883</v>
      </c>
      <c r="B4884" s="47" t="str">
        <f t="shared" si="304"/>
        <v>00001313</v>
      </c>
      <c r="C4884" s="47" t="str">
        <f>IFERROR(VLOOKUP(B4884,总表!A:B,2,0),"-")</f>
        <v>房内墙纸</v>
      </c>
      <c r="D4884" s="6" t="str">
        <f t="shared" si="305"/>
        <v>房内墙纸</v>
      </c>
      <c r="E4884" s="6" t="str">
        <f>IFERROR(VLOOKUP(B4884,总表!A:D,3,0),"-")</f>
        <v>迷彩壁纸</v>
      </c>
      <c r="F4884" s="6" t="str">
        <f t="shared" si="306"/>
        <v>迷彩壁纸</v>
      </c>
      <c r="H4884" s="6" t="str">
        <f>IF(IFERROR(VLOOKUP(B4884,总表!A:D,4,0),"露易")=0," ",IFERROR(VLOOKUP(B4884,总表!A:D,4,0),"-"))</f>
        <v> </v>
      </c>
      <c r="I4884" s="6" t="str">
        <f t="shared" si="307"/>
        <v> </v>
      </c>
    </row>
    <row r="4885" spans="1:9">
      <c r="A4885" s="6">
        <v>4884</v>
      </c>
      <c r="B4885" s="47" t="str">
        <f t="shared" si="304"/>
        <v>00001314</v>
      </c>
      <c r="C4885" s="47" t="str">
        <f>IFERROR(VLOOKUP(B4885,总表!A:B,2,0),"-")</f>
        <v>房内墙纸</v>
      </c>
      <c r="D4885" s="6" t="str">
        <f t="shared" si="305"/>
        <v>房内墙纸</v>
      </c>
      <c r="E4885" s="51" t="str">
        <f>IFERROR(VLOOKUP(B4885,总表!A:D,3,0),"-")</f>
        <v>蓝色迷彩壁纸</v>
      </c>
      <c r="F4885" s="51" t="str">
        <f t="shared" si="306"/>
        <v>蓝色迷彩壁纸</v>
      </c>
      <c r="H4885" s="6" t="str">
        <f>IF(IFERROR(VLOOKUP(B4885,总表!A:D,4,0),"露易")=0," ",IFERROR(VLOOKUP(B4885,总表!A:D,4,0),"-"))</f>
        <v> </v>
      </c>
      <c r="I4885" s="6" t="str">
        <f t="shared" si="307"/>
        <v> </v>
      </c>
    </row>
    <row r="4886" spans="1:9">
      <c r="A4886" s="6">
        <v>4885</v>
      </c>
      <c r="B4886" s="47" t="str">
        <f t="shared" si="304"/>
        <v>00001315</v>
      </c>
      <c r="C4886" s="47" t="str">
        <f>IFERROR(VLOOKUP(B4886,总表!A:B,2,0),"-")</f>
        <v>房内墙纸</v>
      </c>
      <c r="D4886" s="6" t="str">
        <f t="shared" si="305"/>
        <v>房内墙纸</v>
      </c>
      <c r="E4886" s="6" t="str">
        <f>IFERROR(VLOOKUP(B4886,总表!A:D,3,0),"-")</f>
        <v>紫色迷彩壁纸</v>
      </c>
      <c r="F4886" s="6" t="str">
        <f t="shared" si="306"/>
        <v>紫色迷彩壁纸</v>
      </c>
      <c r="H4886" s="6" t="str">
        <f>IF(IFERROR(VLOOKUP(B4886,总表!A:D,4,0),"露易")=0," ",IFERROR(VLOOKUP(B4886,总表!A:D,4,0),"-"))</f>
        <v> </v>
      </c>
      <c r="I4886" s="6" t="str">
        <f t="shared" si="307"/>
        <v> </v>
      </c>
    </row>
    <row r="4887" spans="1:9">
      <c r="A4887" s="6">
        <v>4886</v>
      </c>
      <c r="B4887" s="47" t="str">
        <f t="shared" si="304"/>
        <v>00001316</v>
      </c>
      <c r="C4887" s="47" t="str">
        <f>IFERROR(VLOOKUP(B4887,总表!A:B,2,0),"-")</f>
        <v>房内墙纸</v>
      </c>
      <c r="D4887" s="6" t="str">
        <f t="shared" si="305"/>
        <v>房内墙纸</v>
      </c>
      <c r="E4887" s="6" t="str">
        <f>IFERROR(VLOOKUP(B4887,总表!A:D,3,0),"-")</f>
        <v>粉嫩拼图壁纸</v>
      </c>
      <c r="F4887" s="6" t="str">
        <f t="shared" si="306"/>
        <v>粉嫩拼图壁纸</v>
      </c>
      <c r="H4887" s="6" t="str">
        <f>IF(IFERROR(VLOOKUP(B4887,总表!A:D,4,0),"露易")=0," ",IFERROR(VLOOKUP(B4887,总表!A:D,4,0),"-"))</f>
        <v> </v>
      </c>
      <c r="I4887" s="6" t="str">
        <f t="shared" si="307"/>
        <v> </v>
      </c>
    </row>
    <row r="4888" spans="1:9">
      <c r="A4888" s="6">
        <v>4887</v>
      </c>
      <c r="B4888" s="47" t="str">
        <f t="shared" si="304"/>
        <v>00001317</v>
      </c>
      <c r="C4888" s="47" t="str">
        <f>IFERROR(VLOOKUP(B4888,总表!A:B,2,0),"-")</f>
        <v>房内墙纸</v>
      </c>
      <c r="D4888" s="6" t="str">
        <f t="shared" si="305"/>
        <v>房内墙纸</v>
      </c>
      <c r="E4888" s="6" t="str">
        <f>IFERROR(VLOOKUP(B4888,总表!A:D,3,0),"-")</f>
        <v>彩色拼图壁纸</v>
      </c>
      <c r="F4888" s="6" t="str">
        <f t="shared" si="306"/>
        <v>彩色拼图壁纸</v>
      </c>
      <c r="H4888" s="6" t="str">
        <f>IF(IFERROR(VLOOKUP(B4888,总表!A:D,4,0),"露易")=0," ",IFERROR(VLOOKUP(B4888,总表!A:D,4,0),"-"))</f>
        <v> </v>
      </c>
      <c r="I4888" s="6" t="str">
        <f t="shared" si="307"/>
        <v> </v>
      </c>
    </row>
    <row r="4889" spans="1:9">
      <c r="A4889" s="6">
        <v>4888</v>
      </c>
      <c r="B4889" s="47" t="str">
        <f t="shared" si="304"/>
        <v>00001318</v>
      </c>
      <c r="C4889" s="47" t="str">
        <f>IFERROR(VLOOKUP(B4889,总表!A:B,2,0),"-")</f>
        <v>房内墙纸</v>
      </c>
      <c r="D4889" s="6" t="str">
        <f t="shared" si="305"/>
        <v>房内墙纸</v>
      </c>
      <c r="E4889" s="51" t="str">
        <f>IFERROR(VLOOKUP(B4889,总表!A:D,3,0),"-")</f>
        <v>蓝色儿童房壁纸</v>
      </c>
      <c r="F4889" s="51" t="str">
        <f t="shared" si="306"/>
        <v>蓝色儿童房壁纸</v>
      </c>
      <c r="H4889" s="6" t="str">
        <f>IF(IFERROR(VLOOKUP(B4889,总表!A:D,4,0),"露易")=0," ",IFERROR(VLOOKUP(B4889,总表!A:D,4,0),"-"))</f>
        <v> </v>
      </c>
      <c r="I4889" s="6" t="str">
        <f t="shared" si="307"/>
        <v> </v>
      </c>
    </row>
    <row r="4890" spans="1:9">
      <c r="A4890" s="6">
        <v>4889</v>
      </c>
      <c r="B4890" s="47" t="str">
        <f t="shared" si="304"/>
        <v>00001319</v>
      </c>
      <c r="C4890" s="47" t="str">
        <f>IFERROR(VLOOKUP(B4890,总表!A:B,2,0),"-")</f>
        <v>房内墙纸</v>
      </c>
      <c r="D4890" s="6" t="str">
        <f t="shared" si="305"/>
        <v>房内墙纸</v>
      </c>
      <c r="E4890" s="6" t="str">
        <f>IFERROR(VLOOKUP(B4890,总表!A:D,3,0),"-")</f>
        <v>粉红色儿童房壁纸</v>
      </c>
      <c r="F4890" s="6" t="str">
        <f t="shared" si="306"/>
        <v>粉红色儿童房壁纸</v>
      </c>
      <c r="H4890" s="6" t="str">
        <f>IF(IFERROR(VLOOKUP(B4890,总表!A:D,4,0),"露易")=0," ",IFERROR(VLOOKUP(B4890,总表!A:D,4,0),"-"))</f>
        <v> </v>
      </c>
      <c r="I4890" s="6" t="str">
        <f t="shared" si="307"/>
        <v> </v>
      </c>
    </row>
    <row r="4891" spans="1:9">
      <c r="A4891" s="6">
        <v>4890</v>
      </c>
      <c r="B4891" s="47" t="str">
        <f t="shared" si="304"/>
        <v>0000131A</v>
      </c>
      <c r="C4891" s="47" t="str">
        <f>IFERROR(VLOOKUP(B4891,总表!A:B,2,0),"-")</f>
        <v>房内墙纸</v>
      </c>
      <c r="D4891" s="6" t="str">
        <f t="shared" si="305"/>
        <v>房内墙纸</v>
      </c>
      <c r="E4891" s="6" t="str">
        <f>IFERROR(VLOOKUP(B4891,总表!A:D,3,0),"-")</f>
        <v>混凝土墙</v>
      </c>
      <c r="F4891" s="6" t="str">
        <f t="shared" si="306"/>
        <v>混凝土墙</v>
      </c>
      <c r="H4891" s="6" t="str">
        <f>IF(IFERROR(VLOOKUP(B4891,总表!A:D,4,0),"露易")=0," ",IFERROR(VLOOKUP(B4891,总表!A:D,4,0),"-"))</f>
        <v> </v>
      </c>
      <c r="I4891" s="6" t="str">
        <f t="shared" si="307"/>
        <v> </v>
      </c>
    </row>
    <row r="4892" spans="1:9">
      <c r="A4892" s="6">
        <v>4891</v>
      </c>
      <c r="B4892" s="47" t="str">
        <f t="shared" si="304"/>
        <v>0000131B</v>
      </c>
      <c r="C4892" s="47" t="str">
        <f>IFERROR(VLOOKUP(B4892,总表!A:B,2,0),"-")</f>
        <v>房内墙纸</v>
      </c>
      <c r="D4892" s="6" t="str">
        <f t="shared" si="305"/>
        <v>房内墙纸</v>
      </c>
      <c r="E4892" s="6" t="str">
        <f>IFERROR(VLOOKUP(B4892,总表!A:D,3,0),"-")</f>
        <v>白色碎花壁纸</v>
      </c>
      <c r="F4892" s="6" t="str">
        <f t="shared" si="306"/>
        <v>白色碎花壁纸</v>
      </c>
      <c r="H4892" s="6" t="str">
        <f>IF(IFERROR(VLOOKUP(B4892,总表!A:D,4,0),"露易")=0," ",IFERROR(VLOOKUP(B4892,总表!A:D,4,0),"-"))</f>
        <v> </v>
      </c>
      <c r="I4892" s="6" t="str">
        <f t="shared" si="307"/>
        <v> </v>
      </c>
    </row>
    <row r="4893" spans="1:9">
      <c r="A4893" s="6">
        <v>4892</v>
      </c>
      <c r="B4893" s="47" t="str">
        <f t="shared" si="304"/>
        <v>0000131C</v>
      </c>
      <c r="C4893" s="47" t="str">
        <f>IFERROR(VLOOKUP(B4893,总表!A:B,2,0),"-")</f>
        <v>房内墙纸</v>
      </c>
      <c r="D4893" s="6" t="str">
        <f t="shared" si="305"/>
        <v>房内墙纸</v>
      </c>
      <c r="E4893" s="51" t="str">
        <f>IFERROR(VLOOKUP(B4893,总表!A:D,3,0),"-")</f>
        <v>单色配色点点壁纸</v>
      </c>
      <c r="F4893" s="51" t="str">
        <f t="shared" si="306"/>
        <v>单色配色点点壁纸</v>
      </c>
      <c r="H4893" s="6" t="str">
        <f>IF(IFERROR(VLOOKUP(B4893,总表!A:D,4,0),"露易")=0," ",IFERROR(VLOOKUP(B4893,总表!A:D,4,0),"-"))</f>
        <v> </v>
      </c>
      <c r="I4893" s="6" t="str">
        <f t="shared" si="307"/>
        <v> </v>
      </c>
    </row>
    <row r="4894" spans="1:9">
      <c r="A4894" s="6">
        <v>4893</v>
      </c>
      <c r="B4894" s="47" t="str">
        <f t="shared" si="304"/>
        <v>0000131D</v>
      </c>
      <c r="C4894" s="47" t="str">
        <f>IFERROR(VLOOKUP(B4894,总表!A:B,2,0),"-")</f>
        <v>房内墙纸</v>
      </c>
      <c r="D4894" s="6" t="str">
        <f t="shared" si="305"/>
        <v>房内墙纸</v>
      </c>
      <c r="E4894" s="6" t="str">
        <f>IFERROR(VLOOKUP(B4894,总表!A:D,3,0),"-")</f>
        <v>粉红色花纹壁纸</v>
      </c>
      <c r="F4894" s="6" t="str">
        <f t="shared" si="306"/>
        <v>粉红色花纹壁纸</v>
      </c>
      <c r="H4894" s="6" t="str">
        <f>IF(IFERROR(VLOOKUP(B4894,总表!A:D,4,0),"露易")=0," ",IFERROR(VLOOKUP(B4894,总表!A:D,4,0),"-"))</f>
        <v> </v>
      </c>
      <c r="I4894" s="6" t="str">
        <f t="shared" si="307"/>
        <v> </v>
      </c>
    </row>
    <row r="4895" spans="1:9">
      <c r="A4895" s="6">
        <v>4894</v>
      </c>
      <c r="B4895" s="47" t="str">
        <f t="shared" si="304"/>
        <v>0000131E</v>
      </c>
      <c r="C4895" s="47" t="str">
        <f>IFERROR(VLOOKUP(B4895,总表!A:B,2,0),"-")</f>
        <v>房内墙纸</v>
      </c>
      <c r="D4895" s="6" t="str">
        <f t="shared" si="305"/>
        <v>房内墙纸</v>
      </c>
      <c r="E4895" s="6" t="str">
        <f>IFERROR(VLOOKUP(B4895,总表!A:D,3,0),"-")</f>
        <v>黄金墙</v>
      </c>
      <c r="F4895" s="6" t="str">
        <f t="shared" si="306"/>
        <v>黄金墙</v>
      </c>
      <c r="H4895" s="6" t="str">
        <f>IF(IFERROR(VLOOKUP(B4895,总表!A:D,4,0),"露易")=0," ",IFERROR(VLOOKUP(B4895,总表!A:D,4,0),"-"))</f>
        <v> </v>
      </c>
      <c r="I4895" s="6" t="str">
        <f t="shared" si="307"/>
        <v> </v>
      </c>
    </row>
    <row r="4896" spans="1:9">
      <c r="A4896" s="6">
        <v>4895</v>
      </c>
      <c r="B4896" s="47" t="str">
        <f t="shared" si="304"/>
        <v>0000131F</v>
      </c>
      <c r="C4896" s="47" t="str">
        <f>IFERROR(VLOOKUP(B4896,总表!A:B,2,0),"-")</f>
        <v>房内墙纸</v>
      </c>
      <c r="D4896" s="6" t="str">
        <f t="shared" si="305"/>
        <v>房内墙纸</v>
      </c>
      <c r="E4896" s="6" t="str">
        <f>IFERROR(VLOOKUP(B4896,总表!A:D,3,0),"-")</f>
        <v>粉红色花草图案墙</v>
      </c>
      <c r="F4896" s="6" t="str">
        <f t="shared" si="306"/>
        <v>粉红色花草图案墙</v>
      </c>
      <c r="H4896" s="6" t="str">
        <f>IF(IFERROR(VLOOKUP(B4896,总表!A:D,4,0),"露易")=0," ",IFERROR(VLOOKUP(B4896,总表!A:D,4,0),"-"))</f>
        <v> </v>
      </c>
      <c r="I4896" s="6" t="str">
        <f t="shared" si="307"/>
        <v> </v>
      </c>
    </row>
    <row r="4897" spans="1:9">
      <c r="A4897" s="6">
        <v>4896</v>
      </c>
      <c r="B4897" s="47" t="str">
        <f t="shared" si="304"/>
        <v>00001320</v>
      </c>
      <c r="C4897" s="47" t="str">
        <f>IFERROR(VLOOKUP(B4897,总表!A:B,2,0),"-")</f>
        <v>房内墙纸</v>
      </c>
      <c r="D4897" s="6" t="str">
        <f t="shared" si="305"/>
        <v>房内墙纸</v>
      </c>
      <c r="E4897" s="51" t="str">
        <f>IFERROR(VLOOKUP(B4897,总表!A:D,3,0),"-")</f>
        <v>蓝色花草图案墙</v>
      </c>
      <c r="F4897" s="51" t="str">
        <f t="shared" si="306"/>
        <v>蓝色花草图案墙</v>
      </c>
      <c r="H4897" s="6" t="str">
        <f>IF(IFERROR(VLOOKUP(B4897,总表!A:D,4,0),"露易")=0," ",IFERROR(VLOOKUP(B4897,总表!A:D,4,0),"-"))</f>
        <v> </v>
      </c>
      <c r="I4897" s="6" t="str">
        <f t="shared" si="307"/>
        <v> </v>
      </c>
    </row>
    <row r="4898" spans="1:9">
      <c r="A4898" s="6">
        <v>4897</v>
      </c>
      <c r="B4898" s="47" t="str">
        <f t="shared" si="304"/>
        <v>00001321</v>
      </c>
      <c r="C4898" s="47" t="str">
        <f>IFERROR(VLOOKUP(B4898,总表!A:B,2,0),"-")</f>
        <v>房内墙纸</v>
      </c>
      <c r="D4898" s="6" t="str">
        <f t="shared" si="305"/>
        <v>房内墙纸</v>
      </c>
      <c r="E4898" s="51" t="str">
        <f>IFERROR(VLOOKUP(B4898,总表!A:D,3,0),"-")</f>
        <v>红色碎花壁纸</v>
      </c>
      <c r="F4898" s="51" t="str">
        <f t="shared" si="306"/>
        <v>红色碎花壁纸</v>
      </c>
      <c r="H4898" s="6" t="str">
        <f>IF(IFERROR(VLOOKUP(B4898,总表!A:D,4,0),"露易")=0," ",IFERROR(VLOOKUP(B4898,总表!A:D,4,0),"-"))</f>
        <v> </v>
      </c>
      <c r="I4898" s="6" t="str">
        <f t="shared" si="307"/>
        <v> </v>
      </c>
    </row>
    <row r="4899" spans="1:9">
      <c r="A4899" s="6">
        <v>4898</v>
      </c>
      <c r="B4899" s="47" t="str">
        <f t="shared" si="304"/>
        <v>00001322</v>
      </c>
      <c r="C4899" s="47" t="str">
        <f>IFERROR(VLOOKUP(B4899,总表!A:B,2,0),"-")</f>
        <v>房内墙纸</v>
      </c>
      <c r="D4899" s="6" t="str">
        <f t="shared" si="305"/>
        <v>房内墙纸</v>
      </c>
      <c r="E4899" s="51" t="str">
        <f>IFERROR(VLOOKUP(B4899,总表!A:D,3,0),"-")</f>
        <v>绿色碎花壁纸</v>
      </c>
      <c r="F4899" s="51" t="str">
        <f t="shared" si="306"/>
        <v>绿色碎花壁纸</v>
      </c>
      <c r="H4899" s="6" t="str">
        <f>IF(IFERROR(VLOOKUP(B4899,总表!A:D,4,0),"露易")=0," ",IFERROR(VLOOKUP(B4899,总表!A:D,4,0),"-"))</f>
        <v> </v>
      </c>
      <c r="I4899" s="6" t="str">
        <f t="shared" si="307"/>
        <v> </v>
      </c>
    </row>
    <row r="4900" spans="1:9">
      <c r="A4900" s="6">
        <v>4899</v>
      </c>
      <c r="B4900" s="47" t="str">
        <f t="shared" si="304"/>
        <v>00001323</v>
      </c>
      <c r="C4900" s="47" t="str">
        <f>IFERROR(VLOOKUP(B4900,总表!A:B,2,0),"-")</f>
        <v>房内墙纸</v>
      </c>
      <c r="D4900" s="6" t="str">
        <f t="shared" si="305"/>
        <v>房内墙纸</v>
      </c>
      <c r="E4900" s="6" t="str">
        <f>IFERROR(VLOOKUP(B4900,总表!A:D,3,0),"-")</f>
        <v>粉嫩点点壁纸</v>
      </c>
      <c r="F4900" s="6" t="str">
        <f t="shared" si="306"/>
        <v>粉嫩点点壁纸</v>
      </c>
      <c r="H4900" s="6" t="str">
        <f>IF(IFERROR(VLOOKUP(B4900,总表!A:D,4,0),"露易")=0," ",IFERROR(VLOOKUP(B4900,总表!A:D,4,0),"-"))</f>
        <v> </v>
      </c>
      <c r="I4900" s="6" t="str">
        <f t="shared" si="307"/>
        <v> </v>
      </c>
    </row>
    <row r="4901" spans="1:9">
      <c r="A4901" s="6">
        <v>4900</v>
      </c>
      <c r="B4901" s="47" t="str">
        <f t="shared" si="304"/>
        <v>00001324</v>
      </c>
      <c r="C4901" s="47" t="str">
        <f>IFERROR(VLOOKUP(B4901,总表!A:B,2,0),"-")</f>
        <v>房内墙纸</v>
      </c>
      <c r="D4901" s="6" t="str">
        <f t="shared" si="305"/>
        <v>房内墙纸</v>
      </c>
      <c r="E4901" s="51" t="str">
        <f>IFERROR(VLOOKUP(B4901,总表!A:D,3,0),"-")</f>
        <v>红色点点壁纸</v>
      </c>
      <c r="F4901" s="51" t="str">
        <f t="shared" si="306"/>
        <v>红色点点壁纸</v>
      </c>
      <c r="H4901" s="6" t="str">
        <f>IF(IFERROR(VLOOKUP(B4901,总表!A:D,4,0),"露易")=0," ",IFERROR(VLOOKUP(B4901,总表!A:D,4,0),"-"))</f>
        <v> </v>
      </c>
      <c r="I4901" s="6" t="str">
        <f t="shared" si="307"/>
        <v> </v>
      </c>
    </row>
    <row r="4902" spans="1:9">
      <c r="A4902" s="6">
        <v>4901</v>
      </c>
      <c r="B4902" s="47" t="str">
        <f t="shared" si="304"/>
        <v>00001325</v>
      </c>
      <c r="C4902" s="47" t="str">
        <f>IFERROR(VLOOKUP(B4902,总表!A:B,2,0),"-")</f>
        <v>-</v>
      </c>
      <c r="D4902" s="6" t="str">
        <f t="shared" si="305"/>
        <v>-</v>
      </c>
      <c r="E4902" s="6" t="str">
        <f>IFERROR(VLOOKUP(B4902,总表!A:D,3,0),"-")</f>
        <v>-</v>
      </c>
      <c r="F4902" s="6" t="str">
        <f t="shared" si="306"/>
        <v>-</v>
      </c>
      <c r="H4902" s="6" t="str">
        <f>IF(IFERROR(VLOOKUP(B4902,总表!A:D,4,0),"露易")=0," ",IFERROR(VLOOKUP(B4902,总表!A:D,4,0),"-"))</f>
        <v>-</v>
      </c>
      <c r="I4902" s="6" t="str">
        <f t="shared" si="307"/>
        <v>-</v>
      </c>
    </row>
    <row r="4903" spans="1:9">
      <c r="A4903" s="6">
        <v>4902</v>
      </c>
      <c r="B4903" s="47" t="str">
        <f t="shared" si="304"/>
        <v>00001326</v>
      </c>
      <c r="C4903" s="47" t="str">
        <f>IFERROR(VLOOKUP(B4903,总表!A:B,2,0),"-")</f>
        <v>房内墙纸</v>
      </c>
      <c r="D4903" s="6" t="str">
        <f t="shared" si="305"/>
        <v>房内墙纸</v>
      </c>
      <c r="E4903" s="6" t="str">
        <f>IFERROR(VLOOKUP(B4903,总表!A:D,3,0),"-")</f>
        <v>紫色点点壁纸</v>
      </c>
      <c r="F4903" s="6" t="str">
        <f t="shared" si="306"/>
        <v>紫色点点壁纸</v>
      </c>
      <c r="H4903" s="6" t="str">
        <f>IF(IFERROR(VLOOKUP(B4903,总表!A:D,4,0),"露易")=0," ",IFERROR(VLOOKUP(B4903,总表!A:D,4,0),"-"))</f>
        <v> </v>
      </c>
      <c r="I4903" s="6" t="str">
        <f t="shared" si="307"/>
        <v> </v>
      </c>
    </row>
    <row r="4904" spans="1:9">
      <c r="A4904" s="6">
        <v>4903</v>
      </c>
      <c r="B4904" s="47" t="str">
        <f t="shared" si="304"/>
        <v>00001327</v>
      </c>
      <c r="C4904" s="47" t="str">
        <f>IFERROR(VLOOKUP(B4904,总表!A:B,2,0),"-")</f>
        <v>房内墙纸</v>
      </c>
      <c r="D4904" s="6" t="str">
        <f t="shared" si="305"/>
        <v>房内墙纸</v>
      </c>
      <c r="E4904" s="51" t="str">
        <f>IFERROR(VLOOKUP(B4904,总表!A:D,3,0),"-")</f>
        <v>绿色花草图案墙</v>
      </c>
      <c r="F4904" s="51" t="str">
        <f t="shared" si="306"/>
        <v>绿色花草图案墙</v>
      </c>
      <c r="H4904" s="6" t="str">
        <f>IF(IFERROR(VLOOKUP(B4904,总表!A:D,4,0),"露易")=0," ",IFERROR(VLOOKUP(B4904,总表!A:D,4,0),"-"))</f>
        <v> </v>
      </c>
      <c r="I4904" s="6" t="str">
        <f t="shared" si="307"/>
        <v> </v>
      </c>
    </row>
    <row r="4905" spans="1:9">
      <c r="A4905" s="6">
        <v>4904</v>
      </c>
      <c r="B4905" s="47" t="str">
        <f t="shared" si="304"/>
        <v>00001328</v>
      </c>
      <c r="C4905" s="47" t="str">
        <f>IFERROR(VLOOKUP(B4905,总表!A:B,2,0),"-")</f>
        <v>房内墙纸</v>
      </c>
      <c r="D4905" s="6" t="str">
        <f t="shared" si="305"/>
        <v>房内墙纸</v>
      </c>
      <c r="E4905" s="6" t="str">
        <f>IFERROR(VLOOKUP(B4905,总表!A:D,3,0),"-")</f>
        <v>拼木墙</v>
      </c>
      <c r="F4905" s="6" t="str">
        <f t="shared" si="306"/>
        <v>拼木墙</v>
      </c>
      <c r="H4905" s="6" t="str">
        <f>IF(IFERROR(VLOOKUP(B4905,总表!A:D,4,0),"露易")=0," ",IFERROR(VLOOKUP(B4905,总表!A:D,4,0),"-"))</f>
        <v> </v>
      </c>
      <c r="I4905" s="6" t="str">
        <f t="shared" si="307"/>
        <v> </v>
      </c>
    </row>
    <row r="4906" spans="1:9">
      <c r="A4906" s="6">
        <v>4905</v>
      </c>
      <c r="B4906" s="47" t="str">
        <f t="shared" si="304"/>
        <v>00001329</v>
      </c>
      <c r="C4906" s="47" t="str">
        <f>IFERROR(VLOOKUP(B4906,总表!A:B,2,0),"-")</f>
        <v>房内墙纸</v>
      </c>
      <c r="D4906" s="6" t="str">
        <f t="shared" si="305"/>
        <v>房内墙纸</v>
      </c>
      <c r="E4906" s="51" t="str">
        <f>IFERROR(VLOOKUP(B4906,总表!A:D,3,0),"-")</f>
        <v>枫叶墙</v>
      </c>
      <c r="F4906" s="51" t="str">
        <f t="shared" si="306"/>
        <v>枫叶墙</v>
      </c>
      <c r="H4906" s="6" t="str">
        <f>IF(IFERROR(VLOOKUP(B4906,总表!A:D,4,0),"露易")=0," ",IFERROR(VLOOKUP(B4906,总表!A:D,4,0),"-"))</f>
        <v> </v>
      </c>
      <c r="I4906" s="6" t="str">
        <f t="shared" si="307"/>
        <v> </v>
      </c>
    </row>
    <row r="4907" spans="1:9">
      <c r="A4907" s="6">
        <v>4906</v>
      </c>
      <c r="B4907" s="47" t="str">
        <f t="shared" si="304"/>
        <v>0000132A</v>
      </c>
      <c r="C4907" s="47" t="str">
        <f>IFERROR(VLOOKUP(B4907,总表!A:B,2,0),"-")</f>
        <v>房内墙纸</v>
      </c>
      <c r="D4907" s="6" t="str">
        <f t="shared" si="305"/>
        <v>房内墙纸</v>
      </c>
      <c r="E4907" s="6" t="str">
        <f>IFERROR(VLOOKUP(B4907,总表!A:D,3,0),"-")</f>
        <v>玫瑰壁纸</v>
      </c>
      <c r="F4907" s="6" t="str">
        <f t="shared" si="306"/>
        <v>玫瑰壁纸</v>
      </c>
      <c r="H4907" s="6" t="str">
        <f>IF(IFERROR(VLOOKUP(B4907,总表!A:D,4,0),"露易")=0," ",IFERROR(VLOOKUP(B4907,总表!A:D,4,0),"-"))</f>
        <v> </v>
      </c>
      <c r="I4907" s="6" t="str">
        <f t="shared" si="307"/>
        <v> </v>
      </c>
    </row>
    <row r="4908" spans="1:9">
      <c r="A4908" s="6">
        <v>4907</v>
      </c>
      <c r="B4908" s="47" t="str">
        <f t="shared" si="304"/>
        <v>0000132B</v>
      </c>
      <c r="C4908" s="47" t="str">
        <f>IFERROR(VLOOKUP(B4908,总表!A:B,2,0),"-")</f>
        <v>房内墙纸</v>
      </c>
      <c r="D4908" s="6" t="str">
        <f t="shared" si="305"/>
        <v>房内墙纸</v>
      </c>
      <c r="E4908" s="6" t="str">
        <f>IFERROR(VLOOKUP(B4908,总表!A:D,3,0),"-")</f>
        <v>紫色玫瑰壁纸</v>
      </c>
      <c r="F4908" s="6" t="str">
        <f t="shared" si="306"/>
        <v>紫色玫瑰壁纸</v>
      </c>
      <c r="H4908" s="6" t="str">
        <f>IF(IFERROR(VLOOKUP(B4908,总表!A:D,4,0),"露易")=0," ",IFERROR(VLOOKUP(B4908,总表!A:D,4,0),"-"))</f>
        <v> </v>
      </c>
      <c r="I4908" s="6" t="str">
        <f t="shared" si="307"/>
        <v> </v>
      </c>
    </row>
    <row r="4909" spans="1:9">
      <c r="A4909" s="6">
        <v>4908</v>
      </c>
      <c r="B4909" s="47" t="str">
        <f t="shared" si="304"/>
        <v>0000132C</v>
      </c>
      <c r="C4909" s="47" t="str">
        <f>IFERROR(VLOOKUP(B4909,总表!A:B,2,0),"-")</f>
        <v>房内墙纸</v>
      </c>
      <c r="D4909" s="6" t="str">
        <f t="shared" si="305"/>
        <v>房内墙纸</v>
      </c>
      <c r="E4909" s="6" t="str">
        <f>IFERROR(VLOOKUP(B4909,总表!A:D,3,0),"-")</f>
        <v>引人入胜墙</v>
      </c>
      <c r="F4909" s="6" t="str">
        <f t="shared" si="306"/>
        <v>引人入胜墙</v>
      </c>
      <c r="H4909" s="6" t="str">
        <f>IF(IFERROR(VLOOKUP(B4909,总表!A:D,4,0),"露易")=0," ",IFERROR(VLOOKUP(B4909,总表!A:D,4,0),"-"))</f>
        <v> </v>
      </c>
      <c r="I4909" s="6" t="str">
        <f t="shared" si="307"/>
        <v> </v>
      </c>
    </row>
    <row r="4910" spans="1:9">
      <c r="A4910" s="6">
        <v>4909</v>
      </c>
      <c r="B4910" s="47" t="str">
        <f t="shared" si="304"/>
        <v>0000132D</v>
      </c>
      <c r="C4910" s="47" t="str">
        <f>IFERROR(VLOOKUP(B4910,总表!A:B,2,0),"-")</f>
        <v>房内墙纸</v>
      </c>
      <c r="D4910" s="6" t="str">
        <f t="shared" si="305"/>
        <v>房内墙纸</v>
      </c>
      <c r="E4910" s="6" t="str">
        <f>IFERROR(VLOOKUP(B4910,总表!A:D,3,0),"-")</f>
        <v>六角砖墙</v>
      </c>
      <c r="F4910" s="6" t="str">
        <f t="shared" si="306"/>
        <v>六角砖墙</v>
      </c>
      <c r="H4910" s="6" t="str">
        <f>IF(IFERROR(VLOOKUP(B4910,总表!A:D,4,0),"露易")=0," ",IFERROR(VLOOKUP(B4910,总表!A:D,4,0),"-"))</f>
        <v> </v>
      </c>
      <c r="I4910" s="6" t="str">
        <f t="shared" si="307"/>
        <v> </v>
      </c>
    </row>
    <row r="4911" spans="1:9">
      <c r="A4911" s="6">
        <v>4910</v>
      </c>
      <c r="B4911" s="47" t="str">
        <f t="shared" si="304"/>
        <v>0000132E</v>
      </c>
      <c r="C4911" s="47" t="str">
        <f>IFERROR(VLOOKUP(B4911,总表!A:B,2,0),"-")</f>
        <v>房内墙纸</v>
      </c>
      <c r="D4911" s="6" t="str">
        <f t="shared" si="305"/>
        <v>房内墙纸</v>
      </c>
      <c r="E4911" s="51" t="str">
        <f>IFERROR(VLOOKUP(B4911,总表!A:D,3,0),"-")</f>
        <v>单色配色砖墙</v>
      </c>
      <c r="F4911" s="51" t="str">
        <f t="shared" si="306"/>
        <v>单色配色砖墙</v>
      </c>
      <c r="H4911" s="6" t="str">
        <f>IF(IFERROR(VLOOKUP(B4911,总表!A:D,4,0),"露易")=0," ",IFERROR(VLOOKUP(B4911,总表!A:D,4,0),"-"))</f>
        <v> </v>
      </c>
      <c r="I4911" s="6" t="str">
        <f t="shared" si="307"/>
        <v> </v>
      </c>
    </row>
    <row r="4912" spans="1:9">
      <c r="A4912" s="6">
        <v>4911</v>
      </c>
      <c r="B4912" s="47" t="str">
        <f t="shared" si="304"/>
        <v>0000132F</v>
      </c>
      <c r="C4912" s="47" t="str">
        <f>IFERROR(VLOOKUP(B4912,总表!A:B,2,0),"-")</f>
        <v>房内墙纸</v>
      </c>
      <c r="D4912" s="6" t="str">
        <f t="shared" si="305"/>
        <v>房内墙纸</v>
      </c>
      <c r="E4912" s="6" t="str">
        <f>IFERROR(VLOOKUP(B4912,总表!A:D,3,0),"-")</f>
        <v>木节墙</v>
      </c>
      <c r="F4912" s="6" t="str">
        <f t="shared" si="306"/>
        <v>木节墙</v>
      </c>
      <c r="H4912" s="6" t="str">
        <f>IF(IFERROR(VLOOKUP(B4912,总表!A:D,4,0),"露易")=0," ",IFERROR(VLOOKUP(B4912,总表!A:D,4,0),"-"))</f>
        <v> </v>
      </c>
      <c r="I4912" s="6" t="str">
        <f t="shared" si="307"/>
        <v> </v>
      </c>
    </row>
    <row r="4913" spans="1:9">
      <c r="A4913" s="6">
        <v>4912</v>
      </c>
      <c r="B4913" s="47" t="str">
        <f t="shared" si="304"/>
        <v>00001330</v>
      </c>
      <c r="C4913" s="47" t="str">
        <f>IFERROR(VLOOKUP(B4913,总表!A:B,2,0),"-")</f>
        <v>房内墙纸</v>
      </c>
      <c r="D4913" s="6" t="str">
        <f t="shared" si="305"/>
        <v>房内墙纸</v>
      </c>
      <c r="E4913" s="51" t="str">
        <f>IFERROR(VLOOKUP(B4913,总表!A:D,3,0),"-")</f>
        <v>蓝色六角砖墙</v>
      </c>
      <c r="F4913" s="51" t="str">
        <f t="shared" si="306"/>
        <v>蓝色六角砖墙</v>
      </c>
      <c r="H4913" s="6" t="str">
        <f>IF(IFERROR(VLOOKUP(B4913,总表!A:D,4,0),"露易")=0," ",IFERROR(VLOOKUP(B4913,总表!A:D,4,0),"-"))</f>
        <v> </v>
      </c>
      <c r="I4913" s="6" t="str">
        <f t="shared" si="307"/>
        <v> </v>
      </c>
    </row>
    <row r="4914" spans="1:9">
      <c r="A4914" s="6">
        <v>4913</v>
      </c>
      <c r="B4914" s="47" t="str">
        <f t="shared" si="304"/>
        <v>00001331</v>
      </c>
      <c r="C4914" s="47" t="str">
        <f>IFERROR(VLOOKUP(B4914,总表!A:B,2,0),"-")</f>
        <v>房内墙纸</v>
      </c>
      <c r="D4914" s="6" t="str">
        <f t="shared" si="305"/>
        <v>房内墙纸</v>
      </c>
      <c r="E4914" s="51" t="str">
        <f>IFERROR(VLOOKUP(B4914,总表!A:D,3,0),"-")</f>
        <v>绿色六角砖墙</v>
      </c>
      <c r="F4914" s="51" t="str">
        <f t="shared" si="306"/>
        <v>绿色六角砖墙</v>
      </c>
      <c r="H4914" s="6" t="str">
        <f>IF(IFERROR(VLOOKUP(B4914,总表!A:D,4,0),"露易")=0," ",IFERROR(VLOOKUP(B4914,总表!A:D,4,0),"-"))</f>
        <v> </v>
      </c>
      <c r="I4914" s="6" t="str">
        <f t="shared" si="307"/>
        <v> </v>
      </c>
    </row>
    <row r="4915" spans="1:9">
      <c r="A4915" s="6">
        <v>4914</v>
      </c>
      <c r="B4915" s="47" t="str">
        <f t="shared" si="304"/>
        <v>00001332</v>
      </c>
      <c r="C4915" s="47" t="str">
        <f>IFERROR(VLOOKUP(B4915,总表!A:B,2,0),"-")</f>
        <v>房内墙纸</v>
      </c>
      <c r="D4915" s="6" t="str">
        <f t="shared" si="305"/>
        <v>房内墙纸</v>
      </c>
      <c r="E4915" s="6" t="str">
        <f>IFERROR(VLOOKUP(B4915,总表!A:D,3,0),"-")</f>
        <v>白色六角砖墙</v>
      </c>
      <c r="F4915" s="6" t="str">
        <f t="shared" si="306"/>
        <v>白色六角砖墙</v>
      </c>
      <c r="H4915" s="6" t="str">
        <f>IF(IFERROR(VLOOKUP(B4915,总表!A:D,4,0),"露易")=0," ",IFERROR(VLOOKUP(B4915,总表!A:D,4,0),"-"))</f>
        <v> </v>
      </c>
      <c r="I4915" s="6" t="str">
        <f t="shared" si="307"/>
        <v> </v>
      </c>
    </row>
    <row r="4916" spans="1:9">
      <c r="A4916" s="6">
        <v>4915</v>
      </c>
      <c r="B4916" s="47" t="str">
        <f t="shared" si="304"/>
        <v>00001333</v>
      </c>
      <c r="C4916" s="47" t="str">
        <f>IFERROR(VLOOKUP(B4916,总表!A:B,2,0),"-")</f>
        <v>房内墙纸</v>
      </c>
      <c r="D4916" s="6" t="str">
        <f t="shared" si="305"/>
        <v>房内墙纸</v>
      </c>
      <c r="E4916" s="6" t="str">
        <f>IFERROR(VLOOKUP(B4916,总表!A:D,3,0),"-")</f>
        <v>橘子壁纸</v>
      </c>
      <c r="F4916" s="6" t="str">
        <f t="shared" si="306"/>
        <v>橘子壁纸</v>
      </c>
      <c r="H4916" s="6" t="str">
        <f>IF(IFERROR(VLOOKUP(B4916,总表!A:D,4,0),"露易")=0," ",IFERROR(VLOOKUP(B4916,总表!A:D,4,0),"-"))</f>
        <v> </v>
      </c>
      <c r="I4916" s="6" t="str">
        <f t="shared" si="307"/>
        <v> </v>
      </c>
    </row>
    <row r="4917" spans="1:9">
      <c r="A4917" s="6">
        <v>4916</v>
      </c>
      <c r="B4917" s="47" t="str">
        <f t="shared" si="304"/>
        <v>00001334</v>
      </c>
      <c r="C4917" s="47" t="str">
        <f>IFERROR(VLOOKUP(B4917,总表!A:B,2,0),"-")</f>
        <v>房内墙纸</v>
      </c>
      <c r="D4917" s="6" t="str">
        <f t="shared" si="305"/>
        <v>房内墙纸</v>
      </c>
      <c r="E4917" s="6" t="str">
        <f>IFERROR(VLOOKUP(B4917,总表!A:D,3,0),"-")</f>
        <v>苹果壁纸</v>
      </c>
      <c r="F4917" s="6" t="str">
        <f t="shared" si="306"/>
        <v>苹果壁纸</v>
      </c>
      <c r="H4917" s="6" t="str">
        <f>IF(IFERROR(VLOOKUP(B4917,总表!A:D,4,0),"露易")=0," ",IFERROR(VLOOKUP(B4917,总表!A:D,4,0),"-"))</f>
        <v> </v>
      </c>
      <c r="I4917" s="6" t="str">
        <f t="shared" si="307"/>
        <v> </v>
      </c>
    </row>
    <row r="4918" spans="1:9">
      <c r="A4918" s="6">
        <v>4917</v>
      </c>
      <c r="B4918" s="47" t="str">
        <f t="shared" si="304"/>
        <v>00001335</v>
      </c>
      <c r="C4918" s="47" t="str">
        <f>IFERROR(VLOOKUP(B4918,总表!A:B,2,0),"-")</f>
        <v>房内墙纸</v>
      </c>
      <c r="D4918" s="6" t="str">
        <f t="shared" si="305"/>
        <v>房内墙纸</v>
      </c>
      <c r="E4918" s="6" t="str">
        <f>IFERROR(VLOOKUP(B4918,总表!A:D,3,0),"-")</f>
        <v>梨子壁纸</v>
      </c>
      <c r="F4918" s="6" t="str">
        <f t="shared" si="306"/>
        <v>梨子壁纸</v>
      </c>
      <c r="H4918" s="6" t="str">
        <f>IF(IFERROR(VLOOKUP(B4918,总表!A:D,4,0),"露易")=0," ",IFERROR(VLOOKUP(B4918,总表!A:D,4,0),"-"))</f>
        <v> </v>
      </c>
      <c r="I4918" s="6" t="str">
        <f t="shared" si="307"/>
        <v> </v>
      </c>
    </row>
    <row r="4919" spans="1:9">
      <c r="A4919" s="6">
        <v>4918</v>
      </c>
      <c r="B4919" s="47" t="str">
        <f t="shared" si="304"/>
        <v>00001336</v>
      </c>
      <c r="C4919" s="47" t="str">
        <f>IFERROR(VLOOKUP(B4919,总表!A:B,2,0),"-")</f>
        <v>房内墙纸</v>
      </c>
      <c r="D4919" s="6" t="str">
        <f t="shared" si="305"/>
        <v>房内墙纸</v>
      </c>
      <c r="E4919" s="6" t="str">
        <f>IFERROR(VLOOKUP(B4919,总表!A:D,3,0),"-")</f>
        <v>桃子壁纸</v>
      </c>
      <c r="F4919" s="6" t="str">
        <f t="shared" si="306"/>
        <v>桃子壁纸</v>
      </c>
      <c r="H4919" s="6" t="str">
        <f>IF(IFERROR(VLOOKUP(B4919,总表!A:D,4,0),"露易")=0," ",IFERROR(VLOOKUP(B4919,总表!A:D,4,0),"-"))</f>
        <v> </v>
      </c>
      <c r="I4919" s="6" t="str">
        <f t="shared" si="307"/>
        <v> </v>
      </c>
    </row>
    <row r="4920" spans="1:9">
      <c r="A4920" s="6">
        <v>4919</v>
      </c>
      <c r="B4920" s="47" t="str">
        <f t="shared" si="304"/>
        <v>00001337</v>
      </c>
      <c r="C4920" s="47" t="str">
        <f>IFERROR(VLOOKUP(B4920,总表!A:B,2,0),"-")</f>
        <v>房内墙纸</v>
      </c>
      <c r="D4920" s="6" t="str">
        <f t="shared" si="305"/>
        <v>房内墙纸</v>
      </c>
      <c r="E4920" s="51" t="str">
        <f>IFERROR(VLOOKUP(B4920,总表!A:D,3,0),"-")</f>
        <v>樱桃壁纸</v>
      </c>
      <c r="F4920" s="51" t="str">
        <f t="shared" si="306"/>
        <v>樱桃壁纸</v>
      </c>
      <c r="H4920" s="6" t="str">
        <f>IF(IFERROR(VLOOKUP(B4920,总表!A:D,4,0),"露易")=0," ",IFERROR(VLOOKUP(B4920,总表!A:D,4,0),"-"))</f>
        <v> </v>
      </c>
      <c r="I4920" s="6" t="str">
        <f t="shared" si="307"/>
        <v> </v>
      </c>
    </row>
    <row r="4921" spans="1:9">
      <c r="A4921" s="6">
        <v>4920</v>
      </c>
      <c r="B4921" s="47" t="str">
        <f t="shared" si="304"/>
        <v>00001338</v>
      </c>
      <c r="C4921" s="47" t="str">
        <f>IFERROR(VLOOKUP(B4921,总表!A:B,2,0),"-")</f>
        <v>房内墙纸</v>
      </c>
      <c r="D4921" s="6" t="str">
        <f t="shared" si="305"/>
        <v>房内墙纸</v>
      </c>
      <c r="E4921" s="6" t="str">
        <f>IFERROR(VLOOKUP(B4921,总表!A:D,3,0),"-")</f>
        <v>白色洞洞板墙</v>
      </c>
      <c r="F4921" s="6" t="str">
        <f t="shared" si="306"/>
        <v>白色洞洞板墙</v>
      </c>
      <c r="H4921" s="6" t="str">
        <f>IF(IFERROR(VLOOKUP(B4921,总表!A:D,4,0),"露易")=0," ",IFERROR(VLOOKUP(B4921,总表!A:D,4,0),"-"))</f>
        <v> </v>
      </c>
      <c r="I4921" s="6" t="str">
        <f t="shared" si="307"/>
        <v> </v>
      </c>
    </row>
    <row r="4922" spans="1:9">
      <c r="A4922" s="6">
        <v>4921</v>
      </c>
      <c r="B4922" s="47" t="str">
        <f t="shared" si="304"/>
        <v>00001339</v>
      </c>
      <c r="C4922" s="47" t="str">
        <f>IFERROR(VLOOKUP(B4922,总表!A:B,2,0),"-")</f>
        <v>房内墙纸</v>
      </c>
      <c r="D4922" s="6" t="str">
        <f t="shared" si="305"/>
        <v>房内墙纸</v>
      </c>
      <c r="E4922" s="6" t="str">
        <f>IFERROR(VLOOKUP(B4922,总表!A:D,3,0),"-")</f>
        <v>洞洞板墙</v>
      </c>
      <c r="F4922" s="6" t="str">
        <f t="shared" si="306"/>
        <v>洞洞板墙</v>
      </c>
      <c r="H4922" s="6" t="str">
        <f>IF(IFERROR(VLOOKUP(B4922,总表!A:D,4,0),"露易")=0," ",IFERROR(VLOOKUP(B4922,总表!A:D,4,0),"-"))</f>
        <v> </v>
      </c>
      <c r="I4922" s="6" t="str">
        <f t="shared" si="307"/>
        <v> </v>
      </c>
    </row>
    <row r="4923" spans="1:9">
      <c r="A4923" s="6">
        <v>4922</v>
      </c>
      <c r="B4923" s="47" t="str">
        <f t="shared" si="304"/>
        <v>0000133A</v>
      </c>
      <c r="C4923" s="47" t="str">
        <f>IFERROR(VLOOKUP(B4923,总表!A:B,2,0),"-")</f>
        <v>房内墙纸</v>
      </c>
      <c r="D4923" s="6" t="str">
        <f t="shared" si="305"/>
        <v>房内墙纸</v>
      </c>
      <c r="E4923" s="6" t="str">
        <f>IFERROR(VLOOKUP(B4923,总表!A:D,3,0),"-")</f>
        <v>黑色洞洞板墙</v>
      </c>
      <c r="F4923" s="6" t="str">
        <f t="shared" si="306"/>
        <v>黑色洞洞板墙</v>
      </c>
      <c r="H4923" s="6" t="str">
        <f>IF(IFERROR(VLOOKUP(B4923,总表!A:D,4,0),"露易")=0," ",IFERROR(VLOOKUP(B4923,总表!A:D,4,0),"-"))</f>
        <v> </v>
      </c>
      <c r="I4923" s="6" t="str">
        <f t="shared" si="307"/>
        <v> </v>
      </c>
    </row>
    <row r="4924" spans="1:9">
      <c r="A4924" s="6">
        <v>4923</v>
      </c>
      <c r="B4924" s="47" t="str">
        <f t="shared" si="304"/>
        <v>0000133B</v>
      </c>
      <c r="C4924" s="47" t="str">
        <f>IFERROR(VLOOKUP(B4924,总表!A:B,2,0),"-")</f>
        <v>房内墙纸</v>
      </c>
      <c r="D4924" s="6" t="str">
        <f t="shared" si="305"/>
        <v>房内墙纸</v>
      </c>
      <c r="E4924" s="6" t="str">
        <f>IFERROR(VLOOKUP(B4924,总表!A:D,3,0),"-")</f>
        <v>灰色铁皮墙</v>
      </c>
      <c r="F4924" s="6" t="str">
        <f t="shared" si="306"/>
        <v>灰色铁皮墙</v>
      </c>
      <c r="H4924" s="6" t="str">
        <f>IF(IFERROR(VLOOKUP(B4924,总表!A:D,4,0),"露易")=0," ",IFERROR(VLOOKUP(B4924,总表!A:D,4,0),"-"))</f>
        <v> </v>
      </c>
      <c r="I4924" s="6" t="str">
        <f t="shared" si="307"/>
        <v> </v>
      </c>
    </row>
    <row r="4925" spans="1:9">
      <c r="A4925" s="6">
        <v>4924</v>
      </c>
      <c r="B4925" s="47" t="str">
        <f t="shared" si="304"/>
        <v>0000133C</v>
      </c>
      <c r="C4925" s="47" t="str">
        <f>IFERROR(VLOOKUP(B4925,总表!A:B,2,0),"-")</f>
        <v>房内墙纸</v>
      </c>
      <c r="D4925" s="6" t="str">
        <f t="shared" si="305"/>
        <v>房内墙纸</v>
      </c>
      <c r="E4925" s="6" t="str">
        <f>IFERROR(VLOOKUP(B4925,总表!A:D,3,0),"-")</f>
        <v>粉红铁皮墙</v>
      </c>
      <c r="F4925" s="6" t="str">
        <f t="shared" si="306"/>
        <v>粉红铁皮墙</v>
      </c>
      <c r="H4925" s="6" t="str">
        <f>IF(IFERROR(VLOOKUP(B4925,总表!A:D,4,0),"露易")=0," ",IFERROR(VLOOKUP(B4925,总表!A:D,4,0),"-"))</f>
        <v> </v>
      </c>
      <c r="I4925" s="6" t="str">
        <f t="shared" si="307"/>
        <v> </v>
      </c>
    </row>
    <row r="4926" spans="1:9">
      <c r="A4926" s="6">
        <v>4925</v>
      </c>
      <c r="B4926" s="47" t="str">
        <f t="shared" si="304"/>
        <v>0000133D</v>
      </c>
      <c r="C4926" s="47" t="str">
        <f>IFERROR(VLOOKUP(B4926,总表!A:B,2,0),"-")</f>
        <v>房内墙纸</v>
      </c>
      <c r="D4926" s="6" t="str">
        <f t="shared" si="305"/>
        <v>房内墙纸</v>
      </c>
      <c r="E4926" s="51" t="str">
        <f>IFERROR(VLOOKUP(B4926,总表!A:D,3,0),"-")</f>
        <v>蓝色铁皮墙</v>
      </c>
      <c r="F4926" s="51" t="str">
        <f t="shared" si="306"/>
        <v>蓝色铁皮墙</v>
      </c>
      <c r="H4926" s="6" t="str">
        <f>IF(IFERROR(VLOOKUP(B4926,总表!A:D,4,0),"露易")=0," ",IFERROR(VLOOKUP(B4926,总表!A:D,4,0),"-"))</f>
        <v> </v>
      </c>
      <c r="I4926" s="6" t="str">
        <f t="shared" si="307"/>
        <v> </v>
      </c>
    </row>
    <row r="4927" spans="1:9">
      <c r="A4927" s="6">
        <v>4926</v>
      </c>
      <c r="B4927" s="47" t="str">
        <f t="shared" si="304"/>
        <v>0000133E</v>
      </c>
      <c r="C4927" s="47" t="str">
        <f>IFERROR(VLOOKUP(B4927,总表!A:B,2,0),"-")</f>
        <v>房内墙纸</v>
      </c>
      <c r="D4927" s="6" t="str">
        <f t="shared" si="305"/>
        <v>房内墙纸</v>
      </c>
      <c r="E4927" s="6" t="str">
        <f>IFERROR(VLOOKUP(B4927,总表!A:D,3,0),"-")</f>
        <v>褐色铁皮墙</v>
      </c>
      <c r="F4927" s="6" t="str">
        <f t="shared" si="306"/>
        <v>褐色铁皮墙</v>
      </c>
      <c r="H4927" s="6" t="str">
        <f>IF(IFERROR(VLOOKUP(B4927,总表!A:D,4,0),"露易")=0," ",IFERROR(VLOOKUP(B4927,总表!A:D,4,0),"-"))</f>
        <v> </v>
      </c>
      <c r="I4927" s="6" t="str">
        <f t="shared" si="307"/>
        <v> </v>
      </c>
    </row>
    <row r="4928" spans="1:9">
      <c r="A4928" s="6">
        <v>4927</v>
      </c>
      <c r="B4928" s="47" t="str">
        <f t="shared" si="304"/>
        <v>0000133F</v>
      </c>
      <c r="C4928" s="47" t="str">
        <f>IFERROR(VLOOKUP(B4928,总表!A:B,2,0),"-")</f>
        <v>房内墙纸</v>
      </c>
      <c r="D4928" s="6" t="str">
        <f t="shared" si="305"/>
        <v>房内墙纸</v>
      </c>
      <c r="E4928" s="6" t="str">
        <f>IFERROR(VLOOKUP(B4928,总表!A:D,3,0),"-")</f>
        <v>白色砖块墙</v>
      </c>
      <c r="F4928" s="6" t="str">
        <f t="shared" si="306"/>
        <v>白色砖块墙</v>
      </c>
      <c r="H4928" s="6" t="str">
        <f>IF(IFERROR(VLOOKUP(B4928,总表!A:D,4,0),"露易")=0," ",IFERROR(VLOOKUP(B4928,总表!A:D,4,0),"-"))</f>
        <v> </v>
      </c>
      <c r="I4928" s="6" t="str">
        <f t="shared" si="307"/>
        <v> </v>
      </c>
    </row>
    <row r="4929" spans="1:9">
      <c r="A4929" s="6">
        <v>4928</v>
      </c>
      <c r="B4929" s="47" t="str">
        <f t="shared" si="304"/>
        <v>00001340</v>
      </c>
      <c r="C4929" s="47" t="str">
        <f>IFERROR(VLOOKUP(B4929,总表!A:B,2,0),"-")</f>
        <v>房内墙纸</v>
      </c>
      <c r="D4929" s="6" t="str">
        <f t="shared" si="305"/>
        <v>房内墙纸</v>
      </c>
      <c r="E4929" s="51" t="str">
        <f>IFERROR(VLOOKUP(B4929,总表!A:D,3,0),"-")</f>
        <v>红色砖块墙</v>
      </c>
      <c r="F4929" s="51" t="str">
        <f t="shared" si="306"/>
        <v>红色砖块墙</v>
      </c>
      <c r="H4929" s="6" t="str">
        <f>IF(IFERROR(VLOOKUP(B4929,总表!A:D,4,0),"露易")=0," ",IFERROR(VLOOKUP(B4929,总表!A:D,4,0),"-"))</f>
        <v> </v>
      </c>
      <c r="I4929" s="6" t="str">
        <f t="shared" si="307"/>
        <v> </v>
      </c>
    </row>
    <row r="4930" spans="1:9">
      <c r="A4930" s="6">
        <v>4929</v>
      </c>
      <c r="B4930" s="47" t="str">
        <f t="shared" ref="B4930:B4993" si="308">DEC2HEX(ROW(A4929),8)</f>
        <v>00001341</v>
      </c>
      <c r="C4930" s="47" t="str">
        <f>IFERROR(VLOOKUP(B4930,总表!A:B,2,0),"-")</f>
        <v>房内墙纸</v>
      </c>
      <c r="D4930" s="6" t="str">
        <f t="shared" ref="D4930:D4993" si="309">C4930</f>
        <v>房内墙纸</v>
      </c>
      <c r="E4930" s="6" t="str">
        <f>IFERROR(VLOOKUP(B4930,总表!A:D,3,0),"-")</f>
        <v>黑色砖块墙</v>
      </c>
      <c r="F4930" s="6" t="str">
        <f t="shared" ref="F4930:F4993" si="310">E4930</f>
        <v>黑色砖块墙</v>
      </c>
      <c r="H4930" s="6" t="str">
        <f>IF(IFERROR(VLOOKUP(B4930,总表!A:D,4,0),"露易")=0," ",IFERROR(VLOOKUP(B4930,总表!A:D,4,0),"-"))</f>
        <v> </v>
      </c>
      <c r="I4930" s="6" t="str">
        <f t="shared" ref="I4930:I4993" si="311">H4930</f>
        <v> </v>
      </c>
    </row>
    <row r="4931" spans="1:9">
      <c r="A4931" s="6">
        <v>4930</v>
      </c>
      <c r="B4931" s="47" t="str">
        <f t="shared" si="308"/>
        <v>00001342</v>
      </c>
      <c r="C4931" s="47" t="str">
        <f>IFERROR(VLOOKUP(B4931,总表!A:B,2,0),"-")</f>
        <v>房内墙纸</v>
      </c>
      <c r="D4931" s="6" t="str">
        <f t="shared" si="309"/>
        <v>房内墙纸</v>
      </c>
      <c r="E4931" s="6" t="str">
        <f>IFERROR(VLOOKUP(B4931,总表!A:D,3,0),"-")</f>
        <v>水蓝色砖墙</v>
      </c>
      <c r="F4931" s="6" t="str">
        <f t="shared" si="310"/>
        <v>水蓝色砖墙</v>
      </c>
      <c r="H4931" s="6" t="str">
        <f>IF(IFERROR(VLOOKUP(B4931,总表!A:D,4,0),"露易")=0," ",IFERROR(VLOOKUP(B4931,总表!A:D,4,0),"-"))</f>
        <v> </v>
      </c>
      <c r="I4931" s="6" t="str">
        <f t="shared" si="311"/>
        <v> </v>
      </c>
    </row>
    <row r="4932" spans="1:9">
      <c r="A4932" s="6">
        <v>4931</v>
      </c>
      <c r="B4932" s="47" t="str">
        <f t="shared" si="308"/>
        <v>00001343</v>
      </c>
      <c r="C4932" s="47" t="str">
        <f>IFERROR(VLOOKUP(B4932,总表!A:B,2,0),"-")</f>
        <v>房内墙纸</v>
      </c>
      <c r="D4932" s="6" t="str">
        <f t="shared" si="309"/>
        <v>房内墙纸</v>
      </c>
      <c r="E4932" s="6" t="str">
        <f>IFERROR(VLOOKUP(B4932,总表!A:D,3,0),"-")</f>
        <v>彩色砖墙</v>
      </c>
      <c r="F4932" s="6" t="str">
        <f t="shared" si="310"/>
        <v>彩色砖墙</v>
      </c>
      <c r="H4932" s="6" t="str">
        <f>IF(IFERROR(VLOOKUP(B4932,总表!A:D,4,0),"露易")=0," ",IFERROR(VLOOKUP(B4932,总表!A:D,4,0),"-"))</f>
        <v> </v>
      </c>
      <c r="I4932" s="6" t="str">
        <f t="shared" si="311"/>
        <v> </v>
      </c>
    </row>
    <row r="4933" spans="1:9">
      <c r="A4933" s="6">
        <v>4932</v>
      </c>
      <c r="B4933" s="47" t="str">
        <f t="shared" si="308"/>
        <v>00001344</v>
      </c>
      <c r="C4933" s="47" t="str">
        <f>IFERROR(VLOOKUP(B4933,总表!A:B,2,0),"-")</f>
        <v>房内墙纸</v>
      </c>
      <c r="D4933" s="6" t="str">
        <f t="shared" si="309"/>
        <v>房内墙纸</v>
      </c>
      <c r="E4933" s="6" t="str">
        <f>IFERROR(VLOOKUP(B4933,总表!A:D,3,0),"-")</f>
        <v>黑巧克力墙</v>
      </c>
      <c r="F4933" s="6" t="str">
        <f t="shared" si="310"/>
        <v>黑巧克力墙</v>
      </c>
      <c r="H4933" s="6" t="str">
        <f>IF(IFERROR(VLOOKUP(B4933,总表!A:D,4,0),"露易")=0," ",IFERROR(VLOOKUP(B4933,总表!A:D,4,0),"-"))</f>
        <v> </v>
      </c>
      <c r="I4933" s="6" t="str">
        <f t="shared" si="311"/>
        <v> </v>
      </c>
    </row>
    <row r="4934" spans="1:9">
      <c r="A4934" s="6">
        <v>4933</v>
      </c>
      <c r="B4934" s="47" t="str">
        <f t="shared" si="308"/>
        <v>00001345</v>
      </c>
      <c r="C4934" s="47" t="str">
        <f>IFERROR(VLOOKUP(B4934,总表!A:B,2,0),"-")</f>
        <v>房内墙纸</v>
      </c>
      <c r="D4934" s="6" t="str">
        <f t="shared" si="309"/>
        <v>房内墙纸</v>
      </c>
      <c r="E4934" s="6" t="str">
        <f>IFERROR(VLOOKUP(B4934,总表!A:D,3,0),"-")</f>
        <v>白巧克力墙</v>
      </c>
      <c r="F4934" s="6" t="str">
        <f t="shared" si="310"/>
        <v>白巧克力墙</v>
      </c>
      <c r="H4934" s="6" t="str">
        <f>IF(IFERROR(VLOOKUP(B4934,总表!A:D,4,0),"露易")=0," ",IFERROR(VLOOKUP(B4934,总表!A:D,4,0),"-"))</f>
        <v> </v>
      </c>
      <c r="I4934" s="6" t="str">
        <f t="shared" si="311"/>
        <v> </v>
      </c>
    </row>
    <row r="4935" spans="1:9">
      <c r="A4935" s="6">
        <v>4934</v>
      </c>
      <c r="B4935" s="47" t="str">
        <f t="shared" si="308"/>
        <v>00001346</v>
      </c>
      <c r="C4935" s="47" t="str">
        <f>IFERROR(VLOOKUP(B4935,总表!A:B,2,0),"-")</f>
        <v>房内墙纸</v>
      </c>
      <c r="D4935" s="6" t="str">
        <f t="shared" si="309"/>
        <v>房内墙纸</v>
      </c>
      <c r="E4935" s="6" t="str">
        <f>IFERROR(VLOOKUP(B4935,总表!A:D,3,0),"-")</f>
        <v>草莓巧克力墙</v>
      </c>
      <c r="F4935" s="6" t="str">
        <f t="shared" si="310"/>
        <v>草莓巧克力墙</v>
      </c>
      <c r="H4935" s="6" t="str">
        <f>IF(IFERROR(VLOOKUP(B4935,总表!A:D,4,0),"露易")=0," ",IFERROR(VLOOKUP(B4935,总表!A:D,4,0),"-"))</f>
        <v> </v>
      </c>
      <c r="I4935" s="6" t="str">
        <f t="shared" si="311"/>
        <v> </v>
      </c>
    </row>
    <row r="4936" spans="1:9">
      <c r="A4936" s="6">
        <v>4935</v>
      </c>
      <c r="B4936" s="47" t="str">
        <f t="shared" si="308"/>
        <v>00001347</v>
      </c>
      <c r="C4936" s="47" t="str">
        <f>IFERROR(VLOOKUP(B4936,总表!A:B,2,0),"-")</f>
        <v>房内墙纸</v>
      </c>
      <c r="D4936" s="6" t="str">
        <f t="shared" si="309"/>
        <v>房内墙纸</v>
      </c>
      <c r="E4936" s="51" t="str">
        <f>IFERROR(VLOOKUP(B4936,总表!A:D,3,0),"-")</f>
        <v>绿色花纹壁纸</v>
      </c>
      <c r="F4936" s="51" t="str">
        <f t="shared" si="310"/>
        <v>绿色花纹壁纸</v>
      </c>
      <c r="H4936" s="6" t="str">
        <f>IF(IFERROR(VLOOKUP(B4936,总表!A:D,4,0),"露易")=0," ",IFERROR(VLOOKUP(B4936,总表!A:D,4,0),"-"))</f>
        <v> </v>
      </c>
      <c r="I4936" s="6" t="str">
        <f t="shared" si="311"/>
        <v> </v>
      </c>
    </row>
    <row r="4937" spans="1:9">
      <c r="A4937" s="6">
        <v>4936</v>
      </c>
      <c r="B4937" s="47" t="str">
        <f t="shared" si="308"/>
        <v>00001348</v>
      </c>
      <c r="C4937" s="47" t="str">
        <f>IFERROR(VLOOKUP(B4937,总表!A:B,2,0),"-")</f>
        <v>房内墙纸</v>
      </c>
      <c r="D4937" s="6" t="str">
        <f t="shared" si="309"/>
        <v>房内墙纸</v>
      </c>
      <c r="E4937" s="6" t="str">
        <f>IFERROR(VLOOKUP(B4937,总表!A:D,3,0),"-")</f>
        <v>埃及墙</v>
      </c>
      <c r="F4937" s="6" t="str">
        <f t="shared" si="310"/>
        <v>埃及墙</v>
      </c>
      <c r="H4937" s="6" t="str">
        <f>IF(IFERROR(VLOOKUP(B4937,总表!A:D,4,0),"露易")=0," ",IFERROR(VLOOKUP(B4937,总表!A:D,4,0),"-"))</f>
        <v> </v>
      </c>
      <c r="I4937" s="6" t="str">
        <f t="shared" si="311"/>
        <v> </v>
      </c>
    </row>
    <row r="4938" spans="1:9">
      <c r="A4938" s="6">
        <v>4937</v>
      </c>
      <c r="B4938" s="47" t="str">
        <f t="shared" si="308"/>
        <v>00001349</v>
      </c>
      <c r="C4938" s="47" t="str">
        <f>IFERROR(VLOOKUP(B4938,总表!A:B,2,0),"-")</f>
        <v>-</v>
      </c>
      <c r="D4938" s="6" t="str">
        <f t="shared" si="309"/>
        <v>-</v>
      </c>
      <c r="E4938" s="6" t="str">
        <f>IFERROR(VLOOKUP(B4938,总表!A:D,3,0),"-")</f>
        <v>-</v>
      </c>
      <c r="F4938" s="6" t="str">
        <f t="shared" si="310"/>
        <v>-</v>
      </c>
      <c r="H4938" s="6" t="str">
        <f>IF(IFERROR(VLOOKUP(B4938,总表!A:D,4,0),"露易")=0," ",IFERROR(VLOOKUP(B4938,总表!A:D,4,0),"-"))</f>
        <v>-</v>
      </c>
      <c r="I4938" s="6" t="str">
        <f t="shared" si="311"/>
        <v>-</v>
      </c>
    </row>
    <row r="4939" spans="1:9">
      <c r="A4939" s="6">
        <v>4938</v>
      </c>
      <c r="B4939" s="47" t="str">
        <f t="shared" si="308"/>
        <v>0000134A</v>
      </c>
      <c r="C4939" s="47" t="str">
        <f>IFERROR(VLOOKUP(B4939,总表!A:B,2,0),"-")</f>
        <v>-</v>
      </c>
      <c r="D4939" s="6" t="str">
        <f t="shared" si="309"/>
        <v>-</v>
      </c>
      <c r="E4939" s="6" t="str">
        <f>IFERROR(VLOOKUP(B4939,总表!A:D,3,0),"-")</f>
        <v>-</v>
      </c>
      <c r="F4939" s="6" t="str">
        <f t="shared" si="310"/>
        <v>-</v>
      </c>
      <c r="H4939" s="6" t="str">
        <f>IF(IFERROR(VLOOKUP(B4939,总表!A:D,4,0),"露易")=0," ",IFERROR(VLOOKUP(B4939,总表!A:D,4,0),"-"))</f>
        <v>-</v>
      </c>
      <c r="I4939" s="6" t="str">
        <f t="shared" si="311"/>
        <v>-</v>
      </c>
    </row>
    <row r="4940" spans="1:9">
      <c r="A4940" s="6">
        <v>4939</v>
      </c>
      <c r="B4940" s="47" t="str">
        <f t="shared" si="308"/>
        <v>0000134B</v>
      </c>
      <c r="C4940" s="47" t="str">
        <f>IFERROR(VLOOKUP(B4940,总表!A:B,2,0),"-")</f>
        <v>房内墙纸</v>
      </c>
      <c r="D4940" s="6" t="str">
        <f t="shared" si="309"/>
        <v>房内墙纸</v>
      </c>
      <c r="E4940" s="6" t="str">
        <f>IFERROR(VLOOKUP(B4940,总表!A:D,3,0),"-")</f>
        <v>白色简约布面墙</v>
      </c>
      <c r="F4940" s="6" t="str">
        <f t="shared" si="310"/>
        <v>白色简约布面墙</v>
      </c>
      <c r="H4940" s="6" t="str">
        <f>IF(IFERROR(VLOOKUP(B4940,总表!A:D,4,0),"露易")=0," ",IFERROR(VLOOKUP(B4940,总表!A:D,4,0),"-"))</f>
        <v> </v>
      </c>
      <c r="I4940" s="6" t="str">
        <f t="shared" si="311"/>
        <v> </v>
      </c>
    </row>
    <row r="4941" spans="1:9">
      <c r="A4941" s="6">
        <v>4940</v>
      </c>
      <c r="B4941" s="47" t="str">
        <f t="shared" si="308"/>
        <v>0000134C</v>
      </c>
      <c r="C4941" s="47" t="str">
        <f>IFERROR(VLOOKUP(B4941,总表!A:B,2,0),"-")</f>
        <v>房内墙纸</v>
      </c>
      <c r="D4941" s="6" t="str">
        <f t="shared" si="309"/>
        <v>房内墙纸</v>
      </c>
      <c r="E4941" s="51" t="str">
        <f>IFERROR(VLOOKUP(B4941,总表!A:D,3,0),"-")</f>
        <v>蓝色地铁砖墙</v>
      </c>
      <c r="F4941" s="51" t="str">
        <f t="shared" si="310"/>
        <v>蓝色地铁砖墙</v>
      </c>
      <c r="H4941" s="6" t="str">
        <f>IF(IFERROR(VLOOKUP(B4941,总表!A:D,4,0),"露易")=0," ",IFERROR(VLOOKUP(B4941,总表!A:D,4,0),"-"))</f>
        <v> </v>
      </c>
      <c r="I4941" s="6" t="str">
        <f t="shared" si="311"/>
        <v> </v>
      </c>
    </row>
    <row r="4942" spans="1:9">
      <c r="A4942" s="6">
        <v>4941</v>
      </c>
      <c r="B4942" s="47" t="str">
        <f t="shared" si="308"/>
        <v>0000134D</v>
      </c>
      <c r="C4942" s="47" t="str">
        <f>IFERROR(VLOOKUP(B4942,总表!A:B,2,0),"-")</f>
        <v>房内墙纸</v>
      </c>
      <c r="D4942" s="6" t="str">
        <f t="shared" si="309"/>
        <v>房内墙纸</v>
      </c>
      <c r="E4942" s="6" t="str">
        <f>IFERROR(VLOOKUP(B4942,总表!A:D,3,0),"-")</f>
        <v>白色地铁砖墙</v>
      </c>
      <c r="F4942" s="6" t="str">
        <f t="shared" si="310"/>
        <v>白色地铁砖墙</v>
      </c>
      <c r="H4942" s="6" t="str">
        <f>IF(IFERROR(VLOOKUP(B4942,总表!A:D,4,0),"露易")=0," ",IFERROR(VLOOKUP(B4942,总表!A:D,4,0),"-"))</f>
        <v> </v>
      </c>
      <c r="I4942" s="6" t="str">
        <f t="shared" si="311"/>
        <v> </v>
      </c>
    </row>
    <row r="4943" spans="1:9">
      <c r="A4943" s="6">
        <v>4942</v>
      </c>
      <c r="B4943" s="47" t="str">
        <f t="shared" si="308"/>
        <v>0000134E</v>
      </c>
      <c r="C4943" s="47" t="str">
        <f>IFERROR(VLOOKUP(B4943,总表!A:B,2,0),"-")</f>
        <v>-</v>
      </c>
      <c r="D4943" s="6" t="str">
        <f t="shared" si="309"/>
        <v>-</v>
      </c>
      <c r="E4943" s="6" t="str">
        <f>IFERROR(VLOOKUP(B4943,总表!A:D,3,0),"-")</f>
        <v>-</v>
      </c>
      <c r="F4943" s="6" t="str">
        <f t="shared" si="310"/>
        <v>-</v>
      </c>
      <c r="H4943" s="6" t="str">
        <f>IF(IFERROR(VLOOKUP(B4943,总表!A:D,4,0),"露易")=0," ",IFERROR(VLOOKUP(B4943,总表!A:D,4,0),"-"))</f>
        <v>-</v>
      </c>
      <c r="I4943" s="6" t="str">
        <f t="shared" si="311"/>
        <v>-</v>
      </c>
    </row>
    <row r="4944" spans="1:9">
      <c r="A4944" s="6">
        <v>4943</v>
      </c>
      <c r="B4944" s="47" t="str">
        <f t="shared" si="308"/>
        <v>0000134F</v>
      </c>
      <c r="C4944" s="47" t="str">
        <f>IFERROR(VLOOKUP(B4944,总表!A:B,2,0),"-")</f>
        <v>房内墙纸</v>
      </c>
      <c r="D4944" s="6" t="str">
        <f t="shared" si="309"/>
        <v>房内墙纸</v>
      </c>
      <c r="E4944" s="6" t="str">
        <f>IFERROR(VLOOKUP(B4944,总表!A:D,3,0),"-")</f>
        <v>粉红条纹壁纸</v>
      </c>
      <c r="F4944" s="6" t="str">
        <f t="shared" si="310"/>
        <v>粉红条纹壁纸</v>
      </c>
      <c r="H4944" s="6" t="str">
        <f>IF(IFERROR(VLOOKUP(B4944,总表!A:D,4,0),"露易")=0," ",IFERROR(VLOOKUP(B4944,总表!A:D,4,0),"-"))</f>
        <v> </v>
      </c>
      <c r="I4944" s="6" t="str">
        <f t="shared" si="311"/>
        <v> </v>
      </c>
    </row>
    <row r="4945" spans="1:9">
      <c r="A4945" s="6">
        <v>4944</v>
      </c>
      <c r="B4945" s="47" t="str">
        <f t="shared" si="308"/>
        <v>00001350</v>
      </c>
      <c r="C4945" s="47" t="str">
        <f>IFERROR(VLOOKUP(B4945,总表!A:B,2,0),"-")</f>
        <v>房内墙纸</v>
      </c>
      <c r="D4945" s="6" t="str">
        <f t="shared" si="309"/>
        <v>房内墙纸</v>
      </c>
      <c r="E4945" s="51" t="str">
        <f>IFERROR(VLOOKUP(B4945,总表!A:D,3,0),"-")</f>
        <v>单色配色条纹壁纸</v>
      </c>
      <c r="F4945" s="51" t="str">
        <f t="shared" si="310"/>
        <v>单色配色条纹壁纸</v>
      </c>
      <c r="H4945" s="6" t="str">
        <f>IF(IFERROR(VLOOKUP(B4945,总表!A:D,4,0),"露易")=0," ",IFERROR(VLOOKUP(B4945,总表!A:D,4,0),"-"))</f>
        <v> </v>
      </c>
      <c r="I4945" s="6" t="str">
        <f t="shared" si="311"/>
        <v> </v>
      </c>
    </row>
    <row r="4946" spans="1:9">
      <c r="A4946" s="6">
        <v>4945</v>
      </c>
      <c r="B4946" s="47" t="str">
        <f t="shared" si="308"/>
        <v>00001351</v>
      </c>
      <c r="C4946" s="47" t="str">
        <f>IFERROR(VLOOKUP(B4946,总表!A:B,2,0),"-")</f>
        <v>房内墙纸</v>
      </c>
      <c r="D4946" s="6" t="str">
        <f t="shared" si="309"/>
        <v>房内墙纸</v>
      </c>
      <c r="E4946" s="51" t="str">
        <f>IFERROR(VLOOKUP(B4946,总表!A:D,3,0),"-")</f>
        <v>蓝色条纹壁纸</v>
      </c>
      <c r="F4946" s="51" t="str">
        <f t="shared" si="310"/>
        <v>蓝色条纹壁纸</v>
      </c>
      <c r="H4946" s="6" t="str">
        <f>IF(IFERROR(VLOOKUP(B4946,总表!A:D,4,0),"露易")=0," ",IFERROR(VLOOKUP(B4946,总表!A:D,4,0),"-"))</f>
        <v> </v>
      </c>
      <c r="I4946" s="6" t="str">
        <f t="shared" si="311"/>
        <v> </v>
      </c>
    </row>
    <row r="4947" spans="1:9">
      <c r="A4947" s="6">
        <v>4946</v>
      </c>
      <c r="B4947" s="47" t="str">
        <f t="shared" si="308"/>
        <v>00001352</v>
      </c>
      <c r="C4947" s="47" t="str">
        <f>IFERROR(VLOOKUP(B4947,总表!A:B,2,0),"-")</f>
        <v>房内墙纸</v>
      </c>
      <c r="D4947" s="6" t="str">
        <f t="shared" si="309"/>
        <v>房内墙纸</v>
      </c>
      <c r="E4947" s="6" t="str">
        <f>IFERROR(VLOOKUP(B4947,总表!A:D,3,0),"-")</f>
        <v>黄色条纹壁纸</v>
      </c>
      <c r="F4947" s="6" t="str">
        <f t="shared" si="310"/>
        <v>黄色条纹壁纸</v>
      </c>
      <c r="H4947" s="6" t="str">
        <f>IF(IFERROR(VLOOKUP(B4947,总表!A:D,4,0),"露易")=0," ",IFERROR(VLOOKUP(B4947,总表!A:D,4,0),"-"))</f>
        <v> </v>
      </c>
      <c r="I4947" s="6" t="str">
        <f t="shared" si="311"/>
        <v> </v>
      </c>
    </row>
    <row r="4948" spans="1:9">
      <c r="A4948" s="6">
        <v>4947</v>
      </c>
      <c r="B4948" s="47" t="str">
        <f t="shared" si="308"/>
        <v>00001353</v>
      </c>
      <c r="C4948" s="47" t="str">
        <f>IFERROR(VLOOKUP(B4948,总表!A:B,2,0),"-")</f>
        <v>房内墙纸</v>
      </c>
      <c r="D4948" s="6" t="str">
        <f t="shared" si="309"/>
        <v>房内墙纸</v>
      </c>
      <c r="E4948" s="51" t="str">
        <f>IFERROR(VLOOKUP(B4948,总表!A:D,3,0),"-")</f>
        <v>樱花木墙</v>
      </c>
      <c r="F4948" s="51" t="str">
        <f t="shared" si="310"/>
        <v>樱花木墙</v>
      </c>
      <c r="H4948" s="6" t="str">
        <f>IF(IFERROR(VLOOKUP(B4948,总表!A:D,4,0),"露易")=0," ",IFERROR(VLOOKUP(B4948,总表!A:D,4,0),"-"))</f>
        <v> </v>
      </c>
      <c r="I4948" s="6" t="str">
        <f t="shared" si="311"/>
        <v> </v>
      </c>
    </row>
    <row r="4949" spans="1:9">
      <c r="A4949" s="6">
        <v>4948</v>
      </c>
      <c r="B4949" s="47" t="str">
        <f t="shared" si="308"/>
        <v>00001354</v>
      </c>
      <c r="C4949" s="47" t="str">
        <f>IFERROR(VLOOKUP(B4949,总表!A:B,2,0),"-")</f>
        <v>房内墙纸</v>
      </c>
      <c r="D4949" s="6" t="str">
        <f t="shared" si="309"/>
        <v>房内墙纸</v>
      </c>
      <c r="E4949" s="51" t="str">
        <f>IFERROR(VLOOKUP(B4949,总表!A:D,3,0),"-")</f>
        <v>蓝色油漆木墙</v>
      </c>
      <c r="F4949" s="51" t="str">
        <f t="shared" si="310"/>
        <v>蓝色油漆木墙</v>
      </c>
      <c r="H4949" s="6" t="str">
        <f>IF(IFERROR(VLOOKUP(B4949,总表!A:D,4,0),"露易")=0," ",IFERROR(VLOOKUP(B4949,总表!A:D,4,0),"-"))</f>
        <v> </v>
      </c>
      <c r="I4949" s="6" t="str">
        <f t="shared" si="311"/>
        <v> </v>
      </c>
    </row>
    <row r="4950" spans="1:9">
      <c r="A4950" s="6">
        <v>4949</v>
      </c>
      <c r="B4950" s="47" t="str">
        <f t="shared" si="308"/>
        <v>00001355</v>
      </c>
      <c r="C4950" s="47" t="str">
        <f>IFERROR(VLOOKUP(B4950,总表!A:B,2,0),"-")</f>
        <v>房内墙纸</v>
      </c>
      <c r="D4950" s="6" t="str">
        <f t="shared" si="309"/>
        <v>房内墙纸</v>
      </c>
      <c r="E4950" s="51" t="str">
        <f>IFERROR(VLOOKUP(B4950,总表!A:D,3,0),"-")</f>
        <v>绿色油漆木墙</v>
      </c>
      <c r="F4950" s="51" t="str">
        <f t="shared" si="310"/>
        <v>绿色油漆木墙</v>
      </c>
      <c r="H4950" s="6" t="str">
        <f>IF(IFERROR(VLOOKUP(B4950,总表!A:D,4,0),"露易")=0," ",IFERROR(VLOOKUP(B4950,总表!A:D,4,0),"-"))</f>
        <v> </v>
      </c>
      <c r="I4950" s="6" t="str">
        <f t="shared" si="311"/>
        <v> </v>
      </c>
    </row>
    <row r="4951" spans="1:9">
      <c r="A4951" s="6">
        <v>4950</v>
      </c>
      <c r="B4951" s="47" t="str">
        <f t="shared" si="308"/>
        <v>00001356</v>
      </c>
      <c r="C4951" s="47" t="str">
        <f>IFERROR(VLOOKUP(B4951,总表!A:B,2,0),"-")</f>
        <v>房内地板</v>
      </c>
      <c r="D4951" s="6" t="str">
        <f t="shared" si="309"/>
        <v>房内地板</v>
      </c>
      <c r="E4951" s="6" t="str">
        <f>IFERROR(VLOOKUP(B4951,总表!A:D,3,0),"-")</f>
        <v>甲板地板</v>
      </c>
      <c r="F4951" s="6" t="str">
        <f t="shared" si="310"/>
        <v>甲板地板</v>
      </c>
      <c r="H4951" s="6" t="str">
        <f>IF(IFERROR(VLOOKUP(B4951,总表!A:D,4,0),"露易")=0," ",IFERROR(VLOOKUP(B4951,总表!A:D,4,0),"-"))</f>
        <v> </v>
      </c>
      <c r="I4951" s="6" t="str">
        <f t="shared" si="311"/>
        <v> </v>
      </c>
    </row>
    <row r="4952" spans="1:9">
      <c r="A4952" s="6">
        <v>4951</v>
      </c>
      <c r="B4952" s="47" t="str">
        <f t="shared" si="308"/>
        <v>00001357</v>
      </c>
      <c r="C4952" s="47" t="str">
        <f>IFERROR(VLOOKUP(B4952,总表!A:B,2,0),"-")</f>
        <v>房内地板</v>
      </c>
      <c r="D4952" s="6" t="str">
        <f t="shared" si="309"/>
        <v>房内地板</v>
      </c>
      <c r="E4952" s="6" t="str">
        <f>IFERROR(VLOOKUP(B4952,总表!A:D,3,0),"-")</f>
        <v>混凝土地板</v>
      </c>
      <c r="F4952" s="6" t="str">
        <f t="shared" si="310"/>
        <v>混凝土地板</v>
      </c>
      <c r="H4952" s="6" t="str">
        <f>IF(IFERROR(VLOOKUP(B4952,总表!A:D,4,0),"露易")=0," ",IFERROR(VLOOKUP(B4952,总表!A:D,4,0),"-"))</f>
        <v> </v>
      </c>
      <c r="I4952" s="6" t="str">
        <f t="shared" si="311"/>
        <v> </v>
      </c>
    </row>
    <row r="4953" spans="1:9">
      <c r="A4953" s="6">
        <v>4952</v>
      </c>
      <c r="B4953" s="47" t="str">
        <f t="shared" si="308"/>
        <v>00001358</v>
      </c>
      <c r="C4953" s="47" t="str">
        <f>IFERROR(VLOOKUP(B4953,总表!A:B,2,0),"-")</f>
        <v>房内地板</v>
      </c>
      <c r="D4953" s="6" t="str">
        <f t="shared" si="309"/>
        <v>房内地板</v>
      </c>
      <c r="E4953" s="51" t="str">
        <f>IFERROR(VLOOKUP(B4953,总表!A:D,3,0),"-")</f>
        <v>绿色胶地板</v>
      </c>
      <c r="F4953" s="51" t="str">
        <f t="shared" si="310"/>
        <v>绿色胶地板</v>
      </c>
      <c r="H4953" s="6" t="str">
        <f>IF(IFERROR(VLOOKUP(B4953,总表!A:D,4,0),"露易")=0," ",IFERROR(VLOOKUP(B4953,总表!A:D,4,0),"-"))</f>
        <v> </v>
      </c>
      <c r="I4953" s="6" t="str">
        <f t="shared" si="311"/>
        <v> </v>
      </c>
    </row>
    <row r="4954" spans="1:9">
      <c r="A4954" s="6">
        <v>4953</v>
      </c>
      <c r="B4954" s="47" t="str">
        <f t="shared" si="308"/>
        <v>00001359</v>
      </c>
      <c r="C4954" s="47" t="str">
        <f>IFERROR(VLOOKUP(B4954,总表!A:B,2,0),"-")</f>
        <v>房内地板</v>
      </c>
      <c r="D4954" s="6" t="str">
        <f t="shared" si="309"/>
        <v>房内地板</v>
      </c>
      <c r="E4954" s="6" t="str">
        <f>IFERROR(VLOOKUP(B4954,总表!A:D,3,0),"-")</f>
        <v>阿拉伯式地板</v>
      </c>
      <c r="F4954" s="6" t="str">
        <f t="shared" si="310"/>
        <v>阿拉伯式地板</v>
      </c>
      <c r="H4954" s="6" t="str">
        <f>IF(IFERROR(VLOOKUP(B4954,总表!A:D,4,0),"露易")=0," ",IFERROR(VLOOKUP(B4954,总表!A:D,4,0),"-"))</f>
        <v> </v>
      </c>
      <c r="I4954" s="6" t="str">
        <f t="shared" si="311"/>
        <v> </v>
      </c>
    </row>
    <row r="4955" spans="1:9">
      <c r="A4955" s="6">
        <v>4954</v>
      </c>
      <c r="B4955" s="47" t="str">
        <f t="shared" si="308"/>
        <v>0000135A</v>
      </c>
      <c r="C4955" s="47" t="str">
        <f>IFERROR(VLOOKUP(B4955,总表!A:B,2,0),"-")</f>
        <v>房内地板</v>
      </c>
      <c r="D4955" s="6" t="str">
        <f t="shared" si="309"/>
        <v>房内地板</v>
      </c>
      <c r="E4955" s="51" t="str">
        <f>IFERROR(VLOOKUP(B4955,总表!A:D,3,0),"-")</f>
        <v>蓝色胶地板</v>
      </c>
      <c r="F4955" s="51" t="str">
        <f t="shared" si="310"/>
        <v>蓝色胶地板</v>
      </c>
      <c r="H4955" s="6" t="str">
        <f>IF(IFERROR(VLOOKUP(B4955,总表!A:D,4,0),"露易")=0," ",IFERROR(VLOOKUP(B4955,总表!A:D,4,0),"-"))</f>
        <v> </v>
      </c>
      <c r="I4955" s="6" t="str">
        <f t="shared" si="311"/>
        <v> </v>
      </c>
    </row>
    <row r="4956" spans="1:9">
      <c r="A4956" s="6">
        <v>4955</v>
      </c>
      <c r="B4956" s="47" t="str">
        <f t="shared" si="308"/>
        <v>0000135B</v>
      </c>
      <c r="C4956" s="47" t="str">
        <f>IFERROR(VLOOKUP(B4956,总表!A:B,2,0),"-")</f>
        <v>房内地板</v>
      </c>
      <c r="D4956" s="6" t="str">
        <f t="shared" si="309"/>
        <v>房内地板</v>
      </c>
      <c r="E4956" s="6" t="str">
        <f>IFERROR(VLOOKUP(B4956,总表!A:D,3,0),"-")</f>
        <v>拼接地垫地板</v>
      </c>
      <c r="F4956" s="6" t="str">
        <f t="shared" si="310"/>
        <v>拼接地垫地板</v>
      </c>
      <c r="H4956" s="6" t="str">
        <f>IF(IFERROR(VLOOKUP(B4956,总表!A:D,4,0),"露易")=0," ",IFERROR(VLOOKUP(B4956,总表!A:D,4,0),"-"))</f>
        <v> </v>
      </c>
      <c r="I4956" s="6" t="str">
        <f t="shared" si="311"/>
        <v> </v>
      </c>
    </row>
    <row r="4957" spans="1:9">
      <c r="A4957" s="6">
        <v>4956</v>
      </c>
      <c r="B4957" s="47" t="str">
        <f t="shared" si="308"/>
        <v>0000135C</v>
      </c>
      <c r="C4957" s="47" t="str">
        <f>IFERROR(VLOOKUP(B4957,总表!A:B,2,0),"-")</f>
        <v>房内地板</v>
      </c>
      <c r="D4957" s="6" t="str">
        <f t="shared" si="309"/>
        <v>房内地板</v>
      </c>
      <c r="E4957" s="6" t="str">
        <f>IFERROR(VLOOKUP(B4957,总表!A:D,3,0),"-")</f>
        <v>粉嫩巧拼地板</v>
      </c>
      <c r="F4957" s="6" t="str">
        <f t="shared" si="310"/>
        <v>粉嫩巧拼地板</v>
      </c>
      <c r="H4957" s="6" t="str">
        <f>IF(IFERROR(VLOOKUP(B4957,总表!A:D,4,0),"露易")=0," ",IFERROR(VLOOKUP(B4957,总表!A:D,4,0),"-"))</f>
        <v> </v>
      </c>
      <c r="I4957" s="6" t="str">
        <f t="shared" si="311"/>
        <v> </v>
      </c>
    </row>
    <row r="4958" spans="1:9">
      <c r="A4958" s="6">
        <v>4957</v>
      </c>
      <c r="B4958" s="47" t="str">
        <f t="shared" si="308"/>
        <v>0000135D</v>
      </c>
      <c r="C4958" s="47" t="str">
        <f>IFERROR(VLOOKUP(B4958,总表!A:B,2,0),"-")</f>
        <v>房内地板</v>
      </c>
      <c r="D4958" s="6" t="str">
        <f t="shared" si="309"/>
        <v>房内地板</v>
      </c>
      <c r="E4958" s="6" t="str">
        <f>IFERROR(VLOOKUP(B4958,总表!A:D,3,0),"-")</f>
        <v>彩色巧拼地板</v>
      </c>
      <c r="F4958" s="6" t="str">
        <f t="shared" si="310"/>
        <v>彩色巧拼地板</v>
      </c>
      <c r="H4958" s="6" t="str">
        <f>IF(IFERROR(VLOOKUP(B4958,总表!A:D,4,0),"露易")=0," ",IFERROR(VLOOKUP(B4958,总表!A:D,4,0),"-"))</f>
        <v> </v>
      </c>
      <c r="I4958" s="6" t="str">
        <f t="shared" si="311"/>
        <v> </v>
      </c>
    </row>
    <row r="4959" spans="1:9">
      <c r="A4959" s="6">
        <v>4958</v>
      </c>
      <c r="B4959" s="47" t="str">
        <f t="shared" si="308"/>
        <v>0000135E</v>
      </c>
      <c r="C4959" s="47" t="str">
        <f>IFERROR(VLOOKUP(B4959,总表!A:B,2,0),"-")</f>
        <v>房内地板</v>
      </c>
      <c r="D4959" s="6" t="str">
        <f t="shared" si="309"/>
        <v>房内地板</v>
      </c>
      <c r="E4959" s="6" t="str">
        <f>IFERROR(VLOOKUP(B4959,总表!A:D,3,0),"-")</f>
        <v>玫瑰地毯</v>
      </c>
      <c r="F4959" s="6" t="str">
        <f t="shared" si="310"/>
        <v>玫瑰地毯</v>
      </c>
      <c r="H4959" s="6" t="str">
        <f>IF(IFERROR(VLOOKUP(B4959,总表!A:D,4,0),"露易")=0," ",IFERROR(VLOOKUP(B4959,总表!A:D,4,0),"-"))</f>
        <v> </v>
      </c>
      <c r="I4959" s="6" t="str">
        <f t="shared" si="311"/>
        <v> </v>
      </c>
    </row>
    <row r="4960" spans="1:9">
      <c r="A4960" s="6">
        <v>4959</v>
      </c>
      <c r="B4960" s="47" t="str">
        <f t="shared" si="308"/>
        <v>0000135F</v>
      </c>
      <c r="C4960" s="47" t="str">
        <f>IFERROR(VLOOKUP(B4960,总表!A:B,2,0),"-")</f>
        <v>房内地板</v>
      </c>
      <c r="D4960" s="6" t="str">
        <f t="shared" si="309"/>
        <v>房内地板</v>
      </c>
      <c r="E4960" s="6" t="str">
        <f>IFERROR(VLOOKUP(B4960,总表!A:D,3,0),"-")</f>
        <v>豹纹地板</v>
      </c>
      <c r="F4960" s="6" t="str">
        <f t="shared" si="310"/>
        <v>豹纹地板</v>
      </c>
      <c r="H4960" s="6" t="str">
        <f>IF(IFERROR(VLOOKUP(B4960,总表!A:D,4,0),"露易")=0," ",IFERROR(VLOOKUP(B4960,总表!A:D,4,0),"-"))</f>
        <v> </v>
      </c>
      <c r="I4960" s="6" t="str">
        <f t="shared" si="311"/>
        <v> </v>
      </c>
    </row>
    <row r="4961" spans="1:9">
      <c r="A4961" s="6">
        <v>4960</v>
      </c>
      <c r="B4961" s="47" t="str">
        <f t="shared" si="308"/>
        <v>00001360</v>
      </c>
      <c r="C4961" s="47" t="str">
        <f>IFERROR(VLOOKUP(B4961,总表!A:B,2,0),"-")</f>
        <v>房内地板</v>
      </c>
      <c r="D4961" s="6" t="str">
        <f t="shared" si="309"/>
        <v>房内地板</v>
      </c>
      <c r="E4961" s="51" t="str">
        <f>IFERROR(VLOOKUP(B4961,总表!A:D,3,0),"-")</f>
        <v>铁板地板</v>
      </c>
      <c r="F4961" s="51" t="str">
        <f t="shared" si="310"/>
        <v>铁板地板</v>
      </c>
      <c r="H4961" s="6" t="str">
        <f>IF(IFERROR(VLOOKUP(B4961,总表!A:D,4,0),"露易")=0," ",IFERROR(VLOOKUP(B4961,总表!A:D,4,0),"-"))</f>
        <v> </v>
      </c>
      <c r="I4961" s="6" t="str">
        <f t="shared" si="311"/>
        <v> </v>
      </c>
    </row>
    <row r="4962" spans="1:9">
      <c r="A4962" s="6">
        <v>4961</v>
      </c>
      <c r="B4962" s="47" t="str">
        <f t="shared" si="308"/>
        <v>00001361</v>
      </c>
      <c r="C4962" s="47" t="str">
        <f>IFERROR(VLOOKUP(B4962,总表!A:B,2,0),"-")</f>
        <v>房内地板</v>
      </c>
      <c r="D4962" s="6" t="str">
        <f t="shared" si="309"/>
        <v>房内地板</v>
      </c>
      <c r="E4962" s="51" t="str">
        <f>IFERROR(VLOOKUP(B4962,总表!A:D,3,0),"-")</f>
        <v>长颈鹿纹地板</v>
      </c>
      <c r="F4962" s="51" t="str">
        <f t="shared" si="310"/>
        <v>长颈鹿纹地板</v>
      </c>
      <c r="H4962" s="6" t="str">
        <f>IF(IFERROR(VLOOKUP(B4962,总表!A:D,4,0),"露易")=0," ",IFERROR(VLOOKUP(B4962,总表!A:D,4,0),"-"))</f>
        <v> </v>
      </c>
      <c r="I4962" s="6" t="str">
        <f t="shared" si="311"/>
        <v> </v>
      </c>
    </row>
    <row r="4963" spans="1:9">
      <c r="A4963" s="6">
        <v>4962</v>
      </c>
      <c r="B4963" s="47" t="str">
        <f t="shared" si="308"/>
        <v>00001362</v>
      </c>
      <c r="C4963" s="47" t="str">
        <f>IFERROR(VLOOKUP(B4963,总表!A:B,2,0),"-")</f>
        <v>房内地板</v>
      </c>
      <c r="D4963" s="6" t="str">
        <f t="shared" si="309"/>
        <v>房内地板</v>
      </c>
      <c r="E4963" s="6" t="str">
        <f>IFERROR(VLOOKUP(B4963,总表!A:D,3,0),"-")</f>
        <v>斑马纹地板</v>
      </c>
      <c r="F4963" s="6" t="str">
        <f t="shared" si="310"/>
        <v>斑马纹地板</v>
      </c>
      <c r="H4963" s="6" t="str">
        <f>IF(IFERROR(VLOOKUP(B4963,总表!A:D,4,0),"露易")=0," ",IFERROR(VLOOKUP(B4963,总表!A:D,4,0),"-"))</f>
        <v> </v>
      </c>
      <c r="I4963" s="6" t="str">
        <f t="shared" si="311"/>
        <v> </v>
      </c>
    </row>
    <row r="4964" spans="1:9">
      <c r="A4964" s="6">
        <v>4963</v>
      </c>
      <c r="B4964" s="47" t="str">
        <f t="shared" si="308"/>
        <v>00001363</v>
      </c>
      <c r="C4964" s="47" t="str">
        <f>IFERROR(VLOOKUP(B4964,总表!A:B,2,0),"-")</f>
        <v>房内地板</v>
      </c>
      <c r="D4964" s="6" t="str">
        <f t="shared" si="309"/>
        <v>房内地板</v>
      </c>
      <c r="E4964" s="6" t="str">
        <f>IFERROR(VLOOKUP(B4964,总表!A:D,3,0),"-")</f>
        <v>条纹地板</v>
      </c>
      <c r="F4964" s="6" t="str">
        <f t="shared" si="310"/>
        <v>条纹地板</v>
      </c>
      <c r="H4964" s="6" t="str">
        <f>IF(IFERROR(VLOOKUP(B4964,总表!A:D,4,0),"露易")=0," ",IFERROR(VLOOKUP(B4964,总表!A:D,4,0),"-"))</f>
        <v> </v>
      </c>
      <c r="I4964" s="6" t="str">
        <f t="shared" si="311"/>
        <v> </v>
      </c>
    </row>
    <row r="4965" spans="1:9">
      <c r="A4965" s="6">
        <v>4964</v>
      </c>
      <c r="B4965" s="47" t="str">
        <f t="shared" si="308"/>
        <v>00001364</v>
      </c>
      <c r="C4965" s="47" t="str">
        <f>IFERROR(VLOOKUP(B4965,总表!A:B,2,0),"-")</f>
        <v>房内地板</v>
      </c>
      <c r="D4965" s="6" t="str">
        <f t="shared" si="309"/>
        <v>房内地板</v>
      </c>
      <c r="E4965" s="6" t="str">
        <f>IFERROR(VLOOKUP(B4965,总表!A:D,3,0),"-")</f>
        <v>竹子地板</v>
      </c>
      <c r="F4965" s="6" t="str">
        <f t="shared" si="310"/>
        <v>竹子地板</v>
      </c>
      <c r="H4965" s="6" t="str">
        <f>IF(IFERROR(VLOOKUP(B4965,总表!A:D,4,0),"露易")=0," ",IFERROR(VLOOKUP(B4965,总表!A:D,4,0),"-"))</f>
        <v> </v>
      </c>
      <c r="I4965" s="6" t="str">
        <f t="shared" si="311"/>
        <v> </v>
      </c>
    </row>
    <row r="4966" spans="1:9">
      <c r="A4966" s="6">
        <v>4965</v>
      </c>
      <c r="B4966" s="47" t="str">
        <f t="shared" si="308"/>
        <v>00001365</v>
      </c>
      <c r="C4966" s="47" t="str">
        <f>IFERROR(VLOOKUP(B4966,总表!A:B,2,0),"-")</f>
        <v>房内地板</v>
      </c>
      <c r="D4966" s="6" t="str">
        <f t="shared" si="309"/>
        <v>房内地板</v>
      </c>
      <c r="E4966" s="6" t="str">
        <f>IFERROR(VLOOKUP(B4966,总表!A:D,3,0),"-")</f>
        <v>米色摩洛哥砖地板</v>
      </c>
      <c r="F4966" s="6" t="str">
        <f t="shared" si="310"/>
        <v>米色摩洛哥砖地板</v>
      </c>
      <c r="H4966" s="6" t="str">
        <f>IF(IFERROR(VLOOKUP(B4966,总表!A:D,4,0),"露易")=0," ",IFERROR(VLOOKUP(B4966,总表!A:D,4,0),"-"))</f>
        <v> </v>
      </c>
      <c r="I4966" s="6" t="str">
        <f t="shared" si="311"/>
        <v> </v>
      </c>
    </row>
    <row r="4967" spans="1:9">
      <c r="A4967" s="6">
        <v>4966</v>
      </c>
      <c r="B4967" s="47" t="str">
        <f t="shared" si="308"/>
        <v>00001366</v>
      </c>
      <c r="C4967" s="47" t="str">
        <f>IFERROR(VLOOKUP(B4967,总表!A:B,2,0),"-")</f>
        <v>房内地板</v>
      </c>
      <c r="D4967" s="6" t="str">
        <f t="shared" si="309"/>
        <v>房内地板</v>
      </c>
      <c r="E4967" s="51" t="str">
        <f>IFERROR(VLOOKUP(B4967,总表!A:D,3,0),"-")</f>
        <v>蓝色摩洛哥砖地板</v>
      </c>
      <c r="F4967" s="51" t="str">
        <f t="shared" si="310"/>
        <v>蓝色摩洛哥砖地板</v>
      </c>
      <c r="H4967" s="6" t="str">
        <f>IF(IFERROR(VLOOKUP(B4967,总表!A:D,4,0),"露易")=0," ",IFERROR(VLOOKUP(B4967,总表!A:D,4,0),"-"))</f>
        <v> </v>
      </c>
      <c r="I4967" s="6" t="str">
        <f t="shared" si="311"/>
        <v> </v>
      </c>
    </row>
    <row r="4968" spans="1:9">
      <c r="A4968" s="6">
        <v>4967</v>
      </c>
      <c r="B4968" s="47" t="str">
        <f t="shared" si="308"/>
        <v>00001367</v>
      </c>
      <c r="C4968" s="47" t="str">
        <f>IFERROR(VLOOKUP(B4968,总表!A:B,2,0),"-")</f>
        <v>房内地板</v>
      </c>
      <c r="D4968" s="6" t="str">
        <f t="shared" si="309"/>
        <v>房内地板</v>
      </c>
      <c r="E4968" s="6" t="str">
        <f>IFERROR(VLOOKUP(B4968,总表!A:D,3,0),"-")</f>
        <v>藤编地板</v>
      </c>
      <c r="F4968" s="6" t="str">
        <f t="shared" si="310"/>
        <v>藤编地板</v>
      </c>
      <c r="H4968" s="6" t="str">
        <f>IF(IFERROR(VLOOKUP(B4968,总表!A:D,4,0),"露易")=0," ",IFERROR(VLOOKUP(B4968,总表!A:D,4,0),"-"))</f>
        <v> </v>
      </c>
      <c r="I4968" s="6" t="str">
        <f t="shared" si="311"/>
        <v> </v>
      </c>
    </row>
    <row r="4969" spans="1:9">
      <c r="A4969" s="6">
        <v>4968</v>
      </c>
      <c r="B4969" s="47" t="str">
        <f t="shared" si="308"/>
        <v>00001368</v>
      </c>
      <c r="C4969" s="47" t="str">
        <f>IFERROR(VLOOKUP(B4969,总表!A:B,2,0),"-")</f>
        <v>房内地板</v>
      </c>
      <c r="D4969" s="6" t="str">
        <f t="shared" si="309"/>
        <v>房内地板</v>
      </c>
      <c r="E4969" s="6" t="str">
        <f>IFERROR(VLOOKUP(B4969,总表!A:D,3,0),"-")</f>
        <v>月球表面地板</v>
      </c>
      <c r="F4969" s="6" t="str">
        <f t="shared" si="310"/>
        <v>月球表面地板</v>
      </c>
      <c r="H4969" s="6" t="str">
        <f>IF(IFERROR(VLOOKUP(B4969,总表!A:D,4,0),"露易")=0," ",IFERROR(VLOOKUP(B4969,总表!A:D,4,0),"-"))</f>
        <v> </v>
      </c>
      <c r="I4969" s="6" t="str">
        <f t="shared" si="311"/>
        <v> </v>
      </c>
    </row>
    <row r="4970" spans="1:9">
      <c r="A4970" s="6">
        <v>4969</v>
      </c>
      <c r="B4970" s="47" t="str">
        <f t="shared" si="308"/>
        <v>00001369</v>
      </c>
      <c r="C4970" s="47" t="str">
        <f>IFERROR(VLOOKUP(B4970,总表!A:B,2,0),"-")</f>
        <v>房内地板</v>
      </c>
      <c r="D4970" s="6" t="str">
        <f t="shared" si="309"/>
        <v>房内地板</v>
      </c>
      <c r="E4970" s="51" t="str">
        <f>IFERROR(VLOOKUP(B4970,总表!A:D,3,0),"-")</f>
        <v>软木地板</v>
      </c>
      <c r="F4970" s="51" t="str">
        <f t="shared" si="310"/>
        <v>软木地板</v>
      </c>
      <c r="H4970" s="6" t="str">
        <f>IF(IFERROR(VLOOKUP(B4970,总表!A:D,4,0),"露易")=0," ",IFERROR(VLOOKUP(B4970,总表!A:D,4,0),"-"))</f>
        <v> </v>
      </c>
      <c r="I4970" s="6" t="str">
        <f t="shared" si="311"/>
        <v> </v>
      </c>
    </row>
    <row r="4971" spans="1:9">
      <c r="A4971" s="6">
        <v>4970</v>
      </c>
      <c r="B4971" s="47" t="str">
        <f t="shared" si="308"/>
        <v>0000136A</v>
      </c>
      <c r="C4971" s="47" t="str">
        <f>IFERROR(VLOOKUP(B4971,总表!A:B,2,0),"-")</f>
        <v>房内地板</v>
      </c>
      <c r="D4971" s="6" t="str">
        <f t="shared" si="309"/>
        <v>房内地板</v>
      </c>
      <c r="E4971" s="6" t="str">
        <f>IFERROR(VLOOKUP(B4971,总表!A:D,3,0),"-")</f>
        <v>沙滩地板</v>
      </c>
      <c r="F4971" s="6" t="str">
        <f t="shared" si="310"/>
        <v>沙滩地板</v>
      </c>
      <c r="H4971" s="6" t="str">
        <f>IF(IFERROR(VLOOKUP(B4971,总表!A:D,4,0),"露易")=0," ",IFERROR(VLOOKUP(B4971,总表!A:D,4,0),"-"))</f>
        <v> </v>
      </c>
      <c r="I4971" s="6" t="str">
        <f t="shared" si="311"/>
        <v> </v>
      </c>
    </row>
    <row r="4972" spans="1:9">
      <c r="A4972" s="6">
        <v>4971</v>
      </c>
      <c r="B4972" s="47" t="str">
        <f t="shared" si="308"/>
        <v>0000136B</v>
      </c>
      <c r="C4972" s="47" t="str">
        <f>IFERROR(VLOOKUP(B4972,总表!A:B,2,0),"-")</f>
        <v>房内地板</v>
      </c>
      <c r="D4972" s="6" t="str">
        <f t="shared" si="309"/>
        <v>房内地板</v>
      </c>
      <c r="E4972" s="6" t="str">
        <f>IFERROR(VLOOKUP(B4972,总表!A:D,3,0),"-")</f>
        <v>陶砖地板</v>
      </c>
      <c r="F4972" s="6" t="str">
        <f t="shared" si="310"/>
        <v>陶砖地板</v>
      </c>
      <c r="H4972" s="6" t="str">
        <f>IF(IFERROR(VLOOKUP(B4972,总表!A:D,4,0),"露易")=0," ",IFERROR(VLOOKUP(B4972,总表!A:D,4,0),"-"))</f>
        <v> </v>
      </c>
      <c r="I4972" s="6" t="str">
        <f t="shared" si="311"/>
        <v> </v>
      </c>
    </row>
    <row r="4973" spans="1:9">
      <c r="A4973" s="6">
        <v>4972</v>
      </c>
      <c r="B4973" s="47" t="str">
        <f t="shared" si="308"/>
        <v>0000136C</v>
      </c>
      <c r="C4973" s="47" t="str">
        <f>IFERROR(VLOOKUP(B4973,总表!A:B,2,0),"-")</f>
        <v>房内地板</v>
      </c>
      <c r="D4973" s="6" t="str">
        <f t="shared" si="309"/>
        <v>房内地板</v>
      </c>
      <c r="E4973" s="6" t="str">
        <f>IFERROR(VLOOKUP(B4973,总表!A:D,3,0),"-")</f>
        <v>麻叶纹砖地板</v>
      </c>
      <c r="F4973" s="6" t="str">
        <f t="shared" si="310"/>
        <v>麻叶纹砖地板</v>
      </c>
      <c r="H4973" s="6" t="str">
        <f>IF(IFERROR(VLOOKUP(B4973,总表!A:D,4,0),"露易")=0," ",IFERROR(VLOOKUP(B4973,总表!A:D,4,0),"-"))</f>
        <v> </v>
      </c>
      <c r="I4973" s="6" t="str">
        <f t="shared" si="311"/>
        <v> </v>
      </c>
    </row>
    <row r="4974" spans="1:9">
      <c r="A4974" s="6">
        <v>4973</v>
      </c>
      <c r="B4974" s="47" t="str">
        <f t="shared" si="308"/>
        <v>0000136D</v>
      </c>
      <c r="C4974" s="47" t="str">
        <f>IFERROR(VLOOKUP(B4974,总表!A:B,2,0),"-")</f>
        <v>房内地板</v>
      </c>
      <c r="D4974" s="6" t="str">
        <f t="shared" si="309"/>
        <v>房内地板</v>
      </c>
      <c r="E4974" s="6" t="str">
        <f>IFERROR(VLOOKUP(B4974,总表!A:D,3,0),"-")</f>
        <v>不规则方形砖地板</v>
      </c>
      <c r="F4974" s="6" t="str">
        <f t="shared" si="310"/>
        <v>不规则方形砖地板</v>
      </c>
      <c r="H4974" s="6" t="str">
        <f>IF(IFERROR(VLOOKUP(B4974,总表!A:D,4,0),"露易")=0," ",IFERROR(VLOOKUP(B4974,总表!A:D,4,0),"-"))</f>
        <v> </v>
      </c>
      <c r="I4974" s="6" t="str">
        <f t="shared" si="311"/>
        <v> </v>
      </c>
    </row>
    <row r="4975" spans="1:9">
      <c r="A4975" s="6">
        <v>4974</v>
      </c>
      <c r="B4975" s="47" t="str">
        <f t="shared" si="308"/>
        <v>0000136E</v>
      </c>
      <c r="C4975" s="47" t="str">
        <f>IFERROR(VLOOKUP(B4975,总表!A:B,2,0),"-")</f>
        <v>房内地板</v>
      </c>
      <c r="D4975" s="6" t="str">
        <f t="shared" si="309"/>
        <v>房内地板</v>
      </c>
      <c r="E4975" s="6" t="str">
        <f>IFERROR(VLOOKUP(B4975,总表!A:D,3,0),"-")</f>
        <v>白色砖块地板</v>
      </c>
      <c r="F4975" s="6" t="str">
        <f t="shared" si="310"/>
        <v>白色砖块地板</v>
      </c>
      <c r="H4975" s="6" t="str">
        <f>IF(IFERROR(VLOOKUP(B4975,总表!A:D,4,0),"露易")=0," ",IFERROR(VLOOKUP(B4975,总表!A:D,4,0),"-"))</f>
        <v> </v>
      </c>
      <c r="I4975" s="6" t="str">
        <f t="shared" si="311"/>
        <v> </v>
      </c>
    </row>
    <row r="4976" spans="1:9">
      <c r="A4976" s="6">
        <v>4975</v>
      </c>
      <c r="B4976" s="47" t="str">
        <f t="shared" si="308"/>
        <v>0000136F</v>
      </c>
      <c r="C4976" s="47" t="str">
        <f>IFERROR(VLOOKUP(B4976,总表!A:B,2,0),"-")</f>
        <v>房内地板</v>
      </c>
      <c r="D4976" s="6" t="str">
        <f t="shared" si="309"/>
        <v>房内地板</v>
      </c>
      <c r="E4976" s="51" t="str">
        <f>IFERROR(VLOOKUP(B4976,总表!A:D,3,0),"-")</f>
        <v>红色砖块地板</v>
      </c>
      <c r="F4976" s="51" t="str">
        <f t="shared" si="310"/>
        <v>红色砖块地板</v>
      </c>
      <c r="H4976" s="6" t="str">
        <f>IF(IFERROR(VLOOKUP(B4976,总表!A:D,4,0),"露易")=0," ",IFERROR(VLOOKUP(B4976,总表!A:D,4,0),"-"))</f>
        <v> </v>
      </c>
      <c r="I4976" s="6" t="str">
        <f t="shared" si="311"/>
        <v> </v>
      </c>
    </row>
    <row r="4977" spans="1:9">
      <c r="A4977" s="6">
        <v>4976</v>
      </c>
      <c r="B4977" s="47" t="str">
        <f t="shared" si="308"/>
        <v>00001370</v>
      </c>
      <c r="C4977" s="47" t="str">
        <f>IFERROR(VLOOKUP(B4977,总表!A:B,2,0),"-")</f>
        <v>房内地板</v>
      </c>
      <c r="D4977" s="6" t="str">
        <f t="shared" si="309"/>
        <v>房内地板</v>
      </c>
      <c r="E4977" s="6" t="str">
        <f>IFERROR(VLOOKUP(B4977,总表!A:D,3,0),"-")</f>
        <v>黑色砖块地板</v>
      </c>
      <c r="F4977" s="6" t="str">
        <f t="shared" si="310"/>
        <v>黑色砖块地板</v>
      </c>
      <c r="H4977" s="6" t="str">
        <f>IF(IFERROR(VLOOKUP(B4977,总表!A:D,4,0),"露易")=0," ",IFERROR(VLOOKUP(B4977,总表!A:D,4,0),"-"))</f>
        <v> </v>
      </c>
      <c r="I4977" s="6" t="str">
        <f t="shared" si="311"/>
        <v> </v>
      </c>
    </row>
    <row r="4978" spans="1:9">
      <c r="A4978" s="6">
        <v>4977</v>
      </c>
      <c r="B4978" s="47" t="str">
        <f t="shared" si="308"/>
        <v>00001371</v>
      </c>
      <c r="C4978" s="47" t="str">
        <f>IFERROR(VLOOKUP(B4978,总表!A:B,2,0),"-")</f>
        <v>房内地板</v>
      </c>
      <c r="D4978" s="6" t="str">
        <f t="shared" si="309"/>
        <v>房内地板</v>
      </c>
      <c r="E4978" s="6" t="str">
        <f>IFERROR(VLOOKUP(B4978,总表!A:D,3,0),"-")</f>
        <v>花纹草席</v>
      </c>
      <c r="F4978" s="6" t="str">
        <f t="shared" si="310"/>
        <v>花纹草席</v>
      </c>
      <c r="H4978" s="6" t="str">
        <f>IF(IFERROR(VLOOKUP(B4978,总表!A:D,4,0),"露易")=0," ",IFERROR(VLOOKUP(B4978,总表!A:D,4,0),"-"))</f>
        <v> </v>
      </c>
      <c r="I4978" s="6" t="str">
        <f t="shared" si="311"/>
        <v> </v>
      </c>
    </row>
    <row r="4979" spans="1:9">
      <c r="A4979" s="6">
        <v>4978</v>
      </c>
      <c r="B4979" s="47" t="str">
        <f t="shared" si="308"/>
        <v>00001372</v>
      </c>
      <c r="C4979" s="47" t="str">
        <f>IFERROR(VLOOKUP(B4979,总表!A:B,2,0),"-")</f>
        <v>房内地板</v>
      </c>
      <c r="D4979" s="6" t="str">
        <f t="shared" si="309"/>
        <v>房内地板</v>
      </c>
      <c r="E4979" s="6" t="str">
        <f>IFERROR(VLOOKUP(B4979,总表!A:D,3,0),"-")</f>
        <v>碎石地板</v>
      </c>
      <c r="F4979" s="6" t="str">
        <f t="shared" si="310"/>
        <v>碎石地板</v>
      </c>
      <c r="H4979" s="6" t="str">
        <f>IF(IFERROR(VLOOKUP(B4979,总表!A:D,4,0),"露易")=0," ",IFERROR(VLOOKUP(B4979,总表!A:D,4,0),"-"))</f>
        <v> </v>
      </c>
      <c r="I4979" s="6" t="str">
        <f t="shared" si="311"/>
        <v> </v>
      </c>
    </row>
    <row r="4980" spans="1:9">
      <c r="A4980" s="6">
        <v>4979</v>
      </c>
      <c r="B4980" s="47" t="str">
        <f t="shared" si="308"/>
        <v>00001373</v>
      </c>
      <c r="C4980" s="47" t="str">
        <f>IFERROR(VLOOKUP(B4980,总表!A:B,2,0),"-")</f>
        <v>房内地板</v>
      </c>
      <c r="D4980" s="6" t="str">
        <f t="shared" si="309"/>
        <v>房内地板</v>
      </c>
      <c r="E4980" s="6" t="str">
        <f>IFERROR(VLOOKUP(B4980,总表!A:D,3,0),"-")</f>
        <v>草坪地板</v>
      </c>
      <c r="F4980" s="6" t="str">
        <f t="shared" si="310"/>
        <v>草坪地板</v>
      </c>
      <c r="H4980" s="6" t="str">
        <f>IF(IFERROR(VLOOKUP(B4980,总表!A:D,4,0),"露易")=0," ",IFERROR(VLOOKUP(B4980,总表!A:D,4,0),"-"))</f>
        <v> </v>
      </c>
      <c r="I4980" s="6" t="str">
        <f t="shared" si="311"/>
        <v> </v>
      </c>
    </row>
    <row r="4981" spans="1:9">
      <c r="A4981" s="6">
        <v>4980</v>
      </c>
      <c r="B4981" s="47" t="str">
        <f t="shared" si="308"/>
        <v>00001374</v>
      </c>
      <c r="C4981" s="47" t="str">
        <f>IFERROR(VLOOKUP(B4981,总表!A:B,2,0),"-")</f>
        <v>房内地板</v>
      </c>
      <c r="D4981" s="6" t="str">
        <f t="shared" si="309"/>
        <v>房内地板</v>
      </c>
      <c r="E4981" s="6" t="str">
        <f>IFERROR(VLOOKUP(B4981,总表!A:D,3,0),"-")</f>
        <v>旱田地板</v>
      </c>
      <c r="F4981" s="6" t="str">
        <f t="shared" si="310"/>
        <v>旱田地板</v>
      </c>
      <c r="H4981" s="6" t="str">
        <f>IF(IFERROR(VLOOKUP(B4981,总表!A:D,4,0),"露易")=0," ",IFERROR(VLOOKUP(B4981,总表!A:D,4,0),"-"))</f>
        <v> </v>
      </c>
      <c r="I4981" s="6" t="str">
        <f t="shared" si="311"/>
        <v> </v>
      </c>
    </row>
    <row r="4982" spans="1:9">
      <c r="A4982" s="6">
        <v>4981</v>
      </c>
      <c r="B4982" s="47" t="str">
        <f t="shared" si="308"/>
        <v>00001375</v>
      </c>
      <c r="C4982" s="47" t="str">
        <f>IFERROR(VLOOKUP(B4982,总表!A:B,2,0),"-")</f>
        <v>房内地板</v>
      </c>
      <c r="D4982" s="6" t="str">
        <f t="shared" si="309"/>
        <v>房内地板</v>
      </c>
      <c r="E4982" s="6" t="str">
        <f>IFERROR(VLOOKUP(B4982,总表!A:D,3,0),"-")</f>
        <v>土壤地板</v>
      </c>
      <c r="F4982" s="6" t="str">
        <f t="shared" si="310"/>
        <v>土壤地板</v>
      </c>
      <c r="H4982" s="6" t="str">
        <f>IF(IFERROR(VLOOKUP(B4982,总表!A:D,4,0),"露易")=0," ",IFERROR(VLOOKUP(B4982,总表!A:D,4,0),"-"))</f>
        <v> </v>
      </c>
      <c r="I4982" s="6" t="str">
        <f t="shared" si="311"/>
        <v> </v>
      </c>
    </row>
    <row r="4983" spans="1:9">
      <c r="A4983" s="6">
        <v>4982</v>
      </c>
      <c r="B4983" s="47" t="str">
        <f t="shared" si="308"/>
        <v>00001376</v>
      </c>
      <c r="C4983" s="47" t="str">
        <f>IFERROR(VLOOKUP(B4983,总表!A:B,2,0),"-")</f>
        <v>房内地板</v>
      </c>
      <c r="D4983" s="6" t="str">
        <f t="shared" si="309"/>
        <v>房内地板</v>
      </c>
      <c r="E4983" s="51" t="str">
        <f>IFERROR(VLOOKUP(B4983,总表!A:D,3,0),"-")</f>
        <v>职业摔角地板</v>
      </c>
      <c r="F4983" s="51" t="str">
        <f t="shared" si="310"/>
        <v>职业摔角地板</v>
      </c>
      <c r="H4983" s="6" t="str">
        <f>IF(IFERROR(VLOOKUP(B4983,总表!A:D,4,0),"露易")=0," ",IFERROR(VLOOKUP(B4983,总表!A:D,4,0),"-"))</f>
        <v> </v>
      </c>
      <c r="I4983" s="6" t="str">
        <f t="shared" si="311"/>
        <v> </v>
      </c>
    </row>
    <row r="4984" spans="1:9">
      <c r="A4984" s="6">
        <v>4983</v>
      </c>
      <c r="B4984" s="47" t="str">
        <f t="shared" si="308"/>
        <v>00001377</v>
      </c>
      <c r="C4984" s="47" t="str">
        <f>IFERROR(VLOOKUP(B4984,总表!A:B,2,0),"-")</f>
        <v>房内地板</v>
      </c>
      <c r="D4984" s="6" t="str">
        <f t="shared" si="309"/>
        <v>房内地板</v>
      </c>
      <c r="E4984" s="6" t="str">
        <f>IFERROR(VLOOKUP(B4984,总表!A:D,3,0),"-")</f>
        <v>沙漠地板</v>
      </c>
      <c r="F4984" s="6" t="str">
        <f t="shared" si="310"/>
        <v>沙漠地板</v>
      </c>
      <c r="H4984" s="6" t="str">
        <f>IF(IFERROR(VLOOKUP(B4984,总表!A:D,4,0),"露易")=0," ",IFERROR(VLOOKUP(B4984,总表!A:D,4,0),"-"))</f>
        <v> </v>
      </c>
      <c r="I4984" s="6" t="str">
        <f t="shared" si="311"/>
        <v> </v>
      </c>
    </row>
    <row r="4985" spans="1:9">
      <c r="A4985" s="6">
        <v>4984</v>
      </c>
      <c r="B4985" s="47" t="str">
        <f t="shared" si="308"/>
        <v>00001378</v>
      </c>
      <c r="C4985" s="47" t="str">
        <f>IFERROR(VLOOKUP(B4985,总表!A:B,2,0),"-")</f>
        <v>房内地板</v>
      </c>
      <c r="D4985" s="6" t="str">
        <f t="shared" si="309"/>
        <v>房内地板</v>
      </c>
      <c r="E4985" s="51" t="str">
        <f>IFERROR(VLOOKUP(B4985,总表!A:D,3,0),"-")</f>
        <v>旷野地板</v>
      </c>
      <c r="F4985" s="51" t="str">
        <f t="shared" si="310"/>
        <v>旷野地板</v>
      </c>
      <c r="H4985" s="6" t="str">
        <f>IF(IFERROR(VLOOKUP(B4985,总表!A:D,4,0),"露易")=0," ",IFERROR(VLOOKUP(B4985,总表!A:D,4,0),"-"))</f>
        <v> </v>
      </c>
      <c r="I4985" s="6" t="str">
        <f t="shared" si="311"/>
        <v> </v>
      </c>
    </row>
    <row r="4986" spans="1:9">
      <c r="A4986" s="6">
        <v>4985</v>
      </c>
      <c r="B4986" s="47" t="str">
        <f t="shared" si="308"/>
        <v>00001379</v>
      </c>
      <c r="C4986" s="47" t="str">
        <f>IFERROR(VLOOKUP(B4986,总表!A:B,2,0),"-")</f>
        <v>房内地板</v>
      </c>
      <c r="D4986" s="6" t="str">
        <f t="shared" si="309"/>
        <v>房内地板</v>
      </c>
      <c r="E4986" s="6" t="str">
        <f>IFERROR(VLOOKUP(B4986,总表!A:D,3,0),"-")</f>
        <v>空地地板</v>
      </c>
      <c r="F4986" s="6" t="str">
        <f t="shared" si="310"/>
        <v>空地地板</v>
      </c>
      <c r="H4986" s="6" t="str">
        <f>IF(IFERROR(VLOOKUP(B4986,总表!A:D,4,0),"露易")=0," ",IFERROR(VLOOKUP(B4986,总表!A:D,4,0),"-"))</f>
        <v> </v>
      </c>
      <c r="I4986" s="6" t="str">
        <f t="shared" si="311"/>
        <v> </v>
      </c>
    </row>
    <row r="4987" spans="1:9">
      <c r="A4987" s="6">
        <v>4986</v>
      </c>
      <c r="B4987" s="47" t="str">
        <f t="shared" si="308"/>
        <v>0000137A</v>
      </c>
      <c r="C4987" s="47" t="str">
        <f>IFERROR(VLOOKUP(B4987,总表!A:B,2,0),"-")</f>
        <v>房内地板</v>
      </c>
      <c r="D4987" s="6" t="str">
        <f t="shared" si="309"/>
        <v>房内地板</v>
      </c>
      <c r="E4987" s="6" t="str">
        <f>IFERROR(VLOOKUP(B4987,总表!A:D,3,0),"-")</f>
        <v>金钱地板</v>
      </c>
      <c r="F4987" s="6" t="str">
        <f t="shared" si="310"/>
        <v>金钱地板</v>
      </c>
      <c r="H4987" s="6" t="str">
        <f>IF(IFERROR(VLOOKUP(B4987,总表!A:D,4,0),"露易")=0," ",IFERROR(VLOOKUP(B4987,总表!A:D,4,0),"-"))</f>
        <v> </v>
      </c>
      <c r="I4987" s="6" t="str">
        <f t="shared" si="311"/>
        <v> </v>
      </c>
    </row>
    <row r="4988" spans="1:9">
      <c r="A4988" s="6">
        <v>4987</v>
      </c>
      <c r="B4988" s="47" t="str">
        <f t="shared" si="308"/>
        <v>0000137B</v>
      </c>
      <c r="C4988" s="47" t="str">
        <f>IFERROR(VLOOKUP(B4988,总表!A:B,2,0),"-")</f>
        <v>房内地板</v>
      </c>
      <c r="D4988" s="6" t="str">
        <f t="shared" si="309"/>
        <v>房内地板</v>
      </c>
      <c r="E4988" s="6" t="str">
        <f>IFERROR(VLOOKUP(B4988,总表!A:D,3,0),"-")</f>
        <v>立方嵌木地板</v>
      </c>
      <c r="F4988" s="6" t="str">
        <f t="shared" si="310"/>
        <v>立方嵌木地板</v>
      </c>
      <c r="H4988" s="6" t="str">
        <f>IF(IFERROR(VLOOKUP(B4988,总表!A:D,4,0),"露易")=0," ",IFERROR(VLOOKUP(B4988,总表!A:D,4,0),"-"))</f>
        <v> </v>
      </c>
      <c r="I4988" s="6" t="str">
        <f t="shared" si="311"/>
        <v> </v>
      </c>
    </row>
    <row r="4989" spans="1:9">
      <c r="A4989" s="6">
        <v>4988</v>
      </c>
      <c r="B4989" s="47" t="str">
        <f t="shared" si="308"/>
        <v>0000137C</v>
      </c>
      <c r="C4989" s="47" t="str">
        <f>IFERROR(VLOOKUP(B4989,总表!A:B,2,0),"-")</f>
        <v>房内地板</v>
      </c>
      <c r="D4989" s="6" t="str">
        <f t="shared" si="309"/>
        <v>房内地板</v>
      </c>
      <c r="E4989" s="6" t="str">
        <f>IFERROR(VLOOKUP(B4989,总表!A:D,3,0),"-")</f>
        <v>画室地板</v>
      </c>
      <c r="F4989" s="6" t="str">
        <f t="shared" si="310"/>
        <v>画室地板</v>
      </c>
      <c r="H4989" s="6" t="str">
        <f>IF(IFERROR(VLOOKUP(B4989,总表!A:D,4,0),"露易")=0," ",IFERROR(VLOOKUP(B4989,总表!A:D,4,0),"-"))</f>
        <v> </v>
      </c>
      <c r="I4989" s="6" t="str">
        <f t="shared" si="311"/>
        <v> </v>
      </c>
    </row>
    <row r="4990" spans="1:9">
      <c r="A4990" s="6">
        <v>4989</v>
      </c>
      <c r="B4990" s="47" t="str">
        <f t="shared" si="308"/>
        <v>0000137D</v>
      </c>
      <c r="C4990" s="47" t="str">
        <f>IFERROR(VLOOKUP(B4990,总表!A:B,2,0),"-")</f>
        <v>房内地板</v>
      </c>
      <c r="D4990" s="6" t="str">
        <f t="shared" si="309"/>
        <v>房内地板</v>
      </c>
      <c r="E4990" s="6" t="str">
        <f>IFERROR(VLOOKUP(B4990,总表!A:D,3,0),"-")</f>
        <v>滑雪场地板</v>
      </c>
      <c r="F4990" s="6" t="str">
        <f t="shared" si="310"/>
        <v>滑雪场地板</v>
      </c>
      <c r="H4990" s="6" t="str">
        <f>IF(IFERROR(VLOOKUP(B4990,总表!A:D,4,0),"露易")=0," ",IFERROR(VLOOKUP(B4990,总表!A:D,4,0),"-"))</f>
        <v> </v>
      </c>
      <c r="I4990" s="6" t="str">
        <f t="shared" si="311"/>
        <v> </v>
      </c>
    </row>
    <row r="4991" spans="1:9">
      <c r="A4991" s="6">
        <v>4990</v>
      </c>
      <c r="B4991" s="47" t="str">
        <f t="shared" si="308"/>
        <v>0000137E</v>
      </c>
      <c r="C4991" s="47" t="str">
        <f>IFERROR(VLOOKUP(B4991,总表!A:B,2,0),"-")</f>
        <v>房内地板</v>
      </c>
      <c r="D4991" s="6" t="str">
        <f t="shared" si="309"/>
        <v>房内地板</v>
      </c>
      <c r="E4991" s="51" t="str">
        <f>IFERROR(VLOOKUP(B4991,总表!A:D,3,0),"-")</f>
        <v>枫叶地板</v>
      </c>
      <c r="F4991" s="51" t="str">
        <f t="shared" si="310"/>
        <v>枫叶地板</v>
      </c>
      <c r="H4991" s="6" t="str">
        <f>IF(IFERROR(VLOOKUP(B4991,总表!A:D,4,0),"露易")=0," ",IFERROR(VLOOKUP(B4991,总表!A:D,4,0),"-"))</f>
        <v> </v>
      </c>
      <c r="I4991" s="6" t="str">
        <f t="shared" si="311"/>
        <v> </v>
      </c>
    </row>
    <row r="4992" spans="1:9">
      <c r="A4992" s="6">
        <v>4991</v>
      </c>
      <c r="B4992" s="47" t="str">
        <f t="shared" si="308"/>
        <v>0000137F</v>
      </c>
      <c r="C4992" s="47" t="str">
        <f>IFERROR(VLOOKUP(B4992,总表!A:B,2,0),"-")</f>
        <v>房内地板</v>
      </c>
      <c r="D4992" s="6" t="str">
        <f t="shared" si="309"/>
        <v>房内地板</v>
      </c>
      <c r="E4992" s="6" t="str">
        <f>IFERROR(VLOOKUP(B4992,总表!A:D,3,0),"-")</f>
        <v>浅色系嵌木地板</v>
      </c>
      <c r="F4992" s="6" t="str">
        <f t="shared" si="310"/>
        <v>浅色系嵌木地板</v>
      </c>
      <c r="H4992" s="6" t="str">
        <f>IF(IFERROR(VLOOKUP(B4992,总表!A:D,4,0),"露易")=0," ",IFERROR(VLOOKUP(B4992,总表!A:D,4,0),"-"))</f>
        <v> </v>
      </c>
      <c r="I4992" s="6" t="str">
        <f t="shared" si="311"/>
        <v> </v>
      </c>
    </row>
    <row r="4993" spans="1:9">
      <c r="A4993" s="6">
        <v>4992</v>
      </c>
      <c r="B4993" s="47" t="str">
        <f t="shared" si="308"/>
        <v>00001380</v>
      </c>
      <c r="C4993" s="47" t="str">
        <f>IFERROR(VLOOKUP(B4993,总表!A:B,2,0),"-")</f>
        <v>房内地板</v>
      </c>
      <c r="D4993" s="6" t="str">
        <f t="shared" si="309"/>
        <v>房内地板</v>
      </c>
      <c r="E4993" s="6" t="str">
        <f>IFERROR(VLOOKUP(B4993,总表!A:D,3,0),"-")</f>
        <v>深色系嵌木地板</v>
      </c>
      <c r="F4993" s="6" t="str">
        <f t="shared" si="310"/>
        <v>深色系嵌木地板</v>
      </c>
      <c r="H4993" s="6" t="str">
        <f>IF(IFERROR(VLOOKUP(B4993,总表!A:D,4,0),"露易")=0," ",IFERROR(VLOOKUP(B4993,总表!A:D,4,0),"-"))</f>
        <v> </v>
      </c>
      <c r="I4993" s="6" t="str">
        <f t="shared" si="311"/>
        <v> </v>
      </c>
    </row>
    <row r="4994" spans="1:9">
      <c r="A4994" s="6">
        <v>4993</v>
      </c>
      <c r="B4994" s="47" t="str">
        <f t="shared" ref="B4994:B5057" si="312">DEC2HEX(ROW(A4993),8)</f>
        <v>00001381</v>
      </c>
      <c r="C4994" s="47" t="str">
        <f>IFERROR(VLOOKUP(B4994,总表!A:B,2,0),"-")</f>
        <v>房内地板</v>
      </c>
      <c r="D4994" s="6" t="str">
        <f t="shared" ref="D4994:D5057" si="313">C4994</f>
        <v>房内地板</v>
      </c>
      <c r="E4994" s="6" t="str">
        <f>IFERROR(VLOOKUP(B4994,总表!A:D,3,0),"-")</f>
        <v>花式马赛克砖地板</v>
      </c>
      <c r="F4994" s="6" t="str">
        <f t="shared" ref="F4994:F5057" si="314">E4994</f>
        <v>花式马赛克砖地板</v>
      </c>
      <c r="H4994" s="6" t="str">
        <f>IF(IFERROR(VLOOKUP(B4994,总表!A:D,4,0),"露易")=0," ",IFERROR(VLOOKUP(B4994,总表!A:D,4,0),"-"))</f>
        <v> </v>
      </c>
      <c r="I4994" s="6" t="str">
        <f t="shared" ref="I4994:I5057" si="315">H4994</f>
        <v> </v>
      </c>
    </row>
    <row r="4995" spans="1:9">
      <c r="A4995" s="6">
        <v>4994</v>
      </c>
      <c r="B4995" s="47" t="str">
        <f t="shared" si="312"/>
        <v>00001382</v>
      </c>
      <c r="C4995" s="47" t="str">
        <f>IFERROR(VLOOKUP(B4995,总表!A:B,2,0),"-")</f>
        <v>房内地板</v>
      </c>
      <c r="D4995" s="6" t="str">
        <f t="shared" si="313"/>
        <v>房内地板</v>
      </c>
      <c r="E4995" s="6" t="str">
        <f>IFERROR(VLOOKUP(B4995,总表!A:D,3,0),"-")</f>
        <v>菱格纹砖地板</v>
      </c>
      <c r="F4995" s="6" t="str">
        <f t="shared" si="314"/>
        <v>菱格纹砖地板</v>
      </c>
      <c r="H4995" s="6" t="str">
        <f>IF(IFERROR(VLOOKUP(B4995,总表!A:D,4,0),"露易")=0," ",IFERROR(VLOOKUP(B4995,总表!A:D,4,0),"-"))</f>
        <v> </v>
      </c>
      <c r="I4995" s="6" t="str">
        <f t="shared" si="315"/>
        <v> </v>
      </c>
    </row>
    <row r="4996" spans="1:9">
      <c r="A4996" s="6">
        <v>4995</v>
      </c>
      <c r="B4996" s="47" t="str">
        <f t="shared" si="312"/>
        <v>00001383</v>
      </c>
      <c r="C4996" s="47" t="str">
        <f>IFERROR(VLOOKUP(B4996,总表!A:B,2,0),"-")</f>
        <v>房内地板</v>
      </c>
      <c r="D4996" s="6" t="str">
        <f t="shared" si="313"/>
        <v>房内地板</v>
      </c>
      <c r="E4996" s="6" t="str">
        <f>IFERROR(VLOOKUP(B4996,总表!A:D,3,0),"-")</f>
        <v>拼接砖地板</v>
      </c>
      <c r="F4996" s="6" t="str">
        <f t="shared" si="314"/>
        <v>拼接砖地板</v>
      </c>
      <c r="H4996" s="6" t="str">
        <f>IF(IFERROR(VLOOKUP(B4996,总表!A:D,4,0),"露易")=0," ",IFERROR(VLOOKUP(B4996,总表!A:D,4,0),"-"))</f>
        <v> </v>
      </c>
      <c r="I4996" s="6" t="str">
        <f t="shared" si="315"/>
        <v> </v>
      </c>
    </row>
    <row r="4997" spans="1:9">
      <c r="A4997" s="6">
        <v>4996</v>
      </c>
      <c r="B4997" s="47" t="str">
        <f t="shared" si="312"/>
        <v>00001384</v>
      </c>
      <c r="C4997" s="47" t="str">
        <f>IFERROR(VLOOKUP(B4997,总表!A:B,2,0),"-")</f>
        <v>房内地板</v>
      </c>
      <c r="D4997" s="6" t="str">
        <f t="shared" si="313"/>
        <v>房内地板</v>
      </c>
      <c r="E4997" s="51" t="str">
        <f>IFERROR(VLOOKUP(B4997,总表!A:D,3,0),"-")</f>
        <v>赛车赛道地板</v>
      </c>
      <c r="F4997" s="51" t="str">
        <f t="shared" si="314"/>
        <v>赛车赛道地板</v>
      </c>
      <c r="H4997" s="6" t="str">
        <f>IF(IFERROR(VLOOKUP(B4997,总表!A:D,4,0),"露易")=0," ",IFERROR(VLOOKUP(B4997,总表!A:D,4,0),"-"))</f>
        <v> </v>
      </c>
      <c r="I4997" s="6" t="str">
        <f t="shared" si="315"/>
        <v> </v>
      </c>
    </row>
    <row r="4998" spans="1:9">
      <c r="A4998" s="6">
        <v>4997</v>
      </c>
      <c r="B4998" s="47" t="str">
        <f t="shared" si="312"/>
        <v>00001385</v>
      </c>
      <c r="C4998" s="47" t="str">
        <f>IFERROR(VLOOKUP(B4998,总表!A:B,2,0),"-")</f>
        <v>房内地板</v>
      </c>
      <c r="D4998" s="6" t="str">
        <f t="shared" si="313"/>
        <v>房内地板</v>
      </c>
      <c r="E4998" s="6" t="str">
        <f>IFERROR(VLOOKUP(B4998,总表!A:D,3,0),"-")</f>
        <v>停车场地板</v>
      </c>
      <c r="F4998" s="6" t="str">
        <f t="shared" si="314"/>
        <v>停车场地板</v>
      </c>
      <c r="H4998" s="6" t="str">
        <f>IF(IFERROR(VLOOKUP(B4998,总表!A:D,4,0),"露易")=0," ",IFERROR(VLOOKUP(B4998,总表!A:D,4,0),"-"))</f>
        <v> </v>
      </c>
      <c r="I4998" s="6" t="str">
        <f t="shared" si="315"/>
        <v> </v>
      </c>
    </row>
    <row r="4999" spans="1:9">
      <c r="A4999" s="6">
        <v>4998</v>
      </c>
      <c r="B4999" s="47" t="str">
        <f t="shared" si="312"/>
        <v>00001386</v>
      </c>
      <c r="C4999" s="47" t="str">
        <f>IFERROR(VLOOKUP(B4999,总表!A:B,2,0),"-")</f>
        <v>房内地板</v>
      </c>
      <c r="D4999" s="6" t="str">
        <f t="shared" si="313"/>
        <v>房内地板</v>
      </c>
      <c r="E4999" s="6" t="str">
        <f>IFERROR(VLOOKUP(B4999,总表!A:D,3,0),"-")</f>
        <v>弧形砖块地板</v>
      </c>
      <c r="F4999" s="6" t="str">
        <f t="shared" si="314"/>
        <v>弧形砖块地板</v>
      </c>
      <c r="H4999" s="6" t="str">
        <f>IF(IFERROR(VLOOKUP(B4999,总表!A:D,4,0),"露易")=0," ",IFERROR(VLOOKUP(B4999,总表!A:D,4,0),"-"))</f>
        <v> </v>
      </c>
      <c r="I4999" s="6" t="str">
        <f t="shared" si="315"/>
        <v> </v>
      </c>
    </row>
    <row r="5000" spans="1:9">
      <c r="A5000" s="6">
        <v>4999</v>
      </c>
      <c r="B5000" s="47" t="str">
        <f t="shared" si="312"/>
        <v>00001387</v>
      </c>
      <c r="C5000" s="47" t="str">
        <f>IFERROR(VLOOKUP(B5000,总表!A:B,2,0),"-")</f>
        <v>房内地板</v>
      </c>
      <c r="D5000" s="6" t="str">
        <f t="shared" si="313"/>
        <v>房内地板</v>
      </c>
      <c r="E5000" s="6" t="str">
        <f>IFERROR(VLOOKUP(B5000,总表!A:D,3,0),"-")</f>
        <v>蜂蜜地板</v>
      </c>
      <c r="F5000" s="6" t="str">
        <f t="shared" si="314"/>
        <v>蜂蜜地板</v>
      </c>
      <c r="H5000" s="6" t="str">
        <f>IF(IFERROR(VLOOKUP(B5000,总表!A:D,4,0),"露易")=0," ",IFERROR(VLOOKUP(B5000,总表!A:D,4,0),"-"))</f>
        <v> </v>
      </c>
      <c r="I5000" s="6" t="str">
        <f t="shared" si="315"/>
        <v> </v>
      </c>
    </row>
    <row r="5001" spans="1:9">
      <c r="A5001" s="6">
        <v>5000</v>
      </c>
      <c r="B5001" s="47" t="str">
        <f t="shared" si="312"/>
        <v>00001388</v>
      </c>
      <c r="C5001" s="47" t="str">
        <f>IFERROR(VLOOKUP(B5001,总表!A:B,2,0),"-")</f>
        <v>房内地板</v>
      </c>
      <c r="D5001" s="6" t="str">
        <f t="shared" si="313"/>
        <v>房内地板</v>
      </c>
      <c r="E5001" s="51" t="str">
        <f>IFERROR(VLOOKUP(B5001,总表!A:D,3,0),"-")</f>
        <v>红色简约地毯</v>
      </c>
      <c r="F5001" s="51" t="str">
        <f t="shared" si="314"/>
        <v>红色简约地毯</v>
      </c>
      <c r="H5001" s="6" t="str">
        <f>IF(IFERROR(VLOOKUP(B5001,总表!A:D,4,0),"露易")=0," ",IFERROR(VLOOKUP(B5001,总表!A:D,4,0),"-"))</f>
        <v> </v>
      </c>
      <c r="I5001" s="6" t="str">
        <f t="shared" si="315"/>
        <v> </v>
      </c>
    </row>
    <row r="5002" spans="1:9">
      <c r="A5002" s="6">
        <v>5001</v>
      </c>
      <c r="B5002" s="47" t="str">
        <f t="shared" si="312"/>
        <v>00001389</v>
      </c>
      <c r="C5002" s="47" t="str">
        <f>IFERROR(VLOOKUP(B5002,总表!A:B,2,0),"-")</f>
        <v>房内地板</v>
      </c>
      <c r="D5002" s="6" t="str">
        <f t="shared" si="313"/>
        <v>房内地板</v>
      </c>
      <c r="E5002" s="51" t="str">
        <f>IFERROR(VLOOKUP(B5002,总表!A:D,3,0),"-")</f>
        <v>蓝色简约地毯</v>
      </c>
      <c r="F5002" s="51" t="str">
        <f t="shared" si="314"/>
        <v>蓝色简约地毯</v>
      </c>
      <c r="H5002" s="6" t="str">
        <f>IF(IFERROR(VLOOKUP(B5002,总表!A:D,4,0),"露易")=0," ",IFERROR(VLOOKUP(B5002,总表!A:D,4,0),"-"))</f>
        <v> </v>
      </c>
      <c r="I5002" s="6" t="str">
        <f t="shared" si="315"/>
        <v> </v>
      </c>
    </row>
    <row r="5003" spans="1:9">
      <c r="A5003" s="6">
        <v>5002</v>
      </c>
      <c r="B5003" s="47" t="str">
        <f t="shared" si="312"/>
        <v>0000138A</v>
      </c>
      <c r="C5003" s="47" t="str">
        <f>IFERROR(VLOOKUP(B5003,总表!A:B,2,0),"-")</f>
        <v>-</v>
      </c>
      <c r="D5003" s="6" t="str">
        <f t="shared" si="313"/>
        <v>-</v>
      </c>
      <c r="E5003" s="6" t="str">
        <f>IFERROR(VLOOKUP(B5003,总表!A:D,3,0),"-")</f>
        <v>-</v>
      </c>
      <c r="F5003" s="6" t="str">
        <f t="shared" si="314"/>
        <v>-</v>
      </c>
      <c r="G5003" s="6" t="s">
        <v>9</v>
      </c>
      <c r="H5003" s="6" t="str">
        <f>IF(IFERROR(VLOOKUP(B5003,总表!A:D,4,0),"露易")=0," ",IFERROR(VLOOKUP(B5003,总表!A:D,4,0),"-"))</f>
        <v>-</v>
      </c>
      <c r="I5003" s="6" t="str">
        <f t="shared" si="315"/>
        <v>-</v>
      </c>
    </row>
    <row r="5004" spans="1:9">
      <c r="A5004" s="6">
        <v>5003</v>
      </c>
      <c r="B5004" s="47" t="str">
        <f t="shared" si="312"/>
        <v>0000138B</v>
      </c>
      <c r="C5004" s="47" t="str">
        <f>IFERROR(VLOOKUP(B5004,总表!A:B,2,0),"-")</f>
        <v>房内地板</v>
      </c>
      <c r="D5004" s="6" t="str">
        <f t="shared" si="313"/>
        <v>房内地板</v>
      </c>
      <c r="E5004" s="6" t="str">
        <f>IFERROR(VLOOKUP(B5004,总表!A:D,3,0),"-")</f>
        <v>紫色简约地毯</v>
      </c>
      <c r="F5004" s="6" t="str">
        <f t="shared" si="314"/>
        <v>紫色简约地毯</v>
      </c>
      <c r="H5004" s="6" t="str">
        <f>IF(IFERROR(VLOOKUP(B5004,总表!A:D,4,0),"露易")=0," ",IFERROR(VLOOKUP(B5004,总表!A:D,4,0),"-"))</f>
        <v> </v>
      </c>
      <c r="I5004" s="6" t="str">
        <f t="shared" si="315"/>
        <v> </v>
      </c>
    </row>
    <row r="5005" spans="1:9">
      <c r="A5005" s="6">
        <v>5004</v>
      </c>
      <c r="B5005" s="47" t="str">
        <f t="shared" si="312"/>
        <v>0000138C</v>
      </c>
      <c r="C5005" s="47" t="str">
        <f>IFERROR(VLOOKUP(B5005,总表!A:B,2,0),"-")</f>
        <v>房内地板</v>
      </c>
      <c r="D5005" s="6" t="str">
        <f t="shared" si="313"/>
        <v>房内地板</v>
      </c>
      <c r="E5005" s="6" t="str">
        <f>IFERROR(VLOOKUP(B5005,总表!A:D,3,0),"-")</f>
        <v>白色简约地毯</v>
      </c>
      <c r="F5005" s="6" t="str">
        <f t="shared" si="314"/>
        <v>白色简约地毯</v>
      </c>
      <c r="H5005" s="6" t="str">
        <f>IF(IFERROR(VLOOKUP(B5005,总表!A:D,4,0),"露易")=0," ",IFERROR(VLOOKUP(B5005,总表!A:D,4,0),"-"))</f>
        <v> </v>
      </c>
      <c r="I5005" s="6" t="str">
        <f t="shared" si="315"/>
        <v> </v>
      </c>
    </row>
    <row r="5006" spans="1:9">
      <c r="A5006" s="6">
        <v>5005</v>
      </c>
      <c r="B5006" s="47" t="str">
        <f t="shared" si="312"/>
        <v>0000138D</v>
      </c>
      <c r="C5006" s="47" t="str">
        <f>IFERROR(VLOOKUP(B5006,总表!A:B,2,0),"-")</f>
        <v>房内地板</v>
      </c>
      <c r="D5006" s="6" t="str">
        <f t="shared" si="313"/>
        <v>房内地板</v>
      </c>
      <c r="E5006" s="6" t="str">
        <f>IFERROR(VLOOKUP(B5006,总表!A:D,3,0),"-")</f>
        <v>草原地板</v>
      </c>
      <c r="F5006" s="6" t="str">
        <f t="shared" si="314"/>
        <v>草原地板</v>
      </c>
      <c r="H5006" s="6" t="str">
        <f>IF(IFERROR(VLOOKUP(B5006,总表!A:D,4,0),"露易")=0," ",IFERROR(VLOOKUP(B5006,总表!A:D,4,0),"-"))</f>
        <v> </v>
      </c>
      <c r="I5006" s="6" t="str">
        <f t="shared" si="315"/>
        <v> </v>
      </c>
    </row>
    <row r="5007" spans="1:9">
      <c r="A5007" s="6">
        <v>5006</v>
      </c>
      <c r="B5007" s="47" t="str">
        <f t="shared" si="312"/>
        <v>0000138E</v>
      </c>
      <c r="C5007" s="47" t="str">
        <f>IFERROR(VLOOKUP(B5007,总表!A:B,2,0),"-")</f>
        <v>房内地板</v>
      </c>
      <c r="D5007" s="6" t="str">
        <f t="shared" si="313"/>
        <v>房内地板</v>
      </c>
      <c r="E5007" s="6" t="str">
        <f>IFERROR(VLOOKUP(B5007,总表!A:D,3,0),"-")</f>
        <v>花草地板</v>
      </c>
      <c r="F5007" s="6" t="str">
        <f t="shared" si="314"/>
        <v>花草地板</v>
      </c>
      <c r="H5007" s="6" t="str">
        <f>IF(IFERROR(VLOOKUP(B5007,总表!A:D,4,0),"露易")=0," ",IFERROR(VLOOKUP(B5007,总表!A:D,4,0),"-"))</f>
        <v> </v>
      </c>
      <c r="I5007" s="6" t="str">
        <f t="shared" si="315"/>
        <v> </v>
      </c>
    </row>
    <row r="5008" spans="1:9">
      <c r="A5008" s="6">
        <v>5007</v>
      </c>
      <c r="B5008" s="47" t="str">
        <f t="shared" si="312"/>
        <v>0000138F</v>
      </c>
      <c r="C5008" s="47" t="str">
        <f>IFERROR(VLOOKUP(B5008,总表!A:B,2,0),"-")</f>
        <v>房内地板</v>
      </c>
      <c r="D5008" s="6" t="str">
        <f t="shared" si="313"/>
        <v>房内地板</v>
      </c>
      <c r="E5008" s="6" t="str">
        <f>IFERROR(VLOOKUP(B5008,总表!A:D,3,0),"-")</f>
        <v>斑马线地板</v>
      </c>
      <c r="F5008" s="6" t="str">
        <f t="shared" si="314"/>
        <v>斑马线地板</v>
      </c>
      <c r="H5008" s="6" t="str">
        <f>IF(IFERROR(VLOOKUP(B5008,总表!A:D,4,0),"露易")=0," ",IFERROR(VLOOKUP(B5008,总表!A:D,4,0),"-"))</f>
        <v> </v>
      </c>
      <c r="I5008" s="6" t="str">
        <f t="shared" si="315"/>
        <v> </v>
      </c>
    </row>
    <row r="5009" spans="1:9">
      <c r="A5009" s="6">
        <v>5008</v>
      </c>
      <c r="B5009" s="47" t="str">
        <f t="shared" si="312"/>
        <v>00001390</v>
      </c>
      <c r="C5009" s="47" t="str">
        <f>IFERROR(VLOOKUP(B5009,总表!A:B,2,0),"-")</f>
        <v>房内地板</v>
      </c>
      <c r="D5009" s="6" t="str">
        <f t="shared" si="313"/>
        <v>房内地板</v>
      </c>
      <c r="E5009" s="6" t="str">
        <f>IFERROR(VLOOKUP(B5009,总表!A:D,3,0),"-")</f>
        <v>人行道地板</v>
      </c>
      <c r="F5009" s="6" t="str">
        <f t="shared" si="314"/>
        <v>人行道地板</v>
      </c>
      <c r="H5009" s="6" t="str">
        <f>IF(IFERROR(VLOOKUP(B5009,总表!A:D,4,0),"露易")=0," ",IFERROR(VLOOKUP(B5009,总表!A:D,4,0),"-"))</f>
        <v> </v>
      </c>
      <c r="I5009" s="6" t="str">
        <f t="shared" si="315"/>
        <v> </v>
      </c>
    </row>
    <row r="5010" spans="1:9">
      <c r="A5010" s="6">
        <v>5009</v>
      </c>
      <c r="B5010" s="47" t="str">
        <f t="shared" si="312"/>
        <v>00001391</v>
      </c>
      <c r="C5010" s="47" t="str">
        <f>IFERROR(VLOOKUP(B5010,总表!A:B,2,0),"-")</f>
        <v>房内地板</v>
      </c>
      <c r="D5010" s="6" t="str">
        <f t="shared" si="313"/>
        <v>房内地板</v>
      </c>
      <c r="E5010" s="51" t="str">
        <f>IFERROR(VLOOKUP(B5010,总表!A:D,3,0),"-")</f>
        <v>车站月台地板</v>
      </c>
      <c r="F5010" s="51" t="str">
        <f t="shared" si="314"/>
        <v>车站月台地板</v>
      </c>
      <c r="H5010" s="6" t="str">
        <f>IF(IFERROR(VLOOKUP(B5010,总表!A:D,4,0),"露易")=0," ",IFERROR(VLOOKUP(B5010,总表!A:D,4,0),"-"))</f>
        <v> </v>
      </c>
      <c r="I5010" s="6" t="str">
        <f t="shared" si="315"/>
        <v> </v>
      </c>
    </row>
    <row r="5011" spans="1:9">
      <c r="A5011" s="6">
        <v>5010</v>
      </c>
      <c r="B5011" s="47" t="str">
        <f t="shared" si="312"/>
        <v>00001392</v>
      </c>
      <c r="C5011" s="47" t="str">
        <f>IFERROR(VLOOKUP(B5011,总表!A:B,2,0),"-")</f>
        <v>房内地板</v>
      </c>
      <c r="D5011" s="6" t="str">
        <f t="shared" si="313"/>
        <v>房内地板</v>
      </c>
      <c r="E5011" s="6" t="str">
        <f>IFERROR(VLOOKUP(B5011,总表!A:D,3,0),"-")</f>
        <v>全向十字路口</v>
      </c>
      <c r="F5011" s="6" t="str">
        <f t="shared" si="314"/>
        <v>全向十字路口</v>
      </c>
      <c r="H5011" s="6" t="str">
        <f>IF(IFERROR(VLOOKUP(B5011,总表!A:D,4,0),"露易")=0," ",IFERROR(VLOOKUP(B5011,总表!A:D,4,0),"-"))</f>
        <v> </v>
      </c>
      <c r="I5011" s="6" t="str">
        <f t="shared" si="315"/>
        <v> </v>
      </c>
    </row>
    <row r="5012" spans="1:9">
      <c r="A5012" s="6">
        <v>5011</v>
      </c>
      <c r="B5012" s="47" t="str">
        <f t="shared" si="312"/>
        <v>00001393</v>
      </c>
      <c r="C5012" s="47" t="str">
        <f>IFERROR(VLOOKUP(B5012,总表!A:B,2,0),"-")</f>
        <v>房内地板</v>
      </c>
      <c r="D5012" s="6" t="str">
        <f t="shared" si="313"/>
        <v>房内地板</v>
      </c>
      <c r="E5012" s="6" t="str">
        <f>IFERROR(VLOOKUP(B5012,总表!A:D,3,0),"-")</f>
        <v>地底地板</v>
      </c>
      <c r="F5012" s="6" t="str">
        <f t="shared" si="314"/>
        <v>地底地板</v>
      </c>
      <c r="H5012" s="6" t="str">
        <f>IF(IFERROR(VLOOKUP(B5012,总表!A:D,4,0),"露易")=0," ",IFERROR(VLOOKUP(B5012,总表!A:D,4,0),"-"))</f>
        <v> </v>
      </c>
      <c r="I5012" s="6" t="str">
        <f t="shared" si="315"/>
        <v> </v>
      </c>
    </row>
    <row r="5013" spans="1:9">
      <c r="A5013" s="6">
        <v>5012</v>
      </c>
      <c r="B5013" s="47" t="str">
        <f t="shared" si="312"/>
        <v>00001394</v>
      </c>
      <c r="C5013" s="47" t="str">
        <f>IFERROR(VLOOKUP(B5013,总表!A:B,2,0),"-")</f>
        <v>房内地板</v>
      </c>
      <c r="D5013" s="6" t="str">
        <f t="shared" si="313"/>
        <v>房内地板</v>
      </c>
      <c r="E5013" s="6" t="str">
        <f>IFERROR(VLOOKUP(B5013,总表!A:D,3,0),"-")</f>
        <v>皇家地板</v>
      </c>
      <c r="F5013" s="6" t="str">
        <f t="shared" si="314"/>
        <v>皇家地板</v>
      </c>
      <c r="H5013" s="6" t="str">
        <f>IF(IFERROR(VLOOKUP(B5013,总表!A:D,4,0),"露易")=0," ",IFERROR(VLOOKUP(B5013,总表!A:D,4,0),"-"))</f>
        <v> </v>
      </c>
      <c r="I5013" s="6" t="str">
        <f t="shared" si="315"/>
        <v> </v>
      </c>
    </row>
    <row r="5014" spans="1:9">
      <c r="A5014" s="6">
        <v>5013</v>
      </c>
      <c r="B5014" s="47" t="str">
        <f t="shared" si="312"/>
        <v>00001395</v>
      </c>
      <c r="C5014" s="47" t="str">
        <f>IFERROR(VLOOKUP(B5014,总表!A:B,2,0),"-")</f>
        <v>房内地板</v>
      </c>
      <c r="D5014" s="6" t="str">
        <f t="shared" si="313"/>
        <v>房内地板</v>
      </c>
      <c r="E5014" s="6" t="str">
        <f>IFERROR(VLOOKUP(B5014,总表!A:D,3,0),"-")</f>
        <v>相扑擂台</v>
      </c>
      <c r="F5014" s="6" t="str">
        <f t="shared" si="314"/>
        <v>相扑擂台</v>
      </c>
      <c r="H5014" s="6" t="str">
        <f>IF(IFERROR(VLOOKUP(B5014,总表!A:D,4,0),"露易")=0," ",IFERROR(VLOOKUP(B5014,总表!A:D,4,0),"-"))</f>
        <v> </v>
      </c>
      <c r="I5014" s="6" t="str">
        <f t="shared" si="315"/>
        <v> </v>
      </c>
    </row>
    <row r="5015" spans="1:9">
      <c r="A5015" s="6">
        <v>5014</v>
      </c>
      <c r="B5015" s="47" t="str">
        <f t="shared" si="312"/>
        <v>00001396</v>
      </c>
      <c r="C5015" s="47" t="str">
        <f>IFERROR(VLOOKUP(B5015,总表!A:B,2,0),"-")</f>
        <v>-</v>
      </c>
      <c r="D5015" s="6" t="str">
        <f t="shared" si="313"/>
        <v>-</v>
      </c>
      <c r="E5015" s="6" t="str">
        <f>IFERROR(VLOOKUP(B5015,总表!A:D,3,0),"-")</f>
        <v>-</v>
      </c>
      <c r="F5015" s="6" t="str">
        <f t="shared" si="314"/>
        <v>-</v>
      </c>
      <c r="G5015" s="6" t="s">
        <v>9</v>
      </c>
      <c r="H5015" s="6" t="str">
        <f>IF(IFERROR(VLOOKUP(B5015,总表!A:D,4,0),"露易")=0," ",IFERROR(VLOOKUP(B5015,总表!A:D,4,0),"-"))</f>
        <v>-</v>
      </c>
      <c r="I5015" s="6" t="str">
        <f t="shared" si="315"/>
        <v>-</v>
      </c>
    </row>
    <row r="5016" spans="1:9">
      <c r="A5016" s="6">
        <v>5015</v>
      </c>
      <c r="B5016" s="47" t="str">
        <f t="shared" si="312"/>
        <v>00001397</v>
      </c>
      <c r="C5016" s="47" t="str">
        <f>IFERROR(VLOOKUP(B5016,总表!A:B,2,0),"-")</f>
        <v>房内地板</v>
      </c>
      <c r="D5016" s="6" t="str">
        <f t="shared" si="313"/>
        <v>房内地板</v>
      </c>
      <c r="E5016" s="6" t="str">
        <f>IFERROR(VLOOKUP(B5016,总表!A:D,3,0),"-")</f>
        <v>迷彩地板</v>
      </c>
      <c r="F5016" s="6" t="str">
        <f t="shared" si="314"/>
        <v>迷彩地板</v>
      </c>
      <c r="H5016" s="6" t="str">
        <f>IF(IFERROR(VLOOKUP(B5016,总表!A:D,4,0),"露易")=0," ",IFERROR(VLOOKUP(B5016,总表!A:D,4,0),"-"))</f>
        <v> </v>
      </c>
      <c r="I5016" s="6" t="str">
        <f t="shared" si="315"/>
        <v> </v>
      </c>
    </row>
    <row r="5017" spans="1:9">
      <c r="A5017" s="6">
        <v>5016</v>
      </c>
      <c r="B5017" s="47" t="str">
        <f t="shared" si="312"/>
        <v>00001398</v>
      </c>
      <c r="C5017" s="47" t="str">
        <f>IFERROR(VLOOKUP(B5017,总表!A:B,2,0),"-")</f>
        <v>房内地板</v>
      </c>
      <c r="D5017" s="6" t="str">
        <f t="shared" si="313"/>
        <v>房内地板</v>
      </c>
      <c r="E5017" s="51" t="str">
        <f>IFERROR(VLOOKUP(B5017,总表!A:D,3,0),"-")</f>
        <v>蓝色迷彩地板</v>
      </c>
      <c r="F5017" s="51" t="str">
        <f t="shared" si="314"/>
        <v>蓝色迷彩地板</v>
      </c>
      <c r="H5017" s="6" t="str">
        <f>IF(IFERROR(VLOOKUP(B5017,总表!A:D,4,0),"露易")=0," ",IFERROR(VLOOKUP(B5017,总表!A:D,4,0),"-"))</f>
        <v> </v>
      </c>
      <c r="I5017" s="6" t="str">
        <f t="shared" si="315"/>
        <v> </v>
      </c>
    </row>
    <row r="5018" spans="1:9">
      <c r="A5018" s="6">
        <v>5017</v>
      </c>
      <c r="B5018" s="47" t="str">
        <f t="shared" si="312"/>
        <v>00001399</v>
      </c>
      <c r="C5018" s="47" t="str">
        <f>IFERROR(VLOOKUP(B5018,总表!A:B,2,0),"-")</f>
        <v>房内地板</v>
      </c>
      <c r="D5018" s="6" t="str">
        <f t="shared" si="313"/>
        <v>房内地板</v>
      </c>
      <c r="E5018" s="6" t="str">
        <f>IFERROR(VLOOKUP(B5018,总表!A:D,3,0),"-")</f>
        <v>紫色迷彩地板</v>
      </c>
      <c r="F5018" s="6" t="str">
        <f t="shared" si="314"/>
        <v>紫色迷彩地板</v>
      </c>
      <c r="H5018" s="6" t="str">
        <f>IF(IFERROR(VLOOKUP(B5018,总表!A:D,4,0),"露易")=0," ",IFERROR(VLOOKUP(B5018,总表!A:D,4,0),"-"))</f>
        <v> </v>
      </c>
      <c r="I5018" s="6" t="str">
        <f t="shared" si="315"/>
        <v> </v>
      </c>
    </row>
    <row r="5019" spans="1:9">
      <c r="A5019" s="6">
        <v>5018</v>
      </c>
      <c r="B5019" s="47" t="str">
        <f t="shared" si="312"/>
        <v>0000139A</v>
      </c>
      <c r="C5019" s="47" t="str">
        <f>IFERROR(VLOOKUP(B5019,总表!A:B,2,0),"-")</f>
        <v>房内地板</v>
      </c>
      <c r="D5019" s="6" t="str">
        <f t="shared" si="313"/>
        <v>房内地板</v>
      </c>
      <c r="E5019" s="6" t="str">
        <f>IFERROR(VLOOKUP(B5019,总表!A:D,3,0),"-")</f>
        <v>常见地板</v>
      </c>
      <c r="F5019" s="6" t="str">
        <f t="shared" si="314"/>
        <v>常见地板</v>
      </c>
      <c r="H5019" s="6" t="str">
        <f>IF(IFERROR(VLOOKUP(B5019,总表!A:D,4,0),"露易")=0," ",IFERROR(VLOOKUP(B5019,总表!A:D,4,0),"-"))</f>
        <v> </v>
      </c>
      <c r="I5019" s="6" t="str">
        <f t="shared" si="315"/>
        <v> </v>
      </c>
    </row>
    <row r="5020" spans="1:9">
      <c r="A5020" s="6">
        <v>5019</v>
      </c>
      <c r="B5020" s="47" t="str">
        <f t="shared" si="312"/>
        <v>0000139B</v>
      </c>
      <c r="C5020" s="47" t="str">
        <f>IFERROR(VLOOKUP(B5020,总表!A:B,2,0),"-")</f>
        <v>房内地板</v>
      </c>
      <c r="D5020" s="6" t="str">
        <f t="shared" si="313"/>
        <v>房内地板</v>
      </c>
      <c r="E5020" s="6" t="str">
        <f>IFERROR(VLOOKUP(B5020,总表!A:D,3,0),"-")</f>
        <v>松木地板</v>
      </c>
      <c r="F5020" s="6" t="str">
        <f t="shared" si="314"/>
        <v>松木地板</v>
      </c>
      <c r="H5020" s="6" t="str">
        <f>IF(IFERROR(VLOOKUP(B5020,总表!A:D,4,0),"露易")=0," ",IFERROR(VLOOKUP(B5020,总表!A:D,4,0),"-"))</f>
        <v> </v>
      </c>
      <c r="I5020" s="6" t="str">
        <f t="shared" si="315"/>
        <v> </v>
      </c>
    </row>
    <row r="5021" spans="1:9">
      <c r="A5021" s="6">
        <v>5020</v>
      </c>
      <c r="B5021" s="47" t="str">
        <f t="shared" si="312"/>
        <v>0000139C</v>
      </c>
      <c r="C5021" s="47" t="str">
        <f>IFERROR(VLOOKUP(B5021,总表!A:B,2,0),"-")</f>
        <v>房内地板</v>
      </c>
      <c r="D5021" s="6" t="str">
        <f t="shared" si="313"/>
        <v>房内地板</v>
      </c>
      <c r="E5021" s="6" t="str">
        <f>IFERROR(VLOOKUP(B5021,总表!A:D,3,0),"-")</f>
        <v>白色马赛克砖地板</v>
      </c>
      <c r="F5021" s="6" t="str">
        <f t="shared" si="314"/>
        <v>白色马赛克砖地板</v>
      </c>
      <c r="H5021" s="6" t="str">
        <f>IF(IFERROR(VLOOKUP(B5021,总表!A:D,4,0),"露易")=0," ",IFERROR(VLOOKUP(B5021,总表!A:D,4,0),"-"))</f>
        <v> </v>
      </c>
      <c r="I5021" s="6" t="str">
        <f t="shared" si="315"/>
        <v> </v>
      </c>
    </row>
    <row r="5022" spans="1:9">
      <c r="A5022" s="6">
        <v>5021</v>
      </c>
      <c r="B5022" s="47" t="str">
        <f t="shared" si="312"/>
        <v>0000139D</v>
      </c>
      <c r="C5022" s="47" t="str">
        <f>IFERROR(VLOOKUP(B5022,总表!A:B,2,0),"-")</f>
        <v>房内地板</v>
      </c>
      <c r="D5022" s="6" t="str">
        <f t="shared" si="313"/>
        <v>房内地板</v>
      </c>
      <c r="E5022" s="6" t="str">
        <f>IFERROR(VLOOKUP(B5022,总表!A:D,3,0),"-")</f>
        <v>黄金地板</v>
      </c>
      <c r="F5022" s="6" t="str">
        <f t="shared" si="314"/>
        <v>黄金地板</v>
      </c>
      <c r="H5022" s="6" t="str">
        <f>IF(IFERROR(VLOOKUP(B5022,总表!A:D,4,0),"露易")=0," ",IFERROR(VLOOKUP(B5022,总表!A:D,4,0),"-"))</f>
        <v> </v>
      </c>
      <c r="I5022" s="6" t="str">
        <f t="shared" si="315"/>
        <v> </v>
      </c>
    </row>
    <row r="5023" spans="1:9">
      <c r="A5023" s="6">
        <v>5022</v>
      </c>
      <c r="B5023" s="47" t="str">
        <f t="shared" si="312"/>
        <v>0000139E</v>
      </c>
      <c r="C5023" s="47" t="str">
        <f>IFERROR(VLOOKUP(B5023,总表!A:B,2,0),"-")</f>
        <v>房内地板</v>
      </c>
      <c r="D5023" s="6" t="str">
        <f t="shared" si="313"/>
        <v>房内地板</v>
      </c>
      <c r="E5023" s="6" t="str">
        <f>IFERROR(VLOOKUP(B5023,总表!A:D,3,0),"-")</f>
        <v>浅色拼花地板</v>
      </c>
      <c r="F5023" s="6" t="str">
        <f t="shared" si="314"/>
        <v>浅色拼花地板</v>
      </c>
      <c r="H5023" s="6" t="str">
        <f>IF(IFERROR(VLOOKUP(B5023,总表!A:D,4,0),"露易")=0," ",IFERROR(VLOOKUP(B5023,总表!A:D,4,0),"-"))</f>
        <v> </v>
      </c>
      <c r="I5023" s="6" t="str">
        <f t="shared" si="315"/>
        <v> </v>
      </c>
    </row>
    <row r="5024" spans="1:9">
      <c r="A5024" s="6">
        <v>5023</v>
      </c>
      <c r="B5024" s="47" t="str">
        <f t="shared" si="312"/>
        <v>0000139F</v>
      </c>
      <c r="C5024" s="47" t="str">
        <f>IFERROR(VLOOKUP(B5024,总表!A:B,2,0),"-")</f>
        <v>房内地板</v>
      </c>
      <c r="D5024" s="6" t="str">
        <f t="shared" si="313"/>
        <v>房内地板</v>
      </c>
      <c r="E5024" s="51" t="str">
        <f>IFERROR(VLOOKUP(B5024,总表!A:D,3,0),"-")</f>
        <v>单色配色点点地毯</v>
      </c>
      <c r="F5024" s="51" t="str">
        <f t="shared" si="314"/>
        <v>单色配色点点地毯</v>
      </c>
      <c r="H5024" s="6" t="str">
        <f>IF(IFERROR(VLOOKUP(B5024,总表!A:D,4,0),"露易")=0," ",IFERROR(VLOOKUP(B5024,总表!A:D,4,0),"-"))</f>
        <v> </v>
      </c>
      <c r="I5024" s="6" t="str">
        <f t="shared" si="315"/>
        <v> </v>
      </c>
    </row>
    <row r="5025" spans="1:9">
      <c r="A5025" s="6">
        <v>5024</v>
      </c>
      <c r="B5025" s="47" t="str">
        <f t="shared" si="312"/>
        <v>000013A0</v>
      </c>
      <c r="C5025" s="47" t="str">
        <f>IFERROR(VLOOKUP(B5025,总表!A:B,2,0),"-")</f>
        <v>房内地板</v>
      </c>
      <c r="D5025" s="6" t="str">
        <f t="shared" si="313"/>
        <v>房内地板</v>
      </c>
      <c r="E5025" s="6" t="str">
        <f>IFERROR(VLOOKUP(B5025,总表!A:D,3,0),"-")</f>
        <v>波浪图案地板</v>
      </c>
      <c r="F5025" s="6" t="str">
        <f t="shared" si="314"/>
        <v>波浪图案地板</v>
      </c>
      <c r="H5025" s="6" t="str">
        <f>IF(IFERROR(VLOOKUP(B5025,总表!A:D,4,0),"露易")=0," ",IFERROR(VLOOKUP(B5025,总表!A:D,4,0),"-"))</f>
        <v> </v>
      </c>
      <c r="I5025" s="6" t="str">
        <f t="shared" si="315"/>
        <v> </v>
      </c>
    </row>
    <row r="5026" spans="1:9">
      <c r="A5026" s="6">
        <v>5025</v>
      </c>
      <c r="B5026" s="47" t="str">
        <f t="shared" si="312"/>
        <v>000013A1</v>
      </c>
      <c r="C5026" s="47" t="str">
        <f>IFERROR(VLOOKUP(B5026,总表!A:B,2,0),"-")</f>
        <v>房内地板</v>
      </c>
      <c r="D5026" s="6" t="str">
        <f t="shared" si="313"/>
        <v>房内地板</v>
      </c>
      <c r="E5026" s="6" t="str">
        <f>IFERROR(VLOOKUP(B5026,总表!A:D,3,0),"-")</f>
        <v>深色拼花地板</v>
      </c>
      <c r="F5026" s="6" t="str">
        <f t="shared" si="314"/>
        <v>深色拼花地板</v>
      </c>
      <c r="H5026" s="6" t="str">
        <f>IF(IFERROR(VLOOKUP(B5026,总表!A:D,4,0),"露易")=0," ",IFERROR(VLOOKUP(B5026,总表!A:D,4,0),"-"))</f>
        <v> </v>
      </c>
      <c r="I5026" s="6" t="str">
        <f t="shared" si="315"/>
        <v> </v>
      </c>
    </row>
    <row r="5027" spans="1:9">
      <c r="A5027" s="6">
        <v>5026</v>
      </c>
      <c r="B5027" s="47" t="str">
        <f t="shared" si="312"/>
        <v>000013A2</v>
      </c>
      <c r="C5027" s="47" t="str">
        <f>IFERROR(VLOOKUP(B5027,总表!A:B,2,0),"-")</f>
        <v>房内地板</v>
      </c>
      <c r="D5027" s="6" t="str">
        <f t="shared" si="313"/>
        <v>房内地板</v>
      </c>
      <c r="E5027" s="6" t="str">
        <f>IFERROR(VLOOKUP(B5027,总表!A:D,3,0),"-")</f>
        <v>薄荷绿点点地毯</v>
      </c>
      <c r="F5027" s="6" t="str">
        <f t="shared" si="314"/>
        <v>薄荷绿点点地毯</v>
      </c>
      <c r="H5027" s="6" t="str">
        <f>IF(IFERROR(VLOOKUP(B5027,总表!A:D,4,0),"露易")=0," ",IFERROR(VLOOKUP(B5027,总表!A:D,4,0),"-"))</f>
        <v> </v>
      </c>
      <c r="I5027" s="6" t="str">
        <f t="shared" si="315"/>
        <v> </v>
      </c>
    </row>
    <row r="5028" spans="1:9">
      <c r="A5028" s="6">
        <v>5027</v>
      </c>
      <c r="B5028" s="47" t="str">
        <f t="shared" si="312"/>
        <v>000013A3</v>
      </c>
      <c r="C5028" s="47" t="str">
        <f>IFERROR(VLOOKUP(B5028,总表!A:B,2,0),"-")</f>
        <v>房内地板</v>
      </c>
      <c r="D5028" s="6" t="str">
        <f t="shared" si="313"/>
        <v>房内地板</v>
      </c>
      <c r="E5028" s="51" t="str">
        <f>IFERROR(VLOOKUP(B5028,总表!A:D,3,0),"-")</f>
        <v>红色点点全屋地毯</v>
      </c>
      <c r="F5028" s="51" t="str">
        <f t="shared" si="314"/>
        <v>红色点点全屋地毯</v>
      </c>
      <c r="H5028" s="6" t="str">
        <f>IF(IFERROR(VLOOKUP(B5028,总表!A:D,4,0),"露易")=0," ",IFERROR(VLOOKUP(B5028,总表!A:D,4,0),"-"))</f>
        <v> </v>
      </c>
      <c r="I5028" s="6" t="str">
        <f t="shared" si="315"/>
        <v> </v>
      </c>
    </row>
    <row r="5029" spans="1:9">
      <c r="A5029" s="6">
        <v>5028</v>
      </c>
      <c r="B5029" s="47" t="str">
        <f t="shared" si="312"/>
        <v>000013A4</v>
      </c>
      <c r="C5029" s="47" t="str">
        <f>IFERROR(VLOOKUP(B5029,总表!A:B,2,0),"-")</f>
        <v>房内地板</v>
      </c>
      <c r="D5029" s="6" t="str">
        <f t="shared" si="313"/>
        <v>房内地板</v>
      </c>
      <c r="E5029" s="51" t="str">
        <f>IFERROR(VLOOKUP(B5029,总表!A:D,3,0),"-")</f>
        <v>蓝色点点全屋地毯</v>
      </c>
      <c r="F5029" s="51" t="str">
        <f t="shared" si="314"/>
        <v>蓝色点点全屋地毯</v>
      </c>
      <c r="H5029" s="6" t="str">
        <f>IF(IFERROR(VLOOKUP(B5029,总表!A:D,4,0),"露易")=0," ",IFERROR(VLOOKUP(B5029,总表!A:D,4,0),"-"))</f>
        <v> </v>
      </c>
      <c r="I5029" s="6" t="str">
        <f t="shared" si="315"/>
        <v> </v>
      </c>
    </row>
    <row r="5030" spans="1:9">
      <c r="A5030" s="6">
        <v>5029</v>
      </c>
      <c r="B5030" s="47" t="str">
        <f t="shared" si="312"/>
        <v>000013A5</v>
      </c>
      <c r="C5030" s="47" t="str">
        <f>IFERROR(VLOOKUP(B5030,总表!A:B,2,0),"-")</f>
        <v>-</v>
      </c>
      <c r="D5030" s="6" t="str">
        <f t="shared" si="313"/>
        <v>-</v>
      </c>
      <c r="E5030" s="6" t="str">
        <f>IFERROR(VLOOKUP(B5030,总表!A:D,3,0),"-")</f>
        <v>-</v>
      </c>
      <c r="F5030" s="6" t="str">
        <f t="shared" si="314"/>
        <v>-</v>
      </c>
      <c r="G5030" s="6" t="s">
        <v>9</v>
      </c>
      <c r="H5030" s="6" t="str">
        <f>IF(IFERROR(VLOOKUP(B5030,总表!A:D,4,0),"露易")=0," ",IFERROR(VLOOKUP(B5030,总表!A:D,4,0),"-"))</f>
        <v>-</v>
      </c>
      <c r="I5030" s="6" t="str">
        <f t="shared" si="315"/>
        <v>-</v>
      </c>
    </row>
    <row r="5031" spans="1:9">
      <c r="A5031" s="6">
        <v>5030</v>
      </c>
      <c r="B5031" s="47" t="str">
        <f t="shared" si="312"/>
        <v>000013A6</v>
      </c>
      <c r="C5031" s="47" t="str">
        <f>IFERROR(VLOOKUP(B5031,总表!A:B,2,0),"-")</f>
        <v>房内地板</v>
      </c>
      <c r="D5031" s="6" t="str">
        <f t="shared" si="313"/>
        <v>房内地板</v>
      </c>
      <c r="E5031" s="6" t="str">
        <f>IFERROR(VLOOKUP(B5031,总表!A:D,3,0),"-")</f>
        <v>水面地板</v>
      </c>
      <c r="F5031" s="6" t="str">
        <f t="shared" si="314"/>
        <v>水面地板</v>
      </c>
      <c r="H5031" s="6" t="str">
        <f>IF(IFERROR(VLOOKUP(B5031,总表!A:D,4,0),"露易")=0," ",IFERROR(VLOOKUP(B5031,总表!A:D,4,0),"-"))</f>
        <v> </v>
      </c>
      <c r="I5031" s="6" t="str">
        <f t="shared" si="315"/>
        <v> </v>
      </c>
    </row>
    <row r="5032" spans="1:9">
      <c r="A5032" s="6">
        <v>5031</v>
      </c>
      <c r="B5032" s="47" t="str">
        <f t="shared" si="312"/>
        <v>000013A7</v>
      </c>
      <c r="C5032" s="47" t="str">
        <f>IFERROR(VLOOKUP(B5032,总表!A:B,2,0),"-")</f>
        <v>房内地板</v>
      </c>
      <c r="D5032" s="6" t="str">
        <f t="shared" si="313"/>
        <v>房内地板</v>
      </c>
      <c r="E5032" s="6" t="str">
        <f>IFERROR(VLOOKUP(B5032,总表!A:D,3,0),"-")</f>
        <v>石板地板</v>
      </c>
      <c r="F5032" s="6" t="str">
        <f t="shared" si="314"/>
        <v>石板地板</v>
      </c>
      <c r="H5032" s="6" t="str">
        <f>IF(IFERROR(VLOOKUP(B5032,总表!A:D,4,0),"露易")=0," ",IFERROR(VLOOKUP(B5032,总表!A:D,4,0),"-"))</f>
        <v> </v>
      </c>
      <c r="I5032" s="6" t="str">
        <f t="shared" si="315"/>
        <v> </v>
      </c>
    </row>
    <row r="5033" spans="1:9">
      <c r="A5033" s="6">
        <v>5032</v>
      </c>
      <c r="B5033" s="47" t="str">
        <f t="shared" si="312"/>
        <v>000013A8</v>
      </c>
      <c r="C5033" s="47" t="str">
        <f>IFERROR(VLOOKUP(B5033,总表!A:B,2,0),"-")</f>
        <v>房内地板</v>
      </c>
      <c r="D5033" s="6" t="str">
        <f t="shared" si="313"/>
        <v>房内地板</v>
      </c>
      <c r="E5033" s="6" t="str">
        <f>IFERROR(VLOOKUP(B5033,总表!A:D,3,0),"-")</f>
        <v>原木地板</v>
      </c>
      <c r="F5033" s="6" t="str">
        <f t="shared" si="314"/>
        <v>原木地板</v>
      </c>
      <c r="H5033" s="6" t="str">
        <f>IF(IFERROR(VLOOKUP(B5033,总表!A:D,4,0),"露易")=0," ",IFERROR(VLOOKUP(B5033,总表!A:D,4,0),"-"))</f>
        <v> </v>
      </c>
      <c r="I5033" s="6" t="str">
        <f t="shared" si="315"/>
        <v> </v>
      </c>
    </row>
    <row r="5034" spans="1:9">
      <c r="A5034" s="6">
        <v>5033</v>
      </c>
      <c r="B5034" s="47" t="str">
        <f t="shared" si="312"/>
        <v>000013A9</v>
      </c>
      <c r="C5034" s="47" t="str">
        <f>IFERROR(VLOOKUP(B5034,总表!A:B,2,0),"-")</f>
        <v>房内地板</v>
      </c>
      <c r="D5034" s="6" t="str">
        <f t="shared" si="313"/>
        <v>房内地板</v>
      </c>
      <c r="E5034" s="6" t="str">
        <f>IFERROR(VLOOKUP(B5034,总表!A:D,3,0),"-")</f>
        <v>自然风地板砖块</v>
      </c>
      <c r="F5034" s="6" t="str">
        <f t="shared" si="314"/>
        <v>自然风地板砖块</v>
      </c>
      <c r="H5034" s="6" t="str">
        <f>IF(IFERROR(VLOOKUP(B5034,总表!A:D,4,0),"露易")=0," ",IFERROR(VLOOKUP(B5034,总表!A:D,4,0),"-"))</f>
        <v> </v>
      </c>
      <c r="I5034" s="6" t="str">
        <f t="shared" si="315"/>
        <v> </v>
      </c>
    </row>
    <row r="5035" spans="1:9">
      <c r="A5035" s="6">
        <v>5034</v>
      </c>
      <c r="B5035" s="47" t="str">
        <f t="shared" si="312"/>
        <v>000013AA</v>
      </c>
      <c r="C5035" s="47" t="str">
        <f>IFERROR(VLOOKUP(B5035,总表!A:B,2,0),"-")</f>
        <v>房内地板</v>
      </c>
      <c r="D5035" s="6" t="str">
        <f t="shared" si="313"/>
        <v>房内地板</v>
      </c>
      <c r="E5035" s="6" t="str">
        <f>IFERROR(VLOOKUP(B5035,总表!A:D,3,0),"-")</f>
        <v>大厅地板</v>
      </c>
      <c r="F5035" s="6" t="str">
        <f t="shared" si="314"/>
        <v>大厅地板</v>
      </c>
      <c r="H5035" s="6" t="str">
        <f>IF(IFERROR(VLOOKUP(B5035,总表!A:D,4,0),"露易")=0," ",IFERROR(VLOOKUP(B5035,总表!A:D,4,0),"-"))</f>
        <v> </v>
      </c>
      <c r="I5035" s="6" t="str">
        <f t="shared" si="315"/>
        <v> </v>
      </c>
    </row>
    <row r="5036" spans="1:9">
      <c r="A5036" s="6">
        <v>5035</v>
      </c>
      <c r="B5036" s="47" t="str">
        <f t="shared" si="312"/>
        <v>000013AB</v>
      </c>
      <c r="C5036" s="47" t="str">
        <f>IFERROR(VLOOKUP(B5036,总表!A:B,2,0),"-")</f>
        <v>房内地板</v>
      </c>
      <c r="D5036" s="6" t="str">
        <f t="shared" si="313"/>
        <v>房内地板</v>
      </c>
      <c r="E5036" s="6" t="str">
        <f>IFERROR(VLOOKUP(B5036,总表!A:D,3,0),"-")</f>
        <v>深色地板砖块</v>
      </c>
      <c r="F5036" s="6" t="str">
        <f t="shared" si="314"/>
        <v>深色地板砖块</v>
      </c>
      <c r="H5036" s="6" t="str">
        <f>IF(IFERROR(VLOOKUP(B5036,总表!A:D,4,0),"露易")=0," ",IFERROR(VLOOKUP(B5036,总表!A:D,4,0),"-"))</f>
        <v> </v>
      </c>
      <c r="I5036" s="6" t="str">
        <f t="shared" si="315"/>
        <v> </v>
      </c>
    </row>
    <row r="5037" spans="1:9">
      <c r="A5037" s="6">
        <v>5036</v>
      </c>
      <c r="B5037" s="47" t="str">
        <f t="shared" si="312"/>
        <v>000013AC</v>
      </c>
      <c r="C5037" s="47" t="str">
        <f>IFERROR(VLOOKUP(B5037,总表!A:B,2,0),"-")</f>
        <v>房内地板</v>
      </c>
      <c r="D5037" s="6" t="str">
        <f t="shared" si="313"/>
        <v>房内地板</v>
      </c>
      <c r="E5037" s="6" t="str">
        <f>IFERROR(VLOOKUP(B5037,总表!A:D,3,0),"-")</f>
        <v>水蓝色马赛克砖地板</v>
      </c>
      <c r="F5037" s="6" t="str">
        <f t="shared" si="314"/>
        <v>水蓝色马赛克砖地板</v>
      </c>
      <c r="H5037" s="6" t="str">
        <f>IF(IFERROR(VLOOKUP(B5037,总表!A:D,4,0),"露易")=0," ",IFERROR(VLOOKUP(B5037,总表!A:D,4,0),"-"))</f>
        <v> </v>
      </c>
      <c r="I5037" s="6" t="str">
        <f t="shared" si="315"/>
        <v> </v>
      </c>
    </row>
    <row r="5038" spans="1:9">
      <c r="A5038" s="6">
        <v>5037</v>
      </c>
      <c r="B5038" s="47" t="str">
        <f t="shared" si="312"/>
        <v>000013AD</v>
      </c>
      <c r="C5038" s="47" t="str">
        <f>IFERROR(VLOOKUP(B5038,总表!A:B,2,0),"-")</f>
        <v>房内地板</v>
      </c>
      <c r="D5038" s="6" t="str">
        <f t="shared" si="313"/>
        <v>房内地板</v>
      </c>
      <c r="E5038" s="6" t="str">
        <f>IFERROR(VLOOKUP(B5038,总表!A:D,3,0),"-")</f>
        <v>彩色马赛克砖地板</v>
      </c>
      <c r="F5038" s="6" t="str">
        <f t="shared" si="314"/>
        <v>彩色马赛克砖地板</v>
      </c>
      <c r="H5038" s="6" t="str">
        <f>IF(IFERROR(VLOOKUP(B5038,总表!A:D,4,0),"露易")=0," ",IFERROR(VLOOKUP(B5038,总表!A:D,4,0),"-"))</f>
        <v> </v>
      </c>
      <c r="I5038" s="6" t="str">
        <f t="shared" si="315"/>
        <v> </v>
      </c>
    </row>
    <row r="5039" spans="1:9">
      <c r="A5039" s="6">
        <v>5038</v>
      </c>
      <c r="B5039" s="47" t="str">
        <f t="shared" si="312"/>
        <v>000013AE</v>
      </c>
      <c r="C5039" s="47" t="str">
        <f>IFERROR(VLOOKUP(B5039,总表!A:B,2,0),"-")</f>
        <v>房内地板</v>
      </c>
      <c r="D5039" s="6" t="str">
        <f t="shared" si="313"/>
        <v>房内地板</v>
      </c>
      <c r="E5039" s="6" t="str">
        <f>IFERROR(VLOOKUP(B5039,总表!A:D,3,0),"-")</f>
        <v>棕色六角砖地板</v>
      </c>
      <c r="F5039" s="6" t="str">
        <f t="shared" si="314"/>
        <v>棕色六角砖地板</v>
      </c>
      <c r="H5039" s="6" t="str">
        <f>IF(IFERROR(VLOOKUP(B5039,总表!A:D,4,0),"露易")=0," ",IFERROR(VLOOKUP(B5039,总表!A:D,4,0),"-"))</f>
        <v> </v>
      </c>
      <c r="I5039" s="6" t="str">
        <f t="shared" si="315"/>
        <v> </v>
      </c>
    </row>
    <row r="5040" spans="1:9">
      <c r="A5040" s="6">
        <v>5039</v>
      </c>
      <c r="B5040" s="47" t="str">
        <f t="shared" si="312"/>
        <v>000013AF</v>
      </c>
      <c r="C5040" s="47" t="str">
        <f>IFERROR(VLOOKUP(B5040,总表!A:B,2,0),"-")</f>
        <v>房内地板</v>
      </c>
      <c r="D5040" s="6" t="str">
        <f t="shared" si="313"/>
        <v>房内地板</v>
      </c>
      <c r="E5040" s="6" t="str">
        <f>IFERROR(VLOOKUP(B5040,总表!A:D,3,0),"-")</f>
        <v>榻榻米</v>
      </c>
      <c r="F5040" s="6" t="str">
        <f t="shared" si="314"/>
        <v>榻榻米</v>
      </c>
      <c r="H5040" s="6" t="str">
        <f>IF(IFERROR(VLOOKUP(B5040,总表!A:D,4,0),"露易")=0," ",IFERROR(VLOOKUP(B5040,总表!A:D,4,0),"-"))</f>
        <v> </v>
      </c>
      <c r="I5040" s="6" t="str">
        <f t="shared" si="315"/>
        <v> </v>
      </c>
    </row>
    <row r="5041" spans="1:9">
      <c r="A5041" s="6">
        <v>5040</v>
      </c>
      <c r="B5041" s="47" t="str">
        <f t="shared" si="312"/>
        <v>000013B0</v>
      </c>
      <c r="C5041" s="47" t="str">
        <f>IFERROR(VLOOKUP(B5041,总表!A:B,2,0),"-")</f>
        <v>房内地板</v>
      </c>
      <c r="D5041" s="6" t="str">
        <f t="shared" si="313"/>
        <v>房内地板</v>
      </c>
      <c r="E5041" s="51" t="str">
        <f>IFERROR(VLOOKUP(B5041,总表!A:D,3,0),"-")</f>
        <v>蓝色六角砖地板</v>
      </c>
      <c r="F5041" s="51" t="str">
        <f t="shared" si="314"/>
        <v>蓝色六角砖地板</v>
      </c>
      <c r="H5041" s="6" t="str">
        <f>IF(IFERROR(VLOOKUP(B5041,总表!A:D,4,0),"露易")=0," ",IFERROR(VLOOKUP(B5041,总表!A:D,4,0),"-"))</f>
        <v> </v>
      </c>
      <c r="I5041" s="6" t="str">
        <f t="shared" si="315"/>
        <v> </v>
      </c>
    </row>
    <row r="5042" spans="1:9">
      <c r="A5042" s="6">
        <v>5041</v>
      </c>
      <c r="B5042" s="47" t="str">
        <f t="shared" si="312"/>
        <v>000013B1</v>
      </c>
      <c r="C5042" s="47" t="str">
        <f>IFERROR(VLOOKUP(B5042,总表!A:B,2,0),"-")</f>
        <v>房内地板</v>
      </c>
      <c r="D5042" s="6" t="str">
        <f t="shared" si="313"/>
        <v>房内地板</v>
      </c>
      <c r="E5042" s="51" t="str">
        <f>IFERROR(VLOOKUP(B5042,总表!A:D,3,0),"-")</f>
        <v>绿色六角砖地板</v>
      </c>
      <c r="F5042" s="51" t="str">
        <f t="shared" si="314"/>
        <v>绿色六角砖地板</v>
      </c>
      <c r="H5042" s="6" t="str">
        <f>IF(IFERROR(VLOOKUP(B5042,总表!A:D,4,0),"露易")=0," ",IFERROR(VLOOKUP(B5042,总表!A:D,4,0),"-"))</f>
        <v> </v>
      </c>
      <c r="I5042" s="6" t="str">
        <f t="shared" si="315"/>
        <v> </v>
      </c>
    </row>
    <row r="5043" spans="1:9">
      <c r="A5043" s="6">
        <v>5042</v>
      </c>
      <c r="B5043" s="47" t="str">
        <f t="shared" si="312"/>
        <v>000013B2</v>
      </c>
      <c r="C5043" s="47" t="str">
        <f>IFERROR(VLOOKUP(B5043,总表!A:B,2,0),"-")</f>
        <v>房内地板</v>
      </c>
      <c r="D5043" s="6" t="str">
        <f t="shared" si="313"/>
        <v>房内地板</v>
      </c>
      <c r="E5043" s="6" t="str">
        <f>IFERROR(VLOOKUP(B5043,总表!A:D,3,0),"-")</f>
        <v>白色六角砖地板</v>
      </c>
      <c r="F5043" s="6" t="str">
        <f t="shared" si="314"/>
        <v>白色六角砖地板</v>
      </c>
      <c r="H5043" s="6" t="str">
        <f>IF(IFERROR(VLOOKUP(B5043,总表!A:D,4,0),"露易")=0," ",IFERROR(VLOOKUP(B5043,总表!A:D,4,0),"-"))</f>
        <v> </v>
      </c>
      <c r="I5043" s="6" t="str">
        <f t="shared" si="315"/>
        <v> </v>
      </c>
    </row>
    <row r="5044" spans="1:9">
      <c r="A5044" s="6">
        <v>5043</v>
      </c>
      <c r="B5044" s="47" t="str">
        <f t="shared" si="312"/>
        <v>000013B3</v>
      </c>
      <c r="C5044" s="47" t="str">
        <f>IFERROR(VLOOKUP(B5044,总表!A:B,2,0),"-")</f>
        <v>房内地板</v>
      </c>
      <c r="D5044" s="6" t="str">
        <f t="shared" si="313"/>
        <v>房内地板</v>
      </c>
      <c r="E5044" s="6" t="str">
        <f>IFERROR(VLOOKUP(B5044,总表!A:D,3,0),"-")</f>
        <v>橘色怀旧地板</v>
      </c>
      <c r="F5044" s="6" t="str">
        <f t="shared" si="314"/>
        <v>橘色怀旧地板</v>
      </c>
      <c r="H5044" s="6" t="str">
        <f>IF(IFERROR(VLOOKUP(B5044,总表!A:D,4,0),"露易")=0," ",IFERROR(VLOOKUP(B5044,总表!A:D,4,0),"-"))</f>
        <v> </v>
      </c>
      <c r="I5044" s="6" t="str">
        <f t="shared" si="315"/>
        <v> </v>
      </c>
    </row>
    <row r="5045" spans="1:9">
      <c r="A5045" s="6">
        <v>5044</v>
      </c>
      <c r="B5045" s="47" t="str">
        <f t="shared" si="312"/>
        <v>000013B4</v>
      </c>
      <c r="C5045" s="47" t="str">
        <f>IFERROR(VLOOKUP(B5045,总表!A:B,2,0),"-")</f>
        <v>房内地板</v>
      </c>
      <c r="D5045" s="6" t="str">
        <f t="shared" si="313"/>
        <v>房内地板</v>
      </c>
      <c r="E5045" s="6" t="str">
        <f>IFERROR(VLOOKUP(B5045,总表!A:D,3,0),"-")</f>
        <v>拼木地板</v>
      </c>
      <c r="F5045" s="6" t="str">
        <f t="shared" si="314"/>
        <v>拼木地板</v>
      </c>
      <c r="H5045" s="6" t="str">
        <f>IF(IFERROR(VLOOKUP(B5045,总表!A:D,4,0),"露易")=0," ",IFERROR(VLOOKUP(B5045,总表!A:D,4,0),"-"))</f>
        <v> </v>
      </c>
      <c r="I5045" s="6" t="str">
        <f t="shared" si="315"/>
        <v> </v>
      </c>
    </row>
    <row r="5046" spans="1:9">
      <c r="A5046" s="6">
        <v>5045</v>
      </c>
      <c r="B5046" s="47" t="str">
        <f t="shared" si="312"/>
        <v>000013B5</v>
      </c>
      <c r="C5046" s="47" t="str">
        <f>IFERROR(VLOOKUP(B5046,总表!A:B,2,0),"-")</f>
        <v>房内地板</v>
      </c>
      <c r="D5046" s="6" t="str">
        <f t="shared" si="313"/>
        <v>房内地板</v>
      </c>
      <c r="E5046" s="51" t="str">
        <f>IFERROR(VLOOKUP(B5046,总表!A:D,3,0),"-")</f>
        <v>绿色怀旧地板</v>
      </c>
      <c r="F5046" s="51" t="str">
        <f t="shared" si="314"/>
        <v>绿色怀旧地板</v>
      </c>
      <c r="H5046" s="6" t="str">
        <f>IF(IFERROR(VLOOKUP(B5046,总表!A:D,4,0),"露易")=0," ",IFERROR(VLOOKUP(B5046,总表!A:D,4,0),"-"))</f>
        <v> </v>
      </c>
      <c r="I5046" s="6" t="str">
        <f t="shared" si="315"/>
        <v> </v>
      </c>
    </row>
    <row r="5047" spans="1:9">
      <c r="A5047" s="6">
        <v>5046</v>
      </c>
      <c r="B5047" s="47" t="str">
        <f t="shared" si="312"/>
        <v>000013B6</v>
      </c>
      <c r="C5047" s="47" t="str">
        <f>IFERROR(VLOOKUP(B5047,总表!A:B,2,0),"-")</f>
        <v>房内地板</v>
      </c>
      <c r="D5047" s="6" t="str">
        <f t="shared" si="313"/>
        <v>房内地板</v>
      </c>
      <c r="E5047" s="51" t="str">
        <f>IFERROR(VLOOKUP(B5047,总表!A:D,3,0),"-")</f>
        <v>单色配色塑胶砖地板</v>
      </c>
      <c r="F5047" s="51" t="str">
        <f t="shared" si="314"/>
        <v>单色配色塑胶砖地板</v>
      </c>
      <c r="H5047" s="6" t="str">
        <f>IF(IFERROR(VLOOKUP(B5047,总表!A:D,4,0),"露易")=0," ",IFERROR(VLOOKUP(B5047,总表!A:D,4,0),"-"))</f>
        <v> </v>
      </c>
      <c r="I5047" s="6" t="str">
        <f t="shared" si="315"/>
        <v> </v>
      </c>
    </row>
    <row r="5048" spans="1:9">
      <c r="A5048" s="6">
        <v>5047</v>
      </c>
      <c r="B5048" s="47" t="str">
        <f t="shared" si="312"/>
        <v>000013B7</v>
      </c>
      <c r="C5048" s="47" t="str">
        <f>IFERROR(VLOOKUP(B5048,总表!A:B,2,0),"-")</f>
        <v>房内地板</v>
      </c>
      <c r="D5048" s="6" t="str">
        <f t="shared" si="313"/>
        <v>房内地板</v>
      </c>
      <c r="E5048" s="51" t="str">
        <f>IFERROR(VLOOKUP(B5048,总表!A:D,3,0),"-")</f>
        <v>红黑色塑胶砖地板</v>
      </c>
      <c r="F5048" s="51" t="str">
        <f t="shared" si="314"/>
        <v>红黑色塑胶砖地板</v>
      </c>
      <c r="H5048" s="6" t="str">
        <f>IF(IFERROR(VLOOKUP(B5048,总表!A:D,4,0),"露易")=0," ",IFERROR(VLOOKUP(B5048,总表!A:D,4,0),"-"))</f>
        <v> </v>
      </c>
      <c r="I5048" s="6" t="str">
        <f t="shared" si="315"/>
        <v> </v>
      </c>
    </row>
    <row r="5049" spans="1:9">
      <c r="A5049" s="6">
        <v>5048</v>
      </c>
      <c r="B5049" s="47" t="str">
        <f t="shared" si="312"/>
        <v>000013B8</v>
      </c>
      <c r="C5049" s="47" t="str">
        <f>IFERROR(VLOOKUP(B5049,总表!A:B,2,0),"-")</f>
        <v>房内地板</v>
      </c>
      <c r="D5049" s="6" t="str">
        <f t="shared" si="313"/>
        <v>房内地板</v>
      </c>
      <c r="E5049" s="51" t="str">
        <f>IFERROR(VLOOKUP(B5049,总表!A:D,3,0),"-")</f>
        <v>绿色塑胶砖地板</v>
      </c>
      <c r="F5049" s="51" t="str">
        <f t="shared" si="314"/>
        <v>绿色塑胶砖地板</v>
      </c>
      <c r="H5049" s="6" t="str">
        <f>IF(IFERROR(VLOOKUP(B5049,总表!A:D,4,0),"露易")=0," ",IFERROR(VLOOKUP(B5049,总表!A:D,4,0),"-"))</f>
        <v> </v>
      </c>
      <c r="I5049" s="6" t="str">
        <f t="shared" si="315"/>
        <v> </v>
      </c>
    </row>
    <row r="5050" spans="1:9">
      <c r="A5050" s="6">
        <v>5049</v>
      </c>
      <c r="B5050" s="47" t="str">
        <f t="shared" si="312"/>
        <v>000013B9</v>
      </c>
      <c r="C5050" s="47" t="str">
        <f>IFERROR(VLOOKUP(B5050,总表!A:B,2,0),"-")</f>
        <v>房内地板</v>
      </c>
      <c r="D5050" s="6" t="str">
        <f t="shared" si="313"/>
        <v>房内地板</v>
      </c>
      <c r="E5050" s="6" t="str">
        <f>IFERROR(VLOOKUP(B5050,总表!A:D,3,0),"-")</f>
        <v>木节地板</v>
      </c>
      <c r="F5050" s="6" t="str">
        <f t="shared" si="314"/>
        <v>木节地板</v>
      </c>
      <c r="H5050" s="6" t="str">
        <f>IF(IFERROR(VLOOKUP(B5050,总表!A:D,4,0),"露易")=0," ",IFERROR(VLOOKUP(B5050,总表!A:D,4,0),"-"))</f>
        <v> </v>
      </c>
      <c r="I5050" s="6" t="str">
        <f t="shared" si="315"/>
        <v> </v>
      </c>
    </row>
    <row r="5051" spans="1:9">
      <c r="A5051" s="6">
        <v>5050</v>
      </c>
      <c r="B5051" s="47" t="str">
        <f t="shared" si="312"/>
        <v>000013BA</v>
      </c>
      <c r="C5051" s="47" t="str">
        <f>IFERROR(VLOOKUP(B5051,总表!A:B,2,0),"-")</f>
        <v>房内地板</v>
      </c>
      <c r="D5051" s="6" t="str">
        <f t="shared" si="313"/>
        <v>房内地板</v>
      </c>
      <c r="E5051" s="6" t="str">
        <f>IFERROR(VLOOKUP(B5051,总表!A:D,3,0),"-")</f>
        <v>黑巧克力混合色地板</v>
      </c>
      <c r="F5051" s="6" t="str">
        <f t="shared" si="314"/>
        <v>黑巧克力混合色地板</v>
      </c>
      <c r="H5051" s="6" t="str">
        <f>IF(IFERROR(VLOOKUP(B5051,总表!A:D,4,0),"露易")=0," ",IFERROR(VLOOKUP(B5051,总表!A:D,4,0),"-"))</f>
        <v> </v>
      </c>
      <c r="I5051" s="6" t="str">
        <f t="shared" si="315"/>
        <v> </v>
      </c>
    </row>
    <row r="5052" spans="1:9">
      <c r="A5052" s="6">
        <v>5051</v>
      </c>
      <c r="B5052" s="47" t="str">
        <f t="shared" si="312"/>
        <v>000013BB</v>
      </c>
      <c r="C5052" s="47" t="str">
        <f>IFERROR(VLOOKUP(B5052,总表!A:B,2,0),"-")</f>
        <v>房内地板</v>
      </c>
      <c r="D5052" s="6" t="str">
        <f t="shared" si="313"/>
        <v>房内地板</v>
      </c>
      <c r="E5052" s="51" t="str">
        <f>IFERROR(VLOOKUP(B5052,总表!A:D,3,0),"-")</f>
        <v>宫殿地板</v>
      </c>
      <c r="F5052" s="51" t="str">
        <f t="shared" si="314"/>
        <v>宫殿地板</v>
      </c>
      <c r="H5052" s="6" t="str">
        <f>IF(IFERROR(VLOOKUP(B5052,总表!A:D,4,0),"露易")=0," ",IFERROR(VLOOKUP(B5052,总表!A:D,4,0),"-"))</f>
        <v> </v>
      </c>
      <c r="I5052" s="6" t="str">
        <f t="shared" si="315"/>
        <v> </v>
      </c>
    </row>
    <row r="5053" spans="1:9">
      <c r="A5053" s="6">
        <v>5052</v>
      </c>
      <c r="B5053" s="47" t="str">
        <f t="shared" si="312"/>
        <v>000013BC</v>
      </c>
      <c r="C5053" s="47" t="str">
        <f>IFERROR(VLOOKUP(B5053,总表!A:B,2,0),"-")</f>
        <v>房内地板</v>
      </c>
      <c r="D5053" s="6" t="str">
        <f t="shared" si="313"/>
        <v>房内地板</v>
      </c>
      <c r="E5053" s="6" t="str">
        <f>IFERROR(VLOOKUP(B5053,总表!A:D,3,0),"-")</f>
        <v>白巧克力混合色地板</v>
      </c>
      <c r="F5053" s="6" t="str">
        <f t="shared" si="314"/>
        <v>白巧克力混合色地板</v>
      </c>
      <c r="H5053" s="6" t="str">
        <f>IF(IFERROR(VLOOKUP(B5053,总表!A:D,4,0),"露易")=0," ",IFERROR(VLOOKUP(B5053,总表!A:D,4,0),"-"))</f>
        <v> </v>
      </c>
      <c r="I5053" s="6" t="str">
        <f t="shared" si="315"/>
        <v> </v>
      </c>
    </row>
    <row r="5054" spans="1:9">
      <c r="A5054" s="6">
        <v>5053</v>
      </c>
      <c r="B5054" s="47" t="str">
        <f t="shared" si="312"/>
        <v>000013BD</v>
      </c>
      <c r="C5054" s="47" t="str">
        <f>IFERROR(VLOOKUP(B5054,总表!A:B,2,0),"-")</f>
        <v>房内地板</v>
      </c>
      <c r="D5054" s="6" t="str">
        <f t="shared" si="313"/>
        <v>房内地板</v>
      </c>
      <c r="E5054" s="6" t="str">
        <f>IFERROR(VLOOKUP(B5054,总表!A:D,3,0),"-")</f>
        <v>草莓巧克力混合色地板</v>
      </c>
      <c r="F5054" s="6" t="str">
        <f t="shared" si="314"/>
        <v>草莓巧克力混合色地板</v>
      </c>
      <c r="H5054" s="6" t="str">
        <f>IF(IFERROR(VLOOKUP(B5054,总表!A:D,4,0),"露易")=0," ",IFERROR(VLOOKUP(B5054,总表!A:D,4,0),"-"))</f>
        <v> </v>
      </c>
      <c r="I5054" s="6" t="str">
        <f t="shared" si="315"/>
        <v> </v>
      </c>
    </row>
    <row r="5055" spans="1:9">
      <c r="A5055" s="6">
        <v>5054</v>
      </c>
      <c r="B5055" s="47" t="str">
        <f t="shared" si="312"/>
        <v>000013BE</v>
      </c>
      <c r="C5055" s="47" t="str">
        <f>IFERROR(VLOOKUP(B5055,总表!A:B,2,0),"-")</f>
        <v>房内地板</v>
      </c>
      <c r="D5055" s="6" t="str">
        <f t="shared" si="313"/>
        <v>房内地板</v>
      </c>
      <c r="E5055" s="6" t="str">
        <f>IFERROR(VLOOKUP(B5055,总表!A:D,3,0),"-")</f>
        <v>金字塔地板</v>
      </c>
      <c r="F5055" s="6" t="str">
        <f t="shared" si="314"/>
        <v>金字塔地板</v>
      </c>
      <c r="H5055" s="6" t="str">
        <f>IF(IFERROR(VLOOKUP(B5055,总表!A:D,4,0),"露易")=0," ",IFERROR(VLOOKUP(B5055,总表!A:D,4,0),"-"))</f>
        <v> </v>
      </c>
      <c r="I5055" s="6" t="str">
        <f t="shared" si="315"/>
        <v> </v>
      </c>
    </row>
    <row r="5056" spans="1:9">
      <c r="A5056" s="6">
        <v>5055</v>
      </c>
      <c r="B5056" s="47" t="str">
        <f t="shared" si="312"/>
        <v>000013BF</v>
      </c>
      <c r="C5056" s="47" t="str">
        <f>IFERROR(VLOOKUP(B5056,总表!A:B,2,0),"-")</f>
        <v>-</v>
      </c>
      <c r="D5056" s="6" t="str">
        <f t="shared" si="313"/>
        <v>-</v>
      </c>
      <c r="E5056" s="6" t="str">
        <f>IFERROR(VLOOKUP(B5056,总表!A:D,3,0),"-")</f>
        <v>-</v>
      </c>
      <c r="F5056" s="6" t="str">
        <f t="shared" si="314"/>
        <v>-</v>
      </c>
      <c r="G5056" s="6" t="s">
        <v>9</v>
      </c>
      <c r="H5056" s="6" t="str">
        <f>IF(IFERROR(VLOOKUP(B5056,总表!A:D,4,0),"露易")=0," ",IFERROR(VLOOKUP(B5056,总表!A:D,4,0),"-"))</f>
        <v>-</v>
      </c>
      <c r="I5056" s="6" t="str">
        <f t="shared" si="315"/>
        <v>-</v>
      </c>
    </row>
    <row r="5057" spans="1:9">
      <c r="A5057" s="6">
        <v>5056</v>
      </c>
      <c r="B5057" s="47" t="str">
        <f t="shared" si="312"/>
        <v>000013C0</v>
      </c>
      <c r="C5057" s="47" t="str">
        <f>IFERROR(VLOOKUP(B5057,总表!A:B,2,0),"-")</f>
        <v>房内地板</v>
      </c>
      <c r="D5057" s="6" t="str">
        <f t="shared" si="313"/>
        <v>房内地板</v>
      </c>
      <c r="E5057" s="6" t="str">
        <f>IFERROR(VLOOKUP(B5057,总表!A:D,3,0),"-")</f>
        <v>粉红色木地板</v>
      </c>
      <c r="F5057" s="6" t="str">
        <f t="shared" si="314"/>
        <v>粉红色木地板</v>
      </c>
      <c r="H5057" s="6" t="str">
        <f>IF(IFERROR(VLOOKUP(B5057,总表!A:D,4,0),"露易")=0," ",IFERROR(VLOOKUP(B5057,总表!A:D,4,0),"-"))</f>
        <v> </v>
      </c>
      <c r="I5057" s="6" t="str">
        <f t="shared" si="315"/>
        <v> </v>
      </c>
    </row>
    <row r="5058" spans="1:9">
      <c r="A5058" s="6">
        <v>5057</v>
      </c>
      <c r="B5058" s="47" t="str">
        <f t="shared" ref="B5058:B5121" si="316">DEC2HEX(ROW(A5057),8)</f>
        <v>000013C1</v>
      </c>
      <c r="C5058" s="47" t="str">
        <f>IFERROR(VLOOKUP(B5058,总表!A:B,2,0),"-")</f>
        <v>房内地板</v>
      </c>
      <c r="D5058" s="6" t="str">
        <f t="shared" ref="D5058:D5121" si="317">C5058</f>
        <v>房内地板</v>
      </c>
      <c r="E5058" s="51" t="str">
        <f>IFERROR(VLOOKUP(B5058,总表!A:D,3,0),"-")</f>
        <v>蓝色喷涂地板</v>
      </c>
      <c r="F5058" s="51" t="str">
        <f t="shared" ref="F5058:F5121" si="318">E5058</f>
        <v>蓝色喷涂地板</v>
      </c>
      <c r="H5058" s="6" t="str">
        <f>IF(IFERROR(VLOOKUP(B5058,总表!A:D,4,0),"露易")=0," ",IFERROR(VLOOKUP(B5058,总表!A:D,4,0),"-"))</f>
        <v> </v>
      </c>
      <c r="I5058" s="6" t="str">
        <f t="shared" ref="I5058:I5121" si="319">H5058</f>
        <v> </v>
      </c>
    </row>
    <row r="5059" spans="1:9">
      <c r="A5059" s="6">
        <v>5058</v>
      </c>
      <c r="B5059" s="47" t="str">
        <f t="shared" si="316"/>
        <v>000013C2</v>
      </c>
      <c r="C5059" s="47" t="str">
        <f>IFERROR(VLOOKUP(B5059,总表!A:B,2,0),"-")</f>
        <v>房内地板</v>
      </c>
      <c r="D5059" s="6" t="str">
        <f t="shared" si="317"/>
        <v>房内地板</v>
      </c>
      <c r="E5059" s="51" t="str">
        <f>IFERROR(VLOOKUP(B5059,总表!A:D,3,0),"-")</f>
        <v>绿色喷涂地板</v>
      </c>
      <c r="F5059" s="51" t="str">
        <f t="shared" si="318"/>
        <v>绿色喷涂地板</v>
      </c>
      <c r="H5059" s="6" t="str">
        <f>IF(IFERROR(VLOOKUP(B5059,总表!A:D,4,0),"露易")=0," ",IFERROR(VLOOKUP(B5059,总表!A:D,4,0),"-"))</f>
        <v> </v>
      </c>
      <c r="I5059" s="6" t="str">
        <f t="shared" si="319"/>
        <v> </v>
      </c>
    </row>
    <row r="5060" spans="1:9">
      <c r="A5060" s="6">
        <v>5059</v>
      </c>
      <c r="B5060" s="47" t="str">
        <f t="shared" si="316"/>
        <v>000013C3</v>
      </c>
      <c r="C5060" s="47" t="str">
        <f>IFERROR(VLOOKUP(B5060,总表!A:B,2,0),"-")</f>
        <v>房内地板</v>
      </c>
      <c r="D5060" s="6" t="str">
        <f t="shared" si="317"/>
        <v>房内地板</v>
      </c>
      <c r="E5060" s="6" t="str">
        <f>IFERROR(VLOOKUP(B5060,总表!A:D,3,0),"-")</f>
        <v>粉红色喷涂地板</v>
      </c>
      <c r="F5060" s="6" t="str">
        <f t="shared" si="318"/>
        <v>粉红色喷涂地板</v>
      </c>
      <c r="H5060" s="6" t="str">
        <f>IF(IFERROR(VLOOKUP(B5060,总表!A:D,4,0),"露易")=0," ",IFERROR(VLOOKUP(B5060,总表!A:D,4,0),"-"))</f>
        <v> </v>
      </c>
      <c r="I5060" s="6" t="str">
        <f t="shared" si="319"/>
        <v> </v>
      </c>
    </row>
    <row r="5061" spans="1:9">
      <c r="A5061" s="6">
        <v>5060</v>
      </c>
      <c r="B5061" s="47" t="str">
        <f t="shared" si="316"/>
        <v>000013C4</v>
      </c>
      <c r="C5061" s="47" t="str">
        <f>IFERROR(VLOOKUP(B5061,总表!A:B,2,0),"-")</f>
        <v>房内地板</v>
      </c>
      <c r="D5061" s="6" t="str">
        <f t="shared" si="317"/>
        <v>房内地板</v>
      </c>
      <c r="E5061" s="6" t="str">
        <f>IFERROR(VLOOKUP(B5061,总表!A:D,3,0),"-")</f>
        <v>白色喷涂地板</v>
      </c>
      <c r="F5061" s="6" t="str">
        <f t="shared" si="318"/>
        <v>白色喷涂地板</v>
      </c>
      <c r="H5061" s="6" t="str">
        <f>IF(IFERROR(VLOOKUP(B5061,总表!A:D,4,0),"露易")=0," ",IFERROR(VLOOKUP(B5061,总表!A:D,4,0),"-"))</f>
        <v> </v>
      </c>
      <c r="I5061" s="6" t="str">
        <f t="shared" si="319"/>
        <v> </v>
      </c>
    </row>
    <row r="5062" spans="1:9">
      <c r="A5062" s="6">
        <v>5061</v>
      </c>
      <c r="B5062" s="47" t="str">
        <f t="shared" si="316"/>
        <v>000013C5</v>
      </c>
      <c r="C5062" s="47" t="str">
        <f>IFERROR(VLOOKUP(B5062,总表!A:B,2,0),"-")</f>
        <v>房内地板</v>
      </c>
      <c r="D5062" s="6" t="str">
        <f t="shared" si="317"/>
        <v>房内地板</v>
      </c>
      <c r="E5062" s="6" t="str">
        <f>IFERROR(VLOOKUP(B5062,总表!A:D,3,0),"-")</f>
        <v>浅色人字斜纹地板</v>
      </c>
      <c r="F5062" s="6" t="str">
        <f t="shared" si="318"/>
        <v>浅色人字斜纹地板</v>
      </c>
      <c r="H5062" s="6" t="str">
        <f>IF(IFERROR(VLOOKUP(B5062,总表!A:D,4,0),"露易")=0," ",IFERROR(VLOOKUP(B5062,总表!A:D,4,0),"-"))</f>
        <v> </v>
      </c>
      <c r="I5062" s="6" t="str">
        <f t="shared" si="319"/>
        <v> </v>
      </c>
    </row>
    <row r="5063" spans="1:9">
      <c r="A5063" s="6">
        <v>5062</v>
      </c>
      <c r="B5063" s="47" t="str">
        <f t="shared" si="316"/>
        <v>000013C6</v>
      </c>
      <c r="C5063" s="47" t="str">
        <f>IFERROR(VLOOKUP(B5063,总表!A:B,2,0),"-")</f>
        <v>房内地板</v>
      </c>
      <c r="D5063" s="6" t="str">
        <f t="shared" si="317"/>
        <v>房内地板</v>
      </c>
      <c r="E5063" s="6" t="str">
        <f>IFERROR(VLOOKUP(B5063,总表!A:D,3,0),"-")</f>
        <v>深色人字斜纹地板</v>
      </c>
      <c r="F5063" s="6" t="str">
        <f t="shared" si="318"/>
        <v>深色人字斜纹地板</v>
      </c>
      <c r="H5063" s="6" t="str">
        <f>IF(IFERROR(VLOOKUP(B5063,总表!A:D,4,0),"露易")=0," ",IFERROR(VLOOKUP(B5063,总表!A:D,4,0),"-"))</f>
        <v> </v>
      </c>
      <c r="I5063" s="6" t="str">
        <f t="shared" si="319"/>
        <v> </v>
      </c>
    </row>
    <row r="5064" spans="1:9">
      <c r="A5064" s="6">
        <v>5063</v>
      </c>
      <c r="B5064" s="47" t="str">
        <f t="shared" si="316"/>
        <v>000013C7</v>
      </c>
      <c r="C5064" s="47" t="str">
        <f>IFERROR(VLOOKUP(B5064,总表!A:B,2,0),"-")</f>
        <v>房内地板</v>
      </c>
      <c r="D5064" s="6" t="str">
        <f t="shared" si="317"/>
        <v>房内地板</v>
      </c>
      <c r="E5064" s="6" t="str">
        <f>IFERROR(VLOOKUP(B5064,总表!A:D,3,0),"-")</f>
        <v>玫瑰木地板</v>
      </c>
      <c r="F5064" s="6" t="str">
        <f t="shared" si="318"/>
        <v>玫瑰木地板</v>
      </c>
      <c r="H5064" s="6" t="str">
        <f>IF(IFERROR(VLOOKUP(B5064,总表!A:D,4,0),"露易")=0," ",IFERROR(VLOOKUP(B5064,总表!A:D,4,0),"-"))</f>
        <v> </v>
      </c>
      <c r="I5064" s="6" t="str">
        <f t="shared" si="319"/>
        <v> </v>
      </c>
    </row>
    <row r="5065" spans="1:9">
      <c r="A5065" s="6">
        <v>5064</v>
      </c>
      <c r="B5065" s="47" t="str">
        <f t="shared" si="316"/>
        <v>000013C8</v>
      </c>
      <c r="C5065" s="47" t="str">
        <f>IFERROR(VLOOKUP(B5065,总表!A:B,2,0),"-")</f>
        <v>房内地板</v>
      </c>
      <c r="D5065" s="6" t="str">
        <f t="shared" si="317"/>
        <v>房内地板</v>
      </c>
      <c r="E5065" s="6" t="str">
        <f>IFERROR(VLOOKUP(B5065,总表!A:D,3,0),"-")</f>
        <v>金色铸铁拼花地板</v>
      </c>
      <c r="F5065" s="6" t="str">
        <f t="shared" si="318"/>
        <v>金色铸铁拼花地板</v>
      </c>
      <c r="H5065" s="6" t="str">
        <f>IF(IFERROR(VLOOKUP(B5065,总表!A:D,4,0),"露易")=0," ",IFERROR(VLOOKUP(B5065,总表!A:D,4,0),"-"))</f>
        <v> </v>
      </c>
      <c r="I5065" s="6" t="str">
        <f t="shared" si="319"/>
        <v> </v>
      </c>
    </row>
    <row r="5066" spans="1:9">
      <c r="A5066" s="6">
        <v>5065</v>
      </c>
      <c r="B5066" s="47" t="str">
        <f t="shared" si="316"/>
        <v>000013C9</v>
      </c>
      <c r="C5066" s="47" t="str">
        <f>IFERROR(VLOOKUP(B5066,总表!A:B,2,0),"-")</f>
        <v>房内地板</v>
      </c>
      <c r="D5066" s="6" t="str">
        <f t="shared" si="317"/>
        <v>房内地板</v>
      </c>
      <c r="E5066" s="51" t="str">
        <f>IFERROR(VLOOKUP(B5066,总表!A:D,3,0),"-")</f>
        <v>银色铸铁拼花地板</v>
      </c>
      <c r="F5066" s="51" t="str">
        <f t="shared" si="318"/>
        <v>银色铸铁拼花地板</v>
      </c>
      <c r="H5066" s="6" t="str">
        <f>IF(IFERROR(VLOOKUP(B5066,总表!A:D,4,0),"露易")=0," ",IFERROR(VLOOKUP(B5066,总表!A:D,4,0),"-"))</f>
        <v> </v>
      </c>
      <c r="I5066" s="6" t="str">
        <f t="shared" si="319"/>
        <v> </v>
      </c>
    </row>
    <row r="5067" spans="1:9">
      <c r="A5067" s="6">
        <v>5066</v>
      </c>
      <c r="B5067" s="47" t="str">
        <f t="shared" si="316"/>
        <v>000013CA</v>
      </c>
      <c r="C5067" s="47" t="str">
        <f>IFERROR(VLOOKUP(B5067,总表!A:B,2,0),"-")</f>
        <v>房内地板</v>
      </c>
      <c r="D5067" s="6" t="str">
        <f t="shared" si="317"/>
        <v>房内地板</v>
      </c>
      <c r="E5067" s="6" t="str">
        <f>IFERROR(VLOOKUP(B5067,总表!A:D,3,0),"-")</f>
        <v>黑色铸铁拼花地板</v>
      </c>
      <c r="F5067" s="6" t="str">
        <f t="shared" si="318"/>
        <v>黑色铸铁拼花地板</v>
      </c>
      <c r="H5067" s="6" t="str">
        <f>IF(IFERROR(VLOOKUP(B5067,总表!A:D,4,0),"露易")=0," ",IFERROR(VLOOKUP(B5067,总表!A:D,4,0),"-"))</f>
        <v> </v>
      </c>
      <c r="I5067" s="6" t="str">
        <f t="shared" si="319"/>
        <v> </v>
      </c>
    </row>
    <row r="5068" spans="1:9">
      <c r="A5068" s="6">
        <v>5067</v>
      </c>
      <c r="B5068" s="47" t="str">
        <f t="shared" si="316"/>
        <v>000013CB</v>
      </c>
      <c r="C5068" s="47" t="str">
        <f>IFERROR(VLOOKUP(B5068,总表!A:B,2,0),"-")</f>
        <v>房内地板</v>
      </c>
      <c r="D5068" s="6" t="str">
        <f t="shared" si="317"/>
        <v>房内地板</v>
      </c>
      <c r="E5068" s="51" t="str">
        <f>IFERROR(VLOOKUP(B5068,总表!A:D,3,0),"-")</f>
        <v>单色配色拼接地毯</v>
      </c>
      <c r="F5068" s="51" t="str">
        <f t="shared" si="318"/>
        <v>单色配色拼接地毯</v>
      </c>
      <c r="H5068" s="6" t="str">
        <f>IF(IFERROR(VLOOKUP(B5068,总表!A:D,4,0),"露易")=0," ",IFERROR(VLOOKUP(B5068,总表!A:D,4,0),"-"))</f>
        <v> </v>
      </c>
      <c r="I5068" s="6" t="str">
        <f t="shared" si="319"/>
        <v> </v>
      </c>
    </row>
    <row r="5069" spans="1:9">
      <c r="A5069" s="6">
        <v>5068</v>
      </c>
      <c r="B5069" s="47" t="str">
        <f t="shared" si="316"/>
        <v>000013CC</v>
      </c>
      <c r="C5069" s="47" t="str">
        <f>IFERROR(VLOOKUP(B5069,总表!A:B,2,0),"-")</f>
        <v>房内地板</v>
      </c>
      <c r="D5069" s="6" t="str">
        <f t="shared" si="317"/>
        <v>房内地板</v>
      </c>
      <c r="E5069" s="6" t="str">
        <f>IFERROR(VLOOKUP(B5069,总表!A:D,3,0),"-")</f>
        <v>彩色拼接地毯</v>
      </c>
      <c r="F5069" s="6" t="str">
        <f t="shared" si="318"/>
        <v>彩色拼接地毯</v>
      </c>
      <c r="H5069" s="6" t="str">
        <f>IF(IFERROR(VLOOKUP(B5069,总表!A:D,4,0),"露易")=0," ",IFERROR(VLOOKUP(B5069,总表!A:D,4,0),"-"))</f>
        <v> </v>
      </c>
      <c r="I5069" s="6" t="str">
        <f t="shared" si="319"/>
        <v> </v>
      </c>
    </row>
    <row r="5070" spans="1:9">
      <c r="A5070" s="6">
        <v>5069</v>
      </c>
      <c r="B5070" s="47" t="str">
        <f t="shared" si="316"/>
        <v>000013CD</v>
      </c>
      <c r="C5070" s="47" t="str">
        <f>IFERROR(VLOOKUP(B5070,总表!A:B,2,0),"-")</f>
        <v>房内地板</v>
      </c>
      <c r="D5070" s="6" t="str">
        <f t="shared" si="317"/>
        <v>房内地板</v>
      </c>
      <c r="E5070" s="6" t="str">
        <f>IFERROR(VLOOKUP(B5070,总表!A:D,3,0),"-")</f>
        <v>大理石地板</v>
      </c>
      <c r="F5070" s="6" t="str">
        <f t="shared" si="318"/>
        <v>大理石地板</v>
      </c>
      <c r="H5070" s="6" t="str">
        <f>IF(IFERROR(VLOOKUP(B5070,总表!A:D,4,0),"露易")=0," ",IFERROR(VLOOKUP(B5070,总表!A:D,4,0),"-"))</f>
        <v> </v>
      </c>
      <c r="I5070" s="6" t="str">
        <f t="shared" si="319"/>
        <v> </v>
      </c>
    </row>
    <row r="5071" spans="1:9">
      <c r="A5071" s="6">
        <v>5070</v>
      </c>
      <c r="B5071" s="47" t="str">
        <f t="shared" si="316"/>
        <v>000013CE</v>
      </c>
      <c r="C5071" s="47" t="str">
        <f>IFERROR(VLOOKUP(B5071,总表!A:B,2,0),"-")</f>
        <v>房内地板</v>
      </c>
      <c r="D5071" s="6" t="str">
        <f t="shared" si="317"/>
        <v>房内地板</v>
      </c>
      <c r="E5071" s="6" t="str">
        <f>IFERROR(VLOOKUP(B5071,总表!A:D,3,0),"-")</f>
        <v>可爱喷涂地板</v>
      </c>
      <c r="F5071" s="6" t="str">
        <f t="shared" si="318"/>
        <v>可爱喷涂地板</v>
      </c>
      <c r="H5071" s="6" t="str">
        <f>IF(IFERROR(VLOOKUP(B5071,总表!A:D,4,0),"露易")=0," ",IFERROR(VLOOKUP(B5071,总表!A:D,4,0),"-"))</f>
        <v> </v>
      </c>
      <c r="I5071" s="6" t="str">
        <f t="shared" si="319"/>
        <v> </v>
      </c>
    </row>
    <row r="5072" spans="1:9">
      <c r="A5072" s="6">
        <v>5071</v>
      </c>
      <c r="B5072" s="47" t="str">
        <f t="shared" si="316"/>
        <v>000013CF</v>
      </c>
      <c r="C5072" s="47" t="str">
        <f>IFERROR(VLOOKUP(B5072,总表!A:B,2,0),"-")</f>
        <v>房内地板</v>
      </c>
      <c r="D5072" s="6" t="str">
        <f t="shared" si="317"/>
        <v>房内地板</v>
      </c>
      <c r="E5072" s="6" t="str">
        <f>IFERROR(VLOOKUP(B5072,总表!A:D,3,0),"-")</f>
        <v>清新喷涂地板</v>
      </c>
      <c r="F5072" s="6" t="str">
        <f t="shared" si="318"/>
        <v>清新喷涂地板</v>
      </c>
      <c r="H5072" s="6" t="str">
        <f>IF(IFERROR(VLOOKUP(B5072,总表!A:D,4,0),"露易")=0," ",IFERROR(VLOOKUP(B5072,总表!A:D,4,0),"-"))</f>
        <v> </v>
      </c>
      <c r="I5072" s="6" t="str">
        <f t="shared" si="319"/>
        <v> </v>
      </c>
    </row>
    <row r="5073" spans="1:9">
      <c r="A5073" s="6">
        <v>5072</v>
      </c>
      <c r="B5073" s="47" t="str">
        <f t="shared" si="316"/>
        <v>000013D0</v>
      </c>
      <c r="C5073" s="47" t="str">
        <f>IFERROR(VLOOKUP(B5073,总表!A:B,2,0),"-")</f>
        <v>-</v>
      </c>
      <c r="D5073" s="6" t="str">
        <f t="shared" si="317"/>
        <v>-</v>
      </c>
      <c r="E5073" s="6" t="str">
        <f>IFERROR(VLOOKUP(B5073,总表!A:D,3,0),"-")</f>
        <v>-</v>
      </c>
      <c r="F5073" s="6" t="str">
        <f t="shared" si="318"/>
        <v>-</v>
      </c>
      <c r="G5073" s="6" t="s">
        <v>9</v>
      </c>
      <c r="H5073" s="6" t="str">
        <f>IF(IFERROR(VLOOKUP(B5073,总表!A:D,4,0),"露易")=0," ",IFERROR(VLOOKUP(B5073,总表!A:D,4,0),"-"))</f>
        <v>-</v>
      </c>
      <c r="I5073" s="6" t="str">
        <f t="shared" si="319"/>
        <v>-</v>
      </c>
    </row>
    <row r="5074" spans="1:9">
      <c r="A5074" s="6">
        <v>5073</v>
      </c>
      <c r="B5074" s="47" t="str">
        <f t="shared" si="316"/>
        <v>000013D1</v>
      </c>
      <c r="C5074" s="47" t="str">
        <f>IFERROR(VLOOKUP(B5074,总表!A:B,2,0),"-")</f>
        <v>房内地板</v>
      </c>
      <c r="D5074" s="6" t="str">
        <f t="shared" si="317"/>
        <v>房内地板</v>
      </c>
      <c r="E5074" s="6" t="str">
        <f>IFERROR(VLOOKUP(B5074,总表!A:D,3,0),"-")</f>
        <v>黄色花朵地板</v>
      </c>
      <c r="F5074" s="6" t="str">
        <f t="shared" si="318"/>
        <v>黄色花朵地板</v>
      </c>
      <c r="H5074" s="6" t="str">
        <f>IF(IFERROR(VLOOKUP(B5074,总表!A:D,4,0),"露易")=0," ",IFERROR(VLOOKUP(B5074,总表!A:D,4,0),"-"))</f>
        <v> </v>
      </c>
      <c r="I5074" s="6" t="str">
        <f t="shared" si="319"/>
        <v> </v>
      </c>
    </row>
    <row r="5075" spans="1:9">
      <c r="A5075" s="6">
        <v>5074</v>
      </c>
      <c r="B5075" s="47" t="str">
        <f t="shared" si="316"/>
        <v>000013D2</v>
      </c>
      <c r="C5075" s="47" t="str">
        <f>IFERROR(VLOOKUP(B5075,总表!A:B,2,0),"-")</f>
        <v>房内地板</v>
      </c>
      <c r="D5075" s="6" t="str">
        <f t="shared" si="317"/>
        <v>房内地板</v>
      </c>
      <c r="E5075" s="51" t="str">
        <f>IFERROR(VLOOKUP(B5075,总表!A:D,3,0),"-")</f>
        <v>蓝色花朵地板</v>
      </c>
      <c r="F5075" s="51" t="str">
        <f t="shared" si="318"/>
        <v>蓝色花朵地板</v>
      </c>
      <c r="H5075" s="6" t="str">
        <f>IF(IFERROR(VLOOKUP(B5075,总表!A:D,4,0),"露易")=0," ",IFERROR(VLOOKUP(B5075,总表!A:D,4,0),"-"))</f>
        <v> </v>
      </c>
      <c r="I5075" s="6" t="str">
        <f t="shared" si="319"/>
        <v> </v>
      </c>
    </row>
    <row r="5076" spans="1:9">
      <c r="A5076" s="6">
        <v>5075</v>
      </c>
      <c r="B5076" s="47" t="str">
        <f t="shared" si="316"/>
        <v>000013D3</v>
      </c>
      <c r="C5076" s="47" t="str">
        <f>IFERROR(VLOOKUP(B5076,总表!A:B,2,0),"-")</f>
        <v>房内地板</v>
      </c>
      <c r="D5076" s="6" t="str">
        <f t="shared" si="317"/>
        <v>房内地板</v>
      </c>
      <c r="E5076" s="6" t="str">
        <f>IFERROR(VLOOKUP(B5076,总表!A:D,3,0),"-")</f>
        <v>茶色花朵地板</v>
      </c>
      <c r="F5076" s="6" t="str">
        <f t="shared" si="318"/>
        <v>茶色花朵地板</v>
      </c>
      <c r="H5076" s="6" t="str">
        <f>IF(IFERROR(VLOOKUP(B5076,总表!A:D,4,0),"露易")=0," ",IFERROR(VLOOKUP(B5076,总表!A:D,4,0),"-"))</f>
        <v> </v>
      </c>
      <c r="I5076" s="6" t="str">
        <f t="shared" si="319"/>
        <v> </v>
      </c>
    </row>
    <row r="5077" spans="1:9">
      <c r="A5077" s="6">
        <v>5076</v>
      </c>
      <c r="B5077" s="47" t="str">
        <f t="shared" si="316"/>
        <v>000013D4</v>
      </c>
      <c r="C5077" s="47" t="str">
        <f>IFERROR(VLOOKUP(B5077,总表!A:B,2,0),"-")</f>
        <v>房内地板</v>
      </c>
      <c r="D5077" s="6" t="str">
        <f t="shared" si="317"/>
        <v>房内地板</v>
      </c>
      <c r="E5077" s="6" t="str">
        <f>IFERROR(VLOOKUP(B5077,总表!A:D,3,0),"-")</f>
        <v>庸俗地板</v>
      </c>
      <c r="F5077" s="6" t="str">
        <f t="shared" si="318"/>
        <v>庸俗地板</v>
      </c>
      <c r="H5077" s="6" t="str">
        <f>IF(IFERROR(VLOOKUP(B5077,总表!A:D,4,0),"露易")=0," ",IFERROR(VLOOKUP(B5077,总表!A:D,4,0),"-"))</f>
        <v> </v>
      </c>
      <c r="I5077" s="6" t="str">
        <f t="shared" si="319"/>
        <v> </v>
      </c>
    </row>
    <row r="5078" spans="1:9">
      <c r="A5078" s="6">
        <v>5077</v>
      </c>
      <c r="B5078" s="47" t="str">
        <f t="shared" si="316"/>
        <v>000013D5</v>
      </c>
      <c r="C5078" s="47" t="str">
        <f>IFERROR(VLOOKUP(B5078,总表!A:B,2,0),"-")</f>
        <v>房内地板</v>
      </c>
      <c r="D5078" s="6" t="str">
        <f t="shared" si="317"/>
        <v>房内地板</v>
      </c>
      <c r="E5078" s="6" t="str">
        <f>IFERROR(VLOOKUP(B5078,总表!A:D,3,0),"-")</f>
        <v>无边榻榻米</v>
      </c>
      <c r="F5078" s="6" t="str">
        <f t="shared" si="318"/>
        <v>无边榻榻米</v>
      </c>
      <c r="H5078" s="6" t="str">
        <f>IF(IFERROR(VLOOKUP(B5078,总表!A:D,4,0),"露易")=0," ",IFERROR(VLOOKUP(B5078,总表!A:D,4,0),"-"))</f>
        <v> </v>
      </c>
      <c r="I5078" s="6" t="str">
        <f t="shared" si="319"/>
        <v> </v>
      </c>
    </row>
    <row r="5079" spans="1:9">
      <c r="A5079" s="6">
        <v>5078</v>
      </c>
      <c r="B5079" s="47" t="str">
        <f t="shared" si="316"/>
        <v>000013D6</v>
      </c>
      <c r="C5079" s="47" t="str">
        <f>IFERROR(VLOOKUP(B5079,总表!A:B,2,0),"-")</f>
        <v>房内地板</v>
      </c>
      <c r="D5079" s="6" t="str">
        <f t="shared" si="317"/>
        <v>房内地板</v>
      </c>
      <c r="E5079" s="6" t="str">
        <f>IFERROR(VLOOKUP(B5079,总表!A:D,3,0),"-")</f>
        <v>灯心草无边榻榻米</v>
      </c>
      <c r="F5079" s="6" t="str">
        <f t="shared" si="318"/>
        <v>灯心草无边榻榻米</v>
      </c>
      <c r="H5079" s="6" t="str">
        <f>IF(IFERROR(VLOOKUP(B5079,总表!A:D,4,0),"露易")=0," ",IFERROR(VLOOKUP(B5079,总表!A:D,4,0),"-"))</f>
        <v> </v>
      </c>
      <c r="I5079" s="6" t="str">
        <f t="shared" si="319"/>
        <v> </v>
      </c>
    </row>
    <row r="5080" spans="1:9">
      <c r="A5080" s="6">
        <v>5079</v>
      </c>
      <c r="B5080" s="47" t="str">
        <f t="shared" si="316"/>
        <v>000013D7</v>
      </c>
      <c r="C5080" s="47" t="str">
        <f>IFERROR(VLOOKUP(B5080,总表!A:B,2,0),"-")</f>
        <v>房内地板</v>
      </c>
      <c r="D5080" s="6" t="str">
        <f t="shared" si="317"/>
        <v>房内地板</v>
      </c>
      <c r="E5080" s="6" t="str">
        <f>IFERROR(VLOOKUP(B5080,总表!A:D,3,0),"-")</f>
        <v>灯心草榻榻米</v>
      </c>
      <c r="F5080" s="6" t="str">
        <f t="shared" si="318"/>
        <v>灯心草榻榻米</v>
      </c>
      <c r="H5080" s="6" t="str">
        <f>IF(IFERROR(VLOOKUP(B5080,总表!A:D,4,0),"露易")=0," ",IFERROR(VLOOKUP(B5080,总表!A:D,4,0),"-"))</f>
        <v> </v>
      </c>
      <c r="I5080" s="6" t="str">
        <f t="shared" si="319"/>
        <v> </v>
      </c>
    </row>
    <row r="5081" spans="1:9">
      <c r="A5081" s="6">
        <v>5080</v>
      </c>
      <c r="B5081" s="47" t="str">
        <f t="shared" si="316"/>
        <v>000013D8</v>
      </c>
      <c r="C5081" s="47" t="str">
        <f>IFERROR(VLOOKUP(B5081,总表!A:B,2,0),"-")</f>
        <v>房内地板</v>
      </c>
      <c r="D5081" s="6" t="str">
        <f t="shared" si="317"/>
        <v>房内地板</v>
      </c>
      <c r="E5081" s="6" t="str">
        <f>IFERROR(VLOOKUP(B5081,总表!A:D,3,0),"-")</f>
        <v>灰色菱格纹砖地板</v>
      </c>
      <c r="F5081" s="6" t="str">
        <f t="shared" si="318"/>
        <v>灰色菱格纹砖地板</v>
      </c>
      <c r="H5081" s="6" t="str">
        <f>IF(IFERROR(VLOOKUP(B5081,总表!A:D,4,0),"露易")=0," ",IFERROR(VLOOKUP(B5081,总表!A:D,4,0),"-"))</f>
        <v> </v>
      </c>
      <c r="I5081" s="6" t="str">
        <f t="shared" si="319"/>
        <v> </v>
      </c>
    </row>
    <row r="5082" spans="1:9">
      <c r="A5082" s="6">
        <v>5081</v>
      </c>
      <c r="B5082" s="47" t="str">
        <f t="shared" si="316"/>
        <v>000013D9</v>
      </c>
      <c r="C5082" s="47" t="str">
        <f>IFERROR(VLOOKUP(B5082,总表!A:B,2,0),"-")</f>
        <v>房内地板</v>
      </c>
      <c r="D5082" s="6" t="str">
        <f t="shared" si="317"/>
        <v>房内地板</v>
      </c>
      <c r="E5082" s="6" t="str">
        <f>IFERROR(VLOOKUP(B5082,总表!A:D,3,0),"-")</f>
        <v>棕色菱格纹砖地板</v>
      </c>
      <c r="F5082" s="6" t="str">
        <f t="shared" si="318"/>
        <v>棕色菱格纹砖地板</v>
      </c>
      <c r="H5082" s="6" t="str">
        <f>IF(IFERROR(VLOOKUP(B5082,总表!A:D,4,0),"露易")=0," ",IFERROR(VLOOKUP(B5082,总表!A:D,4,0),"-"))</f>
        <v> </v>
      </c>
      <c r="I5082" s="6" t="str">
        <f t="shared" si="319"/>
        <v> </v>
      </c>
    </row>
    <row r="5083" spans="1:9">
      <c r="A5083" s="6">
        <v>5082</v>
      </c>
      <c r="B5083" s="47" t="str">
        <f t="shared" si="316"/>
        <v>000013DA</v>
      </c>
      <c r="C5083" s="47" t="str">
        <f>IFERROR(VLOOKUP(B5083,总表!A:B,2,0),"-")</f>
        <v>房内地板</v>
      </c>
      <c r="D5083" s="6" t="str">
        <f t="shared" si="317"/>
        <v>房内地板</v>
      </c>
      <c r="E5083" s="6" t="str">
        <f>IFERROR(VLOOKUP(B5083,总表!A:D,3,0),"-")</f>
        <v>主机板地板</v>
      </c>
      <c r="F5083" s="6" t="str">
        <f t="shared" si="318"/>
        <v>主机板地板</v>
      </c>
      <c r="H5083" s="6" t="str">
        <f>IF(IFERROR(VLOOKUP(B5083,总表!A:D,4,0),"露易")=0," ",IFERROR(VLOOKUP(B5083,总表!A:D,4,0),"-"))</f>
        <v> </v>
      </c>
      <c r="I5083" s="6" t="str">
        <f t="shared" si="319"/>
        <v> </v>
      </c>
    </row>
    <row r="5084" spans="1:9">
      <c r="A5084" s="6">
        <v>5083</v>
      </c>
      <c r="B5084" s="47" t="str">
        <f t="shared" si="316"/>
        <v>000013DB</v>
      </c>
      <c r="C5084" s="47" t="str">
        <f>IFERROR(VLOOKUP(B5084,总表!A:B,2,0),"-")</f>
        <v>工具类</v>
      </c>
      <c r="D5084" s="6" t="str">
        <f t="shared" si="317"/>
        <v>工具类</v>
      </c>
      <c r="E5084" s="51" t="str">
        <f>IFERROR(VLOOKUP(B5084,总表!A:D,3,0),"-")</f>
        <v>风信子棒</v>
      </c>
      <c r="F5084" s="51" t="str">
        <f t="shared" si="318"/>
        <v>风信子棒</v>
      </c>
      <c r="H5084" s="6" t="str">
        <f>IF(IFERROR(VLOOKUP(B5084,总表!A:D,4,0),"露易")=0," ",IFERROR(VLOOKUP(B5084,总表!A:D,4,0),"-"))</f>
        <v> </v>
      </c>
      <c r="I5084" s="6" t="str">
        <f t="shared" si="319"/>
        <v> </v>
      </c>
    </row>
    <row r="5085" spans="1:9">
      <c r="A5085" s="6">
        <v>5084</v>
      </c>
      <c r="B5085" s="47" t="str">
        <f t="shared" si="316"/>
        <v>000013DC</v>
      </c>
      <c r="C5085" s="47" t="str">
        <f>IFERROR(VLOOKUP(B5085,总表!A:B,2,0),"-")</f>
        <v>工具类</v>
      </c>
      <c r="D5085" s="6" t="str">
        <f t="shared" si="317"/>
        <v>工具类</v>
      </c>
      <c r="E5085" s="51" t="str">
        <f>IFERROR(VLOOKUP(B5085,总表!A:D,3,0),"-")</f>
        <v>银莲花棒</v>
      </c>
      <c r="F5085" s="51" t="str">
        <f t="shared" si="318"/>
        <v>银莲花棒</v>
      </c>
      <c r="H5085" s="6" t="str">
        <f>IF(IFERROR(VLOOKUP(B5085,总表!A:D,4,0),"露易")=0," ",IFERROR(VLOOKUP(B5085,总表!A:D,4,0),"-"))</f>
        <v> </v>
      </c>
      <c r="I5085" s="6" t="str">
        <f t="shared" si="319"/>
        <v> </v>
      </c>
    </row>
    <row r="5086" spans="1:9">
      <c r="A5086" s="6">
        <v>5085</v>
      </c>
      <c r="B5086" s="47" t="str">
        <f t="shared" si="316"/>
        <v>000013DD</v>
      </c>
      <c r="C5086" s="47" t="str">
        <f>IFERROR(VLOOKUP(B5086,总表!A:B,2,0),"-")</f>
        <v>工具类</v>
      </c>
      <c r="D5086" s="6" t="str">
        <f t="shared" si="317"/>
        <v>工具类</v>
      </c>
      <c r="E5086" s="6" t="str">
        <f>IFERROR(VLOOKUP(B5086,总表!A:D,3,0),"-")</f>
        <v>郁金香棒</v>
      </c>
      <c r="F5086" s="6" t="str">
        <f t="shared" si="318"/>
        <v>郁金香棒</v>
      </c>
      <c r="H5086" s="6" t="str">
        <f>IF(IFERROR(VLOOKUP(B5086,总表!A:D,4,0),"露易")=0," ",IFERROR(VLOOKUP(B5086,总表!A:D,4,0),"-"))</f>
        <v> </v>
      </c>
      <c r="I5086" s="6" t="str">
        <f t="shared" si="319"/>
        <v> </v>
      </c>
    </row>
    <row r="5087" spans="1:9">
      <c r="A5087" s="6">
        <v>5086</v>
      </c>
      <c r="B5087" s="47" t="str">
        <f t="shared" si="316"/>
        <v>000013DE</v>
      </c>
      <c r="C5087" s="47" t="str">
        <f>IFERROR(VLOOKUP(B5087,总表!A:B,2,0),"-")</f>
        <v>-</v>
      </c>
      <c r="D5087" s="6" t="str">
        <f t="shared" si="317"/>
        <v>-</v>
      </c>
      <c r="E5087" s="6" t="str">
        <f>IFERROR(VLOOKUP(B5087,总表!A:D,3,0),"-")</f>
        <v>-</v>
      </c>
      <c r="F5087" s="6" t="str">
        <f t="shared" si="318"/>
        <v>-</v>
      </c>
      <c r="G5087" s="6" t="s">
        <v>9</v>
      </c>
      <c r="H5087" s="6" t="str">
        <f>IF(IFERROR(VLOOKUP(B5087,总表!A:D,4,0),"露易")=0," ",IFERROR(VLOOKUP(B5087,总表!A:D,4,0),"-"))</f>
        <v>-</v>
      </c>
      <c r="I5087" s="6" t="str">
        <f t="shared" si="319"/>
        <v>-</v>
      </c>
    </row>
    <row r="5088" spans="1:9">
      <c r="A5088" s="6">
        <v>5087</v>
      </c>
      <c r="B5088" s="47" t="str">
        <f t="shared" si="316"/>
        <v>000013DF</v>
      </c>
      <c r="C5088" s="47" t="str">
        <f>IFERROR(VLOOKUP(B5088,总表!A:B,2,0),"-")</f>
        <v>-</v>
      </c>
      <c r="D5088" s="6" t="str">
        <f t="shared" si="317"/>
        <v>-</v>
      </c>
      <c r="E5088" s="6" t="str">
        <f>IFERROR(VLOOKUP(B5088,总表!A:D,3,0),"-")</f>
        <v>-</v>
      </c>
      <c r="F5088" s="6" t="str">
        <f t="shared" si="318"/>
        <v>-</v>
      </c>
      <c r="G5088" s="6" t="s">
        <v>9</v>
      </c>
      <c r="H5088" s="6" t="str">
        <f>IF(IFERROR(VLOOKUP(B5088,总表!A:D,4,0),"露易")=0," ",IFERROR(VLOOKUP(B5088,总表!A:D,4,0),"-"))</f>
        <v>-</v>
      </c>
      <c r="I5088" s="6" t="str">
        <f t="shared" si="319"/>
        <v>-</v>
      </c>
    </row>
    <row r="5089" spans="1:9">
      <c r="A5089" s="6">
        <v>5088</v>
      </c>
      <c r="B5089" s="47" t="str">
        <f t="shared" si="316"/>
        <v>000013E0</v>
      </c>
      <c r="C5089" s="47" t="str">
        <f>IFERROR(VLOOKUP(B5089,总表!A:B,2,0),"-")</f>
        <v>-</v>
      </c>
      <c r="D5089" s="6" t="str">
        <f t="shared" si="317"/>
        <v>-</v>
      </c>
      <c r="E5089" s="6" t="str">
        <f>IFERROR(VLOOKUP(B5089,总表!A:D,3,0),"-")</f>
        <v>-</v>
      </c>
      <c r="F5089" s="6" t="str">
        <f t="shared" si="318"/>
        <v>-</v>
      </c>
      <c r="G5089" s="6" t="s">
        <v>9</v>
      </c>
      <c r="H5089" s="6" t="str">
        <f>IF(IFERROR(VLOOKUP(B5089,总表!A:D,4,0),"露易")=0," ",IFERROR(VLOOKUP(B5089,总表!A:D,4,0),"-"))</f>
        <v>-</v>
      </c>
      <c r="I5089" s="6" t="str">
        <f t="shared" si="319"/>
        <v>-</v>
      </c>
    </row>
    <row r="5090" spans="1:9">
      <c r="A5090" s="6">
        <v>5089</v>
      </c>
      <c r="B5090" s="47" t="str">
        <f t="shared" si="316"/>
        <v>000013E1</v>
      </c>
      <c r="C5090" s="47" t="str">
        <f>IFERROR(VLOOKUP(B5090,总表!A:B,2,0),"-")</f>
        <v>-</v>
      </c>
      <c r="D5090" s="6" t="str">
        <f t="shared" si="317"/>
        <v>-</v>
      </c>
      <c r="E5090" s="6" t="str">
        <f>IFERROR(VLOOKUP(B5090,总表!A:D,3,0),"-")</f>
        <v>-</v>
      </c>
      <c r="F5090" s="6" t="str">
        <f t="shared" si="318"/>
        <v>-</v>
      </c>
      <c r="G5090" s="6" t="s">
        <v>9</v>
      </c>
      <c r="H5090" s="6" t="str">
        <f>IF(IFERROR(VLOOKUP(B5090,总表!A:D,4,0),"露易")=0," ",IFERROR(VLOOKUP(B5090,总表!A:D,4,0),"-"))</f>
        <v>-</v>
      </c>
      <c r="I5090" s="6" t="str">
        <f t="shared" si="319"/>
        <v>-</v>
      </c>
    </row>
    <row r="5091" spans="1:9">
      <c r="A5091" s="6">
        <v>5090</v>
      </c>
      <c r="B5091" s="47" t="str">
        <f t="shared" si="316"/>
        <v>000013E2</v>
      </c>
      <c r="C5091" s="47" t="str">
        <f>IFERROR(VLOOKUP(B5091,总表!A:B,2,0),"-")</f>
        <v>-</v>
      </c>
      <c r="D5091" s="6" t="str">
        <f t="shared" si="317"/>
        <v>-</v>
      </c>
      <c r="E5091" s="6" t="str">
        <f>IFERROR(VLOOKUP(B5091,总表!A:D,3,0),"-")</f>
        <v>-</v>
      </c>
      <c r="F5091" s="6" t="str">
        <f t="shared" si="318"/>
        <v>-</v>
      </c>
      <c r="G5091" s="6" t="s">
        <v>9</v>
      </c>
      <c r="H5091" s="6" t="str">
        <f>IF(IFERROR(VLOOKUP(B5091,总表!A:D,4,0),"露易")=0," ",IFERROR(VLOOKUP(B5091,总表!A:D,4,0),"-"))</f>
        <v>-</v>
      </c>
      <c r="I5091" s="6" t="str">
        <f t="shared" si="319"/>
        <v>-</v>
      </c>
    </row>
    <row r="5092" spans="1:9">
      <c r="A5092" s="6">
        <v>5091</v>
      </c>
      <c r="B5092" s="47" t="str">
        <f t="shared" si="316"/>
        <v>000013E3</v>
      </c>
      <c r="C5092" s="47" t="str">
        <f>IFERROR(VLOOKUP(B5092,总表!A:B,2,0),"-")</f>
        <v>工具类</v>
      </c>
      <c r="D5092" s="6" t="str">
        <f t="shared" si="317"/>
        <v>工具类</v>
      </c>
      <c r="E5092" s="6" t="str">
        <f>IFERROR(VLOOKUP(B5092,总表!A:D,3,0),"-")</f>
        <v>三色堇棒</v>
      </c>
      <c r="F5092" s="6" t="str">
        <f t="shared" si="318"/>
        <v>三色堇棒</v>
      </c>
      <c r="H5092" s="6" t="str">
        <f>IF(IFERROR(VLOOKUP(B5092,总表!A:D,4,0),"露易")=0," ",IFERROR(VLOOKUP(B5092,总表!A:D,4,0),"-"))</f>
        <v> </v>
      </c>
      <c r="I5092" s="6" t="str">
        <f t="shared" si="319"/>
        <v> </v>
      </c>
    </row>
    <row r="5093" spans="1:9">
      <c r="A5093" s="6">
        <v>5092</v>
      </c>
      <c r="B5093" s="47" t="str">
        <f t="shared" si="316"/>
        <v>000013E4</v>
      </c>
      <c r="C5093" s="47" t="str">
        <f>IFERROR(VLOOKUP(B5093,总表!A:B,2,0),"-")</f>
        <v>工具类</v>
      </c>
      <c r="D5093" s="6" t="str">
        <f t="shared" si="317"/>
        <v>工具类</v>
      </c>
      <c r="E5093" s="6" t="str">
        <f>IFERROR(VLOOKUP(B5093,总表!A:D,3,0),"-")</f>
        <v>波斯菊棒</v>
      </c>
      <c r="F5093" s="6" t="str">
        <f t="shared" si="318"/>
        <v>波斯菊棒</v>
      </c>
      <c r="H5093" s="6" t="str">
        <f>IF(IFERROR(VLOOKUP(B5093,总表!A:D,4,0),"露易")=0," ",IFERROR(VLOOKUP(B5093,总表!A:D,4,0),"-"))</f>
        <v> </v>
      </c>
      <c r="I5093" s="6" t="str">
        <f t="shared" si="319"/>
        <v> </v>
      </c>
    </row>
    <row r="5094" spans="1:9">
      <c r="A5094" s="6">
        <v>5093</v>
      </c>
      <c r="B5094" s="47" t="str">
        <f t="shared" si="316"/>
        <v>000013E5</v>
      </c>
      <c r="C5094" s="47" t="str">
        <f>IFERROR(VLOOKUP(B5094,总表!A:B,2,0),"-")</f>
        <v>工具类</v>
      </c>
      <c r="D5094" s="6" t="str">
        <f t="shared" si="317"/>
        <v>工具类</v>
      </c>
      <c r="E5094" s="6" t="str">
        <f>IFERROR(VLOOKUP(B5094,总表!A:D,3,0),"-")</f>
        <v>玫瑰棒</v>
      </c>
      <c r="F5094" s="6" t="str">
        <f t="shared" si="318"/>
        <v>玫瑰棒</v>
      </c>
      <c r="H5094" s="6" t="str">
        <f>IF(IFERROR(VLOOKUP(B5094,总表!A:D,4,0),"露易")=0," ",IFERROR(VLOOKUP(B5094,总表!A:D,4,0),"-"))</f>
        <v> </v>
      </c>
      <c r="I5094" s="6" t="str">
        <f t="shared" si="319"/>
        <v> </v>
      </c>
    </row>
    <row r="5095" spans="1:9">
      <c r="A5095" s="6">
        <v>5094</v>
      </c>
      <c r="B5095" s="47" t="str">
        <f t="shared" si="316"/>
        <v>000013E6</v>
      </c>
      <c r="C5095" s="47" t="str">
        <f>IFERROR(VLOOKUP(B5095,总表!A:B,2,0),"-")</f>
        <v>工具类</v>
      </c>
      <c r="D5095" s="6" t="str">
        <f t="shared" si="317"/>
        <v>工具类</v>
      </c>
      <c r="E5095" s="6" t="str">
        <f>IFERROR(VLOOKUP(B5095,总表!A:D,3,0),"-")</f>
        <v>百合棒</v>
      </c>
      <c r="F5095" s="6" t="str">
        <f t="shared" si="318"/>
        <v>百合棒</v>
      </c>
      <c r="H5095" s="6" t="str">
        <f>IF(IFERROR(VLOOKUP(B5095,总表!A:D,4,0),"露易")=0," ",IFERROR(VLOOKUP(B5095,总表!A:D,4,0),"-"))</f>
        <v> </v>
      </c>
      <c r="I5095" s="6" t="str">
        <f t="shared" si="319"/>
        <v> </v>
      </c>
    </row>
    <row r="5096" spans="1:9">
      <c r="A5096" s="6">
        <v>5095</v>
      </c>
      <c r="B5096" s="47" t="str">
        <f t="shared" si="316"/>
        <v>000013E7</v>
      </c>
      <c r="C5096" s="47" t="str">
        <f>IFERROR(VLOOKUP(B5096,总表!A:B,2,0),"-")</f>
        <v>工具类</v>
      </c>
      <c r="D5096" s="6" t="str">
        <f t="shared" si="317"/>
        <v>工具类</v>
      </c>
      <c r="E5096" s="6" t="str">
        <f>IFERROR(VLOOKUP(B5096,总表!A:D,3,0),"-")</f>
        <v>菊花棒</v>
      </c>
      <c r="F5096" s="6" t="str">
        <f t="shared" si="318"/>
        <v>菊花棒</v>
      </c>
      <c r="H5096" s="6" t="str">
        <f>IF(IFERROR(VLOOKUP(B5096,总表!A:D,4,0),"露易")=0," ",IFERROR(VLOOKUP(B5096,总表!A:D,4,0),"-"))</f>
        <v> </v>
      </c>
      <c r="I5096" s="6" t="str">
        <f t="shared" si="319"/>
        <v> </v>
      </c>
    </row>
    <row r="5097" spans="1:9">
      <c r="A5097" s="6">
        <v>5096</v>
      </c>
      <c r="B5097" s="47" t="str">
        <f t="shared" si="316"/>
        <v>000013E8</v>
      </c>
      <c r="C5097" s="47" t="str">
        <f>IFERROR(VLOOKUP(B5097,总表!A:B,2,0),"-")</f>
        <v>帽子类</v>
      </c>
      <c r="D5097" s="6" t="str">
        <f t="shared" si="317"/>
        <v>帽子类</v>
      </c>
      <c r="E5097" s="51" t="str">
        <f>IFERROR(VLOOKUP(B5097,总表!A:D,3,0),"-")</f>
        <v>风信子花冠</v>
      </c>
      <c r="F5097" s="51" t="str">
        <f t="shared" si="318"/>
        <v>风信子花冠</v>
      </c>
      <c r="H5097" s="51" t="str">
        <f>IF(IFERROR(VLOOKUP(B5097,总表!A:D,4,0),"露易")=0," ",IFERROR(VLOOKUP(B5097,总表!A:D,4,0),"-"))</f>
        <v>红色</v>
      </c>
      <c r="I5097" s="51" t="str">
        <f t="shared" si="319"/>
        <v>红色</v>
      </c>
    </row>
    <row r="5098" spans="1:9">
      <c r="A5098" s="6">
        <v>5097</v>
      </c>
      <c r="B5098" s="47" t="str">
        <f t="shared" si="316"/>
        <v>000013E9</v>
      </c>
      <c r="C5098" s="47" t="str">
        <f>IFERROR(VLOOKUP(B5098,总表!A:B,2,0),"-")</f>
        <v>帽子类</v>
      </c>
      <c r="D5098" s="6" t="str">
        <f t="shared" si="317"/>
        <v>帽子类</v>
      </c>
      <c r="E5098" s="6" t="str">
        <f>IFERROR(VLOOKUP(B5098,总表!A:D,3,0),"-")</f>
        <v>清新风信子花冠</v>
      </c>
      <c r="F5098" s="6" t="str">
        <f t="shared" si="318"/>
        <v>清新风信子花冠</v>
      </c>
      <c r="H5098" s="51" t="str">
        <f>IF(IFERROR(VLOOKUP(B5098,总表!A:D,4,0),"露易")=0," ",IFERROR(VLOOKUP(B5098,总表!A:D,4,0),"-"))</f>
        <v>蓝色</v>
      </c>
      <c r="I5098" s="51" t="str">
        <f t="shared" si="319"/>
        <v>蓝色</v>
      </c>
    </row>
    <row r="5099" spans="1:9">
      <c r="A5099" s="6">
        <v>5098</v>
      </c>
      <c r="B5099" s="47" t="str">
        <f t="shared" si="316"/>
        <v>000013EA</v>
      </c>
      <c r="C5099" s="47" t="str">
        <f>IFERROR(VLOOKUP(B5099,总表!A:B,2,0),"-")</f>
        <v>帽子类</v>
      </c>
      <c r="D5099" s="6" t="str">
        <f t="shared" si="317"/>
        <v>帽子类</v>
      </c>
      <c r="E5099" s="6" t="str">
        <f>IFERROR(VLOOKUP(B5099,总表!A:D,3,0),"-")</f>
        <v>紫色风信子花冠</v>
      </c>
      <c r="F5099" s="6" t="str">
        <f t="shared" si="318"/>
        <v>紫色风信子花冠</v>
      </c>
      <c r="H5099" s="6" t="str">
        <f>IF(IFERROR(VLOOKUP(B5099,总表!A:D,4,0),"露易")=0," ",IFERROR(VLOOKUP(B5099,总表!A:D,4,0),"-"))</f>
        <v>紫色</v>
      </c>
      <c r="I5099" s="6" t="str">
        <f t="shared" si="319"/>
        <v>紫色</v>
      </c>
    </row>
    <row r="5100" spans="1:9">
      <c r="A5100" s="6">
        <v>5099</v>
      </c>
      <c r="B5100" s="47" t="str">
        <f t="shared" si="316"/>
        <v>000013EB</v>
      </c>
      <c r="C5100" s="47" t="str">
        <f>IFERROR(VLOOKUP(B5100,总表!A:B,2,0),"-")</f>
        <v>帽子类</v>
      </c>
      <c r="D5100" s="6" t="str">
        <f t="shared" si="317"/>
        <v>帽子类</v>
      </c>
      <c r="E5100" s="51" t="str">
        <f>IFERROR(VLOOKUP(B5100,总表!A:D,3,0),"-")</f>
        <v>银莲花花冠</v>
      </c>
      <c r="F5100" s="51" t="str">
        <f t="shared" si="318"/>
        <v>银莲花花冠</v>
      </c>
      <c r="H5100" s="6" t="str">
        <f>IF(IFERROR(VLOOKUP(B5100,总表!A:D,4,0),"露易")=0," ",IFERROR(VLOOKUP(B5100,总表!A:D,4,0),"-"))</f>
        <v>彩色</v>
      </c>
      <c r="I5100" s="6" t="str">
        <f t="shared" si="319"/>
        <v>彩色</v>
      </c>
    </row>
    <row r="5101" spans="1:9">
      <c r="A5101" s="6">
        <v>5100</v>
      </c>
      <c r="B5101" s="47" t="str">
        <f t="shared" si="316"/>
        <v>000013EC</v>
      </c>
      <c r="C5101" s="47" t="str">
        <f>IFERROR(VLOOKUP(B5101,总表!A:B,2,0),"-")</f>
        <v>帽子类</v>
      </c>
      <c r="D5101" s="6" t="str">
        <f t="shared" si="317"/>
        <v>帽子类</v>
      </c>
      <c r="E5101" s="6" t="str">
        <f>IFERROR(VLOOKUP(B5101,总表!A:D,3,0),"-")</f>
        <v>清新银莲花花冠</v>
      </c>
      <c r="F5101" s="6" t="str">
        <f t="shared" si="318"/>
        <v>清新银莲花花冠</v>
      </c>
      <c r="H5101" s="6" t="str">
        <f>IF(IFERROR(VLOOKUP(B5101,总表!A:D,4,0),"露易")=0," ",IFERROR(VLOOKUP(B5101,总表!A:D,4,0),"-"))</f>
        <v>彩色</v>
      </c>
      <c r="I5101" s="6" t="str">
        <f t="shared" si="319"/>
        <v>彩色</v>
      </c>
    </row>
    <row r="5102" spans="1:9">
      <c r="A5102" s="6">
        <v>5101</v>
      </c>
      <c r="B5102" s="47" t="str">
        <f t="shared" si="316"/>
        <v>000013ED</v>
      </c>
      <c r="C5102" s="47" t="str">
        <f>IFERROR(VLOOKUP(B5102,总表!A:B,2,0),"-")</f>
        <v>帽子类</v>
      </c>
      <c r="D5102" s="6" t="str">
        <f t="shared" si="317"/>
        <v>帽子类</v>
      </c>
      <c r="E5102" s="6" t="str">
        <f>IFERROR(VLOOKUP(B5102,总表!A:D,3,0),"-")</f>
        <v>紫色银莲花花冠</v>
      </c>
      <c r="F5102" s="6" t="str">
        <f t="shared" si="318"/>
        <v>紫色银莲花花冠</v>
      </c>
      <c r="H5102" s="6" t="str">
        <f>IF(IFERROR(VLOOKUP(B5102,总表!A:D,4,0),"露易")=0," ",IFERROR(VLOOKUP(B5102,总表!A:D,4,0),"-"))</f>
        <v>紫色</v>
      </c>
      <c r="I5102" s="6" t="str">
        <f t="shared" si="319"/>
        <v>紫色</v>
      </c>
    </row>
    <row r="5103" spans="1:9">
      <c r="A5103" s="6">
        <v>5102</v>
      </c>
      <c r="B5103" s="47" t="str">
        <f t="shared" si="316"/>
        <v>000013EE</v>
      </c>
      <c r="C5103" s="47" t="str">
        <f>IFERROR(VLOOKUP(B5103,总表!A:B,2,0),"-")</f>
        <v>帽子类</v>
      </c>
      <c r="D5103" s="6" t="str">
        <f t="shared" si="317"/>
        <v>帽子类</v>
      </c>
      <c r="E5103" s="6" t="str">
        <f>IFERROR(VLOOKUP(B5103,总表!A:D,3,0),"-")</f>
        <v>郁金香花冠</v>
      </c>
      <c r="F5103" s="6" t="str">
        <f t="shared" si="318"/>
        <v>郁金香花冠</v>
      </c>
      <c r="H5103" s="6" t="str">
        <f>IF(IFERROR(VLOOKUP(B5103,总表!A:D,4,0),"露易")=0," ",IFERROR(VLOOKUP(B5103,总表!A:D,4,0),"-"))</f>
        <v>彩色</v>
      </c>
      <c r="I5103" s="6" t="str">
        <f t="shared" si="319"/>
        <v>彩色</v>
      </c>
    </row>
    <row r="5104" spans="1:9">
      <c r="A5104" s="6">
        <v>5103</v>
      </c>
      <c r="B5104" s="47" t="str">
        <f t="shared" si="316"/>
        <v>000013EF</v>
      </c>
      <c r="C5104" s="47" t="str">
        <f>IFERROR(VLOOKUP(B5104,总表!A:B,2,0),"-")</f>
        <v>帽子类</v>
      </c>
      <c r="D5104" s="6" t="str">
        <f t="shared" si="317"/>
        <v>帽子类</v>
      </c>
      <c r="E5104" s="6" t="str">
        <f>IFERROR(VLOOKUP(B5104,总表!A:D,3,0),"-")</f>
        <v>典雅郁金香花冠</v>
      </c>
      <c r="F5104" s="6" t="str">
        <f t="shared" si="318"/>
        <v>典雅郁金香花冠</v>
      </c>
      <c r="H5104" s="6" t="str">
        <f>IF(IFERROR(VLOOKUP(B5104,总表!A:D,4,0),"露易")=0," ",IFERROR(VLOOKUP(B5104,总表!A:D,4,0),"-"))</f>
        <v>彩色</v>
      </c>
      <c r="I5104" s="6" t="str">
        <f t="shared" si="319"/>
        <v>彩色</v>
      </c>
    </row>
    <row r="5105" spans="1:9">
      <c r="A5105" s="6">
        <v>5104</v>
      </c>
      <c r="B5105" s="47" t="str">
        <f t="shared" si="316"/>
        <v>000013F0</v>
      </c>
      <c r="C5105" s="47" t="str">
        <f>IFERROR(VLOOKUP(B5105,总表!A:B,2,0),"-")</f>
        <v>帽子类</v>
      </c>
      <c r="D5105" s="6" t="str">
        <f t="shared" si="317"/>
        <v>帽子类</v>
      </c>
      <c r="E5105" s="6" t="str">
        <f>IFERROR(VLOOKUP(B5105,总表!A:D,3,0),"-")</f>
        <v>深色郁金香花冠</v>
      </c>
      <c r="F5105" s="6" t="str">
        <f t="shared" si="318"/>
        <v>深色郁金香花冠</v>
      </c>
      <c r="H5105" s="6" t="str">
        <f>IF(IFERROR(VLOOKUP(B5105,总表!A:D,4,0),"露易")=0," ",IFERROR(VLOOKUP(B5105,总表!A:D,4,0),"-"))</f>
        <v>暗红色</v>
      </c>
      <c r="I5105" s="6" t="str">
        <f t="shared" si="319"/>
        <v>暗红色</v>
      </c>
    </row>
    <row r="5106" spans="1:9">
      <c r="A5106" s="6">
        <v>5105</v>
      </c>
      <c r="B5106" s="47" t="str">
        <f t="shared" si="316"/>
        <v>000013F1</v>
      </c>
      <c r="C5106" s="47" t="str">
        <f>IFERROR(VLOOKUP(B5106,总表!A:B,2,0),"-")</f>
        <v>帽子类</v>
      </c>
      <c r="D5106" s="6" t="str">
        <f t="shared" si="317"/>
        <v>帽子类</v>
      </c>
      <c r="E5106" s="6" t="str">
        <f>IFERROR(VLOOKUP(B5106,总表!A:D,3,0),"-")</f>
        <v>三色堇花冠</v>
      </c>
      <c r="F5106" s="6" t="str">
        <f t="shared" si="318"/>
        <v>三色堇花冠</v>
      </c>
      <c r="H5106" s="6" t="str">
        <f>IF(IFERROR(VLOOKUP(B5106,总表!A:D,4,0),"露易")=0," ",IFERROR(VLOOKUP(B5106,总表!A:D,4,0),"-"))</f>
        <v>彩色</v>
      </c>
      <c r="I5106" s="6" t="str">
        <f t="shared" si="319"/>
        <v>彩色</v>
      </c>
    </row>
    <row r="5107" spans="1:9">
      <c r="A5107" s="6">
        <v>5106</v>
      </c>
      <c r="B5107" s="47" t="str">
        <f t="shared" si="316"/>
        <v>000013F2</v>
      </c>
      <c r="C5107" s="47" t="str">
        <f>IFERROR(VLOOKUP(B5107,总表!A:B,2,0),"-")</f>
        <v>帽子类</v>
      </c>
      <c r="D5107" s="6" t="str">
        <f t="shared" si="317"/>
        <v>帽子类</v>
      </c>
      <c r="E5107" s="6" t="str">
        <f>IFERROR(VLOOKUP(B5107,总表!A:D,3,0),"-")</f>
        <v>清新三色堇花冠</v>
      </c>
      <c r="F5107" s="6" t="str">
        <f t="shared" si="318"/>
        <v>清新三色堇花冠</v>
      </c>
      <c r="H5107" s="6" t="str">
        <f>IF(IFERROR(VLOOKUP(B5107,总表!A:D,4,0),"露易")=0," ",IFERROR(VLOOKUP(B5107,总表!A:D,4,0),"-"))</f>
        <v>彩色</v>
      </c>
      <c r="I5107" s="6" t="str">
        <f t="shared" si="319"/>
        <v>彩色</v>
      </c>
    </row>
    <row r="5108" spans="1:9">
      <c r="A5108" s="6">
        <v>5107</v>
      </c>
      <c r="B5108" s="47" t="str">
        <f t="shared" si="316"/>
        <v>000013F3</v>
      </c>
      <c r="C5108" s="47" t="str">
        <f>IFERROR(VLOOKUP(B5108,总表!A:B,2,0),"-")</f>
        <v>帽子类</v>
      </c>
      <c r="D5108" s="6" t="str">
        <f t="shared" si="317"/>
        <v>帽子类</v>
      </c>
      <c r="E5108" s="6" t="str">
        <f>IFERROR(VLOOKUP(B5108,总表!A:D,3,0),"-")</f>
        <v>紫色三色堇花冠</v>
      </c>
      <c r="F5108" s="6" t="str">
        <f t="shared" si="318"/>
        <v>紫色三色堇花冠</v>
      </c>
      <c r="H5108" s="6" t="str">
        <f>IF(IFERROR(VLOOKUP(B5108,总表!A:D,4,0),"露易")=0," ",IFERROR(VLOOKUP(B5108,总表!A:D,4,0),"-"))</f>
        <v>紫色</v>
      </c>
      <c r="I5108" s="6" t="str">
        <f t="shared" si="319"/>
        <v>紫色</v>
      </c>
    </row>
    <row r="5109" spans="1:9">
      <c r="A5109" s="6">
        <v>5108</v>
      </c>
      <c r="B5109" s="47" t="str">
        <f t="shared" si="316"/>
        <v>000013F4</v>
      </c>
      <c r="C5109" s="47" t="str">
        <f>IFERROR(VLOOKUP(B5109,总表!A:B,2,0),"-")</f>
        <v>帽子类</v>
      </c>
      <c r="D5109" s="6" t="str">
        <f t="shared" si="317"/>
        <v>帽子类</v>
      </c>
      <c r="E5109" s="6" t="str">
        <f>IFERROR(VLOOKUP(B5109,总表!A:D,3,0),"-")</f>
        <v>波斯菊花冠</v>
      </c>
      <c r="F5109" s="6" t="str">
        <f t="shared" si="318"/>
        <v>波斯菊花冠</v>
      </c>
      <c r="H5109" s="6" t="str">
        <f>IF(IFERROR(VLOOKUP(B5109,总表!A:D,4,0),"露易")=0," ",IFERROR(VLOOKUP(B5109,总表!A:D,4,0),"-"))</f>
        <v>彩色</v>
      </c>
      <c r="I5109" s="6" t="str">
        <f t="shared" si="319"/>
        <v>彩色</v>
      </c>
    </row>
    <row r="5110" spans="1:9">
      <c r="A5110" s="6">
        <v>5109</v>
      </c>
      <c r="B5110" s="47" t="str">
        <f t="shared" si="316"/>
        <v>000013F5</v>
      </c>
      <c r="C5110" s="47" t="str">
        <f>IFERROR(VLOOKUP(B5110,总表!A:B,2,0),"-")</f>
        <v>帽子类</v>
      </c>
      <c r="D5110" s="6" t="str">
        <f t="shared" si="317"/>
        <v>帽子类</v>
      </c>
      <c r="E5110" s="6" t="str">
        <f>IFERROR(VLOOKUP(B5110,总表!A:D,3,0),"-")</f>
        <v>甜美波斯菊花冠</v>
      </c>
      <c r="F5110" s="6" t="str">
        <f t="shared" si="318"/>
        <v>甜美波斯菊花冠</v>
      </c>
      <c r="H5110" s="6" t="str">
        <f>IF(IFERROR(VLOOKUP(B5110,总表!A:D,4,0),"露易")=0," ",IFERROR(VLOOKUP(B5110,总表!A:D,4,0),"-"))</f>
        <v>彩色</v>
      </c>
      <c r="I5110" s="6" t="str">
        <f t="shared" si="319"/>
        <v>彩色</v>
      </c>
    </row>
    <row r="5111" spans="1:9">
      <c r="A5111" s="6">
        <v>5110</v>
      </c>
      <c r="B5111" s="47" t="str">
        <f t="shared" si="316"/>
        <v>000013F6</v>
      </c>
      <c r="C5111" s="47" t="str">
        <f>IFERROR(VLOOKUP(B5111,总表!A:B,2,0),"-")</f>
        <v>帽子类</v>
      </c>
      <c r="D5111" s="6" t="str">
        <f t="shared" si="317"/>
        <v>帽子类</v>
      </c>
      <c r="E5111" s="6" t="str">
        <f>IFERROR(VLOOKUP(B5111,总表!A:D,3,0),"-")</f>
        <v>深色波斯菊花冠</v>
      </c>
      <c r="F5111" s="6" t="str">
        <f t="shared" si="318"/>
        <v>深色波斯菊花冠</v>
      </c>
      <c r="H5111" s="6" t="str">
        <f>IF(IFERROR(VLOOKUP(B5111,总表!A:D,4,0),"露易")=0," ",IFERROR(VLOOKUP(B5111,总表!A:D,4,0),"-"))</f>
        <v>暗红色</v>
      </c>
      <c r="I5111" s="6" t="str">
        <f t="shared" si="319"/>
        <v>暗红色</v>
      </c>
    </row>
    <row r="5112" spans="1:9">
      <c r="A5112" s="6">
        <v>5111</v>
      </c>
      <c r="B5112" s="47" t="str">
        <f t="shared" si="316"/>
        <v>000013F7</v>
      </c>
      <c r="C5112" s="47" t="str">
        <f>IFERROR(VLOOKUP(B5112,总表!A:B,2,0),"-")</f>
        <v>帽子类</v>
      </c>
      <c r="D5112" s="6" t="str">
        <f t="shared" si="317"/>
        <v>帽子类</v>
      </c>
      <c r="E5112" s="6" t="str">
        <f>IFERROR(VLOOKUP(B5112,总表!A:D,3,0),"-")</f>
        <v>玫瑰花冠</v>
      </c>
      <c r="F5112" s="6" t="str">
        <f t="shared" si="318"/>
        <v>玫瑰花冠</v>
      </c>
      <c r="H5112" s="6" t="str">
        <f>IF(IFERROR(VLOOKUP(B5112,总表!A:D,4,0),"露易")=0," ",IFERROR(VLOOKUP(B5112,总表!A:D,4,0),"-"))</f>
        <v>彩色</v>
      </c>
      <c r="I5112" s="6" t="str">
        <f t="shared" si="319"/>
        <v>彩色</v>
      </c>
    </row>
    <row r="5113" spans="1:9">
      <c r="A5113" s="6">
        <v>5112</v>
      </c>
      <c r="B5113" s="47" t="str">
        <f t="shared" si="316"/>
        <v>000013F8</v>
      </c>
      <c r="C5113" s="47" t="str">
        <f>IFERROR(VLOOKUP(B5113,总表!A:B,2,0),"-")</f>
        <v>帽子类</v>
      </c>
      <c r="D5113" s="6" t="str">
        <f t="shared" si="317"/>
        <v>帽子类</v>
      </c>
      <c r="E5113" s="6" t="str">
        <f>IFERROR(VLOOKUP(B5113,总表!A:D,3,0),"-")</f>
        <v>可爱玫瑰花冠</v>
      </c>
      <c r="F5113" s="6" t="str">
        <f t="shared" si="318"/>
        <v>可爱玫瑰花冠</v>
      </c>
      <c r="H5113" s="6" t="str">
        <f>IF(IFERROR(VLOOKUP(B5113,总表!A:D,4,0),"露易")=0," ",IFERROR(VLOOKUP(B5113,总表!A:D,4,0),"-"))</f>
        <v>彩色</v>
      </c>
      <c r="I5113" s="6" t="str">
        <f t="shared" si="319"/>
        <v>彩色</v>
      </c>
    </row>
    <row r="5114" spans="1:9">
      <c r="A5114" s="6">
        <v>5113</v>
      </c>
      <c r="B5114" s="47" t="str">
        <f t="shared" si="316"/>
        <v>000013F9</v>
      </c>
      <c r="C5114" s="47" t="str">
        <f>IFERROR(VLOOKUP(B5114,总表!A:B,2,0),"-")</f>
        <v>帽子类</v>
      </c>
      <c r="D5114" s="6" t="str">
        <f t="shared" si="317"/>
        <v>帽子类</v>
      </c>
      <c r="E5114" s="6" t="str">
        <f>IFERROR(VLOOKUP(B5114,总表!A:D,3,0),"-")</f>
        <v>典雅玫瑰花冠</v>
      </c>
      <c r="F5114" s="6" t="str">
        <f t="shared" si="318"/>
        <v>典雅玫瑰花冠</v>
      </c>
      <c r="H5114" s="6" t="str">
        <f>IF(IFERROR(VLOOKUP(B5114,总表!A:D,4,0),"露易")=0," ",IFERROR(VLOOKUP(B5114,总表!A:D,4,0),"-"))</f>
        <v>紫色</v>
      </c>
      <c r="I5114" s="6" t="str">
        <f t="shared" si="319"/>
        <v>紫色</v>
      </c>
    </row>
    <row r="5115" spans="1:9">
      <c r="A5115" s="6">
        <v>5114</v>
      </c>
      <c r="B5115" s="47" t="str">
        <f t="shared" si="316"/>
        <v>000013FA</v>
      </c>
      <c r="C5115" s="47" t="str">
        <f>IFERROR(VLOOKUP(B5115,总表!A:B,2,0),"-")</f>
        <v>帽子类</v>
      </c>
      <c r="D5115" s="6" t="str">
        <f t="shared" si="317"/>
        <v>帽子类</v>
      </c>
      <c r="E5115" s="6" t="str">
        <f>IFERROR(VLOOKUP(B5115,总表!A:D,3,0),"-")</f>
        <v>百合花冠</v>
      </c>
      <c r="F5115" s="6" t="str">
        <f t="shared" si="318"/>
        <v>百合花冠</v>
      </c>
      <c r="H5115" s="6" t="str">
        <f>IF(IFERROR(VLOOKUP(B5115,总表!A:D,4,0),"露易")=0," ",IFERROR(VLOOKUP(B5115,总表!A:D,4,0),"-"))</f>
        <v>彩色</v>
      </c>
      <c r="I5115" s="6" t="str">
        <f t="shared" si="319"/>
        <v>彩色</v>
      </c>
    </row>
    <row r="5116" spans="1:9">
      <c r="A5116" s="6">
        <v>5115</v>
      </c>
      <c r="B5116" s="47" t="str">
        <f t="shared" si="316"/>
        <v>000013FB</v>
      </c>
      <c r="C5116" s="47" t="str">
        <f>IFERROR(VLOOKUP(B5116,总表!A:B,2,0),"-")</f>
        <v>帽子类</v>
      </c>
      <c r="D5116" s="6" t="str">
        <f t="shared" si="317"/>
        <v>帽子类</v>
      </c>
      <c r="E5116" s="6" t="str">
        <f>IFERROR(VLOOKUP(B5116,总表!A:D,3,0),"-")</f>
        <v>可爱百合花冠</v>
      </c>
      <c r="F5116" s="6" t="str">
        <f t="shared" si="318"/>
        <v>可爱百合花冠</v>
      </c>
      <c r="H5116" s="6" t="str">
        <f>IF(IFERROR(VLOOKUP(B5116,总表!A:D,4,0),"露易")=0," ",IFERROR(VLOOKUP(B5116,总表!A:D,4,0),"-"))</f>
        <v>彩色</v>
      </c>
      <c r="I5116" s="6" t="str">
        <f t="shared" si="319"/>
        <v>彩色</v>
      </c>
    </row>
    <row r="5117" spans="1:9">
      <c r="A5117" s="6">
        <v>5116</v>
      </c>
      <c r="B5117" s="47" t="str">
        <f t="shared" si="316"/>
        <v>000013FC</v>
      </c>
      <c r="C5117" s="47" t="str">
        <f>IFERROR(VLOOKUP(B5117,总表!A:B,2,0),"-")</f>
        <v>帽子类</v>
      </c>
      <c r="D5117" s="6" t="str">
        <f t="shared" si="317"/>
        <v>帽子类</v>
      </c>
      <c r="E5117" s="6" t="str">
        <f>IFERROR(VLOOKUP(B5117,总表!A:D,3,0),"-")</f>
        <v>深色百合花冠</v>
      </c>
      <c r="F5117" s="6" t="str">
        <f t="shared" si="318"/>
        <v>深色百合花冠</v>
      </c>
      <c r="H5117" s="6" t="str">
        <f>IF(IFERROR(VLOOKUP(B5117,总表!A:D,4,0),"露易")=0," ",IFERROR(VLOOKUP(B5117,总表!A:D,4,0),"-"))</f>
        <v>暗红色</v>
      </c>
      <c r="I5117" s="6" t="str">
        <f t="shared" si="319"/>
        <v>暗红色</v>
      </c>
    </row>
    <row r="5118" spans="1:9">
      <c r="A5118" s="6">
        <v>5117</v>
      </c>
      <c r="B5118" s="47" t="str">
        <f t="shared" si="316"/>
        <v>000013FD</v>
      </c>
      <c r="C5118" s="47" t="str">
        <f>IFERROR(VLOOKUP(B5118,总表!A:B,2,0),"-")</f>
        <v>帽子类</v>
      </c>
      <c r="D5118" s="6" t="str">
        <f t="shared" si="317"/>
        <v>帽子类</v>
      </c>
      <c r="E5118" s="6" t="str">
        <f>IFERROR(VLOOKUP(B5118,总表!A:D,3,0),"-")</f>
        <v>菊花花冠</v>
      </c>
      <c r="F5118" s="6" t="str">
        <f t="shared" si="318"/>
        <v>菊花花冠</v>
      </c>
      <c r="H5118" s="6" t="str">
        <f>IF(IFERROR(VLOOKUP(B5118,总表!A:D,4,0),"露易")=0," ",IFERROR(VLOOKUP(B5118,总表!A:D,4,0),"-"))</f>
        <v>彩色</v>
      </c>
      <c r="I5118" s="6" t="str">
        <f t="shared" si="319"/>
        <v>彩色</v>
      </c>
    </row>
    <row r="5119" spans="1:9">
      <c r="A5119" s="6">
        <v>5118</v>
      </c>
      <c r="B5119" s="47" t="str">
        <f t="shared" si="316"/>
        <v>000013FE</v>
      </c>
      <c r="C5119" s="47" t="str">
        <f>IFERROR(VLOOKUP(B5119,总表!A:B,2,0),"-")</f>
        <v>帽子类</v>
      </c>
      <c r="D5119" s="6" t="str">
        <f t="shared" si="317"/>
        <v>帽子类</v>
      </c>
      <c r="E5119" s="6" t="str">
        <f>IFERROR(VLOOKUP(B5119,总表!A:D,3,0),"-")</f>
        <v>典雅菊花花冠</v>
      </c>
      <c r="F5119" s="6" t="str">
        <f t="shared" si="318"/>
        <v>典雅菊花花冠</v>
      </c>
      <c r="H5119" s="6" t="str">
        <f>IF(IFERROR(VLOOKUP(B5119,总表!A:D,4,0),"露易")=0," ",IFERROR(VLOOKUP(B5119,总表!A:D,4,0),"-"))</f>
        <v>彩色</v>
      </c>
      <c r="I5119" s="6" t="str">
        <f t="shared" si="319"/>
        <v>彩色</v>
      </c>
    </row>
    <row r="5120" spans="1:9">
      <c r="A5120" s="6">
        <v>5119</v>
      </c>
      <c r="B5120" s="47" t="str">
        <f t="shared" si="316"/>
        <v>000013FF</v>
      </c>
      <c r="C5120" s="47" t="str">
        <f>IFERROR(VLOOKUP(B5120,总表!A:B,2,0),"-")</f>
        <v>帽子类</v>
      </c>
      <c r="D5120" s="6" t="str">
        <f t="shared" si="317"/>
        <v>帽子类</v>
      </c>
      <c r="E5120" s="51" t="str">
        <f>IFERROR(VLOOKUP(B5120,总表!A:D,3,0),"-")</f>
        <v>简约菊花花冠</v>
      </c>
      <c r="F5120" s="51" t="str">
        <f t="shared" si="318"/>
        <v>简约菊花花冠</v>
      </c>
      <c r="H5120" s="51" t="str">
        <f>IF(IFERROR(VLOOKUP(B5120,总表!A:D,4,0),"露易")=0," ",IFERROR(VLOOKUP(B5120,总表!A:D,4,0),"-"))</f>
        <v>绿色</v>
      </c>
      <c r="I5120" s="51" t="str">
        <f t="shared" si="319"/>
        <v>绿色</v>
      </c>
    </row>
    <row r="5121" spans="1:9">
      <c r="A5121" s="6">
        <v>5120</v>
      </c>
      <c r="B5121" s="47" t="str">
        <f t="shared" si="316"/>
        <v>00001400</v>
      </c>
      <c r="C5121" s="47" t="str">
        <f>IFERROR(VLOOKUP(B5121,总表!A:B,2,0),"-")</f>
        <v>-</v>
      </c>
      <c r="D5121" s="6" t="str">
        <f t="shared" si="317"/>
        <v>-</v>
      </c>
      <c r="E5121" s="6" t="str">
        <f>IFERROR(VLOOKUP(B5121,总表!A:D,3,0),"-")</f>
        <v>-</v>
      </c>
      <c r="F5121" s="6" t="str">
        <f t="shared" si="318"/>
        <v>-</v>
      </c>
      <c r="G5121" s="6" t="s">
        <v>9</v>
      </c>
      <c r="H5121" s="6" t="str">
        <f>IF(IFERROR(VLOOKUP(B5121,总表!A:D,4,0),"露易")=0," ",IFERROR(VLOOKUP(B5121,总表!A:D,4,0),"-"))</f>
        <v>-</v>
      </c>
      <c r="I5121" s="6" t="str">
        <f t="shared" si="319"/>
        <v>-</v>
      </c>
    </row>
    <row r="5122" spans="1:9">
      <c r="A5122" s="6">
        <v>5121</v>
      </c>
      <c r="B5122" s="47" t="str">
        <f t="shared" ref="B5122:B5185" si="320">DEC2HEX(ROW(A5121),8)</f>
        <v>00001401</v>
      </c>
      <c r="C5122" s="47" t="str">
        <f>IFERROR(VLOOKUP(B5122,总表!A:B,2,0),"-")</f>
        <v>-</v>
      </c>
      <c r="D5122" s="6" t="str">
        <f t="shared" ref="D5122:D5185" si="321">C5122</f>
        <v>-</v>
      </c>
      <c r="E5122" s="6" t="str">
        <f>IFERROR(VLOOKUP(B5122,总表!A:D,3,0),"-")</f>
        <v>-</v>
      </c>
      <c r="F5122" s="6" t="str">
        <f t="shared" ref="F5122:F5185" si="322">E5122</f>
        <v>-</v>
      </c>
      <c r="G5122" s="6" t="s">
        <v>9</v>
      </c>
      <c r="H5122" s="6" t="str">
        <f>IF(IFERROR(VLOOKUP(B5122,总表!A:D,4,0),"露易")=0," ",IFERROR(VLOOKUP(B5122,总表!A:D,4,0),"-"))</f>
        <v>-</v>
      </c>
      <c r="I5122" s="6" t="str">
        <f t="shared" ref="I5122:I5185" si="323">H5122</f>
        <v>-</v>
      </c>
    </row>
    <row r="5123" spans="1:9">
      <c r="A5123" s="6">
        <v>5122</v>
      </c>
      <c r="B5123" s="47" t="str">
        <f t="shared" si="320"/>
        <v>00001402</v>
      </c>
      <c r="C5123" s="47" t="str">
        <f>IFERROR(VLOOKUP(B5123,总表!A:B,2,0),"-")</f>
        <v>上衣</v>
      </c>
      <c r="D5123" s="6" t="str">
        <f t="shared" si="321"/>
        <v>上衣</v>
      </c>
      <c r="E5123" s="6" t="str">
        <f>IFERROR(VLOOKUP(B5123,总表!A:D,3,0),"-")</f>
        <v>大片雪花毛衣</v>
      </c>
      <c r="F5123" s="6" t="str">
        <f t="shared" si="322"/>
        <v>大片雪花毛衣</v>
      </c>
      <c r="H5123" s="51" t="str">
        <f>IF(IFERROR(VLOOKUP(B5123,总表!A:D,4,0),"露易")=0," ",IFERROR(VLOOKUP(B5123,总表!A:D,4,0),"-"))</f>
        <v>蓝色</v>
      </c>
      <c r="I5123" s="51" t="str">
        <f t="shared" si="323"/>
        <v>蓝色</v>
      </c>
    </row>
    <row r="5124" spans="1:9">
      <c r="A5124" s="6">
        <v>5123</v>
      </c>
      <c r="B5124" s="47" t="str">
        <f t="shared" si="320"/>
        <v>00001403</v>
      </c>
      <c r="C5124" s="47" t="str">
        <f>IFERROR(VLOOKUP(B5124,总表!A:B,2,0),"-")</f>
        <v>-</v>
      </c>
      <c r="D5124" s="6" t="str">
        <f t="shared" si="321"/>
        <v>-</v>
      </c>
      <c r="E5124" s="6" t="str">
        <f>IFERROR(VLOOKUP(B5124,总表!A:D,3,0),"-")</f>
        <v>-</v>
      </c>
      <c r="F5124" s="6" t="str">
        <f t="shared" si="322"/>
        <v>-</v>
      </c>
      <c r="G5124" s="6" t="s">
        <v>9</v>
      </c>
      <c r="H5124" s="6" t="str">
        <f>IF(IFERROR(VLOOKUP(B5124,总表!A:D,4,0),"露易")=0," ",IFERROR(VLOOKUP(B5124,总表!A:D,4,0),"-"))</f>
        <v>-</v>
      </c>
      <c r="I5124" s="6" t="str">
        <f t="shared" si="323"/>
        <v>-</v>
      </c>
    </row>
    <row r="5125" spans="1:9">
      <c r="A5125" s="6">
        <v>5124</v>
      </c>
      <c r="B5125" s="47" t="str">
        <f t="shared" si="320"/>
        <v>00001404</v>
      </c>
      <c r="C5125" s="47" t="str">
        <f>IFERROR(VLOOKUP(B5125,总表!A:B,2,0),"-")</f>
        <v>-</v>
      </c>
      <c r="D5125" s="6" t="str">
        <f t="shared" si="321"/>
        <v>-</v>
      </c>
      <c r="E5125" s="6" t="str">
        <f>IFERROR(VLOOKUP(B5125,总表!A:D,3,0),"-")</f>
        <v>-</v>
      </c>
      <c r="F5125" s="6" t="str">
        <f t="shared" si="322"/>
        <v>-</v>
      </c>
      <c r="H5125" s="6" t="str">
        <f>IF(IFERROR(VLOOKUP(B5125,总表!A:D,4,0),"露易")=0," ",IFERROR(VLOOKUP(B5125,总表!A:D,4,0),"-"))</f>
        <v>-</v>
      </c>
      <c r="I5125" s="6" t="str">
        <f t="shared" si="323"/>
        <v>-</v>
      </c>
    </row>
    <row r="5126" spans="1:9">
      <c r="A5126" s="6">
        <v>5125</v>
      </c>
      <c r="B5126" s="47" t="str">
        <f t="shared" si="320"/>
        <v>00001405</v>
      </c>
      <c r="C5126" s="47" t="str">
        <f>IFERROR(VLOOKUP(B5126,总表!A:B,2,0),"-")</f>
        <v>-</v>
      </c>
      <c r="D5126" s="6" t="str">
        <f t="shared" si="321"/>
        <v>-</v>
      </c>
      <c r="E5126" s="6" t="str">
        <f>IFERROR(VLOOKUP(B5126,总表!A:D,3,0),"-")</f>
        <v>-</v>
      </c>
      <c r="F5126" s="6" t="str">
        <f t="shared" si="322"/>
        <v>-</v>
      </c>
      <c r="G5126" s="6" t="s">
        <v>9</v>
      </c>
      <c r="H5126" s="6" t="str">
        <f>IF(IFERROR(VLOOKUP(B5126,总表!A:D,4,0),"露易")=0," ",IFERROR(VLOOKUP(B5126,总表!A:D,4,0),"-"))</f>
        <v>-</v>
      </c>
      <c r="I5126" s="6" t="str">
        <f t="shared" si="323"/>
        <v>-</v>
      </c>
    </row>
    <row r="5127" spans="1:9">
      <c r="A5127" s="6">
        <v>5126</v>
      </c>
      <c r="B5127" s="47" t="str">
        <f t="shared" si="320"/>
        <v>00001406</v>
      </c>
      <c r="C5127" s="47" t="str">
        <f>IFERROR(VLOOKUP(B5127,总表!A:B,2,0),"-")</f>
        <v>上衣</v>
      </c>
      <c r="D5127" s="6" t="str">
        <f t="shared" si="321"/>
        <v>上衣</v>
      </c>
      <c r="E5127" s="6" t="str">
        <f>IFERROR(VLOOKUP(B5127,总表!A:D,3,0),"-")</f>
        <v>破洞针织衫</v>
      </c>
      <c r="F5127" s="6" t="str">
        <f t="shared" si="322"/>
        <v>破洞针织衫</v>
      </c>
      <c r="H5127" s="51" t="str">
        <f>IF(IFERROR(VLOOKUP(B5127,总表!A:D,4,0),"露易")=0," ",IFERROR(VLOOKUP(B5127,总表!A:D,4,0),"-"))</f>
        <v>绿色</v>
      </c>
      <c r="I5127" s="51" t="str">
        <f t="shared" si="323"/>
        <v>绿色</v>
      </c>
    </row>
    <row r="5128" spans="1:9">
      <c r="A5128" s="6">
        <v>5127</v>
      </c>
      <c r="B5128" s="47" t="str">
        <f t="shared" si="320"/>
        <v>00001407</v>
      </c>
      <c r="C5128" s="50" t="str">
        <f>IFERROR(VLOOKUP(B5128,总表!A:B,2,0),"-")</f>
        <v>连衣套装</v>
      </c>
      <c r="D5128" s="51" t="str">
        <f t="shared" si="321"/>
        <v>连衣套装</v>
      </c>
      <c r="E5128" s="6" t="str">
        <f>IFERROR(VLOOKUP(B5128,总表!A:D,3,0),"-")</f>
        <v>摔角手制服</v>
      </c>
      <c r="F5128" s="6" t="str">
        <f t="shared" si="322"/>
        <v>摔角手制服</v>
      </c>
      <c r="H5128" s="51" t="str">
        <f>IF(IFERROR(VLOOKUP(B5128,总表!A:D,4,0),"露易")=0," ",IFERROR(VLOOKUP(B5128,总表!A:D,4,0),"-"))</f>
        <v>红色</v>
      </c>
      <c r="I5128" s="51" t="str">
        <f t="shared" si="323"/>
        <v>红色</v>
      </c>
    </row>
    <row r="5129" spans="1:9">
      <c r="A5129" s="6">
        <v>5128</v>
      </c>
      <c r="B5129" s="47" t="str">
        <f t="shared" si="320"/>
        <v>00001408</v>
      </c>
      <c r="C5129" s="47" t="str">
        <f>IFERROR(VLOOKUP(B5129,总表!A:B,2,0),"-")</f>
        <v>帽子类</v>
      </c>
      <c r="D5129" s="6" t="str">
        <f t="shared" si="321"/>
        <v>帽子类</v>
      </c>
      <c r="E5129" s="6" t="str">
        <f>IFERROR(VLOOKUP(B5129,总表!A:D,3,0),"-")</f>
        <v>网帽</v>
      </c>
      <c r="F5129" s="6" t="str">
        <f t="shared" si="322"/>
        <v>网帽</v>
      </c>
      <c r="H5129" s="6" t="str">
        <f>IF(IFERROR(VLOOKUP(B5129,总表!A:D,4,0),"露易")=0," ",IFERROR(VLOOKUP(B5129,总表!A:D,4,0),"-"))</f>
        <v>紫色</v>
      </c>
      <c r="I5129" s="6" t="str">
        <f t="shared" si="323"/>
        <v>紫色</v>
      </c>
    </row>
    <row r="5130" spans="1:9">
      <c r="A5130" s="6">
        <v>5129</v>
      </c>
      <c r="B5130" s="47" t="str">
        <f t="shared" si="320"/>
        <v>00001409</v>
      </c>
      <c r="C5130" s="47" t="str">
        <f>IFERROR(VLOOKUP(B5130,总表!A:B,2,0),"-")</f>
        <v>帽子类</v>
      </c>
      <c r="D5130" s="6" t="str">
        <f t="shared" si="321"/>
        <v>帽子类</v>
      </c>
      <c r="E5130" s="51" t="str">
        <f>IFERROR(VLOOKUP(B5130,总表!A:D,3,0),"-")</f>
        <v>丝质礼帽</v>
      </c>
      <c r="F5130" s="51" t="str">
        <f t="shared" si="322"/>
        <v>丝质礼帽</v>
      </c>
      <c r="H5130" s="6" t="str">
        <f>IF(IFERROR(VLOOKUP(B5130,总表!A:D,4,0),"露易")=0," ",IFERROR(VLOOKUP(B5130,总表!A:D,4,0),"-"))</f>
        <v>黑色</v>
      </c>
      <c r="I5130" s="6" t="str">
        <f t="shared" si="323"/>
        <v>黑色</v>
      </c>
    </row>
    <row r="5131" spans="1:9">
      <c r="A5131" s="6">
        <v>5130</v>
      </c>
      <c r="B5131" s="47" t="str">
        <f t="shared" si="320"/>
        <v>0000140A</v>
      </c>
      <c r="C5131" s="47" t="str">
        <f>IFERROR(VLOOKUP(B5131,总表!A:B,2,0),"-")</f>
        <v>上衣</v>
      </c>
      <c r="D5131" s="6" t="str">
        <f t="shared" si="321"/>
        <v>上衣</v>
      </c>
      <c r="E5131" s="6" t="str">
        <f>IFERROR(VLOOKUP(B5131,总表!A:D,3,0),"-")</f>
        <v>盔甲</v>
      </c>
      <c r="F5131" s="6" t="str">
        <f t="shared" si="322"/>
        <v>盔甲</v>
      </c>
      <c r="H5131" s="51" t="str">
        <f>IF(IFERROR(VLOOKUP(B5131,总表!A:D,4,0),"露易")=0," ",IFERROR(VLOOKUP(B5131,总表!A:D,4,0),"-"))</f>
        <v>红色</v>
      </c>
      <c r="I5131" s="51" t="str">
        <f t="shared" si="323"/>
        <v>红色</v>
      </c>
    </row>
    <row r="5132" spans="1:9">
      <c r="A5132" s="6">
        <v>5131</v>
      </c>
      <c r="B5132" s="47" t="str">
        <f t="shared" si="320"/>
        <v>0000140B</v>
      </c>
      <c r="C5132" s="50" t="str">
        <f>IFERROR(VLOOKUP(B5132,总表!A:B,2,0),"-")</f>
        <v>连衣套装</v>
      </c>
      <c r="D5132" s="51" t="str">
        <f t="shared" si="321"/>
        <v>连衣套装</v>
      </c>
      <c r="E5132" s="6" t="str">
        <f>IFERROR(VLOOKUP(B5132,总表!A:D,3,0),"-")</f>
        <v>旗袍</v>
      </c>
      <c r="F5132" s="6" t="str">
        <f t="shared" si="322"/>
        <v>旗袍</v>
      </c>
      <c r="H5132" s="51" t="str">
        <f>IF(IFERROR(VLOOKUP(B5132,总表!A:D,4,0),"露易")=0," ",IFERROR(VLOOKUP(B5132,总表!A:D,4,0),"-"))</f>
        <v>红色</v>
      </c>
      <c r="I5132" s="51" t="str">
        <f t="shared" si="323"/>
        <v>红色</v>
      </c>
    </row>
    <row r="5133" spans="1:9">
      <c r="A5133" s="6">
        <v>5132</v>
      </c>
      <c r="B5133" s="47" t="str">
        <f t="shared" si="320"/>
        <v>0000140C</v>
      </c>
      <c r="C5133" s="47" t="str">
        <f>IFERROR(VLOOKUP(B5133,总表!A:B,2,0),"-")</f>
        <v>上衣</v>
      </c>
      <c r="D5133" s="6" t="str">
        <f t="shared" si="321"/>
        <v>上衣</v>
      </c>
      <c r="E5133" s="51" t="str">
        <f>IFERROR(VLOOKUP(B5133,总表!A:D,3,0),"-")</f>
        <v>连袖套围裙</v>
      </c>
      <c r="F5133" s="51" t="str">
        <f t="shared" si="322"/>
        <v>连袖套围裙</v>
      </c>
      <c r="H5133" s="6" t="str">
        <f>IF(IFERROR(VLOOKUP(B5133,总表!A:D,4,0),"露易")=0," ",IFERROR(VLOOKUP(B5133,总表!A:D,4,0),"-"))</f>
        <v>粉红</v>
      </c>
      <c r="I5133" s="6" t="str">
        <f t="shared" si="323"/>
        <v>粉红</v>
      </c>
    </row>
    <row r="5134" spans="1:9">
      <c r="A5134" s="6">
        <v>5133</v>
      </c>
      <c r="B5134" s="47" t="str">
        <f t="shared" si="320"/>
        <v>0000140D</v>
      </c>
      <c r="C5134" s="47" t="str">
        <f>IFERROR(VLOOKUP(B5134,总表!A:B,2,0),"-")</f>
        <v>-</v>
      </c>
      <c r="D5134" s="6" t="str">
        <f t="shared" si="321"/>
        <v>-</v>
      </c>
      <c r="E5134" s="6" t="str">
        <f>IFERROR(VLOOKUP(B5134,总表!A:D,3,0),"-")</f>
        <v>-</v>
      </c>
      <c r="F5134" s="6" t="str">
        <f t="shared" si="322"/>
        <v>-</v>
      </c>
      <c r="G5134" s="6" t="s">
        <v>9</v>
      </c>
      <c r="H5134" s="6" t="str">
        <f>IF(IFERROR(VLOOKUP(B5134,总表!A:D,4,0),"露易")=0," ",IFERROR(VLOOKUP(B5134,总表!A:D,4,0),"-"))</f>
        <v>-</v>
      </c>
      <c r="I5134" s="6" t="str">
        <f t="shared" si="323"/>
        <v>-</v>
      </c>
    </row>
    <row r="5135" spans="1:9">
      <c r="A5135" s="6">
        <v>5134</v>
      </c>
      <c r="B5135" s="47" t="str">
        <f t="shared" si="320"/>
        <v>0000140E</v>
      </c>
      <c r="C5135" s="47" t="str">
        <f>IFERROR(VLOOKUP(B5135,总表!A:B,2,0),"-")</f>
        <v>上衣</v>
      </c>
      <c r="D5135" s="6" t="str">
        <f t="shared" si="321"/>
        <v>上衣</v>
      </c>
      <c r="E5135" s="6" t="str">
        <f>IFERROR(VLOOKUP(B5135,总表!A:D,3,0),"-")</f>
        <v>怪盗服</v>
      </c>
      <c r="F5135" s="6" t="str">
        <f t="shared" si="322"/>
        <v>怪盗服</v>
      </c>
      <c r="H5135" s="6" t="str">
        <f>IF(IFERROR(VLOOKUP(B5135,总表!A:D,4,0),"露易")=0," ",IFERROR(VLOOKUP(B5135,总表!A:D,4,0),"-"))</f>
        <v>黑色</v>
      </c>
      <c r="I5135" s="6" t="str">
        <f t="shared" si="323"/>
        <v>黑色</v>
      </c>
    </row>
    <row r="5136" spans="1:9">
      <c r="A5136" s="6">
        <v>5135</v>
      </c>
      <c r="B5136" s="47" t="str">
        <f t="shared" si="320"/>
        <v>0000140F</v>
      </c>
      <c r="C5136" s="50" t="str">
        <f>IFERROR(VLOOKUP(B5136,总表!A:B,2,0),"-")</f>
        <v>连衣套装</v>
      </c>
      <c r="D5136" s="51" t="str">
        <f t="shared" si="321"/>
        <v>连衣套装</v>
      </c>
      <c r="E5136" s="6" t="str">
        <f>IFERROR(VLOOKUP(B5136,总表!A:D,3,0),"-")</f>
        <v>未来感连身裙</v>
      </c>
      <c r="F5136" s="6" t="str">
        <f t="shared" si="322"/>
        <v>未来感连身裙</v>
      </c>
      <c r="H5136" s="51" t="str">
        <f>IF(IFERROR(VLOOKUP(B5136,总表!A:D,4,0),"露易")=0," ",IFERROR(VLOOKUP(B5136,总表!A:D,4,0),"-"))</f>
        <v>蓝色</v>
      </c>
      <c r="I5136" s="51" t="str">
        <f t="shared" si="323"/>
        <v>蓝色</v>
      </c>
    </row>
    <row r="5137" spans="1:9">
      <c r="A5137" s="6">
        <v>5136</v>
      </c>
      <c r="B5137" s="47" t="str">
        <f t="shared" si="320"/>
        <v>00001410</v>
      </c>
      <c r="C5137" s="47" t="str">
        <f>IFERROR(VLOOKUP(B5137,总表!A:B,2,0),"-")</f>
        <v>帽子类</v>
      </c>
      <c r="D5137" s="6" t="str">
        <f t="shared" si="321"/>
        <v>帽子类</v>
      </c>
      <c r="E5137" s="6" t="str">
        <f>IFERROR(VLOOKUP(B5137,总表!A:D,3,0),"-")</f>
        <v>探险帽</v>
      </c>
      <c r="F5137" s="6" t="str">
        <f t="shared" si="322"/>
        <v>探险帽</v>
      </c>
      <c r="H5137" s="51" t="str">
        <f>IF(IFERROR(VLOOKUP(B5137,总表!A:D,4,0),"露易")=0," ",IFERROR(VLOOKUP(B5137,总表!A:D,4,0),"-"))</f>
        <v>驼色</v>
      </c>
      <c r="I5137" s="51" t="str">
        <f t="shared" si="323"/>
        <v>驼色</v>
      </c>
    </row>
    <row r="5138" spans="1:9">
      <c r="A5138" s="6">
        <v>5137</v>
      </c>
      <c r="B5138" s="47" t="str">
        <f t="shared" si="320"/>
        <v>00001411</v>
      </c>
      <c r="C5138" s="47" t="str">
        <f>IFERROR(VLOOKUP(B5138,总表!A:B,2,0),"-")</f>
        <v>帽子类</v>
      </c>
      <c r="D5138" s="6" t="str">
        <f t="shared" si="321"/>
        <v>帽子类</v>
      </c>
      <c r="E5138" s="6" t="str">
        <f>IFERROR(VLOOKUP(B5138,总表!A:D,3,0),"-")</f>
        <v>学士帽</v>
      </c>
      <c r="F5138" s="6" t="str">
        <f t="shared" si="322"/>
        <v>学士帽</v>
      </c>
      <c r="H5138" s="51" t="str">
        <f>IF(IFERROR(VLOOKUP(B5138,总表!A:D,4,0),"露易")=0," ",IFERROR(VLOOKUP(B5138,总表!A:D,4,0),"-"))</f>
        <v>红色</v>
      </c>
      <c r="I5138" s="51" t="str">
        <f t="shared" si="323"/>
        <v>红色</v>
      </c>
    </row>
    <row r="5139" spans="1:9">
      <c r="A5139" s="6">
        <v>5138</v>
      </c>
      <c r="B5139" s="47" t="str">
        <f t="shared" si="320"/>
        <v>00001412</v>
      </c>
      <c r="C5139" s="47" t="str">
        <f>IFERROR(VLOOKUP(B5139,总表!A:B,2,0),"-")</f>
        <v>帽子类</v>
      </c>
      <c r="D5139" s="6" t="str">
        <f t="shared" si="321"/>
        <v>帽子类</v>
      </c>
      <c r="E5139" s="6" t="str">
        <f>IFERROR(VLOOKUP(B5139,总表!A:D,3,0),"-")</f>
        <v>墨西哥草帽</v>
      </c>
      <c r="F5139" s="6" t="str">
        <f t="shared" si="322"/>
        <v>墨西哥草帽</v>
      </c>
      <c r="H5139" s="6" t="str">
        <f>IF(IFERROR(VLOOKUP(B5139,总表!A:D,4,0),"露易")=0," ",IFERROR(VLOOKUP(B5139,总表!A:D,4,0),"-"))</f>
        <v>自然色×红色</v>
      </c>
      <c r="I5139" s="6" t="str">
        <f t="shared" si="323"/>
        <v>自然色×红色</v>
      </c>
    </row>
    <row r="5140" spans="1:9">
      <c r="A5140" s="6">
        <v>5139</v>
      </c>
      <c r="B5140" s="47" t="str">
        <f t="shared" si="320"/>
        <v>00001413</v>
      </c>
      <c r="C5140" s="47" t="str">
        <f>IFERROR(VLOOKUP(B5140,总表!A:B,2,0),"-")</f>
        <v>帽子类</v>
      </c>
      <c r="D5140" s="6" t="str">
        <f t="shared" si="321"/>
        <v>帽子类</v>
      </c>
      <c r="E5140" s="6" t="str">
        <f>IFERROR(VLOOKUP(B5140,总表!A:D,3,0),"-")</f>
        <v>安全帽</v>
      </c>
      <c r="F5140" s="6" t="str">
        <f t="shared" si="322"/>
        <v>安全帽</v>
      </c>
      <c r="H5140" s="6" t="str">
        <f>IF(IFERROR(VLOOKUP(B5140,总表!A:D,4,0),"露易")=0," ",IFERROR(VLOOKUP(B5140,总表!A:D,4,0),"-"))</f>
        <v>黄色</v>
      </c>
      <c r="I5140" s="6" t="str">
        <f t="shared" si="323"/>
        <v>黄色</v>
      </c>
    </row>
    <row r="5141" spans="1:9">
      <c r="A5141" s="6">
        <v>5140</v>
      </c>
      <c r="B5141" s="47" t="str">
        <f t="shared" si="320"/>
        <v>00001414</v>
      </c>
      <c r="C5141" s="47" t="str">
        <f>IFERROR(VLOOKUP(B5141,总表!A:B,2,0),"-")</f>
        <v>帽子类</v>
      </c>
      <c r="D5141" s="6" t="str">
        <f t="shared" si="321"/>
        <v>帽子类</v>
      </c>
      <c r="E5141" s="6" t="str">
        <f>IFERROR(VLOOKUP(B5141,总表!A:D,3,0),"-")</f>
        <v>厨师帽</v>
      </c>
      <c r="F5141" s="6" t="str">
        <f t="shared" si="322"/>
        <v>厨师帽</v>
      </c>
      <c r="H5141" s="6" t="str">
        <f>IF(IFERROR(VLOOKUP(B5141,总表!A:D,4,0),"露易")=0," ",IFERROR(VLOOKUP(B5141,总表!A:D,4,0),"-"))</f>
        <v>白色</v>
      </c>
      <c r="I5141" s="6" t="str">
        <f t="shared" si="323"/>
        <v>白色</v>
      </c>
    </row>
    <row r="5142" spans="1:9">
      <c r="A5142" s="6">
        <v>5141</v>
      </c>
      <c r="B5142" s="47" t="str">
        <f t="shared" si="320"/>
        <v>00001415</v>
      </c>
      <c r="C5142" s="47" t="str">
        <f>IFERROR(VLOOKUP(B5142,总表!A:B,2,0),"-")</f>
        <v>帽子类</v>
      </c>
      <c r="D5142" s="6" t="str">
        <f t="shared" si="321"/>
        <v>帽子类</v>
      </c>
      <c r="E5142" s="6" t="str">
        <f>IFERROR(VLOOKUP(B5142,总表!A:D,3,0),"-")</f>
        <v>警官帽</v>
      </c>
      <c r="F5142" s="6" t="str">
        <f t="shared" si="322"/>
        <v>警官帽</v>
      </c>
      <c r="H5142" s="6" t="str">
        <f>IF(IFERROR(VLOOKUP(B5142,总表!A:D,4,0),"露易")=0," ",IFERROR(VLOOKUP(B5142,总表!A:D,4,0),"-"))</f>
        <v>海军蓝</v>
      </c>
      <c r="I5142" s="6" t="str">
        <f t="shared" si="323"/>
        <v>海军蓝</v>
      </c>
    </row>
    <row r="5143" spans="1:9">
      <c r="A5143" s="6">
        <v>5142</v>
      </c>
      <c r="B5143" s="47" t="str">
        <f t="shared" si="320"/>
        <v>00001416</v>
      </c>
      <c r="C5143" s="47" t="str">
        <f>IFERROR(VLOOKUP(B5143,总表!A:B,2,0),"-")</f>
        <v>-</v>
      </c>
      <c r="D5143" s="6" t="str">
        <f t="shared" si="321"/>
        <v>-</v>
      </c>
      <c r="E5143" s="6" t="str">
        <f>IFERROR(VLOOKUP(B5143,总表!A:D,3,0),"-")</f>
        <v>-</v>
      </c>
      <c r="F5143" s="6" t="str">
        <f t="shared" si="322"/>
        <v>-</v>
      </c>
      <c r="G5143" s="6" t="s">
        <v>9</v>
      </c>
      <c r="H5143" s="6" t="str">
        <f>IF(IFERROR(VLOOKUP(B5143,总表!A:D,4,0),"露易")=0," ",IFERROR(VLOOKUP(B5143,总表!A:D,4,0),"-"))</f>
        <v>-</v>
      </c>
      <c r="I5143" s="6" t="str">
        <f t="shared" si="323"/>
        <v>-</v>
      </c>
    </row>
    <row r="5144" spans="1:9">
      <c r="A5144" s="6">
        <v>5143</v>
      </c>
      <c r="B5144" s="47" t="str">
        <f t="shared" si="320"/>
        <v>00001417</v>
      </c>
      <c r="C5144" s="47" t="str">
        <f>IFERROR(VLOOKUP(B5144,总表!A:B,2,0),"-")</f>
        <v>帽子类</v>
      </c>
      <c r="D5144" s="6" t="str">
        <f t="shared" si="321"/>
        <v>帽子类</v>
      </c>
      <c r="E5144" s="6" t="str">
        <f>IFERROR(VLOOKUP(B5144,总表!A:D,3,0),"-")</f>
        <v>斗笠</v>
      </c>
      <c r="F5144" s="6" t="str">
        <f t="shared" si="322"/>
        <v>斗笠</v>
      </c>
      <c r="H5144" s="6" t="str">
        <f>IF(IFERROR(VLOOKUP(B5144,总表!A:D,4,0),"露易")=0," ",IFERROR(VLOOKUP(B5144,总表!A:D,4,0),"-"))</f>
        <v>米色</v>
      </c>
      <c r="I5144" s="6" t="str">
        <f t="shared" si="323"/>
        <v>米色</v>
      </c>
    </row>
    <row r="5145" spans="1:9">
      <c r="A5145" s="6">
        <v>5144</v>
      </c>
      <c r="B5145" s="47" t="str">
        <f t="shared" si="320"/>
        <v>00001418</v>
      </c>
      <c r="C5145" s="47" t="str">
        <f>IFERROR(VLOOKUP(B5145,总表!A:B,2,0),"-")</f>
        <v>帽子类</v>
      </c>
      <c r="D5145" s="6" t="str">
        <f t="shared" si="321"/>
        <v>帽子类</v>
      </c>
      <c r="E5145" s="6" t="str">
        <f>IFERROR(VLOOKUP(B5145,总表!A:D,3,0),"-")</f>
        <v>仿毛皮帽</v>
      </c>
      <c r="F5145" s="6" t="str">
        <f t="shared" si="322"/>
        <v>仿毛皮帽</v>
      </c>
      <c r="H5145" s="6" t="str">
        <f>IF(IFERROR(VLOOKUP(B5145,总表!A:D,4,0),"露易")=0," ",IFERROR(VLOOKUP(B5145,总表!A:D,4,0),"-"))</f>
        <v>米色</v>
      </c>
      <c r="I5145" s="6" t="str">
        <f t="shared" si="323"/>
        <v>米色</v>
      </c>
    </row>
    <row r="5146" spans="1:9">
      <c r="A5146" s="6">
        <v>5145</v>
      </c>
      <c r="B5146" s="47" t="str">
        <f t="shared" si="320"/>
        <v>00001419</v>
      </c>
      <c r="C5146" s="47" t="str">
        <f>IFERROR(VLOOKUP(B5146,总表!A:B,2,0),"-")</f>
        <v>帽子类</v>
      </c>
      <c r="D5146" s="6" t="str">
        <f t="shared" si="321"/>
        <v>帽子类</v>
      </c>
      <c r="E5146" s="6" t="str">
        <f>IFERROR(VLOOKUP(B5146,总表!A:D,3,0),"-")</f>
        <v>三角巾</v>
      </c>
      <c r="F5146" s="6" t="str">
        <f t="shared" si="322"/>
        <v>三角巾</v>
      </c>
      <c r="H5146" s="6" t="str">
        <f>IF(IFERROR(VLOOKUP(B5146,总表!A:D,4,0),"露易")=0," ",IFERROR(VLOOKUP(B5146,总表!A:D,4,0),"-"))</f>
        <v>黄色</v>
      </c>
      <c r="I5146" s="6" t="str">
        <f t="shared" si="323"/>
        <v>黄色</v>
      </c>
    </row>
    <row r="5147" spans="1:9">
      <c r="A5147" s="6">
        <v>5146</v>
      </c>
      <c r="B5147" s="47" t="str">
        <f t="shared" si="320"/>
        <v>0000141A</v>
      </c>
      <c r="C5147" s="47" t="str">
        <f>IFERROR(VLOOKUP(B5147,总表!A:B,2,0),"-")</f>
        <v>帽子类</v>
      </c>
      <c r="D5147" s="6" t="str">
        <f t="shared" si="321"/>
        <v>帽子类</v>
      </c>
      <c r="E5147" s="51" t="str">
        <f>IFERROR(VLOOKUP(B5147,总表!A:D,3,0),"-")</f>
        <v>针织帽</v>
      </c>
      <c r="F5147" s="51" t="str">
        <f t="shared" si="322"/>
        <v>针织帽</v>
      </c>
      <c r="H5147" s="6" t="str">
        <f>IF(IFERROR(VLOOKUP(B5147,总表!A:D,4,0),"露易")=0," ",IFERROR(VLOOKUP(B5147,总表!A:D,4,0),"-"))</f>
        <v>黑色</v>
      </c>
      <c r="I5147" s="6" t="str">
        <f t="shared" si="323"/>
        <v>黑色</v>
      </c>
    </row>
    <row r="5148" spans="1:9">
      <c r="A5148" s="6">
        <v>5147</v>
      </c>
      <c r="B5148" s="47" t="str">
        <f t="shared" si="320"/>
        <v>0000141B</v>
      </c>
      <c r="C5148" s="47" t="str">
        <f>IFERROR(VLOOKUP(B5148,总表!A:B,2,0),"-")</f>
        <v>帽子类</v>
      </c>
      <c r="D5148" s="6" t="str">
        <f t="shared" si="321"/>
        <v>帽子类</v>
      </c>
      <c r="E5148" s="6" t="str">
        <f>IFERROR(VLOOKUP(B5148,总表!A:D,3,0),"-")</f>
        <v>狩猎帽</v>
      </c>
      <c r="F5148" s="6" t="str">
        <f t="shared" si="322"/>
        <v>狩猎帽</v>
      </c>
      <c r="H5148" s="6" t="str">
        <f>IF(IFERROR(VLOOKUP(B5148,总表!A:D,4,0),"露易")=0," ",IFERROR(VLOOKUP(B5148,总表!A:D,4,0),"-"))</f>
        <v>棕色</v>
      </c>
      <c r="I5148" s="6" t="str">
        <f t="shared" si="323"/>
        <v>棕色</v>
      </c>
    </row>
    <row r="5149" spans="1:9">
      <c r="A5149" s="6">
        <v>5148</v>
      </c>
      <c r="B5149" s="47" t="str">
        <f t="shared" si="320"/>
        <v>0000141C</v>
      </c>
      <c r="C5149" s="47" t="str">
        <f>IFERROR(VLOOKUP(B5149,总表!A:B,2,0),"-")</f>
        <v>帽子类</v>
      </c>
      <c r="D5149" s="6" t="str">
        <f t="shared" si="321"/>
        <v>帽子类</v>
      </c>
      <c r="E5149" s="51" t="str">
        <f>IFERROR(VLOOKUP(B5149,总表!A:D,3,0),"-")</f>
        <v>军帽</v>
      </c>
      <c r="F5149" s="51" t="str">
        <f t="shared" si="322"/>
        <v>军帽</v>
      </c>
      <c r="H5149" s="6" t="str">
        <f>IF(IFERROR(VLOOKUP(B5149,总表!A:D,4,0),"露易")=0," ",IFERROR(VLOOKUP(B5149,总表!A:D,4,0),"-"))</f>
        <v>灰色</v>
      </c>
      <c r="I5149" s="6" t="str">
        <f t="shared" si="323"/>
        <v>灰色</v>
      </c>
    </row>
    <row r="5150" spans="1:9">
      <c r="A5150" s="6">
        <v>5149</v>
      </c>
      <c r="B5150" s="47" t="str">
        <f t="shared" si="320"/>
        <v>0000141D</v>
      </c>
      <c r="C5150" s="47" t="str">
        <f>IFERROR(VLOOKUP(B5150,总表!A:B,2,0),"-")</f>
        <v>-</v>
      </c>
      <c r="D5150" s="6" t="str">
        <f t="shared" si="321"/>
        <v>-</v>
      </c>
      <c r="E5150" s="6" t="str">
        <f>IFERROR(VLOOKUP(B5150,总表!A:D,3,0),"-")</f>
        <v>-</v>
      </c>
      <c r="F5150" s="6" t="str">
        <f t="shared" si="322"/>
        <v>-</v>
      </c>
      <c r="G5150" s="6" t="s">
        <v>9</v>
      </c>
      <c r="H5150" s="6" t="str">
        <f>IF(IFERROR(VLOOKUP(B5150,总表!A:D,4,0),"露易")=0," ",IFERROR(VLOOKUP(B5150,总表!A:D,4,0),"-"))</f>
        <v>-</v>
      </c>
      <c r="I5150" s="6" t="str">
        <f t="shared" si="323"/>
        <v>-</v>
      </c>
    </row>
    <row r="5151" spans="1:9">
      <c r="A5151" s="6">
        <v>5150</v>
      </c>
      <c r="B5151" s="47" t="str">
        <f t="shared" si="320"/>
        <v>0000141E</v>
      </c>
      <c r="C5151" s="50" t="str">
        <f>IFERROR(VLOOKUP(B5151,总表!A:B,2,0),"-")</f>
        <v>摆设类</v>
      </c>
      <c r="D5151" s="51" t="str">
        <f t="shared" si="321"/>
        <v>摆设类</v>
      </c>
      <c r="E5151" s="51" t="str">
        <f>IFERROR(VLOOKUP(B5151,总表!A:D,3,0),"-")</f>
        <v>贝壳广播喇叭</v>
      </c>
      <c r="F5151" s="51" t="str">
        <f t="shared" si="322"/>
        <v>贝壳广播喇叭</v>
      </c>
      <c r="H5151" s="6" t="str">
        <f>IF(IFERROR(VLOOKUP(B5151,总表!A:D,4,0),"露易")=0," ",IFERROR(VLOOKUP(B5151,总表!A:D,4,0),"-"))</f>
        <v> </v>
      </c>
      <c r="I5151" s="6" t="str">
        <f t="shared" si="323"/>
        <v> </v>
      </c>
    </row>
    <row r="5152" spans="1:9">
      <c r="A5152" s="6">
        <v>5151</v>
      </c>
      <c r="B5152" s="47" t="str">
        <f t="shared" si="320"/>
        <v>0000141F</v>
      </c>
      <c r="C5152" s="47" t="str">
        <f>IFERROR(VLOOKUP(B5152,总表!A:B,2,0),"-")</f>
        <v>种植类</v>
      </c>
      <c r="D5152" s="6" t="str">
        <f t="shared" si="321"/>
        <v>种植类</v>
      </c>
      <c r="E5152" s="51" t="str">
        <f>IFERROR(VLOOKUP(B5152,总表!A:D,3,0),"-")</f>
        <v>针叶树幼苗</v>
      </c>
      <c r="F5152" s="51" t="str">
        <f t="shared" si="322"/>
        <v>针叶树幼苗</v>
      </c>
      <c r="H5152" s="6" t="str">
        <f>IF(IFERROR(VLOOKUP(B5152,总表!A:D,4,0),"露易")=0," ",IFERROR(VLOOKUP(B5152,总表!A:D,4,0),"-"))</f>
        <v> </v>
      </c>
      <c r="I5152" s="6" t="str">
        <f t="shared" si="323"/>
        <v> </v>
      </c>
    </row>
    <row r="5153" spans="1:9">
      <c r="A5153" s="6">
        <v>5152</v>
      </c>
      <c r="B5153" s="47" t="str">
        <f t="shared" si="320"/>
        <v>00001420</v>
      </c>
      <c r="C5153" s="47" t="str">
        <f>IFERROR(VLOOKUP(B5153,总表!A:B,2,0),"-")</f>
        <v>种植类</v>
      </c>
      <c r="D5153" s="6" t="str">
        <f t="shared" si="321"/>
        <v>种植类</v>
      </c>
      <c r="E5153" s="51" t="str">
        <f>IFERROR(VLOOKUP(B5153,总表!A:D,3,0),"-")</f>
        <v>阔叶树幼苗</v>
      </c>
      <c r="F5153" s="51" t="str">
        <f t="shared" si="322"/>
        <v>阔叶树幼苗</v>
      </c>
      <c r="H5153" s="6" t="str">
        <f>IF(IFERROR(VLOOKUP(B5153,总表!A:D,4,0),"露易")=0," ",IFERROR(VLOOKUP(B5153,总表!A:D,4,0),"-"))</f>
        <v> </v>
      </c>
      <c r="I5153" s="6" t="str">
        <f t="shared" si="323"/>
        <v> </v>
      </c>
    </row>
    <row r="5154" spans="1:9">
      <c r="A5154" s="6">
        <v>5153</v>
      </c>
      <c r="B5154" s="47" t="str">
        <f t="shared" si="320"/>
        <v>00001421</v>
      </c>
      <c r="C5154" s="47" t="str">
        <f>IFERROR(VLOOKUP(B5154,总表!A:B,2,0),"-")</f>
        <v>-</v>
      </c>
      <c r="D5154" s="6" t="str">
        <f t="shared" si="321"/>
        <v>-</v>
      </c>
      <c r="E5154" s="6" t="str">
        <f>IFERROR(VLOOKUP(B5154,总表!A:D,3,0),"-")</f>
        <v>-</v>
      </c>
      <c r="F5154" s="6" t="str">
        <f t="shared" si="322"/>
        <v>-</v>
      </c>
      <c r="G5154" s="6" t="s">
        <v>9</v>
      </c>
      <c r="H5154" s="6" t="str">
        <f>IF(IFERROR(VLOOKUP(B5154,总表!A:D,4,0),"露易")=0," ",IFERROR(VLOOKUP(B5154,总表!A:D,4,0),"-"))</f>
        <v>-</v>
      </c>
      <c r="I5154" s="6" t="str">
        <f t="shared" si="323"/>
        <v>-</v>
      </c>
    </row>
    <row r="5155" spans="1:9">
      <c r="A5155" s="6">
        <v>5154</v>
      </c>
      <c r="B5155" s="47" t="str">
        <f t="shared" si="320"/>
        <v>00001422</v>
      </c>
      <c r="C5155" s="47" t="str">
        <f>IFERROR(VLOOKUP(B5155,总表!A:B,2,0),"-")</f>
        <v>-</v>
      </c>
      <c r="D5155" s="6" t="str">
        <f t="shared" si="321"/>
        <v>-</v>
      </c>
      <c r="E5155" s="6" t="str">
        <f>IFERROR(VLOOKUP(B5155,总表!A:D,3,0),"-")</f>
        <v>-</v>
      </c>
      <c r="F5155" s="6" t="str">
        <f t="shared" si="322"/>
        <v>-</v>
      </c>
      <c r="G5155" s="6" t="s">
        <v>9</v>
      </c>
      <c r="H5155" s="6" t="str">
        <f>IF(IFERROR(VLOOKUP(B5155,总表!A:D,4,0),"露易")=0," ",IFERROR(VLOOKUP(B5155,总表!A:D,4,0),"-"))</f>
        <v>-</v>
      </c>
      <c r="I5155" s="6" t="str">
        <f t="shared" si="323"/>
        <v>-</v>
      </c>
    </row>
    <row r="5156" spans="1:9">
      <c r="A5156" s="6">
        <v>5155</v>
      </c>
      <c r="B5156" s="47" t="str">
        <f t="shared" si="320"/>
        <v>00001423</v>
      </c>
      <c r="C5156" s="47" t="str">
        <f>IFERROR(VLOOKUP(B5156,总表!A:B,2,0),"-")</f>
        <v>-</v>
      </c>
      <c r="D5156" s="6" t="str">
        <f t="shared" si="321"/>
        <v>-</v>
      </c>
      <c r="E5156" s="6" t="str">
        <f>IFERROR(VLOOKUP(B5156,总表!A:D,3,0),"-")</f>
        <v>-</v>
      </c>
      <c r="F5156" s="6" t="str">
        <f t="shared" si="322"/>
        <v>-</v>
      </c>
      <c r="G5156" s="6" t="s">
        <v>9</v>
      </c>
      <c r="H5156" s="6" t="str">
        <f>IF(IFERROR(VLOOKUP(B5156,总表!A:D,4,0),"露易")=0," ",IFERROR(VLOOKUP(B5156,总表!A:D,4,0),"-"))</f>
        <v>-</v>
      </c>
      <c r="I5156" s="6" t="str">
        <f t="shared" si="323"/>
        <v>-</v>
      </c>
    </row>
    <row r="5157" spans="1:9">
      <c r="A5157" s="6">
        <v>5156</v>
      </c>
      <c r="B5157" s="47" t="str">
        <f t="shared" si="320"/>
        <v>00001424</v>
      </c>
      <c r="C5157" s="47" t="str">
        <f>IFERROR(VLOOKUP(B5157,总表!A:B,2,0),"-")</f>
        <v>-</v>
      </c>
      <c r="D5157" s="6" t="str">
        <f t="shared" si="321"/>
        <v>-</v>
      </c>
      <c r="E5157" s="6" t="str">
        <f>IFERROR(VLOOKUP(B5157,总表!A:D,3,0),"-")</f>
        <v>-</v>
      </c>
      <c r="F5157" s="6" t="str">
        <f t="shared" si="322"/>
        <v>-</v>
      </c>
      <c r="G5157" s="6" t="s">
        <v>9</v>
      </c>
      <c r="H5157" s="6" t="str">
        <f>IF(IFERROR(VLOOKUP(B5157,总表!A:D,4,0),"露易")=0," ",IFERROR(VLOOKUP(B5157,总表!A:D,4,0),"-"))</f>
        <v>-</v>
      </c>
      <c r="I5157" s="6" t="str">
        <f t="shared" si="323"/>
        <v>-</v>
      </c>
    </row>
    <row r="5158" spans="1:9">
      <c r="A5158" s="6">
        <v>5157</v>
      </c>
      <c r="B5158" s="47" t="str">
        <f t="shared" si="320"/>
        <v>00001425</v>
      </c>
      <c r="C5158" s="47" t="str">
        <f>IFERROR(VLOOKUP(B5158,总表!A:B,2,0),"-")</f>
        <v>昆虫类</v>
      </c>
      <c r="D5158" s="6" t="str">
        <f t="shared" si="321"/>
        <v>昆虫类</v>
      </c>
      <c r="E5158" s="6" t="str">
        <f>IFERROR(VLOOKUP(B5158,总表!A:D,3,0),"-")</f>
        <v>田鳖</v>
      </c>
      <c r="F5158" s="6" t="str">
        <f t="shared" si="322"/>
        <v>田鳖</v>
      </c>
      <c r="G5158" s="6">
        <v>2000</v>
      </c>
      <c r="H5158" s="6" t="str">
        <f>IF(IFERROR(VLOOKUP(B5158,总表!A:D,4,0),"露易")=0," ",IFERROR(VLOOKUP(B5158,总表!A:D,4,0),"-"))</f>
        <v> </v>
      </c>
      <c r="I5158" s="6" t="str">
        <f t="shared" si="323"/>
        <v> </v>
      </c>
    </row>
    <row r="5159" spans="1:9">
      <c r="A5159" s="6">
        <v>5158</v>
      </c>
      <c r="B5159" s="47" t="str">
        <f t="shared" si="320"/>
        <v>00001426</v>
      </c>
      <c r="C5159" s="47" t="str">
        <f>IFERROR(VLOOKUP(B5159,总表!A:B,2,0),"-")</f>
        <v>-</v>
      </c>
      <c r="D5159" s="6" t="str">
        <f t="shared" si="321"/>
        <v>-</v>
      </c>
      <c r="E5159" s="6" t="str">
        <f>IFERROR(VLOOKUP(B5159,总表!A:D,3,0),"-")</f>
        <v>-</v>
      </c>
      <c r="F5159" s="6" t="str">
        <f t="shared" si="322"/>
        <v>-</v>
      </c>
      <c r="G5159" s="6" t="s">
        <v>9</v>
      </c>
      <c r="H5159" s="6" t="str">
        <f>IF(IFERROR(VLOOKUP(B5159,总表!A:D,4,0),"露易")=0," ",IFERROR(VLOOKUP(B5159,总表!A:D,4,0),"-"))</f>
        <v>-</v>
      </c>
      <c r="I5159" s="6" t="str">
        <f t="shared" si="323"/>
        <v>-</v>
      </c>
    </row>
    <row r="5160" spans="1:9">
      <c r="A5160" s="6">
        <v>5159</v>
      </c>
      <c r="B5160" s="47" t="str">
        <f t="shared" si="320"/>
        <v>00001427</v>
      </c>
      <c r="C5160" s="47" t="str">
        <f>IFERROR(VLOOKUP(B5160,总表!A:B,2,0),"-")</f>
        <v>-</v>
      </c>
      <c r="D5160" s="6" t="str">
        <f t="shared" si="321"/>
        <v>-</v>
      </c>
      <c r="E5160" s="6" t="str">
        <f>IFERROR(VLOOKUP(B5160,总表!A:D,3,0),"-")</f>
        <v>-</v>
      </c>
      <c r="F5160" s="6" t="str">
        <f t="shared" si="322"/>
        <v>-</v>
      </c>
      <c r="G5160" s="6" t="s">
        <v>9</v>
      </c>
      <c r="H5160" s="6" t="str">
        <f>IF(IFERROR(VLOOKUP(B5160,总表!A:D,4,0),"露易")=0," ",IFERROR(VLOOKUP(B5160,总表!A:D,4,0),"-"))</f>
        <v>-</v>
      </c>
      <c r="I5160" s="6" t="str">
        <f t="shared" si="323"/>
        <v>-</v>
      </c>
    </row>
    <row r="5161" spans="1:9">
      <c r="A5161" s="6">
        <v>5160</v>
      </c>
      <c r="B5161" s="47" t="str">
        <f t="shared" si="320"/>
        <v>00001428</v>
      </c>
      <c r="C5161" s="47" t="str">
        <f>IFERROR(VLOOKUP(B5161,总表!A:B,2,0),"-")</f>
        <v>-</v>
      </c>
      <c r="D5161" s="6" t="str">
        <f t="shared" si="321"/>
        <v>-</v>
      </c>
      <c r="E5161" s="6" t="str">
        <f>IFERROR(VLOOKUP(B5161,总表!A:D,3,0),"-")</f>
        <v>-</v>
      </c>
      <c r="F5161" s="6" t="str">
        <f t="shared" si="322"/>
        <v>-</v>
      </c>
      <c r="G5161" s="6" t="s">
        <v>9</v>
      </c>
      <c r="H5161" s="6" t="str">
        <f>IF(IFERROR(VLOOKUP(B5161,总表!A:D,4,0),"露易")=0," ",IFERROR(VLOOKUP(B5161,总表!A:D,4,0),"-"))</f>
        <v>-</v>
      </c>
      <c r="I5161" s="6" t="str">
        <f t="shared" si="323"/>
        <v>-</v>
      </c>
    </row>
    <row r="5162" spans="1:9">
      <c r="A5162" s="6">
        <v>5161</v>
      </c>
      <c r="B5162" s="47" t="str">
        <f t="shared" si="320"/>
        <v>00001429</v>
      </c>
      <c r="C5162" s="47" t="str">
        <f>IFERROR(VLOOKUP(B5162,总表!A:B,2,0),"-")</f>
        <v>-</v>
      </c>
      <c r="D5162" s="6" t="str">
        <f t="shared" si="321"/>
        <v>-</v>
      </c>
      <c r="E5162" s="6" t="str">
        <f>IFERROR(VLOOKUP(B5162,总表!A:D,3,0),"-")</f>
        <v>-</v>
      </c>
      <c r="F5162" s="6" t="str">
        <f t="shared" si="322"/>
        <v>-</v>
      </c>
      <c r="G5162" s="6" t="s">
        <v>9</v>
      </c>
      <c r="H5162" s="6" t="str">
        <f>IF(IFERROR(VLOOKUP(B5162,总表!A:D,4,0),"露易")=0," ",IFERROR(VLOOKUP(B5162,总表!A:D,4,0),"-"))</f>
        <v>-</v>
      </c>
      <c r="I5162" s="6" t="str">
        <f t="shared" si="323"/>
        <v>-</v>
      </c>
    </row>
    <row r="5163" spans="1:9">
      <c r="A5163" s="6">
        <v>5162</v>
      </c>
      <c r="B5163" s="47" t="str">
        <f t="shared" si="320"/>
        <v>0000142A</v>
      </c>
      <c r="C5163" s="47" t="str">
        <f>IFERROR(VLOOKUP(B5163,总表!A:B,2,0),"-")</f>
        <v>-</v>
      </c>
      <c r="D5163" s="6" t="str">
        <f t="shared" si="321"/>
        <v>-</v>
      </c>
      <c r="E5163" s="6" t="str">
        <f>IFERROR(VLOOKUP(B5163,总表!A:D,3,0),"-")</f>
        <v>-</v>
      </c>
      <c r="F5163" s="6" t="str">
        <f t="shared" si="322"/>
        <v>-</v>
      </c>
      <c r="G5163" s="6" t="s">
        <v>9</v>
      </c>
      <c r="H5163" s="6" t="str">
        <f>IF(IFERROR(VLOOKUP(B5163,总表!A:D,4,0),"露易")=0," ",IFERROR(VLOOKUP(B5163,总表!A:D,4,0),"-"))</f>
        <v>-</v>
      </c>
      <c r="I5163" s="6" t="str">
        <f t="shared" si="323"/>
        <v>-</v>
      </c>
    </row>
    <row r="5164" spans="1:9">
      <c r="A5164" s="6">
        <v>5163</v>
      </c>
      <c r="B5164" s="47" t="str">
        <f t="shared" si="320"/>
        <v>0000142B</v>
      </c>
      <c r="C5164" s="47" t="str">
        <f>IFERROR(VLOOKUP(B5164,总表!A:B,2,0),"-")</f>
        <v>房内地板</v>
      </c>
      <c r="D5164" s="6" t="str">
        <f t="shared" si="321"/>
        <v>房内地板</v>
      </c>
      <c r="E5164" s="6" t="str">
        <f>IFERROR(VLOOKUP(B5164,总表!A:D,3,0),"-")</f>
        <v>橡胶砖地板</v>
      </c>
      <c r="F5164" s="6" t="str">
        <f t="shared" si="322"/>
        <v>橡胶砖地板</v>
      </c>
      <c r="H5164" s="6" t="str">
        <f>IF(IFERROR(VLOOKUP(B5164,总表!A:D,4,0),"露易")=0," ",IFERROR(VLOOKUP(B5164,总表!A:D,4,0),"-"))</f>
        <v> </v>
      </c>
      <c r="I5164" s="6" t="str">
        <f t="shared" si="323"/>
        <v> </v>
      </c>
    </row>
    <row r="5165" spans="1:9">
      <c r="A5165" s="6">
        <v>5164</v>
      </c>
      <c r="B5165" s="47" t="str">
        <f t="shared" si="320"/>
        <v>0000142C</v>
      </c>
      <c r="C5165" s="47" t="str">
        <f>IFERROR(VLOOKUP(B5165,总表!A:B,2,0),"-")</f>
        <v>房内墙纸</v>
      </c>
      <c r="D5165" s="6" t="str">
        <f t="shared" si="321"/>
        <v>房内墙纸</v>
      </c>
      <c r="E5165" s="6" t="str">
        <f>IFERROR(VLOOKUP(B5165,总表!A:D,3,0),"-")</f>
        <v>蘑菇壁纸</v>
      </c>
      <c r="F5165" s="6" t="str">
        <f t="shared" si="322"/>
        <v>蘑菇壁纸</v>
      </c>
      <c r="H5165" s="6" t="str">
        <f>IF(IFERROR(VLOOKUP(B5165,总表!A:D,4,0),"露易")=0," ",IFERROR(VLOOKUP(B5165,总表!A:D,4,0),"-"))</f>
        <v> </v>
      </c>
      <c r="I5165" s="6" t="str">
        <f t="shared" si="323"/>
        <v> </v>
      </c>
    </row>
    <row r="5166" spans="1:9">
      <c r="A5166" s="6">
        <v>5165</v>
      </c>
      <c r="B5166" s="47" t="str">
        <f t="shared" si="320"/>
        <v>0000142D</v>
      </c>
      <c r="C5166" s="50" t="str">
        <f>IFERROR(VLOOKUP(B5166,总表!A:B,2,0),"-")</f>
        <v>摆设类</v>
      </c>
      <c r="D5166" s="51" t="str">
        <f t="shared" si="321"/>
        <v>摆设类</v>
      </c>
      <c r="E5166" s="6" t="str">
        <f>IFERROR(VLOOKUP(B5166,总表!A:D,3,0),"-")</f>
        <v>壁挂式蜡烛</v>
      </c>
      <c r="F5166" s="6" t="str">
        <f t="shared" si="322"/>
        <v>壁挂式蜡烛</v>
      </c>
      <c r="H5166" s="6" t="str">
        <f>IF(IFERROR(VLOOKUP(B5166,总表!A:D,4,0),"露易")=0," ",IFERROR(VLOOKUP(B5166,总表!A:D,4,0),"-"))</f>
        <v> </v>
      </c>
      <c r="I5166" s="6" t="str">
        <f t="shared" si="323"/>
        <v> </v>
      </c>
    </row>
    <row r="5167" spans="1:9">
      <c r="A5167" s="6">
        <v>5166</v>
      </c>
      <c r="B5167" s="47" t="str">
        <f t="shared" si="320"/>
        <v>0000142E</v>
      </c>
      <c r="C5167" s="47" t="str">
        <f>IFERROR(VLOOKUP(B5167,总表!A:B,2,0),"-")</f>
        <v>其他类</v>
      </c>
      <c r="D5167" s="6" t="str">
        <f t="shared" si="321"/>
        <v>其他类</v>
      </c>
      <c r="E5167" s="6" t="str">
        <f>IFERROR(VLOOKUP(B5167,总表!A:D,3,0),"-")</f>
        <v>露营地施工工具组</v>
      </c>
      <c r="F5167" s="6" t="str">
        <f t="shared" si="322"/>
        <v>露营地施工工具组</v>
      </c>
      <c r="H5167" s="6" t="str">
        <f>IF(IFERROR(VLOOKUP(B5167,总表!A:D,4,0),"露易")=0," ",IFERROR(VLOOKUP(B5167,总表!A:D,4,0),"-"))</f>
        <v> </v>
      </c>
      <c r="I5167" s="6" t="str">
        <f t="shared" si="323"/>
        <v> </v>
      </c>
    </row>
    <row r="5168" spans="1:9">
      <c r="A5168" s="6">
        <v>5167</v>
      </c>
      <c r="B5168" s="47" t="str">
        <f t="shared" si="320"/>
        <v>0000142F</v>
      </c>
      <c r="C5168" s="47" t="str">
        <f>IFERROR(VLOOKUP(B5168,总表!A:B,2,0),"-")</f>
        <v>袜子</v>
      </c>
      <c r="D5168" s="6" t="str">
        <f t="shared" si="321"/>
        <v>袜子</v>
      </c>
      <c r="E5168" s="51" t="str">
        <f>IFERROR(VLOOKUP(B5168,总表!A:D,3,0),"-")</f>
        <v>隐形袜</v>
      </c>
      <c r="F5168" s="51" t="str">
        <f t="shared" si="322"/>
        <v>隐形袜</v>
      </c>
      <c r="H5168" s="51" t="str">
        <f>IF(IFERROR(VLOOKUP(B5168,总表!A:D,4,0),"露易")=0," ",IFERROR(VLOOKUP(B5168,总表!A:D,4,0),"-"))</f>
        <v>蓝色</v>
      </c>
      <c r="I5168" s="51" t="str">
        <f t="shared" si="323"/>
        <v>蓝色</v>
      </c>
    </row>
    <row r="5169" spans="1:9">
      <c r="A5169" s="6">
        <v>5168</v>
      </c>
      <c r="B5169" s="47" t="str">
        <f t="shared" si="320"/>
        <v>00001430</v>
      </c>
      <c r="C5169" s="47" t="str">
        <f>IFERROR(VLOOKUP(B5169,总表!A:B,2,0),"-")</f>
        <v>袜子</v>
      </c>
      <c r="D5169" s="6" t="str">
        <f t="shared" si="321"/>
        <v>袜子</v>
      </c>
      <c r="E5169" s="6" t="str">
        <f>IFERROR(VLOOKUP(B5169,总表!A:D,3,0),"-")</f>
        <v>混色粗花呢袜</v>
      </c>
      <c r="F5169" s="6" t="str">
        <f t="shared" si="322"/>
        <v>混色粗花呢袜</v>
      </c>
      <c r="H5169" s="51" t="str">
        <f>IF(IFERROR(VLOOKUP(B5169,总表!A:D,4,0),"露易")=0," ",IFERROR(VLOOKUP(B5169,总表!A:D,4,0),"-"))</f>
        <v>红色</v>
      </c>
      <c r="I5169" s="51" t="str">
        <f t="shared" si="323"/>
        <v>红色</v>
      </c>
    </row>
    <row r="5170" spans="1:9">
      <c r="A5170" s="6">
        <v>5169</v>
      </c>
      <c r="B5170" s="47" t="str">
        <f t="shared" si="320"/>
        <v>00001431</v>
      </c>
      <c r="C5170" s="47" t="str">
        <f>IFERROR(VLOOKUP(B5170,总表!A:B,2,0),"-")</f>
        <v>袜子</v>
      </c>
      <c r="D5170" s="6" t="str">
        <f t="shared" si="321"/>
        <v>袜子</v>
      </c>
      <c r="E5170" s="6" t="str">
        <f>IFERROR(VLOOKUP(B5170,总表!A:D,3,0),"-")</f>
        <v>袜套</v>
      </c>
      <c r="F5170" s="6" t="str">
        <f t="shared" si="322"/>
        <v>袜套</v>
      </c>
      <c r="H5170" s="6" t="str">
        <f>IF(IFERROR(VLOOKUP(B5170,总表!A:D,4,0),"露易")=0," ",IFERROR(VLOOKUP(B5170,总表!A:D,4,0),"-"))</f>
        <v>紫色</v>
      </c>
      <c r="I5170" s="6" t="str">
        <f t="shared" si="323"/>
        <v>紫色</v>
      </c>
    </row>
    <row r="5171" spans="1:9">
      <c r="A5171" s="6">
        <v>5170</v>
      </c>
      <c r="B5171" s="47" t="str">
        <f t="shared" si="320"/>
        <v>00001432</v>
      </c>
      <c r="C5171" s="47" t="str">
        <f>IFERROR(VLOOKUP(B5171,总表!A:B,2,0),"-")</f>
        <v>袜子</v>
      </c>
      <c r="D5171" s="6" t="str">
        <f t="shared" si="321"/>
        <v>袜子</v>
      </c>
      <c r="E5171" s="51" t="str">
        <f>IFERROR(VLOOKUP(B5171,总表!A:D,3,0),"-")</f>
        <v>压力裤袜</v>
      </c>
      <c r="F5171" s="51" t="str">
        <f t="shared" si="322"/>
        <v>压力裤袜</v>
      </c>
      <c r="H5171" s="51" t="str">
        <f>IF(IFERROR(VLOOKUP(B5171,总表!A:D,4,0),"露易")=0," ",IFERROR(VLOOKUP(B5171,总表!A:D,4,0),"-"))</f>
        <v>蓝色</v>
      </c>
      <c r="I5171" s="51" t="str">
        <f t="shared" si="323"/>
        <v>蓝色</v>
      </c>
    </row>
    <row r="5172" spans="1:9">
      <c r="A5172" s="6">
        <v>5171</v>
      </c>
      <c r="B5172" s="47" t="str">
        <f t="shared" si="320"/>
        <v>00001433</v>
      </c>
      <c r="C5172" s="47" t="str">
        <f>IFERROR(VLOOKUP(B5172,总表!A:B,2,0),"-")</f>
        <v>袜子</v>
      </c>
      <c r="D5172" s="6" t="str">
        <f t="shared" si="321"/>
        <v>袜子</v>
      </c>
      <c r="E5172" s="6" t="str">
        <f>IFERROR(VLOOKUP(B5172,总表!A:D,3,0),"-")</f>
        <v>三折袜</v>
      </c>
      <c r="F5172" s="6" t="str">
        <f t="shared" si="322"/>
        <v>三折袜</v>
      </c>
      <c r="H5172" s="6" t="str">
        <f>IF(IFERROR(VLOOKUP(B5172,总表!A:D,4,0),"露易")=0," ",IFERROR(VLOOKUP(B5172,总表!A:D,4,0),"-"))</f>
        <v>白色</v>
      </c>
      <c r="I5172" s="6" t="str">
        <f t="shared" si="323"/>
        <v>白色</v>
      </c>
    </row>
    <row r="5173" spans="1:9">
      <c r="A5173" s="6">
        <v>5172</v>
      </c>
      <c r="B5173" s="47" t="str">
        <f t="shared" si="320"/>
        <v>00001434</v>
      </c>
      <c r="C5173" s="47" t="str">
        <f>IFERROR(VLOOKUP(B5173,总表!A:B,2,0),"-")</f>
        <v>袜子</v>
      </c>
      <c r="D5173" s="6" t="str">
        <f t="shared" si="321"/>
        <v>袜子</v>
      </c>
      <c r="E5173" s="6" t="str">
        <f>IFERROR(VLOOKUP(B5173,总表!A:D,3,0),"-")</f>
        <v>蕾丝花边膝上袜</v>
      </c>
      <c r="F5173" s="6" t="str">
        <f t="shared" si="322"/>
        <v>蕾丝花边膝上袜</v>
      </c>
      <c r="H5173" s="6" t="str">
        <f>IF(IFERROR(VLOOKUP(B5173,总表!A:D,4,0),"露易")=0," ",IFERROR(VLOOKUP(B5173,总表!A:D,4,0),"-"))</f>
        <v>黑色</v>
      </c>
      <c r="I5173" s="6" t="str">
        <f t="shared" si="323"/>
        <v>黑色</v>
      </c>
    </row>
    <row r="5174" spans="1:9">
      <c r="A5174" s="6">
        <v>5173</v>
      </c>
      <c r="B5174" s="47" t="str">
        <f t="shared" si="320"/>
        <v>00001435</v>
      </c>
      <c r="C5174" s="47" t="str">
        <f>IFERROR(VLOOKUP(B5174,总表!A:B,2,0),"-")</f>
        <v>袜子</v>
      </c>
      <c r="D5174" s="6" t="str">
        <f t="shared" si="321"/>
        <v>袜子</v>
      </c>
      <c r="E5174" s="6" t="str">
        <f>IFERROR(VLOOKUP(B5174,总表!A:D,3,0),"-")</f>
        <v>蕾丝袜</v>
      </c>
      <c r="F5174" s="6" t="str">
        <f t="shared" si="322"/>
        <v>蕾丝袜</v>
      </c>
      <c r="H5174" s="6" t="str">
        <f>IF(IFERROR(VLOOKUP(B5174,总表!A:D,4,0),"露易")=0," ",IFERROR(VLOOKUP(B5174,总表!A:D,4,0),"-"))</f>
        <v>白色</v>
      </c>
      <c r="I5174" s="6" t="str">
        <f t="shared" si="323"/>
        <v>白色</v>
      </c>
    </row>
    <row r="5175" spans="1:9">
      <c r="A5175" s="6">
        <v>5174</v>
      </c>
      <c r="B5175" s="47" t="str">
        <f t="shared" si="320"/>
        <v>00001436</v>
      </c>
      <c r="C5175" s="47" t="str">
        <f>IFERROR(VLOOKUP(B5175,总表!A:B,2,0),"-")</f>
        <v>袜子</v>
      </c>
      <c r="D5175" s="6" t="str">
        <f t="shared" si="321"/>
        <v>袜子</v>
      </c>
      <c r="E5175" s="6" t="str">
        <f>IFERROR(VLOOKUP(B5175,总表!A:D,3,0),"-")</f>
        <v>蕾丝花边袜</v>
      </c>
      <c r="F5175" s="6" t="str">
        <f t="shared" si="322"/>
        <v>蕾丝花边袜</v>
      </c>
      <c r="H5175" s="6" t="str">
        <f>IF(IFERROR(VLOOKUP(B5175,总表!A:D,4,0),"露易")=0," ",IFERROR(VLOOKUP(B5175,总表!A:D,4,0),"-"))</f>
        <v>白色</v>
      </c>
      <c r="I5175" s="6" t="str">
        <f t="shared" si="323"/>
        <v>白色</v>
      </c>
    </row>
    <row r="5176" spans="1:9">
      <c r="A5176" s="6">
        <v>5175</v>
      </c>
      <c r="B5176" s="47" t="str">
        <f t="shared" si="320"/>
        <v>00001437</v>
      </c>
      <c r="C5176" s="47" t="str">
        <f>IFERROR(VLOOKUP(B5176,总表!A:B,2,0),"-")</f>
        <v>种植类</v>
      </c>
      <c r="D5176" s="6" t="str">
        <f t="shared" si="321"/>
        <v>种植类</v>
      </c>
      <c r="E5176" s="51" t="str">
        <f>IFERROR(VLOOKUP(B5176,总表!A:D,3,0),"-")</f>
        <v>绿色菊花</v>
      </c>
      <c r="F5176" s="51" t="str">
        <f t="shared" si="322"/>
        <v>绿色菊花</v>
      </c>
      <c r="H5176" s="6" t="str">
        <f>IF(IFERROR(VLOOKUP(B5176,总表!A:D,4,0),"露易")=0," ",IFERROR(VLOOKUP(B5176,总表!A:D,4,0),"-"))</f>
        <v> </v>
      </c>
      <c r="I5176" s="6" t="str">
        <f t="shared" si="323"/>
        <v> </v>
      </c>
    </row>
    <row r="5177" spans="1:9">
      <c r="A5177" s="6">
        <v>5176</v>
      </c>
      <c r="B5177" s="47" t="str">
        <f t="shared" si="320"/>
        <v>00001438</v>
      </c>
      <c r="C5177" s="47" t="str">
        <f>IFERROR(VLOOKUP(B5177,总表!A:B,2,0),"-")</f>
        <v>袜子</v>
      </c>
      <c r="D5177" s="6" t="str">
        <f t="shared" si="321"/>
        <v>袜子</v>
      </c>
      <c r="E5177" s="6" t="str">
        <f>IFERROR(VLOOKUP(B5177,总表!A:D,3,0),"-")</f>
        <v>破洞裤袜</v>
      </c>
      <c r="F5177" s="6" t="str">
        <f t="shared" si="322"/>
        <v>破洞裤袜</v>
      </c>
      <c r="H5177" s="6" t="str">
        <f>IF(IFERROR(VLOOKUP(B5177,总表!A:D,4,0),"露易")=0," ",IFERROR(VLOOKUP(B5177,总表!A:D,4,0),"-"))</f>
        <v>黑色</v>
      </c>
      <c r="I5177" s="6" t="str">
        <f t="shared" si="323"/>
        <v>黑色</v>
      </c>
    </row>
    <row r="5178" spans="1:9">
      <c r="A5178" s="6">
        <v>5177</v>
      </c>
      <c r="B5178" s="47" t="str">
        <f t="shared" si="320"/>
        <v>00001439</v>
      </c>
      <c r="C5178" s="47" t="str">
        <f>IFERROR(VLOOKUP(B5178,总表!A:B,2,0),"-")</f>
        <v>袜子</v>
      </c>
      <c r="D5178" s="6" t="str">
        <f t="shared" si="321"/>
        <v>袜子</v>
      </c>
      <c r="E5178" s="6" t="str">
        <f>IFERROR(VLOOKUP(B5178,总表!A:D,3,0),"-")</f>
        <v>足球袜</v>
      </c>
      <c r="F5178" s="6" t="str">
        <f t="shared" si="322"/>
        <v>足球袜</v>
      </c>
      <c r="H5178" s="51" t="str">
        <f>IF(IFERROR(VLOOKUP(B5178,总表!A:D,4,0),"露易")=0," ",IFERROR(VLOOKUP(B5178,总表!A:D,4,0),"-"))</f>
        <v>蓝色</v>
      </c>
      <c r="I5178" s="51" t="str">
        <f t="shared" si="323"/>
        <v>蓝色</v>
      </c>
    </row>
    <row r="5179" spans="1:9">
      <c r="A5179" s="6">
        <v>5178</v>
      </c>
      <c r="B5179" s="47" t="str">
        <f t="shared" si="320"/>
        <v>0000143A</v>
      </c>
      <c r="C5179" s="47" t="str">
        <f>IFERROR(VLOOKUP(B5179,总表!A:B,2,0),"-")</f>
        <v>袜子</v>
      </c>
      <c r="D5179" s="6" t="str">
        <f t="shared" si="321"/>
        <v>袜子</v>
      </c>
      <c r="E5179" s="6" t="str">
        <f>IFERROR(VLOOKUP(B5179,总表!A:D,3,0),"-")</f>
        <v>破洞袜</v>
      </c>
      <c r="F5179" s="6" t="str">
        <f t="shared" si="322"/>
        <v>破洞袜</v>
      </c>
      <c r="H5179" s="51" t="str">
        <f>IF(IFERROR(VLOOKUP(B5179,总表!A:D,4,0),"露易")=0," ",IFERROR(VLOOKUP(B5179,总表!A:D,4,0),"-"))</f>
        <v>蓝色</v>
      </c>
      <c r="I5179" s="51" t="str">
        <f t="shared" si="323"/>
        <v>蓝色</v>
      </c>
    </row>
    <row r="5180" spans="1:9">
      <c r="A5180" s="6">
        <v>5179</v>
      </c>
      <c r="B5180" s="47" t="str">
        <f t="shared" si="320"/>
        <v>0000143B</v>
      </c>
      <c r="C5180" s="47" t="str">
        <f>IFERROR(VLOOKUP(B5180,总表!A:B,2,0),"-")</f>
        <v>袜子</v>
      </c>
      <c r="D5180" s="6" t="str">
        <f t="shared" si="321"/>
        <v>袜子</v>
      </c>
      <c r="E5180" s="6" t="str">
        <f>IFERROR(VLOOKUP(B5180,总表!A:D,3,0),"-")</f>
        <v>毛球袜</v>
      </c>
      <c r="F5180" s="6" t="str">
        <f t="shared" si="322"/>
        <v>毛球袜</v>
      </c>
      <c r="H5180" s="6" t="str">
        <f>IF(IFERROR(VLOOKUP(B5180,总表!A:D,4,0),"露易")=0," ",IFERROR(VLOOKUP(B5180,总表!A:D,4,0),"-"))</f>
        <v>粉红</v>
      </c>
      <c r="I5180" s="6" t="str">
        <f t="shared" si="323"/>
        <v>粉红</v>
      </c>
    </row>
    <row r="5181" spans="1:9">
      <c r="A5181" s="6">
        <v>5180</v>
      </c>
      <c r="B5181" s="47" t="str">
        <f t="shared" si="320"/>
        <v>0000143C</v>
      </c>
      <c r="C5181" s="47" t="str">
        <f>IFERROR(VLOOKUP(B5181,总表!A:B,2,0),"-")</f>
        <v>袜子</v>
      </c>
      <c r="D5181" s="6" t="str">
        <f t="shared" si="321"/>
        <v>袜子</v>
      </c>
      <c r="E5181" s="6" t="str">
        <f>IFERROR(VLOOKUP(B5181,总表!A:D,3,0),"-")</f>
        <v>多色格子袜</v>
      </c>
      <c r="F5181" s="6" t="str">
        <f t="shared" si="322"/>
        <v>多色格子袜</v>
      </c>
      <c r="H5181" s="6" t="str">
        <f>IF(IFERROR(VLOOKUP(B5181,总表!A:D,4,0),"露易")=0," ",IFERROR(VLOOKUP(B5181,总表!A:D,4,0),"-"))</f>
        <v>紫色</v>
      </c>
      <c r="I5181" s="6" t="str">
        <f t="shared" si="323"/>
        <v>紫色</v>
      </c>
    </row>
    <row r="5182" spans="1:9">
      <c r="A5182" s="6">
        <v>5181</v>
      </c>
      <c r="B5182" s="47" t="str">
        <f t="shared" si="320"/>
        <v>0000143D</v>
      </c>
      <c r="C5182" s="47" t="str">
        <f>IFERROR(VLOOKUP(B5182,总表!A:B,2,0),"-")</f>
        <v>袜子</v>
      </c>
      <c r="D5182" s="6" t="str">
        <f t="shared" si="321"/>
        <v>袜子</v>
      </c>
      <c r="E5182" s="6" t="str">
        <f>IFERROR(VLOOKUP(B5182,总表!A:D,3,0),"-")</f>
        <v>毛绒袜</v>
      </c>
      <c r="F5182" s="6" t="str">
        <f t="shared" si="322"/>
        <v>毛绒袜</v>
      </c>
      <c r="H5182" s="6" t="str">
        <f>IF(IFERROR(VLOOKUP(B5182,总表!A:D,4,0),"露易")=0," ",IFERROR(VLOOKUP(B5182,总表!A:D,4,0),"-"))</f>
        <v>粉红</v>
      </c>
      <c r="I5182" s="6" t="str">
        <f t="shared" si="323"/>
        <v>粉红</v>
      </c>
    </row>
    <row r="5183" spans="1:9">
      <c r="A5183" s="6">
        <v>5182</v>
      </c>
      <c r="B5183" s="47" t="str">
        <f t="shared" si="320"/>
        <v>0000143E</v>
      </c>
      <c r="C5183" s="50" t="str">
        <f>IFERROR(VLOOKUP(B5183,总表!A:B,2,0),"-")</f>
        <v>脸部装饰</v>
      </c>
      <c r="D5183" s="51" t="str">
        <f t="shared" si="321"/>
        <v>脸部装饰</v>
      </c>
      <c r="E5183" s="6" t="str">
        <f>IFERROR(VLOOKUP(B5183,总表!A:D,3,0),"-")</f>
        <v>虚拟实境头戴式显示器</v>
      </c>
      <c r="F5183" s="6" t="str">
        <f t="shared" si="322"/>
        <v>虚拟实境头戴式显示器</v>
      </c>
      <c r="H5183" s="6" t="str">
        <f>IF(IFERROR(VLOOKUP(B5183,总表!A:D,4,0),"露易")=0," ",IFERROR(VLOOKUP(B5183,总表!A:D,4,0),"-"))</f>
        <v>白色</v>
      </c>
      <c r="I5183" s="6" t="str">
        <f t="shared" si="323"/>
        <v>白色</v>
      </c>
    </row>
    <row r="5184" spans="1:9">
      <c r="A5184" s="6">
        <v>5183</v>
      </c>
      <c r="B5184" s="47" t="str">
        <f t="shared" si="320"/>
        <v>0000143F</v>
      </c>
      <c r="C5184" s="47" t="str">
        <f>IFERROR(VLOOKUP(B5184,总表!A:B,2,0),"-")</f>
        <v>-</v>
      </c>
      <c r="D5184" s="6" t="str">
        <f t="shared" si="321"/>
        <v>-</v>
      </c>
      <c r="E5184" s="6" t="str">
        <f>IFERROR(VLOOKUP(B5184,总表!A:D,3,0),"-")</f>
        <v>-</v>
      </c>
      <c r="F5184" s="6" t="str">
        <f t="shared" si="322"/>
        <v>-</v>
      </c>
      <c r="G5184" s="6" t="s">
        <v>9</v>
      </c>
      <c r="H5184" s="6" t="str">
        <f>IF(IFERROR(VLOOKUP(B5184,总表!A:D,4,0),"露易")=0," ",IFERROR(VLOOKUP(B5184,总表!A:D,4,0),"-"))</f>
        <v>-</v>
      </c>
      <c r="I5184" s="6" t="str">
        <f t="shared" si="323"/>
        <v>-</v>
      </c>
    </row>
    <row r="5185" spans="1:9">
      <c r="A5185" s="6">
        <v>5184</v>
      </c>
      <c r="B5185" s="47" t="str">
        <f t="shared" si="320"/>
        <v>00001440</v>
      </c>
      <c r="C5185" s="47" t="str">
        <f>IFERROR(VLOOKUP(B5185,总表!A:B,2,0),"-")</f>
        <v>-</v>
      </c>
      <c r="D5185" s="6" t="str">
        <f t="shared" si="321"/>
        <v>-</v>
      </c>
      <c r="E5185" s="6" t="str">
        <f>IFERROR(VLOOKUP(B5185,总表!A:D,3,0),"-")</f>
        <v>-</v>
      </c>
      <c r="F5185" s="6" t="str">
        <f t="shared" si="322"/>
        <v>-</v>
      </c>
      <c r="G5185" s="6" t="s">
        <v>9</v>
      </c>
      <c r="H5185" s="6" t="str">
        <f>IF(IFERROR(VLOOKUP(B5185,总表!A:D,4,0),"露易")=0," ",IFERROR(VLOOKUP(B5185,总表!A:D,4,0),"-"))</f>
        <v>-</v>
      </c>
      <c r="I5185" s="6" t="str">
        <f t="shared" si="323"/>
        <v>-</v>
      </c>
    </row>
    <row r="5186" spans="1:9">
      <c r="A5186" s="6">
        <v>5185</v>
      </c>
      <c r="B5186" s="47" t="str">
        <f t="shared" ref="B5186:B5249" si="324">DEC2HEX(ROW(A5185),8)</f>
        <v>00001441</v>
      </c>
      <c r="C5186" s="47" t="str">
        <f>IFERROR(VLOOKUP(B5186,总表!A:B,2,0),"-")</f>
        <v>-</v>
      </c>
      <c r="D5186" s="6" t="str">
        <f t="shared" ref="D5186:D5249" si="325">C5186</f>
        <v>-</v>
      </c>
      <c r="E5186" s="6" t="str">
        <f>IFERROR(VLOOKUP(B5186,总表!A:D,3,0),"-")</f>
        <v>-</v>
      </c>
      <c r="F5186" s="6" t="str">
        <f t="shared" ref="F5186:F5249" si="326">E5186</f>
        <v>-</v>
      </c>
      <c r="G5186" s="6" t="s">
        <v>9</v>
      </c>
      <c r="H5186" s="6" t="str">
        <f>IF(IFERROR(VLOOKUP(B5186,总表!A:D,4,0),"露易")=0," ",IFERROR(VLOOKUP(B5186,总表!A:D,4,0),"-"))</f>
        <v>-</v>
      </c>
      <c r="I5186" s="6" t="str">
        <f t="shared" ref="I5186:I5249" si="327">H5186</f>
        <v>-</v>
      </c>
    </row>
    <row r="5187" spans="1:9">
      <c r="A5187" s="6">
        <v>5186</v>
      </c>
      <c r="B5187" s="47" t="str">
        <f t="shared" si="324"/>
        <v>00001442</v>
      </c>
      <c r="C5187" s="47" t="str">
        <f>IFERROR(VLOOKUP(B5187,总表!A:B,2,0),"-")</f>
        <v>帽子类</v>
      </c>
      <c r="D5187" s="6" t="str">
        <f t="shared" si="325"/>
        <v>帽子类</v>
      </c>
      <c r="E5187" s="6" t="str">
        <f>IFERROR(VLOOKUP(B5187,总表!A:D,3,0),"-")</f>
        <v>新年帽</v>
      </c>
      <c r="F5187" s="6" t="str">
        <f t="shared" si="326"/>
        <v>新年帽</v>
      </c>
      <c r="H5187" s="51" t="str">
        <f>IF(IFERROR(VLOOKUP(B5187,总表!A:D,4,0),"露易")=0," ",IFERROR(VLOOKUP(B5187,总表!A:D,4,0),"-"))</f>
        <v>蓝色</v>
      </c>
      <c r="I5187" s="51" t="str">
        <f t="shared" si="327"/>
        <v>蓝色</v>
      </c>
    </row>
    <row r="5188" spans="1:9">
      <c r="A5188" s="6">
        <v>5187</v>
      </c>
      <c r="B5188" s="47" t="str">
        <f t="shared" si="324"/>
        <v>00001443</v>
      </c>
      <c r="C5188" s="47" t="str">
        <f>IFERROR(VLOOKUP(B5188,总表!A:B,2,0),"-")</f>
        <v>帽子类</v>
      </c>
      <c r="D5188" s="6" t="str">
        <f t="shared" si="325"/>
        <v>帽子类</v>
      </c>
      <c r="E5188" s="6" t="str">
        <f>IFERROR(VLOOKUP(B5188,总表!A:D,3,0),"-")</f>
        <v>新年帽</v>
      </c>
      <c r="F5188" s="6" t="str">
        <f t="shared" si="326"/>
        <v>新年帽</v>
      </c>
      <c r="H5188" s="6" t="str">
        <f>IF(IFERROR(VLOOKUP(B5188,总表!A:D,4,0),"露易")=0," ",IFERROR(VLOOKUP(B5188,总表!A:D,4,0),"-"))</f>
        <v>黄色</v>
      </c>
      <c r="I5188" s="6" t="str">
        <f t="shared" si="327"/>
        <v>黄色</v>
      </c>
    </row>
    <row r="5189" spans="1:9">
      <c r="A5189" s="6">
        <v>5188</v>
      </c>
      <c r="B5189" s="47" t="str">
        <f t="shared" si="324"/>
        <v>00001444</v>
      </c>
      <c r="C5189" s="47" t="str">
        <f>IFERROR(VLOOKUP(B5189,总表!A:B,2,0),"-")</f>
        <v>帽子类</v>
      </c>
      <c r="D5189" s="6" t="str">
        <f t="shared" si="325"/>
        <v>帽子类</v>
      </c>
      <c r="E5189" s="6" t="str">
        <f>IFERROR(VLOOKUP(B5189,总表!A:D,3,0),"-")</f>
        <v>新年帽</v>
      </c>
      <c r="F5189" s="6" t="str">
        <f t="shared" si="326"/>
        <v>新年帽</v>
      </c>
      <c r="H5189" s="51" t="str">
        <f>IF(IFERROR(VLOOKUP(B5189,总表!A:D,4,0),"露易")=0," ",IFERROR(VLOOKUP(B5189,总表!A:D,4,0),"-"))</f>
        <v>绿色</v>
      </c>
      <c r="I5189" s="51" t="str">
        <f t="shared" si="327"/>
        <v>绿色</v>
      </c>
    </row>
    <row r="5190" spans="1:9">
      <c r="A5190" s="6">
        <v>5189</v>
      </c>
      <c r="B5190" s="47" t="str">
        <f t="shared" si="324"/>
        <v>00001445</v>
      </c>
      <c r="C5190" s="47" t="str">
        <f>IFERROR(VLOOKUP(B5190,总表!A:B,2,0),"-")</f>
        <v>帽子类</v>
      </c>
      <c r="D5190" s="6" t="str">
        <f t="shared" si="325"/>
        <v>帽子类</v>
      </c>
      <c r="E5190" s="6" t="str">
        <f>IFERROR(VLOOKUP(B5190,总表!A:D,3,0),"-")</f>
        <v>新年帽</v>
      </c>
      <c r="F5190" s="6" t="str">
        <f t="shared" si="326"/>
        <v>新年帽</v>
      </c>
      <c r="H5190" s="6" t="str">
        <f>IF(IFERROR(VLOOKUP(B5190,总表!A:D,4,0),"露易")=0," ",IFERROR(VLOOKUP(B5190,总表!A:D,4,0),"-"))</f>
        <v>橘色</v>
      </c>
      <c r="I5190" s="6" t="str">
        <f t="shared" si="327"/>
        <v>橘色</v>
      </c>
    </row>
    <row r="5191" spans="1:9">
      <c r="A5191" s="6">
        <v>5190</v>
      </c>
      <c r="B5191" s="47" t="str">
        <f t="shared" si="324"/>
        <v>00001446</v>
      </c>
      <c r="C5191" s="47" t="str">
        <f>IFERROR(VLOOKUP(B5191,总表!A:B,2,0),"-")</f>
        <v>帽子类</v>
      </c>
      <c r="D5191" s="6" t="str">
        <f t="shared" si="325"/>
        <v>帽子类</v>
      </c>
      <c r="E5191" s="6" t="str">
        <f>IFERROR(VLOOKUP(B5191,总表!A:D,3,0),"-")</f>
        <v>新年帽</v>
      </c>
      <c r="F5191" s="6" t="str">
        <f t="shared" si="326"/>
        <v>新年帽</v>
      </c>
      <c r="H5191" s="6" t="str">
        <f>IF(IFERROR(VLOOKUP(B5191,总表!A:D,4,0),"露易")=0," ",IFERROR(VLOOKUP(B5191,总表!A:D,4,0),"-"))</f>
        <v>紫色</v>
      </c>
      <c r="I5191" s="6" t="str">
        <f t="shared" si="327"/>
        <v>紫色</v>
      </c>
    </row>
    <row r="5192" spans="1:9">
      <c r="A5192" s="6">
        <v>5191</v>
      </c>
      <c r="B5192" s="47" t="str">
        <f t="shared" si="324"/>
        <v>00001447</v>
      </c>
      <c r="C5192" s="47" t="str">
        <f>IFERROR(VLOOKUP(B5192,总表!A:B,2,0),"-")</f>
        <v>帽子类</v>
      </c>
      <c r="D5192" s="6" t="str">
        <f t="shared" si="325"/>
        <v>帽子类</v>
      </c>
      <c r="E5192" s="6" t="str">
        <f>IFERROR(VLOOKUP(B5192,总表!A:D,3,0),"-")</f>
        <v>新年帽</v>
      </c>
      <c r="F5192" s="6" t="str">
        <f t="shared" si="326"/>
        <v>新年帽</v>
      </c>
      <c r="H5192" s="6" t="str">
        <f>IF(IFERROR(VLOOKUP(B5192,总表!A:D,4,0),"露易")=0," ",IFERROR(VLOOKUP(B5192,总表!A:D,4,0),"-"))</f>
        <v>粉红</v>
      </c>
      <c r="I5192" s="6" t="str">
        <f t="shared" si="327"/>
        <v>粉红</v>
      </c>
    </row>
    <row r="5193" spans="1:9">
      <c r="A5193" s="6">
        <v>5192</v>
      </c>
      <c r="B5193" s="47" t="str">
        <f t="shared" si="324"/>
        <v>00001448</v>
      </c>
      <c r="C5193" s="47" t="str">
        <f>IFERROR(VLOOKUP(B5193,总表!A:B,2,0),"-")</f>
        <v>帽子类</v>
      </c>
      <c r="D5193" s="6" t="str">
        <f t="shared" si="325"/>
        <v>帽子类</v>
      </c>
      <c r="E5193" s="6" t="str">
        <f>IFERROR(VLOOKUP(B5193,总表!A:D,3,0),"-")</f>
        <v>新年帽</v>
      </c>
      <c r="F5193" s="6" t="str">
        <f t="shared" si="326"/>
        <v>新年帽</v>
      </c>
      <c r="H5193" s="6" t="str">
        <f>IF(IFERROR(VLOOKUP(B5193,总表!A:D,4,0),"露易")=0," ",IFERROR(VLOOKUP(B5193,总表!A:D,4,0),"-"))</f>
        <v>浅蓝色</v>
      </c>
      <c r="I5193" s="6" t="str">
        <f t="shared" si="327"/>
        <v>浅蓝色</v>
      </c>
    </row>
    <row r="5194" spans="1:9">
      <c r="A5194" s="6">
        <v>5193</v>
      </c>
      <c r="B5194" s="47" t="str">
        <f t="shared" si="324"/>
        <v>00001449</v>
      </c>
      <c r="C5194" s="47" t="str">
        <f>IFERROR(VLOOKUP(B5194,总表!A:B,2,0),"-")</f>
        <v>-</v>
      </c>
      <c r="D5194" s="6" t="str">
        <f t="shared" si="325"/>
        <v>-</v>
      </c>
      <c r="E5194" s="6" t="str">
        <f>IFERROR(VLOOKUP(B5194,总表!A:D,3,0),"-")</f>
        <v>-</v>
      </c>
      <c r="F5194" s="6" t="str">
        <f t="shared" si="326"/>
        <v>-</v>
      </c>
      <c r="G5194" s="6" t="s">
        <v>9</v>
      </c>
      <c r="H5194" s="6" t="str">
        <f>IF(IFERROR(VLOOKUP(B5194,总表!A:D,4,0),"露易")=0," ",IFERROR(VLOOKUP(B5194,总表!A:D,4,0),"-"))</f>
        <v>-</v>
      </c>
      <c r="I5194" s="6" t="str">
        <f t="shared" si="327"/>
        <v>-</v>
      </c>
    </row>
    <row r="5195" spans="1:9">
      <c r="A5195" s="6">
        <v>5194</v>
      </c>
      <c r="B5195" s="47" t="str">
        <f t="shared" si="324"/>
        <v>0000144A</v>
      </c>
      <c r="C5195" s="47" t="str">
        <f>IFERROR(VLOOKUP(B5195,总表!A:B,2,0),"-")</f>
        <v>-</v>
      </c>
      <c r="D5195" s="6" t="str">
        <f t="shared" si="325"/>
        <v>-</v>
      </c>
      <c r="E5195" s="6" t="str">
        <f>IFERROR(VLOOKUP(B5195,总表!A:D,3,0),"-")</f>
        <v>-</v>
      </c>
      <c r="F5195" s="6" t="str">
        <f t="shared" si="326"/>
        <v>-</v>
      </c>
      <c r="G5195" s="6" t="s">
        <v>9</v>
      </c>
      <c r="H5195" s="6" t="str">
        <f>IF(IFERROR(VLOOKUP(B5195,总表!A:D,4,0),"露易")=0," ",IFERROR(VLOOKUP(B5195,总表!A:D,4,0),"-"))</f>
        <v>-</v>
      </c>
      <c r="I5195" s="6" t="str">
        <f t="shared" si="327"/>
        <v>-</v>
      </c>
    </row>
    <row r="5196" spans="1:9">
      <c r="A5196" s="6">
        <v>5195</v>
      </c>
      <c r="B5196" s="47" t="str">
        <f t="shared" si="324"/>
        <v>0000144B</v>
      </c>
      <c r="C5196" s="47" t="str">
        <f>IFERROR(VLOOKUP(B5196,总表!A:B,2,0),"-")</f>
        <v>袜子</v>
      </c>
      <c r="D5196" s="6" t="str">
        <f t="shared" si="325"/>
        <v>袜子</v>
      </c>
      <c r="E5196" s="6" t="str">
        <f>IFERROR(VLOOKUP(B5196,总表!A:D,3,0),"-")</f>
        <v>多层袜</v>
      </c>
      <c r="F5196" s="6" t="str">
        <f t="shared" si="326"/>
        <v>多层袜</v>
      </c>
      <c r="H5196" s="6" t="str">
        <f>IF(IFERROR(VLOOKUP(B5196,总表!A:D,4,0),"露易")=0," ",IFERROR(VLOOKUP(B5196,总表!A:D,4,0),"-"))</f>
        <v>紫色</v>
      </c>
      <c r="I5196" s="6" t="str">
        <f t="shared" si="327"/>
        <v>紫色</v>
      </c>
    </row>
    <row r="5197" spans="1:9">
      <c r="A5197" s="6">
        <v>5196</v>
      </c>
      <c r="B5197" s="47" t="str">
        <f t="shared" si="324"/>
        <v>0000144C</v>
      </c>
      <c r="C5197" s="47" t="str">
        <f>IFERROR(VLOOKUP(B5197,总表!A:B,2,0),"-")</f>
        <v>袜子</v>
      </c>
      <c r="D5197" s="6" t="str">
        <f t="shared" si="325"/>
        <v>袜子</v>
      </c>
      <c r="E5197" s="6" t="str">
        <f>IFERROR(VLOOKUP(B5197,总表!A:D,3,0),"-")</f>
        <v>手工编织袜</v>
      </c>
      <c r="F5197" s="6" t="str">
        <f t="shared" si="326"/>
        <v>手工编织袜</v>
      </c>
      <c r="H5197" s="51" t="str">
        <f>IF(IFERROR(VLOOKUP(B5197,总表!A:D,4,0),"露易")=0," ",IFERROR(VLOOKUP(B5197,总表!A:D,4,0),"-"))</f>
        <v>绿色</v>
      </c>
      <c r="I5197" s="51" t="str">
        <f t="shared" si="327"/>
        <v>绿色</v>
      </c>
    </row>
    <row r="5198" spans="1:9">
      <c r="A5198" s="6">
        <v>5197</v>
      </c>
      <c r="B5198" s="47" t="str">
        <f t="shared" si="324"/>
        <v>0000144D</v>
      </c>
      <c r="C5198" s="47" t="str">
        <f>IFERROR(VLOOKUP(B5198,总表!A:B,2,0),"-")</f>
        <v>袜子</v>
      </c>
      <c r="D5198" s="6" t="str">
        <f t="shared" si="325"/>
        <v>袜子</v>
      </c>
      <c r="E5198" s="6" t="str">
        <f>IFERROR(VLOOKUP(B5198,总表!A:D,3,0),"-")</f>
        <v>有氧运动紧身裤</v>
      </c>
      <c r="F5198" s="6" t="str">
        <f t="shared" si="326"/>
        <v>有氧运动紧身裤</v>
      </c>
      <c r="H5198" s="51" t="str">
        <f>IF(IFERROR(VLOOKUP(B5198,总表!A:D,4,0),"露易")=0," ",IFERROR(VLOOKUP(B5198,总表!A:D,4,0),"-"))</f>
        <v>红色×粉色</v>
      </c>
      <c r="I5198" s="51" t="str">
        <f t="shared" si="327"/>
        <v>红色×粉色</v>
      </c>
    </row>
    <row r="5199" spans="1:9">
      <c r="A5199" s="6">
        <v>5198</v>
      </c>
      <c r="B5199" s="47" t="str">
        <f t="shared" si="324"/>
        <v>0000144E</v>
      </c>
      <c r="C5199" s="47" t="str">
        <f>IFERROR(VLOOKUP(B5199,总表!A:B,2,0),"-")</f>
        <v>袜子</v>
      </c>
      <c r="D5199" s="6" t="str">
        <f t="shared" si="325"/>
        <v>袜子</v>
      </c>
      <c r="E5199" s="6" t="str">
        <f>IFERROR(VLOOKUP(B5199,总表!A:D,3,0),"-")</f>
        <v>泡泡袜</v>
      </c>
      <c r="F5199" s="6" t="str">
        <f t="shared" si="326"/>
        <v>泡泡袜</v>
      </c>
      <c r="H5199" s="6" t="str">
        <f>IF(IFERROR(VLOOKUP(B5199,总表!A:D,4,0),"露易")=0," ",IFERROR(VLOOKUP(B5199,总表!A:D,4,0),"-"))</f>
        <v>芥末黄</v>
      </c>
      <c r="I5199" s="6" t="str">
        <f t="shared" si="327"/>
        <v>芥末黄</v>
      </c>
    </row>
    <row r="5200" spans="1:9">
      <c r="A5200" s="6">
        <v>5199</v>
      </c>
      <c r="B5200" s="47" t="str">
        <f t="shared" si="324"/>
        <v>0000144F</v>
      </c>
      <c r="C5200" s="47" t="str">
        <f>IFERROR(VLOOKUP(B5200,总表!A:B,2,0),"-")</f>
        <v>袜子</v>
      </c>
      <c r="D5200" s="6" t="str">
        <f t="shared" si="325"/>
        <v>袜子</v>
      </c>
      <c r="E5200" s="6" t="str">
        <f>IFERROR(VLOOKUP(B5200,总表!A:D,3,0),"-")</f>
        <v>粗横纹袜</v>
      </c>
      <c r="F5200" s="6" t="str">
        <f t="shared" si="326"/>
        <v>粗横纹袜</v>
      </c>
      <c r="H5200" s="51" t="str">
        <f>IF(IFERROR(VLOOKUP(B5200,总表!A:D,4,0),"露易")=0," ",IFERROR(VLOOKUP(B5200,总表!A:D,4,0),"-"))</f>
        <v>单色配色</v>
      </c>
      <c r="I5200" s="51" t="str">
        <f t="shared" si="327"/>
        <v>单色配色</v>
      </c>
    </row>
    <row r="5201" spans="1:9">
      <c r="A5201" s="6">
        <v>5200</v>
      </c>
      <c r="B5201" s="47" t="str">
        <f t="shared" si="324"/>
        <v>00001450</v>
      </c>
      <c r="C5201" s="47" t="str">
        <f>IFERROR(VLOOKUP(B5201,总表!A:B,2,0),"-")</f>
        <v>袜子</v>
      </c>
      <c r="D5201" s="6" t="str">
        <f t="shared" si="325"/>
        <v>袜子</v>
      </c>
      <c r="E5201" s="51" t="str">
        <f>IFERROR(VLOOKUP(B5201,总表!A:D,3,0),"-")</f>
        <v>单一图案袜</v>
      </c>
      <c r="F5201" s="51" t="str">
        <f t="shared" si="326"/>
        <v>单一图案袜</v>
      </c>
      <c r="H5201" s="6" t="str">
        <f>IF(IFERROR(VLOOKUP(B5201,总表!A:D,4,0),"露易")=0," ",IFERROR(VLOOKUP(B5201,总表!A:D,4,0),"-"))</f>
        <v>海军蓝</v>
      </c>
      <c r="I5201" s="6" t="str">
        <f t="shared" si="327"/>
        <v>海军蓝</v>
      </c>
    </row>
    <row r="5202" spans="1:9">
      <c r="A5202" s="6">
        <v>5201</v>
      </c>
      <c r="B5202" s="47" t="str">
        <f t="shared" si="324"/>
        <v>00001451</v>
      </c>
      <c r="C5202" s="47" t="str">
        <f>IFERROR(VLOOKUP(B5202,总表!A:B,2,0),"-")</f>
        <v>袜子</v>
      </c>
      <c r="D5202" s="6" t="str">
        <f t="shared" si="325"/>
        <v>袜子</v>
      </c>
      <c r="E5202" s="6" t="str">
        <f>IFERROR(VLOOKUP(B5202,总表!A:D,3,0),"-")</f>
        <v>儿童袜</v>
      </c>
      <c r="F5202" s="6" t="str">
        <f t="shared" si="326"/>
        <v>儿童袜</v>
      </c>
      <c r="H5202" s="51" t="str">
        <f>IF(IFERROR(VLOOKUP(B5202,总表!A:D,4,0),"露易")=0," ",IFERROR(VLOOKUP(B5202,总表!A:D,4,0),"-"))</f>
        <v>红色×浅蓝色</v>
      </c>
      <c r="I5202" s="51" t="str">
        <f t="shared" si="327"/>
        <v>红色×浅蓝色</v>
      </c>
    </row>
    <row r="5203" spans="1:9">
      <c r="A5203" s="6">
        <v>5202</v>
      </c>
      <c r="B5203" s="47" t="str">
        <f t="shared" si="324"/>
        <v>00001452</v>
      </c>
      <c r="C5203" s="47" t="str">
        <f>IFERROR(VLOOKUP(B5203,总表!A:B,2,0),"-")</f>
        <v>袜子</v>
      </c>
      <c r="D5203" s="6" t="str">
        <f t="shared" si="325"/>
        <v>袜子</v>
      </c>
      <c r="E5203" s="51" t="str">
        <f>IFERROR(VLOOKUP(B5203,总表!A:D,3,0),"-")</f>
        <v>钩针编织袜</v>
      </c>
      <c r="F5203" s="51" t="str">
        <f t="shared" si="326"/>
        <v>钩针编织袜</v>
      </c>
      <c r="H5203" s="6" t="str">
        <f>IF(IFERROR(VLOOKUP(B5203,总表!A:D,4,0),"露易")=0," ",IFERROR(VLOOKUP(B5203,总表!A:D,4,0),"-"))</f>
        <v>米色</v>
      </c>
      <c r="I5203" s="6" t="str">
        <f t="shared" si="327"/>
        <v>米色</v>
      </c>
    </row>
    <row r="5204" spans="1:9">
      <c r="A5204" s="6">
        <v>5203</v>
      </c>
      <c r="B5204" s="47" t="str">
        <f t="shared" si="324"/>
        <v>00001453</v>
      </c>
      <c r="C5204" s="47" t="str">
        <f>IFERROR(VLOOKUP(B5204,总表!A:B,2,0),"-")</f>
        <v>袜子</v>
      </c>
      <c r="D5204" s="6" t="str">
        <f t="shared" si="325"/>
        <v>袜子</v>
      </c>
      <c r="E5204" s="6" t="str">
        <f>IFERROR(VLOOKUP(B5204,总表!A:D,3,0),"-")</f>
        <v>蜘蛛裤袜</v>
      </c>
      <c r="F5204" s="6" t="str">
        <f t="shared" si="326"/>
        <v>蜘蛛裤袜</v>
      </c>
      <c r="H5204" s="6" t="str">
        <f>IF(IFERROR(VLOOKUP(B5204,总表!A:D,4,0),"露易")=0," ",IFERROR(VLOOKUP(B5204,总表!A:D,4,0),"-"))</f>
        <v>黑色</v>
      </c>
      <c r="I5204" s="6" t="str">
        <f t="shared" si="327"/>
        <v>黑色</v>
      </c>
    </row>
    <row r="5205" spans="1:9">
      <c r="A5205" s="6">
        <v>5204</v>
      </c>
      <c r="B5205" s="47" t="str">
        <f t="shared" si="324"/>
        <v>00001454</v>
      </c>
      <c r="C5205" s="47" t="str">
        <f>IFERROR(VLOOKUP(B5205,总表!A:B,2,0),"-")</f>
        <v>袜子</v>
      </c>
      <c r="D5205" s="6" t="str">
        <f t="shared" si="325"/>
        <v>袜子</v>
      </c>
      <c r="E5205" s="6" t="str">
        <f>IFERROR(VLOOKUP(B5205,总表!A:D,3,0),"-")</f>
        <v>花纹刺绣裤袜</v>
      </c>
      <c r="F5205" s="6" t="str">
        <f t="shared" si="326"/>
        <v>花纹刺绣裤袜</v>
      </c>
      <c r="H5205" s="6" t="str">
        <f>IF(IFERROR(VLOOKUP(B5205,总表!A:D,4,0),"露易")=0," ",IFERROR(VLOOKUP(B5205,总表!A:D,4,0),"-"))</f>
        <v>棕色</v>
      </c>
      <c r="I5205" s="6" t="str">
        <f t="shared" si="327"/>
        <v>棕色</v>
      </c>
    </row>
    <row r="5206" spans="1:9">
      <c r="A5206" s="6">
        <v>5205</v>
      </c>
      <c r="B5206" s="47" t="str">
        <f t="shared" si="324"/>
        <v>00001455</v>
      </c>
      <c r="C5206" s="47" t="str">
        <f>IFERROR(VLOOKUP(B5206,总表!A:B,2,0),"-")</f>
        <v>-</v>
      </c>
      <c r="D5206" s="6" t="str">
        <f t="shared" si="325"/>
        <v>-</v>
      </c>
      <c r="E5206" s="6" t="str">
        <f>IFERROR(VLOOKUP(B5206,总表!A:D,3,0),"-")</f>
        <v>-</v>
      </c>
      <c r="F5206" s="6" t="str">
        <f t="shared" si="326"/>
        <v>-</v>
      </c>
      <c r="G5206" s="6" t="s">
        <v>9</v>
      </c>
      <c r="H5206" s="6" t="str">
        <f>IF(IFERROR(VLOOKUP(B5206,总表!A:D,4,0),"露易")=0," ",IFERROR(VLOOKUP(B5206,总表!A:D,4,0),"-"))</f>
        <v>-</v>
      </c>
      <c r="I5206" s="6" t="str">
        <f t="shared" si="327"/>
        <v>-</v>
      </c>
    </row>
    <row r="5207" spans="1:9">
      <c r="A5207" s="6">
        <v>5206</v>
      </c>
      <c r="B5207" s="47" t="str">
        <f t="shared" si="324"/>
        <v>00001456</v>
      </c>
      <c r="C5207" s="50" t="str">
        <f>IFERROR(VLOOKUP(B5207,总表!A:B,2,0),"-")</f>
        <v>栅栏类</v>
      </c>
      <c r="D5207" s="51" t="str">
        <f t="shared" si="325"/>
        <v>栅栏类</v>
      </c>
      <c r="E5207" s="6" t="str">
        <f>IFERROR(VLOOKUP(B5207,总表!A:D,3,0),"-")</f>
        <v>石砌铁艺栅栏</v>
      </c>
      <c r="F5207" s="6" t="str">
        <f t="shared" si="326"/>
        <v>石砌铁艺栅栏</v>
      </c>
      <c r="G5207" s="6">
        <v>315</v>
      </c>
      <c r="H5207" s="6" t="str">
        <f>IF(IFERROR(VLOOKUP(B5207,总表!A:D,4,0),"露易")=0," ",IFERROR(VLOOKUP(B5207,总表!A:D,4,0),"-"))</f>
        <v> </v>
      </c>
      <c r="I5207" s="6" t="str">
        <f t="shared" si="327"/>
        <v> </v>
      </c>
    </row>
    <row r="5208" spans="1:9">
      <c r="A5208" s="6">
        <v>5207</v>
      </c>
      <c r="B5208" s="47" t="str">
        <f t="shared" si="324"/>
        <v>00001457</v>
      </c>
      <c r="C5208" s="50" t="str">
        <f>IFERROR(VLOOKUP(B5208,总表!A:B,2,0),"-")</f>
        <v>栅栏类</v>
      </c>
      <c r="D5208" s="51" t="str">
        <f t="shared" si="325"/>
        <v>栅栏类</v>
      </c>
      <c r="E5208" s="6" t="str">
        <f>IFERROR(VLOOKUP(B5208,总表!A:D,3,0),"-")</f>
        <v>和风栅栏</v>
      </c>
      <c r="F5208" s="6" t="str">
        <f t="shared" si="326"/>
        <v>和风栅栏</v>
      </c>
      <c r="G5208" s="6">
        <v>330</v>
      </c>
      <c r="H5208" s="6" t="str">
        <f>IF(IFERROR(VLOOKUP(B5208,总表!A:D,4,0),"露易")=0," ",IFERROR(VLOOKUP(B5208,总表!A:D,4,0),"-"))</f>
        <v> </v>
      </c>
      <c r="I5208" s="6" t="str">
        <f t="shared" si="327"/>
        <v> </v>
      </c>
    </row>
    <row r="5209" spans="1:9">
      <c r="A5209" s="6">
        <v>5208</v>
      </c>
      <c r="B5209" s="47" t="str">
        <f t="shared" si="324"/>
        <v>00001458</v>
      </c>
      <c r="C5209" s="47" t="str">
        <f>IFERROR(VLOOKUP(B5209,总表!A:B,2,0),"-")</f>
        <v>-</v>
      </c>
      <c r="D5209" s="6" t="str">
        <f t="shared" si="325"/>
        <v>-</v>
      </c>
      <c r="E5209" s="6" t="str">
        <f>IFERROR(VLOOKUP(B5209,总表!A:D,3,0),"-")</f>
        <v>-</v>
      </c>
      <c r="F5209" s="6" t="str">
        <f t="shared" si="326"/>
        <v>-</v>
      </c>
      <c r="G5209" s="6" t="s">
        <v>9</v>
      </c>
      <c r="H5209" s="6" t="str">
        <f>IF(IFERROR(VLOOKUP(B5209,总表!A:D,4,0),"露易")=0," ",IFERROR(VLOOKUP(B5209,总表!A:D,4,0),"-"))</f>
        <v>-</v>
      </c>
      <c r="I5209" s="6" t="str">
        <f t="shared" si="327"/>
        <v>-</v>
      </c>
    </row>
    <row r="5210" spans="1:9">
      <c r="A5210" s="6">
        <v>5209</v>
      </c>
      <c r="B5210" s="47" t="str">
        <f t="shared" si="324"/>
        <v>00001459</v>
      </c>
      <c r="C5210" s="47" t="str">
        <f>IFERROR(VLOOKUP(B5210,总表!A:B,2,0),"-")</f>
        <v>-</v>
      </c>
      <c r="D5210" s="6" t="str">
        <f t="shared" si="325"/>
        <v>-</v>
      </c>
      <c r="E5210" s="6" t="str">
        <f>IFERROR(VLOOKUP(B5210,总表!A:D,3,0),"-")</f>
        <v>-</v>
      </c>
      <c r="F5210" s="6" t="str">
        <f t="shared" si="326"/>
        <v>-</v>
      </c>
      <c r="G5210" s="6" t="s">
        <v>9</v>
      </c>
      <c r="H5210" s="6" t="str">
        <f>IF(IFERROR(VLOOKUP(B5210,总表!A:D,4,0),"露易")=0," ",IFERROR(VLOOKUP(B5210,总表!A:D,4,0),"-"))</f>
        <v>-</v>
      </c>
      <c r="I5210" s="6" t="str">
        <f t="shared" si="327"/>
        <v>-</v>
      </c>
    </row>
    <row r="5211" spans="1:9">
      <c r="A5211" s="6">
        <v>5210</v>
      </c>
      <c r="B5211" s="47" t="str">
        <f t="shared" si="324"/>
        <v>0000145A</v>
      </c>
      <c r="C5211" s="47" t="str">
        <f>IFERROR(VLOOKUP(B5211,总表!A:B,2,0),"-")</f>
        <v>-</v>
      </c>
      <c r="D5211" s="6" t="str">
        <f t="shared" si="325"/>
        <v>-</v>
      </c>
      <c r="E5211" s="6" t="str">
        <f>IFERROR(VLOOKUP(B5211,总表!A:D,3,0),"-")</f>
        <v>-</v>
      </c>
      <c r="F5211" s="6" t="str">
        <f t="shared" si="326"/>
        <v>-</v>
      </c>
      <c r="G5211" s="6" t="s">
        <v>9</v>
      </c>
      <c r="H5211" s="6" t="str">
        <f>IF(IFERROR(VLOOKUP(B5211,总表!A:D,4,0),"露易")=0," ",IFERROR(VLOOKUP(B5211,总表!A:D,4,0),"-"))</f>
        <v>-</v>
      </c>
      <c r="I5211" s="6" t="str">
        <f t="shared" si="327"/>
        <v>-</v>
      </c>
    </row>
    <row r="5212" spans="1:9">
      <c r="A5212" s="6">
        <v>5211</v>
      </c>
      <c r="B5212" s="47" t="str">
        <f t="shared" si="324"/>
        <v>0000145B</v>
      </c>
      <c r="C5212" s="47" t="str">
        <f>IFERROR(VLOOKUP(B5212,总表!A:B,2,0),"-")</f>
        <v>-</v>
      </c>
      <c r="D5212" s="6" t="str">
        <f t="shared" si="325"/>
        <v>-</v>
      </c>
      <c r="E5212" s="6" t="str">
        <f>IFERROR(VLOOKUP(B5212,总表!A:D,3,0),"-")</f>
        <v>-</v>
      </c>
      <c r="F5212" s="6" t="str">
        <f t="shared" si="326"/>
        <v>-</v>
      </c>
      <c r="G5212" s="6" t="s">
        <v>9</v>
      </c>
      <c r="H5212" s="6" t="str">
        <f>IF(IFERROR(VLOOKUP(B5212,总表!A:D,4,0),"露易")=0," ",IFERROR(VLOOKUP(B5212,总表!A:D,4,0),"-"))</f>
        <v>-</v>
      </c>
      <c r="I5212" s="6" t="str">
        <f t="shared" si="327"/>
        <v>-</v>
      </c>
    </row>
    <row r="5213" spans="1:9">
      <c r="A5213" s="6">
        <v>5212</v>
      </c>
      <c r="B5213" s="47" t="str">
        <f t="shared" si="324"/>
        <v>0000145C</v>
      </c>
      <c r="C5213" s="50" t="str">
        <f>IFERROR(VLOOKUP(B5213,总表!A:B,2,0),"-")</f>
        <v>栅栏类</v>
      </c>
      <c r="D5213" s="51" t="str">
        <f t="shared" si="325"/>
        <v>栅栏类</v>
      </c>
      <c r="E5213" s="6" t="str">
        <f>IFERROR(VLOOKUP(B5213,总表!A:D,3,0),"-")</f>
        <v>石栅栏</v>
      </c>
      <c r="F5213" s="6" t="str">
        <f t="shared" si="326"/>
        <v>石栅栏</v>
      </c>
      <c r="G5213" s="6">
        <v>60</v>
      </c>
      <c r="H5213" s="6" t="str">
        <f>IF(IFERROR(VLOOKUP(B5213,总表!A:D,4,0),"露易")=0," ",IFERROR(VLOOKUP(B5213,总表!A:D,4,0),"-"))</f>
        <v> </v>
      </c>
      <c r="I5213" s="6" t="str">
        <f t="shared" si="327"/>
        <v> </v>
      </c>
    </row>
    <row r="5214" spans="1:9">
      <c r="A5214" s="6">
        <v>5213</v>
      </c>
      <c r="B5214" s="47" t="str">
        <f t="shared" si="324"/>
        <v>0000145D</v>
      </c>
      <c r="C5214" s="50" t="str">
        <f>IFERROR(VLOOKUP(B5214,总表!A:B,2,0),"-")</f>
        <v>栅栏类</v>
      </c>
      <c r="D5214" s="51" t="str">
        <f t="shared" si="325"/>
        <v>栅栏类</v>
      </c>
      <c r="E5214" s="6" t="str">
        <f>IFERROR(VLOOKUP(B5214,总表!A:D,3,0),"-")</f>
        <v>有刺铁丝网</v>
      </c>
      <c r="F5214" s="6" t="str">
        <f t="shared" si="326"/>
        <v>有刺铁丝网</v>
      </c>
      <c r="G5214" s="6">
        <v>198</v>
      </c>
      <c r="H5214" s="6" t="str">
        <f>IF(IFERROR(VLOOKUP(B5214,总表!A:D,4,0),"露易")=0," ",IFERROR(VLOOKUP(B5214,总表!A:D,4,0),"-"))</f>
        <v> </v>
      </c>
      <c r="I5214" s="6" t="str">
        <f t="shared" si="327"/>
        <v> </v>
      </c>
    </row>
    <row r="5215" spans="1:9">
      <c r="A5215" s="6">
        <v>5214</v>
      </c>
      <c r="B5215" s="47" t="str">
        <f t="shared" si="324"/>
        <v>0000145E</v>
      </c>
      <c r="C5215" s="47" t="str">
        <f>IFERROR(VLOOKUP(B5215,总表!A:B,2,0),"-")</f>
        <v>袜子</v>
      </c>
      <c r="D5215" s="6" t="str">
        <f t="shared" si="325"/>
        <v>袜子</v>
      </c>
      <c r="E5215" s="6" t="str">
        <f>IFERROR(VLOOKUP(B5215,总表!A:D,3,0),"-")</f>
        <v>跑步紧身裤</v>
      </c>
      <c r="F5215" s="6" t="str">
        <f t="shared" si="326"/>
        <v>跑步紧身裤</v>
      </c>
      <c r="H5215" s="6" t="str">
        <f>IF(IFERROR(VLOOKUP(B5215,总表!A:D,4,0),"露易")=0," ",IFERROR(VLOOKUP(B5215,总表!A:D,4,0),"-"))</f>
        <v>粉红</v>
      </c>
      <c r="I5215" s="6" t="str">
        <f t="shared" si="327"/>
        <v>粉红</v>
      </c>
    </row>
    <row r="5216" spans="1:9">
      <c r="A5216" s="6">
        <v>5215</v>
      </c>
      <c r="B5216" s="47" t="str">
        <f t="shared" si="324"/>
        <v>0000145F</v>
      </c>
      <c r="C5216" s="47" t="str">
        <f>IFERROR(VLOOKUP(B5216,总表!A:B,2,0),"-")</f>
        <v>房内墙纸</v>
      </c>
      <c r="D5216" s="6" t="str">
        <f t="shared" si="325"/>
        <v>房内墙纸</v>
      </c>
      <c r="E5216" s="6" t="str">
        <f>IFERROR(VLOOKUP(B5216,总表!A:D,3,0),"-")</f>
        <v>灰泥矮墙</v>
      </c>
      <c r="F5216" s="6" t="str">
        <f t="shared" si="326"/>
        <v>灰泥矮墙</v>
      </c>
      <c r="H5216" s="6" t="str">
        <f>IF(IFERROR(VLOOKUP(B5216,总表!A:D,4,0),"露易")=0," ",IFERROR(VLOOKUP(B5216,总表!A:D,4,0),"-"))</f>
        <v> </v>
      </c>
      <c r="I5216" s="6" t="str">
        <f t="shared" si="327"/>
        <v> </v>
      </c>
    </row>
    <row r="5217" spans="1:9">
      <c r="A5217" s="6">
        <v>5216</v>
      </c>
      <c r="B5217" s="47" t="str">
        <f t="shared" si="324"/>
        <v>00001460</v>
      </c>
      <c r="C5217" s="47" t="str">
        <f>IFERROR(VLOOKUP(B5217,总表!A:B,2,0),"-")</f>
        <v>房内墙纸</v>
      </c>
      <c r="D5217" s="6" t="str">
        <f t="shared" si="325"/>
        <v>房内墙纸</v>
      </c>
      <c r="E5217" s="6" t="str">
        <f>IFERROR(VLOOKUP(B5217,总表!A:D,3,0),"-")</f>
        <v>石板墙</v>
      </c>
      <c r="F5217" s="6" t="str">
        <f t="shared" si="326"/>
        <v>石板墙</v>
      </c>
      <c r="H5217" s="6" t="str">
        <f>IF(IFERROR(VLOOKUP(B5217,总表!A:D,4,0),"露易")=0," ",IFERROR(VLOOKUP(B5217,总表!A:D,4,0),"-"))</f>
        <v> </v>
      </c>
      <c r="I5217" s="6" t="str">
        <f t="shared" si="327"/>
        <v> </v>
      </c>
    </row>
    <row r="5218" spans="1:9">
      <c r="A5218" s="6">
        <v>5217</v>
      </c>
      <c r="B5218" s="47" t="str">
        <f t="shared" si="324"/>
        <v>00001461</v>
      </c>
      <c r="C5218" s="47" t="str">
        <f>IFERROR(VLOOKUP(B5218,总表!A:B,2,0),"-")</f>
        <v>房内墙纸</v>
      </c>
      <c r="D5218" s="6" t="str">
        <f t="shared" si="325"/>
        <v>房内墙纸</v>
      </c>
      <c r="E5218" s="6" t="str">
        <f>IFERROR(VLOOKUP(B5218,总表!A:D,3,0),"-")</f>
        <v>吸管墙</v>
      </c>
      <c r="F5218" s="6" t="str">
        <f t="shared" si="326"/>
        <v>吸管墙</v>
      </c>
      <c r="H5218" s="6" t="str">
        <f>IF(IFERROR(VLOOKUP(B5218,总表!A:D,4,0),"露易")=0," ",IFERROR(VLOOKUP(B5218,总表!A:D,4,0),"-"))</f>
        <v> </v>
      </c>
      <c r="I5218" s="6" t="str">
        <f t="shared" si="327"/>
        <v> </v>
      </c>
    </row>
    <row r="5219" spans="1:9">
      <c r="A5219" s="6">
        <v>5218</v>
      </c>
      <c r="B5219" s="47" t="str">
        <f t="shared" si="324"/>
        <v>00001462</v>
      </c>
      <c r="C5219" s="47" t="str">
        <f>IFERROR(VLOOKUP(B5219,总表!A:B,2,0),"-")</f>
        <v>房内墙纸</v>
      </c>
      <c r="D5219" s="6" t="str">
        <f t="shared" si="325"/>
        <v>房内墙纸</v>
      </c>
      <c r="E5219" s="51" t="str">
        <f>IFERROR(VLOOKUP(B5219,总表!A:D,3,0),"-")</f>
        <v>办公室墙</v>
      </c>
      <c r="F5219" s="51" t="str">
        <f t="shared" si="326"/>
        <v>办公室墙</v>
      </c>
      <c r="H5219" s="6" t="str">
        <f>IF(IFERROR(VLOOKUP(B5219,总表!A:D,4,0),"露易")=0," ",IFERROR(VLOOKUP(B5219,总表!A:D,4,0),"-"))</f>
        <v> </v>
      </c>
      <c r="I5219" s="6" t="str">
        <f t="shared" si="327"/>
        <v> </v>
      </c>
    </row>
    <row r="5220" spans="1:9">
      <c r="A5220" s="6">
        <v>5219</v>
      </c>
      <c r="B5220" s="47" t="str">
        <f t="shared" si="324"/>
        <v>00001463</v>
      </c>
      <c r="C5220" s="47" t="str">
        <f>IFERROR(VLOOKUP(B5220,总表!A:B,2,0),"-")</f>
        <v>-</v>
      </c>
      <c r="D5220" s="6" t="str">
        <f t="shared" si="325"/>
        <v>-</v>
      </c>
      <c r="E5220" s="6" t="str">
        <f>IFERROR(VLOOKUP(B5220,总表!A:D,3,0),"-")</f>
        <v>-</v>
      </c>
      <c r="F5220" s="6" t="str">
        <f t="shared" si="326"/>
        <v>-</v>
      </c>
      <c r="G5220" s="6" t="s">
        <v>9</v>
      </c>
      <c r="H5220" s="6" t="str">
        <f>IF(IFERROR(VLOOKUP(B5220,总表!A:D,4,0),"露易")=0," ",IFERROR(VLOOKUP(B5220,总表!A:D,4,0),"-"))</f>
        <v>-</v>
      </c>
      <c r="I5220" s="6" t="str">
        <f t="shared" si="327"/>
        <v>-</v>
      </c>
    </row>
    <row r="5221" spans="1:9">
      <c r="A5221" s="6">
        <v>5220</v>
      </c>
      <c r="B5221" s="47" t="str">
        <f t="shared" si="324"/>
        <v>00001464</v>
      </c>
      <c r="C5221" s="47" t="str">
        <f>IFERROR(VLOOKUP(B5221,总表!A:B,2,0),"-")</f>
        <v>-</v>
      </c>
      <c r="D5221" s="6" t="str">
        <f t="shared" si="325"/>
        <v>-</v>
      </c>
      <c r="E5221" s="6" t="str">
        <f>IFERROR(VLOOKUP(B5221,总表!A:D,3,0),"-")</f>
        <v>-</v>
      </c>
      <c r="F5221" s="6" t="str">
        <f t="shared" si="326"/>
        <v>-</v>
      </c>
      <c r="G5221" s="6" t="s">
        <v>9</v>
      </c>
      <c r="H5221" s="6" t="str">
        <f>IF(IFERROR(VLOOKUP(B5221,总表!A:D,4,0),"露易")=0," ",IFERROR(VLOOKUP(B5221,总表!A:D,4,0),"-"))</f>
        <v>-</v>
      </c>
      <c r="I5221" s="6" t="str">
        <f t="shared" si="327"/>
        <v>-</v>
      </c>
    </row>
    <row r="5222" spans="1:9">
      <c r="A5222" s="6">
        <v>5221</v>
      </c>
      <c r="B5222" s="47" t="str">
        <f t="shared" si="324"/>
        <v>00001465</v>
      </c>
      <c r="C5222" s="47" t="str">
        <f>IFERROR(VLOOKUP(B5222,总表!A:B,2,0),"-")</f>
        <v>房内墙纸</v>
      </c>
      <c r="D5222" s="6" t="str">
        <f t="shared" si="325"/>
        <v>房内墙纸</v>
      </c>
      <c r="E5222" s="6" t="str">
        <f>IFERROR(VLOOKUP(B5222,总表!A:D,3,0),"-")</f>
        <v>街头艺术墙</v>
      </c>
      <c r="F5222" s="6" t="str">
        <f t="shared" si="326"/>
        <v>街头艺术墙</v>
      </c>
      <c r="H5222" s="6" t="str">
        <f>IF(IFERROR(VLOOKUP(B5222,总表!A:D,4,0),"露易")=0," ",IFERROR(VLOOKUP(B5222,总表!A:D,4,0),"-"))</f>
        <v> </v>
      </c>
      <c r="I5222" s="6" t="str">
        <f t="shared" si="327"/>
        <v> </v>
      </c>
    </row>
    <row r="5223" spans="1:9">
      <c r="A5223" s="6">
        <v>5222</v>
      </c>
      <c r="B5223" s="47" t="str">
        <f t="shared" si="324"/>
        <v>00001466</v>
      </c>
      <c r="C5223" s="47" t="str">
        <f>IFERROR(VLOOKUP(B5223,总表!A:B,2,0),"-")</f>
        <v>房内墙纸</v>
      </c>
      <c r="D5223" s="6" t="str">
        <f t="shared" si="325"/>
        <v>房内墙纸</v>
      </c>
      <c r="E5223" s="6" t="str">
        <f>IFERROR(VLOOKUP(B5223,总表!A:D,3,0),"-")</f>
        <v>地层壁纸</v>
      </c>
      <c r="F5223" s="6" t="str">
        <f t="shared" si="326"/>
        <v>地层壁纸</v>
      </c>
      <c r="H5223" s="6" t="str">
        <f>IF(IFERROR(VLOOKUP(B5223,总表!A:D,4,0),"露易")=0," ",IFERROR(VLOOKUP(B5223,总表!A:D,4,0),"-"))</f>
        <v> </v>
      </c>
      <c r="I5223" s="6" t="str">
        <f t="shared" si="327"/>
        <v> </v>
      </c>
    </row>
    <row r="5224" spans="1:9">
      <c r="A5224" s="6">
        <v>5223</v>
      </c>
      <c r="B5224" s="47" t="str">
        <f t="shared" si="324"/>
        <v>00001467</v>
      </c>
      <c r="C5224" s="47" t="str">
        <f>IFERROR(VLOOKUP(B5224,总表!A:B,2,0),"-")</f>
        <v>房内墙纸</v>
      </c>
      <c r="D5224" s="6" t="str">
        <f t="shared" si="325"/>
        <v>房内墙纸</v>
      </c>
      <c r="E5224" s="51" t="str">
        <f>IFERROR(VLOOKUP(B5224,总表!A:D,3,0),"-")</f>
        <v>树海墙</v>
      </c>
      <c r="F5224" s="51" t="str">
        <f t="shared" si="326"/>
        <v>树海墙</v>
      </c>
      <c r="H5224" s="6" t="str">
        <f>IF(IFERROR(VLOOKUP(B5224,总表!A:D,4,0),"露易")=0," ",IFERROR(VLOOKUP(B5224,总表!A:D,4,0),"-"))</f>
        <v> </v>
      </c>
      <c r="I5224" s="6" t="str">
        <f t="shared" si="327"/>
        <v> </v>
      </c>
    </row>
    <row r="5225" spans="1:9">
      <c r="A5225" s="6">
        <v>5224</v>
      </c>
      <c r="B5225" s="47" t="str">
        <f t="shared" si="324"/>
        <v>00001468</v>
      </c>
      <c r="C5225" s="47" t="str">
        <f>IFERROR(VLOOKUP(B5225,总表!A:B,2,0),"-")</f>
        <v>房内墙纸</v>
      </c>
      <c r="D5225" s="6" t="str">
        <f t="shared" si="325"/>
        <v>房内墙纸</v>
      </c>
      <c r="E5225" s="51" t="str">
        <f>IFERROR(VLOOKUP(B5225,总表!A:D,3,0),"-")</f>
        <v>宫墙</v>
      </c>
      <c r="F5225" s="51" t="str">
        <f t="shared" si="326"/>
        <v>宫墙</v>
      </c>
      <c r="H5225" s="6" t="str">
        <f>IF(IFERROR(VLOOKUP(B5225,总表!A:D,4,0),"露易")=0," ",IFERROR(VLOOKUP(B5225,总表!A:D,4,0),"-"))</f>
        <v> </v>
      </c>
      <c r="I5225" s="6" t="str">
        <f t="shared" si="327"/>
        <v> </v>
      </c>
    </row>
    <row r="5226" spans="1:9">
      <c r="A5226" s="6">
        <v>5225</v>
      </c>
      <c r="B5226" s="47" t="str">
        <f t="shared" si="324"/>
        <v>00001469</v>
      </c>
      <c r="C5226" s="47" t="str">
        <f>IFERROR(VLOOKUP(B5226,总表!A:B,2,0),"-")</f>
        <v>房内墙纸</v>
      </c>
      <c r="D5226" s="6" t="str">
        <f t="shared" si="325"/>
        <v>房内墙纸</v>
      </c>
      <c r="E5226" s="51" t="str">
        <f>IFERROR(VLOOKUP(B5226,总表!A:D,3,0),"-")</f>
        <v>废墟墙</v>
      </c>
      <c r="F5226" s="51" t="str">
        <f t="shared" si="326"/>
        <v>废墟墙</v>
      </c>
      <c r="H5226" s="6" t="str">
        <f>IF(IFERROR(VLOOKUP(B5226,总表!A:D,4,0),"露易")=0," ",IFERROR(VLOOKUP(B5226,总表!A:D,4,0),"-"))</f>
        <v> </v>
      </c>
      <c r="I5226" s="6" t="str">
        <f t="shared" si="327"/>
        <v> </v>
      </c>
    </row>
    <row r="5227" spans="1:9">
      <c r="A5227" s="6">
        <v>5226</v>
      </c>
      <c r="B5227" s="47" t="str">
        <f t="shared" si="324"/>
        <v>0000146A</v>
      </c>
      <c r="C5227" s="47" t="str">
        <f>IFERROR(VLOOKUP(B5227,总表!A:B,2,0),"-")</f>
        <v>房内墙纸</v>
      </c>
      <c r="D5227" s="6" t="str">
        <f t="shared" si="325"/>
        <v>房内墙纸</v>
      </c>
      <c r="E5227" s="6" t="str">
        <f>IFERROR(VLOOKUP(B5227,总表!A:D,3,0),"-")</f>
        <v>派对壁纸</v>
      </c>
      <c r="F5227" s="6" t="str">
        <f t="shared" si="326"/>
        <v>派对壁纸</v>
      </c>
      <c r="H5227" s="6" t="str">
        <f>IF(IFERROR(VLOOKUP(B5227,总表!A:D,4,0),"露易")=0," ",IFERROR(VLOOKUP(B5227,总表!A:D,4,0),"-"))</f>
        <v> </v>
      </c>
      <c r="I5227" s="6" t="str">
        <f t="shared" si="327"/>
        <v> </v>
      </c>
    </row>
    <row r="5228" spans="1:9">
      <c r="A5228" s="6">
        <v>5227</v>
      </c>
      <c r="B5228" s="47" t="str">
        <f t="shared" si="324"/>
        <v>0000146B</v>
      </c>
      <c r="C5228" s="47" t="str">
        <f>IFERROR(VLOOKUP(B5228,总表!A:B,2,0),"-")</f>
        <v>房内墙纸</v>
      </c>
      <c r="D5228" s="6" t="str">
        <f t="shared" si="325"/>
        <v>房内墙纸</v>
      </c>
      <c r="E5228" s="51" t="str">
        <f>IFERROR(VLOOKUP(B5228,总表!A:D,3,0),"-")</f>
        <v>练功房墙</v>
      </c>
      <c r="F5228" s="51" t="str">
        <f t="shared" si="326"/>
        <v>练功房墙</v>
      </c>
      <c r="H5228" s="6" t="str">
        <f>IF(IFERROR(VLOOKUP(B5228,总表!A:D,4,0),"露易")=0," ",IFERROR(VLOOKUP(B5228,总表!A:D,4,0),"-"))</f>
        <v> </v>
      </c>
      <c r="I5228" s="6" t="str">
        <f t="shared" si="327"/>
        <v> </v>
      </c>
    </row>
    <row r="5229" spans="1:9">
      <c r="A5229" s="6">
        <v>5228</v>
      </c>
      <c r="B5229" s="47" t="str">
        <f t="shared" si="324"/>
        <v>0000146C</v>
      </c>
      <c r="C5229" s="47" t="str">
        <f>IFERROR(VLOOKUP(B5229,总表!A:B,2,0),"-")</f>
        <v>房内墙纸</v>
      </c>
      <c r="D5229" s="6" t="str">
        <f t="shared" si="325"/>
        <v>房内墙纸</v>
      </c>
      <c r="E5229" s="51" t="str">
        <f>IFERROR(VLOOKUP(B5229,总表!A:D,3,0),"-")</f>
        <v>遗迹墙</v>
      </c>
      <c r="F5229" s="51" t="str">
        <f t="shared" si="326"/>
        <v>遗迹墙</v>
      </c>
      <c r="H5229" s="6" t="str">
        <f>IF(IFERROR(VLOOKUP(B5229,总表!A:D,4,0),"露易")=0," ",IFERROR(VLOOKUP(B5229,总表!A:D,4,0),"-"))</f>
        <v> </v>
      </c>
      <c r="I5229" s="6" t="str">
        <f t="shared" si="327"/>
        <v> </v>
      </c>
    </row>
    <row r="5230" spans="1:9">
      <c r="A5230" s="6">
        <v>5229</v>
      </c>
      <c r="B5230" s="47" t="str">
        <f t="shared" si="324"/>
        <v>0000146D</v>
      </c>
      <c r="C5230" s="47" t="str">
        <f>IFERROR(VLOOKUP(B5230,总表!A:B,2,0),"-")</f>
        <v>房内墙纸</v>
      </c>
      <c r="D5230" s="6" t="str">
        <f t="shared" si="325"/>
        <v>房内墙纸</v>
      </c>
      <c r="E5230" s="6" t="str">
        <f>IFERROR(VLOOKUP(B5230,总表!A:D,3,0),"-")</f>
        <v>垃圾堆墙</v>
      </c>
      <c r="F5230" s="6" t="str">
        <f t="shared" si="326"/>
        <v>垃圾堆墙</v>
      </c>
      <c r="H5230" s="6" t="str">
        <f>IF(IFERROR(VLOOKUP(B5230,总表!A:D,4,0),"露易")=0," ",IFERROR(VLOOKUP(B5230,总表!A:D,4,0),"-"))</f>
        <v> </v>
      </c>
      <c r="I5230" s="6" t="str">
        <f t="shared" si="327"/>
        <v> </v>
      </c>
    </row>
    <row r="5231" spans="1:9">
      <c r="A5231" s="6">
        <v>5230</v>
      </c>
      <c r="B5231" s="47" t="str">
        <f t="shared" si="324"/>
        <v>0000146E</v>
      </c>
      <c r="C5231" s="47" t="str">
        <f>IFERROR(VLOOKUP(B5231,总表!A:B,2,0),"-")</f>
        <v>房内墙纸</v>
      </c>
      <c r="D5231" s="6" t="str">
        <f t="shared" si="325"/>
        <v>房内墙纸</v>
      </c>
      <c r="E5231" s="6" t="str">
        <f>IFERROR(VLOOKUP(B5231,总表!A:D,3,0),"-")</f>
        <v>圣诞墙</v>
      </c>
      <c r="F5231" s="6" t="str">
        <f t="shared" si="326"/>
        <v>圣诞墙</v>
      </c>
      <c r="H5231" s="6" t="str">
        <f>IF(IFERROR(VLOOKUP(B5231,总表!A:D,4,0),"露易")=0," ",IFERROR(VLOOKUP(B5231,总表!A:D,4,0),"-"))</f>
        <v> </v>
      </c>
      <c r="I5231" s="6" t="str">
        <f t="shared" si="327"/>
        <v> </v>
      </c>
    </row>
    <row r="5232" spans="1:9">
      <c r="A5232" s="6">
        <v>5231</v>
      </c>
      <c r="B5232" s="47" t="str">
        <f t="shared" si="324"/>
        <v>0000146F</v>
      </c>
      <c r="C5232" s="47" t="str">
        <f>IFERROR(VLOOKUP(B5232,总表!A:B,2,0),"-")</f>
        <v>房内墙纸</v>
      </c>
      <c r="D5232" s="6" t="str">
        <f t="shared" si="325"/>
        <v>房内墙纸</v>
      </c>
      <c r="E5232" s="6" t="str">
        <f>IFERROR(VLOOKUP(B5232,总表!A:D,3,0),"-")</f>
        <v>复活节壁纸</v>
      </c>
      <c r="F5232" s="6" t="str">
        <f t="shared" si="326"/>
        <v>复活节壁纸</v>
      </c>
      <c r="H5232" s="6" t="str">
        <f>IF(IFERROR(VLOOKUP(B5232,总表!A:D,4,0),"露易")=0," ",IFERROR(VLOOKUP(B5232,总表!A:D,4,0),"-"))</f>
        <v> </v>
      </c>
      <c r="I5232" s="6" t="str">
        <f t="shared" si="327"/>
        <v> </v>
      </c>
    </row>
    <row r="5233" spans="1:9">
      <c r="A5233" s="6">
        <v>5232</v>
      </c>
      <c r="B5233" s="47" t="str">
        <f t="shared" si="324"/>
        <v>00001470</v>
      </c>
      <c r="C5233" s="47" t="str">
        <f>IFERROR(VLOOKUP(B5233,总表!A:B,2,0),"-")</f>
        <v>房内地板</v>
      </c>
      <c r="D5233" s="6" t="str">
        <f t="shared" si="325"/>
        <v>房内地板</v>
      </c>
      <c r="E5233" s="51" t="str">
        <f>IFERROR(VLOOKUP(B5233,总表!A:D,3,0),"-")</f>
        <v>艺术嵌木地板</v>
      </c>
      <c r="F5233" s="51" t="str">
        <f t="shared" si="326"/>
        <v>艺术嵌木地板</v>
      </c>
      <c r="H5233" s="6" t="str">
        <f>IF(IFERROR(VLOOKUP(B5233,总表!A:D,4,0),"露易")=0," ",IFERROR(VLOOKUP(B5233,总表!A:D,4,0),"-"))</f>
        <v> </v>
      </c>
      <c r="I5233" s="6" t="str">
        <f t="shared" si="327"/>
        <v> </v>
      </c>
    </row>
    <row r="5234" spans="1:9">
      <c r="A5234" s="6">
        <v>5233</v>
      </c>
      <c r="B5234" s="47" t="str">
        <f t="shared" si="324"/>
        <v>00001471</v>
      </c>
      <c r="C5234" s="47" t="str">
        <f>IFERROR(VLOOKUP(B5234,总表!A:B,2,0),"-")</f>
        <v>房内地板</v>
      </c>
      <c r="D5234" s="6" t="str">
        <f t="shared" si="325"/>
        <v>房内地板</v>
      </c>
      <c r="E5234" s="6" t="str">
        <f>IFERROR(VLOOKUP(B5234,总表!A:D,3,0),"-")</f>
        <v>不规则石板地</v>
      </c>
      <c r="F5234" s="6" t="str">
        <f t="shared" si="326"/>
        <v>不规则石板地</v>
      </c>
      <c r="H5234" s="6" t="str">
        <f>IF(IFERROR(VLOOKUP(B5234,总表!A:D,4,0),"露易")=0," ",IFERROR(VLOOKUP(B5234,总表!A:D,4,0),"-"))</f>
        <v> </v>
      </c>
      <c r="I5234" s="6" t="str">
        <f t="shared" si="327"/>
        <v> </v>
      </c>
    </row>
    <row r="5235" spans="1:9">
      <c r="A5235" s="6">
        <v>5234</v>
      </c>
      <c r="B5235" s="47" t="str">
        <f t="shared" si="324"/>
        <v>00001472</v>
      </c>
      <c r="C5235" s="47" t="str">
        <f>IFERROR(VLOOKUP(B5235,总表!A:B,2,0),"-")</f>
        <v>房内地板</v>
      </c>
      <c r="D5235" s="6" t="str">
        <f t="shared" si="325"/>
        <v>房内地板</v>
      </c>
      <c r="E5235" s="6" t="str">
        <f>IFERROR(VLOOKUP(B5235,总表!A:D,3,0),"-")</f>
        <v>青苔庭院地板</v>
      </c>
      <c r="F5235" s="6" t="str">
        <f t="shared" si="326"/>
        <v>青苔庭院地板</v>
      </c>
      <c r="H5235" s="6" t="str">
        <f>IF(IFERROR(VLOOKUP(B5235,总表!A:D,4,0),"露易")=0," ",IFERROR(VLOOKUP(B5235,总表!A:D,4,0),"-"))</f>
        <v> </v>
      </c>
      <c r="I5235" s="6" t="str">
        <f t="shared" si="327"/>
        <v> </v>
      </c>
    </row>
    <row r="5236" spans="1:9">
      <c r="A5236" s="6">
        <v>5235</v>
      </c>
      <c r="B5236" s="47" t="str">
        <f t="shared" si="324"/>
        <v>00001473</v>
      </c>
      <c r="C5236" s="47" t="str">
        <f>IFERROR(VLOOKUP(B5236,总表!A:B,2,0),"-")</f>
        <v>房内地板</v>
      </c>
      <c r="D5236" s="6" t="str">
        <f t="shared" si="325"/>
        <v>房内地板</v>
      </c>
      <c r="E5236" s="6" t="str">
        <f>IFERROR(VLOOKUP(B5236,总表!A:D,3,0),"-")</f>
        <v>施工现场地板</v>
      </c>
      <c r="F5236" s="6" t="str">
        <f t="shared" si="326"/>
        <v>施工现场地板</v>
      </c>
      <c r="H5236" s="6" t="str">
        <f>IF(IFERROR(VLOOKUP(B5236,总表!A:D,4,0),"露易")=0," ",IFERROR(VLOOKUP(B5236,总表!A:D,4,0),"-"))</f>
        <v> </v>
      </c>
      <c r="I5236" s="6" t="str">
        <f t="shared" si="327"/>
        <v> </v>
      </c>
    </row>
    <row r="5237" spans="1:9">
      <c r="A5237" s="6">
        <v>5236</v>
      </c>
      <c r="B5237" s="47" t="str">
        <f t="shared" si="324"/>
        <v>00001474</v>
      </c>
      <c r="C5237" s="47" t="str">
        <f>IFERROR(VLOOKUP(B5237,总表!A:B,2,0),"-")</f>
        <v>房内地板</v>
      </c>
      <c r="D5237" s="6" t="str">
        <f t="shared" si="325"/>
        <v>房内地板</v>
      </c>
      <c r="E5237" s="6" t="str">
        <f>IFERROR(VLOOKUP(B5237,总表!A:D,3,0),"-")</f>
        <v>房间地板</v>
      </c>
      <c r="F5237" s="6" t="str">
        <f t="shared" si="326"/>
        <v>房间地板</v>
      </c>
      <c r="H5237" s="6" t="str">
        <f>IF(IFERROR(VLOOKUP(B5237,总表!A:D,4,0),"露易")=0," ",IFERROR(VLOOKUP(B5237,总表!A:D,4,0),"-"))</f>
        <v> </v>
      </c>
      <c r="I5237" s="6" t="str">
        <f t="shared" si="327"/>
        <v> </v>
      </c>
    </row>
    <row r="5238" spans="1:9">
      <c r="A5238" s="6">
        <v>5237</v>
      </c>
      <c r="B5238" s="47" t="str">
        <f t="shared" si="324"/>
        <v>00001475</v>
      </c>
      <c r="C5238" s="47" t="str">
        <f>IFERROR(VLOOKUP(B5238,总表!A:B,2,0),"-")</f>
        <v>房内地板</v>
      </c>
      <c r="D5238" s="6" t="str">
        <f t="shared" si="325"/>
        <v>房内地板</v>
      </c>
      <c r="E5238" s="6" t="str">
        <f>IFERROR(VLOOKUP(B5238,总表!A:D,3,0),"-")</f>
        <v>高速公路地板</v>
      </c>
      <c r="F5238" s="6" t="str">
        <f t="shared" si="326"/>
        <v>高速公路地板</v>
      </c>
      <c r="H5238" s="6" t="str">
        <f>IF(IFERROR(VLOOKUP(B5238,总表!A:D,4,0),"露易")=0," ",IFERROR(VLOOKUP(B5238,总表!A:D,4,0),"-"))</f>
        <v> </v>
      </c>
      <c r="I5238" s="6" t="str">
        <f t="shared" si="327"/>
        <v> </v>
      </c>
    </row>
    <row r="5239" spans="1:9">
      <c r="A5239" s="6">
        <v>5238</v>
      </c>
      <c r="B5239" s="47" t="str">
        <f t="shared" si="324"/>
        <v>00001476</v>
      </c>
      <c r="C5239" s="47" t="str">
        <f>IFERROR(VLOOKUP(B5239,总表!A:B,2,0),"-")</f>
        <v>房内地板</v>
      </c>
      <c r="D5239" s="6" t="str">
        <f t="shared" si="325"/>
        <v>房内地板</v>
      </c>
      <c r="E5239" s="6" t="str">
        <f>IFERROR(VLOOKUP(B5239,总表!A:D,3,0),"-")</f>
        <v>泥沼地板</v>
      </c>
      <c r="F5239" s="6" t="str">
        <f t="shared" si="326"/>
        <v>泥沼地板</v>
      </c>
      <c r="H5239" s="6" t="str">
        <f>IF(IFERROR(VLOOKUP(B5239,总表!A:D,4,0),"露易")=0," ",IFERROR(VLOOKUP(B5239,总表!A:D,4,0),"-"))</f>
        <v> </v>
      </c>
      <c r="I5239" s="6" t="str">
        <f t="shared" si="327"/>
        <v> </v>
      </c>
    </row>
    <row r="5240" spans="1:9">
      <c r="A5240" s="6">
        <v>5239</v>
      </c>
      <c r="B5240" s="47" t="str">
        <f t="shared" si="324"/>
        <v>00001477</v>
      </c>
      <c r="C5240" s="47" t="str">
        <f>IFERROR(VLOOKUP(B5240,总表!A:B,2,0),"-")</f>
        <v>房内地板</v>
      </c>
      <c r="D5240" s="6" t="str">
        <f t="shared" si="325"/>
        <v>房内地板</v>
      </c>
      <c r="E5240" s="6" t="str">
        <f>IFERROR(VLOOKUP(B5240,总表!A:D,3,0),"-")</f>
        <v>岩山地板</v>
      </c>
      <c r="F5240" s="6" t="str">
        <f t="shared" si="326"/>
        <v>岩山地板</v>
      </c>
      <c r="H5240" s="6" t="str">
        <f>IF(IFERROR(VLOOKUP(B5240,总表!A:D,4,0),"露易")=0," ",IFERROR(VLOOKUP(B5240,总表!A:D,4,0),"-"))</f>
        <v> </v>
      </c>
      <c r="I5240" s="6" t="str">
        <f t="shared" si="327"/>
        <v> </v>
      </c>
    </row>
    <row r="5241" spans="1:9">
      <c r="A5241" s="6">
        <v>5240</v>
      </c>
      <c r="B5241" s="47" t="str">
        <f t="shared" si="324"/>
        <v>00001478</v>
      </c>
      <c r="C5241" s="47" t="str">
        <f>IFERROR(VLOOKUP(B5241,总表!A:B,2,0),"-")</f>
        <v>房内地板</v>
      </c>
      <c r="D5241" s="6" t="str">
        <f t="shared" si="325"/>
        <v>房内地板</v>
      </c>
      <c r="E5241" s="51" t="str">
        <f>IFERROR(VLOOKUP(B5241,总表!A:D,3,0),"-")</f>
        <v>废墟地板</v>
      </c>
      <c r="F5241" s="51" t="str">
        <f t="shared" si="326"/>
        <v>废墟地板</v>
      </c>
      <c r="H5241" s="6" t="str">
        <f>IF(IFERROR(VLOOKUP(B5241,总表!A:D,4,0),"露易")=0," ",IFERROR(VLOOKUP(B5241,总表!A:D,4,0),"-"))</f>
        <v> </v>
      </c>
      <c r="I5241" s="6" t="str">
        <f t="shared" si="327"/>
        <v> </v>
      </c>
    </row>
    <row r="5242" spans="1:9">
      <c r="A5242" s="6">
        <v>5241</v>
      </c>
      <c r="B5242" s="47" t="str">
        <f t="shared" si="324"/>
        <v>00001479</v>
      </c>
      <c r="C5242" s="47" t="str">
        <f>IFERROR(VLOOKUP(B5242,总表!A:B,2,0),"-")</f>
        <v>房内地板</v>
      </c>
      <c r="D5242" s="6" t="str">
        <f t="shared" si="325"/>
        <v>房内地板</v>
      </c>
      <c r="E5242" s="6" t="str">
        <f>IFERROR(VLOOKUP(B5242,总表!A:D,3,0),"-")</f>
        <v>派对地板</v>
      </c>
      <c r="F5242" s="6" t="str">
        <f t="shared" si="326"/>
        <v>派对地板</v>
      </c>
      <c r="H5242" s="6" t="str">
        <f>IF(IFERROR(VLOOKUP(B5242,总表!A:D,4,0),"露易")=0," ",IFERROR(VLOOKUP(B5242,总表!A:D,4,0),"-"))</f>
        <v> </v>
      </c>
      <c r="I5242" s="6" t="str">
        <f t="shared" si="327"/>
        <v> </v>
      </c>
    </row>
    <row r="5243" spans="1:9">
      <c r="A5243" s="6">
        <v>5242</v>
      </c>
      <c r="B5243" s="47" t="str">
        <f t="shared" si="324"/>
        <v>0000147A</v>
      </c>
      <c r="C5243" s="47" t="str">
        <f>IFERROR(VLOOKUP(B5243,总表!A:B,2,0),"-")</f>
        <v>-</v>
      </c>
      <c r="D5243" s="6" t="str">
        <f t="shared" si="325"/>
        <v>-</v>
      </c>
      <c r="E5243" s="6" t="str">
        <f>IFERROR(VLOOKUP(B5243,总表!A:D,3,0),"-")</f>
        <v>-</v>
      </c>
      <c r="F5243" s="6" t="str">
        <f t="shared" si="326"/>
        <v>-</v>
      </c>
      <c r="G5243" s="6" t="s">
        <v>9</v>
      </c>
      <c r="H5243" s="6" t="str">
        <f>IF(IFERROR(VLOOKUP(B5243,总表!A:D,4,0),"露易")=0," ",IFERROR(VLOOKUP(B5243,总表!A:D,4,0),"-"))</f>
        <v>-</v>
      </c>
      <c r="I5243" s="6" t="str">
        <f t="shared" si="327"/>
        <v>-</v>
      </c>
    </row>
    <row r="5244" spans="1:9">
      <c r="A5244" s="6">
        <v>5243</v>
      </c>
      <c r="B5244" s="47" t="str">
        <f t="shared" si="324"/>
        <v>0000147B</v>
      </c>
      <c r="C5244" s="47" t="str">
        <f>IFERROR(VLOOKUP(B5244,总表!A:B,2,0),"-")</f>
        <v>房内地板</v>
      </c>
      <c r="D5244" s="6" t="str">
        <f t="shared" si="325"/>
        <v>房内地板</v>
      </c>
      <c r="E5244" s="6" t="str">
        <f>IFERROR(VLOOKUP(B5244,总表!A:D,3,0),"-")</f>
        <v>麦田圈地板</v>
      </c>
      <c r="F5244" s="6" t="str">
        <f t="shared" si="326"/>
        <v>麦田圈地板</v>
      </c>
      <c r="H5244" s="6" t="str">
        <f>IF(IFERROR(VLOOKUP(B5244,总表!A:D,4,0),"露易")=0," ",IFERROR(VLOOKUP(B5244,总表!A:D,4,0),"-"))</f>
        <v> </v>
      </c>
      <c r="I5244" s="6" t="str">
        <f t="shared" si="327"/>
        <v> </v>
      </c>
    </row>
    <row r="5245" spans="1:9">
      <c r="A5245" s="6">
        <v>5244</v>
      </c>
      <c r="B5245" s="47" t="str">
        <f t="shared" si="324"/>
        <v>0000147C</v>
      </c>
      <c r="C5245" s="50" t="str">
        <f>IFERROR(VLOOKUP(B5245,总表!A:B,2,0),"-")</f>
        <v>脸部装饰</v>
      </c>
      <c r="D5245" s="51" t="str">
        <f t="shared" si="325"/>
        <v>脸部装饰</v>
      </c>
      <c r="E5245" s="6" t="str">
        <f>IFERROR(VLOOKUP(B5245,总表!A:D,3,0),"-")</f>
        <v>小狗鼻子道具</v>
      </c>
      <c r="F5245" s="6" t="str">
        <f t="shared" si="326"/>
        <v>小狗鼻子道具</v>
      </c>
      <c r="H5245" s="6" t="str">
        <f>IF(IFERROR(VLOOKUP(B5245,总表!A:D,4,0),"露易")=0," ",IFERROR(VLOOKUP(B5245,总表!A:D,4,0),"-"))</f>
        <v>白色</v>
      </c>
      <c r="I5245" s="6" t="str">
        <f t="shared" si="327"/>
        <v>白色</v>
      </c>
    </row>
    <row r="5246" spans="1:9">
      <c r="A5246" s="6">
        <v>5245</v>
      </c>
      <c r="B5246" s="47" t="str">
        <f t="shared" si="324"/>
        <v>0000147D</v>
      </c>
      <c r="C5246" s="47" t="str">
        <f>IFERROR(VLOOKUP(B5246,总表!A:B,2,0),"-")</f>
        <v>帽子类</v>
      </c>
      <c r="D5246" s="6" t="str">
        <f t="shared" si="325"/>
        <v>帽子类</v>
      </c>
      <c r="E5246" s="6" t="str">
        <f>IFERROR(VLOOKUP(B5246,总表!A:D,3,0),"-")</f>
        <v>魔女帽</v>
      </c>
      <c r="F5246" s="6" t="str">
        <f t="shared" si="326"/>
        <v>魔女帽</v>
      </c>
      <c r="H5246" s="6" t="str">
        <f>IF(IFERROR(VLOOKUP(B5246,总表!A:D,4,0),"露易")=0," ",IFERROR(VLOOKUP(B5246,总表!A:D,4,0),"-"))</f>
        <v>黑色</v>
      </c>
      <c r="I5246" s="6" t="str">
        <f t="shared" si="327"/>
        <v>黑色</v>
      </c>
    </row>
    <row r="5247" spans="1:9">
      <c r="A5247" s="6">
        <v>5246</v>
      </c>
      <c r="B5247" s="47" t="str">
        <f t="shared" si="324"/>
        <v>0000147E</v>
      </c>
      <c r="C5247" s="47" t="str">
        <f>IFERROR(VLOOKUP(B5247,总表!A:B,2,0),"-")</f>
        <v>-</v>
      </c>
      <c r="D5247" s="6" t="str">
        <f t="shared" si="325"/>
        <v>-</v>
      </c>
      <c r="E5247" s="6" t="str">
        <f>IFERROR(VLOOKUP(B5247,总表!A:D,3,0),"-")</f>
        <v>-</v>
      </c>
      <c r="F5247" s="6" t="str">
        <f t="shared" si="326"/>
        <v>-</v>
      </c>
      <c r="G5247" s="6" t="s">
        <v>9</v>
      </c>
      <c r="H5247" s="6" t="str">
        <f>IF(IFERROR(VLOOKUP(B5247,总表!A:D,4,0),"露易")=0," ",IFERROR(VLOOKUP(B5247,总表!A:D,4,0),"-"))</f>
        <v>-</v>
      </c>
      <c r="I5247" s="6" t="str">
        <f t="shared" si="327"/>
        <v>-</v>
      </c>
    </row>
    <row r="5248" spans="1:9">
      <c r="A5248" s="6">
        <v>5247</v>
      </c>
      <c r="B5248" s="47" t="str">
        <f t="shared" si="324"/>
        <v>0000147F</v>
      </c>
      <c r="C5248" s="47" t="str">
        <f>IFERROR(VLOOKUP(B5248,总表!A:B,2,0),"-")</f>
        <v>-</v>
      </c>
      <c r="D5248" s="6" t="str">
        <f t="shared" si="325"/>
        <v>-</v>
      </c>
      <c r="E5248" s="6" t="str">
        <f>IFERROR(VLOOKUP(B5248,总表!A:D,3,0),"-")</f>
        <v>-</v>
      </c>
      <c r="F5248" s="6" t="str">
        <f t="shared" si="326"/>
        <v>-</v>
      </c>
      <c r="G5248" s="6" t="s">
        <v>9</v>
      </c>
      <c r="H5248" s="6" t="str">
        <f>IF(IFERROR(VLOOKUP(B5248,总表!A:D,4,0),"露易")=0," ",IFERROR(VLOOKUP(B5248,总表!A:D,4,0),"-"))</f>
        <v>-</v>
      </c>
      <c r="I5248" s="6" t="str">
        <f t="shared" si="327"/>
        <v>-</v>
      </c>
    </row>
    <row r="5249" spans="1:9">
      <c r="A5249" s="6">
        <v>5248</v>
      </c>
      <c r="B5249" s="47" t="str">
        <f t="shared" si="324"/>
        <v>00001480</v>
      </c>
      <c r="C5249" s="47" t="str">
        <f>IFERROR(VLOOKUP(B5249,总表!A:B,2,0),"-")</f>
        <v>房内地板</v>
      </c>
      <c r="D5249" s="6" t="str">
        <f t="shared" si="325"/>
        <v>房内地板</v>
      </c>
      <c r="E5249" s="6" t="str">
        <f>IFERROR(VLOOKUP(B5249,总表!A:D,3,0),"-")</f>
        <v>骷髅地板</v>
      </c>
      <c r="F5249" s="6" t="str">
        <f t="shared" si="326"/>
        <v>骷髅地板</v>
      </c>
      <c r="H5249" s="6" t="str">
        <f>IF(IFERROR(VLOOKUP(B5249,总表!A:D,4,0),"露易")=0," ",IFERROR(VLOOKUP(B5249,总表!A:D,4,0),"-"))</f>
        <v> </v>
      </c>
      <c r="I5249" s="6" t="str">
        <f t="shared" si="327"/>
        <v> </v>
      </c>
    </row>
    <row r="5250" spans="1:9">
      <c r="A5250" s="6">
        <v>5249</v>
      </c>
      <c r="B5250" s="47" t="str">
        <f t="shared" ref="B5250:B5313" si="328">DEC2HEX(ROW(A5249),8)</f>
        <v>00001481</v>
      </c>
      <c r="C5250" s="47" t="str">
        <f>IFERROR(VLOOKUP(B5250,总表!A:B,2,0),"-")</f>
        <v>-</v>
      </c>
      <c r="D5250" s="6" t="str">
        <f t="shared" ref="D5250:D5313" si="329">C5250</f>
        <v>-</v>
      </c>
      <c r="E5250" s="6" t="str">
        <f>IFERROR(VLOOKUP(B5250,总表!A:D,3,0),"-")</f>
        <v>-</v>
      </c>
      <c r="F5250" s="6" t="str">
        <f t="shared" ref="F5250:F5313" si="330">E5250</f>
        <v>-</v>
      </c>
      <c r="G5250" s="6" t="s">
        <v>9</v>
      </c>
      <c r="H5250" s="6" t="str">
        <f>IF(IFERROR(VLOOKUP(B5250,总表!A:D,4,0),"露易")=0," ",IFERROR(VLOOKUP(B5250,总表!A:D,4,0),"-"))</f>
        <v>-</v>
      </c>
      <c r="I5250" s="6" t="str">
        <f t="shared" ref="I5250:I5313" si="331">H5250</f>
        <v>-</v>
      </c>
    </row>
    <row r="5251" spans="1:9">
      <c r="A5251" s="6">
        <v>5250</v>
      </c>
      <c r="B5251" s="47" t="str">
        <f t="shared" si="328"/>
        <v>00001482</v>
      </c>
      <c r="C5251" s="47" t="str">
        <f>IFERROR(VLOOKUP(B5251,总表!A:B,2,0),"-")</f>
        <v>房内地板</v>
      </c>
      <c r="D5251" s="6" t="str">
        <f t="shared" si="329"/>
        <v>房内地板</v>
      </c>
      <c r="E5251" s="6" t="str">
        <f>IFERROR(VLOOKUP(B5251,总表!A:D,3,0),"-")</f>
        <v>超科技地板</v>
      </c>
      <c r="F5251" s="6" t="str">
        <f t="shared" si="330"/>
        <v>超科技地板</v>
      </c>
      <c r="H5251" s="6" t="str">
        <f>IF(IFERROR(VLOOKUP(B5251,总表!A:D,4,0),"露易")=0," ",IFERROR(VLOOKUP(B5251,总表!A:D,4,0),"-"))</f>
        <v> </v>
      </c>
      <c r="I5251" s="6" t="str">
        <f t="shared" si="331"/>
        <v> </v>
      </c>
    </row>
    <row r="5252" spans="1:9">
      <c r="A5252" s="6">
        <v>5251</v>
      </c>
      <c r="B5252" s="47" t="str">
        <f t="shared" si="328"/>
        <v>00001483</v>
      </c>
      <c r="C5252" s="47" t="str">
        <f>IFERROR(VLOOKUP(B5252,总表!A:B,2,0),"-")</f>
        <v>-</v>
      </c>
      <c r="D5252" s="6" t="str">
        <f t="shared" si="329"/>
        <v>-</v>
      </c>
      <c r="E5252" s="6" t="str">
        <f>IFERROR(VLOOKUP(B5252,总表!A:D,3,0),"-")</f>
        <v>-</v>
      </c>
      <c r="F5252" s="6" t="str">
        <f t="shared" si="330"/>
        <v>-</v>
      </c>
      <c r="G5252" s="6" t="s">
        <v>9</v>
      </c>
      <c r="H5252" s="6" t="str">
        <f>IF(IFERROR(VLOOKUP(B5252,总表!A:D,4,0),"露易")=0," ",IFERROR(VLOOKUP(B5252,总表!A:D,4,0),"-"))</f>
        <v>-</v>
      </c>
      <c r="I5252" s="6" t="str">
        <f t="shared" si="331"/>
        <v>-</v>
      </c>
    </row>
    <row r="5253" spans="1:9">
      <c r="A5253" s="6">
        <v>5252</v>
      </c>
      <c r="B5253" s="47" t="str">
        <f t="shared" si="328"/>
        <v>00001484</v>
      </c>
      <c r="C5253" s="47" t="str">
        <f>IFERROR(VLOOKUP(B5253,总表!A:B,2,0),"-")</f>
        <v>-</v>
      </c>
      <c r="D5253" s="6" t="str">
        <f t="shared" si="329"/>
        <v>-</v>
      </c>
      <c r="E5253" s="6" t="str">
        <f>IFERROR(VLOOKUP(B5253,总表!A:D,3,0),"-")</f>
        <v>-</v>
      </c>
      <c r="F5253" s="6" t="str">
        <f t="shared" si="330"/>
        <v>-</v>
      </c>
      <c r="G5253" s="6" t="s">
        <v>9</v>
      </c>
      <c r="H5253" s="6" t="str">
        <f>IF(IFERROR(VLOOKUP(B5253,总表!A:D,4,0),"露易")=0," ",IFERROR(VLOOKUP(B5253,总表!A:D,4,0),"-"))</f>
        <v>-</v>
      </c>
      <c r="I5253" s="6" t="str">
        <f t="shared" si="331"/>
        <v>-</v>
      </c>
    </row>
    <row r="5254" spans="1:9">
      <c r="A5254" s="6">
        <v>5253</v>
      </c>
      <c r="B5254" s="47" t="str">
        <f t="shared" si="328"/>
        <v>00001485</v>
      </c>
      <c r="C5254" s="47" t="str">
        <f>IFERROR(VLOOKUP(B5254,总表!A:B,2,0),"-")</f>
        <v>房内地板</v>
      </c>
      <c r="D5254" s="6" t="str">
        <f t="shared" si="329"/>
        <v>房内地板</v>
      </c>
      <c r="E5254" s="6" t="str">
        <f>IFERROR(VLOOKUP(B5254,总表!A:D,3,0),"-")</f>
        <v>流冰地板</v>
      </c>
      <c r="F5254" s="6" t="str">
        <f t="shared" si="330"/>
        <v>流冰地板</v>
      </c>
      <c r="H5254" s="6" t="str">
        <f>IF(IFERROR(VLOOKUP(B5254,总表!A:D,4,0),"露易")=0," ",IFERROR(VLOOKUP(B5254,总表!A:D,4,0),"-"))</f>
        <v> </v>
      </c>
      <c r="I5254" s="6" t="str">
        <f t="shared" si="331"/>
        <v> </v>
      </c>
    </row>
    <row r="5255" spans="1:9">
      <c r="A5255" s="6">
        <v>5254</v>
      </c>
      <c r="B5255" s="47" t="str">
        <f t="shared" si="328"/>
        <v>00001486</v>
      </c>
      <c r="C5255" s="50" t="str">
        <f>IFERROR(VLOOKUP(B5255,总表!A:B,2,0),"-")</f>
        <v>鱼类</v>
      </c>
      <c r="D5255" s="51" t="str">
        <f t="shared" si="329"/>
        <v>鱼类</v>
      </c>
      <c r="E5255" s="51" t="str">
        <f>IFERROR(VLOOKUP(B5255,总表!A:D,3,0),"-")</f>
        <v>兰寿金鱼</v>
      </c>
      <c r="F5255" s="51" t="str">
        <f t="shared" si="330"/>
        <v>兰寿金鱼</v>
      </c>
      <c r="G5255" s="6">
        <v>4500</v>
      </c>
      <c r="H5255" s="6" t="str">
        <f>IF(IFERROR(VLOOKUP(B5255,总表!A:D,4,0),"露易")=0," ",IFERROR(VLOOKUP(B5255,总表!A:D,4,0),"-"))</f>
        <v> </v>
      </c>
      <c r="I5255" s="6" t="str">
        <f t="shared" si="331"/>
        <v> </v>
      </c>
    </row>
    <row r="5256" spans="1:9">
      <c r="A5256" s="6">
        <v>5255</v>
      </c>
      <c r="B5256" s="47" t="str">
        <f t="shared" si="328"/>
        <v>00001487</v>
      </c>
      <c r="C5256" s="47" t="str">
        <f>IFERROR(VLOOKUP(B5256,总表!A:B,2,0),"-")</f>
        <v>房内地板</v>
      </c>
      <c r="D5256" s="6" t="str">
        <f t="shared" si="329"/>
        <v>房内地板</v>
      </c>
      <c r="E5256" s="51" t="str">
        <f>IFERROR(VLOOKUP(B5256,总表!A:D,3,0),"-")</f>
        <v>绿洲地板</v>
      </c>
      <c r="F5256" s="51" t="str">
        <f t="shared" si="330"/>
        <v>绿洲地板</v>
      </c>
      <c r="H5256" s="6" t="str">
        <f>IF(IFERROR(VLOOKUP(B5256,总表!A:D,4,0),"露易")=0," ",IFERROR(VLOOKUP(B5256,总表!A:D,4,0),"-"))</f>
        <v> </v>
      </c>
      <c r="I5256" s="6" t="str">
        <f t="shared" si="331"/>
        <v> </v>
      </c>
    </row>
    <row r="5257" spans="1:9">
      <c r="A5257" s="6">
        <v>5256</v>
      </c>
      <c r="B5257" s="47" t="str">
        <f t="shared" si="328"/>
        <v>00001488</v>
      </c>
      <c r="C5257" s="47" t="str">
        <f>IFERROR(VLOOKUP(B5257,总表!A:B,2,0),"-")</f>
        <v>帽子类</v>
      </c>
      <c r="D5257" s="6" t="str">
        <f t="shared" si="329"/>
        <v>帽子类</v>
      </c>
      <c r="E5257" s="6" t="str">
        <f>IFERROR(VLOOKUP(B5257,总表!A:D,3,0),"-")</f>
        <v>牛仔布帽</v>
      </c>
      <c r="F5257" s="6" t="str">
        <f t="shared" si="330"/>
        <v>牛仔布帽</v>
      </c>
      <c r="H5257" s="51" t="str">
        <f>IF(IFERROR(VLOOKUP(B5257,总表!A:D,4,0),"露易")=0," ",IFERROR(VLOOKUP(B5257,总表!A:D,4,0),"-"))</f>
        <v>蓝色</v>
      </c>
      <c r="I5257" s="51" t="str">
        <f t="shared" si="331"/>
        <v>蓝色</v>
      </c>
    </row>
    <row r="5258" spans="1:9">
      <c r="A5258" s="6">
        <v>5257</v>
      </c>
      <c r="B5258" s="47" t="str">
        <f t="shared" si="328"/>
        <v>00001489</v>
      </c>
      <c r="C5258" s="47" t="str">
        <f>IFERROR(VLOOKUP(B5258,总表!A:B,2,0),"-")</f>
        <v>帽子类</v>
      </c>
      <c r="D5258" s="6" t="str">
        <f t="shared" si="329"/>
        <v>帽子类</v>
      </c>
      <c r="E5258" s="51" t="str">
        <f>IFERROR(VLOOKUP(B5258,总表!A:D,3,0),"-")</f>
        <v>骑行帽</v>
      </c>
      <c r="F5258" s="51" t="str">
        <f t="shared" si="330"/>
        <v>骑行帽</v>
      </c>
      <c r="H5258" s="51" t="str">
        <f>IF(IFERROR(VLOOKUP(B5258,总表!A:D,4,0),"露易")=0," ",IFERROR(VLOOKUP(B5258,总表!A:D,4,0),"-"))</f>
        <v>蓝色</v>
      </c>
      <c r="I5258" s="51" t="str">
        <f t="shared" si="331"/>
        <v>蓝色</v>
      </c>
    </row>
    <row r="5259" spans="1:9">
      <c r="A5259" s="6">
        <v>5258</v>
      </c>
      <c r="B5259" s="47" t="str">
        <f t="shared" si="328"/>
        <v>0000148A</v>
      </c>
      <c r="C5259" s="47" t="str">
        <f>IFERROR(VLOOKUP(B5259,总表!A:B,2,0),"-")</f>
        <v>帽子类</v>
      </c>
      <c r="D5259" s="6" t="str">
        <f t="shared" si="329"/>
        <v>帽子类</v>
      </c>
      <c r="E5259" s="51" t="str">
        <f>IFERROR(VLOOKUP(B5259,总表!A:D,3,0),"-")</f>
        <v>户外登山帽</v>
      </c>
      <c r="F5259" s="51" t="str">
        <f t="shared" si="330"/>
        <v>户外登山帽</v>
      </c>
      <c r="H5259" s="6" t="str">
        <f>IF(IFERROR(VLOOKUP(B5259,总表!A:D,4,0),"露易")=0," ",IFERROR(VLOOKUP(B5259,总表!A:D,4,0),"-"))</f>
        <v>橘色</v>
      </c>
      <c r="I5259" s="6" t="str">
        <f t="shared" si="331"/>
        <v>橘色</v>
      </c>
    </row>
    <row r="5260" spans="1:9">
      <c r="A5260" s="6">
        <v>5259</v>
      </c>
      <c r="B5260" s="47" t="str">
        <f t="shared" si="328"/>
        <v>0000148B</v>
      </c>
      <c r="C5260" s="47" t="str">
        <f>IFERROR(VLOOKUP(B5260,总表!A:B,2,0),"-")</f>
        <v>帽子类</v>
      </c>
      <c r="D5260" s="6" t="str">
        <f t="shared" si="329"/>
        <v>帽子类</v>
      </c>
      <c r="E5260" s="6" t="str">
        <f>IFERROR(VLOOKUP(B5260,总表!A:D,3,0),"-")</f>
        <v>平顶草帽</v>
      </c>
      <c r="F5260" s="6" t="str">
        <f t="shared" si="330"/>
        <v>平顶草帽</v>
      </c>
      <c r="H5260" s="6" t="str">
        <f>IF(IFERROR(VLOOKUP(B5260,总表!A:D,4,0),"露易")=0," ",IFERROR(VLOOKUP(B5260,总表!A:D,4,0),"-"))</f>
        <v>奶油色</v>
      </c>
      <c r="I5260" s="6" t="str">
        <f t="shared" si="331"/>
        <v>奶油色</v>
      </c>
    </row>
    <row r="5261" spans="1:9">
      <c r="A5261" s="6">
        <v>5260</v>
      </c>
      <c r="B5261" s="47" t="str">
        <f t="shared" si="328"/>
        <v>0000148C</v>
      </c>
      <c r="C5261" s="47" t="str">
        <f>IFERROR(VLOOKUP(B5261,总表!A:B,2,0),"-")</f>
        <v>帽子类</v>
      </c>
      <c r="D5261" s="6" t="str">
        <f t="shared" si="329"/>
        <v>帽子类</v>
      </c>
      <c r="E5261" s="51" t="str">
        <f>IFERROR(VLOOKUP(B5261,总表!A:D,3,0),"-")</f>
        <v>贝雷帽</v>
      </c>
      <c r="F5261" s="51" t="str">
        <f t="shared" si="330"/>
        <v>贝雷帽</v>
      </c>
      <c r="H5261" s="6" t="str">
        <f>IF(IFERROR(VLOOKUP(B5261,总表!A:D,4,0),"露易")=0," ",IFERROR(VLOOKUP(B5261,总表!A:D,4,0),"-"))</f>
        <v>酒红色</v>
      </c>
      <c r="I5261" s="6" t="str">
        <f t="shared" si="331"/>
        <v>酒红色</v>
      </c>
    </row>
    <row r="5262" spans="1:9">
      <c r="A5262" s="6">
        <v>5261</v>
      </c>
      <c r="B5262" s="47" t="str">
        <f t="shared" si="328"/>
        <v>0000148D</v>
      </c>
      <c r="C5262" s="50" t="str">
        <f>IFERROR(VLOOKUP(B5262,总表!A:B,2,0),"-")</f>
        <v>脸部装饰</v>
      </c>
      <c r="D5262" s="51" t="str">
        <f t="shared" si="329"/>
        <v>脸部装饰</v>
      </c>
      <c r="E5262" s="6" t="str">
        <f>IFERROR(VLOOKUP(B5262,总表!A:D,3,0),"-")</f>
        <v>夜视镜</v>
      </c>
      <c r="F5262" s="6" t="str">
        <f t="shared" si="330"/>
        <v>夜视镜</v>
      </c>
      <c r="H5262" s="6" t="str">
        <f>IF(IFERROR(VLOOKUP(B5262,总表!A:D,4,0),"露易")=0," ",IFERROR(VLOOKUP(B5262,总表!A:D,4,0),"-"))</f>
        <v>黑色</v>
      </c>
      <c r="I5262" s="6" t="str">
        <f t="shared" si="331"/>
        <v>黑色</v>
      </c>
    </row>
    <row r="5263" spans="1:9">
      <c r="A5263" s="6">
        <v>5262</v>
      </c>
      <c r="B5263" s="47" t="str">
        <f t="shared" si="328"/>
        <v>0000148E</v>
      </c>
      <c r="C5263" s="47" t="str">
        <f>IFERROR(VLOOKUP(B5263,总表!A:B,2,0),"-")</f>
        <v>上衣</v>
      </c>
      <c r="D5263" s="6" t="str">
        <f t="shared" si="329"/>
        <v>上衣</v>
      </c>
      <c r="E5263" s="6" t="str">
        <f>IFERROR(VLOOKUP(B5263,总表!A:D,3,0),"-")</f>
        <v>活力毛衣</v>
      </c>
      <c r="F5263" s="6" t="str">
        <f t="shared" si="330"/>
        <v>活力毛衣</v>
      </c>
      <c r="H5263" s="6" t="str">
        <f>IF(IFERROR(VLOOKUP(B5263,总表!A:D,4,0),"露易")=0," ",IFERROR(VLOOKUP(B5263,总表!A:D,4,0),"-"))</f>
        <v>黄色</v>
      </c>
      <c r="I5263" s="6" t="str">
        <f t="shared" si="331"/>
        <v>黄色</v>
      </c>
    </row>
    <row r="5264" spans="1:9">
      <c r="A5264" s="6">
        <v>5263</v>
      </c>
      <c r="B5264" s="47" t="str">
        <f t="shared" si="328"/>
        <v>0000148F</v>
      </c>
      <c r="C5264" s="47" t="str">
        <f>IFERROR(VLOOKUP(B5264,总表!A:B,2,0),"-")</f>
        <v>-</v>
      </c>
      <c r="D5264" s="6" t="str">
        <f t="shared" si="329"/>
        <v>-</v>
      </c>
      <c r="E5264" s="6" t="str">
        <f>IFERROR(VLOOKUP(B5264,总表!A:D,3,0),"-")</f>
        <v>-</v>
      </c>
      <c r="F5264" s="6" t="str">
        <f t="shared" si="330"/>
        <v>-</v>
      </c>
      <c r="G5264" s="6" t="s">
        <v>9</v>
      </c>
      <c r="H5264" s="6" t="str">
        <f>IF(IFERROR(VLOOKUP(B5264,总表!A:D,4,0),"露易")=0," ",IFERROR(VLOOKUP(B5264,总表!A:D,4,0),"-"))</f>
        <v>-</v>
      </c>
      <c r="I5264" s="6" t="str">
        <f t="shared" si="331"/>
        <v>-</v>
      </c>
    </row>
    <row r="5265" spans="1:9">
      <c r="A5265" s="6">
        <v>5264</v>
      </c>
      <c r="B5265" s="47" t="str">
        <f t="shared" si="328"/>
        <v>00001490</v>
      </c>
      <c r="C5265" s="47" t="str">
        <f>IFERROR(VLOOKUP(B5265,总表!A:B,2,0),"-")</f>
        <v>-</v>
      </c>
      <c r="D5265" s="6" t="str">
        <f t="shared" si="329"/>
        <v>-</v>
      </c>
      <c r="E5265" s="6" t="str">
        <f>IFERROR(VLOOKUP(B5265,总表!A:D,3,0),"-")</f>
        <v>-</v>
      </c>
      <c r="F5265" s="6" t="str">
        <f t="shared" si="330"/>
        <v>-</v>
      </c>
      <c r="G5265" s="6" t="s">
        <v>9</v>
      </c>
      <c r="H5265" s="6" t="str">
        <f>IF(IFERROR(VLOOKUP(B5265,总表!A:D,4,0),"露易")=0," ",IFERROR(VLOOKUP(B5265,总表!A:D,4,0),"-"))</f>
        <v>-</v>
      </c>
      <c r="I5265" s="6" t="str">
        <f t="shared" si="331"/>
        <v>-</v>
      </c>
    </row>
    <row r="5266" spans="1:9">
      <c r="A5266" s="6">
        <v>5265</v>
      </c>
      <c r="B5266" s="47" t="str">
        <f t="shared" si="328"/>
        <v>00001491</v>
      </c>
      <c r="C5266" s="47" t="str">
        <f>IFERROR(VLOOKUP(B5266,总表!A:B,2,0),"-")</f>
        <v>帽子类</v>
      </c>
      <c r="D5266" s="6" t="str">
        <f t="shared" si="329"/>
        <v>帽子类</v>
      </c>
      <c r="E5266" s="6" t="str">
        <f>IFERROR(VLOOKUP(B5266,总表!A:D,3,0),"-")</f>
        <v>水手帽</v>
      </c>
      <c r="F5266" s="6" t="str">
        <f t="shared" si="330"/>
        <v>水手帽</v>
      </c>
      <c r="H5266" s="6" t="str">
        <f>IF(IFERROR(VLOOKUP(B5266,总表!A:D,4,0),"露易")=0," ",IFERROR(VLOOKUP(B5266,总表!A:D,4,0),"-"))</f>
        <v>白色</v>
      </c>
      <c r="I5266" s="6" t="str">
        <f t="shared" si="331"/>
        <v>白色</v>
      </c>
    </row>
    <row r="5267" spans="1:9">
      <c r="A5267" s="6">
        <v>5266</v>
      </c>
      <c r="B5267" s="47" t="str">
        <f t="shared" si="328"/>
        <v>00001492</v>
      </c>
      <c r="C5267" s="47" t="str">
        <f>IFERROR(VLOOKUP(B5267,总表!A:B,2,0),"-")</f>
        <v>帽子类</v>
      </c>
      <c r="D5267" s="6" t="str">
        <f t="shared" si="329"/>
        <v>帽子类</v>
      </c>
      <c r="E5267" s="51" t="str">
        <f>IFERROR(VLOOKUP(B5267,总表!A:D,3,0),"-")</f>
        <v>维京人头盔</v>
      </c>
      <c r="F5267" s="51" t="str">
        <f t="shared" si="330"/>
        <v>维京人头盔</v>
      </c>
      <c r="H5267" s="6" t="str">
        <f>IF(IFERROR(VLOOKUP(B5267,总表!A:D,4,0),"露易")=0," ",IFERROR(VLOOKUP(B5267,总表!A:D,4,0),"-"))</f>
        <v>灰色</v>
      </c>
      <c r="I5267" s="6" t="str">
        <f t="shared" si="331"/>
        <v>灰色</v>
      </c>
    </row>
    <row r="5268" spans="1:9">
      <c r="A5268" s="6">
        <v>5267</v>
      </c>
      <c r="B5268" s="47" t="str">
        <f t="shared" si="328"/>
        <v>00001493</v>
      </c>
      <c r="C5268" s="47" t="str">
        <f>IFERROR(VLOOKUP(B5268,总表!A:B,2,0),"-")</f>
        <v>房内地板</v>
      </c>
      <c r="D5268" s="6" t="str">
        <f t="shared" si="329"/>
        <v>房内地板</v>
      </c>
      <c r="E5268" s="6" t="str">
        <f>IFERROR(VLOOKUP(B5268,总表!A:D,3,0),"-")</f>
        <v>云上风景</v>
      </c>
      <c r="F5268" s="6" t="str">
        <f t="shared" si="330"/>
        <v>云上风景</v>
      </c>
      <c r="H5268" s="6" t="str">
        <f>IF(IFERROR(VLOOKUP(B5268,总表!A:D,4,0),"露易")=0," ",IFERROR(VLOOKUP(B5268,总表!A:D,4,0),"-"))</f>
        <v> </v>
      </c>
      <c r="I5268" s="6" t="str">
        <f t="shared" si="331"/>
        <v> </v>
      </c>
    </row>
    <row r="5269" spans="1:9">
      <c r="A5269" s="6">
        <v>5268</v>
      </c>
      <c r="B5269" s="47" t="str">
        <f t="shared" si="328"/>
        <v>00001494</v>
      </c>
      <c r="C5269" s="47" t="str">
        <f>IFERROR(VLOOKUP(B5269,总表!A:B,2,0),"-")</f>
        <v>房内地板</v>
      </c>
      <c r="D5269" s="6" t="str">
        <f t="shared" si="329"/>
        <v>房内地板</v>
      </c>
      <c r="E5269" s="6" t="str">
        <f>IFERROR(VLOOKUP(B5269,总表!A:D,3,0),"-")</f>
        <v>海底地板</v>
      </c>
      <c r="F5269" s="6" t="str">
        <f t="shared" si="330"/>
        <v>海底地板</v>
      </c>
      <c r="H5269" s="6" t="str">
        <f>IF(IFERROR(VLOOKUP(B5269,总表!A:D,4,0),"露易")=0," ",IFERROR(VLOOKUP(B5269,总表!A:D,4,0),"-"))</f>
        <v> </v>
      </c>
      <c r="I5269" s="6" t="str">
        <f t="shared" si="331"/>
        <v> </v>
      </c>
    </row>
    <row r="5270" spans="1:9">
      <c r="A5270" s="6">
        <v>5269</v>
      </c>
      <c r="B5270" s="47" t="str">
        <f t="shared" si="328"/>
        <v>00001495</v>
      </c>
      <c r="C5270" s="47" t="str">
        <f>IFERROR(VLOOKUP(B5270,总表!A:B,2,0),"-")</f>
        <v>房内地板</v>
      </c>
      <c r="D5270" s="6" t="str">
        <f t="shared" si="329"/>
        <v>房内地板</v>
      </c>
      <c r="E5270" s="51" t="str">
        <f>IFERROR(VLOOKUP(B5270,总表!A:D,3,0),"-")</f>
        <v>银河系地板</v>
      </c>
      <c r="F5270" s="51" t="str">
        <f t="shared" si="330"/>
        <v>银河系地板</v>
      </c>
      <c r="H5270" s="6" t="str">
        <f>IF(IFERROR(VLOOKUP(B5270,总表!A:D,4,0),"露易")=0," ",IFERROR(VLOOKUP(B5270,总表!A:D,4,0),"-"))</f>
        <v> </v>
      </c>
      <c r="I5270" s="6" t="str">
        <f t="shared" si="331"/>
        <v> </v>
      </c>
    </row>
    <row r="5271" spans="1:9">
      <c r="A5271" s="6">
        <v>5270</v>
      </c>
      <c r="B5271" s="47" t="str">
        <f t="shared" si="328"/>
        <v>00001496</v>
      </c>
      <c r="C5271" s="47" t="str">
        <f>IFERROR(VLOOKUP(B5271,总表!A:B,2,0),"-")</f>
        <v>房内地板</v>
      </c>
      <c r="D5271" s="6" t="str">
        <f t="shared" si="329"/>
        <v>房内地板</v>
      </c>
      <c r="E5271" s="6" t="str">
        <f>IFERROR(VLOOKUP(B5271,总表!A:D,3,0),"-")</f>
        <v>太空船地板</v>
      </c>
      <c r="F5271" s="6" t="str">
        <f t="shared" si="330"/>
        <v>太空船地板</v>
      </c>
      <c r="H5271" s="6" t="str">
        <f>IF(IFERROR(VLOOKUP(B5271,总表!A:D,4,0),"露易")=0," ",IFERROR(VLOOKUP(B5271,总表!A:D,4,0),"-"))</f>
        <v> </v>
      </c>
      <c r="I5271" s="6" t="str">
        <f t="shared" si="331"/>
        <v> </v>
      </c>
    </row>
    <row r="5272" spans="1:9">
      <c r="A5272" s="6">
        <v>5271</v>
      </c>
      <c r="B5272" s="47" t="str">
        <f t="shared" si="328"/>
        <v>00001497</v>
      </c>
      <c r="C5272" s="47" t="str">
        <f>IFERROR(VLOOKUP(B5272,总表!A:B,2,0),"-")</f>
        <v>-</v>
      </c>
      <c r="D5272" s="6" t="str">
        <f t="shared" si="329"/>
        <v>-</v>
      </c>
      <c r="E5272" s="6" t="str">
        <f>IFERROR(VLOOKUP(B5272,总表!A:D,3,0),"-")</f>
        <v>-</v>
      </c>
      <c r="F5272" s="6" t="str">
        <f t="shared" si="330"/>
        <v>-</v>
      </c>
      <c r="G5272" s="6" t="s">
        <v>9</v>
      </c>
      <c r="H5272" s="6" t="str">
        <f>IF(IFERROR(VLOOKUP(B5272,总表!A:D,4,0),"露易")=0," ",IFERROR(VLOOKUP(B5272,总表!A:D,4,0),"-"))</f>
        <v>-</v>
      </c>
      <c r="I5272" s="6" t="str">
        <f t="shared" si="331"/>
        <v>-</v>
      </c>
    </row>
    <row r="5273" spans="1:9">
      <c r="A5273" s="6">
        <v>5272</v>
      </c>
      <c r="B5273" s="47" t="str">
        <f t="shared" si="328"/>
        <v>00001498</v>
      </c>
      <c r="C5273" s="47" t="str">
        <f>IFERROR(VLOOKUP(B5273,总表!A:B,2,0),"-")</f>
        <v>-</v>
      </c>
      <c r="D5273" s="6" t="str">
        <f t="shared" si="329"/>
        <v>-</v>
      </c>
      <c r="E5273" s="6" t="str">
        <f>IFERROR(VLOOKUP(B5273,总表!A:D,3,0),"-")</f>
        <v>-</v>
      </c>
      <c r="F5273" s="6" t="str">
        <f t="shared" si="330"/>
        <v>-</v>
      </c>
      <c r="G5273" s="6" t="s">
        <v>9</v>
      </c>
      <c r="H5273" s="6" t="str">
        <f>IF(IFERROR(VLOOKUP(B5273,总表!A:D,4,0),"露易")=0," ",IFERROR(VLOOKUP(B5273,总表!A:D,4,0),"-"))</f>
        <v>-</v>
      </c>
      <c r="I5273" s="6" t="str">
        <f t="shared" si="331"/>
        <v>-</v>
      </c>
    </row>
    <row r="5274" spans="1:9">
      <c r="A5274" s="6">
        <v>5273</v>
      </c>
      <c r="B5274" s="47" t="str">
        <f t="shared" si="328"/>
        <v>00001499</v>
      </c>
      <c r="C5274" s="47" t="str">
        <f>IFERROR(VLOOKUP(B5274,总表!A:B,2,0),"-")</f>
        <v>房内地板</v>
      </c>
      <c r="D5274" s="6" t="str">
        <f t="shared" si="329"/>
        <v>房内地板</v>
      </c>
      <c r="E5274" s="6" t="str">
        <f>IFERROR(VLOOKUP(B5274,总表!A:D,3,0),"-")</f>
        <v>河流地板</v>
      </c>
      <c r="F5274" s="6" t="str">
        <f t="shared" si="330"/>
        <v>河流地板</v>
      </c>
      <c r="H5274" s="6" t="str">
        <f>IF(IFERROR(VLOOKUP(B5274,总表!A:D,4,0),"露易")=0," ",IFERROR(VLOOKUP(B5274,总表!A:D,4,0),"-"))</f>
        <v> </v>
      </c>
      <c r="I5274" s="6" t="str">
        <f t="shared" si="331"/>
        <v> </v>
      </c>
    </row>
    <row r="5275" spans="1:9">
      <c r="A5275" s="6">
        <v>5274</v>
      </c>
      <c r="B5275" s="47" t="str">
        <f t="shared" si="328"/>
        <v>0000149A</v>
      </c>
      <c r="C5275" s="47" t="str">
        <f>IFERROR(VLOOKUP(B5275,总表!A:B,2,0),"-")</f>
        <v>房内地板</v>
      </c>
      <c r="D5275" s="6" t="str">
        <f t="shared" si="329"/>
        <v>房内地板</v>
      </c>
      <c r="E5275" s="6" t="str">
        <f>IFERROR(VLOOKUP(B5275,总表!A:D,3,0),"-")</f>
        <v>熔岩地板</v>
      </c>
      <c r="F5275" s="6" t="str">
        <f t="shared" si="330"/>
        <v>熔岩地板</v>
      </c>
      <c r="H5275" s="6" t="str">
        <f>IF(IFERROR(VLOOKUP(B5275,总表!A:D,4,0),"露易")=0," ",IFERROR(VLOOKUP(B5275,总表!A:D,4,0),"-"))</f>
        <v> </v>
      </c>
      <c r="I5275" s="6" t="str">
        <f t="shared" si="331"/>
        <v> </v>
      </c>
    </row>
    <row r="5276" spans="1:9">
      <c r="A5276" s="6">
        <v>5275</v>
      </c>
      <c r="B5276" s="47" t="str">
        <f t="shared" si="328"/>
        <v>0000149B</v>
      </c>
      <c r="C5276" s="47" t="str">
        <f>IFERROR(VLOOKUP(B5276,总表!A:B,2,0),"-")</f>
        <v>帽子类</v>
      </c>
      <c r="D5276" s="6" t="str">
        <f t="shared" si="329"/>
        <v>帽子类</v>
      </c>
      <c r="E5276" s="6" t="str">
        <f>IFERROR(VLOOKUP(B5276,总表!A:D,3,0),"-")</f>
        <v>橘子帽子</v>
      </c>
      <c r="F5276" s="6" t="str">
        <f t="shared" si="330"/>
        <v>橘子帽子</v>
      </c>
      <c r="H5276" s="6" t="str">
        <f>IF(IFERROR(VLOOKUP(B5276,总表!A:D,4,0),"露易")=0," ",IFERROR(VLOOKUP(B5276,总表!A:D,4,0),"-"))</f>
        <v>橘色</v>
      </c>
      <c r="I5276" s="6" t="str">
        <f t="shared" si="331"/>
        <v>橘色</v>
      </c>
    </row>
    <row r="5277" spans="1:9">
      <c r="A5277" s="6">
        <v>5276</v>
      </c>
      <c r="B5277" s="47" t="str">
        <f t="shared" si="328"/>
        <v>0000149C</v>
      </c>
      <c r="C5277" s="47" t="str">
        <f>IFERROR(VLOOKUP(B5277,总表!A:B,2,0),"-")</f>
        <v>帽子类</v>
      </c>
      <c r="D5277" s="6" t="str">
        <f t="shared" si="329"/>
        <v>帽子类</v>
      </c>
      <c r="E5277" s="6" t="str">
        <f>IFERROR(VLOOKUP(B5277,总表!A:D,3,0),"-")</f>
        <v>奇异果帽子</v>
      </c>
      <c r="F5277" s="6" t="str">
        <f t="shared" si="330"/>
        <v>奇异果帽子</v>
      </c>
      <c r="H5277" s="51" t="str">
        <f>IF(IFERROR(VLOOKUP(B5277,总表!A:D,4,0),"露易")=0," ",IFERROR(VLOOKUP(B5277,总表!A:D,4,0),"-"))</f>
        <v>绿色</v>
      </c>
      <c r="I5277" s="51" t="str">
        <f t="shared" si="331"/>
        <v>绿色</v>
      </c>
    </row>
    <row r="5278" spans="1:9">
      <c r="A5278" s="6">
        <v>5277</v>
      </c>
      <c r="B5278" s="47" t="str">
        <f t="shared" si="328"/>
        <v>0000149D</v>
      </c>
      <c r="C5278" s="47" t="str">
        <f>IFERROR(VLOOKUP(B5278,总表!A:B,2,0),"-")</f>
        <v>帽子类</v>
      </c>
      <c r="D5278" s="6" t="str">
        <f t="shared" si="329"/>
        <v>帽子类</v>
      </c>
      <c r="E5278" s="6" t="str">
        <f>IFERROR(VLOOKUP(B5278,总表!A:D,3,0),"-")</f>
        <v>草莓帽子</v>
      </c>
      <c r="F5278" s="6" t="str">
        <f t="shared" si="330"/>
        <v>草莓帽子</v>
      </c>
      <c r="H5278" s="51" t="str">
        <f>IF(IFERROR(VLOOKUP(B5278,总表!A:D,4,0),"露易")=0," ",IFERROR(VLOOKUP(B5278,总表!A:D,4,0),"-"))</f>
        <v>红色</v>
      </c>
      <c r="I5278" s="51" t="str">
        <f t="shared" si="331"/>
        <v>红色</v>
      </c>
    </row>
    <row r="5279" spans="1:9">
      <c r="A5279" s="6">
        <v>5278</v>
      </c>
      <c r="B5279" s="47" t="str">
        <f t="shared" si="328"/>
        <v>0000149E</v>
      </c>
      <c r="C5279" s="47" t="str">
        <f>IFERROR(VLOOKUP(B5279,总表!A:B,2,0),"-")</f>
        <v>帽子类</v>
      </c>
      <c r="D5279" s="6" t="str">
        <f t="shared" si="329"/>
        <v>帽子类</v>
      </c>
      <c r="E5279" s="6" t="str">
        <f>IFERROR(VLOOKUP(B5279,总表!A:D,3,0),"-")</f>
        <v>葡萄帽子</v>
      </c>
      <c r="F5279" s="6" t="str">
        <f t="shared" si="330"/>
        <v>葡萄帽子</v>
      </c>
      <c r="H5279" s="6" t="str">
        <f>IF(IFERROR(VLOOKUP(B5279,总表!A:D,4,0),"露易")=0," ",IFERROR(VLOOKUP(B5279,总表!A:D,4,0),"-"))</f>
        <v>紫色</v>
      </c>
      <c r="I5279" s="6" t="str">
        <f t="shared" si="331"/>
        <v>紫色</v>
      </c>
    </row>
    <row r="5280" spans="1:9">
      <c r="A5280" s="6">
        <v>5279</v>
      </c>
      <c r="B5280" s="47" t="str">
        <f t="shared" si="328"/>
        <v>0000149F</v>
      </c>
      <c r="C5280" s="47" t="str">
        <f>IFERROR(VLOOKUP(B5280,总表!A:B,2,0),"-")</f>
        <v>帽子类</v>
      </c>
      <c r="D5280" s="6" t="str">
        <f t="shared" si="329"/>
        <v>帽子类</v>
      </c>
      <c r="E5280" s="51" t="str">
        <f>IFERROR(VLOOKUP(B5280,总表!A:D,3,0),"-")</f>
        <v>凤梨帽子</v>
      </c>
      <c r="F5280" s="51" t="str">
        <f t="shared" si="330"/>
        <v>凤梨帽子</v>
      </c>
      <c r="H5280" s="6" t="str">
        <f>IF(IFERROR(VLOOKUP(B5280,总表!A:D,4,0),"露易")=0," ",IFERROR(VLOOKUP(B5280,总表!A:D,4,0),"-"))</f>
        <v>黄色</v>
      </c>
      <c r="I5280" s="6" t="str">
        <f t="shared" si="331"/>
        <v>黄色</v>
      </c>
    </row>
    <row r="5281" spans="1:9">
      <c r="A5281" s="6">
        <v>5280</v>
      </c>
      <c r="B5281" s="47" t="str">
        <f t="shared" si="328"/>
        <v>000014A0</v>
      </c>
      <c r="C5281" s="47" t="str">
        <f>IFERROR(VLOOKUP(B5281,总表!A:B,2,0),"-")</f>
        <v>帽子类</v>
      </c>
      <c r="D5281" s="6" t="str">
        <f t="shared" si="329"/>
        <v>帽子类</v>
      </c>
      <c r="E5281" s="6" t="str">
        <f>IFERROR(VLOOKUP(B5281,总表!A:D,3,0),"-")</f>
        <v>西瓜帽子</v>
      </c>
      <c r="F5281" s="6" t="str">
        <f t="shared" si="330"/>
        <v>西瓜帽子</v>
      </c>
      <c r="H5281" s="51" t="str">
        <f>IF(IFERROR(VLOOKUP(B5281,总表!A:D,4,0),"露易")=0," ",IFERROR(VLOOKUP(B5281,总表!A:D,4,0),"-"))</f>
        <v>红色</v>
      </c>
      <c r="I5281" s="51" t="str">
        <f t="shared" si="331"/>
        <v>红色</v>
      </c>
    </row>
    <row r="5282" spans="1:9">
      <c r="A5282" s="6">
        <v>5281</v>
      </c>
      <c r="B5282" s="47" t="str">
        <f t="shared" si="328"/>
        <v>000014A1</v>
      </c>
      <c r="C5282" s="47" t="str">
        <f>IFERROR(VLOOKUP(B5282,总表!A:B,2,0),"-")</f>
        <v>帽子类</v>
      </c>
      <c r="D5282" s="6" t="str">
        <f t="shared" si="329"/>
        <v>帽子类</v>
      </c>
      <c r="E5282" s="6" t="str">
        <f>IFERROR(VLOOKUP(B5282,总表!A:D,3,0),"-")</f>
        <v>日本料理厨师帽</v>
      </c>
      <c r="F5282" s="6" t="str">
        <f t="shared" si="330"/>
        <v>日本料理厨师帽</v>
      </c>
      <c r="H5282" s="6" t="str">
        <f>IF(IFERROR(VLOOKUP(B5282,总表!A:D,4,0),"露易")=0," ",IFERROR(VLOOKUP(B5282,总表!A:D,4,0),"-"))</f>
        <v>白色</v>
      </c>
      <c r="I5282" s="6" t="str">
        <f t="shared" si="331"/>
        <v>白色</v>
      </c>
    </row>
    <row r="5283" spans="1:9">
      <c r="A5283" s="6">
        <v>5282</v>
      </c>
      <c r="B5283" s="47" t="str">
        <f t="shared" si="328"/>
        <v>000014A2</v>
      </c>
      <c r="C5283" s="47" t="str">
        <f>IFERROR(VLOOKUP(B5283,总表!A:B,2,0),"-")</f>
        <v>帽子类</v>
      </c>
      <c r="D5283" s="6" t="str">
        <f t="shared" si="329"/>
        <v>帽子类</v>
      </c>
      <c r="E5283" s="51" t="str">
        <f>IFERROR(VLOOKUP(B5283,总表!A:D,3,0),"-")</f>
        <v>单车头盔</v>
      </c>
      <c r="F5283" s="51" t="str">
        <f t="shared" si="330"/>
        <v>单车头盔</v>
      </c>
      <c r="H5283" s="51" t="str">
        <f>IF(IFERROR(VLOOKUP(B5283,总表!A:D,4,0),"露易")=0," ",IFERROR(VLOOKUP(B5283,总表!A:D,4,0),"-"))</f>
        <v>蓝色</v>
      </c>
      <c r="I5283" s="51" t="str">
        <f t="shared" si="331"/>
        <v>蓝色</v>
      </c>
    </row>
    <row r="5284" spans="1:9">
      <c r="A5284" s="6">
        <v>5283</v>
      </c>
      <c r="B5284" s="47" t="str">
        <f t="shared" si="328"/>
        <v>000014A3</v>
      </c>
      <c r="C5284" s="47" t="str">
        <f>IFERROR(VLOOKUP(B5284,总表!A:B,2,0),"-")</f>
        <v>帽子类</v>
      </c>
      <c r="D5284" s="6" t="str">
        <f t="shared" si="329"/>
        <v>帽子类</v>
      </c>
      <c r="E5284" s="6" t="str">
        <f>IFERROR(VLOOKUP(B5284,总表!A:D,3,0),"-")</f>
        <v>泳帽</v>
      </c>
      <c r="F5284" s="6" t="str">
        <f t="shared" si="330"/>
        <v>泳帽</v>
      </c>
      <c r="H5284" s="6" t="str">
        <f>IF(IFERROR(VLOOKUP(B5284,总表!A:D,4,0),"露易")=0," ",IFERROR(VLOOKUP(B5284,总表!A:D,4,0),"-"))</f>
        <v>黄色</v>
      </c>
      <c r="I5284" s="6" t="str">
        <f t="shared" si="331"/>
        <v>黄色</v>
      </c>
    </row>
    <row r="5285" spans="1:9">
      <c r="A5285" s="6">
        <v>5284</v>
      </c>
      <c r="B5285" s="47" t="str">
        <f t="shared" si="328"/>
        <v>000014A4</v>
      </c>
      <c r="C5285" s="47" t="str">
        <f>IFERROR(VLOOKUP(B5285,总表!A:B,2,0),"-")</f>
        <v>帽子类</v>
      </c>
      <c r="D5285" s="6" t="str">
        <f t="shared" si="329"/>
        <v>帽子类</v>
      </c>
      <c r="E5285" s="6" t="str">
        <f>IFERROR(VLOOKUP(B5285,总表!A:D,3,0),"-")</f>
        <v>唐装帽</v>
      </c>
      <c r="F5285" s="6" t="str">
        <f t="shared" si="330"/>
        <v>唐装帽</v>
      </c>
      <c r="H5285" s="51" t="str">
        <f>IF(IFERROR(VLOOKUP(B5285,总表!A:D,4,0),"露易")=0," ",IFERROR(VLOOKUP(B5285,总表!A:D,4,0),"-"))</f>
        <v>绿色</v>
      </c>
      <c r="I5285" s="51" t="str">
        <f t="shared" si="331"/>
        <v>绿色</v>
      </c>
    </row>
    <row r="5286" spans="1:9">
      <c r="A5286" s="6">
        <v>5285</v>
      </c>
      <c r="B5286" s="47" t="str">
        <f t="shared" si="328"/>
        <v>000014A5</v>
      </c>
      <c r="C5286" s="50" t="str">
        <f>IFERROR(VLOOKUP(B5286,总表!A:B,2,0),"-")</f>
        <v>裤裙类</v>
      </c>
      <c r="D5286" s="51" t="str">
        <f t="shared" si="329"/>
        <v>裤裙类</v>
      </c>
      <c r="E5286" s="6" t="str">
        <f>IFERROR(VLOOKUP(B5286,总表!A:D,3,0),"-")</f>
        <v>反折直筒裤</v>
      </c>
      <c r="F5286" s="6" t="str">
        <f t="shared" si="330"/>
        <v>反折直筒裤</v>
      </c>
      <c r="H5286" s="6" t="str">
        <f>IF(IFERROR(VLOOKUP(B5286,总表!A:D,4,0),"露易")=0," ",IFERROR(VLOOKUP(B5286,总表!A:D,4,0),"-"))</f>
        <v>棕色</v>
      </c>
      <c r="I5286" s="6" t="str">
        <f t="shared" si="331"/>
        <v>棕色</v>
      </c>
    </row>
    <row r="5287" spans="1:9">
      <c r="A5287" s="6">
        <v>5286</v>
      </c>
      <c r="B5287" s="47" t="str">
        <f t="shared" si="328"/>
        <v>000014A6</v>
      </c>
      <c r="C5287" s="50" t="str">
        <f>IFERROR(VLOOKUP(B5287,总表!A:B,2,0),"-")</f>
        <v>裤裙类</v>
      </c>
      <c r="D5287" s="51" t="str">
        <f t="shared" si="329"/>
        <v>裤裙类</v>
      </c>
      <c r="E5287" s="6" t="str">
        <f>IFERROR(VLOOKUP(B5287,总表!A:D,3,0),"-")</f>
        <v>酸洗牛仔裤</v>
      </c>
      <c r="F5287" s="6" t="str">
        <f t="shared" si="330"/>
        <v>酸洗牛仔裤</v>
      </c>
      <c r="H5287" s="51" t="str">
        <f>IF(IFERROR(VLOOKUP(B5287,总表!A:D,4,0),"露易")=0," ",IFERROR(VLOOKUP(B5287,总表!A:D,4,0),"-"))</f>
        <v>蓝色</v>
      </c>
      <c r="I5287" s="51" t="str">
        <f t="shared" si="331"/>
        <v>蓝色</v>
      </c>
    </row>
    <row r="5288" spans="1:9">
      <c r="A5288" s="6">
        <v>5287</v>
      </c>
      <c r="B5288" s="47" t="str">
        <f t="shared" si="328"/>
        <v>000014A7</v>
      </c>
      <c r="C5288" s="50" t="str">
        <f>IFERROR(VLOOKUP(B5288,总表!A:B,2,0),"-")</f>
        <v>连衣套装</v>
      </c>
      <c r="D5288" s="51" t="str">
        <f t="shared" si="329"/>
        <v>连衣套装</v>
      </c>
      <c r="E5288" s="51" t="str">
        <f>IFERROR(VLOOKUP(B5288,总表!A:D,3,0),"-")</f>
        <v>热狗装</v>
      </c>
      <c r="F5288" s="51" t="str">
        <f t="shared" si="330"/>
        <v>热狗装</v>
      </c>
      <c r="H5288" s="6" t="str">
        <f>IF(IFERROR(VLOOKUP(B5288,总表!A:D,4,0),"露易")=0," ",IFERROR(VLOOKUP(B5288,总表!A:D,4,0),"-"))</f>
        <v>芥末黄</v>
      </c>
      <c r="I5288" s="6" t="str">
        <f t="shared" si="331"/>
        <v>芥末黄</v>
      </c>
    </row>
    <row r="5289" spans="1:9">
      <c r="A5289" s="6">
        <v>5288</v>
      </c>
      <c r="B5289" s="47" t="str">
        <f t="shared" si="328"/>
        <v>000014A8</v>
      </c>
      <c r="C5289" s="50" t="str">
        <f>IFERROR(VLOOKUP(B5289,总表!A:B,2,0),"-")</f>
        <v>连衣套装</v>
      </c>
      <c r="D5289" s="51" t="str">
        <f t="shared" si="329"/>
        <v>连衣套装</v>
      </c>
      <c r="E5289" s="6" t="str">
        <f>IFERROR(VLOOKUP(B5289,总表!A:D,3,0),"-")</f>
        <v>附袖套连体工作服</v>
      </c>
      <c r="F5289" s="6" t="str">
        <f t="shared" si="330"/>
        <v>附袖套连体工作服</v>
      </c>
      <c r="H5289" s="51" t="str">
        <f>IF(IFERROR(VLOOKUP(B5289,总表!A:D,4,0),"露易")=0," ",IFERROR(VLOOKUP(B5289,总表!A:D,4,0),"-"))</f>
        <v>绿色</v>
      </c>
      <c r="I5289" s="51" t="str">
        <f t="shared" si="331"/>
        <v>绿色</v>
      </c>
    </row>
    <row r="5290" spans="1:9">
      <c r="A5290" s="6">
        <v>5289</v>
      </c>
      <c r="B5290" s="47" t="str">
        <f t="shared" si="328"/>
        <v>000014A9</v>
      </c>
      <c r="C5290" s="47" t="str">
        <f>IFERROR(VLOOKUP(B5290,总表!A:B,2,0),"-")</f>
        <v>上衣</v>
      </c>
      <c r="D5290" s="6" t="str">
        <f t="shared" si="329"/>
        <v>上衣</v>
      </c>
      <c r="E5290" s="6" t="str">
        <f>IFERROR(VLOOKUP(B5290,总表!A:D,3,0),"-")</f>
        <v>刷白牛仔外套</v>
      </c>
      <c r="F5290" s="6" t="str">
        <f t="shared" si="330"/>
        <v>刷白牛仔外套</v>
      </c>
      <c r="H5290" s="51" t="str">
        <f>IF(IFERROR(VLOOKUP(B5290,总表!A:D,4,0),"露易")=0," ",IFERROR(VLOOKUP(B5290,总表!A:D,4,0),"-"))</f>
        <v>蓝色</v>
      </c>
      <c r="I5290" s="51" t="str">
        <f t="shared" si="331"/>
        <v>蓝色</v>
      </c>
    </row>
    <row r="5291" spans="1:9">
      <c r="A5291" s="6">
        <v>5290</v>
      </c>
      <c r="B5291" s="47" t="str">
        <f t="shared" si="328"/>
        <v>000014AA</v>
      </c>
      <c r="C5291" s="47" t="str">
        <f>IFERROR(VLOOKUP(B5291,总表!A:B,2,0),"-")</f>
        <v>上衣</v>
      </c>
      <c r="D5291" s="6" t="str">
        <f t="shared" si="329"/>
        <v>上衣</v>
      </c>
      <c r="E5291" s="6" t="str">
        <f>IFERROR(VLOOKUP(B5291,总表!A:D,3,0),"-")</f>
        <v>音乐节上装</v>
      </c>
      <c r="F5291" s="6" t="str">
        <f t="shared" si="330"/>
        <v>音乐节上装</v>
      </c>
      <c r="H5291" s="6" t="str">
        <f>IF(IFERROR(VLOOKUP(B5291,总表!A:D,4,0),"露易")=0," ",IFERROR(VLOOKUP(B5291,总表!A:D,4,0),"-"))</f>
        <v>黑色</v>
      </c>
      <c r="I5291" s="6" t="str">
        <f t="shared" si="331"/>
        <v>黑色</v>
      </c>
    </row>
    <row r="5292" spans="1:9">
      <c r="A5292" s="6">
        <v>5291</v>
      </c>
      <c r="B5292" s="47" t="str">
        <f t="shared" si="328"/>
        <v>000014AB</v>
      </c>
      <c r="C5292" s="47" t="str">
        <f>IFERROR(VLOOKUP(B5292,总表!A:B,2,0),"-")</f>
        <v>上衣</v>
      </c>
      <c r="D5292" s="6" t="str">
        <f t="shared" si="329"/>
        <v>上衣</v>
      </c>
      <c r="E5292" s="6" t="str">
        <f>IFERROR(VLOOKUP(B5292,总表!A:D,3,0),"-")</f>
        <v>蓑衣</v>
      </c>
      <c r="F5292" s="6" t="str">
        <f t="shared" si="330"/>
        <v>蓑衣</v>
      </c>
      <c r="H5292" s="6" t="str">
        <f>IF(IFERROR(VLOOKUP(B5292,总表!A:D,4,0),"露易")=0," ",IFERROR(VLOOKUP(B5292,总表!A:D,4,0),"-"))</f>
        <v>棕色</v>
      </c>
      <c r="I5292" s="6" t="str">
        <f t="shared" si="331"/>
        <v>棕色</v>
      </c>
    </row>
    <row r="5293" spans="1:9">
      <c r="A5293" s="6">
        <v>5292</v>
      </c>
      <c r="B5293" s="47" t="str">
        <f t="shared" si="328"/>
        <v>000014AC</v>
      </c>
      <c r="C5293" s="47" t="str">
        <f>IFERROR(VLOOKUP(B5293,总表!A:B,2,0),"-")</f>
        <v>上衣</v>
      </c>
      <c r="D5293" s="6" t="str">
        <f t="shared" si="329"/>
        <v>上衣</v>
      </c>
      <c r="E5293" s="6" t="str">
        <f>IFERROR(VLOOKUP(B5293,总表!A:D,3,0),"-")</f>
        <v>嘻哈风上装</v>
      </c>
      <c r="F5293" s="6" t="str">
        <f t="shared" si="330"/>
        <v>嘻哈风上装</v>
      </c>
      <c r="H5293" s="51" t="str">
        <f>IF(IFERROR(VLOOKUP(B5293,总表!A:D,4,0),"露易")=0," ",IFERROR(VLOOKUP(B5293,总表!A:D,4,0),"-"))</f>
        <v>红色</v>
      </c>
      <c r="I5293" s="51" t="str">
        <f t="shared" si="331"/>
        <v>红色</v>
      </c>
    </row>
    <row r="5294" spans="1:9">
      <c r="A5294" s="6">
        <v>5293</v>
      </c>
      <c r="B5294" s="47" t="str">
        <f t="shared" si="328"/>
        <v>000014AD</v>
      </c>
      <c r="C5294" s="47" t="str">
        <f>IFERROR(VLOOKUP(B5294,总表!A:B,2,0),"-")</f>
        <v>帽子类</v>
      </c>
      <c r="D5294" s="6" t="str">
        <f t="shared" si="329"/>
        <v>帽子类</v>
      </c>
      <c r="E5294" s="6" t="str">
        <f>IFERROR(VLOOKUP(B5294,总表!A:D,3,0),"-")</f>
        <v>郁金香帽</v>
      </c>
      <c r="F5294" s="6" t="str">
        <f t="shared" si="330"/>
        <v>郁金香帽</v>
      </c>
      <c r="H5294" s="6" t="str">
        <f>IF(IFERROR(VLOOKUP(B5294,总表!A:D,4,0),"露易")=0," ",IFERROR(VLOOKUP(B5294,总表!A:D,4,0),"-"))</f>
        <v>橘色</v>
      </c>
      <c r="I5294" s="6" t="str">
        <f t="shared" si="331"/>
        <v>橘色</v>
      </c>
    </row>
    <row r="5295" spans="1:9">
      <c r="A5295" s="6">
        <v>5294</v>
      </c>
      <c r="B5295" s="47" t="str">
        <f t="shared" si="328"/>
        <v>000014AE</v>
      </c>
      <c r="C5295" s="47" t="str">
        <f>IFERROR(VLOOKUP(B5295,总表!A:B,2,0),"-")</f>
        <v>帽子类</v>
      </c>
      <c r="D5295" s="6" t="str">
        <f t="shared" si="329"/>
        <v>帽子类</v>
      </c>
      <c r="E5295" s="51" t="str">
        <f>IFERROR(VLOOKUP(B5295,总表!A:D,3,0),"-")</f>
        <v>变形虫图腾头巾</v>
      </c>
      <c r="F5295" s="51" t="str">
        <f t="shared" si="330"/>
        <v>变形虫图腾头巾</v>
      </c>
      <c r="H5295" s="51" t="str">
        <f>IF(IFERROR(VLOOKUP(B5295,总表!A:D,4,0),"露易")=0," ",IFERROR(VLOOKUP(B5295,总表!A:D,4,0),"-"))</f>
        <v>红色</v>
      </c>
      <c r="I5295" s="51" t="str">
        <f t="shared" si="331"/>
        <v>红色</v>
      </c>
    </row>
    <row r="5296" spans="1:9">
      <c r="A5296" s="6">
        <v>5295</v>
      </c>
      <c r="B5296" s="47" t="str">
        <f t="shared" si="328"/>
        <v>000014AF</v>
      </c>
      <c r="C5296" s="47" t="str">
        <f>IFERROR(VLOOKUP(B5296,总表!A:B,2,0),"-")</f>
        <v>帽子类</v>
      </c>
      <c r="D5296" s="6" t="str">
        <f t="shared" si="329"/>
        <v>帽子类</v>
      </c>
      <c r="E5296" s="6" t="str">
        <f>IFERROR(VLOOKUP(B5296,总表!A:D,3,0),"-")</f>
        <v>提洛尔帽子</v>
      </c>
      <c r="F5296" s="6" t="str">
        <f t="shared" si="330"/>
        <v>提洛尔帽子</v>
      </c>
      <c r="H5296" s="51" t="str">
        <f>IF(IFERROR(VLOOKUP(B5296,总表!A:D,4,0),"露易")=0," ",IFERROR(VLOOKUP(B5296,总表!A:D,4,0),"-"))</f>
        <v>绿色</v>
      </c>
      <c r="I5296" s="51" t="str">
        <f t="shared" si="331"/>
        <v>绿色</v>
      </c>
    </row>
    <row r="5297" spans="1:9">
      <c r="A5297" s="6">
        <v>5296</v>
      </c>
      <c r="B5297" s="47" t="str">
        <f t="shared" si="328"/>
        <v>000014B0</v>
      </c>
      <c r="C5297" s="47" t="str">
        <f>IFERROR(VLOOKUP(B5297,总表!A:B,2,0),"-")</f>
        <v>帽子类</v>
      </c>
      <c r="D5297" s="6" t="str">
        <f t="shared" si="329"/>
        <v>帽子类</v>
      </c>
      <c r="E5297" s="6" t="str">
        <f>IFERROR(VLOOKUP(B5297,总表!A:D,3,0),"-")</f>
        <v>蝴蝶结圆顶硬礼帽</v>
      </c>
      <c r="F5297" s="6" t="str">
        <f t="shared" si="330"/>
        <v>蝴蝶结圆顶硬礼帽</v>
      </c>
      <c r="H5297" s="51" t="str">
        <f>IF(IFERROR(VLOOKUP(B5297,总表!A:D,4,0),"露易")=0," ",IFERROR(VLOOKUP(B5297,总表!A:D,4,0),"-"))</f>
        <v>蓝色</v>
      </c>
      <c r="I5297" s="51" t="str">
        <f t="shared" si="331"/>
        <v>蓝色</v>
      </c>
    </row>
    <row r="5298" spans="1:9">
      <c r="A5298" s="6">
        <v>5297</v>
      </c>
      <c r="B5298" s="47" t="str">
        <f t="shared" si="328"/>
        <v>000014B1</v>
      </c>
      <c r="C5298" s="47" t="str">
        <f>IFERROR(VLOOKUP(B5298,总表!A:B,2,0),"-")</f>
        <v>帽子类</v>
      </c>
      <c r="D5298" s="6" t="str">
        <f t="shared" si="329"/>
        <v>帽子类</v>
      </c>
      <c r="E5298" s="51" t="str">
        <f>IFERROR(VLOOKUP(B5298,总表!A:D,3,0),"-")</f>
        <v>宽边草帽</v>
      </c>
      <c r="F5298" s="51" t="str">
        <f t="shared" si="330"/>
        <v>宽边草帽</v>
      </c>
      <c r="H5298" s="6" t="str">
        <f>IF(IFERROR(VLOOKUP(B5298,总表!A:D,4,0),"露易")=0," ",IFERROR(VLOOKUP(B5298,总表!A:D,4,0),"-"))</f>
        <v>黑色</v>
      </c>
      <c r="I5298" s="6" t="str">
        <f t="shared" si="331"/>
        <v>黑色</v>
      </c>
    </row>
    <row r="5299" spans="1:9">
      <c r="A5299" s="6">
        <v>5298</v>
      </c>
      <c r="B5299" s="47" t="str">
        <f t="shared" si="328"/>
        <v>000014B2</v>
      </c>
      <c r="C5299" s="47" t="str">
        <f>IFERROR(VLOOKUP(B5299,总表!A:B,2,0),"-")</f>
        <v>帽子类</v>
      </c>
      <c r="D5299" s="6" t="str">
        <f t="shared" si="329"/>
        <v>帽子类</v>
      </c>
      <c r="E5299" s="51" t="str">
        <f>IFERROR(VLOOKUP(B5299,总表!A:D,3,0),"-")</f>
        <v>圆点浴帽</v>
      </c>
      <c r="F5299" s="51" t="str">
        <f t="shared" si="330"/>
        <v>圆点浴帽</v>
      </c>
      <c r="H5299" s="6" t="str">
        <f>IF(IFERROR(VLOOKUP(B5299,总表!A:D,4,0),"露易")=0," ",IFERROR(VLOOKUP(B5299,总表!A:D,4,0),"-"))</f>
        <v>粉红</v>
      </c>
      <c r="I5299" s="6" t="str">
        <f t="shared" si="331"/>
        <v>粉红</v>
      </c>
    </row>
    <row r="5300" spans="1:9">
      <c r="A5300" s="6">
        <v>5299</v>
      </c>
      <c r="B5300" s="47" t="str">
        <f t="shared" si="328"/>
        <v>000014B3</v>
      </c>
      <c r="C5300" s="47" t="str">
        <f>IFERROR(VLOOKUP(B5300,总表!A:B,2,0),"-")</f>
        <v>帽子类</v>
      </c>
      <c r="D5300" s="6" t="str">
        <f t="shared" si="329"/>
        <v>帽子类</v>
      </c>
      <c r="E5300" s="51" t="str">
        <f>IFERROR(VLOOKUP(B5300,总表!A:D,3,0),"-")</f>
        <v>简朴帽子</v>
      </c>
      <c r="F5300" s="51" t="str">
        <f t="shared" si="330"/>
        <v>简朴帽子</v>
      </c>
      <c r="H5300" s="6" t="str">
        <f>IF(IFERROR(VLOOKUP(B5300,总表!A:D,4,0),"露易")=0," ",IFERROR(VLOOKUP(B5300,总表!A:D,4,0),"-"))</f>
        <v>棕色</v>
      </c>
      <c r="I5300" s="6" t="str">
        <f t="shared" si="331"/>
        <v>棕色</v>
      </c>
    </row>
    <row r="5301" spans="1:9">
      <c r="A5301" s="6">
        <v>5300</v>
      </c>
      <c r="B5301" s="47" t="str">
        <f t="shared" si="328"/>
        <v>000014B4</v>
      </c>
      <c r="C5301" s="47" t="str">
        <f>IFERROR(VLOOKUP(B5301,总表!A:B,2,0),"-")</f>
        <v>-</v>
      </c>
      <c r="D5301" s="6" t="str">
        <f t="shared" si="329"/>
        <v>-</v>
      </c>
      <c r="E5301" s="6" t="str">
        <f>IFERROR(VLOOKUP(B5301,总表!A:D,3,0),"-")</f>
        <v>-</v>
      </c>
      <c r="F5301" s="6" t="str">
        <f t="shared" si="330"/>
        <v>-</v>
      </c>
      <c r="H5301" s="6" t="str">
        <f>IF(IFERROR(VLOOKUP(B5301,总表!A:D,4,0),"露易")=0," ",IFERROR(VLOOKUP(B5301,总表!A:D,4,0),"-"))</f>
        <v>-</v>
      </c>
      <c r="I5301" s="6" t="str">
        <f t="shared" si="331"/>
        <v>-</v>
      </c>
    </row>
    <row r="5302" spans="1:9">
      <c r="A5302" s="6">
        <v>5301</v>
      </c>
      <c r="B5302" s="47" t="str">
        <f t="shared" si="328"/>
        <v>000014B5</v>
      </c>
      <c r="C5302" s="47" t="str">
        <f>IFERROR(VLOOKUP(B5302,总表!A:B,2,0),"-")</f>
        <v>帽子类</v>
      </c>
      <c r="D5302" s="6" t="str">
        <f t="shared" si="329"/>
        <v>帽子类</v>
      </c>
      <c r="E5302" s="51" t="str">
        <f>IFERROR(VLOOKUP(B5302,总表!A:D,3,0),"-")</f>
        <v>绅士帽</v>
      </c>
      <c r="F5302" s="51" t="str">
        <f t="shared" si="330"/>
        <v>绅士帽</v>
      </c>
      <c r="H5302" s="6" t="str">
        <f>IF(IFERROR(VLOOKUP(B5302,总表!A:D,4,0),"露易")=0," ",IFERROR(VLOOKUP(B5302,总表!A:D,4,0),"-"))</f>
        <v>米色</v>
      </c>
      <c r="I5302" s="6" t="str">
        <f t="shared" si="331"/>
        <v>米色</v>
      </c>
    </row>
    <row r="5303" spans="1:9">
      <c r="A5303" s="6">
        <v>5302</v>
      </c>
      <c r="B5303" s="47" t="str">
        <f t="shared" si="328"/>
        <v>000014B6</v>
      </c>
      <c r="C5303" s="47" t="str">
        <f>IFERROR(VLOOKUP(B5303,总表!A:B,2,0),"-")</f>
        <v>-</v>
      </c>
      <c r="D5303" s="6" t="str">
        <f t="shared" si="329"/>
        <v>-</v>
      </c>
      <c r="E5303" s="6" t="str">
        <f>IFERROR(VLOOKUP(B5303,总表!A:D,3,0),"-")</f>
        <v>-</v>
      </c>
      <c r="F5303" s="6" t="str">
        <f t="shared" si="330"/>
        <v>-</v>
      </c>
      <c r="H5303" s="6" t="str">
        <f>IF(IFERROR(VLOOKUP(B5303,总表!A:D,4,0),"露易")=0," ",IFERROR(VLOOKUP(B5303,总表!A:D,4,0),"-"))</f>
        <v>-</v>
      </c>
      <c r="I5303" s="6" t="str">
        <f t="shared" si="331"/>
        <v>-</v>
      </c>
    </row>
    <row r="5304" spans="1:9">
      <c r="A5304" s="6">
        <v>5303</v>
      </c>
      <c r="B5304" s="47" t="str">
        <f t="shared" si="328"/>
        <v>000014B7</v>
      </c>
      <c r="C5304" s="47" t="str">
        <f>IFERROR(VLOOKUP(B5304,总表!A:B,2,0),"-")</f>
        <v>-</v>
      </c>
      <c r="D5304" s="6" t="str">
        <f t="shared" si="329"/>
        <v>-</v>
      </c>
      <c r="E5304" s="6" t="str">
        <f>IFERROR(VLOOKUP(B5304,总表!A:D,3,0),"-")</f>
        <v>-</v>
      </c>
      <c r="F5304" s="6" t="str">
        <f t="shared" si="330"/>
        <v>-</v>
      </c>
      <c r="H5304" s="6" t="str">
        <f>IF(IFERROR(VLOOKUP(B5304,总表!A:D,4,0),"露易")=0," ",IFERROR(VLOOKUP(B5304,总表!A:D,4,0),"-"))</f>
        <v>-</v>
      </c>
      <c r="I5304" s="6" t="str">
        <f t="shared" si="331"/>
        <v>-</v>
      </c>
    </row>
    <row r="5305" spans="1:9">
      <c r="A5305" s="6">
        <v>5304</v>
      </c>
      <c r="B5305" s="47" t="str">
        <f t="shared" si="328"/>
        <v>000014B8</v>
      </c>
      <c r="C5305" s="47" t="str">
        <f>IFERROR(VLOOKUP(B5305,总表!A:B,2,0),"-")</f>
        <v>帽子类</v>
      </c>
      <c r="D5305" s="6" t="str">
        <f t="shared" si="329"/>
        <v>帽子类</v>
      </c>
      <c r="E5305" s="6" t="str">
        <f>IFERROR(VLOOKUP(B5305,总表!A:D,3,0),"-")</f>
        <v>毛绒睡帽</v>
      </c>
      <c r="F5305" s="6" t="str">
        <f t="shared" si="330"/>
        <v>毛绒睡帽</v>
      </c>
      <c r="H5305" s="6" t="str">
        <f>IF(IFERROR(VLOOKUP(B5305,总表!A:D,4,0),"露易")=0," ",IFERROR(VLOOKUP(B5305,总表!A:D,4,0),"-"))</f>
        <v>浅蓝色</v>
      </c>
      <c r="I5305" s="6" t="str">
        <f t="shared" si="331"/>
        <v>浅蓝色</v>
      </c>
    </row>
    <row r="5306" spans="1:9">
      <c r="A5306" s="6">
        <v>5305</v>
      </c>
      <c r="B5306" s="47" t="str">
        <f t="shared" si="328"/>
        <v>000014B9</v>
      </c>
      <c r="C5306" s="47" t="str">
        <f>IFERROR(VLOOKUP(B5306,总表!A:B,2,0),"-")</f>
        <v>帽子类</v>
      </c>
      <c r="D5306" s="6" t="str">
        <f t="shared" si="329"/>
        <v>帽子类</v>
      </c>
      <c r="E5306" s="6" t="str">
        <f>IFERROR(VLOOKUP(B5306,总表!A:D,3,0),"-")</f>
        <v>运动帽</v>
      </c>
      <c r="F5306" s="6" t="str">
        <f t="shared" si="330"/>
        <v>运动帽</v>
      </c>
      <c r="H5306" s="51" t="str">
        <f>IF(IFERROR(VLOOKUP(B5306,总表!A:D,4,0),"露易")=0," ",IFERROR(VLOOKUP(B5306,总表!A:D,4,0),"-"))</f>
        <v>红色</v>
      </c>
      <c r="I5306" s="51" t="str">
        <f t="shared" si="331"/>
        <v>红色</v>
      </c>
    </row>
    <row r="5307" spans="1:9">
      <c r="A5307" s="6">
        <v>5306</v>
      </c>
      <c r="B5307" s="47" t="str">
        <f t="shared" si="328"/>
        <v>000014BA</v>
      </c>
      <c r="C5307" s="47" t="str">
        <f>IFERROR(VLOOKUP(B5307,总表!A:B,2,0),"-")</f>
        <v>-</v>
      </c>
      <c r="D5307" s="6" t="str">
        <f t="shared" si="329"/>
        <v>-</v>
      </c>
      <c r="E5307" s="6" t="str">
        <f>IFERROR(VLOOKUP(B5307,总表!A:D,3,0),"-")</f>
        <v>-</v>
      </c>
      <c r="F5307" s="6" t="str">
        <f t="shared" si="330"/>
        <v>-</v>
      </c>
      <c r="H5307" s="6" t="str">
        <f>IF(IFERROR(VLOOKUP(B5307,总表!A:D,4,0),"露易")=0," ",IFERROR(VLOOKUP(B5307,总表!A:D,4,0),"-"))</f>
        <v>-</v>
      </c>
      <c r="I5307" s="6" t="str">
        <f t="shared" si="331"/>
        <v>-</v>
      </c>
    </row>
    <row r="5308" spans="1:9">
      <c r="A5308" s="6">
        <v>5307</v>
      </c>
      <c r="B5308" s="47" t="str">
        <f t="shared" si="328"/>
        <v>000014BB</v>
      </c>
      <c r="C5308" s="47" t="str">
        <f>IFERROR(VLOOKUP(B5308,总表!A:B,2,0),"-")</f>
        <v>帽子类</v>
      </c>
      <c r="D5308" s="6" t="str">
        <f t="shared" si="329"/>
        <v>帽子类</v>
      </c>
      <c r="E5308" s="6" t="str">
        <f>IFERROR(VLOOKUP(B5308,总表!A:D,3,0),"-")</f>
        <v>王冠</v>
      </c>
      <c r="F5308" s="6" t="str">
        <f t="shared" si="330"/>
        <v>王冠</v>
      </c>
      <c r="H5308" s="51" t="str">
        <f>IF(IFERROR(VLOOKUP(B5308,总表!A:D,4,0),"露易")=0," ",IFERROR(VLOOKUP(B5308,总表!A:D,4,0),"-"))</f>
        <v>红色</v>
      </c>
      <c r="I5308" s="51" t="str">
        <f t="shared" si="331"/>
        <v>红色</v>
      </c>
    </row>
    <row r="5309" spans="1:9">
      <c r="A5309" s="6">
        <v>5308</v>
      </c>
      <c r="B5309" s="47" t="str">
        <f t="shared" si="328"/>
        <v>000014BC</v>
      </c>
      <c r="C5309" s="47" t="str">
        <f>IFERROR(VLOOKUP(B5309,总表!A:B,2,0),"-")</f>
        <v>-</v>
      </c>
      <c r="D5309" s="6" t="str">
        <f t="shared" si="329"/>
        <v>-</v>
      </c>
      <c r="E5309" s="6" t="str">
        <f>IFERROR(VLOOKUP(B5309,总表!A:D,3,0),"-")</f>
        <v>-</v>
      </c>
      <c r="F5309" s="6" t="str">
        <f t="shared" si="330"/>
        <v>-</v>
      </c>
      <c r="H5309" s="6" t="str">
        <f>IF(IFERROR(VLOOKUP(B5309,总表!A:D,4,0),"露易")=0," ",IFERROR(VLOOKUP(B5309,总表!A:D,4,0),"-"))</f>
        <v>-</v>
      </c>
      <c r="I5309" s="6" t="str">
        <f t="shared" si="331"/>
        <v>-</v>
      </c>
    </row>
    <row r="5310" spans="1:9">
      <c r="A5310" s="6">
        <v>5309</v>
      </c>
      <c r="B5310" s="47" t="str">
        <f t="shared" si="328"/>
        <v>000014BD</v>
      </c>
      <c r="C5310" s="47" t="str">
        <f>IFERROR(VLOOKUP(B5310,总表!A:B,2,0),"-")</f>
        <v>房门装饰</v>
      </c>
      <c r="D5310" s="6" t="str">
        <f t="shared" si="329"/>
        <v>房门装饰</v>
      </c>
      <c r="E5310" s="51" t="str">
        <f>IFERROR(VLOOKUP(B5310,总表!A:D,3,0),"-")</f>
        <v>爱心门牌</v>
      </c>
      <c r="F5310" s="51" t="str">
        <f t="shared" si="330"/>
        <v>爱心门牌</v>
      </c>
      <c r="H5310" s="6" t="str">
        <f>IF(IFERROR(VLOOKUP(B5310,总表!A:D,4,0),"露易")=0," ",IFERROR(VLOOKUP(B5310,总表!A:D,4,0),"-"))</f>
        <v> </v>
      </c>
      <c r="I5310" s="6" t="str">
        <f t="shared" si="331"/>
        <v> </v>
      </c>
    </row>
    <row r="5311" spans="1:9">
      <c r="A5311" s="6">
        <v>5310</v>
      </c>
      <c r="B5311" s="47" t="str">
        <f t="shared" si="328"/>
        <v>000014BE</v>
      </c>
      <c r="C5311" s="47" t="str">
        <f>IFERROR(VLOOKUP(B5311,总表!A:B,2,0),"-")</f>
        <v>房门装饰</v>
      </c>
      <c r="D5311" s="6" t="str">
        <f t="shared" si="329"/>
        <v>房门装饰</v>
      </c>
      <c r="E5311" s="6" t="str">
        <f>IFERROR(VLOOKUP(B5311,总表!A:D,3,0),"-")</f>
        <v>蜘蛛门牌</v>
      </c>
      <c r="F5311" s="6" t="str">
        <f t="shared" si="330"/>
        <v>蜘蛛门牌</v>
      </c>
      <c r="H5311" s="6" t="str">
        <f>IF(IFERROR(VLOOKUP(B5311,总表!A:D,4,0),"露易")=0," ",IFERROR(VLOOKUP(B5311,总表!A:D,4,0),"-"))</f>
        <v> </v>
      </c>
      <c r="I5311" s="6" t="str">
        <f t="shared" si="331"/>
        <v> </v>
      </c>
    </row>
    <row r="5312" spans="1:9">
      <c r="A5312" s="6">
        <v>5311</v>
      </c>
      <c r="B5312" s="47" t="str">
        <f t="shared" si="328"/>
        <v>000014BF</v>
      </c>
      <c r="C5312" s="47" t="str">
        <f>IFERROR(VLOOKUP(B5312,总表!A:B,2,0),"-")</f>
        <v>帽子类</v>
      </c>
      <c r="D5312" s="6" t="str">
        <f t="shared" si="329"/>
        <v>帽子类</v>
      </c>
      <c r="E5312" s="6" t="str">
        <f>IFERROR(VLOOKUP(B5312,总表!A:D,3,0),"-")</f>
        <v>毛巾帽</v>
      </c>
      <c r="F5312" s="6" t="str">
        <f t="shared" si="330"/>
        <v>毛巾帽</v>
      </c>
      <c r="H5312" s="6" t="str">
        <f>IF(IFERROR(VLOOKUP(B5312,总表!A:D,4,0),"露易")=0," ",IFERROR(VLOOKUP(B5312,总表!A:D,4,0),"-"))</f>
        <v>白色</v>
      </c>
      <c r="I5312" s="6" t="str">
        <f t="shared" si="331"/>
        <v>白色</v>
      </c>
    </row>
    <row r="5313" spans="1:9">
      <c r="A5313" s="6">
        <v>5312</v>
      </c>
      <c r="B5313" s="47" t="str">
        <f t="shared" si="328"/>
        <v>000014C0</v>
      </c>
      <c r="C5313" s="47" t="str">
        <f>IFERROR(VLOOKUP(B5313,总表!A:B,2,0),"-")</f>
        <v>-</v>
      </c>
      <c r="D5313" s="6" t="str">
        <f t="shared" si="329"/>
        <v>-</v>
      </c>
      <c r="E5313" s="6" t="str">
        <f>IFERROR(VLOOKUP(B5313,总表!A:D,3,0),"-")</f>
        <v>-</v>
      </c>
      <c r="F5313" s="6" t="str">
        <f t="shared" si="330"/>
        <v>-</v>
      </c>
      <c r="H5313" s="6" t="str">
        <f>IF(IFERROR(VLOOKUP(B5313,总表!A:D,4,0),"露易")=0," ",IFERROR(VLOOKUP(B5313,总表!A:D,4,0),"-"))</f>
        <v>-</v>
      </c>
      <c r="I5313" s="6" t="str">
        <f t="shared" si="331"/>
        <v>-</v>
      </c>
    </row>
    <row r="5314" spans="1:9">
      <c r="A5314" s="6">
        <v>5313</v>
      </c>
      <c r="B5314" s="47" t="str">
        <f t="shared" ref="B5314:B5377" si="332">DEC2HEX(ROW(A5313),8)</f>
        <v>000014C1</v>
      </c>
      <c r="C5314" s="47" t="str">
        <f>IFERROR(VLOOKUP(B5314,总表!A:B,2,0),"-")</f>
        <v>-</v>
      </c>
      <c r="D5314" s="6" t="str">
        <f t="shared" ref="D5314:D5377" si="333">C5314</f>
        <v>-</v>
      </c>
      <c r="E5314" s="6" t="str">
        <f>IFERROR(VLOOKUP(B5314,总表!A:D,3,0),"-")</f>
        <v>-</v>
      </c>
      <c r="F5314" s="6" t="str">
        <f t="shared" ref="F5314:F5377" si="334">E5314</f>
        <v>-</v>
      </c>
      <c r="H5314" s="6" t="str">
        <f>IF(IFERROR(VLOOKUP(B5314,总表!A:D,4,0),"露易")=0," ",IFERROR(VLOOKUP(B5314,总表!A:D,4,0),"-"))</f>
        <v>-</v>
      </c>
      <c r="I5314" s="6" t="str">
        <f t="shared" ref="I5314:I5377" si="335">H5314</f>
        <v>-</v>
      </c>
    </row>
    <row r="5315" spans="1:9">
      <c r="A5315" s="6">
        <v>5314</v>
      </c>
      <c r="B5315" s="47" t="str">
        <f t="shared" si="332"/>
        <v>000014C2</v>
      </c>
      <c r="C5315" s="47" t="str">
        <f>IFERROR(VLOOKUP(B5315,总表!A:B,2,0),"-")</f>
        <v>-</v>
      </c>
      <c r="D5315" s="6" t="str">
        <f t="shared" si="333"/>
        <v>-</v>
      </c>
      <c r="E5315" s="6" t="str">
        <f>IFERROR(VLOOKUP(B5315,总表!A:D,3,0),"-")</f>
        <v>-</v>
      </c>
      <c r="F5315" s="6" t="str">
        <f t="shared" si="334"/>
        <v>-</v>
      </c>
      <c r="H5315" s="6" t="str">
        <f>IF(IFERROR(VLOOKUP(B5315,总表!A:D,4,0),"露易")=0," ",IFERROR(VLOOKUP(B5315,总表!A:D,4,0),"-"))</f>
        <v>-</v>
      </c>
      <c r="I5315" s="6" t="str">
        <f t="shared" si="335"/>
        <v>-</v>
      </c>
    </row>
    <row r="5316" spans="1:9">
      <c r="A5316" s="6">
        <v>5315</v>
      </c>
      <c r="B5316" s="47" t="str">
        <f t="shared" si="332"/>
        <v>000014C3</v>
      </c>
      <c r="C5316" s="47" t="str">
        <f>IFERROR(VLOOKUP(B5316,总表!A:B,2,0),"-")</f>
        <v>帽子类</v>
      </c>
      <c r="D5316" s="6" t="str">
        <f t="shared" si="333"/>
        <v>帽子类</v>
      </c>
      <c r="E5316" s="6" t="str">
        <f>IFERROR(VLOOKUP(B5316,总表!A:D,3,0),"-")</f>
        <v>尖顶针织帽</v>
      </c>
      <c r="F5316" s="6" t="str">
        <f t="shared" si="334"/>
        <v>尖顶针织帽</v>
      </c>
      <c r="H5316" s="6" t="str">
        <f>IF(IFERROR(VLOOKUP(B5316,总表!A:D,4,0),"露易")=0," ",IFERROR(VLOOKUP(B5316,总表!A:D,4,0),"-"))</f>
        <v>栗子色</v>
      </c>
      <c r="I5316" s="6" t="str">
        <f t="shared" si="335"/>
        <v>栗子色</v>
      </c>
    </row>
    <row r="5317" spans="1:9">
      <c r="A5317" s="6">
        <v>5316</v>
      </c>
      <c r="B5317" s="47" t="str">
        <f t="shared" si="332"/>
        <v>000014C4</v>
      </c>
      <c r="C5317" s="47" t="str">
        <f>IFERROR(VLOOKUP(B5317,总表!A:B,2,0),"-")</f>
        <v>帽子类</v>
      </c>
      <c r="D5317" s="6" t="str">
        <f t="shared" si="333"/>
        <v>帽子类</v>
      </c>
      <c r="E5317" s="51" t="str">
        <f>IFERROR(VLOOKUP(B5317,总表!A:D,3,0),"-")</f>
        <v>钢盔</v>
      </c>
      <c r="F5317" s="51" t="str">
        <f t="shared" si="334"/>
        <v>钢盔</v>
      </c>
      <c r="H5317" s="6" t="str">
        <f>IF(IFERROR(VLOOKUP(B5317,总表!A:D,4,0),"露易")=0," ",IFERROR(VLOOKUP(B5317,总表!A:D,4,0),"-"))</f>
        <v>卡其色</v>
      </c>
      <c r="I5317" s="6" t="str">
        <f t="shared" si="335"/>
        <v>卡其色</v>
      </c>
    </row>
    <row r="5318" spans="1:9">
      <c r="A5318" s="6">
        <v>5317</v>
      </c>
      <c r="B5318" s="47" t="str">
        <f t="shared" si="332"/>
        <v>000014C5</v>
      </c>
      <c r="C5318" s="47" t="str">
        <f>IFERROR(VLOOKUP(B5318,总表!A:B,2,0),"-")</f>
        <v>上衣</v>
      </c>
      <c r="D5318" s="6" t="str">
        <f t="shared" si="333"/>
        <v>上衣</v>
      </c>
      <c r="E5318" s="6" t="str">
        <f>IFERROR(VLOOKUP(B5318,总表!A:D,3,0),"-")</f>
        <v>舞蹈运动服</v>
      </c>
      <c r="F5318" s="6" t="str">
        <f t="shared" si="334"/>
        <v>舞蹈运动服</v>
      </c>
      <c r="H5318" s="6" t="str">
        <f>IF(IFERROR(VLOOKUP(B5318,总表!A:D,4,0),"露易")=0," ",IFERROR(VLOOKUP(B5318,总表!A:D,4,0),"-"))</f>
        <v>黑色</v>
      </c>
      <c r="I5318" s="6" t="str">
        <f t="shared" si="335"/>
        <v>黑色</v>
      </c>
    </row>
    <row r="5319" spans="1:9">
      <c r="A5319" s="6">
        <v>5318</v>
      </c>
      <c r="B5319" s="47" t="str">
        <f t="shared" si="332"/>
        <v>000014C6</v>
      </c>
      <c r="C5319" s="47" t="str">
        <f>IFERROR(VLOOKUP(B5319,总表!A:B,2,0),"-")</f>
        <v>-</v>
      </c>
      <c r="D5319" s="6" t="str">
        <f t="shared" si="333"/>
        <v>-</v>
      </c>
      <c r="E5319" s="6" t="str">
        <f>IFERROR(VLOOKUP(B5319,总表!A:D,3,0),"-")</f>
        <v>-</v>
      </c>
      <c r="F5319" s="6" t="str">
        <f t="shared" si="334"/>
        <v>-</v>
      </c>
      <c r="H5319" s="6" t="str">
        <f>IF(IFERROR(VLOOKUP(B5319,总表!A:D,4,0),"露易")=0," ",IFERROR(VLOOKUP(B5319,总表!A:D,4,0),"-"))</f>
        <v>-</v>
      </c>
      <c r="I5319" s="6" t="str">
        <f t="shared" si="335"/>
        <v>-</v>
      </c>
    </row>
    <row r="5320" spans="1:9">
      <c r="A5320" s="6">
        <v>5319</v>
      </c>
      <c r="B5320" s="47" t="str">
        <f t="shared" si="332"/>
        <v>000014C7</v>
      </c>
      <c r="C5320" s="47" t="str">
        <f>IFERROR(VLOOKUP(B5320,总表!A:B,2,0),"-")</f>
        <v>-</v>
      </c>
      <c r="D5320" s="6" t="str">
        <f t="shared" si="333"/>
        <v>-</v>
      </c>
      <c r="E5320" s="6" t="str">
        <f>IFERROR(VLOOKUP(B5320,总表!A:D,3,0),"-")</f>
        <v>-</v>
      </c>
      <c r="F5320" s="6" t="str">
        <f t="shared" si="334"/>
        <v>-</v>
      </c>
      <c r="H5320" s="6" t="str">
        <f>IF(IFERROR(VLOOKUP(B5320,总表!A:D,4,0),"露易")=0," ",IFERROR(VLOOKUP(B5320,总表!A:D,4,0),"-"))</f>
        <v>-</v>
      </c>
      <c r="I5320" s="6" t="str">
        <f t="shared" si="335"/>
        <v>-</v>
      </c>
    </row>
    <row r="5321" spans="1:9">
      <c r="A5321" s="6">
        <v>5320</v>
      </c>
      <c r="B5321" s="47" t="str">
        <f t="shared" si="332"/>
        <v>000014C8</v>
      </c>
      <c r="C5321" s="47" t="str">
        <f>IFERROR(VLOOKUP(B5321,总表!A:B,2,0),"-")</f>
        <v>其他类</v>
      </c>
      <c r="D5321" s="6" t="str">
        <f t="shared" si="333"/>
        <v>其他类</v>
      </c>
      <c r="E5321" s="6" t="str">
        <f>IFERROR(VLOOKUP(B5321,总表!A:D,3,0),"-")</f>
        <v>陶笛</v>
      </c>
      <c r="F5321" s="6" t="str">
        <f t="shared" si="334"/>
        <v>陶笛</v>
      </c>
      <c r="H5321" s="6" t="str">
        <f>IF(IFERROR(VLOOKUP(B5321,总表!A:D,4,0),"露易")=0," ",IFERROR(VLOOKUP(B5321,总表!A:D,4,0),"-"))</f>
        <v> </v>
      </c>
      <c r="I5321" s="6" t="str">
        <f t="shared" si="335"/>
        <v> </v>
      </c>
    </row>
    <row r="5322" spans="1:9">
      <c r="A5322" s="6">
        <v>5321</v>
      </c>
      <c r="B5322" s="47" t="str">
        <f t="shared" si="332"/>
        <v>000014C9</v>
      </c>
      <c r="C5322" s="47" t="str">
        <f>IFERROR(VLOOKUP(B5322,总表!A:B,2,0),"-")</f>
        <v>-</v>
      </c>
      <c r="D5322" s="6" t="str">
        <f t="shared" si="333"/>
        <v>-</v>
      </c>
      <c r="E5322" s="6" t="str">
        <f>IFERROR(VLOOKUP(B5322,总表!A:D,3,0),"-")</f>
        <v>-</v>
      </c>
      <c r="F5322" s="6" t="str">
        <f t="shared" si="334"/>
        <v>-</v>
      </c>
      <c r="H5322" s="6" t="str">
        <f>IF(IFERROR(VLOOKUP(B5322,总表!A:D,4,0),"露易")=0," ",IFERROR(VLOOKUP(B5322,总表!A:D,4,0),"-"))</f>
        <v>-</v>
      </c>
      <c r="I5322" s="6" t="str">
        <f t="shared" si="335"/>
        <v>-</v>
      </c>
    </row>
    <row r="5323" spans="1:9">
      <c r="A5323" s="6">
        <v>5322</v>
      </c>
      <c r="B5323" s="47" t="str">
        <f t="shared" si="332"/>
        <v>000014CA</v>
      </c>
      <c r="C5323" s="50" t="str">
        <f>IFERROR(VLOOKUP(B5323,总表!A:B,2,0),"-")</f>
        <v>头戴类</v>
      </c>
      <c r="D5323" s="51" t="str">
        <f t="shared" si="333"/>
        <v>头戴类</v>
      </c>
      <c r="E5323" s="6" t="str">
        <f>IFERROR(VLOOKUP(B5323,总表!A:D,3,0),"-")</f>
        <v>小偷头巾</v>
      </c>
      <c r="F5323" s="6" t="str">
        <f t="shared" si="334"/>
        <v>小偷头巾</v>
      </c>
      <c r="H5323" s="51" t="str">
        <f>IF(IFERROR(VLOOKUP(B5323,总表!A:D,4,0),"露易")=0," ",IFERROR(VLOOKUP(B5323,总表!A:D,4,0),"-"))</f>
        <v>绿色</v>
      </c>
      <c r="I5323" s="51" t="str">
        <f t="shared" si="335"/>
        <v>绿色</v>
      </c>
    </row>
    <row r="5324" spans="1:9">
      <c r="A5324" s="6">
        <v>5323</v>
      </c>
      <c r="B5324" s="47" t="str">
        <f t="shared" si="332"/>
        <v>000014CB</v>
      </c>
      <c r="C5324" s="50" t="str">
        <f>IFERROR(VLOOKUP(B5324,总表!A:B,2,0),"-")</f>
        <v>头戴类</v>
      </c>
      <c r="D5324" s="51" t="str">
        <f t="shared" si="333"/>
        <v>头戴类</v>
      </c>
      <c r="E5324" s="6" t="str">
        <f>IFERROR(VLOOKUP(B5324,总表!A:D,3,0),"-")</f>
        <v>童话风头巾</v>
      </c>
      <c r="F5324" s="6" t="str">
        <f t="shared" si="334"/>
        <v>童话风头巾</v>
      </c>
      <c r="H5324" s="51" t="str">
        <f>IF(IFERROR(VLOOKUP(B5324,总表!A:D,4,0),"露易")=0," ",IFERROR(VLOOKUP(B5324,总表!A:D,4,0),"-"))</f>
        <v>红色</v>
      </c>
      <c r="I5324" s="51" t="str">
        <f t="shared" si="335"/>
        <v>红色</v>
      </c>
    </row>
    <row r="5325" spans="1:9">
      <c r="A5325" s="6">
        <v>5324</v>
      </c>
      <c r="B5325" s="47" t="str">
        <f t="shared" si="332"/>
        <v>000014CC</v>
      </c>
      <c r="C5325" s="50" t="str">
        <f>IFERROR(VLOOKUP(B5325,总表!A:B,2,0),"-")</f>
        <v>头戴类</v>
      </c>
      <c r="D5325" s="51" t="str">
        <f t="shared" si="333"/>
        <v>头戴类</v>
      </c>
      <c r="E5325" s="6" t="str">
        <f>IFERROR(VLOOKUP(B5325,总表!A:D,3,0),"-")</f>
        <v>木乃伊头套</v>
      </c>
      <c r="F5325" s="6" t="str">
        <f t="shared" si="334"/>
        <v>木乃伊头套</v>
      </c>
      <c r="H5325" s="6" t="str">
        <f>IF(IFERROR(VLOOKUP(B5325,总表!A:D,4,0),"露易")=0," ",IFERROR(VLOOKUP(B5325,总表!A:D,4,0),"-"))</f>
        <v>白色</v>
      </c>
      <c r="I5325" s="6" t="str">
        <f t="shared" si="335"/>
        <v>白色</v>
      </c>
    </row>
    <row r="5326" spans="1:9">
      <c r="A5326" s="6">
        <v>5325</v>
      </c>
      <c r="B5326" s="47" t="str">
        <f t="shared" si="332"/>
        <v>000014CD</v>
      </c>
      <c r="C5326" s="50" t="str">
        <f>IFERROR(VLOOKUP(B5326,总表!A:B,2,0),"-")</f>
        <v>头戴类</v>
      </c>
      <c r="D5326" s="51" t="str">
        <f t="shared" si="333"/>
        <v>头戴类</v>
      </c>
      <c r="E5326" s="6" t="str">
        <f>IFERROR(VLOOKUP(B5326,总表!A:D,3,0),"-")</f>
        <v>兔子头套</v>
      </c>
      <c r="F5326" s="6" t="str">
        <f t="shared" si="334"/>
        <v>兔子头套</v>
      </c>
      <c r="H5326" s="6" t="str">
        <f>IF(IFERROR(VLOOKUP(B5326,总表!A:D,4,0),"露易")=0," ",IFERROR(VLOOKUP(B5326,总表!A:D,4,0),"-"))</f>
        <v>粉红</v>
      </c>
      <c r="I5326" s="6" t="str">
        <f t="shared" si="335"/>
        <v>粉红</v>
      </c>
    </row>
    <row r="5327" spans="1:9">
      <c r="A5327" s="6">
        <v>5326</v>
      </c>
      <c r="B5327" s="47" t="str">
        <f t="shared" si="332"/>
        <v>000014CE</v>
      </c>
      <c r="C5327" s="50" t="str">
        <f>IFERROR(VLOOKUP(B5327,总表!A:B,2,0),"-")</f>
        <v>头戴类</v>
      </c>
      <c r="D5327" s="51" t="str">
        <f t="shared" si="333"/>
        <v>头戴类</v>
      </c>
      <c r="E5327" s="6" t="str">
        <f>IFERROR(VLOOKUP(B5327,总表!A:D,3,0),"-")</f>
        <v>猫头套</v>
      </c>
      <c r="F5327" s="6" t="str">
        <f t="shared" si="334"/>
        <v>猫头套</v>
      </c>
      <c r="H5327" s="6" t="str">
        <f>IF(IFERROR(VLOOKUP(B5327,总表!A:D,4,0),"露易")=0," ",IFERROR(VLOOKUP(B5327,总表!A:D,4,0),"-"))</f>
        <v>海军蓝</v>
      </c>
      <c r="I5327" s="6" t="str">
        <f t="shared" si="335"/>
        <v>海军蓝</v>
      </c>
    </row>
    <row r="5328" spans="1:9">
      <c r="A5328" s="6">
        <v>5327</v>
      </c>
      <c r="B5328" s="47" t="str">
        <f t="shared" si="332"/>
        <v>000014CF</v>
      </c>
      <c r="C5328" s="50" t="str">
        <f>IFERROR(VLOOKUP(B5328,总表!A:B,2,0),"-")</f>
        <v>头戴类</v>
      </c>
      <c r="D5328" s="51" t="str">
        <f t="shared" si="333"/>
        <v>头戴类</v>
      </c>
      <c r="E5328" s="6" t="str">
        <f>IFERROR(VLOOKUP(B5328,总表!A:D,3,0),"-")</f>
        <v>全罩式头套</v>
      </c>
      <c r="F5328" s="6" t="str">
        <f t="shared" si="334"/>
        <v>全罩式头套</v>
      </c>
      <c r="H5328" s="51" t="str">
        <f>IF(IFERROR(VLOOKUP(B5328,总表!A:D,4,0),"露易")=0," ",IFERROR(VLOOKUP(B5328,总表!A:D,4,0),"-"))</f>
        <v>绿色</v>
      </c>
      <c r="I5328" s="51" t="str">
        <f t="shared" si="335"/>
        <v>绿色</v>
      </c>
    </row>
    <row r="5329" spans="1:9">
      <c r="A5329" s="6">
        <v>5328</v>
      </c>
      <c r="B5329" s="47" t="str">
        <f t="shared" si="332"/>
        <v>000014D0</v>
      </c>
      <c r="C5329" s="50" t="str">
        <f>IFERROR(VLOOKUP(B5329,总表!A:B,2,0),"-")</f>
        <v>头戴类</v>
      </c>
      <c r="D5329" s="51" t="str">
        <f t="shared" si="333"/>
        <v>头戴类</v>
      </c>
      <c r="E5329" s="6" t="str">
        <f>IFERROR(VLOOKUP(B5329,总表!A:D,3,0),"-")</f>
        <v>骸骨头套</v>
      </c>
      <c r="F5329" s="6" t="str">
        <f t="shared" si="334"/>
        <v>骸骨头套</v>
      </c>
      <c r="H5329" s="6" t="str">
        <f>IF(IFERROR(VLOOKUP(B5329,总表!A:D,4,0),"露易")=0," ",IFERROR(VLOOKUP(B5329,总表!A:D,4,0),"-"))</f>
        <v>白色</v>
      </c>
      <c r="I5329" s="6" t="str">
        <f t="shared" si="335"/>
        <v>白色</v>
      </c>
    </row>
    <row r="5330" spans="1:9">
      <c r="A5330" s="6">
        <v>5329</v>
      </c>
      <c r="B5330" s="47" t="str">
        <f t="shared" si="332"/>
        <v>000014D1</v>
      </c>
      <c r="C5330" s="47" t="str">
        <f>IFERROR(VLOOKUP(B5330,总表!A:B,2,0),"-")</f>
        <v>帽子类</v>
      </c>
      <c r="D5330" s="6" t="str">
        <f t="shared" si="333"/>
        <v>帽子类</v>
      </c>
      <c r="E5330" s="6" t="str">
        <f>IFERROR(VLOOKUP(B5330,总表!A:D,3,0),"-")</f>
        <v>短版针织帽</v>
      </c>
      <c r="F5330" s="6" t="str">
        <f t="shared" si="334"/>
        <v>短版针织帽</v>
      </c>
      <c r="H5330" s="51" t="str">
        <f>IF(IFERROR(VLOOKUP(B5330,总表!A:D,4,0),"露易")=0," ",IFERROR(VLOOKUP(B5330,总表!A:D,4,0),"-"))</f>
        <v>绿色</v>
      </c>
      <c r="I5330" s="51" t="str">
        <f t="shared" si="335"/>
        <v>绿色</v>
      </c>
    </row>
    <row r="5331" spans="1:9">
      <c r="A5331" s="6">
        <v>5330</v>
      </c>
      <c r="B5331" s="47" t="str">
        <f t="shared" si="332"/>
        <v>000014D2</v>
      </c>
      <c r="C5331" s="50" t="str">
        <f>IFERROR(VLOOKUP(B5331,总表!A:B,2,0),"-")</f>
        <v>头戴类</v>
      </c>
      <c r="D5331" s="51" t="str">
        <f t="shared" si="333"/>
        <v>头戴类</v>
      </c>
      <c r="E5331" s="6" t="str">
        <f>IFERROR(VLOOKUP(B5331,总表!A:D,3,0),"-")</f>
        <v>熊头套</v>
      </c>
      <c r="F5331" s="6" t="str">
        <f t="shared" si="334"/>
        <v>熊头套</v>
      </c>
      <c r="H5331" s="6" t="str">
        <f>IF(IFERROR(VLOOKUP(B5331,总表!A:D,4,0),"露易")=0," ",IFERROR(VLOOKUP(B5331,总表!A:D,4,0),"-"))</f>
        <v>棕色</v>
      </c>
      <c r="I5331" s="6" t="str">
        <f t="shared" si="335"/>
        <v>棕色</v>
      </c>
    </row>
    <row r="5332" spans="1:9">
      <c r="A5332" s="6">
        <v>5331</v>
      </c>
      <c r="B5332" s="47" t="str">
        <f t="shared" si="332"/>
        <v>000014D3</v>
      </c>
      <c r="C5332" s="50" t="str">
        <f>IFERROR(VLOOKUP(B5332,总表!A:B,2,0),"-")</f>
        <v>头戴类</v>
      </c>
      <c r="D5332" s="51" t="str">
        <f t="shared" si="333"/>
        <v>头戴类</v>
      </c>
      <c r="E5332" s="6" t="str">
        <f>IFERROR(VLOOKUP(B5332,总表!A:D,3,0),"-")</f>
        <v>河童头套</v>
      </c>
      <c r="F5332" s="6" t="str">
        <f t="shared" si="334"/>
        <v>河童头套</v>
      </c>
      <c r="H5332" s="51" t="str">
        <f>IF(IFERROR(VLOOKUP(B5332,总表!A:D,4,0),"露易")=0," ",IFERROR(VLOOKUP(B5332,总表!A:D,4,0),"-"))</f>
        <v>绿色</v>
      </c>
      <c r="I5332" s="51" t="str">
        <f t="shared" si="335"/>
        <v>绿色</v>
      </c>
    </row>
    <row r="5333" spans="1:9">
      <c r="A5333" s="6">
        <v>5332</v>
      </c>
      <c r="B5333" s="47" t="str">
        <f t="shared" si="332"/>
        <v>000014D4</v>
      </c>
      <c r="C5333" s="47" t="str">
        <f>IFERROR(VLOOKUP(B5333,总表!A:B,2,0),"-")</f>
        <v>帽子类</v>
      </c>
      <c r="D5333" s="6" t="str">
        <f t="shared" si="333"/>
        <v>帽子类</v>
      </c>
      <c r="E5333" s="6" t="str">
        <f>IFERROR(VLOOKUP(B5333,总表!A:D,3,0),"-")</f>
        <v>船长帽子</v>
      </c>
      <c r="F5333" s="6" t="str">
        <f t="shared" si="334"/>
        <v>船长帽子</v>
      </c>
      <c r="H5333" s="6" t="str">
        <f>IF(IFERROR(VLOOKUP(B5333,总表!A:D,4,0),"露易")=0," ",IFERROR(VLOOKUP(B5333,总表!A:D,4,0),"-"))</f>
        <v>白色</v>
      </c>
      <c r="I5333" s="6" t="str">
        <f t="shared" si="335"/>
        <v>白色</v>
      </c>
    </row>
    <row r="5334" spans="1:9">
      <c r="A5334" s="6">
        <v>5333</v>
      </c>
      <c r="B5334" s="47" t="str">
        <f t="shared" si="332"/>
        <v>000014D5</v>
      </c>
      <c r="C5334" s="47" t="str">
        <f>IFERROR(VLOOKUP(B5334,总表!A:B,2,0),"-")</f>
        <v>帽子类</v>
      </c>
      <c r="D5334" s="6" t="str">
        <f t="shared" si="333"/>
        <v>帽子类</v>
      </c>
      <c r="E5334" s="51" t="str">
        <f>IFERROR(VLOOKUP(B5334,总表!A:D,3,0),"-")</f>
        <v>报童帽</v>
      </c>
      <c r="F5334" s="51" t="str">
        <f t="shared" si="334"/>
        <v>报童帽</v>
      </c>
      <c r="H5334" s="51" t="str">
        <f>IF(IFERROR(VLOOKUP(B5334,总表!A:D,4,0),"露易")=0," ",IFERROR(VLOOKUP(B5334,总表!A:D,4,0),"-"))</f>
        <v>驼色</v>
      </c>
      <c r="I5334" s="51" t="str">
        <f t="shared" si="335"/>
        <v>驼色</v>
      </c>
    </row>
    <row r="5335" spans="1:9">
      <c r="A5335" s="6">
        <v>5334</v>
      </c>
      <c r="B5335" s="47" t="str">
        <f t="shared" si="332"/>
        <v>000014D6</v>
      </c>
      <c r="C5335" s="50" t="str">
        <f>IFERROR(VLOOKUP(B5335,总表!A:B,2,0),"-")</f>
        <v>头戴类</v>
      </c>
      <c r="D5335" s="51" t="str">
        <f t="shared" si="333"/>
        <v>头戴类</v>
      </c>
      <c r="E5335" s="51" t="str">
        <f>IFERROR(VLOOKUP(B5335,总表!A:D,3,0),"-")</f>
        <v>铁甲头盔</v>
      </c>
      <c r="F5335" s="51" t="str">
        <f t="shared" si="334"/>
        <v>铁甲头盔</v>
      </c>
      <c r="H5335" s="6" t="str">
        <f>IF(IFERROR(VLOOKUP(B5335,总表!A:D,4,0),"露易")=0," ",IFERROR(VLOOKUP(B5335,总表!A:D,4,0),"-"))</f>
        <v>灰色</v>
      </c>
      <c r="I5335" s="6" t="str">
        <f t="shared" si="335"/>
        <v>灰色</v>
      </c>
    </row>
    <row r="5336" spans="1:9">
      <c r="A5336" s="6">
        <v>5335</v>
      </c>
      <c r="B5336" s="47" t="str">
        <f t="shared" si="332"/>
        <v>000014D7</v>
      </c>
      <c r="C5336" s="50" t="str">
        <f>IFERROR(VLOOKUP(B5336,总表!A:B,2,0),"-")</f>
        <v>头戴类</v>
      </c>
      <c r="D5336" s="51" t="str">
        <f t="shared" si="333"/>
        <v>头戴类</v>
      </c>
      <c r="E5336" s="6" t="str">
        <f>IFERROR(VLOOKUP(B5336,总表!A:D,3,0),"-")</f>
        <v>青蛙头套</v>
      </c>
      <c r="F5336" s="6" t="str">
        <f t="shared" si="334"/>
        <v>青蛙头套</v>
      </c>
      <c r="H5336" s="51" t="str">
        <f>IF(IFERROR(VLOOKUP(B5336,总表!A:D,4,0),"露易")=0," ",IFERROR(VLOOKUP(B5336,总表!A:D,4,0),"-"))</f>
        <v>绿色</v>
      </c>
      <c r="I5336" s="51" t="str">
        <f t="shared" si="335"/>
        <v>绿色</v>
      </c>
    </row>
    <row r="5337" spans="1:9">
      <c r="A5337" s="6">
        <v>5336</v>
      </c>
      <c r="B5337" s="47" t="str">
        <f t="shared" si="332"/>
        <v>000014D8</v>
      </c>
      <c r="C5337" s="47" t="str">
        <f>IFERROR(VLOOKUP(B5337,总表!A:B,2,0),"-")</f>
        <v>帽子类</v>
      </c>
      <c r="D5337" s="6" t="str">
        <f t="shared" si="333"/>
        <v>帽子类</v>
      </c>
      <c r="E5337" s="6" t="str">
        <f>IFERROR(VLOOKUP(B5337,总表!A:D,3,0),"-")</f>
        <v>尖头帽</v>
      </c>
      <c r="F5337" s="6" t="str">
        <f t="shared" si="334"/>
        <v>尖头帽</v>
      </c>
      <c r="H5337" s="51" t="str">
        <f>IF(IFERROR(VLOOKUP(B5337,总表!A:D,4,0),"露易")=0," ",IFERROR(VLOOKUP(B5337,总表!A:D,4,0),"-"))</f>
        <v>蓝色</v>
      </c>
      <c r="I5337" s="51" t="str">
        <f t="shared" si="335"/>
        <v>蓝色</v>
      </c>
    </row>
    <row r="5338" spans="1:9">
      <c r="A5338" s="6">
        <v>5337</v>
      </c>
      <c r="B5338" s="47" t="str">
        <f t="shared" si="332"/>
        <v>000014D9</v>
      </c>
      <c r="C5338" s="50" t="str">
        <f>IFERROR(VLOOKUP(B5338,总表!A:B,2,0),"-")</f>
        <v>摆设类</v>
      </c>
      <c r="D5338" s="51" t="str">
        <f t="shared" si="333"/>
        <v>摆设类</v>
      </c>
      <c r="E5338" s="6" t="str">
        <f>IFERROR(VLOOKUP(B5338,总表!A:D,3,0),"-")</f>
        <v>3层雪人</v>
      </c>
      <c r="F5338" s="6" t="str">
        <f t="shared" si="334"/>
        <v>3层雪人</v>
      </c>
      <c r="H5338" s="6" t="str">
        <f>IF(IFERROR(VLOOKUP(B5338,总表!A:D,4,0),"露易")=0," ",IFERROR(VLOOKUP(B5338,总表!A:D,4,0),"-"))</f>
        <v> </v>
      </c>
      <c r="I5338" s="6" t="str">
        <f t="shared" si="335"/>
        <v> </v>
      </c>
    </row>
    <row r="5339" spans="1:9">
      <c r="A5339" s="6">
        <v>5338</v>
      </c>
      <c r="B5339" s="47" t="str">
        <f t="shared" si="332"/>
        <v>000014DA</v>
      </c>
      <c r="C5339" s="50" t="str">
        <f>IFERROR(VLOOKUP(B5339,总表!A:B,2,0),"-")</f>
        <v>摆设类</v>
      </c>
      <c r="D5339" s="51" t="str">
        <f t="shared" si="333"/>
        <v>摆设类</v>
      </c>
      <c r="E5339" s="51" t="str">
        <f>IFERROR(VLOOKUP(B5339,总表!A:D,3,0),"-")</f>
        <v>简单壁板</v>
      </c>
      <c r="F5339" s="51" t="str">
        <f t="shared" si="334"/>
        <v>简单壁板</v>
      </c>
      <c r="H5339" s="6" t="str">
        <f>IF(IFERROR(VLOOKUP(B5339,总表!A:D,4,0),"露易")=0," ",IFERROR(VLOOKUP(B5339,总表!A:D,4,0),"-"))</f>
        <v> </v>
      </c>
      <c r="I5339" s="6" t="str">
        <f t="shared" si="335"/>
        <v> </v>
      </c>
    </row>
    <row r="5340" spans="1:9">
      <c r="A5340" s="6">
        <v>5339</v>
      </c>
      <c r="B5340" s="47" t="str">
        <f t="shared" si="332"/>
        <v>000014DB</v>
      </c>
      <c r="C5340" s="47" t="str">
        <f>IFERROR(VLOOKUP(B5340,总表!A:B,2,0),"-")</f>
        <v>昆虫类</v>
      </c>
      <c r="D5340" s="6" t="str">
        <f t="shared" si="333"/>
        <v>昆虫类</v>
      </c>
      <c r="E5340" s="6" t="str">
        <f>IFERROR(VLOOKUP(B5340,总表!A:D,3,0),"-")</f>
        <v>豆娘</v>
      </c>
      <c r="F5340" s="6" t="str">
        <f t="shared" si="334"/>
        <v>豆娘</v>
      </c>
      <c r="G5340" s="6">
        <v>500</v>
      </c>
      <c r="H5340" s="6" t="str">
        <f>IF(IFERROR(VLOOKUP(B5340,总表!A:D,4,0),"露易")=0," ",IFERROR(VLOOKUP(B5340,总表!A:D,4,0),"-"))</f>
        <v> </v>
      </c>
      <c r="I5340" s="6" t="str">
        <f t="shared" si="335"/>
        <v> </v>
      </c>
    </row>
    <row r="5341" spans="1:9">
      <c r="A5341" s="6">
        <v>5340</v>
      </c>
      <c r="B5341" s="47" t="str">
        <f t="shared" si="332"/>
        <v>000014DC</v>
      </c>
      <c r="C5341" s="47" t="str">
        <f>IFERROR(VLOOKUP(B5341,总表!A:B,2,0),"-")</f>
        <v>帽子类</v>
      </c>
      <c r="D5341" s="6" t="str">
        <f t="shared" si="333"/>
        <v>帽子类</v>
      </c>
      <c r="E5341" s="6" t="str">
        <f>IFERROR(VLOOKUP(B5341,总表!A:D,3,0),"-")</f>
        <v>气球帽</v>
      </c>
      <c r="F5341" s="6" t="str">
        <f t="shared" si="334"/>
        <v>气球帽</v>
      </c>
      <c r="H5341" s="6" t="str">
        <f>IF(IFERROR(VLOOKUP(B5341,总表!A:D,4,0),"露易")=0," ",IFERROR(VLOOKUP(B5341,总表!A:D,4,0),"-"))</f>
        <v>彩虹色</v>
      </c>
      <c r="I5341" s="6" t="str">
        <f t="shared" si="335"/>
        <v>彩虹色</v>
      </c>
    </row>
    <row r="5342" spans="1:9">
      <c r="A5342" s="6">
        <v>5341</v>
      </c>
      <c r="B5342" s="47" t="str">
        <f t="shared" si="332"/>
        <v>000014DD</v>
      </c>
      <c r="C5342" s="50" t="str">
        <f>IFERROR(VLOOKUP(B5342,总表!A:B,2,0),"-")</f>
        <v>裤裙类</v>
      </c>
      <c r="D5342" s="51" t="str">
        <f t="shared" si="333"/>
        <v>裤裙类</v>
      </c>
      <c r="E5342" s="6" t="str">
        <f>IFERROR(VLOOKUP(B5342,总表!A:D,3,0),"-")</f>
        <v>舞蹈运动裤</v>
      </c>
      <c r="F5342" s="6" t="str">
        <f t="shared" si="334"/>
        <v>舞蹈运动裤</v>
      </c>
      <c r="H5342" s="6" t="str">
        <f>IF(IFERROR(VLOOKUP(B5342,总表!A:D,4,0),"露易")=0," ",IFERROR(VLOOKUP(B5342,总表!A:D,4,0),"-"))</f>
        <v>黑色</v>
      </c>
      <c r="I5342" s="6" t="str">
        <f t="shared" si="335"/>
        <v>黑色</v>
      </c>
    </row>
    <row r="5343" spans="1:9">
      <c r="A5343" s="6">
        <v>5342</v>
      </c>
      <c r="B5343" s="47" t="str">
        <f t="shared" si="332"/>
        <v>000014DE</v>
      </c>
      <c r="C5343" s="47" t="str">
        <f>IFERROR(VLOOKUP(B5343,总表!A:B,2,0),"-")</f>
        <v>房前信箱</v>
      </c>
      <c r="D5343" s="6" t="str">
        <f t="shared" si="333"/>
        <v>房前信箱</v>
      </c>
      <c r="E5343" s="6" t="str">
        <f>IFERROR(VLOOKUP(B5343,总表!A:D,3,0),"-")</f>
        <v>方形信箱</v>
      </c>
      <c r="F5343" s="6" t="str">
        <f t="shared" si="334"/>
        <v>方形信箱</v>
      </c>
      <c r="H5343" s="6" t="str">
        <f>IF(IFERROR(VLOOKUP(B5343,总表!A:D,4,0),"露易")=0," ",IFERROR(VLOOKUP(B5343,总表!A:D,4,0),"-"))</f>
        <v> </v>
      </c>
      <c r="I5343" s="6" t="str">
        <f t="shared" si="335"/>
        <v> </v>
      </c>
    </row>
    <row r="5344" spans="1:9">
      <c r="A5344" s="6">
        <v>5343</v>
      </c>
      <c r="B5344" s="47" t="str">
        <f t="shared" si="332"/>
        <v>000014DF</v>
      </c>
      <c r="C5344" s="47" t="str">
        <f>IFERROR(VLOOKUP(B5344,总表!A:B,2,0),"-")</f>
        <v>房前信箱</v>
      </c>
      <c r="D5344" s="6" t="str">
        <f t="shared" si="333"/>
        <v>房前信箱</v>
      </c>
      <c r="E5344" s="6" t="str">
        <f>IFERROR(VLOOKUP(B5344,总表!A:D,3,0),"-")</f>
        <v>木信箱</v>
      </c>
      <c r="F5344" s="6" t="str">
        <f t="shared" si="334"/>
        <v>木信箱</v>
      </c>
      <c r="H5344" s="6" t="str">
        <f>IF(IFERROR(VLOOKUP(B5344,总表!A:D,4,0),"露易")=0," ",IFERROR(VLOOKUP(B5344,总表!A:D,4,0),"-"))</f>
        <v> </v>
      </c>
      <c r="I5344" s="6" t="str">
        <f t="shared" si="335"/>
        <v> </v>
      </c>
    </row>
    <row r="5345" spans="1:9">
      <c r="A5345" s="6">
        <v>5344</v>
      </c>
      <c r="B5345" s="47" t="str">
        <f t="shared" si="332"/>
        <v>000014E0</v>
      </c>
      <c r="C5345" s="47" t="str">
        <f>IFERROR(VLOOKUP(B5345,总表!A:B,2,0),"-")</f>
        <v>房前信箱</v>
      </c>
      <c r="D5345" s="6" t="str">
        <f t="shared" si="333"/>
        <v>房前信箱</v>
      </c>
      <c r="E5345" s="6" t="str">
        <f>IFERROR(VLOOKUP(B5345,总表!A:D,3,0),"-")</f>
        <v>大信箱</v>
      </c>
      <c r="F5345" s="6" t="str">
        <f t="shared" si="334"/>
        <v>大信箱</v>
      </c>
      <c r="H5345" s="6" t="str">
        <f>IF(IFERROR(VLOOKUP(B5345,总表!A:D,4,0),"露易")=0," ",IFERROR(VLOOKUP(B5345,总表!A:D,4,0),"-"))</f>
        <v> </v>
      </c>
      <c r="I5345" s="6" t="str">
        <f t="shared" si="335"/>
        <v> </v>
      </c>
    </row>
    <row r="5346" spans="1:9">
      <c r="A5346" s="6">
        <v>5345</v>
      </c>
      <c r="B5346" s="47" t="str">
        <f t="shared" si="332"/>
        <v>000014E1</v>
      </c>
      <c r="C5346" s="47" t="str">
        <f>IFERROR(VLOOKUP(B5346,总表!A:B,2,0),"-")</f>
        <v>-</v>
      </c>
      <c r="D5346" s="6" t="str">
        <f t="shared" si="333"/>
        <v>-</v>
      </c>
      <c r="E5346" s="6" t="str">
        <f>IFERROR(VLOOKUP(B5346,总表!A:D,3,0),"-")</f>
        <v>-</v>
      </c>
      <c r="F5346" s="6" t="str">
        <f t="shared" si="334"/>
        <v>-</v>
      </c>
      <c r="G5346" s="6" t="s">
        <v>9</v>
      </c>
      <c r="H5346" s="6" t="str">
        <f>IF(IFERROR(VLOOKUP(B5346,总表!A:D,4,0),"露易")=0," ",IFERROR(VLOOKUP(B5346,总表!A:D,4,0),"-"))</f>
        <v>-</v>
      </c>
      <c r="I5346" s="6" t="str">
        <f t="shared" si="335"/>
        <v>-</v>
      </c>
    </row>
    <row r="5347" spans="1:9">
      <c r="A5347" s="6">
        <v>5346</v>
      </c>
      <c r="B5347" s="47" t="str">
        <f t="shared" si="332"/>
        <v>000014E2</v>
      </c>
      <c r="C5347" s="50" t="str">
        <f>IFERROR(VLOOKUP(B5347,总表!A:B,2,0),"-")</f>
        <v>头戴类</v>
      </c>
      <c r="D5347" s="51" t="str">
        <f t="shared" si="333"/>
        <v>头戴类</v>
      </c>
      <c r="E5347" s="6" t="str">
        <f>IFERROR(VLOOKUP(B5347,总表!A:D,3,0),"-")</f>
        <v>金甲头盔</v>
      </c>
      <c r="F5347" s="6" t="str">
        <f t="shared" si="334"/>
        <v>金甲头盔</v>
      </c>
      <c r="H5347" s="6" t="str">
        <f>IF(IFERROR(VLOOKUP(B5347,总表!A:D,4,0),"露易")=0," ",IFERROR(VLOOKUP(B5347,总表!A:D,4,0),"-"))</f>
        <v>金色</v>
      </c>
      <c r="I5347" s="6" t="str">
        <f t="shared" si="335"/>
        <v>金色</v>
      </c>
    </row>
    <row r="5348" spans="1:9">
      <c r="A5348" s="6">
        <v>5347</v>
      </c>
      <c r="B5348" s="47" t="str">
        <f t="shared" si="332"/>
        <v>000014E3</v>
      </c>
      <c r="C5348" s="47" t="str">
        <f>IFERROR(VLOOKUP(B5348,总表!A:B,2,0),"-")</f>
        <v>-</v>
      </c>
      <c r="D5348" s="6" t="str">
        <f t="shared" si="333"/>
        <v>-</v>
      </c>
      <c r="E5348" s="6" t="str">
        <f>IFERROR(VLOOKUP(B5348,总表!A:D,3,0),"-")</f>
        <v>-</v>
      </c>
      <c r="F5348" s="6" t="str">
        <f t="shared" si="334"/>
        <v>-</v>
      </c>
      <c r="G5348" s="6" t="s">
        <v>9</v>
      </c>
      <c r="H5348" s="6" t="str">
        <f>IF(IFERROR(VLOOKUP(B5348,总表!A:D,4,0),"露易")=0," ",IFERROR(VLOOKUP(B5348,总表!A:D,4,0),"-"))</f>
        <v>-</v>
      </c>
      <c r="I5348" s="6" t="str">
        <f t="shared" si="335"/>
        <v>-</v>
      </c>
    </row>
    <row r="5349" spans="1:9">
      <c r="A5349" s="6">
        <v>5348</v>
      </c>
      <c r="B5349" s="47" t="str">
        <f t="shared" si="332"/>
        <v>000014E4</v>
      </c>
      <c r="C5349" s="47" t="str">
        <f>IFERROR(VLOOKUP(B5349,总表!A:B,2,0),"-")</f>
        <v>-</v>
      </c>
      <c r="D5349" s="6" t="str">
        <f t="shared" si="333"/>
        <v>-</v>
      </c>
      <c r="E5349" s="6" t="str">
        <f>IFERROR(VLOOKUP(B5349,总表!A:D,3,0),"-")</f>
        <v>-</v>
      </c>
      <c r="F5349" s="6" t="str">
        <f t="shared" si="334"/>
        <v>-</v>
      </c>
      <c r="G5349" s="6" t="s">
        <v>9</v>
      </c>
      <c r="H5349" s="6" t="str">
        <f>IF(IFERROR(VLOOKUP(B5349,总表!A:D,4,0),"露易")=0," ",IFERROR(VLOOKUP(B5349,总表!A:D,4,0),"-"))</f>
        <v>-</v>
      </c>
      <c r="I5349" s="6" t="str">
        <f t="shared" si="335"/>
        <v>-</v>
      </c>
    </row>
    <row r="5350" spans="1:9">
      <c r="A5350" s="6">
        <v>5349</v>
      </c>
      <c r="B5350" s="47" t="str">
        <f t="shared" si="332"/>
        <v>000014E5</v>
      </c>
      <c r="C5350" s="47" t="str">
        <f>IFERROR(VLOOKUP(B5350,总表!A:B,2,0),"-")</f>
        <v>上衣</v>
      </c>
      <c r="D5350" s="6" t="str">
        <f t="shared" si="333"/>
        <v>上衣</v>
      </c>
      <c r="E5350" s="6" t="str">
        <f>IFERROR(VLOOKUP(B5350,总表!A:D,3,0),"-")</f>
        <v>蓬蓬袖罩衫</v>
      </c>
      <c r="F5350" s="6" t="str">
        <f t="shared" si="334"/>
        <v>蓬蓬袖罩衫</v>
      </c>
      <c r="H5350" s="6" t="str">
        <f>IF(IFERROR(VLOOKUP(B5350,总表!A:D,4,0),"露易")=0," ",IFERROR(VLOOKUP(B5350,总表!A:D,4,0),"-"))</f>
        <v>浅蓝色</v>
      </c>
      <c r="I5350" s="6" t="str">
        <f t="shared" si="335"/>
        <v>浅蓝色</v>
      </c>
    </row>
    <row r="5351" spans="1:9">
      <c r="A5351" s="6">
        <v>5350</v>
      </c>
      <c r="B5351" s="47" t="str">
        <f t="shared" si="332"/>
        <v>000014E6</v>
      </c>
      <c r="C5351" s="50" t="str">
        <f>IFERROR(VLOOKUP(B5351,总表!A:B,2,0),"-")</f>
        <v>连衣套装</v>
      </c>
      <c r="D5351" s="51" t="str">
        <f t="shared" si="333"/>
        <v>连衣套装</v>
      </c>
      <c r="E5351" s="51" t="str">
        <f>IFERROR(VLOOKUP(B5351,总表!A:D,3,0),"-")</f>
        <v>连身裤</v>
      </c>
      <c r="F5351" s="51" t="str">
        <f t="shared" si="334"/>
        <v>连身裤</v>
      </c>
      <c r="H5351" s="6" t="str">
        <f>IF(IFERROR(VLOOKUP(B5351,总表!A:D,4,0),"露易")=0," ",IFERROR(VLOOKUP(B5351,总表!A:D,4,0),"-"))</f>
        <v>黑色</v>
      </c>
      <c r="I5351" s="6" t="str">
        <f t="shared" si="335"/>
        <v>黑色</v>
      </c>
    </row>
    <row r="5352" spans="1:9">
      <c r="A5352" s="6">
        <v>5351</v>
      </c>
      <c r="B5352" s="47" t="str">
        <f t="shared" si="332"/>
        <v>000014E7</v>
      </c>
      <c r="C5352" s="47" t="str">
        <f>IFERROR(VLOOKUP(B5352,总表!A:B,2,0),"-")</f>
        <v>帽子类</v>
      </c>
      <c r="D5352" s="6" t="str">
        <f t="shared" si="333"/>
        <v>帽子类</v>
      </c>
      <c r="E5352" s="51" t="str">
        <f>IFERROR(VLOOKUP(B5352,总表!A:D,3,0),"-")</f>
        <v>优雅帽子</v>
      </c>
      <c r="F5352" s="51" t="str">
        <f t="shared" si="334"/>
        <v>优雅帽子</v>
      </c>
      <c r="H5352" s="6" t="str">
        <f>IF(IFERROR(VLOOKUP(B5352,总表!A:D,4,0),"露易")=0," ",IFERROR(VLOOKUP(B5352,总表!A:D,4,0),"-"))</f>
        <v>紫色</v>
      </c>
      <c r="I5352" s="6" t="str">
        <f t="shared" si="335"/>
        <v>紫色</v>
      </c>
    </row>
    <row r="5353" spans="1:9">
      <c r="A5353" s="6">
        <v>5352</v>
      </c>
      <c r="B5353" s="47" t="str">
        <f t="shared" si="332"/>
        <v>000014E8</v>
      </c>
      <c r="C5353" s="47" t="str">
        <f>IFERROR(VLOOKUP(B5353,总表!A:B,2,0),"-")</f>
        <v>-</v>
      </c>
      <c r="D5353" s="6" t="str">
        <f t="shared" si="333"/>
        <v>-</v>
      </c>
      <c r="E5353" s="6" t="str">
        <f>IFERROR(VLOOKUP(B5353,总表!A:D,3,0),"-")</f>
        <v>-</v>
      </c>
      <c r="F5353" s="6" t="str">
        <f t="shared" si="334"/>
        <v>-</v>
      </c>
      <c r="G5353" s="6" t="s">
        <v>9</v>
      </c>
      <c r="H5353" s="6" t="str">
        <f>IF(IFERROR(VLOOKUP(B5353,总表!A:D,4,0),"露易")=0," ",IFERROR(VLOOKUP(B5353,总表!A:D,4,0),"-"))</f>
        <v>-</v>
      </c>
      <c r="I5353" s="6" t="str">
        <f t="shared" si="335"/>
        <v>-</v>
      </c>
    </row>
    <row r="5354" spans="1:9">
      <c r="A5354" s="6">
        <v>5353</v>
      </c>
      <c r="B5354" s="47" t="str">
        <f t="shared" si="332"/>
        <v>000014E9</v>
      </c>
      <c r="C5354" s="47" t="str">
        <f>IFERROR(VLOOKUP(B5354,总表!A:B,2,0),"-")</f>
        <v>-</v>
      </c>
      <c r="D5354" s="6" t="str">
        <f t="shared" si="333"/>
        <v>-</v>
      </c>
      <c r="E5354" s="6" t="str">
        <f>IFERROR(VLOOKUP(B5354,总表!A:D,3,0),"-")</f>
        <v>-</v>
      </c>
      <c r="F5354" s="6" t="str">
        <f t="shared" si="334"/>
        <v>-</v>
      </c>
      <c r="G5354" s="6" t="s">
        <v>9</v>
      </c>
      <c r="H5354" s="6" t="str">
        <f>IF(IFERROR(VLOOKUP(B5354,总表!A:D,4,0),"露易")=0," ",IFERROR(VLOOKUP(B5354,总表!A:D,4,0),"-"))</f>
        <v>-</v>
      </c>
      <c r="I5354" s="6" t="str">
        <f t="shared" si="335"/>
        <v>-</v>
      </c>
    </row>
    <row r="5355" spans="1:9">
      <c r="A5355" s="6">
        <v>5354</v>
      </c>
      <c r="B5355" s="47" t="str">
        <f t="shared" si="332"/>
        <v>000014EA</v>
      </c>
      <c r="C5355" s="47" t="str">
        <f>IFERROR(VLOOKUP(B5355,总表!A:B,2,0),"-")</f>
        <v>-</v>
      </c>
      <c r="D5355" s="6" t="str">
        <f t="shared" si="333"/>
        <v>-</v>
      </c>
      <c r="E5355" s="6" t="str">
        <f>IFERROR(VLOOKUP(B5355,总表!A:D,3,0),"-")</f>
        <v>-</v>
      </c>
      <c r="F5355" s="6" t="str">
        <f t="shared" si="334"/>
        <v>-</v>
      </c>
      <c r="G5355" s="6" t="s">
        <v>9</v>
      </c>
      <c r="H5355" s="6" t="str">
        <f>IF(IFERROR(VLOOKUP(B5355,总表!A:D,4,0),"露易")=0," ",IFERROR(VLOOKUP(B5355,总表!A:D,4,0),"-"))</f>
        <v>-</v>
      </c>
      <c r="I5355" s="6" t="str">
        <f t="shared" si="335"/>
        <v>-</v>
      </c>
    </row>
    <row r="5356" spans="1:9">
      <c r="A5356" s="6">
        <v>5355</v>
      </c>
      <c r="B5356" s="47" t="str">
        <f t="shared" si="332"/>
        <v>000014EB</v>
      </c>
      <c r="C5356" s="47" t="str">
        <f>IFERROR(VLOOKUP(B5356,总表!A:B,2,0),"-")</f>
        <v>-</v>
      </c>
      <c r="D5356" s="6" t="str">
        <f t="shared" si="333"/>
        <v>-</v>
      </c>
      <c r="E5356" s="6" t="str">
        <f>IFERROR(VLOOKUP(B5356,总表!A:D,3,0),"-")</f>
        <v>-</v>
      </c>
      <c r="F5356" s="6" t="str">
        <f t="shared" si="334"/>
        <v>-</v>
      </c>
      <c r="G5356" s="6" t="s">
        <v>9</v>
      </c>
      <c r="H5356" s="6" t="str">
        <f>IF(IFERROR(VLOOKUP(B5356,总表!A:D,4,0),"露易")=0," ",IFERROR(VLOOKUP(B5356,总表!A:D,4,0),"-"))</f>
        <v>-</v>
      </c>
      <c r="I5356" s="6" t="str">
        <f t="shared" si="335"/>
        <v>-</v>
      </c>
    </row>
    <row r="5357" spans="1:9">
      <c r="A5357" s="6">
        <v>5356</v>
      </c>
      <c r="B5357" s="47" t="str">
        <f t="shared" si="332"/>
        <v>000014EC</v>
      </c>
      <c r="C5357" s="47" t="str">
        <f>IFERROR(VLOOKUP(B5357,总表!A:B,2,0),"-")</f>
        <v>-</v>
      </c>
      <c r="D5357" s="6" t="str">
        <f t="shared" si="333"/>
        <v>-</v>
      </c>
      <c r="E5357" s="6" t="str">
        <f>IFERROR(VLOOKUP(B5357,总表!A:D,3,0),"-")</f>
        <v>-</v>
      </c>
      <c r="F5357" s="6" t="str">
        <f t="shared" si="334"/>
        <v>-</v>
      </c>
      <c r="G5357" s="6" t="s">
        <v>9</v>
      </c>
      <c r="H5357" s="6" t="str">
        <f>IF(IFERROR(VLOOKUP(B5357,总表!A:D,4,0),"露易")=0," ",IFERROR(VLOOKUP(B5357,总表!A:D,4,0),"-"))</f>
        <v>-</v>
      </c>
      <c r="I5357" s="6" t="str">
        <f t="shared" si="335"/>
        <v>-</v>
      </c>
    </row>
    <row r="5358" spans="1:9">
      <c r="A5358" s="6">
        <v>5357</v>
      </c>
      <c r="B5358" s="47" t="str">
        <f t="shared" si="332"/>
        <v>000014ED</v>
      </c>
      <c r="C5358" s="47" t="str">
        <f>IFERROR(VLOOKUP(B5358,总表!A:B,2,0),"-")</f>
        <v>其他类</v>
      </c>
      <c r="D5358" s="6" t="str">
        <f t="shared" si="333"/>
        <v>其他类</v>
      </c>
      <c r="E5358" s="6" t="str">
        <f>IFERROR(VLOOKUP(B5358,总表!A:D,3,0),"-")</f>
        <v>阳明搬迁工具组</v>
      </c>
      <c r="F5358" s="6" t="str">
        <f t="shared" si="334"/>
        <v>阳明搬迁工具组</v>
      </c>
      <c r="H5358" s="6" t="str">
        <f>IF(IFERROR(VLOOKUP(B5358,总表!A:D,4,0),"露易")=0," ",IFERROR(VLOOKUP(B5358,总表!A:D,4,0),"-"))</f>
        <v> </v>
      </c>
      <c r="I5358" s="6" t="str">
        <f t="shared" si="335"/>
        <v> </v>
      </c>
    </row>
    <row r="5359" spans="1:9">
      <c r="A5359" s="6">
        <v>5358</v>
      </c>
      <c r="B5359" s="47" t="str">
        <f t="shared" si="332"/>
        <v>000014EE</v>
      </c>
      <c r="C5359" s="47" t="str">
        <f>IFERROR(VLOOKUP(B5359,总表!A:B,2,0),"-")</f>
        <v>其他类</v>
      </c>
      <c r="D5359" s="6" t="str">
        <f t="shared" si="333"/>
        <v>其他类</v>
      </c>
      <c r="E5359" s="6" t="str">
        <f>IFERROR(VLOOKUP(B5359,总表!A:D,3,0),"-")</f>
        <v>搬迁工具组</v>
      </c>
      <c r="F5359" s="6" t="str">
        <f t="shared" si="334"/>
        <v>搬迁工具组</v>
      </c>
      <c r="H5359" s="6" t="str">
        <f>IF(IFERROR(VLOOKUP(B5359,总表!A:D,4,0),"露易")=0," ",IFERROR(VLOOKUP(B5359,总表!A:D,4,0),"-"))</f>
        <v> </v>
      </c>
      <c r="I5359" s="6" t="str">
        <f t="shared" si="335"/>
        <v> </v>
      </c>
    </row>
    <row r="5360" spans="1:9">
      <c r="A5360" s="6">
        <v>5359</v>
      </c>
      <c r="B5360" s="47" t="str">
        <f t="shared" si="332"/>
        <v>000014EF</v>
      </c>
      <c r="C5360" s="47" t="str">
        <f>IFERROR(VLOOKUP(B5360,总表!A:B,2,0),"-")</f>
        <v>其他类</v>
      </c>
      <c r="D5360" s="6" t="str">
        <f t="shared" si="333"/>
        <v>其他类</v>
      </c>
      <c r="E5360" s="6" t="str">
        <f>IFERROR(VLOOKUP(B5360,总表!A:D,3,0),"-")</f>
        <v>裁缝屋搬迁工具组</v>
      </c>
      <c r="F5360" s="6" t="str">
        <f t="shared" si="334"/>
        <v>裁缝屋搬迁工具组</v>
      </c>
      <c r="H5360" s="6" t="str">
        <f>IF(IFERROR(VLOOKUP(B5360,总表!A:D,4,0),"露易")=0," ",IFERROR(VLOOKUP(B5360,总表!A:D,4,0),"-"))</f>
        <v> </v>
      </c>
      <c r="I5360" s="6" t="str">
        <f t="shared" si="335"/>
        <v> </v>
      </c>
    </row>
    <row r="5361" spans="1:9">
      <c r="A5361" s="6">
        <v>5360</v>
      </c>
      <c r="B5361" s="47" t="str">
        <f t="shared" si="332"/>
        <v>000014F0</v>
      </c>
      <c r="C5361" s="47" t="str">
        <f>IFERROR(VLOOKUP(B5361,总表!A:B,2,0),"-")</f>
        <v>其他类</v>
      </c>
      <c r="D5361" s="6" t="str">
        <f t="shared" si="333"/>
        <v>其他类</v>
      </c>
      <c r="E5361" s="6" t="str">
        <f>IFERROR(VLOOKUP(B5361,总表!A:D,3,0),"-")</f>
        <v>商店搬迁工具组</v>
      </c>
      <c r="F5361" s="6" t="str">
        <f t="shared" si="334"/>
        <v>商店搬迁工具组</v>
      </c>
      <c r="H5361" s="6" t="str">
        <f>IF(IFERROR(VLOOKUP(B5361,总表!A:D,4,0),"露易")=0," ",IFERROR(VLOOKUP(B5361,总表!A:D,4,0),"-"))</f>
        <v> </v>
      </c>
      <c r="I5361" s="6" t="str">
        <f t="shared" si="335"/>
        <v> </v>
      </c>
    </row>
    <row r="5362" spans="1:9">
      <c r="A5362" s="6">
        <v>5361</v>
      </c>
      <c r="B5362" s="47" t="str">
        <f t="shared" si="332"/>
        <v>000014F1</v>
      </c>
      <c r="C5362" s="47" t="str">
        <f>IFERROR(VLOOKUP(B5362,总表!A:B,2,0),"-")</f>
        <v>其他类</v>
      </c>
      <c r="D5362" s="6" t="str">
        <f t="shared" si="333"/>
        <v>其他类</v>
      </c>
      <c r="E5362" s="6" t="str">
        <f>IFERROR(VLOOKUP(B5362,总表!A:D,3,0),"-")</f>
        <v>博物馆搬迁工具组</v>
      </c>
      <c r="F5362" s="6" t="str">
        <f t="shared" si="334"/>
        <v>博物馆搬迁工具组</v>
      </c>
      <c r="H5362" s="6" t="str">
        <f>IF(IFERROR(VLOOKUP(B5362,总表!A:D,4,0),"露易")=0," ",IFERROR(VLOOKUP(B5362,总表!A:D,4,0),"-"))</f>
        <v> </v>
      </c>
      <c r="I5362" s="6" t="str">
        <f t="shared" si="335"/>
        <v> </v>
      </c>
    </row>
    <row r="5363" spans="1:9">
      <c r="A5363" s="6">
        <v>5362</v>
      </c>
      <c r="B5363" s="47" t="str">
        <f t="shared" si="332"/>
        <v>000014F2</v>
      </c>
      <c r="C5363" s="50" t="str">
        <f>IFERROR(VLOOKUP(B5363,总表!A:B,2,0),"-")</f>
        <v>头戴类</v>
      </c>
      <c r="D5363" s="51" t="str">
        <f t="shared" si="333"/>
        <v>头戴类</v>
      </c>
      <c r="E5363" s="51" t="str">
        <f>IFERROR(VLOOKUP(B5363,总表!A:D,3,0),"-")</f>
        <v>飞行帽</v>
      </c>
      <c r="F5363" s="51" t="str">
        <f t="shared" si="334"/>
        <v>飞行帽</v>
      </c>
      <c r="H5363" s="6" t="str">
        <f>IF(IFERROR(VLOOKUP(B5363,总表!A:D,4,0),"露易")=0," ",IFERROR(VLOOKUP(B5363,总表!A:D,4,0),"-"))</f>
        <v>棕色</v>
      </c>
      <c r="I5363" s="6" t="str">
        <f t="shared" si="335"/>
        <v>棕色</v>
      </c>
    </row>
    <row r="5364" spans="1:9">
      <c r="A5364" s="6">
        <v>5363</v>
      </c>
      <c r="B5364" s="47" t="str">
        <f t="shared" si="332"/>
        <v>000014F3</v>
      </c>
      <c r="C5364" s="50" t="str">
        <f>IFERROR(VLOOKUP(B5364,总表!A:B,2,0),"-")</f>
        <v>头戴类</v>
      </c>
      <c r="D5364" s="51" t="str">
        <f t="shared" si="333"/>
        <v>头戴类</v>
      </c>
      <c r="E5364" s="51" t="str">
        <f>IFERROR(VLOOKUP(B5364,总表!A:D,3,0),"-")</f>
        <v>婴儿帽子</v>
      </c>
      <c r="F5364" s="51" t="str">
        <f t="shared" si="334"/>
        <v>婴儿帽子</v>
      </c>
      <c r="H5364" s="6" t="str">
        <f>IF(IFERROR(VLOOKUP(B5364,总表!A:D,4,0),"露易")=0," ",IFERROR(VLOOKUP(B5364,总表!A:D,4,0),"-"))</f>
        <v>嫩薄荷色</v>
      </c>
      <c r="I5364" s="6" t="str">
        <f t="shared" si="335"/>
        <v>嫩薄荷色</v>
      </c>
    </row>
    <row r="5365" spans="1:9">
      <c r="A5365" s="6">
        <v>5364</v>
      </c>
      <c r="B5365" s="47" t="str">
        <f t="shared" si="332"/>
        <v>000014F4</v>
      </c>
      <c r="C5365" s="50" t="str">
        <f>IFERROR(VLOOKUP(B5365,总表!A:B,2,0),"-")</f>
        <v>头戴类</v>
      </c>
      <c r="D5365" s="51" t="str">
        <f t="shared" si="333"/>
        <v>头戴类</v>
      </c>
      <c r="E5365" s="6" t="str">
        <f>IFERROR(VLOOKUP(B5365,总表!A:D,3,0),"-")</f>
        <v>忍者头巾</v>
      </c>
      <c r="F5365" s="6" t="str">
        <f t="shared" si="334"/>
        <v>忍者头巾</v>
      </c>
      <c r="H5365" s="51" t="str">
        <f>IF(IFERROR(VLOOKUP(B5365,总表!A:D,4,0),"露易")=0," ",IFERROR(VLOOKUP(B5365,总表!A:D,4,0),"-"))</f>
        <v>蓝紫色</v>
      </c>
      <c r="I5365" s="51" t="str">
        <f t="shared" si="335"/>
        <v>蓝紫色</v>
      </c>
    </row>
    <row r="5366" spans="1:9">
      <c r="A5366" s="6">
        <v>5365</v>
      </c>
      <c r="B5366" s="47" t="str">
        <f t="shared" si="332"/>
        <v>000014F5</v>
      </c>
      <c r="C5366" s="50" t="str">
        <f>IFERROR(VLOOKUP(B5366,总表!A:B,2,0),"-")</f>
        <v>头戴类</v>
      </c>
      <c r="D5366" s="51" t="str">
        <f t="shared" si="333"/>
        <v>头戴类</v>
      </c>
      <c r="E5366" s="6" t="str">
        <f>IFERROR(VLOOKUP(B5366,总表!A:D,3,0),"-")</f>
        <v>荷兰帽子</v>
      </c>
      <c r="F5366" s="6" t="str">
        <f t="shared" si="334"/>
        <v>荷兰帽子</v>
      </c>
      <c r="H5366" s="6" t="str">
        <f>IF(IFERROR(VLOOKUP(B5366,总表!A:D,4,0),"露易")=0," ",IFERROR(VLOOKUP(B5366,总表!A:D,4,0),"-"))</f>
        <v>白色</v>
      </c>
      <c r="I5366" s="6" t="str">
        <f t="shared" si="335"/>
        <v>白色</v>
      </c>
    </row>
    <row r="5367" spans="1:9">
      <c r="A5367" s="6">
        <v>5366</v>
      </c>
      <c r="B5367" s="47" t="str">
        <f t="shared" si="332"/>
        <v>000014F6</v>
      </c>
      <c r="C5367" s="50" t="str">
        <f>IFERROR(VLOOKUP(B5367,总表!A:B,2,0),"-")</f>
        <v>头戴类</v>
      </c>
      <c r="D5367" s="51" t="str">
        <f t="shared" si="333"/>
        <v>头戴类</v>
      </c>
      <c r="E5367" s="6" t="str">
        <f>IFERROR(VLOOKUP(B5367,总表!A:D,3,0),"-")</f>
        <v>棒球头盔</v>
      </c>
      <c r="F5367" s="6" t="str">
        <f t="shared" si="334"/>
        <v>棒球头盔</v>
      </c>
      <c r="H5367" s="51" t="str">
        <f>IF(IFERROR(VLOOKUP(B5367,总表!A:D,4,0),"露易")=0," ",IFERROR(VLOOKUP(B5367,总表!A:D,4,0),"-"))</f>
        <v>红色</v>
      </c>
      <c r="I5367" s="51" t="str">
        <f t="shared" si="335"/>
        <v>红色</v>
      </c>
    </row>
    <row r="5368" spans="1:9">
      <c r="A5368" s="6">
        <v>5367</v>
      </c>
      <c r="B5368" s="47" t="str">
        <f t="shared" si="332"/>
        <v>000014F7</v>
      </c>
      <c r="C5368" s="47" t="str">
        <f>IFERROR(VLOOKUP(B5368,总表!A:B,2,0),"-")</f>
        <v>帽子类</v>
      </c>
      <c r="D5368" s="6" t="str">
        <f t="shared" si="333"/>
        <v>帽子类</v>
      </c>
      <c r="E5368" s="51" t="str">
        <f>IFERROR(VLOOKUP(B5368,总表!A:D,3,0),"-")</f>
        <v>马术头盔</v>
      </c>
      <c r="F5368" s="51" t="str">
        <f t="shared" si="334"/>
        <v>马术头盔</v>
      </c>
      <c r="H5368" s="6" t="str">
        <f>IF(IFERROR(VLOOKUP(B5368,总表!A:D,4,0),"露易")=0," ",IFERROR(VLOOKUP(B5368,总表!A:D,4,0),"-"))</f>
        <v>粉红</v>
      </c>
      <c r="I5368" s="6" t="str">
        <f t="shared" si="335"/>
        <v>粉红</v>
      </c>
    </row>
    <row r="5369" spans="1:9">
      <c r="A5369" s="6">
        <v>5368</v>
      </c>
      <c r="B5369" s="47" t="str">
        <f t="shared" si="332"/>
        <v>000014F8</v>
      </c>
      <c r="C5369" s="50" t="str">
        <f>IFERROR(VLOOKUP(B5369,总表!A:B,2,0),"-")</f>
        <v>头戴类</v>
      </c>
      <c r="D5369" s="51" t="str">
        <f t="shared" si="333"/>
        <v>头戴类</v>
      </c>
      <c r="E5369" s="51" t="str">
        <f>IFERROR(VLOOKUP(B5369,总表!A:D,3,0),"-")</f>
        <v>职业摔角面具</v>
      </c>
      <c r="F5369" s="51" t="str">
        <f t="shared" si="334"/>
        <v>职业摔角面具</v>
      </c>
      <c r="H5369" s="51" t="str">
        <f>IF(IFERROR(VLOOKUP(B5369,总表!A:D,4,0),"露易")=0," ",IFERROR(VLOOKUP(B5369,总表!A:D,4,0),"-"))</f>
        <v>红色</v>
      </c>
      <c r="I5369" s="51" t="str">
        <f t="shared" si="335"/>
        <v>红色</v>
      </c>
    </row>
    <row r="5370" spans="1:9">
      <c r="A5370" s="6">
        <v>5369</v>
      </c>
      <c r="B5370" s="47" t="str">
        <f t="shared" si="332"/>
        <v>000014F9</v>
      </c>
      <c r="C5370" s="50" t="str">
        <f>IFERROR(VLOOKUP(B5370,总表!A:B,2,0),"-")</f>
        <v>头戴类</v>
      </c>
      <c r="D5370" s="51" t="str">
        <f t="shared" si="333"/>
        <v>头戴类</v>
      </c>
      <c r="E5370" s="51" t="str">
        <f>IFERROR(VLOOKUP(B5370,总表!A:D,3,0),"-")</f>
        <v>热狗头套</v>
      </c>
      <c r="F5370" s="51" t="str">
        <f t="shared" si="334"/>
        <v>热狗头套</v>
      </c>
      <c r="H5370" s="51" t="str">
        <f>IF(IFERROR(VLOOKUP(B5370,总表!A:D,4,0),"露易")=0," ",IFERROR(VLOOKUP(B5370,总表!A:D,4,0),"-"))</f>
        <v>红色</v>
      </c>
      <c r="I5370" s="51" t="str">
        <f t="shared" si="335"/>
        <v>红色</v>
      </c>
    </row>
    <row r="5371" spans="1:9">
      <c r="A5371" s="6">
        <v>5370</v>
      </c>
      <c r="B5371" s="47" t="str">
        <f t="shared" si="332"/>
        <v>000014FA</v>
      </c>
      <c r="C5371" s="50" t="str">
        <f>IFERROR(VLOOKUP(B5371,总表!A:B,2,0),"-")</f>
        <v>头戴类</v>
      </c>
      <c r="D5371" s="51" t="str">
        <f t="shared" si="333"/>
        <v>头戴类</v>
      </c>
      <c r="E5371" s="6" t="str">
        <f>IFERROR(VLOOKUP(B5371,总表!A:D,3,0),"-")</f>
        <v>耳罩针织帽</v>
      </c>
      <c r="F5371" s="6" t="str">
        <f t="shared" si="334"/>
        <v>耳罩针织帽</v>
      </c>
      <c r="H5371" s="6" t="str">
        <f>IF(IFERROR(VLOOKUP(B5371,总表!A:D,4,0),"露易")=0," ",IFERROR(VLOOKUP(B5371,总表!A:D,4,0),"-"))</f>
        <v>米色</v>
      </c>
      <c r="I5371" s="6" t="str">
        <f t="shared" si="335"/>
        <v>米色</v>
      </c>
    </row>
    <row r="5372" spans="1:9">
      <c r="A5372" s="6">
        <v>5371</v>
      </c>
      <c r="B5372" s="47" t="str">
        <f t="shared" si="332"/>
        <v>000014FB</v>
      </c>
      <c r="C5372" s="47" t="str">
        <f>IFERROR(VLOOKUP(B5372,总表!A:B,2,0),"-")</f>
        <v>帽子类</v>
      </c>
      <c r="D5372" s="6" t="str">
        <f t="shared" si="333"/>
        <v>帽子类</v>
      </c>
      <c r="E5372" s="6" t="str">
        <f>IFERROR(VLOOKUP(B5372,总表!A:D,3,0),"-")</f>
        <v>名侦探帽</v>
      </c>
      <c r="F5372" s="6" t="str">
        <f t="shared" si="334"/>
        <v>名侦探帽</v>
      </c>
      <c r="H5372" s="6" t="str">
        <f>IF(IFERROR(VLOOKUP(B5372,总表!A:D,4,0),"露易")=0," ",IFERROR(VLOOKUP(B5372,总表!A:D,4,0),"-"))</f>
        <v>棕色</v>
      </c>
      <c r="I5372" s="6" t="str">
        <f t="shared" si="335"/>
        <v>棕色</v>
      </c>
    </row>
    <row r="5373" spans="1:9">
      <c r="A5373" s="6">
        <v>5372</v>
      </c>
      <c r="B5373" s="47" t="str">
        <f t="shared" si="332"/>
        <v>000014FC</v>
      </c>
      <c r="C5373" s="47" t="str">
        <f>IFERROR(VLOOKUP(B5373,总表!A:B,2,0),"-")</f>
        <v>-</v>
      </c>
      <c r="D5373" s="6" t="str">
        <f t="shared" si="333"/>
        <v>-</v>
      </c>
      <c r="E5373" s="6" t="str">
        <f>IFERROR(VLOOKUP(B5373,总表!A:D,3,0),"-")</f>
        <v>-</v>
      </c>
      <c r="F5373" s="6" t="str">
        <f t="shared" si="334"/>
        <v>-</v>
      </c>
      <c r="H5373" s="6" t="str">
        <f>IF(IFERROR(VLOOKUP(B5373,总表!A:D,4,0),"露易")=0," ",IFERROR(VLOOKUP(B5373,总表!A:D,4,0),"-"))</f>
        <v>-</v>
      </c>
      <c r="I5373" s="6" t="str">
        <f t="shared" si="335"/>
        <v>-</v>
      </c>
    </row>
    <row r="5374" spans="1:9">
      <c r="A5374" s="6">
        <v>5373</v>
      </c>
      <c r="B5374" s="47" t="str">
        <f t="shared" si="332"/>
        <v>000014FD</v>
      </c>
      <c r="C5374" s="50" t="str">
        <f>IFERROR(VLOOKUP(B5374,总表!A:B,2,0),"-")</f>
        <v>头戴类</v>
      </c>
      <c r="D5374" s="51" t="str">
        <f t="shared" si="333"/>
        <v>头戴类</v>
      </c>
      <c r="E5374" s="6" t="str">
        <f>IFERROR(VLOOKUP(B5374,总表!A:D,3,0),"-")</f>
        <v>美式足球头盔</v>
      </c>
      <c r="F5374" s="6" t="str">
        <f t="shared" si="334"/>
        <v>美式足球头盔</v>
      </c>
      <c r="H5374" s="51" t="str">
        <f>IF(IFERROR(VLOOKUP(B5374,总表!A:D,4,0),"露易")=0," ",IFERROR(VLOOKUP(B5374,总表!A:D,4,0),"-"))</f>
        <v>绿色</v>
      </c>
      <c r="I5374" s="51" t="str">
        <f t="shared" si="335"/>
        <v>绿色</v>
      </c>
    </row>
    <row r="5375" spans="1:9">
      <c r="A5375" s="6">
        <v>5374</v>
      </c>
      <c r="B5375" s="47" t="str">
        <f t="shared" si="332"/>
        <v>000014FE</v>
      </c>
      <c r="C5375" s="50" t="str">
        <f>IFERROR(VLOOKUP(B5375,总表!A:B,2,0),"-")</f>
        <v>头戴类</v>
      </c>
      <c r="D5375" s="51" t="str">
        <f t="shared" si="333"/>
        <v>头戴类</v>
      </c>
      <c r="E5375" s="6" t="str">
        <f>IFERROR(VLOOKUP(B5375,总表!A:D,3,0),"-")</f>
        <v>消防员头盔</v>
      </c>
      <c r="F5375" s="6" t="str">
        <f t="shared" si="334"/>
        <v>消防员头盔</v>
      </c>
      <c r="H5375" s="6" t="str">
        <f>IF(IFERROR(VLOOKUP(B5375,总表!A:D,4,0),"露易")=0," ",IFERROR(VLOOKUP(B5375,总表!A:D,4,0),"-"))</f>
        <v>黑色</v>
      </c>
      <c r="I5375" s="6" t="str">
        <f t="shared" si="335"/>
        <v>黑色</v>
      </c>
    </row>
    <row r="5376" spans="1:9">
      <c r="A5376" s="6">
        <v>5375</v>
      </c>
      <c r="B5376" s="47" t="str">
        <f t="shared" si="332"/>
        <v>000014FF</v>
      </c>
      <c r="C5376" s="47" t="str">
        <f>IFERROR(VLOOKUP(B5376,总表!A:B,2,0),"-")</f>
        <v>-</v>
      </c>
      <c r="D5376" s="6" t="str">
        <f t="shared" si="333"/>
        <v>-</v>
      </c>
      <c r="E5376" s="6" t="str">
        <f>IFERROR(VLOOKUP(B5376,总表!A:D,3,0),"-")</f>
        <v>-</v>
      </c>
      <c r="F5376" s="6" t="str">
        <f t="shared" si="334"/>
        <v>-</v>
      </c>
      <c r="H5376" s="6" t="str">
        <f>IF(IFERROR(VLOOKUP(B5376,总表!A:D,4,0),"露易")=0," ",IFERROR(VLOOKUP(B5376,总表!A:D,4,0),"-"))</f>
        <v>-</v>
      </c>
      <c r="I5376" s="6" t="str">
        <f t="shared" si="335"/>
        <v>-</v>
      </c>
    </row>
    <row r="5377" spans="1:9">
      <c r="A5377" s="6">
        <v>5376</v>
      </c>
      <c r="B5377" s="47" t="str">
        <f t="shared" si="332"/>
        <v>00001500</v>
      </c>
      <c r="C5377" s="47" t="str">
        <f>IFERROR(VLOOKUP(B5377,总表!A:B,2,0),"-")</f>
        <v>-</v>
      </c>
      <c r="D5377" s="6" t="str">
        <f t="shared" si="333"/>
        <v>-</v>
      </c>
      <c r="E5377" s="6" t="str">
        <f>IFERROR(VLOOKUP(B5377,总表!A:D,3,0),"-")</f>
        <v>-</v>
      </c>
      <c r="F5377" s="6" t="str">
        <f t="shared" si="334"/>
        <v>-</v>
      </c>
      <c r="H5377" s="6" t="str">
        <f>IF(IFERROR(VLOOKUP(B5377,总表!A:D,4,0),"露易")=0," ",IFERROR(VLOOKUP(B5377,总表!A:D,4,0),"-"))</f>
        <v>-</v>
      </c>
      <c r="I5377" s="6" t="str">
        <f t="shared" si="335"/>
        <v>-</v>
      </c>
    </row>
    <row r="5378" spans="1:9">
      <c r="A5378" s="6">
        <v>5377</v>
      </c>
      <c r="B5378" s="47" t="str">
        <f t="shared" ref="B5378:B5441" si="336">DEC2HEX(ROW(A5377),8)</f>
        <v>00001501</v>
      </c>
      <c r="C5378" s="47" t="str">
        <f>IFERROR(VLOOKUP(B5378,总表!A:B,2,0),"-")</f>
        <v>-</v>
      </c>
      <c r="D5378" s="6" t="str">
        <f t="shared" ref="D5378:D5441" si="337">C5378</f>
        <v>-</v>
      </c>
      <c r="E5378" s="6" t="str">
        <f>IFERROR(VLOOKUP(B5378,总表!A:D,3,0),"-")</f>
        <v>-</v>
      </c>
      <c r="F5378" s="6" t="str">
        <f t="shared" ref="F5378:F5441" si="338">E5378</f>
        <v>-</v>
      </c>
      <c r="H5378" s="6" t="str">
        <f>IF(IFERROR(VLOOKUP(B5378,总表!A:D,4,0),"露易")=0," ",IFERROR(VLOOKUP(B5378,总表!A:D,4,0),"-"))</f>
        <v>-</v>
      </c>
      <c r="I5378" s="6" t="str">
        <f t="shared" ref="I5378:I5441" si="339">H5378</f>
        <v>-</v>
      </c>
    </row>
    <row r="5379" spans="1:9">
      <c r="A5379" s="6">
        <v>5378</v>
      </c>
      <c r="B5379" s="47" t="str">
        <f t="shared" si="336"/>
        <v>00001502</v>
      </c>
      <c r="C5379" s="47" t="str">
        <f>IFERROR(VLOOKUP(B5379,总表!A:B,2,0),"-")</f>
        <v>-</v>
      </c>
      <c r="D5379" s="6" t="str">
        <f t="shared" si="337"/>
        <v>-</v>
      </c>
      <c r="E5379" s="6" t="str">
        <f>IFERROR(VLOOKUP(B5379,总表!A:D,3,0),"-")</f>
        <v>-</v>
      </c>
      <c r="F5379" s="6" t="str">
        <f t="shared" si="338"/>
        <v>-</v>
      </c>
      <c r="H5379" s="6" t="str">
        <f>IF(IFERROR(VLOOKUP(B5379,总表!A:D,4,0),"露易")=0," ",IFERROR(VLOOKUP(B5379,总表!A:D,4,0),"-"))</f>
        <v>-</v>
      </c>
      <c r="I5379" s="6" t="str">
        <f t="shared" si="339"/>
        <v>-</v>
      </c>
    </row>
    <row r="5380" spans="1:9">
      <c r="A5380" s="6">
        <v>5379</v>
      </c>
      <c r="B5380" s="47" t="str">
        <f t="shared" si="336"/>
        <v>00001503</v>
      </c>
      <c r="C5380" s="47" t="str">
        <f>IFERROR(VLOOKUP(B5380,总表!A:B,2,0),"-")</f>
        <v>-</v>
      </c>
      <c r="D5380" s="6" t="str">
        <f t="shared" si="337"/>
        <v>-</v>
      </c>
      <c r="E5380" s="6" t="str">
        <f>IFERROR(VLOOKUP(B5380,总表!A:D,3,0),"-")</f>
        <v>-</v>
      </c>
      <c r="F5380" s="6" t="str">
        <f t="shared" si="338"/>
        <v>-</v>
      </c>
      <c r="H5380" s="6" t="str">
        <f>IF(IFERROR(VLOOKUP(B5380,总表!A:D,4,0),"露易")=0," ",IFERROR(VLOOKUP(B5380,总表!A:D,4,0),"-"))</f>
        <v>-</v>
      </c>
      <c r="I5380" s="6" t="str">
        <f t="shared" si="339"/>
        <v>-</v>
      </c>
    </row>
    <row r="5381" spans="1:9">
      <c r="A5381" s="6">
        <v>5380</v>
      </c>
      <c r="B5381" s="47" t="str">
        <f t="shared" si="336"/>
        <v>00001504</v>
      </c>
      <c r="C5381" s="47" t="str">
        <f>IFERROR(VLOOKUP(B5381,总表!A:B,2,0),"-")</f>
        <v>-</v>
      </c>
      <c r="D5381" s="6" t="str">
        <f t="shared" si="337"/>
        <v>-</v>
      </c>
      <c r="E5381" s="6" t="str">
        <f>IFERROR(VLOOKUP(B5381,总表!A:D,3,0),"-")</f>
        <v>-</v>
      </c>
      <c r="F5381" s="6" t="str">
        <f t="shared" si="338"/>
        <v>-</v>
      </c>
      <c r="H5381" s="6" t="str">
        <f>IF(IFERROR(VLOOKUP(B5381,总表!A:D,4,0),"露易")=0," ",IFERROR(VLOOKUP(B5381,总表!A:D,4,0),"-"))</f>
        <v>-</v>
      </c>
      <c r="I5381" s="6" t="str">
        <f t="shared" si="339"/>
        <v>-</v>
      </c>
    </row>
    <row r="5382" spans="1:9">
      <c r="A5382" s="6">
        <v>5381</v>
      </c>
      <c r="B5382" s="47" t="str">
        <f t="shared" si="336"/>
        <v>00001505</v>
      </c>
      <c r="C5382" s="50" t="str">
        <f>IFERROR(VLOOKUP(B5382,总表!A:B,2,0),"-")</f>
        <v>头戴类</v>
      </c>
      <c r="D5382" s="51" t="str">
        <f t="shared" si="337"/>
        <v>头戴类</v>
      </c>
      <c r="E5382" s="51" t="str">
        <f>IFERROR(VLOOKUP(B5382,总表!A:D,3,0),"-")</f>
        <v>焊接面罩</v>
      </c>
      <c r="F5382" s="51" t="str">
        <f t="shared" si="338"/>
        <v>焊接面罩</v>
      </c>
      <c r="H5382" s="51" t="str">
        <f>IF(IFERROR(VLOOKUP(B5382,总表!A:D,4,0),"露易")=0," ",IFERROR(VLOOKUP(B5382,总表!A:D,4,0),"-"))</f>
        <v>红色</v>
      </c>
      <c r="I5382" s="51" t="str">
        <f t="shared" si="339"/>
        <v>红色</v>
      </c>
    </row>
    <row r="5383" spans="1:9">
      <c r="A5383" s="6">
        <v>5382</v>
      </c>
      <c r="B5383" s="47" t="str">
        <f t="shared" si="336"/>
        <v>00001506</v>
      </c>
      <c r="C5383" s="47" t="str">
        <f>IFERROR(VLOOKUP(B5383,总表!A:B,2,0),"-")</f>
        <v>上衣</v>
      </c>
      <c r="D5383" s="6" t="str">
        <f t="shared" si="337"/>
        <v>上衣</v>
      </c>
      <c r="E5383" s="6" t="str">
        <f>IFERROR(VLOOKUP(B5383,总表!A:D,3,0),"-")</f>
        <v>圣诞毛衣</v>
      </c>
      <c r="F5383" s="6" t="str">
        <f t="shared" si="338"/>
        <v>圣诞毛衣</v>
      </c>
      <c r="H5383" s="51" t="str">
        <f>IF(IFERROR(VLOOKUP(B5383,总表!A:D,4,0),"露易")=0," ",IFERROR(VLOOKUP(B5383,总表!A:D,4,0),"-"))</f>
        <v>绿色</v>
      </c>
      <c r="I5383" s="51" t="str">
        <f t="shared" si="339"/>
        <v>绿色</v>
      </c>
    </row>
    <row r="5384" spans="1:9">
      <c r="A5384" s="6">
        <v>5383</v>
      </c>
      <c r="B5384" s="47" t="str">
        <f t="shared" si="336"/>
        <v>00001507</v>
      </c>
      <c r="C5384" s="47" t="str">
        <f>IFERROR(VLOOKUP(B5384,总表!A:B,2,0),"-")</f>
        <v>-</v>
      </c>
      <c r="D5384" s="6" t="str">
        <f t="shared" si="337"/>
        <v>-</v>
      </c>
      <c r="E5384" s="6" t="str">
        <f>IFERROR(VLOOKUP(B5384,总表!A:D,3,0),"-")</f>
        <v>-</v>
      </c>
      <c r="F5384" s="6" t="str">
        <f t="shared" si="338"/>
        <v>-</v>
      </c>
      <c r="H5384" s="6" t="str">
        <f>IF(IFERROR(VLOOKUP(B5384,总表!A:D,4,0),"露易")=0," ",IFERROR(VLOOKUP(B5384,总表!A:D,4,0),"-"))</f>
        <v>-</v>
      </c>
      <c r="I5384" s="6" t="str">
        <f t="shared" si="339"/>
        <v>-</v>
      </c>
    </row>
    <row r="5385" spans="1:9">
      <c r="A5385" s="6">
        <v>5384</v>
      </c>
      <c r="B5385" s="47" t="str">
        <f t="shared" si="336"/>
        <v>00001508</v>
      </c>
      <c r="C5385" s="47" t="str">
        <f>IFERROR(VLOOKUP(B5385,总表!A:B,2,0),"-")</f>
        <v>-</v>
      </c>
      <c r="D5385" s="6" t="str">
        <f t="shared" si="337"/>
        <v>-</v>
      </c>
      <c r="E5385" s="6" t="str">
        <f>IFERROR(VLOOKUP(B5385,总表!A:D,3,0),"-")</f>
        <v>-</v>
      </c>
      <c r="F5385" s="6" t="str">
        <f t="shared" si="338"/>
        <v>-</v>
      </c>
      <c r="H5385" s="6" t="str">
        <f>IF(IFERROR(VLOOKUP(B5385,总表!A:D,4,0),"露易")=0," ",IFERROR(VLOOKUP(B5385,总表!A:D,4,0),"-"))</f>
        <v>-</v>
      </c>
      <c r="I5385" s="6" t="str">
        <f t="shared" si="339"/>
        <v>-</v>
      </c>
    </row>
    <row r="5386" spans="1:9">
      <c r="A5386" s="6">
        <v>5385</v>
      </c>
      <c r="B5386" s="47" t="str">
        <f t="shared" si="336"/>
        <v>00001509</v>
      </c>
      <c r="C5386" s="47" t="str">
        <f>IFERROR(VLOOKUP(B5386,总表!A:B,2,0),"-")</f>
        <v>帽子类</v>
      </c>
      <c r="D5386" s="6" t="str">
        <f t="shared" si="337"/>
        <v>帽子类</v>
      </c>
      <c r="E5386" s="6" t="str">
        <f>IFERROR(VLOOKUP(B5386,总表!A:D,3,0),"-")</f>
        <v>小丑帽子</v>
      </c>
      <c r="F5386" s="6" t="str">
        <f t="shared" si="338"/>
        <v>小丑帽子</v>
      </c>
      <c r="H5386" s="6" t="str">
        <f>IF(IFERROR(VLOOKUP(B5386,总表!A:D,4,0),"露易")=0," ",IFERROR(VLOOKUP(B5386,总表!A:D,4,0),"-"))</f>
        <v>紫色＆黄色</v>
      </c>
      <c r="I5386" s="6" t="str">
        <f t="shared" si="339"/>
        <v>紫色＆黄色</v>
      </c>
    </row>
    <row r="5387" spans="1:9">
      <c r="A5387" s="6">
        <v>5386</v>
      </c>
      <c r="B5387" s="47" t="str">
        <f t="shared" si="336"/>
        <v>0000150A</v>
      </c>
      <c r="C5387" s="50" t="str">
        <f>IFERROR(VLOOKUP(B5387,总表!A:B,2,0),"-")</f>
        <v>头戴类</v>
      </c>
      <c r="D5387" s="51" t="str">
        <f t="shared" si="337"/>
        <v>头戴类</v>
      </c>
      <c r="E5387" s="51" t="str">
        <f>IFERROR(VLOOKUP(B5387,总表!A:D,3,0),"-")</f>
        <v>头盔</v>
      </c>
      <c r="F5387" s="51" t="str">
        <f t="shared" si="338"/>
        <v>头盔</v>
      </c>
      <c r="H5387" s="51" t="str">
        <f>IF(IFERROR(VLOOKUP(B5387,总表!A:D,4,0),"露易")=0," ",IFERROR(VLOOKUP(B5387,总表!A:D,4,0),"-"))</f>
        <v>红色</v>
      </c>
      <c r="I5387" s="51" t="str">
        <f t="shared" si="339"/>
        <v>红色</v>
      </c>
    </row>
    <row r="5388" spans="1:9">
      <c r="A5388" s="6">
        <v>5387</v>
      </c>
      <c r="B5388" s="47" t="str">
        <f t="shared" si="336"/>
        <v>0000150B</v>
      </c>
      <c r="C5388" s="50" t="str">
        <f>IFERROR(VLOOKUP(B5388,总表!A:B,2,0),"-")</f>
        <v>连衣套装</v>
      </c>
      <c r="D5388" s="51" t="str">
        <f t="shared" si="337"/>
        <v>连衣套装</v>
      </c>
      <c r="E5388" s="6" t="str">
        <f>IFERROR(VLOOKUP(B5388,总表!A:D,3,0),"-")</f>
        <v>肌肉装</v>
      </c>
      <c r="F5388" s="6" t="str">
        <f t="shared" si="338"/>
        <v>肌肉装</v>
      </c>
      <c r="H5388" s="6" t="str">
        <f>IF(IFERROR(VLOOKUP(B5388,总表!A:D,4,0),"露易")=0," ",IFERROR(VLOOKUP(B5388,总表!A:D,4,0),"-"))</f>
        <v>紫色</v>
      </c>
      <c r="I5388" s="6" t="str">
        <f t="shared" si="339"/>
        <v>紫色</v>
      </c>
    </row>
    <row r="5389" spans="1:9">
      <c r="A5389" s="6">
        <v>5388</v>
      </c>
      <c r="B5389" s="47" t="str">
        <f t="shared" si="336"/>
        <v>0000150C</v>
      </c>
      <c r="C5389" s="47" t="str">
        <f>IFERROR(VLOOKUP(B5389,总表!A:B,2,0),"-")</f>
        <v>鞋类</v>
      </c>
      <c r="D5389" s="6" t="str">
        <f t="shared" si="337"/>
        <v>鞋类</v>
      </c>
      <c r="E5389" s="6" t="str">
        <f>IFERROR(VLOOKUP(B5389,总表!A:D,3,0),"-")</f>
        <v>登山鞋</v>
      </c>
      <c r="F5389" s="6" t="str">
        <f t="shared" si="338"/>
        <v>登山鞋</v>
      </c>
      <c r="H5389" s="6" t="str">
        <f>IF(IFERROR(VLOOKUP(B5389,总表!A:D,4,0),"露易")=0," ",IFERROR(VLOOKUP(B5389,总表!A:D,4,0),"-"))</f>
        <v>橘色</v>
      </c>
      <c r="I5389" s="6" t="str">
        <f t="shared" si="339"/>
        <v>橘色</v>
      </c>
    </row>
    <row r="5390" spans="1:9">
      <c r="A5390" s="6">
        <v>5389</v>
      </c>
      <c r="B5390" s="47" t="str">
        <f t="shared" si="336"/>
        <v>0000150D</v>
      </c>
      <c r="C5390" s="47" t="str">
        <f>IFERROR(VLOOKUP(B5390,总表!A:B,2,0),"-")</f>
        <v>-</v>
      </c>
      <c r="D5390" s="6" t="str">
        <f t="shared" si="337"/>
        <v>-</v>
      </c>
      <c r="E5390" s="6" t="str">
        <f>IFERROR(VLOOKUP(B5390,总表!A:D,3,0),"-")</f>
        <v>-</v>
      </c>
      <c r="F5390" s="6" t="str">
        <f t="shared" si="338"/>
        <v>-</v>
      </c>
      <c r="H5390" s="6" t="str">
        <f>IF(IFERROR(VLOOKUP(B5390,总表!A:D,4,0),"露易")=0," ",IFERROR(VLOOKUP(B5390,总表!A:D,4,0),"-"))</f>
        <v>-</v>
      </c>
      <c r="I5390" s="6" t="str">
        <f t="shared" si="339"/>
        <v>-</v>
      </c>
    </row>
    <row r="5391" spans="1:9">
      <c r="A5391" s="6">
        <v>5390</v>
      </c>
      <c r="B5391" s="47" t="str">
        <f t="shared" si="336"/>
        <v>0000150E</v>
      </c>
      <c r="C5391" s="47" t="str">
        <f>IFERROR(VLOOKUP(B5391,总表!A:B,2,0),"-")</f>
        <v>-</v>
      </c>
      <c r="D5391" s="6" t="str">
        <f t="shared" si="337"/>
        <v>-</v>
      </c>
      <c r="E5391" s="6" t="str">
        <f>IFERROR(VLOOKUP(B5391,总表!A:D,3,0),"-")</f>
        <v>-</v>
      </c>
      <c r="F5391" s="6" t="str">
        <f t="shared" si="338"/>
        <v>-</v>
      </c>
      <c r="H5391" s="6" t="str">
        <f>IF(IFERROR(VLOOKUP(B5391,总表!A:D,4,0),"露易")=0," ",IFERROR(VLOOKUP(B5391,总表!A:D,4,0),"-"))</f>
        <v>-</v>
      </c>
      <c r="I5391" s="6" t="str">
        <f t="shared" si="339"/>
        <v>-</v>
      </c>
    </row>
    <row r="5392" spans="1:9">
      <c r="A5392" s="6">
        <v>5391</v>
      </c>
      <c r="B5392" s="47" t="str">
        <f t="shared" si="336"/>
        <v>0000150F</v>
      </c>
      <c r="C5392" s="50" t="str">
        <f>IFERROR(VLOOKUP(B5392,总表!A:B,2,0),"-")</f>
        <v>连衣套装</v>
      </c>
      <c r="D5392" s="51" t="str">
        <f t="shared" si="337"/>
        <v>连衣套装</v>
      </c>
      <c r="E5392" s="6" t="str">
        <f>IFERROR(VLOOKUP(B5392,总表!A:D,3,0),"-")</f>
        <v>机械装</v>
      </c>
      <c r="F5392" s="6" t="str">
        <f t="shared" si="338"/>
        <v>机械装</v>
      </c>
      <c r="H5392" s="51" t="str">
        <f>IF(IFERROR(VLOOKUP(B5392,总表!A:D,4,0),"露易")=0," ",IFERROR(VLOOKUP(B5392,总表!A:D,4,0),"-"))</f>
        <v>蓝色</v>
      </c>
      <c r="I5392" s="51" t="str">
        <f t="shared" si="339"/>
        <v>蓝色</v>
      </c>
    </row>
    <row r="5393" spans="1:9">
      <c r="A5393" s="6">
        <v>5392</v>
      </c>
      <c r="B5393" s="47" t="str">
        <f t="shared" si="336"/>
        <v>00001510</v>
      </c>
      <c r="C5393" s="47" t="str">
        <f>IFERROR(VLOOKUP(B5393,总表!A:B,2,0),"-")</f>
        <v>-</v>
      </c>
      <c r="D5393" s="6" t="str">
        <f t="shared" si="337"/>
        <v>-</v>
      </c>
      <c r="E5393" s="6" t="str">
        <f>IFERROR(VLOOKUP(B5393,总表!A:D,3,0),"-")</f>
        <v>-</v>
      </c>
      <c r="F5393" s="6" t="str">
        <f t="shared" si="338"/>
        <v>-</v>
      </c>
      <c r="H5393" s="6" t="str">
        <f>IF(IFERROR(VLOOKUP(B5393,总表!A:D,4,0),"露易")=0," ",IFERROR(VLOOKUP(B5393,总表!A:D,4,0),"-"))</f>
        <v>-</v>
      </c>
      <c r="I5393" s="6" t="str">
        <f t="shared" si="339"/>
        <v>-</v>
      </c>
    </row>
    <row r="5394" spans="1:9">
      <c r="A5394" s="6">
        <v>5393</v>
      </c>
      <c r="B5394" s="47" t="str">
        <f t="shared" si="336"/>
        <v>00001511</v>
      </c>
      <c r="C5394" s="50" t="str">
        <f>IFERROR(VLOOKUP(B5394,总表!A:B,2,0),"-")</f>
        <v>连衣套装</v>
      </c>
      <c r="D5394" s="51" t="str">
        <f t="shared" si="337"/>
        <v>连衣套装</v>
      </c>
      <c r="E5394" s="6" t="str">
        <f>IFERROR(VLOOKUP(B5394,总表!A:D,3,0),"-")</f>
        <v>花样滑冰裙</v>
      </c>
      <c r="F5394" s="6" t="str">
        <f t="shared" si="338"/>
        <v>花样滑冰裙</v>
      </c>
      <c r="H5394" s="51" t="str">
        <f>IF(IFERROR(VLOOKUP(B5394,总表!A:D,4,0),"露易")=0," ",IFERROR(VLOOKUP(B5394,总表!A:D,4,0),"-"))</f>
        <v>蓝色</v>
      </c>
      <c r="I5394" s="51" t="str">
        <f t="shared" si="339"/>
        <v>蓝色</v>
      </c>
    </row>
    <row r="5395" spans="1:9">
      <c r="A5395" s="6">
        <v>5394</v>
      </c>
      <c r="B5395" s="47" t="str">
        <f t="shared" si="336"/>
        <v>00001512</v>
      </c>
      <c r="C5395" s="50" t="str">
        <f>IFERROR(VLOOKUP(B5395,总表!A:B,2,0),"-")</f>
        <v>头戴类</v>
      </c>
      <c r="D5395" s="51" t="str">
        <f t="shared" si="337"/>
        <v>头戴类</v>
      </c>
      <c r="E5395" s="6" t="str">
        <f>IFERROR(VLOOKUP(B5395,总表!A:D,3,0),"-")</f>
        <v>宇航员头盔</v>
      </c>
      <c r="F5395" s="6" t="str">
        <f t="shared" si="338"/>
        <v>宇航员头盔</v>
      </c>
      <c r="H5395" s="6" t="str">
        <f>IF(IFERROR(VLOOKUP(B5395,总表!A:D,4,0),"露易")=0," ",IFERROR(VLOOKUP(B5395,总表!A:D,4,0),"-"))</f>
        <v>白色</v>
      </c>
      <c r="I5395" s="6" t="str">
        <f t="shared" si="339"/>
        <v>白色</v>
      </c>
    </row>
    <row r="5396" spans="1:9">
      <c r="A5396" s="6">
        <v>5395</v>
      </c>
      <c r="B5396" s="47" t="str">
        <f t="shared" si="336"/>
        <v>00001513</v>
      </c>
      <c r="C5396" s="50" t="str">
        <f>IFERROR(VLOOKUP(B5396,总表!A:B,2,0),"-")</f>
        <v>头戴类</v>
      </c>
      <c r="D5396" s="51" t="str">
        <f t="shared" si="337"/>
        <v>头戴类</v>
      </c>
      <c r="E5396" s="6" t="str">
        <f>IFERROR(VLOOKUP(B5396,总表!A:D,3,0),"-")</f>
        <v>漆弹面罩</v>
      </c>
      <c r="F5396" s="6" t="str">
        <f t="shared" si="338"/>
        <v>漆弹面罩</v>
      </c>
      <c r="H5396" s="6" t="str">
        <f>IF(IFERROR(VLOOKUP(B5396,总表!A:D,4,0),"露易")=0," ",IFERROR(VLOOKUP(B5396,总表!A:D,4,0),"-"))</f>
        <v>黑色</v>
      </c>
      <c r="I5396" s="6" t="str">
        <f t="shared" si="339"/>
        <v>黑色</v>
      </c>
    </row>
    <row r="5397" spans="1:9">
      <c r="A5397" s="6">
        <v>5396</v>
      </c>
      <c r="B5397" s="47" t="str">
        <f t="shared" si="336"/>
        <v>00001514</v>
      </c>
      <c r="C5397" s="47" t="str">
        <f>IFERROR(VLOOKUP(B5397,总表!A:B,2,0),"-")</f>
        <v>-</v>
      </c>
      <c r="D5397" s="6" t="str">
        <f t="shared" si="337"/>
        <v>-</v>
      </c>
      <c r="E5397" s="6" t="str">
        <f>IFERROR(VLOOKUP(B5397,总表!A:D,3,0),"-")</f>
        <v>-</v>
      </c>
      <c r="F5397" s="6" t="str">
        <f t="shared" si="338"/>
        <v>-</v>
      </c>
      <c r="H5397" s="6" t="str">
        <f>IF(IFERROR(VLOOKUP(B5397,总表!A:D,4,0),"露易")=0," ",IFERROR(VLOOKUP(B5397,总表!A:D,4,0),"-"))</f>
        <v>-</v>
      </c>
      <c r="I5397" s="6" t="str">
        <f t="shared" si="339"/>
        <v>-</v>
      </c>
    </row>
    <row r="5398" spans="1:9">
      <c r="A5398" s="6">
        <v>5397</v>
      </c>
      <c r="B5398" s="47" t="str">
        <f t="shared" si="336"/>
        <v>00001515</v>
      </c>
      <c r="C5398" s="47" t="str">
        <f>IFERROR(VLOOKUP(B5398,总表!A:B,2,0),"-")</f>
        <v>-</v>
      </c>
      <c r="D5398" s="6" t="str">
        <f t="shared" si="337"/>
        <v>-</v>
      </c>
      <c r="E5398" s="6" t="str">
        <f>IFERROR(VLOOKUP(B5398,总表!A:D,3,0),"-")</f>
        <v>-</v>
      </c>
      <c r="F5398" s="6" t="str">
        <f t="shared" si="338"/>
        <v>-</v>
      </c>
      <c r="H5398" s="6" t="str">
        <f>IF(IFERROR(VLOOKUP(B5398,总表!A:D,4,0),"露易")=0," ",IFERROR(VLOOKUP(B5398,总表!A:D,4,0),"-"))</f>
        <v>-</v>
      </c>
      <c r="I5398" s="6" t="str">
        <f t="shared" si="339"/>
        <v>-</v>
      </c>
    </row>
    <row r="5399" spans="1:9">
      <c r="A5399" s="6">
        <v>5398</v>
      </c>
      <c r="B5399" s="47" t="str">
        <f t="shared" si="336"/>
        <v>00001516</v>
      </c>
      <c r="C5399" s="47" t="str">
        <f>IFERROR(VLOOKUP(B5399,总表!A:B,2,0),"-")</f>
        <v>帽子类</v>
      </c>
      <c r="D5399" s="6" t="str">
        <f t="shared" si="337"/>
        <v>帽子类</v>
      </c>
      <c r="E5399" s="6" t="str">
        <f>IFERROR(VLOOKUP(B5399,总表!A:D,3,0),"-")</f>
        <v>草帽</v>
      </c>
      <c r="F5399" s="6" t="str">
        <f t="shared" si="338"/>
        <v>草帽</v>
      </c>
      <c r="H5399" s="6" t="str">
        <f>IF(IFERROR(VLOOKUP(B5399,总表!A:D,4,0),"露易")=0," ",IFERROR(VLOOKUP(B5399,总表!A:D,4,0),"-"))</f>
        <v>棕色</v>
      </c>
      <c r="I5399" s="6" t="str">
        <f t="shared" si="339"/>
        <v>棕色</v>
      </c>
    </row>
    <row r="5400" spans="1:9">
      <c r="A5400" s="6">
        <v>5399</v>
      </c>
      <c r="B5400" s="47" t="str">
        <f t="shared" si="336"/>
        <v>00001517</v>
      </c>
      <c r="C5400" s="47" t="str">
        <f>IFERROR(VLOOKUP(B5400,总表!A:B,2,0),"-")</f>
        <v>帽子类</v>
      </c>
      <c r="D5400" s="6" t="str">
        <f t="shared" si="337"/>
        <v>帽子类</v>
      </c>
      <c r="E5400" s="6" t="str">
        <f>IFERROR(VLOOKUP(B5400,总表!A:D,3,0),"-")</f>
        <v>牛仔帽</v>
      </c>
      <c r="F5400" s="6" t="str">
        <f t="shared" si="338"/>
        <v>牛仔帽</v>
      </c>
      <c r="H5400" s="6" t="str">
        <f>IF(IFERROR(VLOOKUP(B5400,总表!A:D,4,0),"露易")=0," ",IFERROR(VLOOKUP(B5400,总表!A:D,4,0),"-"))</f>
        <v>棕色</v>
      </c>
      <c r="I5400" s="6" t="str">
        <f t="shared" si="339"/>
        <v>棕色</v>
      </c>
    </row>
    <row r="5401" spans="1:9">
      <c r="A5401" s="6">
        <v>5400</v>
      </c>
      <c r="B5401" s="47" t="str">
        <f t="shared" si="336"/>
        <v>00001518</v>
      </c>
      <c r="C5401" s="47" t="str">
        <f>IFERROR(VLOOKUP(B5401,总表!A:B,2,0),"-")</f>
        <v>房内墙纸</v>
      </c>
      <c r="D5401" s="6" t="str">
        <f t="shared" si="337"/>
        <v>房内墙纸</v>
      </c>
      <c r="E5401" s="6" t="str">
        <f>IFERROR(VLOOKUP(B5401,总表!A:D,3,0),"-")</f>
        <v>夜景墙</v>
      </c>
      <c r="F5401" s="6" t="str">
        <f t="shared" si="338"/>
        <v>夜景墙</v>
      </c>
      <c r="H5401" s="6" t="str">
        <f>IF(IFERROR(VLOOKUP(B5401,总表!A:D,4,0),"露易")=0," ",IFERROR(VLOOKUP(B5401,总表!A:D,4,0),"-"))</f>
        <v> </v>
      </c>
      <c r="I5401" s="6" t="str">
        <f t="shared" si="339"/>
        <v> </v>
      </c>
    </row>
    <row r="5402" spans="1:9">
      <c r="A5402" s="6">
        <v>5401</v>
      </c>
      <c r="B5402" s="47" t="str">
        <f t="shared" si="336"/>
        <v>00001519</v>
      </c>
      <c r="C5402" s="47" t="str">
        <f>IFERROR(VLOOKUP(B5402,总表!A:B,2,0),"-")</f>
        <v>-</v>
      </c>
      <c r="D5402" s="6" t="str">
        <f t="shared" si="337"/>
        <v>-</v>
      </c>
      <c r="E5402" s="6" t="str">
        <f>IFERROR(VLOOKUP(B5402,总表!A:D,3,0),"-")</f>
        <v>-</v>
      </c>
      <c r="F5402" s="6" t="str">
        <f t="shared" si="338"/>
        <v>-</v>
      </c>
      <c r="H5402" s="6" t="str">
        <f>IF(IFERROR(VLOOKUP(B5402,总表!A:D,4,0),"露易")=0," ",IFERROR(VLOOKUP(B5402,总表!A:D,4,0),"-"))</f>
        <v>-</v>
      </c>
      <c r="I5402" s="6" t="str">
        <f t="shared" si="339"/>
        <v>-</v>
      </c>
    </row>
    <row r="5403" spans="1:9">
      <c r="A5403" s="6">
        <v>5402</v>
      </c>
      <c r="B5403" s="47" t="str">
        <f t="shared" si="336"/>
        <v>0000151A</v>
      </c>
      <c r="C5403" s="47" t="str">
        <f>IFERROR(VLOOKUP(B5403,总表!A:B,2,0),"-")</f>
        <v>-</v>
      </c>
      <c r="D5403" s="6" t="str">
        <f t="shared" si="337"/>
        <v>-</v>
      </c>
      <c r="E5403" s="6" t="str">
        <f>IFERROR(VLOOKUP(B5403,总表!A:D,3,0),"-")</f>
        <v>-</v>
      </c>
      <c r="F5403" s="6" t="str">
        <f t="shared" si="338"/>
        <v>-</v>
      </c>
      <c r="H5403" s="6" t="str">
        <f>IF(IFERROR(VLOOKUP(B5403,总表!A:D,4,0),"露易")=0," ",IFERROR(VLOOKUP(B5403,总表!A:D,4,0),"-"))</f>
        <v>-</v>
      </c>
      <c r="I5403" s="6" t="str">
        <f t="shared" si="339"/>
        <v>-</v>
      </c>
    </row>
    <row r="5404" spans="1:9">
      <c r="A5404" s="6">
        <v>5403</v>
      </c>
      <c r="B5404" s="47" t="str">
        <f t="shared" si="336"/>
        <v>0000151B</v>
      </c>
      <c r="C5404" s="47" t="str">
        <f>IFERROR(VLOOKUP(B5404,总表!A:B,2,0),"-")</f>
        <v>-</v>
      </c>
      <c r="D5404" s="6" t="str">
        <f t="shared" si="337"/>
        <v>-</v>
      </c>
      <c r="E5404" s="6" t="str">
        <f>IFERROR(VLOOKUP(B5404,总表!A:D,3,0),"-")</f>
        <v>-</v>
      </c>
      <c r="F5404" s="6" t="str">
        <f t="shared" si="338"/>
        <v>-</v>
      </c>
      <c r="H5404" s="6" t="str">
        <f>IF(IFERROR(VLOOKUP(B5404,总表!A:D,4,0),"露易")=0," ",IFERROR(VLOOKUP(B5404,总表!A:D,4,0),"-"))</f>
        <v>-</v>
      </c>
      <c r="I5404" s="6" t="str">
        <f t="shared" si="339"/>
        <v>-</v>
      </c>
    </row>
    <row r="5405" spans="1:9">
      <c r="A5405" s="6">
        <v>5404</v>
      </c>
      <c r="B5405" s="47" t="str">
        <f t="shared" si="336"/>
        <v>0000151C</v>
      </c>
      <c r="C5405" s="50" t="str">
        <f>IFERROR(VLOOKUP(B5405,总表!A:B,2,0),"-")</f>
        <v>连衣套装</v>
      </c>
      <c r="D5405" s="51" t="str">
        <f t="shared" si="337"/>
        <v>连衣套装</v>
      </c>
      <c r="E5405" s="6" t="str">
        <f>IFERROR(VLOOKUP(B5405,总表!A:D,3,0),"-")</f>
        <v>花样滑冰服</v>
      </c>
      <c r="F5405" s="6" t="str">
        <f t="shared" si="338"/>
        <v>花样滑冰服</v>
      </c>
      <c r="H5405" s="51" t="str">
        <f>IF(IFERROR(VLOOKUP(B5405,总表!A:D,4,0),"露易")=0," ",IFERROR(VLOOKUP(B5405,总表!A:D,4,0),"-"))</f>
        <v>蓝色</v>
      </c>
      <c r="I5405" s="51" t="str">
        <f t="shared" si="339"/>
        <v>蓝色</v>
      </c>
    </row>
    <row r="5406" spans="1:9">
      <c r="A5406" s="6">
        <v>5405</v>
      </c>
      <c r="B5406" s="47" t="str">
        <f t="shared" si="336"/>
        <v>0000151D</v>
      </c>
      <c r="C5406" s="47" t="str">
        <f>IFERROR(VLOOKUP(B5406,总表!A:B,2,0),"-")</f>
        <v>-</v>
      </c>
      <c r="D5406" s="6" t="str">
        <f t="shared" si="337"/>
        <v>-</v>
      </c>
      <c r="E5406" s="6" t="str">
        <f>IFERROR(VLOOKUP(B5406,总表!A:D,3,0),"-")</f>
        <v>-</v>
      </c>
      <c r="F5406" s="6" t="str">
        <f t="shared" si="338"/>
        <v>-</v>
      </c>
      <c r="H5406" s="6" t="str">
        <f>IF(IFERROR(VLOOKUP(B5406,总表!A:D,4,0),"露易")=0," ",IFERROR(VLOOKUP(B5406,总表!A:D,4,0),"-"))</f>
        <v>-</v>
      </c>
      <c r="I5406" s="6" t="str">
        <f t="shared" si="339"/>
        <v>-</v>
      </c>
    </row>
    <row r="5407" spans="1:9">
      <c r="A5407" s="6">
        <v>5406</v>
      </c>
      <c r="B5407" s="47" t="str">
        <f t="shared" si="336"/>
        <v>0000151E</v>
      </c>
      <c r="C5407" s="47" t="str">
        <f>IFERROR(VLOOKUP(B5407,总表!A:B,2,0),"-")</f>
        <v>袜子</v>
      </c>
      <c r="D5407" s="6" t="str">
        <f t="shared" si="337"/>
        <v>袜子</v>
      </c>
      <c r="E5407" s="6" t="str">
        <f>IFERROR(VLOOKUP(B5407,总表!A:D,3,0),"-")</f>
        <v>卡通图案袜</v>
      </c>
      <c r="F5407" s="6" t="str">
        <f t="shared" si="338"/>
        <v>卡通图案袜</v>
      </c>
      <c r="H5407" s="6" t="str">
        <f>IF(IFERROR(VLOOKUP(B5407,总表!A:D,4,0),"露易")=0," ",IFERROR(VLOOKUP(B5407,总表!A:D,4,0),"-"))</f>
        <v>粉红</v>
      </c>
      <c r="I5407" s="6" t="str">
        <f t="shared" si="339"/>
        <v>粉红</v>
      </c>
    </row>
    <row r="5408" spans="1:9">
      <c r="A5408" s="6">
        <v>5407</v>
      </c>
      <c r="B5408" s="47" t="str">
        <f t="shared" si="336"/>
        <v>0000151F</v>
      </c>
      <c r="C5408" s="47" t="str">
        <f>IFERROR(VLOOKUP(B5408,总表!A:B,2,0),"-")</f>
        <v>-</v>
      </c>
      <c r="D5408" s="6" t="str">
        <f t="shared" si="337"/>
        <v>-</v>
      </c>
      <c r="E5408" s="6" t="str">
        <f>IFERROR(VLOOKUP(B5408,总表!A:D,3,0),"-")</f>
        <v>-</v>
      </c>
      <c r="F5408" s="6" t="str">
        <f t="shared" si="338"/>
        <v>-</v>
      </c>
      <c r="H5408" s="6" t="str">
        <f>IF(IFERROR(VLOOKUP(B5408,总表!A:D,4,0),"露易")=0," ",IFERROR(VLOOKUP(B5408,总表!A:D,4,0),"-"))</f>
        <v>-</v>
      </c>
      <c r="I5408" s="6" t="str">
        <f t="shared" si="339"/>
        <v>-</v>
      </c>
    </row>
    <row r="5409" spans="1:9">
      <c r="A5409" s="6">
        <v>5408</v>
      </c>
      <c r="B5409" s="47" t="str">
        <f t="shared" si="336"/>
        <v>00001520</v>
      </c>
      <c r="C5409" s="47" t="str">
        <f>IFERROR(VLOOKUP(B5409,总表!A:B,2,0),"-")</f>
        <v>帽子类</v>
      </c>
      <c r="D5409" s="6" t="str">
        <f t="shared" si="337"/>
        <v>帽子类</v>
      </c>
      <c r="E5409" s="6" t="str">
        <f>IFERROR(VLOOKUP(B5409,总表!A:D,3,0),"-")</f>
        <v>雪花针织帽</v>
      </c>
      <c r="F5409" s="6" t="str">
        <f t="shared" si="338"/>
        <v>雪花针织帽</v>
      </c>
      <c r="H5409" s="51" t="str">
        <f>IF(IFERROR(VLOOKUP(B5409,总表!A:D,4,0),"露易")=0," ",IFERROR(VLOOKUP(B5409,总表!A:D,4,0),"-"))</f>
        <v>蓝色</v>
      </c>
      <c r="I5409" s="51" t="str">
        <f t="shared" si="339"/>
        <v>蓝色</v>
      </c>
    </row>
    <row r="5410" spans="1:9">
      <c r="A5410" s="6">
        <v>5409</v>
      </c>
      <c r="B5410" s="47" t="str">
        <f t="shared" si="336"/>
        <v>00001521</v>
      </c>
      <c r="C5410" s="47" t="str">
        <f>IFERROR(VLOOKUP(B5410,总表!A:B,2,0),"-")</f>
        <v>帽子类</v>
      </c>
      <c r="D5410" s="6" t="str">
        <f t="shared" si="337"/>
        <v>帽子类</v>
      </c>
      <c r="E5410" s="6" t="str">
        <f>IFERROR(VLOOKUP(B5410,总表!A:D,3,0),"-")</f>
        <v>彩色波浪纹针织帽</v>
      </c>
      <c r="F5410" s="6" t="str">
        <f t="shared" si="338"/>
        <v>彩色波浪纹针织帽</v>
      </c>
      <c r="H5410" s="51" t="str">
        <f>IF(IFERROR(VLOOKUP(B5410,总表!A:D,4,0),"露易")=0," ",IFERROR(VLOOKUP(B5410,总表!A:D,4,0),"-"))</f>
        <v>红色</v>
      </c>
      <c r="I5410" s="51" t="str">
        <f t="shared" si="339"/>
        <v>红色</v>
      </c>
    </row>
    <row r="5411" spans="1:9">
      <c r="A5411" s="6">
        <v>5410</v>
      </c>
      <c r="B5411" s="47" t="str">
        <f t="shared" si="336"/>
        <v>00001522</v>
      </c>
      <c r="C5411" s="47" t="str">
        <f>IFERROR(VLOOKUP(B5411,总表!A:B,2,0),"-")</f>
        <v>-</v>
      </c>
      <c r="D5411" s="6" t="str">
        <f t="shared" si="337"/>
        <v>-</v>
      </c>
      <c r="E5411" s="6" t="str">
        <f>IFERROR(VLOOKUP(B5411,总表!A:D,3,0),"-")</f>
        <v>-</v>
      </c>
      <c r="F5411" s="6" t="str">
        <f t="shared" si="338"/>
        <v>-</v>
      </c>
      <c r="H5411" s="6" t="str">
        <f>IF(IFERROR(VLOOKUP(B5411,总表!A:D,4,0),"露易")=0," ",IFERROR(VLOOKUP(B5411,总表!A:D,4,0),"-"))</f>
        <v>-</v>
      </c>
      <c r="I5411" s="6" t="str">
        <f t="shared" si="339"/>
        <v>-</v>
      </c>
    </row>
    <row r="5412" spans="1:9">
      <c r="A5412" s="6">
        <v>5411</v>
      </c>
      <c r="B5412" s="47" t="str">
        <f t="shared" si="336"/>
        <v>00001523</v>
      </c>
      <c r="C5412" s="50" t="str">
        <f>IFERROR(VLOOKUP(B5412,总表!A:B,2,0),"-")</f>
        <v>裤裙类</v>
      </c>
      <c r="D5412" s="51" t="str">
        <f t="shared" si="337"/>
        <v>裤裙类</v>
      </c>
      <c r="E5412" s="51" t="str">
        <f>IFERROR(VLOOKUP(B5412,总表!A:D,3,0),"-")</f>
        <v>对话框短裤</v>
      </c>
      <c r="F5412" s="51" t="str">
        <f t="shared" si="338"/>
        <v>对话框短裤</v>
      </c>
      <c r="H5412" s="6" t="str">
        <f>IF(IFERROR(VLOOKUP(B5412,总表!A:D,4,0),"露易")=0," ",IFERROR(VLOOKUP(B5412,总表!A:D,4,0),"-"))</f>
        <v>黑色</v>
      </c>
      <c r="I5412" s="6" t="str">
        <f t="shared" si="339"/>
        <v>黑色</v>
      </c>
    </row>
    <row r="5413" spans="1:9">
      <c r="A5413" s="6">
        <v>5412</v>
      </c>
      <c r="B5413" s="47" t="str">
        <f t="shared" si="336"/>
        <v>00001524</v>
      </c>
      <c r="C5413" s="50" t="str">
        <f>IFERROR(VLOOKUP(B5413,总表!A:B,2,0),"-")</f>
        <v>裤裙类</v>
      </c>
      <c r="D5413" s="51" t="str">
        <f t="shared" si="337"/>
        <v>裤裙类</v>
      </c>
      <c r="E5413" s="6" t="str">
        <f>IFERROR(VLOOKUP(B5413,总表!A:D,3,0),"-")</f>
        <v>花裤</v>
      </c>
      <c r="F5413" s="6" t="str">
        <f t="shared" si="338"/>
        <v>花裤</v>
      </c>
      <c r="H5413" s="51" t="str">
        <f>IF(IFERROR(VLOOKUP(B5413,总表!A:D,4,0),"露易")=0," ",IFERROR(VLOOKUP(B5413,总表!A:D,4,0),"-"))</f>
        <v>蓝紫色</v>
      </c>
      <c r="I5413" s="51" t="str">
        <f t="shared" si="339"/>
        <v>蓝紫色</v>
      </c>
    </row>
    <row r="5414" spans="1:9">
      <c r="A5414" s="6">
        <v>5413</v>
      </c>
      <c r="B5414" s="47" t="str">
        <f t="shared" si="336"/>
        <v>00001525</v>
      </c>
      <c r="C5414" s="50" t="str">
        <f>IFERROR(VLOOKUP(B5414,总表!A:B,2,0),"-")</f>
        <v>裤裙类</v>
      </c>
      <c r="D5414" s="51" t="str">
        <f t="shared" si="337"/>
        <v>裤裙类</v>
      </c>
      <c r="E5414" s="6" t="str">
        <f>IFERROR(VLOOKUP(B5414,总表!A:D,3,0),"-")</f>
        <v>防雨裤</v>
      </c>
      <c r="F5414" s="6" t="str">
        <f t="shared" si="338"/>
        <v>防雨裤</v>
      </c>
      <c r="H5414" s="6" t="str">
        <f>IF(IFERROR(VLOOKUP(B5414,总表!A:D,4,0),"露易")=0," ",IFERROR(VLOOKUP(B5414,总表!A:D,4,0),"-"))</f>
        <v>黄色</v>
      </c>
      <c r="I5414" s="6" t="str">
        <f t="shared" si="339"/>
        <v>黄色</v>
      </c>
    </row>
    <row r="5415" spans="1:9">
      <c r="A5415" s="6">
        <v>5414</v>
      </c>
      <c r="B5415" s="47" t="str">
        <f t="shared" si="336"/>
        <v>00001526</v>
      </c>
      <c r="C5415" s="50" t="str">
        <f>IFERROR(VLOOKUP(B5415,总表!A:B,2,0),"-")</f>
        <v>裤裙类</v>
      </c>
      <c r="D5415" s="51" t="str">
        <f t="shared" si="337"/>
        <v>裤裙类</v>
      </c>
      <c r="E5415" s="6" t="str">
        <f>IFERROR(VLOOKUP(B5415,总表!A:D,3,0),"-")</f>
        <v>毛线短裙</v>
      </c>
      <c r="F5415" s="6" t="str">
        <f t="shared" si="338"/>
        <v>毛线短裙</v>
      </c>
      <c r="H5415" s="6" t="str">
        <f>IF(IFERROR(VLOOKUP(B5415,总表!A:D,4,0),"露易")=0," ",IFERROR(VLOOKUP(B5415,总表!A:D,4,0),"-"))</f>
        <v>棕色</v>
      </c>
      <c r="I5415" s="6" t="str">
        <f t="shared" si="339"/>
        <v>棕色</v>
      </c>
    </row>
    <row r="5416" spans="1:9">
      <c r="A5416" s="6">
        <v>5415</v>
      </c>
      <c r="B5416" s="47" t="str">
        <f t="shared" si="336"/>
        <v>00001527</v>
      </c>
      <c r="C5416" s="50" t="str">
        <f>IFERROR(VLOOKUP(B5416,总表!A:B,2,0),"-")</f>
        <v>裤裙类</v>
      </c>
      <c r="D5416" s="51" t="str">
        <f t="shared" si="337"/>
        <v>裤裙类</v>
      </c>
      <c r="E5416" s="6" t="str">
        <f>IFERROR(VLOOKUP(B5416,总表!A:D,3,0),"-")</f>
        <v>仿毛皮短裙</v>
      </c>
      <c r="F5416" s="6" t="str">
        <f t="shared" si="338"/>
        <v>仿毛皮短裙</v>
      </c>
      <c r="H5416" s="6" t="str">
        <f>IF(IFERROR(VLOOKUP(B5416,总表!A:D,4,0),"露易")=0," ",IFERROR(VLOOKUP(B5416,总表!A:D,4,0),"-"))</f>
        <v>浅蓝色</v>
      </c>
      <c r="I5416" s="6" t="str">
        <f t="shared" si="339"/>
        <v>浅蓝色</v>
      </c>
    </row>
    <row r="5417" spans="1:9">
      <c r="A5417" s="6">
        <v>5416</v>
      </c>
      <c r="B5417" s="47" t="str">
        <f t="shared" si="336"/>
        <v>00001528</v>
      </c>
      <c r="C5417" s="50" t="str">
        <f>IFERROR(VLOOKUP(B5417,总表!A:B,2,0),"-")</f>
        <v>裤裙类</v>
      </c>
      <c r="D5417" s="51" t="str">
        <f t="shared" si="337"/>
        <v>裤裙类</v>
      </c>
      <c r="E5417" s="6" t="str">
        <f>IFERROR(VLOOKUP(B5417,总表!A:D,3,0),"-")</f>
        <v>荷叶边棉裤</v>
      </c>
      <c r="F5417" s="6" t="str">
        <f t="shared" si="338"/>
        <v>荷叶边棉裤</v>
      </c>
      <c r="H5417" s="51" t="str">
        <f>IF(IFERROR(VLOOKUP(B5417,总表!A:D,4,0),"露易")=0," ",IFERROR(VLOOKUP(B5417,总表!A:D,4,0),"-"))</f>
        <v>蓝色</v>
      </c>
      <c r="I5417" s="51" t="str">
        <f t="shared" si="339"/>
        <v>蓝色</v>
      </c>
    </row>
    <row r="5418" spans="1:9">
      <c r="A5418" s="6">
        <v>5417</v>
      </c>
      <c r="B5418" s="47" t="str">
        <f t="shared" si="336"/>
        <v>00001529</v>
      </c>
      <c r="C5418" s="50" t="str">
        <f>IFERROR(VLOOKUP(B5418,总表!A:B,2,0),"-")</f>
        <v>裤裙类</v>
      </c>
      <c r="D5418" s="51" t="str">
        <f t="shared" si="337"/>
        <v>裤裙类</v>
      </c>
      <c r="E5418" s="6" t="str">
        <f>IFERROR(VLOOKUP(B5418,总表!A:D,3,0),"-")</f>
        <v>棉质长裙</v>
      </c>
      <c r="F5418" s="6" t="str">
        <f t="shared" si="338"/>
        <v>棉质长裙</v>
      </c>
      <c r="H5418" s="6" t="str">
        <f>IF(IFERROR(VLOOKUP(B5418,总表!A:D,4,0),"露易")=0," ",IFERROR(VLOOKUP(B5418,总表!A:D,4,0),"-"))</f>
        <v>海军蓝</v>
      </c>
      <c r="I5418" s="6" t="str">
        <f t="shared" si="339"/>
        <v>海军蓝</v>
      </c>
    </row>
    <row r="5419" spans="1:9">
      <c r="A5419" s="6">
        <v>5418</v>
      </c>
      <c r="B5419" s="47" t="str">
        <f t="shared" si="336"/>
        <v>0000152A</v>
      </c>
      <c r="C5419" s="50" t="str">
        <f>IFERROR(VLOOKUP(B5419,总表!A:B,2,0),"-")</f>
        <v>裤裙类</v>
      </c>
      <c r="D5419" s="51" t="str">
        <f t="shared" si="337"/>
        <v>裤裙类</v>
      </c>
      <c r="E5419" s="51" t="str">
        <f>IFERROR(VLOOKUP(B5419,总表!A:D,3,0),"-")</f>
        <v>绒毛短裙</v>
      </c>
      <c r="F5419" s="51" t="str">
        <f t="shared" si="338"/>
        <v>绒毛短裙</v>
      </c>
      <c r="H5419" s="51" t="str">
        <f>IF(IFERROR(VLOOKUP(B5419,总表!A:D,4,0),"露易")=0," ",IFERROR(VLOOKUP(B5419,总表!A:D,4,0),"-"))</f>
        <v>绿色</v>
      </c>
      <c r="I5419" s="51" t="str">
        <f t="shared" si="339"/>
        <v>绿色</v>
      </c>
    </row>
    <row r="5420" spans="1:9">
      <c r="A5420" s="6">
        <v>5419</v>
      </c>
      <c r="B5420" s="47" t="str">
        <f t="shared" si="336"/>
        <v>0000152B</v>
      </c>
      <c r="C5420" s="50" t="str">
        <f>IFERROR(VLOOKUP(B5420,总表!A:B,2,0),"-")</f>
        <v>裤裙类</v>
      </c>
      <c r="D5420" s="51" t="str">
        <f t="shared" si="337"/>
        <v>裤裙类</v>
      </c>
      <c r="E5420" s="51" t="str">
        <f>IFERROR(VLOOKUP(B5420,总表!A:D,3,0),"-")</f>
        <v>绒毛短裤</v>
      </c>
      <c r="F5420" s="51" t="str">
        <f t="shared" si="338"/>
        <v>绒毛短裤</v>
      </c>
      <c r="H5420" s="6" t="str">
        <f>IF(IFERROR(VLOOKUP(B5420,总表!A:D,4,0),"露易")=0," ",IFERROR(VLOOKUP(B5420,总表!A:D,4,0),"-"))</f>
        <v>紫色</v>
      </c>
      <c r="I5420" s="6" t="str">
        <f t="shared" si="339"/>
        <v>紫色</v>
      </c>
    </row>
    <row r="5421" spans="1:9">
      <c r="A5421" s="6">
        <v>5420</v>
      </c>
      <c r="B5421" s="47" t="str">
        <f t="shared" si="336"/>
        <v>0000152C</v>
      </c>
      <c r="C5421" s="50" t="str">
        <f>IFERROR(VLOOKUP(B5421,总表!A:B,2,0),"-")</f>
        <v>裤裙类</v>
      </c>
      <c r="D5421" s="51" t="str">
        <f t="shared" si="337"/>
        <v>裤裙类</v>
      </c>
      <c r="E5421" s="6" t="str">
        <f>IFERROR(VLOOKUP(B5421,总表!A:D,3,0),"-")</f>
        <v>喇叭皮裙</v>
      </c>
      <c r="F5421" s="6" t="str">
        <f t="shared" si="338"/>
        <v>喇叭皮裙</v>
      </c>
      <c r="H5421" s="6" t="str">
        <f>IF(IFERROR(VLOOKUP(B5421,总表!A:D,4,0),"露易")=0," ",IFERROR(VLOOKUP(B5421,总表!A:D,4,0),"-"))</f>
        <v>棕色</v>
      </c>
      <c r="I5421" s="6" t="str">
        <f t="shared" si="339"/>
        <v>棕色</v>
      </c>
    </row>
    <row r="5422" spans="1:9">
      <c r="A5422" s="6">
        <v>5421</v>
      </c>
      <c r="B5422" s="47" t="str">
        <f t="shared" si="336"/>
        <v>0000152D</v>
      </c>
      <c r="C5422" s="50" t="str">
        <f>IFERROR(VLOOKUP(B5422,总表!A:B,2,0),"-")</f>
        <v>裤裙类</v>
      </c>
      <c r="D5422" s="51" t="str">
        <f t="shared" si="337"/>
        <v>裤裙类</v>
      </c>
      <c r="E5422" s="6" t="str">
        <f>IFERROR(VLOOKUP(B5422,总表!A:D,3,0),"-")</f>
        <v>前排扣荷叶边裙</v>
      </c>
      <c r="F5422" s="6" t="str">
        <f t="shared" si="338"/>
        <v>前排扣荷叶边裙</v>
      </c>
      <c r="H5422" s="6" t="str">
        <f>IF(IFERROR(VLOOKUP(B5422,总表!A:D,4,0),"露易")=0," ",IFERROR(VLOOKUP(B5422,总表!A:D,4,0),"-"))</f>
        <v>黄色</v>
      </c>
      <c r="I5422" s="6" t="str">
        <f t="shared" si="339"/>
        <v>黄色</v>
      </c>
    </row>
    <row r="5423" spans="1:9">
      <c r="A5423" s="6">
        <v>5422</v>
      </c>
      <c r="B5423" s="47" t="str">
        <f t="shared" si="336"/>
        <v>0000152E</v>
      </c>
      <c r="C5423" s="50" t="str">
        <f>IFERROR(VLOOKUP(B5423,总表!A:B,2,0),"-")</f>
        <v>裤裙类</v>
      </c>
      <c r="D5423" s="51" t="str">
        <f t="shared" si="337"/>
        <v>裤裙类</v>
      </c>
      <c r="E5423" s="51" t="str">
        <f>IFERROR(VLOOKUP(B5423,总表!A:D,3,0),"-")</f>
        <v>缤纷芭蕾舞裙</v>
      </c>
      <c r="F5423" s="51" t="str">
        <f t="shared" si="338"/>
        <v>缤纷芭蕾舞裙</v>
      </c>
      <c r="H5423" s="6" t="str">
        <f>IF(IFERROR(VLOOKUP(B5423,总表!A:D,4,0),"露易")=0," ",IFERROR(VLOOKUP(B5423,总表!A:D,4,0),"-"))</f>
        <v>酷感色</v>
      </c>
      <c r="I5423" s="6" t="str">
        <f t="shared" si="339"/>
        <v>酷感色</v>
      </c>
    </row>
    <row r="5424" spans="1:9">
      <c r="A5424" s="6">
        <v>5423</v>
      </c>
      <c r="B5424" s="47" t="str">
        <f t="shared" si="336"/>
        <v>0000152F</v>
      </c>
      <c r="C5424" s="50" t="str">
        <f>IFERROR(VLOOKUP(B5424,总表!A:B,2,0),"-")</f>
        <v>头戴类</v>
      </c>
      <c r="D5424" s="51" t="str">
        <f t="shared" si="337"/>
        <v>头戴类</v>
      </c>
      <c r="E5424" s="6" t="str">
        <f>IFERROR(VLOOKUP(B5424,总表!A:D,3,0),"-")</f>
        <v>英雄头盔</v>
      </c>
      <c r="F5424" s="6" t="str">
        <f t="shared" si="338"/>
        <v>英雄头盔</v>
      </c>
      <c r="H5424" s="6" t="str">
        <f>IF(IFERROR(VLOOKUP(B5424,总表!A:D,4,0),"露易")=0," ",IFERROR(VLOOKUP(B5424,总表!A:D,4,0),"-"))</f>
        <v>粉红</v>
      </c>
      <c r="I5424" s="6" t="str">
        <f t="shared" si="339"/>
        <v>粉红</v>
      </c>
    </row>
    <row r="5425" spans="1:9">
      <c r="A5425" s="6">
        <v>5424</v>
      </c>
      <c r="B5425" s="47" t="str">
        <f t="shared" si="336"/>
        <v>00001530</v>
      </c>
      <c r="C5425" s="50" t="str">
        <f>IFERROR(VLOOKUP(B5425,总表!A:B,2,0),"-")</f>
        <v>连衣套装</v>
      </c>
      <c r="D5425" s="51" t="str">
        <f t="shared" si="337"/>
        <v>连衣套装</v>
      </c>
      <c r="E5425" s="51" t="str">
        <f>IFERROR(VLOOKUP(B5425,总表!A:D,3,0),"-")</f>
        <v>动力装</v>
      </c>
      <c r="F5425" s="51" t="str">
        <f t="shared" si="338"/>
        <v>动力装</v>
      </c>
      <c r="H5425" s="51" t="str">
        <f>IF(IFERROR(VLOOKUP(B5425,总表!A:D,4,0),"露易")=0," ",IFERROR(VLOOKUP(B5425,总表!A:D,4,0),"-"))</f>
        <v>红色</v>
      </c>
      <c r="I5425" s="51" t="str">
        <f t="shared" si="339"/>
        <v>红色</v>
      </c>
    </row>
    <row r="5426" spans="1:9">
      <c r="A5426" s="6">
        <v>5425</v>
      </c>
      <c r="B5426" s="47" t="str">
        <f t="shared" si="336"/>
        <v>00001531</v>
      </c>
      <c r="C5426" s="47" t="str">
        <f>IFERROR(VLOOKUP(B5426,总表!A:B,2,0),"-")</f>
        <v>-</v>
      </c>
      <c r="D5426" s="6" t="str">
        <f t="shared" si="337"/>
        <v>-</v>
      </c>
      <c r="E5426" s="6" t="str">
        <f>IFERROR(VLOOKUP(B5426,总表!A:D,3,0),"-")</f>
        <v>-</v>
      </c>
      <c r="F5426" s="6" t="str">
        <f t="shared" si="338"/>
        <v>-</v>
      </c>
      <c r="H5426" s="6" t="str">
        <f>IF(IFERROR(VLOOKUP(B5426,总表!A:D,4,0),"露易")=0," ",IFERROR(VLOOKUP(B5426,总表!A:D,4,0),"-"))</f>
        <v>-</v>
      </c>
      <c r="I5426" s="6" t="str">
        <f t="shared" si="339"/>
        <v>-</v>
      </c>
    </row>
    <row r="5427" spans="1:9">
      <c r="A5427" s="6">
        <v>5426</v>
      </c>
      <c r="B5427" s="47" t="str">
        <f t="shared" si="336"/>
        <v>00001532</v>
      </c>
      <c r="C5427" s="47" t="str">
        <f>IFERROR(VLOOKUP(B5427,总表!A:B,2,0),"-")</f>
        <v>事件类</v>
      </c>
      <c r="D5427" s="6" t="str">
        <f t="shared" si="337"/>
        <v>事件类</v>
      </c>
      <c r="E5427" s="51" t="str">
        <f>IFERROR(VLOOKUP(B5427,总表!A:D,3,0),"-")</f>
        <v>遗失物</v>
      </c>
      <c r="F5427" s="51" t="str">
        <f t="shared" si="338"/>
        <v>遗失物</v>
      </c>
      <c r="G5427" s="6" t="s">
        <v>9</v>
      </c>
      <c r="H5427" s="6" t="str">
        <f>IF(IFERROR(VLOOKUP(B5427,总表!A:D,4,0),"露易")=0," ",IFERROR(VLOOKUP(B5427,总表!A:D,4,0),"-"))</f>
        <v> </v>
      </c>
      <c r="I5427" s="6" t="str">
        <f t="shared" si="339"/>
        <v> </v>
      </c>
    </row>
    <row r="5428" spans="1:9">
      <c r="A5428" s="6">
        <v>5427</v>
      </c>
      <c r="B5428" s="47" t="str">
        <f t="shared" si="336"/>
        <v>00001533</v>
      </c>
      <c r="C5428" s="47" t="str">
        <f>IFERROR(VLOOKUP(B5428,总表!A:B,2,0),"-")</f>
        <v>事件类</v>
      </c>
      <c r="D5428" s="6" t="str">
        <f t="shared" si="337"/>
        <v>事件类</v>
      </c>
      <c r="E5428" s="51" t="str">
        <f>IFERROR(VLOOKUP(B5428,总表!A:D,3,0),"-")</f>
        <v>这是什么来着？</v>
      </c>
      <c r="F5428" s="51" t="str">
        <f t="shared" si="338"/>
        <v>这是什么来着？</v>
      </c>
      <c r="G5428" s="6" t="s">
        <v>10</v>
      </c>
      <c r="H5428" s="6" t="str">
        <f>IF(IFERROR(VLOOKUP(B5428,总表!A:D,4,0),"露易")=0," ",IFERROR(VLOOKUP(B5428,总表!A:D,4,0),"-"))</f>
        <v>蓝色书本</v>
      </c>
      <c r="I5428" s="6" t="str">
        <f t="shared" si="339"/>
        <v>蓝色书本</v>
      </c>
    </row>
    <row r="5429" spans="1:9">
      <c r="A5429" s="6">
        <v>5428</v>
      </c>
      <c r="B5429" s="47" t="str">
        <f t="shared" si="336"/>
        <v>00001534</v>
      </c>
      <c r="C5429" s="47" t="str">
        <f>IFERROR(VLOOKUP(B5429,总表!A:B,2,0),"-")</f>
        <v>-</v>
      </c>
      <c r="D5429" s="6" t="str">
        <f t="shared" si="337"/>
        <v>-</v>
      </c>
      <c r="E5429" s="6" t="str">
        <f>IFERROR(VLOOKUP(B5429,总表!A:D,3,0),"-")</f>
        <v>-</v>
      </c>
      <c r="F5429" s="6" t="str">
        <f t="shared" si="338"/>
        <v>-</v>
      </c>
      <c r="H5429" s="6" t="str">
        <f>IF(IFERROR(VLOOKUP(B5429,总表!A:D,4,0),"露易")=0," ",IFERROR(VLOOKUP(B5429,总表!A:D,4,0),"-"))</f>
        <v>-</v>
      </c>
      <c r="I5429" s="6" t="str">
        <f t="shared" si="339"/>
        <v>-</v>
      </c>
    </row>
    <row r="5430" spans="1:9">
      <c r="A5430" s="6">
        <v>5429</v>
      </c>
      <c r="B5430" s="47" t="str">
        <f t="shared" si="336"/>
        <v>00001535</v>
      </c>
      <c r="C5430" s="47" t="str">
        <f>IFERROR(VLOOKUP(B5430,总表!A:B,2,0),"-")</f>
        <v>-</v>
      </c>
      <c r="D5430" s="6" t="str">
        <f t="shared" si="337"/>
        <v>-</v>
      </c>
      <c r="E5430" s="6" t="str">
        <f>IFERROR(VLOOKUP(B5430,总表!A:D,3,0),"-")</f>
        <v>-</v>
      </c>
      <c r="F5430" s="6" t="str">
        <f t="shared" si="338"/>
        <v>-</v>
      </c>
      <c r="H5430" s="6" t="str">
        <f>IF(IFERROR(VLOOKUP(B5430,总表!A:D,4,0),"露易")=0," ",IFERROR(VLOOKUP(B5430,总表!A:D,4,0),"-"))</f>
        <v>-</v>
      </c>
      <c r="I5430" s="6" t="str">
        <f t="shared" si="339"/>
        <v>-</v>
      </c>
    </row>
    <row r="5431" spans="1:9">
      <c r="A5431" s="6">
        <v>5430</v>
      </c>
      <c r="B5431" s="47" t="str">
        <f t="shared" si="336"/>
        <v>00001536</v>
      </c>
      <c r="C5431" s="47" t="str">
        <f>IFERROR(VLOOKUP(B5431,总表!A:B,2,0),"-")</f>
        <v>其他类</v>
      </c>
      <c r="D5431" s="6" t="str">
        <f t="shared" si="337"/>
        <v>其他类</v>
      </c>
      <c r="E5431" s="51" t="str">
        <f>IFERROR(VLOOKUP(B5431,总表!A:D,3,0),"-")</f>
        <v>铃鼓</v>
      </c>
      <c r="F5431" s="51" t="str">
        <f t="shared" si="338"/>
        <v>铃鼓</v>
      </c>
      <c r="H5431" s="6" t="str">
        <f>IF(IFERROR(VLOOKUP(B5431,总表!A:D,4,0),"露易")=0," ",IFERROR(VLOOKUP(B5431,总表!A:D,4,0),"-"))</f>
        <v> </v>
      </c>
      <c r="I5431" s="6" t="str">
        <f t="shared" si="339"/>
        <v> </v>
      </c>
    </row>
    <row r="5432" spans="1:9">
      <c r="A5432" s="6">
        <v>5431</v>
      </c>
      <c r="B5432" s="47" t="str">
        <f t="shared" si="336"/>
        <v>00001537</v>
      </c>
      <c r="C5432" s="47" t="str">
        <f>IFERROR(VLOOKUP(B5432,总表!A:B,2,0),"-")</f>
        <v>-</v>
      </c>
      <c r="D5432" s="6" t="str">
        <f t="shared" si="337"/>
        <v>-</v>
      </c>
      <c r="E5432" s="6" t="str">
        <f>IFERROR(VLOOKUP(B5432,总表!A:D,3,0),"-")</f>
        <v>-</v>
      </c>
      <c r="F5432" s="6" t="str">
        <f t="shared" si="338"/>
        <v>-</v>
      </c>
      <c r="H5432" s="6" t="str">
        <f>IF(IFERROR(VLOOKUP(B5432,总表!A:D,4,0),"露易")=0," ",IFERROR(VLOOKUP(B5432,总表!A:D,4,0),"-"))</f>
        <v>-</v>
      </c>
      <c r="I5432" s="6" t="str">
        <f t="shared" si="339"/>
        <v>-</v>
      </c>
    </row>
    <row r="5433" spans="1:9">
      <c r="A5433" s="6">
        <v>5432</v>
      </c>
      <c r="B5433" s="47" t="str">
        <f t="shared" si="336"/>
        <v>00001538</v>
      </c>
      <c r="C5433" s="50" t="str">
        <f>IFERROR(VLOOKUP(B5433,总表!A:B,2,0),"-")</f>
        <v>连衣套装</v>
      </c>
      <c r="D5433" s="51" t="str">
        <f t="shared" si="337"/>
        <v>连衣套装</v>
      </c>
      <c r="E5433" s="6" t="str">
        <f>IFERROR(VLOOKUP(B5433,总表!A:D,3,0),"-")</f>
        <v>文艺复兴洋装</v>
      </c>
      <c r="F5433" s="6" t="str">
        <f t="shared" si="338"/>
        <v>文艺复兴洋装</v>
      </c>
      <c r="H5433" s="51" t="str">
        <f>IF(IFERROR(VLOOKUP(B5433,总表!A:D,4,0),"露易")=0," ",IFERROR(VLOOKUP(B5433,总表!A:D,4,0),"-"))</f>
        <v>红色</v>
      </c>
      <c r="I5433" s="51" t="str">
        <f t="shared" si="339"/>
        <v>红色</v>
      </c>
    </row>
    <row r="5434" spans="1:9">
      <c r="A5434" s="6">
        <v>5433</v>
      </c>
      <c r="B5434" s="47" t="str">
        <f t="shared" si="336"/>
        <v>00001539</v>
      </c>
      <c r="C5434" s="47" t="str">
        <f>IFERROR(VLOOKUP(B5434,总表!A:B,2,0),"-")</f>
        <v>上衣</v>
      </c>
      <c r="D5434" s="6" t="str">
        <f t="shared" si="337"/>
        <v>上衣</v>
      </c>
      <c r="E5434" s="51" t="str">
        <f>IFERROR(VLOOKUP(B5434,总表!A:D,3,0),"-")</f>
        <v>连望远镜背心</v>
      </c>
      <c r="F5434" s="51" t="str">
        <f t="shared" si="338"/>
        <v>连望远镜背心</v>
      </c>
      <c r="H5434" s="6" t="str">
        <f>IF(IFERROR(VLOOKUP(B5434,总表!A:D,4,0),"露易")=0," ",IFERROR(VLOOKUP(B5434,总表!A:D,4,0),"-"))</f>
        <v>米色</v>
      </c>
      <c r="I5434" s="6" t="str">
        <f t="shared" si="339"/>
        <v>米色</v>
      </c>
    </row>
    <row r="5435" spans="1:9">
      <c r="A5435" s="6">
        <v>5434</v>
      </c>
      <c r="B5435" s="47" t="str">
        <f t="shared" si="336"/>
        <v>0000153A</v>
      </c>
      <c r="C5435" s="50" t="str">
        <f>IFERROR(VLOOKUP(B5435,总表!A:B,2,0),"-")</f>
        <v>头戴类</v>
      </c>
      <c r="D5435" s="51" t="str">
        <f t="shared" si="337"/>
        <v>头戴类</v>
      </c>
      <c r="E5435" s="6" t="str">
        <f>IFERROR(VLOOKUP(B5435,总表!A:D,3,0),"-")</f>
        <v>特本头巾</v>
      </c>
      <c r="F5435" s="6" t="str">
        <f t="shared" si="338"/>
        <v>特本头巾</v>
      </c>
      <c r="H5435" s="6" t="str">
        <f>IF(IFERROR(VLOOKUP(B5435,总表!A:D,4,0),"露易")=0," ",IFERROR(VLOOKUP(B5435,总表!A:D,4,0),"-"))</f>
        <v>紫色</v>
      </c>
      <c r="I5435" s="6" t="str">
        <f t="shared" si="339"/>
        <v>紫色</v>
      </c>
    </row>
    <row r="5436" spans="1:9">
      <c r="A5436" s="6">
        <v>5435</v>
      </c>
      <c r="B5436" s="47" t="str">
        <f t="shared" si="336"/>
        <v>0000153B</v>
      </c>
      <c r="C5436" s="50" t="str">
        <f>IFERROR(VLOOKUP(B5436,总表!A:B,2,0),"-")</f>
        <v>头戴类</v>
      </c>
      <c r="D5436" s="51" t="str">
        <f t="shared" si="337"/>
        <v>头戴类</v>
      </c>
      <c r="E5436" s="51" t="str">
        <f>IFERROR(VLOOKUP(B5436,总表!A:D,3,0),"-")</f>
        <v>带护目镜头盔</v>
      </c>
      <c r="F5436" s="51" t="str">
        <f t="shared" si="338"/>
        <v>带护目镜头盔</v>
      </c>
      <c r="H5436" s="6" t="str">
        <f>IF(IFERROR(VLOOKUP(B5436,总表!A:D,4,0),"露易")=0," ",IFERROR(VLOOKUP(B5436,总表!A:D,4,0),"-"))</f>
        <v>粉红</v>
      </c>
      <c r="I5436" s="6" t="str">
        <f t="shared" si="339"/>
        <v>粉红</v>
      </c>
    </row>
    <row r="5437" spans="1:9">
      <c r="A5437" s="6">
        <v>5436</v>
      </c>
      <c r="B5437" s="47" t="str">
        <f t="shared" si="336"/>
        <v>0000153C</v>
      </c>
      <c r="C5437" s="47" t="str">
        <f>IFERROR(VLOOKUP(B5437,总表!A:B,2,0),"-")</f>
        <v>房门装饰</v>
      </c>
      <c r="D5437" s="6" t="str">
        <f t="shared" si="337"/>
        <v>房门装饰</v>
      </c>
      <c r="E5437" s="51" t="str">
        <f>IFERROR(VLOOKUP(B5437,总表!A:D,3,0),"-")</f>
        <v>银莲花花环</v>
      </c>
      <c r="F5437" s="51" t="str">
        <f t="shared" si="338"/>
        <v>银莲花花环</v>
      </c>
      <c r="H5437" s="6" t="str">
        <f>IF(IFERROR(VLOOKUP(B5437,总表!A:D,4,0),"露易")=0," ",IFERROR(VLOOKUP(B5437,总表!A:D,4,0),"-"))</f>
        <v> </v>
      </c>
      <c r="I5437" s="6" t="str">
        <f t="shared" si="339"/>
        <v> </v>
      </c>
    </row>
    <row r="5438" spans="1:9">
      <c r="A5438" s="6">
        <v>5437</v>
      </c>
      <c r="B5438" s="47" t="str">
        <f t="shared" si="336"/>
        <v>0000153D</v>
      </c>
      <c r="C5438" s="47" t="str">
        <f>IFERROR(VLOOKUP(B5438,总表!A:B,2,0),"-")</f>
        <v>房门装饰</v>
      </c>
      <c r="D5438" s="6" t="str">
        <f t="shared" si="337"/>
        <v>房门装饰</v>
      </c>
      <c r="E5438" s="6" t="str">
        <f>IFERROR(VLOOKUP(B5438,总表!A:D,3,0),"-")</f>
        <v>玫瑰花环</v>
      </c>
      <c r="F5438" s="6" t="str">
        <f t="shared" si="338"/>
        <v>玫瑰花环</v>
      </c>
      <c r="H5438" s="6" t="str">
        <f>IF(IFERROR(VLOOKUP(B5438,总表!A:D,4,0),"露易")=0," ",IFERROR(VLOOKUP(B5438,总表!A:D,4,0),"-"))</f>
        <v> </v>
      </c>
      <c r="I5438" s="6" t="str">
        <f t="shared" si="339"/>
        <v> </v>
      </c>
    </row>
    <row r="5439" spans="1:9">
      <c r="A5439" s="6">
        <v>5438</v>
      </c>
      <c r="B5439" s="47" t="str">
        <f t="shared" si="336"/>
        <v>0000153E</v>
      </c>
      <c r="C5439" s="47" t="str">
        <f>IFERROR(VLOOKUP(B5439,总表!A:B,2,0),"-")</f>
        <v>-</v>
      </c>
      <c r="D5439" s="6" t="str">
        <f t="shared" si="337"/>
        <v>-</v>
      </c>
      <c r="E5439" s="6" t="str">
        <f>IFERROR(VLOOKUP(B5439,总表!A:D,3,0),"-")</f>
        <v>-</v>
      </c>
      <c r="F5439" s="6" t="str">
        <f t="shared" si="338"/>
        <v>-</v>
      </c>
      <c r="H5439" s="6" t="str">
        <f>IF(IFERROR(VLOOKUP(B5439,总表!A:D,4,0),"露易")=0," ",IFERROR(VLOOKUP(B5439,总表!A:D,4,0),"-"))</f>
        <v>-</v>
      </c>
      <c r="I5439" s="6" t="str">
        <f t="shared" si="339"/>
        <v>-</v>
      </c>
    </row>
    <row r="5440" spans="1:9">
      <c r="A5440" s="6">
        <v>5439</v>
      </c>
      <c r="B5440" s="47" t="str">
        <f t="shared" si="336"/>
        <v>0000153F</v>
      </c>
      <c r="C5440" s="47" t="str">
        <f>IFERROR(VLOOKUP(B5440,总表!A:B,2,0),"-")</f>
        <v>-</v>
      </c>
      <c r="D5440" s="6" t="str">
        <f t="shared" si="337"/>
        <v>-</v>
      </c>
      <c r="E5440" s="6" t="str">
        <f>IFERROR(VLOOKUP(B5440,总表!A:D,3,0),"-")</f>
        <v>-</v>
      </c>
      <c r="F5440" s="6" t="str">
        <f t="shared" si="338"/>
        <v>-</v>
      </c>
      <c r="H5440" s="6" t="str">
        <f>IF(IFERROR(VLOOKUP(B5440,总表!A:D,4,0),"露易")=0," ",IFERROR(VLOOKUP(B5440,总表!A:D,4,0),"-"))</f>
        <v>-</v>
      </c>
      <c r="I5440" s="6" t="str">
        <f t="shared" si="339"/>
        <v>-</v>
      </c>
    </row>
    <row r="5441" spans="1:9">
      <c r="A5441" s="6">
        <v>5440</v>
      </c>
      <c r="B5441" s="47" t="str">
        <f t="shared" si="336"/>
        <v>00001540</v>
      </c>
      <c r="C5441" s="47" t="str">
        <f>IFERROR(VLOOKUP(B5441,总表!A:B,2,0),"-")</f>
        <v>上衣</v>
      </c>
      <c r="D5441" s="6" t="str">
        <f t="shared" si="337"/>
        <v>上衣</v>
      </c>
      <c r="E5441" s="51" t="str">
        <f>IFERROR(VLOOKUP(B5441,总表!A:D,3,0),"-")</f>
        <v>连照相机衬衫</v>
      </c>
      <c r="F5441" s="51" t="str">
        <f t="shared" si="338"/>
        <v>连照相机衬衫</v>
      </c>
      <c r="H5441" s="6" t="str">
        <f>IF(IFERROR(VLOOKUP(B5441,总表!A:D,4,0),"露易")=0," ",IFERROR(VLOOKUP(B5441,总表!A:D,4,0),"-"))</f>
        <v>浅蓝色</v>
      </c>
      <c r="I5441" s="6" t="str">
        <f t="shared" si="339"/>
        <v>浅蓝色</v>
      </c>
    </row>
    <row r="5442" spans="1:9">
      <c r="A5442" s="6">
        <v>5441</v>
      </c>
      <c r="B5442" s="47" t="str">
        <f t="shared" ref="B5442:B5505" si="340">DEC2HEX(ROW(A5441),8)</f>
        <v>00001541</v>
      </c>
      <c r="C5442" s="47" t="str">
        <f>IFERROR(VLOOKUP(B5442,总表!A:B,2,0),"-")</f>
        <v>上衣</v>
      </c>
      <c r="D5442" s="6" t="str">
        <f t="shared" ref="D5442:D5505" si="341">C5442</f>
        <v>上衣</v>
      </c>
      <c r="E5442" s="6" t="str">
        <f>IFERROR(VLOOKUP(B5442,总表!A:D,3,0),"-")</f>
        <v>刺绣细肩带背心</v>
      </c>
      <c r="F5442" s="6" t="str">
        <f t="shared" ref="F5442:F5505" si="342">E5442</f>
        <v>刺绣细肩带背心</v>
      </c>
      <c r="H5442" s="51" t="str">
        <f>IF(IFERROR(VLOOKUP(B5442,总表!A:D,4,0),"露易")=0," ",IFERROR(VLOOKUP(B5442,总表!A:D,4,0),"-"))</f>
        <v>红色</v>
      </c>
      <c r="I5442" s="51" t="str">
        <f t="shared" ref="I5442:I5505" si="343">H5442</f>
        <v>红色</v>
      </c>
    </row>
    <row r="5443" spans="1:9">
      <c r="A5443" s="6">
        <v>5442</v>
      </c>
      <c r="B5443" s="47" t="str">
        <f t="shared" si="340"/>
        <v>00001542</v>
      </c>
      <c r="C5443" s="50" t="str">
        <f>IFERROR(VLOOKUP(B5443,总表!A:B,2,0),"-")</f>
        <v>连衣套装</v>
      </c>
      <c r="D5443" s="51" t="str">
        <f t="shared" si="341"/>
        <v>连衣套装</v>
      </c>
      <c r="E5443" s="6" t="str">
        <f>IFERROR(VLOOKUP(B5443,总表!A:D,3,0),"-")</f>
        <v>雪国套装</v>
      </c>
      <c r="F5443" s="6" t="str">
        <f t="shared" si="342"/>
        <v>雪国套装</v>
      </c>
      <c r="H5443" s="51" t="str">
        <f>IF(IFERROR(VLOOKUP(B5443,总表!A:D,4,0),"露易")=0," ",IFERROR(VLOOKUP(B5443,总表!A:D,4,0),"-"))</f>
        <v>蓝色</v>
      </c>
      <c r="I5443" s="51" t="str">
        <f t="shared" si="343"/>
        <v>蓝色</v>
      </c>
    </row>
    <row r="5444" spans="1:9">
      <c r="A5444" s="6">
        <v>5443</v>
      </c>
      <c r="B5444" s="47" t="str">
        <f t="shared" si="340"/>
        <v>00001543</v>
      </c>
      <c r="C5444" s="50" t="str">
        <f>IFERROR(VLOOKUP(B5444,总表!A:B,2,0),"-")</f>
        <v>头戴类</v>
      </c>
      <c r="D5444" s="51" t="str">
        <f t="shared" si="341"/>
        <v>头戴类</v>
      </c>
      <c r="E5444" s="6" t="str">
        <f>IFERROR(VLOOKUP(B5444,总表!A:D,3,0),"-")</f>
        <v>全罩式头盔</v>
      </c>
      <c r="F5444" s="6" t="str">
        <f t="shared" si="342"/>
        <v>全罩式头盔</v>
      </c>
      <c r="H5444" s="51" t="str">
        <f>IF(IFERROR(VLOOKUP(B5444,总表!A:D,4,0),"露易")=0," ",IFERROR(VLOOKUP(B5444,总表!A:D,4,0),"-"))</f>
        <v>红色</v>
      </c>
      <c r="I5444" s="51" t="str">
        <f t="shared" si="343"/>
        <v>红色</v>
      </c>
    </row>
    <row r="5445" spans="1:9">
      <c r="A5445" s="6">
        <v>5444</v>
      </c>
      <c r="B5445" s="47" t="str">
        <f t="shared" si="340"/>
        <v>00001544</v>
      </c>
      <c r="C5445" s="47" t="str">
        <f>IFERROR(VLOOKUP(B5445,总表!A:B,2,0),"-")</f>
        <v>袜子</v>
      </c>
      <c r="D5445" s="6" t="str">
        <f t="shared" si="341"/>
        <v>袜子</v>
      </c>
      <c r="E5445" s="6" t="str">
        <f>IFERROR(VLOOKUP(B5445,总表!A:D,3,0),"-")</f>
        <v>奇马约图腾袜</v>
      </c>
      <c r="F5445" s="6" t="str">
        <f t="shared" si="342"/>
        <v>奇马约图腾袜</v>
      </c>
      <c r="H5445" s="6" t="str">
        <f>IF(IFERROR(VLOOKUP(B5445,总表!A:D,4,0),"露易")=0," ",IFERROR(VLOOKUP(B5445,总表!A:D,4,0),"-"))</f>
        <v>黄色</v>
      </c>
      <c r="I5445" s="6" t="str">
        <f t="shared" si="343"/>
        <v>黄色</v>
      </c>
    </row>
    <row r="5446" spans="1:9">
      <c r="A5446" s="6">
        <v>5445</v>
      </c>
      <c r="B5446" s="47" t="str">
        <f t="shared" si="340"/>
        <v>00001545</v>
      </c>
      <c r="C5446" s="47" t="str">
        <f>IFERROR(VLOOKUP(B5446,总表!A:B,2,0),"-")</f>
        <v>-</v>
      </c>
      <c r="D5446" s="6" t="str">
        <f t="shared" si="341"/>
        <v>-</v>
      </c>
      <c r="E5446" s="6" t="str">
        <f>IFERROR(VLOOKUP(B5446,总表!A:D,3,0),"-")</f>
        <v>-</v>
      </c>
      <c r="F5446" s="6" t="str">
        <f t="shared" si="342"/>
        <v>-</v>
      </c>
      <c r="H5446" s="6" t="str">
        <f>IF(IFERROR(VLOOKUP(B5446,总表!A:D,4,0),"露易")=0," ",IFERROR(VLOOKUP(B5446,总表!A:D,4,0),"-"))</f>
        <v>-</v>
      </c>
      <c r="I5446" s="6" t="str">
        <f t="shared" si="343"/>
        <v>-</v>
      </c>
    </row>
    <row r="5447" spans="1:9">
      <c r="A5447" s="6">
        <v>5446</v>
      </c>
      <c r="B5447" s="47" t="str">
        <f t="shared" si="340"/>
        <v>00001546</v>
      </c>
      <c r="C5447" s="47" t="str">
        <f>IFERROR(VLOOKUP(B5447,总表!A:B,2,0),"-")</f>
        <v>-</v>
      </c>
      <c r="D5447" s="6" t="str">
        <f t="shared" si="341"/>
        <v>-</v>
      </c>
      <c r="E5447" s="6" t="str">
        <f>IFERROR(VLOOKUP(B5447,总表!A:D,3,0),"-")</f>
        <v>-</v>
      </c>
      <c r="F5447" s="6" t="str">
        <f t="shared" si="342"/>
        <v>-</v>
      </c>
      <c r="H5447" s="6" t="str">
        <f>IF(IFERROR(VLOOKUP(B5447,总表!A:D,4,0),"露易")=0," ",IFERROR(VLOOKUP(B5447,总表!A:D,4,0),"-"))</f>
        <v>-</v>
      </c>
      <c r="I5447" s="6" t="str">
        <f t="shared" si="343"/>
        <v>-</v>
      </c>
    </row>
    <row r="5448" spans="1:9">
      <c r="A5448" s="6">
        <v>5447</v>
      </c>
      <c r="B5448" s="47" t="str">
        <f t="shared" si="340"/>
        <v>00001547</v>
      </c>
      <c r="C5448" s="47" t="str">
        <f>IFERROR(VLOOKUP(B5448,总表!A:B,2,0),"-")</f>
        <v>帽子类</v>
      </c>
      <c r="D5448" s="6" t="str">
        <f t="shared" si="341"/>
        <v>帽子类</v>
      </c>
      <c r="E5448" s="6" t="str">
        <f>IFERROR(VLOOKUP(B5448,总表!A:D,3,0),"-")</f>
        <v>牛骨帽</v>
      </c>
      <c r="F5448" s="6" t="str">
        <f t="shared" si="342"/>
        <v>牛骨帽</v>
      </c>
      <c r="H5448" s="6" t="str">
        <f>IF(IFERROR(VLOOKUP(B5448,总表!A:D,4,0),"露易")=0," ",IFERROR(VLOOKUP(B5448,总表!A:D,4,0),"-"))</f>
        <v>白色</v>
      </c>
      <c r="I5448" s="6" t="str">
        <f t="shared" si="343"/>
        <v>白色</v>
      </c>
    </row>
    <row r="5449" spans="1:9">
      <c r="A5449" s="6">
        <v>5448</v>
      </c>
      <c r="B5449" s="47" t="str">
        <f t="shared" si="340"/>
        <v>00001548</v>
      </c>
      <c r="C5449" s="50" t="str">
        <f>IFERROR(VLOOKUP(B5449,总表!A:B,2,0),"-")</f>
        <v>裤裙类</v>
      </c>
      <c r="D5449" s="51" t="str">
        <f t="shared" si="341"/>
        <v>裤裙类</v>
      </c>
      <c r="E5449" s="6" t="str">
        <f>IFERROR(VLOOKUP(B5449,总表!A:D,3,0),"-")</f>
        <v>千鸟格纹短裙</v>
      </c>
      <c r="F5449" s="6" t="str">
        <f t="shared" si="342"/>
        <v>千鸟格纹短裙</v>
      </c>
      <c r="H5449" s="51" t="str">
        <f>IF(IFERROR(VLOOKUP(B5449,总表!A:D,4,0),"露易")=0," ",IFERROR(VLOOKUP(B5449,总表!A:D,4,0),"-"))</f>
        <v>红色</v>
      </c>
      <c r="I5449" s="51" t="str">
        <f t="shared" si="343"/>
        <v>红色</v>
      </c>
    </row>
    <row r="5450" spans="1:9">
      <c r="A5450" s="6">
        <v>5449</v>
      </c>
      <c r="B5450" s="47" t="str">
        <f t="shared" si="340"/>
        <v>00001549</v>
      </c>
      <c r="C5450" s="50" t="str">
        <f>IFERROR(VLOOKUP(B5450,总表!A:B,2,0),"-")</f>
        <v>裤裙类</v>
      </c>
      <c r="D5450" s="51" t="str">
        <f t="shared" si="341"/>
        <v>裤裙类</v>
      </c>
      <c r="E5450" s="6" t="str">
        <f>IFERROR(VLOOKUP(B5450,总表!A:D,3,0),"-")</f>
        <v>拼接裙</v>
      </c>
      <c r="F5450" s="6" t="str">
        <f t="shared" si="342"/>
        <v>拼接裙</v>
      </c>
      <c r="H5450" s="6" t="str">
        <f>IF(IFERROR(VLOOKUP(B5450,总表!A:D,4,0),"露易")=0," ",IFERROR(VLOOKUP(B5450,总表!A:D,4,0),"-"))</f>
        <v>米色</v>
      </c>
      <c r="I5450" s="6" t="str">
        <f t="shared" si="343"/>
        <v>米色</v>
      </c>
    </row>
    <row r="5451" spans="1:9">
      <c r="A5451" s="6">
        <v>5450</v>
      </c>
      <c r="B5451" s="47" t="str">
        <f t="shared" si="340"/>
        <v>0000154A</v>
      </c>
      <c r="C5451" s="47" t="str">
        <f>IFERROR(VLOOKUP(B5451,总表!A:B,2,0),"-")</f>
        <v>-</v>
      </c>
      <c r="D5451" s="6" t="str">
        <f t="shared" si="341"/>
        <v>-</v>
      </c>
      <c r="E5451" s="6" t="str">
        <f>IFERROR(VLOOKUP(B5451,总表!A:D,3,0),"-")</f>
        <v>-</v>
      </c>
      <c r="F5451" s="6" t="str">
        <f t="shared" si="342"/>
        <v>-</v>
      </c>
      <c r="H5451" s="6" t="str">
        <f>IF(IFERROR(VLOOKUP(B5451,总表!A:D,4,0),"露易")=0," ",IFERROR(VLOOKUP(B5451,总表!A:D,4,0),"-"))</f>
        <v>-</v>
      </c>
      <c r="I5451" s="6" t="str">
        <f t="shared" si="343"/>
        <v>-</v>
      </c>
    </row>
    <row r="5452" spans="1:9">
      <c r="A5452" s="6">
        <v>5451</v>
      </c>
      <c r="B5452" s="47" t="str">
        <f t="shared" si="340"/>
        <v>0000154B</v>
      </c>
      <c r="C5452" s="47" t="str">
        <f>IFERROR(VLOOKUP(B5452,总表!A:B,2,0),"-")</f>
        <v>-</v>
      </c>
      <c r="D5452" s="6" t="str">
        <f t="shared" si="341"/>
        <v>-</v>
      </c>
      <c r="E5452" s="6" t="str">
        <f>IFERROR(VLOOKUP(B5452,总表!A:D,3,0),"-")</f>
        <v>-</v>
      </c>
      <c r="F5452" s="6" t="str">
        <f t="shared" si="342"/>
        <v>-</v>
      </c>
      <c r="H5452" s="6" t="str">
        <f>IF(IFERROR(VLOOKUP(B5452,总表!A:D,4,0),"露易")=0," ",IFERROR(VLOOKUP(B5452,总表!A:D,4,0),"-"))</f>
        <v>-</v>
      </c>
      <c r="I5452" s="6" t="str">
        <f t="shared" si="343"/>
        <v>-</v>
      </c>
    </row>
    <row r="5453" spans="1:9">
      <c r="A5453" s="6">
        <v>5452</v>
      </c>
      <c r="B5453" s="47" t="str">
        <f t="shared" si="340"/>
        <v>0000154C</v>
      </c>
      <c r="C5453" s="47" t="str">
        <f>IFERROR(VLOOKUP(B5453,总表!A:B,2,0),"-")</f>
        <v>-</v>
      </c>
      <c r="D5453" s="6" t="str">
        <f t="shared" si="341"/>
        <v>-</v>
      </c>
      <c r="E5453" s="6" t="str">
        <f>IFERROR(VLOOKUP(B5453,总表!A:D,3,0),"-")</f>
        <v>-</v>
      </c>
      <c r="F5453" s="6" t="str">
        <f t="shared" si="342"/>
        <v>-</v>
      </c>
      <c r="H5453" s="6" t="str">
        <f>IF(IFERROR(VLOOKUP(B5453,总表!A:D,4,0),"露易")=0," ",IFERROR(VLOOKUP(B5453,总表!A:D,4,0),"-"))</f>
        <v>-</v>
      </c>
      <c r="I5453" s="6" t="str">
        <f t="shared" si="343"/>
        <v>-</v>
      </c>
    </row>
    <row r="5454" spans="1:9">
      <c r="A5454" s="6">
        <v>5453</v>
      </c>
      <c r="B5454" s="47" t="str">
        <f t="shared" si="340"/>
        <v>0000154D</v>
      </c>
      <c r="C5454" s="47" t="str">
        <f>IFERROR(VLOOKUP(B5454,总表!A:B,2,0),"-")</f>
        <v>-</v>
      </c>
      <c r="D5454" s="6" t="str">
        <f t="shared" si="341"/>
        <v>-</v>
      </c>
      <c r="E5454" s="6" t="str">
        <f>IFERROR(VLOOKUP(B5454,总表!A:D,3,0),"-")</f>
        <v>-</v>
      </c>
      <c r="F5454" s="6" t="str">
        <f t="shared" si="342"/>
        <v>-</v>
      </c>
      <c r="H5454" s="6" t="str">
        <f>IF(IFERROR(VLOOKUP(B5454,总表!A:D,4,0),"露易")=0," ",IFERROR(VLOOKUP(B5454,总表!A:D,4,0),"-"))</f>
        <v>-</v>
      </c>
      <c r="I5454" s="6" t="str">
        <f t="shared" si="343"/>
        <v>-</v>
      </c>
    </row>
    <row r="5455" spans="1:9">
      <c r="A5455" s="6">
        <v>5454</v>
      </c>
      <c r="B5455" s="47" t="str">
        <f t="shared" si="340"/>
        <v>0000154E</v>
      </c>
      <c r="C5455" s="47" t="str">
        <f>IFERROR(VLOOKUP(B5455,总表!A:B,2,0),"-")</f>
        <v>-</v>
      </c>
      <c r="D5455" s="6" t="str">
        <f t="shared" si="341"/>
        <v>-</v>
      </c>
      <c r="E5455" s="6" t="str">
        <f>IFERROR(VLOOKUP(B5455,总表!A:D,3,0),"-")</f>
        <v>-</v>
      </c>
      <c r="F5455" s="6" t="str">
        <f t="shared" si="342"/>
        <v>-</v>
      </c>
      <c r="H5455" s="6" t="str">
        <f>IF(IFERROR(VLOOKUP(B5455,总表!A:D,4,0),"露易")=0," ",IFERROR(VLOOKUP(B5455,总表!A:D,4,0),"-"))</f>
        <v>-</v>
      </c>
      <c r="I5455" s="6" t="str">
        <f t="shared" si="343"/>
        <v>-</v>
      </c>
    </row>
    <row r="5456" spans="1:9">
      <c r="A5456" s="6">
        <v>5455</v>
      </c>
      <c r="B5456" s="47" t="str">
        <f t="shared" si="340"/>
        <v>0000154F</v>
      </c>
      <c r="C5456" s="47" t="str">
        <f>IFERROR(VLOOKUP(B5456,总表!A:B,2,0),"-")</f>
        <v>-</v>
      </c>
      <c r="D5456" s="6" t="str">
        <f t="shared" si="341"/>
        <v>-</v>
      </c>
      <c r="E5456" s="6" t="str">
        <f>IFERROR(VLOOKUP(B5456,总表!A:D,3,0),"-")</f>
        <v>-</v>
      </c>
      <c r="F5456" s="6" t="str">
        <f t="shared" si="342"/>
        <v>-</v>
      </c>
      <c r="H5456" s="6" t="str">
        <f>IF(IFERROR(VLOOKUP(B5456,总表!A:D,4,0),"露易")=0," ",IFERROR(VLOOKUP(B5456,总表!A:D,4,0),"-"))</f>
        <v>-</v>
      </c>
      <c r="I5456" s="6" t="str">
        <f t="shared" si="343"/>
        <v>-</v>
      </c>
    </row>
    <row r="5457" spans="1:9">
      <c r="A5457" s="6">
        <v>5456</v>
      </c>
      <c r="B5457" s="47" t="str">
        <f t="shared" si="340"/>
        <v>00001550</v>
      </c>
      <c r="C5457" s="47" t="str">
        <f>IFERROR(VLOOKUP(B5457,总表!A:B,2,0),"-")</f>
        <v>房内墙纸</v>
      </c>
      <c r="D5457" s="6" t="str">
        <f t="shared" si="341"/>
        <v>房内墙纸</v>
      </c>
      <c r="E5457" s="6" t="str">
        <f>IFERROR(VLOOKUP(B5457,总表!A:D,3,0),"-")</f>
        <v>行道树墙</v>
      </c>
      <c r="F5457" s="6" t="str">
        <f t="shared" si="342"/>
        <v>行道树墙</v>
      </c>
      <c r="H5457" s="6" t="str">
        <f>IF(IFERROR(VLOOKUP(B5457,总表!A:D,4,0),"露易")=0," ",IFERROR(VLOOKUP(B5457,总表!A:D,4,0),"-"))</f>
        <v> </v>
      </c>
      <c r="I5457" s="6" t="str">
        <f t="shared" si="343"/>
        <v> </v>
      </c>
    </row>
    <row r="5458" spans="1:9">
      <c r="A5458" s="6">
        <v>5457</v>
      </c>
      <c r="B5458" s="47" t="str">
        <f t="shared" si="340"/>
        <v>00001551</v>
      </c>
      <c r="C5458" s="47" t="str">
        <f>IFERROR(VLOOKUP(B5458,总表!A:B,2,0),"-")</f>
        <v>房内墙纸</v>
      </c>
      <c r="D5458" s="6" t="str">
        <f t="shared" si="341"/>
        <v>房内墙纸</v>
      </c>
      <c r="E5458" s="51" t="str">
        <f>IFERROR(VLOOKUP(B5458,总表!A:D,3,0),"-")</f>
        <v>丛林壁纸</v>
      </c>
      <c r="F5458" s="51" t="str">
        <f t="shared" si="342"/>
        <v>丛林壁纸</v>
      </c>
      <c r="H5458" s="6" t="str">
        <f>IF(IFERROR(VLOOKUP(B5458,总表!A:D,4,0),"露易")=0," ",IFERROR(VLOOKUP(B5458,总表!A:D,4,0),"-"))</f>
        <v> </v>
      </c>
      <c r="I5458" s="6" t="str">
        <f t="shared" si="343"/>
        <v> </v>
      </c>
    </row>
    <row r="5459" spans="1:9">
      <c r="A5459" s="6">
        <v>5458</v>
      </c>
      <c r="B5459" s="47" t="str">
        <f t="shared" si="340"/>
        <v>00001552</v>
      </c>
      <c r="C5459" s="47" t="str">
        <f>IFERROR(VLOOKUP(B5459,总表!A:B,2,0),"-")</f>
        <v>房内墙纸</v>
      </c>
      <c r="D5459" s="6" t="str">
        <f t="shared" si="341"/>
        <v>房内墙纸</v>
      </c>
      <c r="E5459" s="6" t="str">
        <f>IFERROR(VLOOKUP(B5459,总表!A:D,3,0),"-")</f>
        <v>青苔庭院墙</v>
      </c>
      <c r="F5459" s="6" t="str">
        <f t="shared" si="342"/>
        <v>青苔庭院墙</v>
      </c>
      <c r="H5459" s="6" t="str">
        <f>IF(IFERROR(VLOOKUP(B5459,总表!A:D,4,0),"露易")=0," ",IFERROR(VLOOKUP(B5459,总表!A:D,4,0),"-"))</f>
        <v> </v>
      </c>
      <c r="I5459" s="6" t="str">
        <f t="shared" si="343"/>
        <v> </v>
      </c>
    </row>
    <row r="5460" spans="1:9">
      <c r="A5460" s="6">
        <v>5459</v>
      </c>
      <c r="B5460" s="47" t="str">
        <f t="shared" si="340"/>
        <v>00001553</v>
      </c>
      <c r="C5460" s="50" t="str">
        <f>IFERROR(VLOOKUP(B5460,总表!A:B,2,0),"-")</f>
        <v>裤裙类</v>
      </c>
      <c r="D5460" s="51" t="str">
        <f t="shared" si="341"/>
        <v>裤裙类</v>
      </c>
      <c r="E5460" s="6" t="str">
        <f>IFERROR(VLOOKUP(B5460,总表!A:D,3,0),"-")</f>
        <v>印花牛仔裤</v>
      </c>
      <c r="F5460" s="6" t="str">
        <f t="shared" si="342"/>
        <v>印花牛仔裤</v>
      </c>
      <c r="H5460" s="51" t="str">
        <f>IF(IFERROR(VLOOKUP(B5460,总表!A:D,4,0),"露易")=0," ",IFERROR(VLOOKUP(B5460,总表!A:D,4,0),"-"))</f>
        <v>蓝色</v>
      </c>
      <c r="I5460" s="51" t="str">
        <f t="shared" si="343"/>
        <v>蓝色</v>
      </c>
    </row>
    <row r="5461" spans="1:9">
      <c r="A5461" s="6">
        <v>5460</v>
      </c>
      <c r="B5461" s="47" t="str">
        <f t="shared" si="340"/>
        <v>00001554</v>
      </c>
      <c r="C5461" s="50" t="str">
        <f>IFERROR(VLOOKUP(B5461,总表!A:B,2,0),"-")</f>
        <v>裤裙类</v>
      </c>
      <c r="D5461" s="51" t="str">
        <f t="shared" si="341"/>
        <v>裤裙类</v>
      </c>
      <c r="E5461" s="6" t="str">
        <f>IFERROR(VLOOKUP(B5461,总表!A:D,3,0),"-")</f>
        <v>格子裤</v>
      </c>
      <c r="F5461" s="6" t="str">
        <f t="shared" si="342"/>
        <v>格子裤</v>
      </c>
      <c r="H5461" s="51" t="str">
        <f>IF(IFERROR(VLOOKUP(B5461,总表!A:D,4,0),"露易")=0," ",IFERROR(VLOOKUP(B5461,总表!A:D,4,0),"-"))</f>
        <v>红色</v>
      </c>
      <c r="I5461" s="51" t="str">
        <f t="shared" si="343"/>
        <v>红色</v>
      </c>
    </row>
    <row r="5462" spans="1:9">
      <c r="A5462" s="6">
        <v>5461</v>
      </c>
      <c r="B5462" s="47" t="str">
        <f t="shared" si="340"/>
        <v>00001555</v>
      </c>
      <c r="C5462" s="50" t="str">
        <f>IFERROR(VLOOKUP(B5462,总表!A:B,2,0),"-")</f>
        <v>连衣套装</v>
      </c>
      <c r="D5462" s="51" t="str">
        <f t="shared" si="341"/>
        <v>连衣套装</v>
      </c>
      <c r="E5462" s="6" t="str">
        <f>IFERROR(VLOOKUP(B5462,总表!A:D,3,0),"-")</f>
        <v>盛装和服</v>
      </c>
      <c r="F5462" s="6" t="str">
        <f t="shared" si="342"/>
        <v>盛装和服</v>
      </c>
      <c r="H5462" s="6" t="str">
        <f>IF(IFERROR(VLOOKUP(B5462,总表!A:D,4,0),"露易")=0," ",IFERROR(VLOOKUP(B5462,总表!A:D,4,0),"-"))</f>
        <v>朱红色</v>
      </c>
      <c r="I5462" s="6" t="str">
        <f t="shared" si="343"/>
        <v>朱红色</v>
      </c>
    </row>
    <row r="5463" spans="1:9">
      <c r="A5463" s="6">
        <v>5462</v>
      </c>
      <c r="B5463" s="47" t="str">
        <f t="shared" si="340"/>
        <v>00001556</v>
      </c>
      <c r="C5463" s="47" t="str">
        <f>IFERROR(VLOOKUP(B5463,总表!A:B,2,0),"-")</f>
        <v>-</v>
      </c>
      <c r="D5463" s="6" t="str">
        <f t="shared" si="341"/>
        <v>-</v>
      </c>
      <c r="E5463" s="6" t="str">
        <f>IFERROR(VLOOKUP(B5463,总表!A:D,3,0),"-")</f>
        <v>-</v>
      </c>
      <c r="F5463" s="6" t="str">
        <f t="shared" si="342"/>
        <v>-</v>
      </c>
      <c r="H5463" s="6" t="str">
        <f>IF(IFERROR(VLOOKUP(B5463,总表!A:D,4,0),"露易")=0," ",IFERROR(VLOOKUP(B5463,总表!A:D,4,0),"-"))</f>
        <v>-</v>
      </c>
      <c r="I5463" s="6" t="str">
        <f t="shared" si="343"/>
        <v>-</v>
      </c>
    </row>
    <row r="5464" spans="1:9">
      <c r="A5464" s="6">
        <v>5463</v>
      </c>
      <c r="B5464" s="47" t="str">
        <f t="shared" si="340"/>
        <v>00001557</v>
      </c>
      <c r="C5464" s="47" t="str">
        <f>IFERROR(VLOOKUP(B5464,总表!A:B,2,0),"-")</f>
        <v>-</v>
      </c>
      <c r="D5464" s="6" t="str">
        <f t="shared" si="341"/>
        <v>-</v>
      </c>
      <c r="E5464" s="6" t="str">
        <f>IFERROR(VLOOKUP(B5464,总表!A:D,3,0),"-")</f>
        <v>-</v>
      </c>
      <c r="F5464" s="6" t="str">
        <f t="shared" si="342"/>
        <v>-</v>
      </c>
      <c r="H5464" s="6" t="str">
        <f>IF(IFERROR(VLOOKUP(B5464,总表!A:D,4,0),"露易")=0," ",IFERROR(VLOOKUP(B5464,总表!A:D,4,0),"-"))</f>
        <v>-</v>
      </c>
      <c r="I5464" s="6" t="str">
        <f t="shared" si="343"/>
        <v>-</v>
      </c>
    </row>
    <row r="5465" spans="1:9">
      <c r="A5465" s="6">
        <v>5464</v>
      </c>
      <c r="B5465" s="47" t="str">
        <f t="shared" si="340"/>
        <v>00001558</v>
      </c>
      <c r="C5465" s="50" t="str">
        <f>IFERROR(VLOOKUP(B5465,总表!A:B,2,0),"-")</f>
        <v>头戴类</v>
      </c>
      <c r="D5465" s="51" t="str">
        <f t="shared" si="341"/>
        <v>头戴类</v>
      </c>
      <c r="E5465" s="51" t="str">
        <f>IFERROR(VLOOKUP(B5465,总表!A:D,3,0),"-")</f>
        <v>恶魔头套</v>
      </c>
      <c r="F5465" s="51" t="str">
        <f t="shared" si="342"/>
        <v>恶魔头套</v>
      </c>
      <c r="H5465" s="6" t="str">
        <f>IF(IFERROR(VLOOKUP(B5465,总表!A:D,4,0),"露易")=0," ",IFERROR(VLOOKUP(B5465,总表!A:D,4,0),"-"))</f>
        <v>黑色</v>
      </c>
      <c r="I5465" s="6" t="str">
        <f t="shared" si="343"/>
        <v>黑色</v>
      </c>
    </row>
    <row r="5466" spans="1:9">
      <c r="A5466" s="6">
        <v>5465</v>
      </c>
      <c r="B5466" s="47" t="str">
        <f t="shared" si="340"/>
        <v>00001559</v>
      </c>
      <c r="C5466" s="50" t="str">
        <f>IFERROR(VLOOKUP(B5466,总表!A:B,2,0),"-")</f>
        <v>头戴类</v>
      </c>
      <c r="D5466" s="51" t="str">
        <f t="shared" si="341"/>
        <v>头戴类</v>
      </c>
      <c r="E5466" s="51" t="str">
        <f>IFERROR(VLOOKUP(B5466,总表!A:D,3,0),"-")</f>
        <v>绵羊头套</v>
      </c>
      <c r="F5466" s="51" t="str">
        <f t="shared" si="342"/>
        <v>绵羊头套</v>
      </c>
      <c r="H5466" s="6" t="str">
        <f>IF(IFERROR(VLOOKUP(B5466,总表!A:D,4,0),"露易")=0," ",IFERROR(VLOOKUP(B5466,总表!A:D,4,0),"-"))</f>
        <v>白色</v>
      </c>
      <c r="I5466" s="6" t="str">
        <f t="shared" si="343"/>
        <v>白色</v>
      </c>
    </row>
    <row r="5467" spans="1:9">
      <c r="A5467" s="6">
        <v>5466</v>
      </c>
      <c r="B5467" s="47" t="str">
        <f t="shared" si="340"/>
        <v>0000155A</v>
      </c>
      <c r="C5467" s="47" t="str">
        <f>IFERROR(VLOOKUP(B5467,总表!A:B,2,0),"-")</f>
        <v>房门装饰</v>
      </c>
      <c r="D5467" s="6" t="str">
        <f t="shared" si="341"/>
        <v>房门装饰</v>
      </c>
      <c r="E5467" s="6" t="str">
        <f>IFERROR(VLOOKUP(B5467,总表!A:D,3,0),"-")</f>
        <v>三色堇花环</v>
      </c>
      <c r="F5467" s="6" t="str">
        <f t="shared" si="342"/>
        <v>三色堇花环</v>
      </c>
      <c r="H5467" s="6" t="str">
        <f>IF(IFERROR(VLOOKUP(B5467,总表!A:D,4,0),"露易")=0," ",IFERROR(VLOOKUP(B5467,总表!A:D,4,0),"-"))</f>
        <v> </v>
      </c>
      <c r="I5467" s="6" t="str">
        <f t="shared" si="343"/>
        <v> </v>
      </c>
    </row>
    <row r="5468" spans="1:9">
      <c r="A5468" s="6">
        <v>5467</v>
      </c>
      <c r="B5468" s="47" t="str">
        <f t="shared" si="340"/>
        <v>0000155B</v>
      </c>
      <c r="C5468" s="47" t="str">
        <f>IFERROR(VLOOKUP(B5468,总表!A:B,2,0),"-")</f>
        <v>房门装饰</v>
      </c>
      <c r="D5468" s="6" t="str">
        <f t="shared" si="341"/>
        <v>房门装饰</v>
      </c>
      <c r="E5468" s="6" t="str">
        <f>IFERROR(VLOOKUP(B5468,总表!A:D,3,0),"-")</f>
        <v>菊花花环</v>
      </c>
      <c r="F5468" s="6" t="str">
        <f t="shared" si="342"/>
        <v>菊花花环</v>
      </c>
      <c r="H5468" s="6" t="str">
        <f>IF(IFERROR(VLOOKUP(B5468,总表!A:D,4,0),"露易")=0," ",IFERROR(VLOOKUP(B5468,总表!A:D,4,0),"-"))</f>
        <v> </v>
      </c>
      <c r="I5468" s="6" t="str">
        <f t="shared" si="343"/>
        <v> </v>
      </c>
    </row>
    <row r="5469" spans="1:9">
      <c r="A5469" s="6">
        <v>5468</v>
      </c>
      <c r="B5469" s="47" t="str">
        <f t="shared" si="340"/>
        <v>0000155C</v>
      </c>
      <c r="C5469" s="47" t="str">
        <f>IFERROR(VLOOKUP(B5469,总表!A:B,2,0),"-")</f>
        <v>房门装饰</v>
      </c>
      <c r="D5469" s="6" t="str">
        <f t="shared" si="341"/>
        <v>房门装饰</v>
      </c>
      <c r="E5469" s="51" t="str">
        <f>IFERROR(VLOOKUP(B5469,总表!A:D,3,0),"-")</f>
        <v>风信子花环</v>
      </c>
      <c r="F5469" s="51" t="str">
        <f t="shared" si="342"/>
        <v>风信子花环</v>
      </c>
      <c r="H5469" s="6" t="str">
        <f>IF(IFERROR(VLOOKUP(B5469,总表!A:D,4,0),"露易")=0," ",IFERROR(VLOOKUP(B5469,总表!A:D,4,0),"-"))</f>
        <v> </v>
      </c>
      <c r="I5469" s="6" t="str">
        <f t="shared" si="343"/>
        <v> </v>
      </c>
    </row>
    <row r="5470" spans="1:9">
      <c r="A5470" s="6">
        <v>5469</v>
      </c>
      <c r="B5470" s="47" t="str">
        <f t="shared" si="340"/>
        <v>0000155D</v>
      </c>
      <c r="C5470" s="47" t="str">
        <f>IFERROR(VLOOKUP(B5470,总表!A:B,2,0),"-")</f>
        <v>鞋类</v>
      </c>
      <c r="D5470" s="6" t="str">
        <f t="shared" si="341"/>
        <v>鞋类</v>
      </c>
      <c r="E5470" s="51" t="str">
        <f>IFERROR(VLOOKUP(B5470,总表!A:D,3,0),"-")</f>
        <v>兽爪鞋</v>
      </c>
      <c r="F5470" s="51" t="str">
        <f t="shared" si="342"/>
        <v>兽爪鞋</v>
      </c>
      <c r="H5470" s="6" t="str">
        <f>IF(IFERROR(VLOOKUP(B5470,总表!A:D,4,0),"露易")=0," ",IFERROR(VLOOKUP(B5470,总表!A:D,4,0),"-"))</f>
        <v>粉红</v>
      </c>
      <c r="I5470" s="6" t="str">
        <f t="shared" si="343"/>
        <v>粉红</v>
      </c>
    </row>
    <row r="5471" spans="1:9">
      <c r="A5471" s="6">
        <v>5470</v>
      </c>
      <c r="B5471" s="47" t="str">
        <f t="shared" si="340"/>
        <v>0000155E</v>
      </c>
      <c r="C5471" s="47" t="str">
        <f>IFERROR(VLOOKUP(B5471,总表!A:B,2,0),"-")</f>
        <v>鞋类</v>
      </c>
      <c r="D5471" s="6" t="str">
        <f t="shared" si="341"/>
        <v>鞋类</v>
      </c>
      <c r="E5471" s="6" t="str">
        <f>IFERROR(VLOOKUP(B5471,总表!A:D,3,0),"-")</f>
        <v>沙滩拖鞋</v>
      </c>
      <c r="F5471" s="6" t="str">
        <f t="shared" si="342"/>
        <v>沙滩拖鞋</v>
      </c>
      <c r="H5471" s="51" t="str">
        <f>IF(IFERROR(VLOOKUP(B5471,总表!A:D,4,0),"露易")=0," ",IFERROR(VLOOKUP(B5471,总表!A:D,4,0),"-"))</f>
        <v>蓝色</v>
      </c>
      <c r="I5471" s="51" t="str">
        <f t="shared" si="343"/>
        <v>蓝色</v>
      </c>
    </row>
    <row r="5472" spans="1:9">
      <c r="A5472" s="6">
        <v>5471</v>
      </c>
      <c r="B5472" s="47" t="str">
        <f t="shared" si="340"/>
        <v>0000155F</v>
      </c>
      <c r="C5472" s="47" t="str">
        <f>IFERROR(VLOOKUP(B5472,总表!A:B,2,0),"-")</f>
        <v>鞋类</v>
      </c>
      <c r="D5472" s="6" t="str">
        <f t="shared" si="341"/>
        <v>鞋类</v>
      </c>
      <c r="E5472" s="6" t="str">
        <f>IFERROR(VLOOKUP(B5472,总表!A:D,3,0),"-")</f>
        <v>扣带鞋</v>
      </c>
      <c r="F5472" s="6" t="str">
        <f t="shared" si="342"/>
        <v>扣带鞋</v>
      </c>
      <c r="H5472" s="6" t="str">
        <f>IF(IFERROR(VLOOKUP(B5472,总表!A:D,4,0),"露易")=0," ",IFERROR(VLOOKUP(B5472,总表!A:D,4,0),"-"))</f>
        <v>黑色</v>
      </c>
      <c r="I5472" s="6" t="str">
        <f t="shared" si="343"/>
        <v>黑色</v>
      </c>
    </row>
    <row r="5473" spans="1:9">
      <c r="A5473" s="6">
        <v>5472</v>
      </c>
      <c r="B5473" s="47" t="str">
        <f t="shared" si="340"/>
        <v>00001560</v>
      </c>
      <c r="C5473" s="47" t="str">
        <f>IFERROR(VLOOKUP(B5473,总表!A:B,2,0),"-")</f>
        <v>鞋类</v>
      </c>
      <c r="D5473" s="6" t="str">
        <f t="shared" si="341"/>
        <v>鞋类</v>
      </c>
      <c r="E5473" s="51" t="str">
        <f>IFERROR(VLOOKUP(B5473,总表!A:D,3,0),"-")</f>
        <v>铁甲靴</v>
      </c>
      <c r="F5473" s="51" t="str">
        <f t="shared" si="342"/>
        <v>铁甲靴</v>
      </c>
      <c r="H5473" s="6" t="str">
        <f>IF(IFERROR(VLOOKUP(B5473,总表!A:D,4,0),"露易")=0," ",IFERROR(VLOOKUP(B5473,总表!A:D,4,0),"-"))</f>
        <v>灰色</v>
      </c>
      <c r="I5473" s="6" t="str">
        <f t="shared" si="343"/>
        <v>灰色</v>
      </c>
    </row>
    <row r="5474" spans="1:9">
      <c r="A5474" s="6">
        <v>5473</v>
      </c>
      <c r="B5474" s="47" t="str">
        <f t="shared" si="340"/>
        <v>00001561</v>
      </c>
      <c r="C5474" s="47" t="str">
        <f>IFERROR(VLOOKUP(B5474,总表!A:B,2,0),"-")</f>
        <v>鞋类</v>
      </c>
      <c r="D5474" s="6" t="str">
        <f t="shared" si="341"/>
        <v>鞋类</v>
      </c>
      <c r="E5474" s="6" t="str">
        <f>IFERROR(VLOOKUP(B5474,总表!A:D,3,0),"-")</f>
        <v>室内鞋</v>
      </c>
      <c r="F5474" s="6" t="str">
        <f t="shared" si="342"/>
        <v>室内鞋</v>
      </c>
      <c r="H5474" s="51" t="str">
        <f>IF(IFERROR(VLOOKUP(B5474,总表!A:D,4,0),"露易")=0," ",IFERROR(VLOOKUP(B5474,总表!A:D,4,0),"-"))</f>
        <v>红色</v>
      </c>
      <c r="I5474" s="51" t="str">
        <f t="shared" si="343"/>
        <v>红色</v>
      </c>
    </row>
    <row r="5475" spans="1:9">
      <c r="A5475" s="6">
        <v>5474</v>
      </c>
      <c r="B5475" s="47" t="str">
        <f t="shared" si="340"/>
        <v>00001562</v>
      </c>
      <c r="C5475" s="47" t="str">
        <f>IFERROR(VLOOKUP(B5475,总表!A:B,2,0),"-")</f>
        <v>鞋类</v>
      </c>
      <c r="D5475" s="6" t="str">
        <f t="shared" si="341"/>
        <v>鞋类</v>
      </c>
      <c r="E5475" s="6" t="str">
        <f>IFERROR(VLOOKUP(B5475,总表!A:D,3,0),"-")</f>
        <v>皮短靴</v>
      </c>
      <c r="F5475" s="6" t="str">
        <f t="shared" si="342"/>
        <v>皮短靴</v>
      </c>
      <c r="H5475" s="6" t="str">
        <f>IF(IFERROR(VLOOKUP(B5475,总表!A:D,4,0),"露易")=0," ",IFERROR(VLOOKUP(B5475,总表!A:D,4,0),"-"))</f>
        <v>棕色</v>
      </c>
      <c r="I5475" s="6" t="str">
        <f t="shared" si="343"/>
        <v>棕色</v>
      </c>
    </row>
    <row r="5476" spans="1:9">
      <c r="A5476" s="6">
        <v>5475</v>
      </c>
      <c r="B5476" s="47" t="str">
        <f t="shared" si="340"/>
        <v>00001563</v>
      </c>
      <c r="C5476" s="47" t="str">
        <f>IFERROR(VLOOKUP(B5476,总表!A:B,2,0),"-")</f>
        <v>鞋类</v>
      </c>
      <c r="D5476" s="6" t="str">
        <f t="shared" si="341"/>
        <v>鞋类</v>
      </c>
      <c r="E5476" s="6" t="str">
        <f>IFERROR(VLOOKUP(B5476,总表!A:D,3,0),"-")</f>
        <v>花朵凉鞋</v>
      </c>
      <c r="F5476" s="6" t="str">
        <f t="shared" si="342"/>
        <v>花朵凉鞋</v>
      </c>
      <c r="H5476" s="6" t="str">
        <f>IF(IFERROR(VLOOKUP(B5476,总表!A:D,4,0),"露易")=0," ",IFERROR(VLOOKUP(B5476,总表!A:D,4,0),"-"))</f>
        <v>黄色</v>
      </c>
      <c r="I5476" s="6" t="str">
        <f t="shared" si="343"/>
        <v>黄色</v>
      </c>
    </row>
    <row r="5477" spans="1:9">
      <c r="A5477" s="6">
        <v>5476</v>
      </c>
      <c r="B5477" s="47" t="str">
        <f t="shared" si="340"/>
        <v>00001564</v>
      </c>
      <c r="C5477" s="47" t="str">
        <f>IFERROR(VLOOKUP(B5477,总表!A:B,2,0),"-")</f>
        <v>鞋类</v>
      </c>
      <c r="D5477" s="6" t="str">
        <f t="shared" si="341"/>
        <v>鞋类</v>
      </c>
      <c r="E5477" s="6" t="str">
        <f>IFERROR(VLOOKUP(B5477,总表!A:D,3,0),"-")</f>
        <v>翻毛短靴</v>
      </c>
      <c r="F5477" s="6" t="str">
        <f t="shared" si="342"/>
        <v>翻毛短靴</v>
      </c>
      <c r="H5477" s="6" t="str">
        <f>IF(IFERROR(VLOOKUP(B5477,总表!A:D,4,0),"露易")=0," ",IFERROR(VLOOKUP(B5477,总表!A:D,4,0),"-"))</f>
        <v>橄榄绿</v>
      </c>
      <c r="I5477" s="6" t="str">
        <f t="shared" si="343"/>
        <v>橄榄绿</v>
      </c>
    </row>
    <row r="5478" spans="1:9">
      <c r="A5478" s="6">
        <v>5477</v>
      </c>
      <c r="B5478" s="47" t="str">
        <f t="shared" si="340"/>
        <v>00001565</v>
      </c>
      <c r="C5478" s="47" t="str">
        <f>IFERROR(VLOOKUP(B5478,总表!A:B,2,0),"-")</f>
        <v>鞋类</v>
      </c>
      <c r="D5478" s="6" t="str">
        <f t="shared" si="341"/>
        <v>鞋类</v>
      </c>
      <c r="E5478" s="6" t="str">
        <f>IFERROR(VLOOKUP(B5478,总表!A:D,3,0),"-")</f>
        <v>豹纹浅口鞋</v>
      </c>
      <c r="F5478" s="6" t="str">
        <f t="shared" si="342"/>
        <v>豹纹浅口鞋</v>
      </c>
      <c r="H5478" s="6" t="str">
        <f>IF(IFERROR(VLOOKUP(B5478,总表!A:D,4,0),"露易")=0," ",IFERROR(VLOOKUP(B5478,总表!A:D,4,0),"-"))</f>
        <v>米色</v>
      </c>
      <c r="I5478" s="6" t="str">
        <f t="shared" si="343"/>
        <v>米色</v>
      </c>
    </row>
    <row r="5479" spans="1:9">
      <c r="A5479" s="6">
        <v>5478</v>
      </c>
      <c r="B5479" s="47" t="str">
        <f t="shared" si="340"/>
        <v>00001566</v>
      </c>
      <c r="C5479" s="47" t="str">
        <f>IFERROR(VLOOKUP(B5479,总表!A:B,2,0),"-")</f>
        <v>鞋类</v>
      </c>
      <c r="D5479" s="6" t="str">
        <f t="shared" si="341"/>
        <v>鞋类</v>
      </c>
      <c r="E5479" s="6" t="str">
        <f>IFERROR(VLOOKUP(B5479,总表!A:D,3,0),"-")</f>
        <v>珠珠拖鞋</v>
      </c>
      <c r="F5479" s="6" t="str">
        <f t="shared" si="342"/>
        <v>珠珠拖鞋</v>
      </c>
      <c r="H5479" s="6" t="str">
        <f>IF(IFERROR(VLOOKUP(B5479,总表!A:D,4,0),"露易")=0," ",IFERROR(VLOOKUP(B5479,总表!A:D,4,0),"-"))</f>
        <v>橘色</v>
      </c>
      <c r="I5479" s="6" t="str">
        <f t="shared" si="343"/>
        <v>橘色</v>
      </c>
    </row>
    <row r="5480" spans="1:9">
      <c r="A5480" s="6">
        <v>5479</v>
      </c>
      <c r="B5480" s="47" t="str">
        <f t="shared" si="340"/>
        <v>00001567</v>
      </c>
      <c r="C5480" s="47" t="str">
        <f>IFERROR(VLOOKUP(B5480,总表!A:B,2,0),"-")</f>
        <v>鞋类</v>
      </c>
      <c r="D5480" s="6" t="str">
        <f t="shared" si="341"/>
        <v>鞋类</v>
      </c>
      <c r="E5480" s="51" t="str">
        <f>IFERROR(VLOOKUP(B5480,总表!A:D,3,0),"-")</f>
        <v>长靴</v>
      </c>
      <c r="F5480" s="51" t="str">
        <f t="shared" si="342"/>
        <v>长靴</v>
      </c>
      <c r="H5480" s="51" t="str">
        <f>IF(IFERROR(VLOOKUP(B5480,总表!A:D,4,0),"露易")=0," ",IFERROR(VLOOKUP(B5480,总表!A:D,4,0),"-"))</f>
        <v>绿色</v>
      </c>
      <c r="I5480" s="51" t="str">
        <f t="shared" si="343"/>
        <v>绿色</v>
      </c>
    </row>
    <row r="5481" spans="1:9">
      <c r="A5481" s="6">
        <v>5480</v>
      </c>
      <c r="B5481" s="47" t="str">
        <f t="shared" si="340"/>
        <v>00001568</v>
      </c>
      <c r="C5481" s="47" t="str">
        <f>IFERROR(VLOOKUP(B5481,总表!A:B,2,0),"-")</f>
        <v>-</v>
      </c>
      <c r="D5481" s="6" t="str">
        <f t="shared" si="341"/>
        <v>-</v>
      </c>
      <c r="E5481" s="6" t="str">
        <f>IFERROR(VLOOKUP(B5481,总表!A:D,3,0),"-")</f>
        <v>-</v>
      </c>
      <c r="F5481" s="6" t="str">
        <f t="shared" si="342"/>
        <v>-</v>
      </c>
      <c r="H5481" s="6" t="str">
        <f>IF(IFERROR(VLOOKUP(B5481,总表!A:D,4,0),"露易")=0," ",IFERROR(VLOOKUP(B5481,总表!A:D,4,0),"-"))</f>
        <v>-</v>
      </c>
      <c r="I5481" s="6" t="str">
        <f t="shared" si="343"/>
        <v>-</v>
      </c>
    </row>
    <row r="5482" spans="1:9">
      <c r="A5482" s="6">
        <v>5481</v>
      </c>
      <c r="B5482" s="47" t="str">
        <f t="shared" si="340"/>
        <v>00001569</v>
      </c>
      <c r="C5482" s="47" t="str">
        <f>IFERROR(VLOOKUP(B5482,总表!A:B,2,0),"-")</f>
        <v>房内墙纸</v>
      </c>
      <c r="D5482" s="6" t="str">
        <f t="shared" si="341"/>
        <v>房内墙纸</v>
      </c>
      <c r="E5482" s="6" t="str">
        <f>IFERROR(VLOOKUP(B5482,总表!A:D,3,0),"-")</f>
        <v>后院墙</v>
      </c>
      <c r="F5482" s="6" t="str">
        <f t="shared" si="342"/>
        <v>后院墙</v>
      </c>
      <c r="H5482" s="6" t="str">
        <f>IF(IFERROR(VLOOKUP(B5482,总表!A:D,4,0),"露易")=0," ",IFERROR(VLOOKUP(B5482,总表!A:D,4,0),"-"))</f>
        <v> </v>
      </c>
      <c r="I5482" s="6" t="str">
        <f t="shared" si="343"/>
        <v> </v>
      </c>
    </row>
    <row r="5483" spans="1:9">
      <c r="A5483" s="6">
        <v>5482</v>
      </c>
      <c r="B5483" s="47" t="str">
        <f t="shared" si="340"/>
        <v>0000156A</v>
      </c>
      <c r="C5483" s="47" t="str">
        <f>IFERROR(VLOOKUP(B5483,总表!A:B,2,0),"-")</f>
        <v>房内墙纸</v>
      </c>
      <c r="D5483" s="6" t="str">
        <f t="shared" si="341"/>
        <v>房内墙纸</v>
      </c>
      <c r="E5483" s="6" t="str">
        <f>IFERROR(VLOOKUP(B5483,总表!A:D,3,0),"-")</f>
        <v>美丽玻璃墙</v>
      </c>
      <c r="F5483" s="6" t="str">
        <f t="shared" si="342"/>
        <v>美丽玻璃墙</v>
      </c>
      <c r="H5483" s="6" t="str">
        <f>IF(IFERROR(VLOOKUP(B5483,总表!A:D,4,0),"露易")=0," ",IFERROR(VLOOKUP(B5483,总表!A:D,4,0),"-"))</f>
        <v> </v>
      </c>
      <c r="I5483" s="6" t="str">
        <f t="shared" si="343"/>
        <v> </v>
      </c>
    </row>
    <row r="5484" spans="1:9">
      <c r="A5484" s="6">
        <v>5483</v>
      </c>
      <c r="B5484" s="47" t="str">
        <f t="shared" si="340"/>
        <v>0000156B</v>
      </c>
      <c r="C5484" s="47" t="str">
        <f>IFERROR(VLOOKUP(B5484,总表!A:B,2,0),"-")</f>
        <v>房内墙纸</v>
      </c>
      <c r="D5484" s="6" t="str">
        <f t="shared" si="341"/>
        <v>房内墙纸</v>
      </c>
      <c r="E5484" s="6" t="str">
        <f>IFERROR(VLOOKUP(B5484,总表!A:D,3,0),"-")</f>
        <v>咖啡店窗帘墙</v>
      </c>
      <c r="F5484" s="6" t="str">
        <f t="shared" si="342"/>
        <v>咖啡店窗帘墙</v>
      </c>
      <c r="H5484" s="6" t="str">
        <f>IF(IFERROR(VLOOKUP(B5484,总表!A:D,4,0),"露易")=0," ",IFERROR(VLOOKUP(B5484,总表!A:D,4,0),"-"))</f>
        <v> </v>
      </c>
      <c r="I5484" s="6" t="str">
        <f t="shared" si="343"/>
        <v> </v>
      </c>
    </row>
    <row r="5485" spans="1:9">
      <c r="A5485" s="6">
        <v>5484</v>
      </c>
      <c r="B5485" s="47" t="str">
        <f t="shared" si="340"/>
        <v>0000156C</v>
      </c>
      <c r="C5485" s="47" t="str">
        <f>IFERROR(VLOOKUP(B5485,总表!A:B,2,0),"-")</f>
        <v>房内墙纸</v>
      </c>
      <c r="D5485" s="6" t="str">
        <f t="shared" si="341"/>
        <v>房内墙纸</v>
      </c>
      <c r="E5485" s="6" t="str">
        <f>IFERROR(VLOOKUP(B5485,总表!A:D,3,0),"-")</f>
        <v>高原墙</v>
      </c>
      <c r="F5485" s="6" t="str">
        <f t="shared" si="342"/>
        <v>高原墙</v>
      </c>
      <c r="H5485" s="6" t="str">
        <f>IF(IFERROR(VLOOKUP(B5485,总表!A:D,4,0),"露易")=0," ",IFERROR(VLOOKUP(B5485,总表!A:D,4,0),"-"))</f>
        <v> </v>
      </c>
      <c r="I5485" s="6" t="str">
        <f t="shared" si="343"/>
        <v> </v>
      </c>
    </row>
    <row r="5486" spans="1:9">
      <c r="A5486" s="6">
        <v>5485</v>
      </c>
      <c r="B5486" s="47" t="str">
        <f t="shared" si="340"/>
        <v>0000156D</v>
      </c>
      <c r="C5486" s="47" t="str">
        <f>IFERROR(VLOOKUP(B5486,总表!A:B,2,0),"-")</f>
        <v>房内墙纸</v>
      </c>
      <c r="D5486" s="6" t="str">
        <f t="shared" si="341"/>
        <v>房内墙纸</v>
      </c>
      <c r="E5486" s="6" t="str">
        <f>IFERROR(VLOOKUP(B5486,总表!A:D,3,0),"-")</f>
        <v>空地围栏墙</v>
      </c>
      <c r="F5486" s="6" t="str">
        <f t="shared" si="342"/>
        <v>空地围栏墙</v>
      </c>
      <c r="H5486" s="6" t="str">
        <f>IF(IFERROR(VLOOKUP(B5486,总表!A:D,4,0),"露易")=0," ",IFERROR(VLOOKUP(B5486,总表!A:D,4,0),"-"))</f>
        <v> </v>
      </c>
      <c r="I5486" s="6" t="str">
        <f t="shared" si="343"/>
        <v> </v>
      </c>
    </row>
    <row r="5487" spans="1:9">
      <c r="A5487" s="6">
        <v>5486</v>
      </c>
      <c r="B5487" s="47" t="str">
        <f t="shared" si="340"/>
        <v>0000156E</v>
      </c>
      <c r="C5487" s="47" t="str">
        <f>IFERROR(VLOOKUP(B5487,总表!A:B,2,0),"-")</f>
        <v>房内墙纸</v>
      </c>
      <c r="D5487" s="6" t="str">
        <f t="shared" si="341"/>
        <v>房内墙纸</v>
      </c>
      <c r="E5487" s="6" t="str">
        <f>IFERROR(VLOOKUP(B5487,总表!A:D,3,0),"-")</f>
        <v>水平线墙</v>
      </c>
      <c r="F5487" s="6" t="str">
        <f t="shared" si="342"/>
        <v>水平线墙</v>
      </c>
      <c r="H5487" s="6" t="str">
        <f>IF(IFERROR(VLOOKUP(B5487,总表!A:D,4,0),"露易")=0," ",IFERROR(VLOOKUP(B5487,总表!A:D,4,0),"-"))</f>
        <v> </v>
      </c>
      <c r="I5487" s="6" t="str">
        <f t="shared" si="343"/>
        <v> </v>
      </c>
    </row>
    <row r="5488" spans="1:9">
      <c r="A5488" s="6">
        <v>5487</v>
      </c>
      <c r="B5488" s="47" t="str">
        <f t="shared" si="340"/>
        <v>0000156F</v>
      </c>
      <c r="C5488" s="47" t="str">
        <f>IFERROR(VLOOKUP(B5488,总表!A:B,2,0),"-")</f>
        <v>房内墙纸</v>
      </c>
      <c r="D5488" s="6" t="str">
        <f t="shared" si="341"/>
        <v>房内墙纸</v>
      </c>
      <c r="E5488" s="6" t="str">
        <f>IFERROR(VLOOKUP(B5488,总表!A:D,3,0),"-")</f>
        <v>田园风景墙</v>
      </c>
      <c r="F5488" s="6" t="str">
        <f t="shared" si="342"/>
        <v>田园风景墙</v>
      </c>
      <c r="H5488" s="6" t="str">
        <f>IF(IFERROR(VLOOKUP(B5488,总表!A:D,4,0),"露易")=0," ",IFERROR(VLOOKUP(B5488,总表!A:D,4,0),"-"))</f>
        <v> </v>
      </c>
      <c r="I5488" s="6" t="str">
        <f t="shared" si="343"/>
        <v> </v>
      </c>
    </row>
    <row r="5489" spans="1:9">
      <c r="A5489" s="6">
        <v>5488</v>
      </c>
      <c r="B5489" s="47" t="str">
        <f t="shared" si="340"/>
        <v>00001570</v>
      </c>
      <c r="C5489" s="47" t="str">
        <f>IFERROR(VLOOKUP(B5489,总表!A:B,2,0),"-")</f>
        <v>房内墙纸</v>
      </c>
      <c r="D5489" s="6" t="str">
        <f t="shared" si="341"/>
        <v>房内墙纸</v>
      </c>
      <c r="E5489" s="6" t="str">
        <f>IFERROR(VLOOKUP(B5489,总表!A:D,3,0),"-")</f>
        <v>沙漠墙</v>
      </c>
      <c r="F5489" s="6" t="str">
        <f t="shared" si="342"/>
        <v>沙漠墙</v>
      </c>
      <c r="H5489" s="6" t="str">
        <f>IF(IFERROR(VLOOKUP(B5489,总表!A:D,4,0),"露易")=0," ",IFERROR(VLOOKUP(B5489,总表!A:D,4,0),"-"))</f>
        <v> </v>
      </c>
      <c r="I5489" s="6" t="str">
        <f t="shared" si="343"/>
        <v> </v>
      </c>
    </row>
    <row r="5490" spans="1:9">
      <c r="A5490" s="6">
        <v>5489</v>
      </c>
      <c r="B5490" s="47" t="str">
        <f t="shared" si="340"/>
        <v>00001571</v>
      </c>
      <c r="C5490" s="47" t="str">
        <f>IFERROR(VLOOKUP(B5490,总表!A:B,2,0),"-")</f>
        <v>房内墙纸</v>
      </c>
      <c r="D5490" s="6" t="str">
        <f t="shared" si="341"/>
        <v>房内墙纸</v>
      </c>
      <c r="E5490" s="51" t="str">
        <f>IFERROR(VLOOKUP(B5490,总表!A:D,3,0),"-")</f>
        <v>旷野墙</v>
      </c>
      <c r="F5490" s="51" t="str">
        <f t="shared" si="342"/>
        <v>旷野墙</v>
      </c>
      <c r="H5490" s="6" t="str">
        <f>IF(IFERROR(VLOOKUP(B5490,总表!A:D,4,0),"露易")=0," ",IFERROR(VLOOKUP(B5490,总表!A:D,4,0),"-"))</f>
        <v> </v>
      </c>
      <c r="I5490" s="6" t="str">
        <f t="shared" si="343"/>
        <v> </v>
      </c>
    </row>
    <row r="5491" spans="1:9">
      <c r="A5491" s="6">
        <v>5490</v>
      </c>
      <c r="B5491" s="47" t="str">
        <f t="shared" si="340"/>
        <v>00001572</v>
      </c>
      <c r="C5491" s="47" t="str">
        <f>IFERROR(VLOOKUP(B5491,总表!A:B,2,0),"-")</f>
        <v>房内墙纸</v>
      </c>
      <c r="D5491" s="6" t="str">
        <f t="shared" si="341"/>
        <v>房内墙纸</v>
      </c>
      <c r="E5491" s="6" t="str">
        <f>IFERROR(VLOOKUP(B5491,总表!A:D,3,0),"-")</f>
        <v>机房墙</v>
      </c>
      <c r="F5491" s="6" t="str">
        <f t="shared" si="342"/>
        <v>机房墙</v>
      </c>
      <c r="H5491" s="6" t="str">
        <f>IF(IFERROR(VLOOKUP(B5491,总表!A:D,4,0),"露易")=0," ",IFERROR(VLOOKUP(B5491,总表!A:D,4,0),"-"))</f>
        <v> </v>
      </c>
      <c r="I5491" s="6" t="str">
        <f t="shared" si="343"/>
        <v> </v>
      </c>
    </row>
    <row r="5492" spans="1:9">
      <c r="A5492" s="6">
        <v>5491</v>
      </c>
      <c r="B5492" s="47" t="str">
        <f t="shared" si="340"/>
        <v>00001573</v>
      </c>
      <c r="C5492" s="47" t="str">
        <f>IFERROR(VLOOKUP(B5492,总表!A:B,2,0),"-")</f>
        <v>房内墙纸</v>
      </c>
      <c r="D5492" s="6" t="str">
        <f t="shared" si="341"/>
        <v>房内墙纸</v>
      </c>
      <c r="E5492" s="51" t="str">
        <f>IFERROR(VLOOKUP(B5492,总表!A:D,3,0),"-")</f>
        <v>监控室墙</v>
      </c>
      <c r="F5492" s="51" t="str">
        <f t="shared" si="342"/>
        <v>监控室墙</v>
      </c>
      <c r="H5492" s="6" t="str">
        <f>IF(IFERROR(VLOOKUP(B5492,总表!A:D,4,0),"露易")=0," ",IFERROR(VLOOKUP(B5492,总表!A:D,4,0),"-"))</f>
        <v> </v>
      </c>
      <c r="I5492" s="6" t="str">
        <f t="shared" si="343"/>
        <v> </v>
      </c>
    </row>
    <row r="5493" spans="1:9">
      <c r="A5493" s="6">
        <v>5492</v>
      </c>
      <c r="B5493" s="47" t="str">
        <f t="shared" si="340"/>
        <v>00001574</v>
      </c>
      <c r="C5493" s="47" t="str">
        <f>IFERROR(VLOOKUP(B5493,总表!A:B,2,0),"-")</f>
        <v>-</v>
      </c>
      <c r="D5493" s="6" t="str">
        <f t="shared" si="341"/>
        <v>-</v>
      </c>
      <c r="E5493" s="6" t="str">
        <f>IFERROR(VLOOKUP(B5493,总表!A:D,3,0),"-")</f>
        <v>-</v>
      </c>
      <c r="F5493" s="6" t="str">
        <f t="shared" si="342"/>
        <v>-</v>
      </c>
      <c r="H5493" s="6" t="str">
        <f>IF(IFERROR(VLOOKUP(B5493,总表!A:D,4,0),"露易")=0," ",IFERROR(VLOOKUP(B5493,总表!A:D,4,0),"-"))</f>
        <v>-</v>
      </c>
      <c r="I5493" s="6" t="str">
        <f t="shared" si="343"/>
        <v>-</v>
      </c>
    </row>
    <row r="5494" spans="1:9">
      <c r="A5494" s="6">
        <v>5493</v>
      </c>
      <c r="B5494" s="47" t="str">
        <f t="shared" si="340"/>
        <v>00001575</v>
      </c>
      <c r="C5494" s="47" t="str">
        <f>IFERROR(VLOOKUP(B5494,总表!A:B,2,0),"-")</f>
        <v>-</v>
      </c>
      <c r="D5494" s="6" t="str">
        <f t="shared" si="341"/>
        <v>-</v>
      </c>
      <c r="E5494" s="6" t="str">
        <f>IFERROR(VLOOKUP(B5494,总表!A:D,3,0),"-")</f>
        <v>-</v>
      </c>
      <c r="F5494" s="6" t="str">
        <f t="shared" si="342"/>
        <v>-</v>
      </c>
      <c r="H5494" s="6" t="str">
        <f>IF(IFERROR(VLOOKUP(B5494,总表!A:D,4,0),"露易")=0," ",IFERROR(VLOOKUP(B5494,总表!A:D,4,0),"-"))</f>
        <v>-</v>
      </c>
      <c r="I5494" s="6" t="str">
        <f t="shared" si="343"/>
        <v>-</v>
      </c>
    </row>
    <row r="5495" spans="1:9">
      <c r="A5495" s="6">
        <v>5494</v>
      </c>
      <c r="B5495" s="47" t="str">
        <f t="shared" si="340"/>
        <v>00001576</v>
      </c>
      <c r="C5495" s="47" t="str">
        <f>IFERROR(VLOOKUP(B5495,总表!A:B,2,0),"-")</f>
        <v>房内墙纸</v>
      </c>
      <c r="D5495" s="6" t="str">
        <f t="shared" si="341"/>
        <v>房内墙纸</v>
      </c>
      <c r="E5495" s="6" t="str">
        <f>IFERROR(VLOOKUP(B5495,总表!A:D,3,0),"-")</f>
        <v>超科技墙</v>
      </c>
      <c r="F5495" s="6" t="str">
        <f t="shared" si="342"/>
        <v>超科技墙</v>
      </c>
      <c r="H5495" s="6" t="str">
        <f>IF(IFERROR(VLOOKUP(B5495,总表!A:D,4,0),"露易")=0," ",IFERROR(VLOOKUP(B5495,总表!A:D,4,0),"-"))</f>
        <v> </v>
      </c>
      <c r="I5495" s="6" t="str">
        <f t="shared" si="343"/>
        <v> </v>
      </c>
    </row>
    <row r="5496" spans="1:9">
      <c r="A5496" s="6">
        <v>5495</v>
      </c>
      <c r="B5496" s="47" t="str">
        <f t="shared" si="340"/>
        <v>00001577</v>
      </c>
      <c r="C5496" s="47" t="str">
        <f>IFERROR(VLOOKUP(B5496,总表!A:B,2,0),"-")</f>
        <v>房内墙纸</v>
      </c>
      <c r="D5496" s="6" t="str">
        <f t="shared" si="341"/>
        <v>房内墙纸</v>
      </c>
      <c r="E5496" s="51" t="str">
        <f>IFERROR(VLOOKUP(B5496,总表!A:D,3,0),"-")</f>
        <v>实验室墙</v>
      </c>
      <c r="F5496" s="51" t="str">
        <f t="shared" si="342"/>
        <v>实验室墙</v>
      </c>
      <c r="H5496" s="6" t="str">
        <f>IF(IFERROR(VLOOKUP(B5496,总表!A:D,4,0),"露易")=0," ",IFERROR(VLOOKUP(B5496,总表!A:D,4,0),"-"))</f>
        <v> </v>
      </c>
      <c r="I5496" s="6" t="str">
        <f t="shared" si="343"/>
        <v> </v>
      </c>
    </row>
    <row r="5497" spans="1:9">
      <c r="A5497" s="6">
        <v>5496</v>
      </c>
      <c r="B5497" s="47" t="str">
        <f t="shared" si="340"/>
        <v>00001578</v>
      </c>
      <c r="C5497" s="47" t="str">
        <f>IFERROR(VLOOKUP(B5497,总表!A:B,2,0),"-")</f>
        <v>-</v>
      </c>
      <c r="D5497" s="6" t="str">
        <f t="shared" si="341"/>
        <v>-</v>
      </c>
      <c r="E5497" s="6" t="str">
        <f>IFERROR(VLOOKUP(B5497,总表!A:D,3,0),"-")</f>
        <v>-</v>
      </c>
      <c r="F5497" s="6" t="str">
        <f t="shared" si="342"/>
        <v>-</v>
      </c>
      <c r="H5497" s="6" t="str">
        <f>IF(IFERROR(VLOOKUP(B5497,总表!A:D,4,0),"露易")=0," ",IFERROR(VLOOKUP(B5497,总表!A:D,4,0),"-"))</f>
        <v>-</v>
      </c>
      <c r="I5497" s="6" t="str">
        <f t="shared" si="343"/>
        <v>-</v>
      </c>
    </row>
    <row r="5498" spans="1:9">
      <c r="A5498" s="6">
        <v>5497</v>
      </c>
      <c r="B5498" s="47" t="str">
        <f t="shared" si="340"/>
        <v>00001579</v>
      </c>
      <c r="C5498" s="47" t="str">
        <f>IFERROR(VLOOKUP(B5498,总表!A:B,2,0),"-")</f>
        <v>-</v>
      </c>
      <c r="D5498" s="6" t="str">
        <f t="shared" si="341"/>
        <v>-</v>
      </c>
      <c r="E5498" s="6" t="str">
        <f>IFERROR(VLOOKUP(B5498,总表!A:D,3,0),"-")</f>
        <v>-</v>
      </c>
      <c r="F5498" s="6" t="str">
        <f t="shared" si="342"/>
        <v>-</v>
      </c>
      <c r="H5498" s="6" t="str">
        <f>IF(IFERROR(VLOOKUP(B5498,总表!A:D,4,0),"露易")=0," ",IFERROR(VLOOKUP(B5498,总表!A:D,4,0),"-"))</f>
        <v>-</v>
      </c>
      <c r="I5498" s="6" t="str">
        <f t="shared" si="343"/>
        <v>-</v>
      </c>
    </row>
    <row r="5499" spans="1:9">
      <c r="A5499" s="6">
        <v>5498</v>
      </c>
      <c r="B5499" s="47" t="str">
        <f t="shared" si="340"/>
        <v>0000157A</v>
      </c>
      <c r="C5499" s="47" t="str">
        <f>IFERROR(VLOOKUP(B5499,总表!A:B,2,0),"-")</f>
        <v>房内墙纸</v>
      </c>
      <c r="D5499" s="6" t="str">
        <f t="shared" si="341"/>
        <v>房内墙纸</v>
      </c>
      <c r="E5499" s="6" t="str">
        <f>IFERROR(VLOOKUP(B5499,总表!A:D,3,0),"-")</f>
        <v>滑雪场壁纸</v>
      </c>
      <c r="F5499" s="6" t="str">
        <f t="shared" si="342"/>
        <v>滑雪场壁纸</v>
      </c>
      <c r="H5499" s="6" t="str">
        <f>IF(IFERROR(VLOOKUP(B5499,总表!A:D,4,0),"露易")=0," ",IFERROR(VLOOKUP(B5499,总表!A:D,4,0),"-"))</f>
        <v> </v>
      </c>
      <c r="I5499" s="6" t="str">
        <f t="shared" si="343"/>
        <v> </v>
      </c>
    </row>
    <row r="5500" spans="1:9">
      <c r="A5500" s="6">
        <v>5499</v>
      </c>
      <c r="B5500" s="47" t="str">
        <f t="shared" si="340"/>
        <v>0000157B</v>
      </c>
      <c r="C5500" s="47" t="str">
        <f>IFERROR(VLOOKUP(B5500,总表!A:B,2,0),"-")</f>
        <v>房内墙纸</v>
      </c>
      <c r="D5500" s="6" t="str">
        <f t="shared" si="341"/>
        <v>房内墙纸</v>
      </c>
      <c r="E5500" s="6" t="str">
        <f>IFERROR(VLOOKUP(B5500,总表!A:D,3,0),"-")</f>
        <v>暴风雨夜晚墙</v>
      </c>
      <c r="F5500" s="6" t="str">
        <f t="shared" si="342"/>
        <v>暴风雨夜晚墙</v>
      </c>
      <c r="H5500" s="6" t="str">
        <f>IF(IFERROR(VLOOKUP(B5500,总表!A:D,4,0),"露易")=0," ",IFERROR(VLOOKUP(B5500,总表!A:D,4,0),"-"))</f>
        <v> </v>
      </c>
      <c r="I5500" s="6" t="str">
        <f t="shared" si="343"/>
        <v> </v>
      </c>
    </row>
    <row r="5501" spans="1:9">
      <c r="A5501" s="6">
        <v>5500</v>
      </c>
      <c r="B5501" s="47" t="str">
        <f t="shared" si="340"/>
        <v>0000157C</v>
      </c>
      <c r="C5501" s="47" t="str">
        <f>IFERROR(VLOOKUP(B5501,总表!A:B,2,0),"-")</f>
        <v>房内墙纸</v>
      </c>
      <c r="D5501" s="6" t="str">
        <f t="shared" si="341"/>
        <v>房内墙纸</v>
      </c>
      <c r="E5501" s="6" t="str">
        <f>IFERROR(VLOOKUP(B5501,总表!A:D,3,0),"-")</f>
        <v>星空墙</v>
      </c>
      <c r="F5501" s="6" t="str">
        <f t="shared" si="342"/>
        <v>星空墙</v>
      </c>
      <c r="H5501" s="6" t="str">
        <f>IF(IFERROR(VLOOKUP(B5501,总表!A:D,4,0),"露易")=0," ",IFERROR(VLOOKUP(B5501,总表!A:D,4,0),"-"))</f>
        <v> </v>
      </c>
      <c r="I5501" s="6" t="str">
        <f t="shared" si="343"/>
        <v> </v>
      </c>
    </row>
    <row r="5502" spans="1:9">
      <c r="A5502" s="6">
        <v>5501</v>
      </c>
      <c r="B5502" s="47" t="str">
        <f t="shared" si="340"/>
        <v>0000157D</v>
      </c>
      <c r="C5502" s="47" t="str">
        <f>IFERROR(VLOOKUP(B5502,总表!A:B,2,0),"-")</f>
        <v>房内墙纸</v>
      </c>
      <c r="D5502" s="6" t="str">
        <f t="shared" si="341"/>
        <v>房内墙纸</v>
      </c>
      <c r="E5502" s="6" t="str">
        <f>IFERROR(VLOOKUP(B5502,总表!A:D,3,0),"-")</f>
        <v>汪洋大海墙</v>
      </c>
      <c r="F5502" s="6" t="str">
        <f t="shared" si="342"/>
        <v>汪洋大海墙</v>
      </c>
      <c r="H5502" s="6" t="str">
        <f>IF(IFERROR(VLOOKUP(B5502,总表!A:D,4,0),"露易")=0," ",IFERROR(VLOOKUP(B5502,总表!A:D,4,0),"-"))</f>
        <v> </v>
      </c>
      <c r="I5502" s="6" t="str">
        <f t="shared" si="343"/>
        <v> </v>
      </c>
    </row>
    <row r="5503" spans="1:9">
      <c r="A5503" s="6">
        <v>5502</v>
      </c>
      <c r="B5503" s="47" t="str">
        <f t="shared" si="340"/>
        <v>0000157E</v>
      </c>
      <c r="C5503" s="47" t="str">
        <f>IFERROR(VLOOKUP(B5503,总表!A:B,2,0),"-")</f>
        <v>房内墙纸</v>
      </c>
      <c r="D5503" s="6" t="str">
        <f t="shared" si="341"/>
        <v>房内墙纸</v>
      </c>
      <c r="E5503" s="51" t="str">
        <f>IFERROR(VLOOKUP(B5503,总表!A:D,3,0),"-")</f>
        <v>宫殿墙</v>
      </c>
      <c r="F5503" s="51" t="str">
        <f t="shared" si="342"/>
        <v>宫殿墙</v>
      </c>
      <c r="H5503" s="6" t="str">
        <f>IF(IFERROR(VLOOKUP(B5503,总表!A:D,4,0),"露易")=0," ",IFERROR(VLOOKUP(B5503,总表!A:D,4,0),"-"))</f>
        <v> </v>
      </c>
      <c r="I5503" s="6" t="str">
        <f t="shared" si="343"/>
        <v> </v>
      </c>
    </row>
    <row r="5504" spans="1:9">
      <c r="A5504" s="6">
        <v>5503</v>
      </c>
      <c r="B5504" s="47" t="str">
        <f t="shared" si="340"/>
        <v>0000157F</v>
      </c>
      <c r="C5504" s="47" t="str">
        <f>IFERROR(VLOOKUP(B5504,总表!A:B,2,0),"-")</f>
        <v>房内墙纸</v>
      </c>
      <c r="D5504" s="6" t="str">
        <f t="shared" si="341"/>
        <v>房内墙纸</v>
      </c>
      <c r="E5504" s="6" t="str">
        <f>IFERROR(VLOOKUP(B5504,总表!A:D,3,0),"-")</f>
        <v>体育场墙</v>
      </c>
      <c r="F5504" s="6" t="str">
        <f t="shared" si="342"/>
        <v>体育场墙</v>
      </c>
      <c r="H5504" s="6" t="str">
        <f>IF(IFERROR(VLOOKUP(B5504,总表!A:D,4,0),"露易")=0," ",IFERROR(VLOOKUP(B5504,总表!A:D,4,0),"-"))</f>
        <v> </v>
      </c>
      <c r="I5504" s="6" t="str">
        <f t="shared" si="343"/>
        <v> </v>
      </c>
    </row>
    <row r="5505" spans="1:9">
      <c r="A5505" s="6">
        <v>5504</v>
      </c>
      <c r="B5505" s="47" t="str">
        <f t="shared" si="340"/>
        <v>00001580</v>
      </c>
      <c r="C5505" s="47" t="str">
        <f>IFERROR(VLOOKUP(B5505,总表!A:B,2,0),"-")</f>
        <v>房内墙纸</v>
      </c>
      <c r="D5505" s="6" t="str">
        <f t="shared" si="341"/>
        <v>房内墙纸</v>
      </c>
      <c r="E5505" s="6" t="str">
        <f>IFERROR(VLOOKUP(B5505,总表!A:D,3,0),"-")</f>
        <v>云上风景墙</v>
      </c>
      <c r="F5505" s="6" t="str">
        <f t="shared" si="342"/>
        <v>云上风景墙</v>
      </c>
      <c r="H5505" s="6" t="str">
        <f>IF(IFERROR(VLOOKUP(B5505,总表!A:D,4,0),"露易")=0," ",IFERROR(VLOOKUP(B5505,总表!A:D,4,0),"-"))</f>
        <v> </v>
      </c>
      <c r="I5505" s="6" t="str">
        <f t="shared" si="343"/>
        <v> </v>
      </c>
    </row>
    <row r="5506" spans="1:9">
      <c r="A5506" s="6">
        <v>5505</v>
      </c>
      <c r="B5506" s="47" t="str">
        <f t="shared" ref="B5506:B5569" si="344">DEC2HEX(ROW(A5505),8)</f>
        <v>00001581</v>
      </c>
      <c r="C5506" s="47" t="str">
        <f>IFERROR(VLOOKUP(B5506,总表!A:B,2,0),"-")</f>
        <v>房内墙纸</v>
      </c>
      <c r="D5506" s="6" t="str">
        <f t="shared" ref="D5506:D5569" si="345">C5506</f>
        <v>房内墙纸</v>
      </c>
      <c r="E5506" s="6" t="str">
        <f>IFERROR(VLOOKUP(B5506,总表!A:D,3,0),"-")</f>
        <v>冰雪壁纸</v>
      </c>
      <c r="F5506" s="6" t="str">
        <f t="shared" ref="F5506:F5569" si="346">E5506</f>
        <v>冰雪壁纸</v>
      </c>
      <c r="H5506" s="6" t="str">
        <f>IF(IFERROR(VLOOKUP(B5506,总表!A:D,4,0),"露易")=0," ",IFERROR(VLOOKUP(B5506,总表!A:D,4,0),"-"))</f>
        <v> </v>
      </c>
      <c r="I5506" s="6" t="str">
        <f t="shared" ref="I5506:I5569" si="347">H5506</f>
        <v> </v>
      </c>
    </row>
    <row r="5507" spans="1:9">
      <c r="A5507" s="6">
        <v>5506</v>
      </c>
      <c r="B5507" s="47" t="str">
        <f t="shared" si="344"/>
        <v>00001582</v>
      </c>
      <c r="C5507" s="47" t="str">
        <f>IFERROR(VLOOKUP(B5507,总表!A:B,2,0),"-")</f>
        <v>房内墙纸</v>
      </c>
      <c r="D5507" s="6" t="str">
        <f t="shared" si="345"/>
        <v>房内墙纸</v>
      </c>
      <c r="E5507" s="6" t="str">
        <f>IFERROR(VLOOKUP(B5507,总表!A:D,3,0),"-")</f>
        <v>火山洞窟墙</v>
      </c>
      <c r="F5507" s="6" t="str">
        <f t="shared" si="346"/>
        <v>火山洞窟墙</v>
      </c>
      <c r="H5507" s="6" t="str">
        <f>IF(IFERROR(VLOOKUP(B5507,总表!A:D,4,0),"露易")=0," ",IFERROR(VLOOKUP(B5507,总表!A:D,4,0),"-"))</f>
        <v> </v>
      </c>
      <c r="I5507" s="6" t="str">
        <f t="shared" si="347"/>
        <v> </v>
      </c>
    </row>
    <row r="5508" spans="1:9">
      <c r="A5508" s="6">
        <v>5507</v>
      </c>
      <c r="B5508" s="47" t="str">
        <f t="shared" si="344"/>
        <v>00001583</v>
      </c>
      <c r="C5508" s="47" t="str">
        <f>IFERROR(VLOOKUP(B5508,总表!A:B,2,0),"-")</f>
        <v>-</v>
      </c>
      <c r="D5508" s="6" t="str">
        <f t="shared" si="345"/>
        <v>-</v>
      </c>
      <c r="E5508" s="6" t="str">
        <f>IFERROR(VLOOKUP(B5508,总表!A:D,3,0),"-")</f>
        <v>-</v>
      </c>
      <c r="F5508" s="6" t="str">
        <f t="shared" si="346"/>
        <v>-</v>
      </c>
      <c r="H5508" s="6" t="str">
        <f>IF(IFERROR(VLOOKUP(B5508,总表!A:D,4,0),"露易")=0," ",IFERROR(VLOOKUP(B5508,总表!A:D,4,0),"-"))</f>
        <v>-</v>
      </c>
      <c r="I5508" s="6" t="str">
        <f t="shared" si="347"/>
        <v>-</v>
      </c>
    </row>
    <row r="5509" spans="1:9">
      <c r="A5509" s="6">
        <v>5508</v>
      </c>
      <c r="B5509" s="47" t="str">
        <f t="shared" si="344"/>
        <v>00001584</v>
      </c>
      <c r="C5509" s="47" t="str">
        <f>IFERROR(VLOOKUP(B5509,总表!A:B,2,0),"-")</f>
        <v>房内墙纸</v>
      </c>
      <c r="D5509" s="6" t="str">
        <f t="shared" si="345"/>
        <v>房内墙纸</v>
      </c>
      <c r="E5509" s="6" t="str">
        <f>IFERROR(VLOOKUP(B5509,总表!A:D,3,0),"-")</f>
        <v>水中壁纸</v>
      </c>
      <c r="F5509" s="6" t="str">
        <f t="shared" si="346"/>
        <v>水中壁纸</v>
      </c>
      <c r="H5509" s="6" t="str">
        <f>IF(IFERROR(VLOOKUP(B5509,总表!A:D,4,0),"露易")=0," ",IFERROR(VLOOKUP(B5509,总表!A:D,4,0),"-"))</f>
        <v> </v>
      </c>
      <c r="I5509" s="6" t="str">
        <f t="shared" si="347"/>
        <v> </v>
      </c>
    </row>
    <row r="5510" spans="1:9">
      <c r="A5510" s="6">
        <v>5509</v>
      </c>
      <c r="B5510" s="47" t="str">
        <f t="shared" si="344"/>
        <v>00001585</v>
      </c>
      <c r="C5510" s="47" t="str">
        <f>IFERROR(VLOOKUP(B5510,总表!A:B,2,0),"-")</f>
        <v>房内墙纸</v>
      </c>
      <c r="D5510" s="6" t="str">
        <f t="shared" si="345"/>
        <v>房内墙纸</v>
      </c>
      <c r="E5510" s="6" t="str">
        <f>IFERROR(VLOOKUP(B5510,总表!A:D,3,0),"-")</f>
        <v>地牢墙</v>
      </c>
      <c r="F5510" s="6" t="str">
        <f t="shared" si="346"/>
        <v>地牢墙</v>
      </c>
      <c r="H5510" s="6" t="str">
        <f>IF(IFERROR(VLOOKUP(B5510,总表!A:D,4,0),"露易")=0," ",IFERROR(VLOOKUP(B5510,总表!A:D,4,0),"-"))</f>
        <v> </v>
      </c>
      <c r="I5510" s="6" t="str">
        <f t="shared" si="347"/>
        <v> </v>
      </c>
    </row>
    <row r="5511" spans="1:9">
      <c r="A5511" s="6">
        <v>5510</v>
      </c>
      <c r="B5511" s="47" t="str">
        <f t="shared" si="344"/>
        <v>00001586</v>
      </c>
      <c r="C5511" s="47" t="str">
        <f>IFERROR(VLOOKUP(B5511,总表!A:B,2,0),"-")</f>
        <v>房内墙纸</v>
      </c>
      <c r="D5511" s="6" t="str">
        <f t="shared" si="345"/>
        <v>房内墙纸</v>
      </c>
      <c r="E5511" s="6" t="str">
        <f>IFERROR(VLOOKUP(B5511,总表!A:D,3,0),"-")</f>
        <v>太空船墙</v>
      </c>
      <c r="F5511" s="6" t="str">
        <f t="shared" si="346"/>
        <v>太空船墙</v>
      </c>
      <c r="H5511" s="6" t="str">
        <f>IF(IFERROR(VLOOKUP(B5511,总表!A:D,4,0),"露易")=0," ",IFERROR(VLOOKUP(B5511,总表!A:D,4,0),"-"))</f>
        <v> </v>
      </c>
      <c r="I5511" s="6" t="str">
        <f t="shared" si="347"/>
        <v> </v>
      </c>
    </row>
    <row r="5512" spans="1:9">
      <c r="A5512" s="6">
        <v>5511</v>
      </c>
      <c r="B5512" s="47" t="str">
        <f t="shared" si="344"/>
        <v>00001587</v>
      </c>
      <c r="C5512" s="47" t="str">
        <f>IFERROR(VLOOKUP(B5512,总表!A:B,2,0),"-")</f>
        <v>-</v>
      </c>
      <c r="D5512" s="6" t="str">
        <f t="shared" si="345"/>
        <v>-</v>
      </c>
      <c r="E5512" s="6" t="str">
        <f>IFERROR(VLOOKUP(B5512,总表!A:D,3,0),"-")</f>
        <v>-</v>
      </c>
      <c r="F5512" s="6" t="str">
        <f t="shared" si="346"/>
        <v>-</v>
      </c>
      <c r="H5512" s="6" t="str">
        <f>IF(IFERROR(VLOOKUP(B5512,总表!A:D,4,0),"露易")=0," ",IFERROR(VLOOKUP(B5512,总表!A:D,4,0),"-"))</f>
        <v>-</v>
      </c>
      <c r="I5512" s="6" t="str">
        <f t="shared" si="347"/>
        <v>-</v>
      </c>
    </row>
    <row r="5513" spans="1:9">
      <c r="A5513" s="6">
        <v>5512</v>
      </c>
      <c r="B5513" s="47" t="str">
        <f t="shared" si="344"/>
        <v>00001588</v>
      </c>
      <c r="C5513" s="47" t="str">
        <f>IFERROR(VLOOKUP(B5513,总表!A:B,2,0),"-")</f>
        <v>房内墙纸</v>
      </c>
      <c r="D5513" s="6" t="str">
        <f t="shared" si="345"/>
        <v>房内墙纸</v>
      </c>
      <c r="E5513" s="51" t="str">
        <f>IFERROR(VLOOKUP(B5513,总表!A:D,3,0),"-")</f>
        <v>职业摔角墙</v>
      </c>
      <c r="F5513" s="51" t="str">
        <f t="shared" si="346"/>
        <v>职业摔角墙</v>
      </c>
      <c r="H5513" s="6" t="str">
        <f>IF(IFERROR(VLOOKUP(B5513,总表!A:D,4,0),"露易")=0," ",IFERROR(VLOOKUP(B5513,总表!A:D,4,0),"-"))</f>
        <v> </v>
      </c>
      <c r="I5513" s="6" t="str">
        <f t="shared" si="347"/>
        <v> </v>
      </c>
    </row>
    <row r="5514" spans="1:9">
      <c r="A5514" s="6">
        <v>5513</v>
      </c>
      <c r="B5514" s="47" t="str">
        <f t="shared" si="344"/>
        <v>00001589</v>
      </c>
      <c r="C5514" s="47" t="str">
        <f>IFERROR(VLOOKUP(B5514,总表!A:B,2,0),"-")</f>
        <v>房内墙纸</v>
      </c>
      <c r="D5514" s="6" t="str">
        <f t="shared" si="345"/>
        <v>房内墙纸</v>
      </c>
      <c r="E5514" s="6" t="str">
        <f>IFERROR(VLOOKUP(B5514,总表!A:D,3,0),"-")</f>
        <v>山顶墙</v>
      </c>
      <c r="F5514" s="6" t="str">
        <f t="shared" si="346"/>
        <v>山顶墙</v>
      </c>
      <c r="H5514" s="6" t="str">
        <f>IF(IFERROR(VLOOKUP(B5514,总表!A:D,4,0),"露易")=0," ",IFERROR(VLOOKUP(B5514,总表!A:D,4,0),"-"))</f>
        <v> </v>
      </c>
      <c r="I5514" s="6" t="str">
        <f t="shared" si="347"/>
        <v> </v>
      </c>
    </row>
    <row r="5515" spans="1:9">
      <c r="A5515" s="6">
        <v>5514</v>
      </c>
      <c r="B5515" s="47" t="str">
        <f t="shared" si="344"/>
        <v>0000158A</v>
      </c>
      <c r="C5515" s="47" t="str">
        <f>IFERROR(VLOOKUP(B5515,总表!A:B,2,0),"-")</f>
        <v>房内墙纸</v>
      </c>
      <c r="D5515" s="6" t="str">
        <f t="shared" si="345"/>
        <v>房内墙纸</v>
      </c>
      <c r="E5515" s="51" t="str">
        <f>IFERROR(VLOOKUP(B5515,总表!A:D,3,0),"-")</f>
        <v>红树林墙</v>
      </c>
      <c r="F5515" s="51" t="str">
        <f t="shared" si="346"/>
        <v>红树林墙</v>
      </c>
      <c r="H5515" s="6" t="str">
        <f>IF(IFERROR(VLOOKUP(B5515,总表!A:D,4,0),"露易")=0," ",IFERROR(VLOOKUP(B5515,总表!A:D,4,0),"-"))</f>
        <v> </v>
      </c>
      <c r="I5515" s="6" t="str">
        <f t="shared" si="347"/>
        <v> </v>
      </c>
    </row>
    <row r="5516" spans="1:9">
      <c r="A5516" s="6">
        <v>5515</v>
      </c>
      <c r="B5516" s="47" t="str">
        <f t="shared" si="344"/>
        <v>0000158B</v>
      </c>
      <c r="C5516" s="47" t="str">
        <f>IFERROR(VLOOKUP(B5516,总表!A:B,2,0),"-")</f>
        <v>房内地板</v>
      </c>
      <c r="D5516" s="6" t="str">
        <f t="shared" si="345"/>
        <v>房内地板</v>
      </c>
      <c r="E5516" s="51" t="str">
        <f>IFERROR(VLOOKUP(B5516,总表!A:D,3,0),"-")</f>
        <v>丛林地板</v>
      </c>
      <c r="F5516" s="51" t="str">
        <f t="shared" si="346"/>
        <v>丛林地板</v>
      </c>
      <c r="H5516" s="6" t="str">
        <f>IF(IFERROR(VLOOKUP(B5516,总表!A:D,4,0),"露易")=0," ",IFERROR(VLOOKUP(B5516,总表!A:D,4,0),"-"))</f>
        <v> </v>
      </c>
      <c r="I5516" s="6" t="str">
        <f t="shared" si="347"/>
        <v> </v>
      </c>
    </row>
    <row r="5517" spans="1:9">
      <c r="A5517" s="6">
        <v>5516</v>
      </c>
      <c r="B5517" s="47" t="str">
        <f t="shared" si="344"/>
        <v>0000158C</v>
      </c>
      <c r="C5517" s="47" t="str">
        <f>IFERROR(VLOOKUP(B5517,总表!A:B,2,0),"-")</f>
        <v>房内地板</v>
      </c>
      <c r="D5517" s="6" t="str">
        <f t="shared" si="345"/>
        <v>房内地板</v>
      </c>
      <c r="E5517" s="6" t="str">
        <f>IFERROR(VLOOKUP(B5517,总表!A:D,3,0),"-")</f>
        <v>冰雪地板</v>
      </c>
      <c r="F5517" s="6" t="str">
        <f t="shared" si="346"/>
        <v>冰雪地板</v>
      </c>
      <c r="H5517" s="6" t="str">
        <f>IF(IFERROR(VLOOKUP(B5517,总表!A:D,4,0),"露易")=0," ",IFERROR(VLOOKUP(B5517,总表!A:D,4,0),"-"))</f>
        <v> </v>
      </c>
      <c r="I5517" s="6" t="str">
        <f t="shared" si="347"/>
        <v> </v>
      </c>
    </row>
    <row r="5518" spans="1:9">
      <c r="A5518" s="6">
        <v>5517</v>
      </c>
      <c r="B5518" s="47" t="str">
        <f t="shared" si="344"/>
        <v>0000158D</v>
      </c>
      <c r="C5518" s="47" t="str">
        <f>IFERROR(VLOOKUP(B5518,总表!A:B,2,0),"-")</f>
        <v>其他类</v>
      </c>
      <c r="D5518" s="6" t="str">
        <f t="shared" si="345"/>
        <v>其他类</v>
      </c>
      <c r="E5518" s="6" t="str">
        <f>IFERROR(VLOOKUP(B5518,总表!A:D,3,0),"-")</f>
        <v>排笛</v>
      </c>
      <c r="F5518" s="6" t="str">
        <f t="shared" si="346"/>
        <v>排笛</v>
      </c>
      <c r="H5518" s="6" t="str">
        <f>IF(IFERROR(VLOOKUP(B5518,总表!A:D,4,0),"露易")=0," ",IFERROR(VLOOKUP(B5518,总表!A:D,4,0),"-"))</f>
        <v> </v>
      </c>
      <c r="I5518" s="6" t="str">
        <f t="shared" si="347"/>
        <v> </v>
      </c>
    </row>
    <row r="5519" spans="1:9">
      <c r="A5519" s="6">
        <v>5518</v>
      </c>
      <c r="B5519" s="47" t="str">
        <f t="shared" si="344"/>
        <v>0000158E</v>
      </c>
      <c r="C5519" s="50" t="str">
        <f>IFERROR(VLOOKUP(B5519,总表!A:B,2,0),"-")</f>
        <v>连衣套装</v>
      </c>
      <c r="D5519" s="51" t="str">
        <f t="shared" si="345"/>
        <v>连衣套装</v>
      </c>
      <c r="E5519" s="51" t="str">
        <f>IFERROR(VLOOKUP(B5519,总表!A:D,3,0),"-")</f>
        <v>军师服</v>
      </c>
      <c r="F5519" s="51" t="str">
        <f t="shared" si="346"/>
        <v>军师服</v>
      </c>
      <c r="H5519" s="51" t="str">
        <f>IF(IFERROR(VLOOKUP(B5519,总表!A:D,4,0),"露易")=0," ",IFERROR(VLOOKUP(B5519,总表!A:D,4,0),"-"))</f>
        <v>蓝色</v>
      </c>
      <c r="I5519" s="51" t="str">
        <f t="shared" si="347"/>
        <v>蓝色</v>
      </c>
    </row>
    <row r="5520" spans="1:9">
      <c r="A5520" s="6">
        <v>5519</v>
      </c>
      <c r="B5520" s="47" t="str">
        <f t="shared" si="344"/>
        <v>0000158F</v>
      </c>
      <c r="C5520" s="50" t="str">
        <f>IFERROR(VLOOKUP(B5520,总表!A:B,2,0),"-")</f>
        <v>连衣套装</v>
      </c>
      <c r="D5520" s="51" t="str">
        <f t="shared" si="345"/>
        <v>连衣套装</v>
      </c>
      <c r="E5520" s="51" t="str">
        <f>IFERROR(VLOOKUP(B5520,总表!A:D,3,0),"-")</f>
        <v>汉服</v>
      </c>
      <c r="F5520" s="51" t="str">
        <f t="shared" si="346"/>
        <v>汉服</v>
      </c>
      <c r="H5520" s="51" t="str">
        <f>IF(IFERROR(VLOOKUP(B5520,总表!A:D,4,0),"露易")=0," ",IFERROR(VLOOKUP(B5520,总表!A:D,4,0),"-"))</f>
        <v>绿色</v>
      </c>
      <c r="I5520" s="51" t="str">
        <f t="shared" si="347"/>
        <v>绿色</v>
      </c>
    </row>
    <row r="5521" spans="1:9">
      <c r="A5521" s="6">
        <v>5520</v>
      </c>
      <c r="B5521" s="47" t="str">
        <f t="shared" si="344"/>
        <v>00001590</v>
      </c>
      <c r="C5521" s="47" t="str">
        <f>IFERROR(VLOOKUP(B5521,总表!A:B,2,0),"-")</f>
        <v>房内墙纸</v>
      </c>
      <c r="D5521" s="6" t="str">
        <f t="shared" si="345"/>
        <v>房内墙纸</v>
      </c>
      <c r="E5521" s="6" t="str">
        <f>IFERROR(VLOOKUP(B5521,总表!A:D,3,0),"-")</f>
        <v>骷髅壁纸</v>
      </c>
      <c r="F5521" s="6" t="str">
        <f t="shared" si="346"/>
        <v>骷髅壁纸</v>
      </c>
      <c r="H5521" s="6" t="str">
        <f>IF(IFERROR(VLOOKUP(B5521,总表!A:D,4,0),"露易")=0," ",IFERROR(VLOOKUP(B5521,总表!A:D,4,0),"-"))</f>
        <v> </v>
      </c>
      <c r="I5521" s="6" t="str">
        <f t="shared" si="347"/>
        <v> </v>
      </c>
    </row>
    <row r="5522" spans="1:9">
      <c r="A5522" s="6">
        <v>5521</v>
      </c>
      <c r="B5522" s="47" t="str">
        <f t="shared" si="344"/>
        <v>00001591</v>
      </c>
      <c r="C5522" s="47" t="str">
        <f>IFERROR(VLOOKUP(B5522,总表!A:B,2,0),"-")</f>
        <v>房内墙纸</v>
      </c>
      <c r="D5522" s="6" t="str">
        <f t="shared" si="345"/>
        <v>房内墙纸</v>
      </c>
      <c r="E5522" s="51" t="str">
        <f>IFERROR(VLOOKUP(B5522,总表!A:D,3,0),"-")</f>
        <v>标准茶室墙</v>
      </c>
      <c r="F5522" s="51" t="str">
        <f t="shared" si="346"/>
        <v>标准茶室墙</v>
      </c>
      <c r="H5522" s="6" t="str">
        <f>IF(IFERROR(VLOOKUP(B5522,总表!A:D,4,0),"露易")=0," ",IFERROR(VLOOKUP(B5522,总表!A:D,4,0),"-"))</f>
        <v> </v>
      </c>
      <c r="I5522" s="6" t="str">
        <f t="shared" si="347"/>
        <v> </v>
      </c>
    </row>
    <row r="5523" spans="1:9">
      <c r="A5523" s="6">
        <v>5522</v>
      </c>
      <c r="B5523" s="47" t="str">
        <f t="shared" si="344"/>
        <v>00001592</v>
      </c>
      <c r="C5523" s="47" t="str">
        <f>IFERROR(VLOOKUP(B5523,总表!A:B,2,0),"-")</f>
        <v>-</v>
      </c>
      <c r="D5523" s="6" t="str">
        <f t="shared" si="345"/>
        <v>-</v>
      </c>
      <c r="E5523" s="6" t="str">
        <f>IFERROR(VLOOKUP(B5523,总表!A:D,3,0),"-")</f>
        <v>-</v>
      </c>
      <c r="F5523" s="6" t="str">
        <f t="shared" si="346"/>
        <v>-</v>
      </c>
      <c r="H5523" s="6" t="str">
        <f>IF(IFERROR(VLOOKUP(B5523,总表!A:D,4,0),"露易")=0," ",IFERROR(VLOOKUP(B5523,总表!A:D,4,0),"-"))</f>
        <v>-</v>
      </c>
      <c r="I5523" s="6" t="str">
        <f t="shared" si="347"/>
        <v>-</v>
      </c>
    </row>
    <row r="5524" spans="1:9">
      <c r="A5524" s="6">
        <v>5523</v>
      </c>
      <c r="B5524" s="47" t="str">
        <f t="shared" si="344"/>
        <v>00001593</v>
      </c>
      <c r="C5524" s="47" t="str">
        <f>IFERROR(VLOOKUP(B5524,总表!A:B,2,0),"-")</f>
        <v>鞋类</v>
      </c>
      <c r="D5524" s="6" t="str">
        <f t="shared" si="345"/>
        <v>鞋类</v>
      </c>
      <c r="E5524" s="6" t="str">
        <f>IFERROR(VLOOKUP(B5524,总表!A:D,3,0),"-")</f>
        <v>古老靴子</v>
      </c>
      <c r="F5524" s="6" t="str">
        <f t="shared" si="346"/>
        <v>古老靴子</v>
      </c>
      <c r="H5524" s="6" t="str">
        <f>IF(IFERROR(VLOOKUP(B5524,总表!A:D,4,0),"露易")=0," ",IFERROR(VLOOKUP(B5524,总表!A:D,4,0),"-"))</f>
        <v>棕色</v>
      </c>
      <c r="I5524" s="6" t="str">
        <f t="shared" si="347"/>
        <v>棕色</v>
      </c>
    </row>
    <row r="5525" spans="1:9">
      <c r="A5525" s="6">
        <v>5524</v>
      </c>
      <c r="B5525" s="47" t="str">
        <f t="shared" si="344"/>
        <v>00001594</v>
      </c>
      <c r="C5525" s="47" t="str">
        <f>IFERROR(VLOOKUP(B5525,总表!A:B,2,0),"-")</f>
        <v>鞋类</v>
      </c>
      <c r="D5525" s="6" t="str">
        <f t="shared" si="345"/>
        <v>鞋类</v>
      </c>
      <c r="E5525" s="6" t="str">
        <f>IFERROR(VLOOKUP(B5525,总表!A:D,3,0),"-")</f>
        <v>金甲靴</v>
      </c>
      <c r="F5525" s="6" t="str">
        <f t="shared" si="346"/>
        <v>金甲靴</v>
      </c>
      <c r="H5525" s="6" t="str">
        <f>IF(IFERROR(VLOOKUP(B5525,总表!A:D,4,0),"露易")=0," ",IFERROR(VLOOKUP(B5525,总表!A:D,4,0),"-"))</f>
        <v>金色</v>
      </c>
      <c r="I5525" s="6" t="str">
        <f t="shared" si="347"/>
        <v>金色</v>
      </c>
    </row>
    <row r="5526" spans="1:9">
      <c r="A5526" s="6">
        <v>5525</v>
      </c>
      <c r="B5526" s="47" t="str">
        <f t="shared" si="344"/>
        <v>00001595</v>
      </c>
      <c r="C5526" s="47" t="str">
        <f>IFERROR(VLOOKUP(B5526,总表!A:B,2,0),"-")</f>
        <v>鞋类</v>
      </c>
      <c r="D5526" s="6" t="str">
        <f t="shared" si="345"/>
        <v>鞋类</v>
      </c>
      <c r="E5526" s="6" t="str">
        <f>IFERROR(VLOOKUP(B5526,总表!A:D,3,0),"-")</f>
        <v>拖鞋</v>
      </c>
      <c r="F5526" s="6" t="str">
        <f t="shared" si="346"/>
        <v>拖鞋</v>
      </c>
      <c r="H5526" s="6" t="str">
        <f>IF(IFERROR(VLOOKUP(B5526,总表!A:D,4,0),"露易")=0," ",IFERROR(VLOOKUP(B5526,总表!A:D,4,0),"-"))</f>
        <v>灰色</v>
      </c>
      <c r="I5526" s="6" t="str">
        <f t="shared" si="347"/>
        <v>灰色</v>
      </c>
    </row>
    <row r="5527" spans="1:9">
      <c r="A5527" s="6">
        <v>5526</v>
      </c>
      <c r="B5527" s="47" t="str">
        <f t="shared" si="344"/>
        <v>00001596</v>
      </c>
      <c r="C5527" s="47" t="str">
        <f>IFERROR(VLOOKUP(B5527,总表!A:B,2,0),"-")</f>
        <v>-</v>
      </c>
      <c r="D5527" s="6" t="str">
        <f t="shared" si="345"/>
        <v>-</v>
      </c>
      <c r="E5527" s="6" t="str">
        <f>IFERROR(VLOOKUP(B5527,总表!A:D,3,0),"-")</f>
        <v>-</v>
      </c>
      <c r="F5527" s="6" t="str">
        <f t="shared" si="346"/>
        <v>-</v>
      </c>
      <c r="H5527" s="6" t="str">
        <f>IF(IFERROR(VLOOKUP(B5527,总表!A:D,4,0),"露易")=0," ",IFERROR(VLOOKUP(B5527,总表!A:D,4,0),"-"))</f>
        <v>-</v>
      </c>
      <c r="I5527" s="6" t="str">
        <f t="shared" si="347"/>
        <v>-</v>
      </c>
    </row>
    <row r="5528" spans="1:9">
      <c r="A5528" s="6">
        <v>5527</v>
      </c>
      <c r="B5528" s="47" t="str">
        <f t="shared" si="344"/>
        <v>00001597</v>
      </c>
      <c r="C5528" s="47" t="str">
        <f>IFERROR(VLOOKUP(B5528,总表!A:B,2,0),"-")</f>
        <v>-</v>
      </c>
      <c r="D5528" s="6" t="str">
        <f t="shared" si="345"/>
        <v>-</v>
      </c>
      <c r="E5528" s="6" t="str">
        <f>IFERROR(VLOOKUP(B5528,总表!A:D,3,0),"-")</f>
        <v>-</v>
      </c>
      <c r="F5528" s="6" t="str">
        <f t="shared" si="346"/>
        <v>-</v>
      </c>
      <c r="H5528" s="6" t="str">
        <f>IF(IFERROR(VLOOKUP(B5528,总表!A:D,4,0),"露易")=0," ",IFERROR(VLOOKUP(B5528,总表!A:D,4,0),"-"))</f>
        <v>-</v>
      </c>
      <c r="I5528" s="6" t="str">
        <f t="shared" si="347"/>
        <v>-</v>
      </c>
    </row>
    <row r="5529" spans="1:9">
      <c r="A5529" s="6">
        <v>5528</v>
      </c>
      <c r="B5529" s="47" t="str">
        <f t="shared" si="344"/>
        <v>00001598</v>
      </c>
      <c r="C5529" s="47" t="str">
        <f>IFERROR(VLOOKUP(B5529,总表!A:B,2,0),"-")</f>
        <v>房内墙纸</v>
      </c>
      <c r="D5529" s="6" t="str">
        <f t="shared" si="345"/>
        <v>房内墙纸</v>
      </c>
      <c r="E5529" s="6" t="str">
        <f>IFERROR(VLOOKUP(B5529,总表!A:D,3,0),"-")</f>
        <v>星星墙</v>
      </c>
      <c r="F5529" s="6" t="str">
        <f t="shared" si="346"/>
        <v>星星墙</v>
      </c>
      <c r="H5529" s="6" t="str">
        <f>IF(IFERROR(VLOOKUP(B5529,总表!A:D,4,0),"露易")=0," ",IFERROR(VLOOKUP(B5529,总表!A:D,4,0),"-"))</f>
        <v> </v>
      </c>
      <c r="I5529" s="6" t="str">
        <f t="shared" si="347"/>
        <v> </v>
      </c>
    </row>
    <row r="5530" spans="1:9">
      <c r="A5530" s="6">
        <v>5529</v>
      </c>
      <c r="B5530" s="47" t="str">
        <f t="shared" si="344"/>
        <v>00001599</v>
      </c>
      <c r="C5530" s="47" t="str">
        <f>IFERROR(VLOOKUP(B5530,总表!A:B,2,0),"-")</f>
        <v>-</v>
      </c>
      <c r="D5530" s="6" t="str">
        <f t="shared" si="345"/>
        <v>-</v>
      </c>
      <c r="E5530" s="6" t="str">
        <f>IFERROR(VLOOKUP(B5530,总表!A:D,3,0),"-")</f>
        <v>-</v>
      </c>
      <c r="F5530" s="6" t="str">
        <f t="shared" si="346"/>
        <v>-</v>
      </c>
      <c r="H5530" s="6" t="str">
        <f>IF(IFERROR(VLOOKUP(B5530,总表!A:D,4,0),"露易")=0," ",IFERROR(VLOOKUP(B5530,总表!A:D,4,0),"-"))</f>
        <v>-</v>
      </c>
      <c r="I5530" s="6" t="str">
        <f t="shared" si="347"/>
        <v>-</v>
      </c>
    </row>
    <row r="5531" spans="1:9">
      <c r="A5531" s="6">
        <v>5530</v>
      </c>
      <c r="B5531" s="47" t="str">
        <f t="shared" si="344"/>
        <v>0000159A</v>
      </c>
      <c r="C5531" s="47" t="str">
        <f>IFERROR(VLOOKUP(B5531,总表!A:B,2,0),"-")</f>
        <v>-</v>
      </c>
      <c r="D5531" s="6" t="str">
        <f t="shared" si="345"/>
        <v>-</v>
      </c>
      <c r="E5531" s="6" t="str">
        <f>IFERROR(VLOOKUP(B5531,总表!A:D,3,0),"-")</f>
        <v>-</v>
      </c>
      <c r="F5531" s="6" t="str">
        <f t="shared" si="346"/>
        <v>-</v>
      </c>
      <c r="H5531" s="6" t="str">
        <f>IF(IFERROR(VLOOKUP(B5531,总表!A:D,4,0),"露易")=0," ",IFERROR(VLOOKUP(B5531,总表!A:D,4,0),"-"))</f>
        <v>-</v>
      </c>
      <c r="I5531" s="6" t="str">
        <f t="shared" si="347"/>
        <v>-</v>
      </c>
    </row>
    <row r="5532" spans="1:9">
      <c r="A5532" s="6">
        <v>5531</v>
      </c>
      <c r="B5532" s="47" t="str">
        <f t="shared" si="344"/>
        <v>0000159B</v>
      </c>
      <c r="C5532" s="47" t="str">
        <f>IFERROR(VLOOKUP(B5532,总表!A:B,2,0),"-")</f>
        <v>-</v>
      </c>
      <c r="D5532" s="6" t="str">
        <f t="shared" si="345"/>
        <v>-</v>
      </c>
      <c r="E5532" s="6" t="str">
        <f>IFERROR(VLOOKUP(B5532,总表!A:D,3,0),"-")</f>
        <v>-</v>
      </c>
      <c r="F5532" s="6" t="str">
        <f t="shared" si="346"/>
        <v>-</v>
      </c>
      <c r="H5532" s="6" t="str">
        <f>IF(IFERROR(VLOOKUP(B5532,总表!A:D,4,0),"露易")=0," ",IFERROR(VLOOKUP(B5532,总表!A:D,4,0),"-"))</f>
        <v>-</v>
      </c>
      <c r="I5532" s="6" t="str">
        <f t="shared" si="347"/>
        <v>-</v>
      </c>
    </row>
    <row r="5533" spans="1:9">
      <c r="A5533" s="6">
        <v>5532</v>
      </c>
      <c r="B5533" s="47" t="str">
        <f t="shared" si="344"/>
        <v>0000159C</v>
      </c>
      <c r="C5533" s="47" t="str">
        <f>IFERROR(VLOOKUP(B5533,总表!A:B,2,0),"-")</f>
        <v>-</v>
      </c>
      <c r="D5533" s="6" t="str">
        <f t="shared" si="345"/>
        <v>-</v>
      </c>
      <c r="E5533" s="6" t="str">
        <f>IFERROR(VLOOKUP(B5533,总表!A:D,3,0),"-")</f>
        <v>-</v>
      </c>
      <c r="F5533" s="6" t="str">
        <f t="shared" si="346"/>
        <v>-</v>
      </c>
      <c r="H5533" s="6" t="str">
        <f>IF(IFERROR(VLOOKUP(B5533,总表!A:D,4,0),"露易")=0," ",IFERROR(VLOOKUP(B5533,总表!A:D,4,0),"-"))</f>
        <v>-</v>
      </c>
      <c r="I5533" s="6" t="str">
        <f t="shared" si="347"/>
        <v>-</v>
      </c>
    </row>
    <row r="5534" spans="1:9">
      <c r="A5534" s="6">
        <v>5533</v>
      </c>
      <c r="B5534" s="47" t="str">
        <f t="shared" si="344"/>
        <v>0000159D</v>
      </c>
      <c r="C5534" s="47" t="str">
        <f>IFERROR(VLOOKUP(B5534,总表!A:B,2,0),"-")</f>
        <v>-</v>
      </c>
      <c r="D5534" s="6" t="str">
        <f t="shared" si="345"/>
        <v>-</v>
      </c>
      <c r="E5534" s="6" t="str">
        <f>IFERROR(VLOOKUP(B5534,总表!A:D,3,0),"-")</f>
        <v>-</v>
      </c>
      <c r="F5534" s="6" t="str">
        <f t="shared" si="346"/>
        <v>-</v>
      </c>
      <c r="H5534" s="6" t="str">
        <f>IF(IFERROR(VLOOKUP(B5534,总表!A:D,4,0),"露易")=0," ",IFERROR(VLOOKUP(B5534,总表!A:D,4,0),"-"))</f>
        <v>-</v>
      </c>
      <c r="I5534" s="6" t="str">
        <f t="shared" si="347"/>
        <v>-</v>
      </c>
    </row>
    <row r="5535" spans="1:9">
      <c r="A5535" s="6">
        <v>5534</v>
      </c>
      <c r="B5535" s="47" t="str">
        <f t="shared" si="344"/>
        <v>0000159E</v>
      </c>
      <c r="C5535" s="47" t="str">
        <f>IFERROR(VLOOKUP(B5535,总表!A:B,2,0),"-")</f>
        <v>-</v>
      </c>
      <c r="D5535" s="6" t="str">
        <f t="shared" si="345"/>
        <v>-</v>
      </c>
      <c r="E5535" s="6" t="str">
        <f>IFERROR(VLOOKUP(B5535,总表!A:D,3,0),"-")</f>
        <v>-</v>
      </c>
      <c r="F5535" s="6" t="str">
        <f t="shared" si="346"/>
        <v>-</v>
      </c>
      <c r="H5535" s="6" t="str">
        <f>IF(IFERROR(VLOOKUP(B5535,总表!A:D,4,0),"露易")=0," ",IFERROR(VLOOKUP(B5535,总表!A:D,4,0),"-"))</f>
        <v>-</v>
      </c>
      <c r="I5535" s="6" t="str">
        <f t="shared" si="347"/>
        <v>-</v>
      </c>
    </row>
    <row r="5536" spans="1:9">
      <c r="A5536" s="6">
        <v>5535</v>
      </c>
      <c r="B5536" s="47" t="str">
        <f t="shared" si="344"/>
        <v>0000159F</v>
      </c>
      <c r="C5536" s="47" t="str">
        <f>IFERROR(VLOOKUP(B5536,总表!A:B,2,0),"-")</f>
        <v>-</v>
      </c>
      <c r="D5536" s="6" t="str">
        <f t="shared" si="345"/>
        <v>-</v>
      </c>
      <c r="E5536" s="6" t="str">
        <f>IFERROR(VLOOKUP(B5536,总表!A:D,3,0),"-")</f>
        <v>-</v>
      </c>
      <c r="F5536" s="6" t="str">
        <f t="shared" si="346"/>
        <v>-</v>
      </c>
      <c r="H5536" s="6" t="str">
        <f>IF(IFERROR(VLOOKUP(B5536,总表!A:D,4,0),"露易")=0," ",IFERROR(VLOOKUP(B5536,总表!A:D,4,0),"-"))</f>
        <v>-</v>
      </c>
      <c r="I5536" s="6" t="str">
        <f t="shared" si="347"/>
        <v>-</v>
      </c>
    </row>
    <row r="5537" spans="1:9">
      <c r="A5537" s="6">
        <v>5536</v>
      </c>
      <c r="B5537" s="47" t="str">
        <f t="shared" si="344"/>
        <v>000015A0</v>
      </c>
      <c r="C5537" s="47" t="str">
        <f>IFERROR(VLOOKUP(B5537,总表!A:B,2,0),"-")</f>
        <v>-</v>
      </c>
      <c r="D5537" s="6" t="str">
        <f t="shared" si="345"/>
        <v>-</v>
      </c>
      <c r="E5537" s="6" t="str">
        <f>IFERROR(VLOOKUP(B5537,总表!A:D,3,0),"-")</f>
        <v>-</v>
      </c>
      <c r="F5537" s="6" t="str">
        <f t="shared" si="346"/>
        <v>-</v>
      </c>
      <c r="H5537" s="6" t="str">
        <f>IF(IFERROR(VLOOKUP(B5537,总表!A:D,4,0),"露易")=0," ",IFERROR(VLOOKUP(B5537,总表!A:D,4,0),"-"))</f>
        <v>-</v>
      </c>
      <c r="I5537" s="6" t="str">
        <f t="shared" si="347"/>
        <v>-</v>
      </c>
    </row>
    <row r="5538" spans="1:9">
      <c r="A5538" s="6">
        <v>5537</v>
      </c>
      <c r="B5538" s="47" t="str">
        <f t="shared" si="344"/>
        <v>000015A1</v>
      </c>
      <c r="C5538" s="47" t="str">
        <f>IFERROR(VLOOKUP(B5538,总表!A:B,2,0),"-")</f>
        <v>-</v>
      </c>
      <c r="D5538" s="6" t="str">
        <f t="shared" si="345"/>
        <v>-</v>
      </c>
      <c r="E5538" s="6" t="str">
        <f>IFERROR(VLOOKUP(B5538,总表!A:D,3,0),"-")</f>
        <v>-</v>
      </c>
      <c r="F5538" s="6" t="str">
        <f t="shared" si="346"/>
        <v>-</v>
      </c>
      <c r="H5538" s="6" t="str">
        <f>IF(IFERROR(VLOOKUP(B5538,总表!A:D,4,0),"露易")=0," ",IFERROR(VLOOKUP(B5538,总表!A:D,4,0),"-"))</f>
        <v>-</v>
      </c>
      <c r="I5538" s="6" t="str">
        <f t="shared" si="347"/>
        <v>-</v>
      </c>
    </row>
    <row r="5539" spans="1:9">
      <c r="A5539" s="6">
        <v>5538</v>
      </c>
      <c r="B5539" s="47" t="str">
        <f t="shared" si="344"/>
        <v>000015A2</v>
      </c>
      <c r="C5539" s="47" t="str">
        <f>IFERROR(VLOOKUP(B5539,总表!A:B,2,0),"-")</f>
        <v>-</v>
      </c>
      <c r="D5539" s="6" t="str">
        <f t="shared" si="345"/>
        <v>-</v>
      </c>
      <c r="E5539" s="6" t="str">
        <f>IFERROR(VLOOKUP(B5539,总表!A:D,3,0),"-")</f>
        <v>-</v>
      </c>
      <c r="F5539" s="6" t="str">
        <f t="shared" si="346"/>
        <v>-</v>
      </c>
      <c r="H5539" s="6" t="str">
        <f>IF(IFERROR(VLOOKUP(B5539,总表!A:D,4,0),"露易")=0," ",IFERROR(VLOOKUP(B5539,总表!A:D,4,0),"-"))</f>
        <v>-</v>
      </c>
      <c r="I5539" s="6" t="str">
        <f t="shared" si="347"/>
        <v>-</v>
      </c>
    </row>
    <row r="5540" spans="1:9">
      <c r="A5540" s="6">
        <v>5539</v>
      </c>
      <c r="B5540" s="47" t="str">
        <f t="shared" si="344"/>
        <v>000015A3</v>
      </c>
      <c r="C5540" s="47" t="str">
        <f>IFERROR(VLOOKUP(B5540,总表!A:B,2,0),"-")</f>
        <v>-</v>
      </c>
      <c r="D5540" s="6" t="str">
        <f t="shared" si="345"/>
        <v>-</v>
      </c>
      <c r="E5540" s="6" t="str">
        <f>IFERROR(VLOOKUP(B5540,总表!A:D,3,0),"-")</f>
        <v>-</v>
      </c>
      <c r="F5540" s="6" t="str">
        <f t="shared" si="346"/>
        <v>-</v>
      </c>
      <c r="H5540" s="6" t="str">
        <f>IF(IFERROR(VLOOKUP(B5540,总表!A:D,4,0),"露易")=0," ",IFERROR(VLOOKUP(B5540,总表!A:D,4,0),"-"))</f>
        <v>-</v>
      </c>
      <c r="I5540" s="6" t="str">
        <f t="shared" si="347"/>
        <v>-</v>
      </c>
    </row>
    <row r="5541" spans="1:9">
      <c r="A5541" s="6">
        <v>5540</v>
      </c>
      <c r="B5541" s="47" t="str">
        <f t="shared" si="344"/>
        <v>000015A4</v>
      </c>
      <c r="C5541" s="47" t="str">
        <f>IFERROR(VLOOKUP(B5541,总表!A:B,2,0),"-")</f>
        <v>-</v>
      </c>
      <c r="D5541" s="6" t="str">
        <f t="shared" si="345"/>
        <v>-</v>
      </c>
      <c r="E5541" s="6" t="str">
        <f>IFERROR(VLOOKUP(B5541,总表!A:D,3,0),"-")</f>
        <v>-</v>
      </c>
      <c r="F5541" s="6" t="str">
        <f t="shared" si="346"/>
        <v>-</v>
      </c>
      <c r="H5541" s="6" t="str">
        <f>IF(IFERROR(VLOOKUP(B5541,总表!A:D,4,0),"露易")=0," ",IFERROR(VLOOKUP(B5541,总表!A:D,4,0),"-"))</f>
        <v>-</v>
      </c>
      <c r="I5541" s="6" t="str">
        <f t="shared" si="347"/>
        <v>-</v>
      </c>
    </row>
    <row r="5542" spans="1:9">
      <c r="A5542" s="6">
        <v>5541</v>
      </c>
      <c r="B5542" s="47" t="str">
        <f t="shared" si="344"/>
        <v>000015A5</v>
      </c>
      <c r="C5542" s="47" t="str">
        <f>IFERROR(VLOOKUP(B5542,总表!A:B,2,0),"-")</f>
        <v>鞋类</v>
      </c>
      <c r="D5542" s="6" t="str">
        <f t="shared" si="345"/>
        <v>鞋类</v>
      </c>
      <c r="E5542" s="51" t="str">
        <f>IFERROR(VLOOKUP(B5542,总表!A:D,3,0),"-")</f>
        <v>马丁靴</v>
      </c>
      <c r="F5542" s="51" t="str">
        <f t="shared" si="346"/>
        <v>马丁靴</v>
      </c>
      <c r="H5542" s="51" t="str">
        <f>IF(IFERROR(VLOOKUP(B5542,总表!A:D,4,0),"露易")=0," ",IFERROR(VLOOKUP(B5542,总表!A:D,4,0),"-"))</f>
        <v>红色</v>
      </c>
      <c r="I5542" s="51" t="str">
        <f t="shared" si="347"/>
        <v>红色</v>
      </c>
    </row>
    <row r="5543" spans="1:9">
      <c r="A5543" s="6">
        <v>5542</v>
      </c>
      <c r="B5543" s="47" t="str">
        <f t="shared" si="344"/>
        <v>000015A6</v>
      </c>
      <c r="C5543" s="47" t="str">
        <f>IFERROR(VLOOKUP(B5543,总表!A:B,2,0),"-")</f>
        <v>鞋类</v>
      </c>
      <c r="D5543" s="6" t="str">
        <f t="shared" si="345"/>
        <v>鞋类</v>
      </c>
      <c r="E5543" s="6" t="str">
        <f>IFERROR(VLOOKUP(B5543,总表!A:D,3,0),"-")</f>
        <v>莫卡辛靴</v>
      </c>
      <c r="F5543" s="6" t="str">
        <f t="shared" si="346"/>
        <v>莫卡辛靴</v>
      </c>
      <c r="H5543" s="51" t="str">
        <f>IF(IFERROR(VLOOKUP(B5543,总表!A:D,4,0),"露易")=0," ",IFERROR(VLOOKUP(B5543,总表!A:D,4,0),"-"))</f>
        <v>驼色</v>
      </c>
      <c r="I5543" s="51" t="str">
        <f t="shared" si="347"/>
        <v>驼色</v>
      </c>
    </row>
    <row r="5544" spans="1:9">
      <c r="A5544" s="6">
        <v>5543</v>
      </c>
      <c r="B5544" s="47" t="str">
        <f t="shared" si="344"/>
        <v>000015A7</v>
      </c>
      <c r="C5544" s="50" t="str">
        <f>IFERROR(VLOOKUP(B5544,总表!A:B,2,0),"-")</f>
        <v>摆设类</v>
      </c>
      <c r="D5544" s="51" t="str">
        <f t="shared" si="345"/>
        <v>摆设类</v>
      </c>
      <c r="E5544" s="51" t="str">
        <f>IFERROR(VLOOKUP(B5544,总表!A:D,3,0),"-")</f>
        <v>积木凳子</v>
      </c>
      <c r="F5544" s="51" t="str">
        <f t="shared" si="346"/>
        <v>积木凳子</v>
      </c>
      <c r="H5544" s="6" t="str">
        <f>IF(IFERROR(VLOOKUP(B5544,总表!A:D,4,0),"露易")=0," ",IFERROR(VLOOKUP(B5544,总表!A:D,4,0),"-"))</f>
        <v> </v>
      </c>
      <c r="I5544" s="6" t="str">
        <f t="shared" si="347"/>
        <v> </v>
      </c>
    </row>
    <row r="5545" spans="1:9">
      <c r="A5545" s="6">
        <v>5544</v>
      </c>
      <c r="B5545" s="47" t="str">
        <f t="shared" si="344"/>
        <v>000015A8</v>
      </c>
      <c r="C5545" s="50" t="str">
        <f>IFERROR(VLOOKUP(B5545,总表!A:B,2,0),"-")</f>
        <v>裤裙类</v>
      </c>
      <c r="D5545" s="51" t="str">
        <f t="shared" si="345"/>
        <v>裤裙类</v>
      </c>
      <c r="E5545" s="6" t="str">
        <f>IFERROR(VLOOKUP(B5545,总表!A:D,3,0),"-")</f>
        <v>拼布裙</v>
      </c>
      <c r="F5545" s="6" t="str">
        <f t="shared" si="346"/>
        <v>拼布裙</v>
      </c>
      <c r="H5545" s="51" t="str">
        <f>IF(IFERROR(VLOOKUP(B5545,总表!A:D,4,0),"露易")=0," ",IFERROR(VLOOKUP(B5545,总表!A:D,4,0),"-"))</f>
        <v>蓝色</v>
      </c>
      <c r="I5545" s="51" t="str">
        <f t="shared" si="347"/>
        <v>蓝色</v>
      </c>
    </row>
    <row r="5546" spans="1:9">
      <c r="A5546" s="6">
        <v>5545</v>
      </c>
      <c r="B5546" s="47" t="str">
        <f t="shared" si="344"/>
        <v>000015A9</v>
      </c>
      <c r="C5546" s="47" t="str">
        <f>IFERROR(VLOOKUP(B5546,总表!A:B,2,0),"-")</f>
        <v>鞋类</v>
      </c>
      <c r="D5546" s="6" t="str">
        <f t="shared" si="345"/>
        <v>鞋类</v>
      </c>
      <c r="E5546" s="6" t="str">
        <f>IFERROR(VLOOKUP(B5546,总表!A:D,3,0),"-")</f>
        <v>毛球靴</v>
      </c>
      <c r="F5546" s="6" t="str">
        <f t="shared" si="346"/>
        <v>毛球靴</v>
      </c>
      <c r="H5546" s="6" t="str">
        <f>IF(IFERROR(VLOOKUP(B5546,总表!A:D,4,0),"露易")=0," ",IFERROR(VLOOKUP(B5546,总表!A:D,4,0),"-"))</f>
        <v>粉红</v>
      </c>
      <c r="I5546" s="6" t="str">
        <f t="shared" si="347"/>
        <v>粉红</v>
      </c>
    </row>
    <row r="5547" spans="1:9">
      <c r="A5547" s="6">
        <v>5546</v>
      </c>
      <c r="B5547" s="47" t="str">
        <f t="shared" si="344"/>
        <v>000015AA</v>
      </c>
      <c r="C5547" s="47" t="str">
        <f>IFERROR(VLOOKUP(B5547,总表!A:B,2,0),"-")</f>
        <v>鞋类</v>
      </c>
      <c r="D5547" s="6" t="str">
        <f t="shared" si="345"/>
        <v>鞋类</v>
      </c>
      <c r="E5547" s="6" t="str">
        <f>IFERROR(VLOOKUP(B5547,总表!A:D,3,0),"-")</f>
        <v>盔甲护腿靴</v>
      </c>
      <c r="F5547" s="6" t="str">
        <f t="shared" si="346"/>
        <v>盔甲护腿靴</v>
      </c>
      <c r="H5547" s="51" t="str">
        <f>IF(IFERROR(VLOOKUP(B5547,总表!A:D,4,0),"露易")=0," ",IFERROR(VLOOKUP(B5547,总表!A:D,4,0),"-"))</f>
        <v>红色</v>
      </c>
      <c r="I5547" s="51" t="str">
        <f t="shared" si="347"/>
        <v>红色</v>
      </c>
    </row>
    <row r="5548" spans="1:9">
      <c r="A5548" s="6">
        <v>5547</v>
      </c>
      <c r="B5548" s="47" t="str">
        <f t="shared" si="344"/>
        <v>000015AB</v>
      </c>
      <c r="C5548" s="47" t="str">
        <f>IFERROR(VLOOKUP(B5548,总表!A:B,2,0),"-")</f>
        <v>-</v>
      </c>
      <c r="D5548" s="6" t="str">
        <f t="shared" si="345"/>
        <v>-</v>
      </c>
      <c r="E5548" s="6" t="str">
        <f>IFERROR(VLOOKUP(B5548,总表!A:D,3,0),"-")</f>
        <v>-</v>
      </c>
      <c r="F5548" s="6" t="str">
        <f t="shared" si="346"/>
        <v>-</v>
      </c>
      <c r="H5548" s="6" t="str">
        <f>IF(IFERROR(VLOOKUP(B5548,总表!A:D,4,0),"露易")=0," ",IFERROR(VLOOKUP(B5548,总表!A:D,4,0),"-"))</f>
        <v>-</v>
      </c>
      <c r="I5548" s="6" t="str">
        <f t="shared" si="347"/>
        <v>-</v>
      </c>
    </row>
    <row r="5549" spans="1:9">
      <c r="A5549" s="6">
        <v>5548</v>
      </c>
      <c r="B5549" s="47" t="str">
        <f t="shared" si="344"/>
        <v>000015AC</v>
      </c>
      <c r="C5549" s="47" t="str">
        <f>IFERROR(VLOOKUP(B5549,总表!A:B,2,0),"-")</f>
        <v>-</v>
      </c>
      <c r="D5549" s="6" t="str">
        <f t="shared" si="345"/>
        <v>-</v>
      </c>
      <c r="E5549" s="6" t="str">
        <f>IFERROR(VLOOKUP(B5549,总表!A:D,3,0),"-")</f>
        <v>-</v>
      </c>
      <c r="F5549" s="6" t="str">
        <f t="shared" si="346"/>
        <v>-</v>
      </c>
      <c r="H5549" s="6" t="str">
        <f>IF(IFERROR(VLOOKUP(B5549,总表!A:D,4,0),"露易")=0," ",IFERROR(VLOOKUP(B5549,总表!A:D,4,0),"-"))</f>
        <v>-</v>
      </c>
      <c r="I5549" s="6" t="str">
        <f t="shared" si="347"/>
        <v>-</v>
      </c>
    </row>
    <row r="5550" spans="1:9">
      <c r="A5550" s="6">
        <v>5549</v>
      </c>
      <c r="B5550" s="47" t="str">
        <f t="shared" si="344"/>
        <v>000015AD</v>
      </c>
      <c r="C5550" s="47" t="str">
        <f>IFERROR(VLOOKUP(B5550,总表!A:B,2,0),"-")</f>
        <v>-</v>
      </c>
      <c r="D5550" s="6" t="str">
        <f t="shared" si="345"/>
        <v>-</v>
      </c>
      <c r="E5550" s="6" t="str">
        <f>IFERROR(VLOOKUP(B5550,总表!A:D,3,0),"-")</f>
        <v>-</v>
      </c>
      <c r="F5550" s="6" t="str">
        <f t="shared" si="346"/>
        <v>-</v>
      </c>
      <c r="H5550" s="6" t="str">
        <f>IF(IFERROR(VLOOKUP(B5550,总表!A:D,4,0),"露易")=0," ",IFERROR(VLOOKUP(B5550,总表!A:D,4,0),"-"))</f>
        <v>-</v>
      </c>
      <c r="I5550" s="6" t="str">
        <f t="shared" si="347"/>
        <v>-</v>
      </c>
    </row>
    <row r="5551" spans="1:9">
      <c r="A5551" s="6">
        <v>5550</v>
      </c>
      <c r="B5551" s="47" t="str">
        <f t="shared" si="344"/>
        <v>000015AE</v>
      </c>
      <c r="C5551" s="47" t="str">
        <f>IFERROR(VLOOKUP(B5551,总表!A:B,2,0),"-")</f>
        <v>-</v>
      </c>
      <c r="D5551" s="6" t="str">
        <f t="shared" si="345"/>
        <v>-</v>
      </c>
      <c r="E5551" s="6" t="str">
        <f>IFERROR(VLOOKUP(B5551,总表!A:D,3,0),"-")</f>
        <v>-</v>
      </c>
      <c r="F5551" s="6" t="str">
        <f t="shared" si="346"/>
        <v>-</v>
      </c>
      <c r="H5551" s="6" t="str">
        <f>IF(IFERROR(VLOOKUP(B5551,总表!A:D,4,0),"露易")=0," ",IFERROR(VLOOKUP(B5551,总表!A:D,4,0),"-"))</f>
        <v>-</v>
      </c>
      <c r="I5551" s="6" t="str">
        <f t="shared" si="347"/>
        <v>-</v>
      </c>
    </row>
    <row r="5552" spans="1:9">
      <c r="A5552" s="6">
        <v>5551</v>
      </c>
      <c r="B5552" s="47" t="str">
        <f t="shared" si="344"/>
        <v>000015AF</v>
      </c>
      <c r="C5552" s="47" t="str">
        <f>IFERROR(VLOOKUP(B5552,总表!A:B,2,0),"-")</f>
        <v>-</v>
      </c>
      <c r="D5552" s="6" t="str">
        <f t="shared" si="345"/>
        <v>-</v>
      </c>
      <c r="E5552" s="6" t="str">
        <f>IFERROR(VLOOKUP(B5552,总表!A:D,3,0),"-")</f>
        <v>-</v>
      </c>
      <c r="F5552" s="6" t="str">
        <f t="shared" si="346"/>
        <v>-</v>
      </c>
      <c r="H5552" s="6" t="str">
        <f>IF(IFERROR(VLOOKUP(B5552,总表!A:D,4,0),"露易")=0," ",IFERROR(VLOOKUP(B5552,总表!A:D,4,0),"-"))</f>
        <v>-</v>
      </c>
      <c r="I5552" s="6" t="str">
        <f t="shared" si="347"/>
        <v>-</v>
      </c>
    </row>
    <row r="5553" spans="1:9">
      <c r="A5553" s="6">
        <v>5552</v>
      </c>
      <c r="B5553" s="47" t="str">
        <f t="shared" si="344"/>
        <v>000015B0</v>
      </c>
      <c r="C5553" s="47" t="str">
        <f>IFERROR(VLOOKUP(B5553,总表!A:B,2,0),"-")</f>
        <v>-</v>
      </c>
      <c r="D5553" s="6" t="str">
        <f t="shared" si="345"/>
        <v>-</v>
      </c>
      <c r="E5553" s="6" t="str">
        <f>IFERROR(VLOOKUP(B5553,总表!A:D,3,0),"-")</f>
        <v>-</v>
      </c>
      <c r="F5553" s="6" t="str">
        <f t="shared" si="346"/>
        <v>-</v>
      </c>
      <c r="H5553" s="6" t="str">
        <f>IF(IFERROR(VLOOKUP(B5553,总表!A:D,4,0),"露易")=0," ",IFERROR(VLOOKUP(B5553,总表!A:D,4,0),"-"))</f>
        <v>-</v>
      </c>
      <c r="I5553" s="6" t="str">
        <f t="shared" si="347"/>
        <v>-</v>
      </c>
    </row>
    <row r="5554" spans="1:9">
      <c r="A5554" s="6">
        <v>5553</v>
      </c>
      <c r="B5554" s="47" t="str">
        <f t="shared" si="344"/>
        <v>000015B1</v>
      </c>
      <c r="C5554" s="47" t="str">
        <f>IFERROR(VLOOKUP(B5554,总表!A:B,2,0),"-")</f>
        <v>-</v>
      </c>
      <c r="D5554" s="6" t="str">
        <f t="shared" si="345"/>
        <v>-</v>
      </c>
      <c r="E5554" s="6" t="str">
        <f>IFERROR(VLOOKUP(B5554,总表!A:D,3,0),"-")</f>
        <v>-</v>
      </c>
      <c r="F5554" s="6" t="str">
        <f t="shared" si="346"/>
        <v>-</v>
      </c>
      <c r="H5554" s="6" t="str">
        <f>IF(IFERROR(VLOOKUP(B5554,总表!A:D,4,0),"露易")=0," ",IFERROR(VLOOKUP(B5554,总表!A:D,4,0),"-"))</f>
        <v>-</v>
      </c>
      <c r="I5554" s="6" t="str">
        <f t="shared" si="347"/>
        <v>-</v>
      </c>
    </row>
    <row r="5555" spans="1:9">
      <c r="A5555" s="6">
        <v>5554</v>
      </c>
      <c r="B5555" s="47" t="str">
        <f t="shared" si="344"/>
        <v>000015B2</v>
      </c>
      <c r="C5555" s="47" t="str">
        <f>IFERROR(VLOOKUP(B5555,总表!A:B,2,0),"-")</f>
        <v>-</v>
      </c>
      <c r="D5555" s="6" t="str">
        <f t="shared" si="345"/>
        <v>-</v>
      </c>
      <c r="E5555" s="6" t="str">
        <f>IFERROR(VLOOKUP(B5555,总表!A:D,3,0),"-")</f>
        <v>-</v>
      </c>
      <c r="F5555" s="6" t="str">
        <f t="shared" si="346"/>
        <v>-</v>
      </c>
      <c r="H5555" s="6" t="str">
        <f>IF(IFERROR(VLOOKUP(B5555,总表!A:D,4,0),"露易")=0," ",IFERROR(VLOOKUP(B5555,总表!A:D,4,0),"-"))</f>
        <v>-</v>
      </c>
      <c r="I5555" s="6" t="str">
        <f t="shared" si="347"/>
        <v>-</v>
      </c>
    </row>
    <row r="5556" spans="1:9">
      <c r="A5556" s="6">
        <v>5555</v>
      </c>
      <c r="B5556" s="47" t="str">
        <f t="shared" si="344"/>
        <v>000015B3</v>
      </c>
      <c r="C5556" s="47" t="str">
        <f>IFERROR(VLOOKUP(B5556,总表!A:B,2,0),"-")</f>
        <v>-</v>
      </c>
      <c r="D5556" s="6" t="str">
        <f t="shared" si="345"/>
        <v>-</v>
      </c>
      <c r="E5556" s="6" t="str">
        <f>IFERROR(VLOOKUP(B5556,总表!A:D,3,0),"-")</f>
        <v>-</v>
      </c>
      <c r="F5556" s="6" t="str">
        <f t="shared" si="346"/>
        <v>-</v>
      </c>
      <c r="H5556" s="6" t="str">
        <f>IF(IFERROR(VLOOKUP(B5556,总表!A:D,4,0),"露易")=0," ",IFERROR(VLOOKUP(B5556,总表!A:D,4,0),"-"))</f>
        <v>-</v>
      </c>
      <c r="I5556" s="6" t="str">
        <f t="shared" si="347"/>
        <v>-</v>
      </c>
    </row>
    <row r="5557" spans="1:9">
      <c r="A5557" s="6">
        <v>5556</v>
      </c>
      <c r="B5557" s="47" t="str">
        <f t="shared" si="344"/>
        <v>000015B4</v>
      </c>
      <c r="C5557" s="47" t="str">
        <f>IFERROR(VLOOKUP(B5557,总表!A:B,2,0),"-")</f>
        <v>-</v>
      </c>
      <c r="D5557" s="6" t="str">
        <f t="shared" si="345"/>
        <v>-</v>
      </c>
      <c r="E5557" s="6" t="str">
        <f>IFERROR(VLOOKUP(B5557,总表!A:D,3,0),"-")</f>
        <v>-</v>
      </c>
      <c r="F5557" s="6" t="str">
        <f t="shared" si="346"/>
        <v>-</v>
      </c>
      <c r="H5557" s="6" t="str">
        <f>IF(IFERROR(VLOOKUP(B5557,总表!A:D,4,0),"露易")=0," ",IFERROR(VLOOKUP(B5557,总表!A:D,4,0),"-"))</f>
        <v>-</v>
      </c>
      <c r="I5557" s="6" t="str">
        <f t="shared" si="347"/>
        <v>-</v>
      </c>
    </row>
    <row r="5558" spans="1:9">
      <c r="A5558" s="6">
        <v>5557</v>
      </c>
      <c r="B5558" s="47" t="str">
        <f t="shared" si="344"/>
        <v>000015B5</v>
      </c>
      <c r="C5558" s="47" t="str">
        <f>IFERROR(VLOOKUP(B5558,总表!A:B,2,0),"-")</f>
        <v>-</v>
      </c>
      <c r="D5558" s="6" t="str">
        <f t="shared" si="345"/>
        <v>-</v>
      </c>
      <c r="E5558" s="6" t="str">
        <f>IFERROR(VLOOKUP(B5558,总表!A:D,3,0),"-")</f>
        <v>-</v>
      </c>
      <c r="F5558" s="6" t="str">
        <f t="shared" si="346"/>
        <v>-</v>
      </c>
      <c r="H5558" s="6" t="str">
        <f>IF(IFERROR(VLOOKUP(B5558,总表!A:D,4,0),"露易")=0," ",IFERROR(VLOOKUP(B5558,总表!A:D,4,0),"-"))</f>
        <v>-</v>
      </c>
      <c r="I5558" s="6" t="str">
        <f t="shared" si="347"/>
        <v>-</v>
      </c>
    </row>
    <row r="5559" spans="1:9">
      <c r="A5559" s="6">
        <v>5558</v>
      </c>
      <c r="B5559" s="47" t="str">
        <f t="shared" si="344"/>
        <v>000015B6</v>
      </c>
      <c r="C5559" s="47" t="str">
        <f>IFERROR(VLOOKUP(B5559,总表!A:B,2,0),"-")</f>
        <v>-</v>
      </c>
      <c r="D5559" s="6" t="str">
        <f t="shared" si="345"/>
        <v>-</v>
      </c>
      <c r="E5559" s="6" t="str">
        <f>IFERROR(VLOOKUP(B5559,总表!A:D,3,0),"-")</f>
        <v>-</v>
      </c>
      <c r="F5559" s="6" t="str">
        <f t="shared" si="346"/>
        <v>-</v>
      </c>
      <c r="H5559" s="6" t="str">
        <f>IF(IFERROR(VLOOKUP(B5559,总表!A:D,4,0),"露易")=0," ",IFERROR(VLOOKUP(B5559,总表!A:D,4,0),"-"))</f>
        <v>-</v>
      </c>
      <c r="I5559" s="6" t="str">
        <f t="shared" si="347"/>
        <v>-</v>
      </c>
    </row>
    <row r="5560" spans="1:9">
      <c r="A5560" s="6">
        <v>5559</v>
      </c>
      <c r="B5560" s="47" t="str">
        <f t="shared" si="344"/>
        <v>000015B7</v>
      </c>
      <c r="C5560" s="47" t="str">
        <f>IFERROR(VLOOKUP(B5560,总表!A:B,2,0),"-")</f>
        <v>房内墙纸</v>
      </c>
      <c r="D5560" s="6" t="str">
        <f t="shared" si="345"/>
        <v>房内墙纸</v>
      </c>
      <c r="E5560" s="51" t="str">
        <f>IFERROR(VLOOKUP(B5560,总表!A:D,3,0),"-")</f>
        <v>简约壁板墙</v>
      </c>
      <c r="F5560" s="51" t="str">
        <f t="shared" si="346"/>
        <v>简约壁板墙</v>
      </c>
      <c r="H5560" s="6" t="str">
        <f>IF(IFERROR(VLOOKUP(B5560,总表!A:D,4,0),"露易")=0," ",IFERROR(VLOOKUP(B5560,总表!A:D,4,0),"-"))</f>
        <v> </v>
      </c>
      <c r="I5560" s="6" t="str">
        <f t="shared" si="347"/>
        <v> </v>
      </c>
    </row>
    <row r="5561" spans="1:9">
      <c r="A5561" s="6">
        <v>5560</v>
      </c>
      <c r="B5561" s="47" t="str">
        <f t="shared" si="344"/>
        <v>000015B8</v>
      </c>
      <c r="C5561" s="47" t="str">
        <f>IFERROR(VLOOKUP(B5561,总表!A:B,2,0),"-")</f>
        <v>-</v>
      </c>
      <c r="D5561" s="6" t="str">
        <f t="shared" si="345"/>
        <v>-</v>
      </c>
      <c r="E5561" s="6" t="str">
        <f>IFERROR(VLOOKUP(B5561,总表!A:D,3,0),"-")</f>
        <v>-</v>
      </c>
      <c r="F5561" s="6" t="str">
        <f t="shared" si="346"/>
        <v>-</v>
      </c>
      <c r="H5561" s="6" t="str">
        <f>IF(IFERROR(VLOOKUP(B5561,总表!A:D,4,0),"露易")=0," ",IFERROR(VLOOKUP(B5561,总表!A:D,4,0),"-"))</f>
        <v>-</v>
      </c>
      <c r="I5561" s="6" t="str">
        <f t="shared" si="347"/>
        <v>-</v>
      </c>
    </row>
    <row r="5562" spans="1:9">
      <c r="A5562" s="6">
        <v>5561</v>
      </c>
      <c r="B5562" s="47" t="str">
        <f t="shared" si="344"/>
        <v>000015B9</v>
      </c>
      <c r="C5562" s="47" t="str">
        <f>IFERROR(VLOOKUP(B5562,总表!A:B,2,0),"-")</f>
        <v>鞋类</v>
      </c>
      <c r="D5562" s="6" t="str">
        <f t="shared" si="345"/>
        <v>鞋类</v>
      </c>
      <c r="E5562" s="6" t="str">
        <f>IFERROR(VLOOKUP(B5562,总表!A:D,3,0),"-")</f>
        <v>扣带浅口鞋</v>
      </c>
      <c r="F5562" s="6" t="str">
        <f t="shared" si="346"/>
        <v>扣带浅口鞋</v>
      </c>
      <c r="H5562" s="51" t="str">
        <f>IF(IFERROR(VLOOKUP(B5562,总表!A:D,4,0),"露易")=0," ",IFERROR(VLOOKUP(B5562,总表!A:D,4,0),"-"))</f>
        <v>红色</v>
      </c>
      <c r="I5562" s="51" t="str">
        <f t="shared" si="347"/>
        <v>红色</v>
      </c>
    </row>
    <row r="5563" spans="1:9">
      <c r="A5563" s="6">
        <v>5562</v>
      </c>
      <c r="B5563" s="47" t="str">
        <f t="shared" si="344"/>
        <v>000015BA</v>
      </c>
      <c r="C5563" s="47" t="str">
        <f>IFERROR(VLOOKUP(B5563,总表!A:B,2,0),"-")</f>
        <v>-</v>
      </c>
      <c r="D5563" s="6" t="str">
        <f t="shared" si="345"/>
        <v>-</v>
      </c>
      <c r="E5563" s="6" t="str">
        <f>IFERROR(VLOOKUP(B5563,总表!A:D,3,0),"-")</f>
        <v>-</v>
      </c>
      <c r="F5563" s="6" t="str">
        <f t="shared" si="346"/>
        <v>-</v>
      </c>
      <c r="H5563" s="6" t="str">
        <f>IF(IFERROR(VLOOKUP(B5563,总表!A:D,4,0),"露易")=0," ",IFERROR(VLOOKUP(B5563,总表!A:D,4,0),"-"))</f>
        <v>-</v>
      </c>
      <c r="I5563" s="6" t="str">
        <f t="shared" si="347"/>
        <v>-</v>
      </c>
    </row>
    <row r="5564" spans="1:9">
      <c r="A5564" s="6">
        <v>5563</v>
      </c>
      <c r="B5564" s="47" t="str">
        <f t="shared" si="344"/>
        <v>000015BB</v>
      </c>
      <c r="C5564" s="47" t="str">
        <f>IFERROR(VLOOKUP(B5564,总表!A:B,2,0),"-")</f>
        <v>-</v>
      </c>
      <c r="D5564" s="6" t="str">
        <f t="shared" si="345"/>
        <v>-</v>
      </c>
      <c r="E5564" s="6" t="str">
        <f>IFERROR(VLOOKUP(B5564,总表!A:D,3,0),"-")</f>
        <v>-</v>
      </c>
      <c r="F5564" s="6" t="str">
        <f t="shared" si="346"/>
        <v>-</v>
      </c>
      <c r="H5564" s="6" t="str">
        <f>IF(IFERROR(VLOOKUP(B5564,总表!A:D,4,0),"露易")=0," ",IFERROR(VLOOKUP(B5564,总表!A:D,4,0),"-"))</f>
        <v>-</v>
      </c>
      <c r="I5564" s="6" t="str">
        <f t="shared" si="347"/>
        <v>-</v>
      </c>
    </row>
    <row r="5565" spans="1:9">
      <c r="A5565" s="6">
        <v>5564</v>
      </c>
      <c r="B5565" s="47" t="str">
        <f t="shared" si="344"/>
        <v>000015BC</v>
      </c>
      <c r="C5565" s="47" t="str">
        <f>IFERROR(VLOOKUP(B5565,总表!A:B,2,0),"-")</f>
        <v>鞋类</v>
      </c>
      <c r="D5565" s="6" t="str">
        <f t="shared" si="345"/>
        <v>鞋类</v>
      </c>
      <c r="E5565" s="6" t="str">
        <f>IFERROR(VLOOKUP(B5565,总表!A:D,3,0),"-")</f>
        <v>居家拖鞋</v>
      </c>
      <c r="F5565" s="6" t="str">
        <f t="shared" si="346"/>
        <v>居家拖鞋</v>
      </c>
      <c r="H5565" s="6" t="str">
        <f>IF(IFERROR(VLOOKUP(B5565,总表!A:D,4,0),"露易")=0," ",IFERROR(VLOOKUP(B5565,总表!A:D,4,0),"-"))</f>
        <v>灰色</v>
      </c>
      <c r="I5565" s="6" t="str">
        <f t="shared" si="347"/>
        <v>灰色</v>
      </c>
    </row>
    <row r="5566" spans="1:9">
      <c r="A5566" s="6">
        <v>5565</v>
      </c>
      <c r="B5566" s="47" t="str">
        <f t="shared" si="344"/>
        <v>000015BD</v>
      </c>
      <c r="C5566" s="47" t="str">
        <f>IFERROR(VLOOKUP(B5566,总表!A:B,2,0),"-")</f>
        <v>鞋类</v>
      </c>
      <c r="D5566" s="6" t="str">
        <f t="shared" si="345"/>
        <v>鞋类</v>
      </c>
      <c r="E5566" s="51" t="str">
        <f>IFERROR(VLOOKUP(B5566,总表!A:D,3,0),"-")</f>
        <v>懒人拖鞋</v>
      </c>
      <c r="F5566" s="51" t="str">
        <f t="shared" si="346"/>
        <v>懒人拖鞋</v>
      </c>
      <c r="H5566" s="6" t="str">
        <f>IF(IFERROR(VLOOKUP(B5566,总表!A:D,4,0),"露易")=0," ",IFERROR(VLOOKUP(B5566,总表!A:D,4,0),"-"))</f>
        <v>浅蓝色</v>
      </c>
      <c r="I5566" s="6" t="str">
        <f t="shared" si="347"/>
        <v>浅蓝色</v>
      </c>
    </row>
    <row r="5567" spans="1:9">
      <c r="A5567" s="6">
        <v>5566</v>
      </c>
      <c r="B5567" s="47" t="str">
        <f t="shared" si="344"/>
        <v>000015BE</v>
      </c>
      <c r="C5567" s="47" t="str">
        <f>IFERROR(VLOOKUP(B5567,总表!A:B,2,0),"-")</f>
        <v>鞋类</v>
      </c>
      <c r="D5567" s="6" t="str">
        <f t="shared" si="345"/>
        <v>鞋类</v>
      </c>
      <c r="E5567" s="51" t="str">
        <f>IFERROR(VLOOKUP(B5567,总表!A:D,3,0),"-")</f>
        <v>懒人鞋</v>
      </c>
      <c r="F5567" s="51" t="str">
        <f t="shared" si="346"/>
        <v>懒人鞋</v>
      </c>
      <c r="H5567" s="6" t="str">
        <f>IF(IFERROR(VLOOKUP(B5567,总表!A:D,4,0),"露易")=0," ",IFERROR(VLOOKUP(B5567,总表!A:D,4,0),"-"))</f>
        <v>黄色</v>
      </c>
      <c r="I5567" s="6" t="str">
        <f t="shared" si="347"/>
        <v>黄色</v>
      </c>
    </row>
    <row r="5568" spans="1:9">
      <c r="A5568" s="6">
        <v>5567</v>
      </c>
      <c r="B5568" s="47" t="str">
        <f t="shared" si="344"/>
        <v>000015BF</v>
      </c>
      <c r="C5568" s="50" t="str">
        <f>IFERROR(VLOOKUP(B5568,总表!A:B,2,0),"-")</f>
        <v>连衣套装</v>
      </c>
      <c r="D5568" s="51" t="str">
        <f t="shared" si="345"/>
        <v>连衣套装</v>
      </c>
      <c r="E5568" s="6" t="str">
        <f>IFERROR(VLOOKUP(B5568,总表!A:D,3,0),"-")</f>
        <v>学生罩衣</v>
      </c>
      <c r="F5568" s="6" t="str">
        <f t="shared" si="346"/>
        <v>学生罩衣</v>
      </c>
      <c r="H5568" s="51" t="str">
        <f>IF(IFERROR(VLOOKUP(B5568,总表!A:D,4,0),"露易")=0," ",IFERROR(VLOOKUP(B5568,总表!A:D,4,0),"-"))</f>
        <v>蓝色</v>
      </c>
      <c r="I5568" s="51" t="str">
        <f t="shared" si="347"/>
        <v>蓝色</v>
      </c>
    </row>
    <row r="5569" spans="1:9">
      <c r="A5569" s="6">
        <v>5568</v>
      </c>
      <c r="B5569" s="47" t="str">
        <f t="shared" si="344"/>
        <v>000015C0</v>
      </c>
      <c r="C5569" s="47" t="str">
        <f>IFERROR(VLOOKUP(B5569,总表!A:B,2,0),"-")</f>
        <v>-</v>
      </c>
      <c r="D5569" s="6" t="str">
        <f t="shared" si="345"/>
        <v>-</v>
      </c>
      <c r="E5569" s="6" t="str">
        <f>IFERROR(VLOOKUP(B5569,总表!A:D,3,0),"-")</f>
        <v>-</v>
      </c>
      <c r="F5569" s="6" t="str">
        <f t="shared" si="346"/>
        <v>-</v>
      </c>
      <c r="H5569" s="6" t="str">
        <f>IF(IFERROR(VLOOKUP(B5569,总表!A:D,4,0),"露易")=0," ",IFERROR(VLOOKUP(B5569,总表!A:D,4,0),"-"))</f>
        <v>-</v>
      </c>
      <c r="I5569" s="6" t="str">
        <f t="shared" si="347"/>
        <v>-</v>
      </c>
    </row>
    <row r="5570" spans="1:9">
      <c r="A5570" s="6">
        <v>5569</v>
      </c>
      <c r="B5570" s="47" t="str">
        <f t="shared" ref="B5570:B5633" si="348">DEC2HEX(ROW(A5569),8)</f>
        <v>000015C1</v>
      </c>
      <c r="C5570" s="47" t="str">
        <f>IFERROR(VLOOKUP(B5570,总表!A:B,2,0),"-")</f>
        <v>-</v>
      </c>
      <c r="D5570" s="6" t="str">
        <f t="shared" ref="D5570:D5633" si="349">C5570</f>
        <v>-</v>
      </c>
      <c r="E5570" s="6" t="str">
        <f>IFERROR(VLOOKUP(B5570,总表!A:D,3,0),"-")</f>
        <v>-</v>
      </c>
      <c r="F5570" s="6" t="str">
        <f t="shared" ref="F5570:F5633" si="350">E5570</f>
        <v>-</v>
      </c>
      <c r="H5570" s="6" t="str">
        <f>IF(IFERROR(VLOOKUP(B5570,总表!A:D,4,0),"露易")=0," ",IFERROR(VLOOKUP(B5570,总表!A:D,4,0),"-"))</f>
        <v>-</v>
      </c>
      <c r="I5570" s="6" t="str">
        <f t="shared" ref="I5570:I5633" si="351">H5570</f>
        <v>-</v>
      </c>
    </row>
    <row r="5571" spans="1:9">
      <c r="A5571" s="6">
        <v>5570</v>
      </c>
      <c r="B5571" s="47" t="str">
        <f t="shared" si="348"/>
        <v>000015C2</v>
      </c>
      <c r="C5571" s="47" t="str">
        <f>IFERROR(VLOOKUP(B5571,总表!A:B,2,0),"-")</f>
        <v>-</v>
      </c>
      <c r="D5571" s="6" t="str">
        <f t="shared" si="349"/>
        <v>-</v>
      </c>
      <c r="E5571" s="6" t="str">
        <f>IFERROR(VLOOKUP(B5571,总表!A:D,3,0),"-")</f>
        <v>-</v>
      </c>
      <c r="F5571" s="6" t="str">
        <f t="shared" si="350"/>
        <v>-</v>
      </c>
      <c r="H5571" s="6" t="str">
        <f>IF(IFERROR(VLOOKUP(B5571,总表!A:D,4,0),"露易")=0," ",IFERROR(VLOOKUP(B5571,总表!A:D,4,0),"-"))</f>
        <v>-</v>
      </c>
      <c r="I5571" s="6" t="str">
        <f t="shared" si="351"/>
        <v>-</v>
      </c>
    </row>
    <row r="5572" spans="1:9">
      <c r="A5572" s="6">
        <v>5571</v>
      </c>
      <c r="B5572" s="47" t="str">
        <f t="shared" si="348"/>
        <v>000015C3</v>
      </c>
      <c r="C5572" s="47" t="str">
        <f>IFERROR(VLOOKUP(B5572,总表!A:B,2,0),"-")</f>
        <v>-</v>
      </c>
      <c r="D5572" s="6" t="str">
        <f t="shared" si="349"/>
        <v>-</v>
      </c>
      <c r="E5572" s="6" t="str">
        <f>IFERROR(VLOOKUP(B5572,总表!A:D,3,0),"-")</f>
        <v>-</v>
      </c>
      <c r="F5572" s="6" t="str">
        <f t="shared" si="350"/>
        <v>-</v>
      </c>
      <c r="H5572" s="6" t="str">
        <f>IF(IFERROR(VLOOKUP(B5572,总表!A:D,4,0),"露易")=0," ",IFERROR(VLOOKUP(B5572,总表!A:D,4,0),"-"))</f>
        <v>-</v>
      </c>
      <c r="I5572" s="6" t="str">
        <f t="shared" si="351"/>
        <v>-</v>
      </c>
    </row>
    <row r="5573" spans="1:9">
      <c r="A5573" s="6">
        <v>5572</v>
      </c>
      <c r="B5573" s="47" t="str">
        <f t="shared" si="348"/>
        <v>000015C4</v>
      </c>
      <c r="C5573" s="47" t="str">
        <f>IFERROR(VLOOKUP(B5573,总表!A:B,2,0),"-")</f>
        <v>-</v>
      </c>
      <c r="D5573" s="6" t="str">
        <f t="shared" si="349"/>
        <v>-</v>
      </c>
      <c r="E5573" s="6" t="str">
        <f>IFERROR(VLOOKUP(B5573,总表!A:D,3,0),"-")</f>
        <v>-</v>
      </c>
      <c r="F5573" s="6" t="str">
        <f t="shared" si="350"/>
        <v>-</v>
      </c>
      <c r="H5573" s="6" t="str">
        <f>IF(IFERROR(VLOOKUP(B5573,总表!A:D,4,0),"露易")=0," ",IFERROR(VLOOKUP(B5573,总表!A:D,4,0),"-"))</f>
        <v>-</v>
      </c>
      <c r="I5573" s="6" t="str">
        <f t="shared" si="351"/>
        <v>-</v>
      </c>
    </row>
    <row r="5574" spans="1:9">
      <c r="A5574" s="6">
        <v>5573</v>
      </c>
      <c r="B5574" s="47" t="str">
        <f t="shared" si="348"/>
        <v>000015C5</v>
      </c>
      <c r="C5574" s="47" t="str">
        <f>IFERROR(VLOOKUP(B5574,总表!A:B,2,0),"-")</f>
        <v>-</v>
      </c>
      <c r="D5574" s="6" t="str">
        <f t="shared" si="349"/>
        <v>-</v>
      </c>
      <c r="E5574" s="6" t="str">
        <f>IFERROR(VLOOKUP(B5574,总表!A:D,3,0),"-")</f>
        <v>-</v>
      </c>
      <c r="F5574" s="6" t="str">
        <f t="shared" si="350"/>
        <v>-</v>
      </c>
      <c r="H5574" s="6" t="str">
        <f>IF(IFERROR(VLOOKUP(B5574,总表!A:D,4,0),"露易")=0," ",IFERROR(VLOOKUP(B5574,总表!A:D,4,0),"-"))</f>
        <v>-</v>
      </c>
      <c r="I5574" s="6" t="str">
        <f t="shared" si="351"/>
        <v>-</v>
      </c>
    </row>
    <row r="5575" spans="1:9">
      <c r="A5575" s="6">
        <v>5574</v>
      </c>
      <c r="B5575" s="47" t="str">
        <f t="shared" si="348"/>
        <v>000015C6</v>
      </c>
      <c r="C5575" s="47" t="str">
        <f>IFERROR(VLOOKUP(B5575,总表!A:B,2,0),"-")</f>
        <v>-</v>
      </c>
      <c r="D5575" s="6" t="str">
        <f t="shared" si="349"/>
        <v>-</v>
      </c>
      <c r="E5575" s="6" t="str">
        <f>IFERROR(VLOOKUP(B5575,总表!A:D,3,0),"-")</f>
        <v>-</v>
      </c>
      <c r="F5575" s="6" t="str">
        <f t="shared" si="350"/>
        <v>-</v>
      </c>
      <c r="H5575" s="6" t="str">
        <f>IF(IFERROR(VLOOKUP(B5575,总表!A:D,4,0),"露易")=0," ",IFERROR(VLOOKUP(B5575,总表!A:D,4,0),"-"))</f>
        <v>-</v>
      </c>
      <c r="I5575" s="6" t="str">
        <f t="shared" si="351"/>
        <v>-</v>
      </c>
    </row>
    <row r="5576" spans="1:9">
      <c r="A5576" s="6">
        <v>5575</v>
      </c>
      <c r="B5576" s="47" t="str">
        <f t="shared" si="348"/>
        <v>000015C7</v>
      </c>
      <c r="C5576" s="47" t="str">
        <f>IFERROR(VLOOKUP(B5576,总表!A:B,2,0),"-")</f>
        <v>-</v>
      </c>
      <c r="D5576" s="6" t="str">
        <f t="shared" si="349"/>
        <v>-</v>
      </c>
      <c r="E5576" s="6" t="str">
        <f>IFERROR(VLOOKUP(B5576,总表!A:D,3,0),"-")</f>
        <v>-</v>
      </c>
      <c r="F5576" s="6" t="str">
        <f t="shared" si="350"/>
        <v>-</v>
      </c>
      <c r="H5576" s="6" t="str">
        <f>IF(IFERROR(VLOOKUP(B5576,总表!A:D,4,0),"露易")=0," ",IFERROR(VLOOKUP(B5576,总表!A:D,4,0),"-"))</f>
        <v>-</v>
      </c>
      <c r="I5576" s="6" t="str">
        <f t="shared" si="351"/>
        <v>-</v>
      </c>
    </row>
    <row r="5577" spans="1:9">
      <c r="A5577" s="6">
        <v>5576</v>
      </c>
      <c r="B5577" s="47" t="str">
        <f t="shared" si="348"/>
        <v>000015C8</v>
      </c>
      <c r="C5577" s="47" t="str">
        <f>IFERROR(VLOOKUP(B5577,总表!A:B,2,0),"-")</f>
        <v>-</v>
      </c>
      <c r="D5577" s="6" t="str">
        <f t="shared" si="349"/>
        <v>-</v>
      </c>
      <c r="E5577" s="6" t="str">
        <f>IFERROR(VLOOKUP(B5577,总表!A:D,3,0),"-")</f>
        <v>-</v>
      </c>
      <c r="F5577" s="6" t="str">
        <f t="shared" si="350"/>
        <v>-</v>
      </c>
      <c r="H5577" s="6" t="str">
        <f>IF(IFERROR(VLOOKUP(B5577,总表!A:D,4,0),"露易")=0," ",IFERROR(VLOOKUP(B5577,总表!A:D,4,0),"-"))</f>
        <v>-</v>
      </c>
      <c r="I5577" s="6" t="str">
        <f t="shared" si="351"/>
        <v>-</v>
      </c>
    </row>
    <row r="5578" spans="1:9">
      <c r="A5578" s="6">
        <v>5577</v>
      </c>
      <c r="B5578" s="47" t="str">
        <f t="shared" si="348"/>
        <v>000015C9</v>
      </c>
      <c r="C5578" s="47" t="str">
        <f>IFERROR(VLOOKUP(B5578,总表!A:B,2,0),"-")</f>
        <v>-</v>
      </c>
      <c r="D5578" s="6" t="str">
        <f t="shared" si="349"/>
        <v>-</v>
      </c>
      <c r="E5578" s="6" t="str">
        <f>IFERROR(VLOOKUP(B5578,总表!A:D,3,0),"-")</f>
        <v>-</v>
      </c>
      <c r="F5578" s="6" t="str">
        <f t="shared" si="350"/>
        <v>-</v>
      </c>
      <c r="H5578" s="6" t="str">
        <f>IF(IFERROR(VLOOKUP(B5578,总表!A:D,4,0),"露易")=0," ",IFERROR(VLOOKUP(B5578,总表!A:D,4,0),"-"))</f>
        <v>-</v>
      </c>
      <c r="I5578" s="6" t="str">
        <f t="shared" si="351"/>
        <v>-</v>
      </c>
    </row>
    <row r="5579" spans="1:9">
      <c r="A5579" s="6">
        <v>5578</v>
      </c>
      <c r="B5579" s="47" t="str">
        <f t="shared" si="348"/>
        <v>000015CA</v>
      </c>
      <c r="C5579" s="47" t="str">
        <f>IFERROR(VLOOKUP(B5579,总表!A:B,2,0),"-")</f>
        <v>-</v>
      </c>
      <c r="D5579" s="6" t="str">
        <f t="shared" si="349"/>
        <v>-</v>
      </c>
      <c r="E5579" s="6" t="str">
        <f>IFERROR(VLOOKUP(B5579,总表!A:D,3,0),"-")</f>
        <v>-</v>
      </c>
      <c r="F5579" s="6" t="str">
        <f t="shared" si="350"/>
        <v>-</v>
      </c>
      <c r="H5579" s="6" t="str">
        <f>IF(IFERROR(VLOOKUP(B5579,总表!A:D,4,0),"露易")=0," ",IFERROR(VLOOKUP(B5579,总表!A:D,4,0),"-"))</f>
        <v>-</v>
      </c>
      <c r="I5579" s="6" t="str">
        <f t="shared" si="351"/>
        <v>-</v>
      </c>
    </row>
    <row r="5580" spans="1:9">
      <c r="A5580" s="6">
        <v>5579</v>
      </c>
      <c r="B5580" s="47" t="str">
        <f t="shared" si="348"/>
        <v>000015CB</v>
      </c>
      <c r="C5580" s="47" t="str">
        <f>IFERROR(VLOOKUP(B5580,总表!A:B,2,0),"-")</f>
        <v>-</v>
      </c>
      <c r="D5580" s="6" t="str">
        <f t="shared" si="349"/>
        <v>-</v>
      </c>
      <c r="E5580" s="6" t="str">
        <f>IFERROR(VLOOKUP(B5580,总表!A:D,3,0),"-")</f>
        <v>-</v>
      </c>
      <c r="F5580" s="6" t="str">
        <f t="shared" si="350"/>
        <v>-</v>
      </c>
      <c r="H5580" s="6" t="str">
        <f>IF(IFERROR(VLOOKUP(B5580,总表!A:D,4,0),"露易")=0," ",IFERROR(VLOOKUP(B5580,总表!A:D,4,0),"-"))</f>
        <v>-</v>
      </c>
      <c r="I5580" s="6" t="str">
        <f t="shared" si="351"/>
        <v>-</v>
      </c>
    </row>
    <row r="5581" spans="1:9">
      <c r="A5581" s="6">
        <v>5580</v>
      </c>
      <c r="B5581" s="47" t="str">
        <f t="shared" si="348"/>
        <v>000015CC</v>
      </c>
      <c r="C5581" s="47" t="str">
        <f>IFERROR(VLOOKUP(B5581,总表!A:B,2,0),"-")</f>
        <v>-</v>
      </c>
      <c r="D5581" s="6" t="str">
        <f t="shared" si="349"/>
        <v>-</v>
      </c>
      <c r="E5581" s="6" t="str">
        <f>IFERROR(VLOOKUP(B5581,总表!A:D,3,0),"-")</f>
        <v>-</v>
      </c>
      <c r="F5581" s="6" t="str">
        <f t="shared" si="350"/>
        <v>-</v>
      </c>
      <c r="H5581" s="6" t="str">
        <f>IF(IFERROR(VLOOKUP(B5581,总表!A:D,4,0),"露易")=0," ",IFERROR(VLOOKUP(B5581,总表!A:D,4,0),"-"))</f>
        <v>-</v>
      </c>
      <c r="I5581" s="6" t="str">
        <f t="shared" si="351"/>
        <v>-</v>
      </c>
    </row>
    <row r="5582" spans="1:9">
      <c r="A5582" s="6">
        <v>5581</v>
      </c>
      <c r="B5582" s="47" t="str">
        <f t="shared" si="348"/>
        <v>000015CD</v>
      </c>
      <c r="C5582" s="47" t="str">
        <f>IFERROR(VLOOKUP(B5582,总表!A:B,2,0),"-")</f>
        <v>-</v>
      </c>
      <c r="D5582" s="6" t="str">
        <f t="shared" si="349"/>
        <v>-</v>
      </c>
      <c r="E5582" s="6" t="str">
        <f>IFERROR(VLOOKUP(B5582,总表!A:D,3,0),"-")</f>
        <v>-</v>
      </c>
      <c r="F5582" s="6" t="str">
        <f t="shared" si="350"/>
        <v>-</v>
      </c>
      <c r="H5582" s="6" t="str">
        <f>IF(IFERROR(VLOOKUP(B5582,总表!A:D,4,0),"露易")=0," ",IFERROR(VLOOKUP(B5582,总表!A:D,4,0),"-"))</f>
        <v>-</v>
      </c>
      <c r="I5582" s="6" t="str">
        <f t="shared" si="351"/>
        <v>-</v>
      </c>
    </row>
    <row r="5583" spans="1:9">
      <c r="A5583" s="6">
        <v>5582</v>
      </c>
      <c r="B5583" s="47" t="str">
        <f t="shared" si="348"/>
        <v>000015CE</v>
      </c>
      <c r="C5583" s="47" t="str">
        <f>IFERROR(VLOOKUP(B5583,总表!A:B,2,0),"-")</f>
        <v>-</v>
      </c>
      <c r="D5583" s="6" t="str">
        <f t="shared" si="349"/>
        <v>-</v>
      </c>
      <c r="E5583" s="6" t="str">
        <f>IFERROR(VLOOKUP(B5583,总表!A:D,3,0),"-")</f>
        <v>-</v>
      </c>
      <c r="F5583" s="6" t="str">
        <f t="shared" si="350"/>
        <v>-</v>
      </c>
      <c r="H5583" s="6" t="str">
        <f>IF(IFERROR(VLOOKUP(B5583,总表!A:D,4,0),"露易")=0," ",IFERROR(VLOOKUP(B5583,总表!A:D,4,0),"-"))</f>
        <v>-</v>
      </c>
      <c r="I5583" s="6" t="str">
        <f t="shared" si="351"/>
        <v>-</v>
      </c>
    </row>
    <row r="5584" spans="1:9">
      <c r="A5584" s="6">
        <v>5583</v>
      </c>
      <c r="B5584" s="47" t="str">
        <f t="shared" si="348"/>
        <v>000015CF</v>
      </c>
      <c r="C5584" s="47" t="str">
        <f>IFERROR(VLOOKUP(B5584,总表!A:B,2,0),"-")</f>
        <v>-</v>
      </c>
      <c r="D5584" s="6" t="str">
        <f t="shared" si="349"/>
        <v>-</v>
      </c>
      <c r="E5584" s="6" t="str">
        <f>IFERROR(VLOOKUP(B5584,总表!A:D,3,0),"-")</f>
        <v>-</v>
      </c>
      <c r="F5584" s="6" t="str">
        <f t="shared" si="350"/>
        <v>-</v>
      </c>
      <c r="H5584" s="6" t="str">
        <f>IF(IFERROR(VLOOKUP(B5584,总表!A:D,4,0),"露易")=0," ",IFERROR(VLOOKUP(B5584,总表!A:D,4,0),"-"))</f>
        <v>-</v>
      </c>
      <c r="I5584" s="6" t="str">
        <f t="shared" si="351"/>
        <v>-</v>
      </c>
    </row>
    <row r="5585" spans="1:9">
      <c r="A5585" s="6">
        <v>5584</v>
      </c>
      <c r="B5585" s="47" t="str">
        <f t="shared" si="348"/>
        <v>000015D0</v>
      </c>
      <c r="C5585" s="47" t="str">
        <f>IFERROR(VLOOKUP(B5585,总表!A:B,2,0),"-")</f>
        <v>-</v>
      </c>
      <c r="D5585" s="6" t="str">
        <f t="shared" si="349"/>
        <v>-</v>
      </c>
      <c r="E5585" s="6" t="str">
        <f>IFERROR(VLOOKUP(B5585,总表!A:D,3,0),"-")</f>
        <v>-</v>
      </c>
      <c r="F5585" s="6" t="str">
        <f t="shared" si="350"/>
        <v>-</v>
      </c>
      <c r="H5585" s="6" t="str">
        <f>IF(IFERROR(VLOOKUP(B5585,总表!A:D,4,0),"露易")=0," ",IFERROR(VLOOKUP(B5585,总表!A:D,4,0),"-"))</f>
        <v>-</v>
      </c>
      <c r="I5585" s="6" t="str">
        <f t="shared" si="351"/>
        <v>-</v>
      </c>
    </row>
    <row r="5586" spans="1:9">
      <c r="A5586" s="6">
        <v>5585</v>
      </c>
      <c r="B5586" s="47" t="str">
        <f t="shared" si="348"/>
        <v>000015D1</v>
      </c>
      <c r="C5586" s="47" t="str">
        <f>IFERROR(VLOOKUP(B5586,总表!A:B,2,0),"-")</f>
        <v>-</v>
      </c>
      <c r="D5586" s="6" t="str">
        <f t="shared" si="349"/>
        <v>-</v>
      </c>
      <c r="E5586" s="6" t="str">
        <f>IFERROR(VLOOKUP(B5586,总表!A:D,3,0),"-")</f>
        <v>-</v>
      </c>
      <c r="F5586" s="6" t="str">
        <f t="shared" si="350"/>
        <v>-</v>
      </c>
      <c r="H5586" s="6" t="str">
        <f>IF(IFERROR(VLOOKUP(B5586,总表!A:D,4,0),"露易")=0," ",IFERROR(VLOOKUP(B5586,总表!A:D,4,0),"-"))</f>
        <v>-</v>
      </c>
      <c r="I5586" s="6" t="str">
        <f t="shared" si="351"/>
        <v>-</v>
      </c>
    </row>
    <row r="5587" spans="1:9">
      <c r="A5587" s="6">
        <v>5586</v>
      </c>
      <c r="B5587" s="47" t="str">
        <f t="shared" si="348"/>
        <v>000015D2</v>
      </c>
      <c r="C5587" s="47" t="str">
        <f>IFERROR(VLOOKUP(B5587,总表!A:B,2,0),"-")</f>
        <v>-</v>
      </c>
      <c r="D5587" s="6" t="str">
        <f t="shared" si="349"/>
        <v>-</v>
      </c>
      <c r="E5587" s="6" t="str">
        <f>IFERROR(VLOOKUP(B5587,总表!A:D,3,0),"-")</f>
        <v>-</v>
      </c>
      <c r="F5587" s="6" t="str">
        <f t="shared" si="350"/>
        <v>-</v>
      </c>
      <c r="H5587" s="6" t="str">
        <f>IF(IFERROR(VLOOKUP(B5587,总表!A:D,4,0),"露易")=0," ",IFERROR(VLOOKUP(B5587,总表!A:D,4,0),"-"))</f>
        <v>-</v>
      </c>
      <c r="I5587" s="6" t="str">
        <f t="shared" si="351"/>
        <v>-</v>
      </c>
    </row>
    <row r="5588" spans="1:9">
      <c r="A5588" s="6">
        <v>5587</v>
      </c>
      <c r="B5588" s="47" t="str">
        <f t="shared" si="348"/>
        <v>000015D3</v>
      </c>
      <c r="C5588" s="47" t="str">
        <f>IFERROR(VLOOKUP(B5588,总表!A:B,2,0),"-")</f>
        <v>-</v>
      </c>
      <c r="D5588" s="6" t="str">
        <f t="shared" si="349"/>
        <v>-</v>
      </c>
      <c r="E5588" s="6" t="str">
        <f>IFERROR(VLOOKUP(B5588,总表!A:D,3,0),"-")</f>
        <v>-</v>
      </c>
      <c r="F5588" s="6" t="str">
        <f t="shared" si="350"/>
        <v>-</v>
      </c>
      <c r="H5588" s="6" t="str">
        <f>IF(IFERROR(VLOOKUP(B5588,总表!A:D,4,0),"露易")=0," ",IFERROR(VLOOKUP(B5588,总表!A:D,4,0),"-"))</f>
        <v>-</v>
      </c>
      <c r="I5588" s="6" t="str">
        <f t="shared" si="351"/>
        <v>-</v>
      </c>
    </row>
    <row r="5589" spans="1:9">
      <c r="A5589" s="6">
        <v>5588</v>
      </c>
      <c r="B5589" s="47" t="str">
        <f t="shared" si="348"/>
        <v>000015D4</v>
      </c>
      <c r="C5589" s="47" t="str">
        <f>IFERROR(VLOOKUP(B5589,总表!A:B,2,0),"-")</f>
        <v>-</v>
      </c>
      <c r="D5589" s="6" t="str">
        <f t="shared" si="349"/>
        <v>-</v>
      </c>
      <c r="E5589" s="6" t="str">
        <f>IFERROR(VLOOKUP(B5589,总表!A:D,3,0),"-")</f>
        <v>-</v>
      </c>
      <c r="F5589" s="6" t="str">
        <f t="shared" si="350"/>
        <v>-</v>
      </c>
      <c r="H5589" s="6" t="str">
        <f>IF(IFERROR(VLOOKUP(B5589,总表!A:D,4,0),"露易")=0," ",IFERROR(VLOOKUP(B5589,总表!A:D,4,0),"-"))</f>
        <v>-</v>
      </c>
      <c r="I5589" s="6" t="str">
        <f t="shared" si="351"/>
        <v>-</v>
      </c>
    </row>
    <row r="5590" spans="1:9">
      <c r="A5590" s="6">
        <v>5589</v>
      </c>
      <c r="B5590" s="47" t="str">
        <f t="shared" si="348"/>
        <v>000015D5</v>
      </c>
      <c r="C5590" s="47" t="str">
        <f>IFERROR(VLOOKUP(B5590,总表!A:B,2,0),"-")</f>
        <v>-</v>
      </c>
      <c r="D5590" s="6" t="str">
        <f t="shared" si="349"/>
        <v>-</v>
      </c>
      <c r="E5590" s="6" t="str">
        <f>IFERROR(VLOOKUP(B5590,总表!A:D,3,0),"-")</f>
        <v>-</v>
      </c>
      <c r="F5590" s="6" t="str">
        <f t="shared" si="350"/>
        <v>-</v>
      </c>
      <c r="H5590" s="6" t="str">
        <f>IF(IFERROR(VLOOKUP(B5590,总表!A:D,4,0),"露易")=0," ",IFERROR(VLOOKUP(B5590,总表!A:D,4,0),"-"))</f>
        <v>-</v>
      </c>
      <c r="I5590" s="6" t="str">
        <f t="shared" si="351"/>
        <v>-</v>
      </c>
    </row>
    <row r="5591" spans="1:9">
      <c r="A5591" s="6">
        <v>5590</v>
      </c>
      <c r="B5591" s="47" t="str">
        <f t="shared" si="348"/>
        <v>000015D6</v>
      </c>
      <c r="C5591" s="47" t="str">
        <f>IFERROR(VLOOKUP(B5591,总表!A:B,2,0),"-")</f>
        <v>-</v>
      </c>
      <c r="D5591" s="6" t="str">
        <f t="shared" si="349"/>
        <v>-</v>
      </c>
      <c r="E5591" s="6" t="str">
        <f>IFERROR(VLOOKUP(B5591,总表!A:D,3,0),"-")</f>
        <v>-</v>
      </c>
      <c r="F5591" s="6" t="str">
        <f t="shared" si="350"/>
        <v>-</v>
      </c>
      <c r="H5591" s="6" t="str">
        <f>IF(IFERROR(VLOOKUP(B5591,总表!A:D,4,0),"露易")=0," ",IFERROR(VLOOKUP(B5591,总表!A:D,4,0),"-"))</f>
        <v>-</v>
      </c>
      <c r="I5591" s="6" t="str">
        <f t="shared" si="351"/>
        <v>-</v>
      </c>
    </row>
    <row r="5592" spans="1:9">
      <c r="A5592" s="6">
        <v>5591</v>
      </c>
      <c r="B5592" s="47" t="str">
        <f t="shared" si="348"/>
        <v>000015D7</v>
      </c>
      <c r="C5592" s="47" t="str">
        <f>IFERROR(VLOOKUP(B5592,总表!A:B,2,0),"-")</f>
        <v>-</v>
      </c>
      <c r="D5592" s="6" t="str">
        <f t="shared" si="349"/>
        <v>-</v>
      </c>
      <c r="E5592" s="6" t="str">
        <f>IFERROR(VLOOKUP(B5592,总表!A:D,3,0),"-")</f>
        <v>-</v>
      </c>
      <c r="F5592" s="6" t="str">
        <f t="shared" si="350"/>
        <v>-</v>
      </c>
      <c r="H5592" s="6" t="str">
        <f>IF(IFERROR(VLOOKUP(B5592,总表!A:D,4,0),"露易")=0," ",IFERROR(VLOOKUP(B5592,总表!A:D,4,0),"-"))</f>
        <v>-</v>
      </c>
      <c r="I5592" s="6" t="str">
        <f t="shared" si="351"/>
        <v>-</v>
      </c>
    </row>
    <row r="5593" spans="1:9">
      <c r="A5593" s="6">
        <v>5592</v>
      </c>
      <c r="B5593" s="47" t="str">
        <f t="shared" si="348"/>
        <v>000015D8</v>
      </c>
      <c r="C5593" s="47" t="str">
        <f>IFERROR(VLOOKUP(B5593,总表!A:B,2,0),"-")</f>
        <v>-</v>
      </c>
      <c r="D5593" s="6" t="str">
        <f t="shared" si="349"/>
        <v>-</v>
      </c>
      <c r="E5593" s="6" t="str">
        <f>IFERROR(VLOOKUP(B5593,总表!A:D,3,0),"-")</f>
        <v>-</v>
      </c>
      <c r="F5593" s="6" t="str">
        <f t="shared" si="350"/>
        <v>-</v>
      </c>
      <c r="H5593" s="6" t="str">
        <f>IF(IFERROR(VLOOKUP(B5593,总表!A:D,4,0),"露易")=0," ",IFERROR(VLOOKUP(B5593,总表!A:D,4,0),"-"))</f>
        <v>-</v>
      </c>
      <c r="I5593" s="6" t="str">
        <f t="shared" si="351"/>
        <v>-</v>
      </c>
    </row>
    <row r="5594" spans="1:9">
      <c r="A5594" s="6">
        <v>5593</v>
      </c>
      <c r="B5594" s="47" t="str">
        <f t="shared" si="348"/>
        <v>000015D9</v>
      </c>
      <c r="C5594" s="47" t="str">
        <f>IFERROR(VLOOKUP(B5594,总表!A:B,2,0),"-")</f>
        <v>-</v>
      </c>
      <c r="D5594" s="6" t="str">
        <f t="shared" si="349"/>
        <v>-</v>
      </c>
      <c r="E5594" s="6" t="str">
        <f>IFERROR(VLOOKUP(B5594,总表!A:D,3,0),"-")</f>
        <v>-</v>
      </c>
      <c r="F5594" s="6" t="str">
        <f t="shared" si="350"/>
        <v>-</v>
      </c>
      <c r="H5594" s="6" t="str">
        <f>IF(IFERROR(VLOOKUP(B5594,总表!A:D,4,0),"露易")=0," ",IFERROR(VLOOKUP(B5594,总表!A:D,4,0),"-"))</f>
        <v>-</v>
      </c>
      <c r="I5594" s="6" t="str">
        <f t="shared" si="351"/>
        <v>-</v>
      </c>
    </row>
    <row r="5595" spans="1:9">
      <c r="A5595" s="6">
        <v>5594</v>
      </c>
      <c r="B5595" s="47" t="str">
        <f t="shared" si="348"/>
        <v>000015DA</v>
      </c>
      <c r="C5595" s="47" t="str">
        <f>IFERROR(VLOOKUP(B5595,总表!A:B,2,0),"-")</f>
        <v>-</v>
      </c>
      <c r="D5595" s="6" t="str">
        <f t="shared" si="349"/>
        <v>-</v>
      </c>
      <c r="E5595" s="6" t="str">
        <f>IFERROR(VLOOKUP(B5595,总表!A:D,3,0),"-")</f>
        <v>-</v>
      </c>
      <c r="F5595" s="6" t="str">
        <f t="shared" si="350"/>
        <v>-</v>
      </c>
      <c r="H5595" s="6" t="str">
        <f>IF(IFERROR(VLOOKUP(B5595,总表!A:D,4,0),"露易")=0," ",IFERROR(VLOOKUP(B5595,总表!A:D,4,0),"-"))</f>
        <v>-</v>
      </c>
      <c r="I5595" s="6" t="str">
        <f t="shared" si="351"/>
        <v>-</v>
      </c>
    </row>
    <row r="5596" spans="1:9">
      <c r="A5596" s="6">
        <v>5595</v>
      </c>
      <c r="B5596" s="47" t="str">
        <f t="shared" si="348"/>
        <v>000015DB</v>
      </c>
      <c r="C5596" s="47" t="str">
        <f>IFERROR(VLOOKUP(B5596,总表!A:B,2,0),"-")</f>
        <v>-</v>
      </c>
      <c r="D5596" s="6" t="str">
        <f t="shared" si="349"/>
        <v>-</v>
      </c>
      <c r="E5596" s="6" t="str">
        <f>IFERROR(VLOOKUP(B5596,总表!A:D,3,0),"-")</f>
        <v>-</v>
      </c>
      <c r="F5596" s="6" t="str">
        <f t="shared" si="350"/>
        <v>-</v>
      </c>
      <c r="H5596" s="6" t="str">
        <f>IF(IFERROR(VLOOKUP(B5596,总表!A:D,4,0),"露易")=0," ",IFERROR(VLOOKUP(B5596,总表!A:D,4,0),"-"))</f>
        <v>-</v>
      </c>
      <c r="I5596" s="6" t="str">
        <f t="shared" si="351"/>
        <v>-</v>
      </c>
    </row>
    <row r="5597" spans="1:9">
      <c r="A5597" s="6">
        <v>5596</v>
      </c>
      <c r="B5597" s="47" t="str">
        <f t="shared" si="348"/>
        <v>000015DC</v>
      </c>
      <c r="C5597" s="47" t="str">
        <f>IFERROR(VLOOKUP(B5597,总表!A:B,2,0),"-")</f>
        <v>-</v>
      </c>
      <c r="D5597" s="6" t="str">
        <f t="shared" si="349"/>
        <v>-</v>
      </c>
      <c r="E5597" s="6" t="str">
        <f>IFERROR(VLOOKUP(B5597,总表!A:D,3,0),"-")</f>
        <v>-</v>
      </c>
      <c r="F5597" s="6" t="str">
        <f t="shared" si="350"/>
        <v>-</v>
      </c>
      <c r="H5597" s="6" t="str">
        <f>IF(IFERROR(VLOOKUP(B5597,总表!A:D,4,0),"露易")=0," ",IFERROR(VLOOKUP(B5597,总表!A:D,4,0),"-"))</f>
        <v>-</v>
      </c>
      <c r="I5597" s="6" t="str">
        <f t="shared" si="351"/>
        <v>-</v>
      </c>
    </row>
    <row r="5598" spans="1:9">
      <c r="A5598" s="6">
        <v>5597</v>
      </c>
      <c r="B5598" s="47" t="str">
        <f t="shared" si="348"/>
        <v>000015DD</v>
      </c>
      <c r="C5598" s="47" t="str">
        <f>IFERROR(VLOOKUP(B5598,总表!A:B,2,0),"-")</f>
        <v>-</v>
      </c>
      <c r="D5598" s="6" t="str">
        <f t="shared" si="349"/>
        <v>-</v>
      </c>
      <c r="E5598" s="6" t="str">
        <f>IFERROR(VLOOKUP(B5598,总表!A:D,3,0),"-")</f>
        <v>-</v>
      </c>
      <c r="F5598" s="6" t="str">
        <f t="shared" si="350"/>
        <v>-</v>
      </c>
      <c r="H5598" s="6" t="str">
        <f>IF(IFERROR(VLOOKUP(B5598,总表!A:D,4,0),"露易")=0," ",IFERROR(VLOOKUP(B5598,总表!A:D,4,0),"-"))</f>
        <v>-</v>
      </c>
      <c r="I5598" s="6" t="str">
        <f t="shared" si="351"/>
        <v>-</v>
      </c>
    </row>
    <row r="5599" spans="1:9">
      <c r="A5599" s="6">
        <v>5598</v>
      </c>
      <c r="B5599" s="47" t="str">
        <f t="shared" si="348"/>
        <v>000015DE</v>
      </c>
      <c r="C5599" s="47" t="str">
        <f>IFERROR(VLOOKUP(B5599,总表!A:B,2,0),"-")</f>
        <v>-</v>
      </c>
      <c r="D5599" s="6" t="str">
        <f t="shared" si="349"/>
        <v>-</v>
      </c>
      <c r="E5599" s="6" t="str">
        <f>IFERROR(VLOOKUP(B5599,总表!A:D,3,0),"-")</f>
        <v>-</v>
      </c>
      <c r="F5599" s="6" t="str">
        <f t="shared" si="350"/>
        <v>-</v>
      </c>
      <c r="H5599" s="6" t="str">
        <f>IF(IFERROR(VLOOKUP(B5599,总表!A:D,4,0),"露易")=0," ",IFERROR(VLOOKUP(B5599,总表!A:D,4,0),"-"))</f>
        <v>-</v>
      </c>
      <c r="I5599" s="6" t="str">
        <f t="shared" si="351"/>
        <v>-</v>
      </c>
    </row>
    <row r="5600" spans="1:9">
      <c r="A5600" s="6">
        <v>5599</v>
      </c>
      <c r="B5600" s="47" t="str">
        <f t="shared" si="348"/>
        <v>000015DF</v>
      </c>
      <c r="C5600" s="47" t="str">
        <f>IFERROR(VLOOKUP(B5600,总表!A:B,2,0),"-")</f>
        <v>-</v>
      </c>
      <c r="D5600" s="6" t="str">
        <f t="shared" si="349"/>
        <v>-</v>
      </c>
      <c r="E5600" s="6" t="str">
        <f>IFERROR(VLOOKUP(B5600,总表!A:D,3,0),"-")</f>
        <v>-</v>
      </c>
      <c r="F5600" s="6" t="str">
        <f t="shared" si="350"/>
        <v>-</v>
      </c>
      <c r="H5600" s="6" t="str">
        <f>IF(IFERROR(VLOOKUP(B5600,总表!A:D,4,0),"露易")=0," ",IFERROR(VLOOKUP(B5600,总表!A:D,4,0),"-"))</f>
        <v>-</v>
      </c>
      <c r="I5600" s="6" t="str">
        <f t="shared" si="351"/>
        <v>-</v>
      </c>
    </row>
    <row r="5601" spans="1:9">
      <c r="A5601" s="6">
        <v>5600</v>
      </c>
      <c r="B5601" s="47" t="str">
        <f t="shared" si="348"/>
        <v>000015E0</v>
      </c>
      <c r="C5601" s="47" t="str">
        <f>IFERROR(VLOOKUP(B5601,总表!A:B,2,0),"-")</f>
        <v>-</v>
      </c>
      <c r="D5601" s="6" t="str">
        <f t="shared" si="349"/>
        <v>-</v>
      </c>
      <c r="E5601" s="6" t="str">
        <f>IFERROR(VLOOKUP(B5601,总表!A:D,3,0),"-")</f>
        <v>-</v>
      </c>
      <c r="F5601" s="6" t="str">
        <f t="shared" si="350"/>
        <v>-</v>
      </c>
      <c r="H5601" s="6" t="str">
        <f>IF(IFERROR(VLOOKUP(B5601,总表!A:D,4,0),"露易")=0," ",IFERROR(VLOOKUP(B5601,总表!A:D,4,0),"-"))</f>
        <v>-</v>
      </c>
      <c r="I5601" s="6" t="str">
        <f t="shared" si="351"/>
        <v>-</v>
      </c>
    </row>
    <row r="5602" spans="1:9">
      <c r="A5602" s="6">
        <v>5601</v>
      </c>
      <c r="B5602" s="47" t="str">
        <f t="shared" si="348"/>
        <v>000015E1</v>
      </c>
      <c r="C5602" s="47" t="str">
        <f>IFERROR(VLOOKUP(B5602,总表!A:B,2,0),"-")</f>
        <v>-</v>
      </c>
      <c r="D5602" s="6" t="str">
        <f t="shared" si="349"/>
        <v>-</v>
      </c>
      <c r="E5602" s="6" t="str">
        <f>IFERROR(VLOOKUP(B5602,总表!A:D,3,0),"-")</f>
        <v>-</v>
      </c>
      <c r="F5602" s="6" t="str">
        <f t="shared" si="350"/>
        <v>-</v>
      </c>
      <c r="H5602" s="6" t="str">
        <f>IF(IFERROR(VLOOKUP(B5602,总表!A:D,4,0),"露易")=0," ",IFERROR(VLOOKUP(B5602,总表!A:D,4,0),"-"))</f>
        <v>-</v>
      </c>
      <c r="I5602" s="6" t="str">
        <f t="shared" si="351"/>
        <v>-</v>
      </c>
    </row>
    <row r="5603" spans="1:9">
      <c r="A5603" s="6">
        <v>5602</v>
      </c>
      <c r="B5603" s="47" t="str">
        <f t="shared" si="348"/>
        <v>000015E2</v>
      </c>
      <c r="C5603" s="47" t="str">
        <f>IFERROR(VLOOKUP(B5603,总表!A:B,2,0),"-")</f>
        <v>-</v>
      </c>
      <c r="D5603" s="6" t="str">
        <f t="shared" si="349"/>
        <v>-</v>
      </c>
      <c r="E5603" s="6" t="str">
        <f>IFERROR(VLOOKUP(B5603,总表!A:D,3,0),"-")</f>
        <v>-</v>
      </c>
      <c r="F5603" s="6" t="str">
        <f t="shared" si="350"/>
        <v>-</v>
      </c>
      <c r="H5603" s="6" t="str">
        <f>IF(IFERROR(VLOOKUP(B5603,总表!A:D,4,0),"露易")=0," ",IFERROR(VLOOKUP(B5603,总表!A:D,4,0),"-"))</f>
        <v>-</v>
      </c>
      <c r="I5603" s="6" t="str">
        <f t="shared" si="351"/>
        <v>-</v>
      </c>
    </row>
    <row r="5604" spans="1:9">
      <c r="A5604" s="6">
        <v>5603</v>
      </c>
      <c r="B5604" s="47" t="str">
        <f t="shared" si="348"/>
        <v>000015E3</v>
      </c>
      <c r="C5604" s="47" t="str">
        <f>IFERROR(VLOOKUP(B5604,总表!A:B,2,0),"-")</f>
        <v>其他类</v>
      </c>
      <c r="D5604" s="6" t="str">
        <f t="shared" si="349"/>
        <v>其他类</v>
      </c>
      <c r="E5604" s="6" t="str">
        <f>IFERROR(VLOOKUP(B5604,总表!A:D,3,0),"-")</f>
        <v>新手DIY手册</v>
      </c>
      <c r="F5604" s="6" t="str">
        <f t="shared" si="350"/>
        <v>新手DIY手册</v>
      </c>
      <c r="H5604" s="6" t="str">
        <f>IF(IFERROR(VLOOKUP(B5604,总表!A:D,4,0),"露易")=0," ",IFERROR(VLOOKUP(B5604,总表!A:D,4,0),"-"))</f>
        <v> </v>
      </c>
      <c r="I5604" s="6" t="str">
        <f t="shared" si="351"/>
        <v> </v>
      </c>
    </row>
    <row r="5605" spans="1:9">
      <c r="A5605" s="6">
        <v>5604</v>
      </c>
      <c r="B5605" s="47" t="str">
        <f t="shared" si="348"/>
        <v>000015E4</v>
      </c>
      <c r="C5605" s="47" t="str">
        <f>IFERROR(VLOOKUP(B5605,总表!A:B,2,0),"-")</f>
        <v>其他类</v>
      </c>
      <c r="D5605" s="6" t="str">
        <f t="shared" si="349"/>
        <v>其他类</v>
      </c>
      <c r="E5605" s="6" t="str">
        <f>IFERROR(VLOOKUP(B5605,总表!A:D,3,0),"-")</f>
        <v>挑战！DIY手册</v>
      </c>
      <c r="F5605" s="6" t="str">
        <f t="shared" si="350"/>
        <v>挑战！DIY手册</v>
      </c>
      <c r="H5605" s="6" t="str">
        <f>IF(IFERROR(VLOOKUP(B5605,总表!A:D,4,0),"露易")=0," ",IFERROR(VLOOKUP(B5605,总表!A:D,4,0),"-"))</f>
        <v> </v>
      </c>
      <c r="I5605" s="6" t="str">
        <f t="shared" si="351"/>
        <v> </v>
      </c>
    </row>
    <row r="5606" spans="1:9">
      <c r="A5606" s="6">
        <v>5605</v>
      </c>
      <c r="B5606" s="47" t="str">
        <f t="shared" si="348"/>
        <v>000015E5</v>
      </c>
      <c r="C5606" s="47" t="str">
        <f>IFERROR(VLOOKUP(B5606,总表!A:B,2,0),"-")</f>
        <v>其他类</v>
      </c>
      <c r="D5606" s="6" t="str">
        <f t="shared" si="349"/>
        <v>其他类</v>
      </c>
      <c r="E5606" s="6" t="str">
        <f>IFERROR(VLOOKUP(B5606,总表!A:D,3,0),"-")</f>
        <v>竟然能这样？！DIY</v>
      </c>
      <c r="F5606" s="6" t="str">
        <f t="shared" si="350"/>
        <v>竟然能这样？！DIY</v>
      </c>
      <c r="H5606" s="6" t="str">
        <f>IF(IFERROR(VLOOKUP(B5606,总表!A:D,4,0),"露易")=0," ",IFERROR(VLOOKUP(B5606,总表!A:D,4,0),"-"))</f>
        <v> </v>
      </c>
      <c r="I5606" s="6" t="str">
        <f t="shared" si="351"/>
        <v> </v>
      </c>
    </row>
    <row r="5607" spans="1:9">
      <c r="A5607" s="6">
        <v>5606</v>
      </c>
      <c r="B5607" s="47" t="str">
        <f t="shared" si="348"/>
        <v>000015E6</v>
      </c>
      <c r="C5607" s="47" t="str">
        <f>IFERROR(VLOOKUP(B5607,总表!A:B,2,0),"-")</f>
        <v>鞋类</v>
      </c>
      <c r="D5607" s="6" t="str">
        <f t="shared" si="349"/>
        <v>鞋类</v>
      </c>
      <c r="E5607" s="6" t="str">
        <f>IFERROR(VLOOKUP(B5607,总表!A:D,3,0),"-")</f>
        <v>洛丽塔鞋</v>
      </c>
      <c r="F5607" s="6" t="str">
        <f t="shared" si="350"/>
        <v>洛丽塔鞋</v>
      </c>
      <c r="H5607" s="6" t="str">
        <f>IF(IFERROR(VLOOKUP(B5607,总表!A:D,4,0),"露易")=0," ",IFERROR(VLOOKUP(B5607,总表!A:D,4,0),"-"))</f>
        <v>粉红</v>
      </c>
      <c r="I5607" s="6" t="str">
        <f t="shared" si="351"/>
        <v>粉红</v>
      </c>
    </row>
    <row r="5608" spans="1:9">
      <c r="A5608" s="6">
        <v>5607</v>
      </c>
      <c r="B5608" s="47" t="str">
        <f t="shared" si="348"/>
        <v>000015E7</v>
      </c>
      <c r="C5608" s="47" t="str">
        <f>IFERROR(VLOOKUP(B5608,总表!A:B,2,0),"-")</f>
        <v>-</v>
      </c>
      <c r="D5608" s="6" t="str">
        <f t="shared" si="349"/>
        <v>-</v>
      </c>
      <c r="E5608" s="6" t="str">
        <f>IFERROR(VLOOKUP(B5608,总表!A:D,3,0),"-")</f>
        <v>-</v>
      </c>
      <c r="F5608" s="6" t="str">
        <f t="shared" si="350"/>
        <v>-</v>
      </c>
      <c r="H5608" s="6" t="str">
        <f>IF(IFERROR(VLOOKUP(B5608,总表!A:D,4,0),"露易")=0," ",IFERROR(VLOOKUP(B5608,总表!A:D,4,0),"-"))</f>
        <v>-</v>
      </c>
      <c r="I5608" s="6" t="str">
        <f t="shared" si="351"/>
        <v>-</v>
      </c>
    </row>
    <row r="5609" spans="1:9">
      <c r="A5609" s="6">
        <v>5608</v>
      </c>
      <c r="B5609" s="47" t="str">
        <f t="shared" si="348"/>
        <v>000015E8</v>
      </c>
      <c r="C5609" s="47" t="str">
        <f>IFERROR(VLOOKUP(B5609,总表!A:B,2,0),"-")</f>
        <v>鞋类</v>
      </c>
      <c r="D5609" s="6" t="str">
        <f t="shared" si="349"/>
        <v>鞋类</v>
      </c>
      <c r="E5609" s="6" t="str">
        <f>IFERROR(VLOOKUP(B5609,总表!A:D,3,0),"-")</f>
        <v>芭蕾舞鞋</v>
      </c>
      <c r="F5609" s="6" t="str">
        <f t="shared" si="350"/>
        <v>芭蕾舞鞋</v>
      </c>
      <c r="H5609" s="6" t="str">
        <f>IF(IFERROR(VLOOKUP(B5609,总表!A:D,4,0),"露易")=0," ",IFERROR(VLOOKUP(B5609,总表!A:D,4,0),"-"))</f>
        <v>粉红</v>
      </c>
      <c r="I5609" s="6" t="str">
        <f t="shared" si="351"/>
        <v>粉红</v>
      </c>
    </row>
    <row r="5610" spans="1:9">
      <c r="A5610" s="6">
        <v>5609</v>
      </c>
      <c r="B5610" s="47" t="str">
        <f t="shared" si="348"/>
        <v>000015E9</v>
      </c>
      <c r="C5610" s="47" t="str">
        <f>IFERROR(VLOOKUP(B5610,总表!A:B,2,0),"-")</f>
        <v>鞋类</v>
      </c>
      <c r="D5610" s="6" t="str">
        <f t="shared" si="349"/>
        <v>鞋类</v>
      </c>
      <c r="E5610" s="51" t="str">
        <f>IFERROR(VLOOKUP(B5610,总表!A:D,3,0),"-")</f>
        <v>视觉系靴</v>
      </c>
      <c r="F5610" s="51" t="str">
        <f t="shared" si="350"/>
        <v>视觉系靴</v>
      </c>
      <c r="H5610" s="6" t="str">
        <f>IF(IFERROR(VLOOKUP(B5610,总表!A:D,4,0),"露易")=0," ",IFERROR(VLOOKUP(B5610,总表!A:D,4,0),"-"))</f>
        <v>黑色</v>
      </c>
      <c r="I5610" s="6" t="str">
        <f t="shared" si="351"/>
        <v>黑色</v>
      </c>
    </row>
    <row r="5611" spans="1:9">
      <c r="A5611" s="6">
        <v>5610</v>
      </c>
      <c r="B5611" s="47" t="str">
        <f t="shared" si="348"/>
        <v>000015EA</v>
      </c>
      <c r="C5611" s="50" t="str">
        <f>IFERROR(VLOOKUP(B5611,总表!A:B,2,0),"-")</f>
        <v>连衣套装</v>
      </c>
      <c r="D5611" s="51" t="str">
        <f t="shared" si="349"/>
        <v>连衣套装</v>
      </c>
      <c r="E5611" s="51" t="str">
        <f>IFERROR(VLOOKUP(B5611,总表!A:D,3,0),"-")</f>
        <v>伦巴舞衣</v>
      </c>
      <c r="F5611" s="51" t="str">
        <f t="shared" si="350"/>
        <v>伦巴舞衣</v>
      </c>
      <c r="H5611" s="51" t="str">
        <f>IF(IFERROR(VLOOKUP(B5611,总表!A:D,4,0),"露易")=0," ",IFERROR(VLOOKUP(B5611,总表!A:D,4,0),"-"))</f>
        <v>红色</v>
      </c>
      <c r="I5611" s="51" t="str">
        <f t="shared" si="351"/>
        <v>红色</v>
      </c>
    </row>
    <row r="5612" spans="1:9">
      <c r="A5612" s="6">
        <v>5611</v>
      </c>
      <c r="B5612" s="47" t="str">
        <f t="shared" si="348"/>
        <v>000015EB</v>
      </c>
      <c r="C5612" s="47" t="str">
        <f>IFERROR(VLOOKUP(B5612,总表!A:B,2,0),"-")</f>
        <v>-</v>
      </c>
      <c r="D5612" s="6" t="str">
        <f t="shared" si="349"/>
        <v>-</v>
      </c>
      <c r="E5612" s="6" t="str">
        <f>IFERROR(VLOOKUP(B5612,总表!A:D,3,0),"-")</f>
        <v>-</v>
      </c>
      <c r="F5612" s="6" t="str">
        <f t="shared" si="350"/>
        <v>-</v>
      </c>
      <c r="H5612" s="6" t="str">
        <f>IF(IFERROR(VLOOKUP(B5612,总表!A:D,4,0),"露易")=0," ",IFERROR(VLOOKUP(B5612,总表!A:D,4,0),"-"))</f>
        <v>-</v>
      </c>
      <c r="I5612" s="6" t="str">
        <f t="shared" si="351"/>
        <v>-</v>
      </c>
    </row>
    <row r="5613" spans="1:9">
      <c r="A5613" s="6">
        <v>5612</v>
      </c>
      <c r="B5613" s="47" t="str">
        <f t="shared" si="348"/>
        <v>000015EC</v>
      </c>
      <c r="C5613" s="47" t="str">
        <f>IFERROR(VLOOKUP(B5613,总表!A:B,2,0),"-")</f>
        <v>-</v>
      </c>
      <c r="D5613" s="6" t="str">
        <f t="shared" si="349"/>
        <v>-</v>
      </c>
      <c r="E5613" s="6" t="str">
        <f>IFERROR(VLOOKUP(B5613,总表!A:D,3,0),"-")</f>
        <v>-</v>
      </c>
      <c r="F5613" s="6" t="str">
        <f t="shared" si="350"/>
        <v>-</v>
      </c>
      <c r="H5613" s="6" t="str">
        <f>IF(IFERROR(VLOOKUP(B5613,总表!A:D,4,0),"露易")=0," ",IFERROR(VLOOKUP(B5613,总表!A:D,4,0),"-"))</f>
        <v>-</v>
      </c>
      <c r="I5613" s="6" t="str">
        <f t="shared" si="351"/>
        <v>-</v>
      </c>
    </row>
    <row r="5614" spans="1:9">
      <c r="A5614" s="6">
        <v>5613</v>
      </c>
      <c r="B5614" s="47" t="str">
        <f t="shared" si="348"/>
        <v>000015ED</v>
      </c>
      <c r="C5614" s="47" t="str">
        <f>IFERROR(VLOOKUP(B5614,总表!A:B,2,0),"-")</f>
        <v>-</v>
      </c>
      <c r="D5614" s="6" t="str">
        <f t="shared" si="349"/>
        <v>-</v>
      </c>
      <c r="E5614" s="6" t="str">
        <f>IFERROR(VLOOKUP(B5614,总表!A:D,3,0),"-")</f>
        <v>-</v>
      </c>
      <c r="F5614" s="6" t="str">
        <f t="shared" si="350"/>
        <v>-</v>
      </c>
      <c r="H5614" s="6" t="str">
        <f>IF(IFERROR(VLOOKUP(B5614,总表!A:D,4,0),"露易")=0," ",IFERROR(VLOOKUP(B5614,总表!A:D,4,0),"-"))</f>
        <v>-</v>
      </c>
      <c r="I5614" s="6" t="str">
        <f t="shared" si="351"/>
        <v>-</v>
      </c>
    </row>
    <row r="5615" spans="1:9">
      <c r="A5615" s="6">
        <v>5614</v>
      </c>
      <c r="B5615" s="47" t="str">
        <f t="shared" si="348"/>
        <v>000015EE</v>
      </c>
      <c r="C5615" s="50" t="str">
        <f>IFERROR(VLOOKUP(B5615,总表!A:B,2,0),"-")</f>
        <v>连衣套装</v>
      </c>
      <c r="D5615" s="51" t="str">
        <f t="shared" si="349"/>
        <v>连衣套装</v>
      </c>
      <c r="E5615" s="6" t="str">
        <f>IFERROR(VLOOKUP(B5615,总表!A:D,3,0),"-")</f>
        <v>甜蛋寿司装</v>
      </c>
      <c r="F5615" s="6" t="str">
        <f t="shared" si="350"/>
        <v>甜蛋寿司装</v>
      </c>
      <c r="H5615" s="6" t="str">
        <f>IF(IFERROR(VLOOKUP(B5615,总表!A:D,4,0),"露易")=0," ",IFERROR(VLOOKUP(B5615,总表!A:D,4,0),"-"))</f>
        <v>白色</v>
      </c>
      <c r="I5615" s="6" t="str">
        <f t="shared" si="351"/>
        <v>白色</v>
      </c>
    </row>
    <row r="5616" spans="1:9">
      <c r="A5616" s="6">
        <v>5615</v>
      </c>
      <c r="B5616" s="47" t="str">
        <f t="shared" si="348"/>
        <v>000015EF</v>
      </c>
      <c r="C5616" s="50" t="str">
        <f>IFERROR(VLOOKUP(B5616,总表!A:B,2,0),"-")</f>
        <v>连衣套装</v>
      </c>
      <c r="D5616" s="51" t="str">
        <f t="shared" si="349"/>
        <v>连衣套装</v>
      </c>
      <c r="E5616" s="51" t="str">
        <f>IFERROR(VLOOKUP(B5616,总表!A:D,3,0),"-")</f>
        <v>鲔鱼寿司装</v>
      </c>
      <c r="F5616" s="51" t="str">
        <f t="shared" si="350"/>
        <v>鲔鱼寿司装</v>
      </c>
      <c r="H5616" s="6" t="str">
        <f>IF(IFERROR(VLOOKUP(B5616,总表!A:D,4,0),"露易")=0," ",IFERROR(VLOOKUP(B5616,总表!A:D,4,0),"-"))</f>
        <v>白色</v>
      </c>
      <c r="I5616" s="6" t="str">
        <f t="shared" si="351"/>
        <v>白色</v>
      </c>
    </row>
    <row r="5617" spans="1:9">
      <c r="A5617" s="6">
        <v>5616</v>
      </c>
      <c r="B5617" s="47" t="str">
        <f t="shared" si="348"/>
        <v>000015F0</v>
      </c>
      <c r="C5617" s="50" t="str">
        <f>IFERROR(VLOOKUP(B5617,总表!A:B,2,0),"-")</f>
        <v>连衣套装</v>
      </c>
      <c r="D5617" s="51" t="str">
        <f t="shared" si="349"/>
        <v>连衣套装</v>
      </c>
      <c r="E5617" s="6" t="str">
        <f>IFERROR(VLOOKUP(B5617,总表!A:D,3,0),"-")</f>
        <v>海鲫寿司装</v>
      </c>
      <c r="F5617" s="6" t="str">
        <f t="shared" si="350"/>
        <v>海鲫寿司装</v>
      </c>
      <c r="H5617" s="6" t="str">
        <f>IF(IFERROR(VLOOKUP(B5617,总表!A:D,4,0),"露易")=0," ",IFERROR(VLOOKUP(B5617,总表!A:D,4,0),"-"))</f>
        <v>白色</v>
      </c>
      <c r="I5617" s="6" t="str">
        <f t="shared" si="351"/>
        <v>白色</v>
      </c>
    </row>
    <row r="5618" spans="1:9">
      <c r="A5618" s="6">
        <v>5617</v>
      </c>
      <c r="B5618" s="47" t="str">
        <f t="shared" si="348"/>
        <v>000015F1</v>
      </c>
      <c r="C5618" s="47" t="str">
        <f>IFERROR(VLOOKUP(B5618,总表!A:B,2,0),"-")</f>
        <v>鞋类</v>
      </c>
      <c r="D5618" s="6" t="str">
        <f t="shared" si="349"/>
        <v>鞋类</v>
      </c>
      <c r="E5618" s="6" t="str">
        <f>IFERROR(VLOOKUP(B5618,总表!A:D,3,0),"-")</f>
        <v>高筒帆布鞋</v>
      </c>
      <c r="F5618" s="6" t="str">
        <f t="shared" si="350"/>
        <v>高筒帆布鞋</v>
      </c>
      <c r="H5618" s="51" t="str">
        <f>IF(IFERROR(VLOOKUP(B5618,总表!A:D,4,0),"露易")=0," ",IFERROR(VLOOKUP(B5618,总表!A:D,4,0),"-"))</f>
        <v>蓝色</v>
      </c>
      <c r="I5618" s="51" t="str">
        <f t="shared" si="351"/>
        <v>蓝色</v>
      </c>
    </row>
    <row r="5619" spans="1:9">
      <c r="A5619" s="6">
        <v>5618</v>
      </c>
      <c r="B5619" s="47" t="str">
        <f t="shared" si="348"/>
        <v>000015F2</v>
      </c>
      <c r="C5619" s="47" t="str">
        <f>IFERROR(VLOOKUP(B5619,总表!A:B,2,0),"-")</f>
        <v>鞋类</v>
      </c>
      <c r="D5619" s="6" t="str">
        <f t="shared" si="349"/>
        <v>鞋类</v>
      </c>
      <c r="E5619" s="6" t="str">
        <f>IFERROR(VLOOKUP(B5619,总表!A:D,3,0),"-")</f>
        <v>木鞋</v>
      </c>
      <c r="F5619" s="6" t="str">
        <f t="shared" si="350"/>
        <v>木鞋</v>
      </c>
      <c r="H5619" s="6" t="str">
        <f>IF(IFERROR(VLOOKUP(B5619,总表!A:D,4,0),"露易")=0," ",IFERROR(VLOOKUP(B5619,总表!A:D,4,0),"-"))</f>
        <v>黄色</v>
      </c>
      <c r="I5619" s="6" t="str">
        <f t="shared" si="351"/>
        <v>黄色</v>
      </c>
    </row>
    <row r="5620" spans="1:9">
      <c r="A5620" s="6">
        <v>5619</v>
      </c>
      <c r="B5620" s="47" t="str">
        <f t="shared" si="348"/>
        <v>000015F3</v>
      </c>
      <c r="C5620" s="47" t="str">
        <f>IFERROR(VLOOKUP(B5620,总表!A:B,2,0),"-")</f>
        <v>鞋类</v>
      </c>
      <c r="D5620" s="6" t="str">
        <f t="shared" si="349"/>
        <v>鞋类</v>
      </c>
      <c r="E5620" s="6" t="str">
        <f>IFERROR(VLOOKUP(B5620,总表!A:D,3,0),"-")</f>
        <v>双带凉鞋</v>
      </c>
      <c r="F5620" s="6" t="str">
        <f t="shared" si="350"/>
        <v>双带凉鞋</v>
      </c>
      <c r="H5620" s="6" t="str">
        <f>IF(IFERROR(VLOOKUP(B5620,总表!A:D,4,0),"露易")=0," ",IFERROR(VLOOKUP(B5620,总表!A:D,4,0),"-"))</f>
        <v>棕色</v>
      </c>
      <c r="I5620" s="6" t="str">
        <f t="shared" si="351"/>
        <v>棕色</v>
      </c>
    </row>
    <row r="5621" spans="1:9">
      <c r="A5621" s="6">
        <v>5620</v>
      </c>
      <c r="B5621" s="47" t="str">
        <f t="shared" si="348"/>
        <v>000015F4</v>
      </c>
      <c r="C5621" s="47" t="str">
        <f>IFERROR(VLOOKUP(B5621,总表!A:B,2,0),"-")</f>
        <v>鞋类</v>
      </c>
      <c r="D5621" s="6" t="str">
        <f t="shared" si="349"/>
        <v>鞋类</v>
      </c>
      <c r="E5621" s="51" t="str">
        <f>IFERROR(VLOOKUP(B5621,总表!A:D,3,0),"-")</f>
        <v>罗马凉鞋</v>
      </c>
      <c r="F5621" s="51" t="str">
        <f t="shared" si="350"/>
        <v>罗马凉鞋</v>
      </c>
      <c r="H5621" s="6" t="str">
        <f>IF(IFERROR(VLOOKUP(B5621,总表!A:D,4,0),"露易")=0," ",IFERROR(VLOOKUP(B5621,总表!A:D,4,0),"-"))</f>
        <v>棕色</v>
      </c>
      <c r="I5621" s="6" t="str">
        <f t="shared" si="351"/>
        <v>棕色</v>
      </c>
    </row>
    <row r="5622" spans="1:9">
      <c r="A5622" s="6">
        <v>5621</v>
      </c>
      <c r="B5622" s="47" t="str">
        <f t="shared" si="348"/>
        <v>000015F5</v>
      </c>
      <c r="C5622" s="47" t="str">
        <f>IFERROR(VLOOKUP(B5622,总表!A:B,2,0),"-")</f>
        <v>上衣</v>
      </c>
      <c r="D5622" s="6" t="str">
        <f t="shared" si="349"/>
        <v>上衣</v>
      </c>
      <c r="E5622" s="6" t="str">
        <f>IFERROR(VLOOKUP(B5622,总表!A:D,3,0),"-")</f>
        <v>水手衬衫</v>
      </c>
      <c r="F5622" s="6" t="str">
        <f t="shared" si="350"/>
        <v>水手衬衫</v>
      </c>
      <c r="H5622" s="6" t="str">
        <f>IF(IFERROR(VLOOKUP(B5622,总表!A:D,4,0),"露易")=0," ",IFERROR(VLOOKUP(B5622,总表!A:D,4,0),"-"))</f>
        <v>海军蓝</v>
      </c>
      <c r="I5622" s="6" t="str">
        <f t="shared" si="351"/>
        <v>海军蓝</v>
      </c>
    </row>
    <row r="5623" spans="1:9">
      <c r="A5623" s="6">
        <v>5622</v>
      </c>
      <c r="B5623" s="47" t="str">
        <f t="shared" si="348"/>
        <v>000015F6</v>
      </c>
      <c r="C5623" s="47" t="str">
        <f>IFERROR(VLOOKUP(B5623,总表!A:B,2,0),"-")</f>
        <v>鞋类</v>
      </c>
      <c r="D5623" s="6" t="str">
        <f t="shared" si="349"/>
        <v>鞋类</v>
      </c>
      <c r="E5623" s="51" t="str">
        <f>IFERROR(VLOOKUP(B5623,总表!A:D,3,0),"-")</f>
        <v>韩服绣花鞋</v>
      </c>
      <c r="F5623" s="51" t="str">
        <f t="shared" si="350"/>
        <v>韩服绣花鞋</v>
      </c>
      <c r="H5623" s="51" t="str">
        <f>IF(IFERROR(VLOOKUP(B5623,总表!A:D,4,0),"露易")=0," ",IFERROR(VLOOKUP(B5623,总表!A:D,4,0),"-"))</f>
        <v>红色</v>
      </c>
      <c r="I5623" s="51" t="str">
        <f t="shared" si="351"/>
        <v>红色</v>
      </c>
    </row>
    <row r="5624" spans="1:9">
      <c r="A5624" s="6">
        <v>5623</v>
      </c>
      <c r="B5624" s="47" t="str">
        <f t="shared" si="348"/>
        <v>000015F7</v>
      </c>
      <c r="C5624" s="47" t="str">
        <f>IFERROR(VLOOKUP(B5624,总表!A:B,2,0),"-")</f>
        <v>-</v>
      </c>
      <c r="D5624" s="6" t="str">
        <f t="shared" si="349"/>
        <v>-</v>
      </c>
      <c r="E5624" s="6" t="str">
        <f>IFERROR(VLOOKUP(B5624,总表!A:D,3,0),"-")</f>
        <v>-</v>
      </c>
      <c r="F5624" s="6" t="str">
        <f t="shared" si="350"/>
        <v>-</v>
      </c>
      <c r="H5624" s="6" t="str">
        <f>IF(IFERROR(VLOOKUP(B5624,总表!A:D,4,0),"露易")=0," ",IFERROR(VLOOKUP(B5624,总表!A:D,4,0),"-"))</f>
        <v>-</v>
      </c>
      <c r="I5624" s="6" t="str">
        <f t="shared" si="351"/>
        <v>-</v>
      </c>
    </row>
    <row r="5625" spans="1:9">
      <c r="A5625" s="6">
        <v>5624</v>
      </c>
      <c r="B5625" s="47" t="str">
        <f t="shared" si="348"/>
        <v>000015F8</v>
      </c>
      <c r="C5625" s="47" t="str">
        <f>IFERROR(VLOOKUP(B5625,总表!A:B,2,0),"-")</f>
        <v>鞋类</v>
      </c>
      <c r="D5625" s="6" t="str">
        <f t="shared" si="349"/>
        <v>鞋类</v>
      </c>
      <c r="E5625" s="6" t="str">
        <f>IFERROR(VLOOKUP(B5625,总表!A:D,3,0),"-")</f>
        <v>英雄靴</v>
      </c>
      <c r="F5625" s="6" t="str">
        <f t="shared" si="350"/>
        <v>英雄靴</v>
      </c>
      <c r="H5625" s="6" t="str">
        <f>IF(IFERROR(VLOOKUP(B5625,总表!A:D,4,0),"露易")=0," ",IFERROR(VLOOKUP(B5625,总表!A:D,4,0),"-"))</f>
        <v>白色</v>
      </c>
      <c r="I5625" s="6" t="str">
        <f t="shared" si="351"/>
        <v>白色</v>
      </c>
    </row>
    <row r="5626" spans="1:9">
      <c r="A5626" s="6">
        <v>5625</v>
      </c>
      <c r="B5626" s="47" t="str">
        <f t="shared" si="348"/>
        <v>000015F9</v>
      </c>
      <c r="C5626" s="47" t="str">
        <f>IFERROR(VLOOKUP(B5626,总表!A:B,2,0),"-")</f>
        <v>上衣</v>
      </c>
      <c r="D5626" s="6" t="str">
        <f t="shared" si="349"/>
        <v>上衣</v>
      </c>
      <c r="E5626" s="6" t="str">
        <f>IFERROR(VLOOKUP(B5626,总表!A:D,3,0),"-")</f>
        <v>Nook Inc.外套</v>
      </c>
      <c r="F5626" s="6" t="str">
        <f t="shared" si="350"/>
        <v>Nook Inc.外套</v>
      </c>
      <c r="H5626" s="51" t="str">
        <f>IF(IFERROR(VLOOKUP(B5626,总表!A:D,4,0),"露易")=0," ",IFERROR(VLOOKUP(B5626,总表!A:D,4,0),"-"))</f>
        <v>绿色</v>
      </c>
      <c r="I5626" s="51" t="str">
        <f t="shared" si="351"/>
        <v>绿色</v>
      </c>
    </row>
    <row r="5627" spans="1:9">
      <c r="A5627" s="6">
        <v>5626</v>
      </c>
      <c r="B5627" s="47" t="str">
        <f t="shared" si="348"/>
        <v>000015FA</v>
      </c>
      <c r="C5627" s="47" t="str">
        <f>IFERROR(VLOOKUP(B5627,总表!A:B,2,0),"-")</f>
        <v>上衣</v>
      </c>
      <c r="D5627" s="6" t="str">
        <f t="shared" si="349"/>
        <v>上衣</v>
      </c>
      <c r="E5627" s="6" t="str">
        <f>IFERROR(VLOOKUP(B5627,总表!A:D,3,0),"-")</f>
        <v>Nook Inc.夏威夷衬衫</v>
      </c>
      <c r="F5627" s="6" t="str">
        <f t="shared" si="350"/>
        <v>Nook Inc.夏威夷衬衫</v>
      </c>
      <c r="H5627" s="6" t="str">
        <f>IF(IFERROR(VLOOKUP(B5627,总表!A:D,4,0),"露易")=0," ",IFERROR(VLOOKUP(B5627,总表!A:D,4,0),"-"))</f>
        <v>象牙色</v>
      </c>
      <c r="I5627" s="6" t="str">
        <f t="shared" si="351"/>
        <v>象牙色</v>
      </c>
    </row>
    <row r="5628" spans="1:9">
      <c r="A5628" s="6">
        <v>5627</v>
      </c>
      <c r="B5628" s="47" t="str">
        <f t="shared" si="348"/>
        <v>000015FB</v>
      </c>
      <c r="C5628" s="47" t="str">
        <f>IFERROR(VLOOKUP(B5628,总表!A:B,2,0),"-")</f>
        <v>帽子类</v>
      </c>
      <c r="D5628" s="6" t="str">
        <f t="shared" si="349"/>
        <v>帽子类</v>
      </c>
      <c r="E5628" s="6" t="str">
        <f>IFERROR(VLOOKUP(B5628,总表!A:D,3,0),"-")</f>
        <v>Nook Inc.帽子</v>
      </c>
      <c r="F5628" s="6" t="str">
        <f t="shared" si="350"/>
        <v>Nook Inc.帽子</v>
      </c>
      <c r="H5628" s="51" t="str">
        <f>IF(IFERROR(VLOOKUP(B5628,总表!A:D,4,0),"露易")=0," ",IFERROR(VLOOKUP(B5628,总表!A:D,4,0),"-"))</f>
        <v>绿色</v>
      </c>
      <c r="I5628" s="51" t="str">
        <f t="shared" si="351"/>
        <v>绿色</v>
      </c>
    </row>
    <row r="5629" spans="1:9">
      <c r="A5629" s="6">
        <v>5628</v>
      </c>
      <c r="B5629" s="47" t="str">
        <f t="shared" si="348"/>
        <v>000015FC</v>
      </c>
      <c r="C5629" s="47" t="str">
        <f>IFERROR(VLOOKUP(B5629,总表!A:B,2,0),"-")</f>
        <v>帽子类</v>
      </c>
      <c r="D5629" s="6" t="str">
        <f t="shared" si="349"/>
        <v>帽子类</v>
      </c>
      <c r="E5629" s="6" t="str">
        <f>IFERROR(VLOOKUP(B5629,总表!A:D,3,0),"-")</f>
        <v>Nook Inc.头巾</v>
      </c>
      <c r="F5629" s="6" t="str">
        <f t="shared" si="350"/>
        <v>Nook Inc.头巾</v>
      </c>
      <c r="H5629" s="6" t="str">
        <f>IF(IFERROR(VLOOKUP(B5629,总表!A:D,4,0),"露易")=0," ",IFERROR(VLOOKUP(B5629,总表!A:D,4,0),"-"))</f>
        <v>黄色</v>
      </c>
      <c r="I5629" s="6" t="str">
        <f t="shared" si="351"/>
        <v>黄色</v>
      </c>
    </row>
    <row r="5630" spans="1:9">
      <c r="A5630" s="6">
        <v>5629</v>
      </c>
      <c r="B5630" s="47" t="str">
        <f t="shared" si="348"/>
        <v>000015FD</v>
      </c>
      <c r="C5630" s="47" t="str">
        <f>IFERROR(VLOOKUP(B5630,总表!A:B,2,0),"-")</f>
        <v>袜子</v>
      </c>
      <c r="D5630" s="6" t="str">
        <f t="shared" si="349"/>
        <v>袜子</v>
      </c>
      <c r="E5630" s="6" t="str">
        <f>IFERROR(VLOOKUP(B5630,总表!A:D,3,0),"-")</f>
        <v>Nook Inc.袜子</v>
      </c>
      <c r="F5630" s="6" t="str">
        <f t="shared" si="350"/>
        <v>Nook Inc.袜子</v>
      </c>
      <c r="H5630" s="6" t="str">
        <f>IF(IFERROR(VLOOKUP(B5630,总表!A:D,4,0),"露易")=0," ",IFERROR(VLOOKUP(B5630,总表!A:D,4,0),"-"))</f>
        <v>黄色</v>
      </c>
      <c r="I5630" s="6" t="str">
        <f t="shared" si="351"/>
        <v>黄色</v>
      </c>
    </row>
    <row r="5631" spans="1:9">
      <c r="A5631" s="6">
        <v>5630</v>
      </c>
      <c r="B5631" s="47" t="str">
        <f t="shared" si="348"/>
        <v>000015FE</v>
      </c>
      <c r="C5631" s="47" t="str">
        <f>IFERROR(VLOOKUP(B5631,总表!A:B,2,0),"-")</f>
        <v>鞋类</v>
      </c>
      <c r="D5631" s="6" t="str">
        <f t="shared" si="349"/>
        <v>鞋类</v>
      </c>
      <c r="E5631" s="6" t="str">
        <f>IFERROR(VLOOKUP(B5631,总表!A:D,3,0),"-")</f>
        <v>Nook Inc.拖鞋</v>
      </c>
      <c r="F5631" s="6" t="str">
        <f t="shared" si="350"/>
        <v>Nook Inc.拖鞋</v>
      </c>
      <c r="H5631" s="6" t="str">
        <f>IF(IFERROR(VLOOKUP(B5631,总表!A:D,4,0),"露易")=0," ",IFERROR(VLOOKUP(B5631,总表!A:D,4,0),"-"))</f>
        <v>白色</v>
      </c>
      <c r="I5631" s="6" t="str">
        <f t="shared" si="351"/>
        <v>白色</v>
      </c>
    </row>
    <row r="5632" spans="1:9">
      <c r="A5632" s="6">
        <v>5631</v>
      </c>
      <c r="B5632" s="47" t="str">
        <f t="shared" si="348"/>
        <v>000015FF</v>
      </c>
      <c r="C5632" s="47" t="str">
        <f>IFERROR(VLOOKUP(B5632,总表!A:B,2,0),"-")</f>
        <v>-</v>
      </c>
      <c r="D5632" s="6" t="str">
        <f t="shared" si="349"/>
        <v>-</v>
      </c>
      <c r="E5632" s="6" t="str">
        <f>IFERROR(VLOOKUP(B5632,总表!A:D,3,0),"-")</f>
        <v>-</v>
      </c>
      <c r="F5632" s="6" t="str">
        <f t="shared" si="350"/>
        <v>-</v>
      </c>
      <c r="H5632" s="6" t="str">
        <f>IF(IFERROR(VLOOKUP(B5632,总表!A:D,4,0),"露易")=0," ",IFERROR(VLOOKUP(B5632,总表!A:D,4,0),"-"))</f>
        <v>-</v>
      </c>
      <c r="I5632" s="6" t="str">
        <f t="shared" si="351"/>
        <v>-</v>
      </c>
    </row>
    <row r="5633" spans="1:9">
      <c r="A5633" s="6">
        <v>5632</v>
      </c>
      <c r="B5633" s="47" t="str">
        <f t="shared" si="348"/>
        <v>00001600</v>
      </c>
      <c r="C5633" s="47" t="str">
        <f>IFERROR(VLOOKUP(B5633,总表!A:B,2,0),"-")</f>
        <v>-</v>
      </c>
      <c r="D5633" s="6" t="str">
        <f t="shared" si="349"/>
        <v>-</v>
      </c>
      <c r="E5633" s="6" t="str">
        <f>IFERROR(VLOOKUP(B5633,总表!A:D,3,0),"-")</f>
        <v>-</v>
      </c>
      <c r="F5633" s="6" t="str">
        <f t="shared" si="350"/>
        <v>-</v>
      </c>
      <c r="H5633" s="6" t="str">
        <f>IF(IFERROR(VLOOKUP(B5633,总表!A:D,4,0),"露易")=0," ",IFERROR(VLOOKUP(B5633,总表!A:D,4,0),"-"))</f>
        <v>-</v>
      </c>
      <c r="I5633" s="6" t="str">
        <f t="shared" si="351"/>
        <v>-</v>
      </c>
    </row>
    <row r="5634" spans="1:9">
      <c r="A5634" s="6">
        <v>5633</v>
      </c>
      <c r="B5634" s="47" t="str">
        <f t="shared" ref="B5634:B5697" si="352">DEC2HEX(ROW(A5633),8)</f>
        <v>00001601</v>
      </c>
      <c r="C5634" s="47" t="str">
        <f>IFERROR(VLOOKUP(B5634,总表!A:B,2,0),"-")</f>
        <v>-</v>
      </c>
      <c r="D5634" s="6" t="str">
        <f t="shared" ref="D5634:D5697" si="353">C5634</f>
        <v>-</v>
      </c>
      <c r="E5634" s="6" t="str">
        <f>IFERROR(VLOOKUP(B5634,总表!A:D,3,0),"-")</f>
        <v>-</v>
      </c>
      <c r="F5634" s="6" t="str">
        <f t="shared" ref="F5634:F5697" si="354">E5634</f>
        <v>-</v>
      </c>
      <c r="H5634" s="6" t="str">
        <f>IF(IFERROR(VLOOKUP(B5634,总表!A:D,4,0),"露易")=0," ",IFERROR(VLOOKUP(B5634,总表!A:D,4,0),"-"))</f>
        <v>-</v>
      </c>
      <c r="I5634" s="6" t="str">
        <f t="shared" ref="I5634:I5697" si="355">H5634</f>
        <v>-</v>
      </c>
    </row>
    <row r="5635" spans="1:9">
      <c r="A5635" s="6">
        <v>5634</v>
      </c>
      <c r="B5635" s="47" t="str">
        <f t="shared" si="352"/>
        <v>00001602</v>
      </c>
      <c r="C5635" s="47" t="str">
        <f>IFERROR(VLOOKUP(B5635,总表!A:B,2,0),"-")</f>
        <v>-</v>
      </c>
      <c r="D5635" s="6" t="str">
        <f t="shared" si="353"/>
        <v>-</v>
      </c>
      <c r="E5635" s="6" t="str">
        <f>IFERROR(VLOOKUP(B5635,总表!A:D,3,0),"-")</f>
        <v>-</v>
      </c>
      <c r="F5635" s="6" t="str">
        <f t="shared" si="354"/>
        <v>-</v>
      </c>
      <c r="H5635" s="6" t="str">
        <f>IF(IFERROR(VLOOKUP(B5635,总表!A:D,4,0),"露易")=0," ",IFERROR(VLOOKUP(B5635,总表!A:D,4,0),"-"))</f>
        <v>-</v>
      </c>
      <c r="I5635" s="6" t="str">
        <f t="shared" si="355"/>
        <v>-</v>
      </c>
    </row>
    <row r="5636" spans="1:9">
      <c r="A5636" s="6">
        <v>5635</v>
      </c>
      <c r="B5636" s="47" t="str">
        <f t="shared" si="352"/>
        <v>00001603</v>
      </c>
      <c r="C5636" s="50" t="str">
        <f>IFERROR(VLOOKUP(B5636,总表!A:B,2,0),"-")</f>
        <v>摆设类</v>
      </c>
      <c r="D5636" s="51" t="str">
        <f t="shared" si="353"/>
        <v>摆设类</v>
      </c>
      <c r="E5636" s="6" t="str">
        <f>IFERROR(VLOOKUP(B5636,总表!A:D,3,0),"-")</f>
        <v>微型图书馆</v>
      </c>
      <c r="F5636" s="6" t="str">
        <f t="shared" si="354"/>
        <v>微型图书馆</v>
      </c>
      <c r="H5636" s="6" t="str">
        <f>IF(IFERROR(VLOOKUP(B5636,总表!A:D,4,0),"露易")=0," ",IFERROR(VLOOKUP(B5636,总表!A:D,4,0),"-"))</f>
        <v> </v>
      </c>
      <c r="I5636" s="6" t="str">
        <f t="shared" si="355"/>
        <v> </v>
      </c>
    </row>
    <row r="5637" spans="1:9">
      <c r="A5637" s="6">
        <v>5636</v>
      </c>
      <c r="B5637" s="47" t="str">
        <f t="shared" si="352"/>
        <v>00001604</v>
      </c>
      <c r="C5637" s="50" t="str">
        <f>IFERROR(VLOOKUP(B5637,总表!A:B,2,0),"-")</f>
        <v>摆设类</v>
      </c>
      <c r="D5637" s="51" t="str">
        <f t="shared" si="353"/>
        <v>摆设类</v>
      </c>
      <c r="E5637" s="6" t="str">
        <f>IFERROR(VLOOKUP(B5637,总表!A:D,3,0),"-")</f>
        <v>木匾额</v>
      </c>
      <c r="F5637" s="6" t="str">
        <f t="shared" si="354"/>
        <v>木匾额</v>
      </c>
      <c r="H5637" s="6" t="str">
        <f>IF(IFERROR(VLOOKUP(B5637,总表!A:D,4,0),"露易")=0," ",IFERROR(VLOOKUP(B5637,总表!A:D,4,0),"-"))</f>
        <v> </v>
      </c>
      <c r="I5637" s="6" t="str">
        <f t="shared" si="355"/>
        <v> </v>
      </c>
    </row>
    <row r="5638" spans="1:9">
      <c r="A5638" s="6">
        <v>5637</v>
      </c>
      <c r="B5638" s="47" t="str">
        <f t="shared" si="352"/>
        <v>00001605</v>
      </c>
      <c r="C5638" s="47" t="str">
        <f>IFERROR(VLOOKUP(B5638,总表!A:B,2,0),"-")</f>
        <v>-</v>
      </c>
      <c r="D5638" s="6" t="str">
        <f t="shared" si="353"/>
        <v>-</v>
      </c>
      <c r="E5638" s="6" t="str">
        <f>IFERROR(VLOOKUP(B5638,总表!A:D,3,0),"-")</f>
        <v>-</v>
      </c>
      <c r="F5638" s="6" t="str">
        <f t="shared" si="354"/>
        <v>-</v>
      </c>
      <c r="H5638" s="6" t="str">
        <f>IF(IFERROR(VLOOKUP(B5638,总表!A:D,4,0),"露易")=0," ",IFERROR(VLOOKUP(B5638,总表!A:D,4,0),"-"))</f>
        <v>-</v>
      </c>
      <c r="I5638" s="6" t="str">
        <f t="shared" si="355"/>
        <v>-</v>
      </c>
    </row>
    <row r="5639" spans="1:9">
      <c r="A5639" s="6">
        <v>5638</v>
      </c>
      <c r="B5639" s="47" t="str">
        <f t="shared" si="352"/>
        <v>00001606</v>
      </c>
      <c r="C5639" s="47" t="str">
        <f>IFERROR(VLOOKUP(B5639,总表!A:B,2,0),"-")</f>
        <v>鞋类</v>
      </c>
      <c r="D5639" s="6" t="str">
        <f t="shared" si="353"/>
        <v>鞋类</v>
      </c>
      <c r="E5639" s="51" t="str">
        <f>IFERROR(VLOOKUP(B5639,总表!A:D,3,0),"-")</f>
        <v>篮球鞋</v>
      </c>
      <c r="F5639" s="51" t="str">
        <f t="shared" si="354"/>
        <v>篮球鞋</v>
      </c>
      <c r="H5639" s="51" t="str">
        <f>IF(IFERROR(VLOOKUP(B5639,总表!A:D,4,0),"露易")=0," ",IFERROR(VLOOKUP(B5639,总表!A:D,4,0),"-"))</f>
        <v>红色</v>
      </c>
      <c r="I5639" s="51" t="str">
        <f t="shared" si="355"/>
        <v>红色</v>
      </c>
    </row>
    <row r="5640" spans="1:9">
      <c r="A5640" s="6">
        <v>5639</v>
      </c>
      <c r="B5640" s="47" t="str">
        <f t="shared" si="352"/>
        <v>00001607</v>
      </c>
      <c r="C5640" s="47" t="str">
        <f>IFERROR(VLOOKUP(B5640,总表!A:B,2,0),"-")</f>
        <v>鞋类</v>
      </c>
      <c r="D5640" s="6" t="str">
        <f t="shared" si="353"/>
        <v>鞋类</v>
      </c>
      <c r="E5640" s="6" t="str">
        <f>IFERROR(VLOOKUP(B5640,总表!A:D,3,0),"-")</f>
        <v>小丑鞋</v>
      </c>
      <c r="F5640" s="6" t="str">
        <f t="shared" si="354"/>
        <v>小丑鞋</v>
      </c>
      <c r="H5640" s="6" t="str">
        <f>IF(IFERROR(VLOOKUP(B5640,总表!A:D,4,0),"露易")=0," ",IFERROR(VLOOKUP(B5640,总表!A:D,4,0),"-"))</f>
        <v>紫色</v>
      </c>
      <c r="I5640" s="6" t="str">
        <f t="shared" si="355"/>
        <v>紫色</v>
      </c>
    </row>
    <row r="5641" spans="1:9">
      <c r="A5641" s="6">
        <v>5640</v>
      </c>
      <c r="B5641" s="47" t="str">
        <f t="shared" si="352"/>
        <v>00001608</v>
      </c>
      <c r="C5641" s="47" t="str">
        <f>IFERROR(VLOOKUP(B5641,总表!A:B,2,0),"-")</f>
        <v>鞋类</v>
      </c>
      <c r="D5641" s="6" t="str">
        <f t="shared" si="353"/>
        <v>鞋类</v>
      </c>
      <c r="E5641" s="51" t="str">
        <f>IFERROR(VLOOKUP(B5641,总表!A:D,3,0),"-")</f>
        <v>户外凉鞋</v>
      </c>
      <c r="F5641" s="51" t="str">
        <f t="shared" si="354"/>
        <v>户外凉鞋</v>
      </c>
      <c r="H5641" s="51" t="str">
        <f>IF(IFERROR(VLOOKUP(B5641,总表!A:D,4,0),"露易")=0," ",IFERROR(VLOOKUP(B5641,总表!A:D,4,0),"-"))</f>
        <v>绿色</v>
      </c>
      <c r="I5641" s="51" t="str">
        <f t="shared" si="355"/>
        <v>绿色</v>
      </c>
    </row>
    <row r="5642" spans="1:9">
      <c r="A5642" s="6">
        <v>5641</v>
      </c>
      <c r="B5642" s="47" t="str">
        <f t="shared" si="352"/>
        <v>00001609</v>
      </c>
      <c r="C5642" s="47" t="str">
        <f>IFERROR(VLOOKUP(B5642,总表!A:B,2,0),"-")</f>
        <v>房门装饰</v>
      </c>
      <c r="D5642" s="6" t="str">
        <f t="shared" si="353"/>
        <v>房门装饰</v>
      </c>
      <c r="E5642" s="6" t="str">
        <f>IFERROR(VLOOKUP(B5642,总表!A:D,3,0),"-")</f>
        <v>百合花环</v>
      </c>
      <c r="F5642" s="6" t="str">
        <f t="shared" si="354"/>
        <v>百合花环</v>
      </c>
      <c r="H5642" s="6" t="str">
        <f>IF(IFERROR(VLOOKUP(B5642,总表!A:D,4,0),"露易")=0," ",IFERROR(VLOOKUP(B5642,总表!A:D,4,0),"-"))</f>
        <v> </v>
      </c>
      <c r="I5642" s="6" t="str">
        <f t="shared" si="355"/>
        <v> </v>
      </c>
    </row>
    <row r="5643" spans="1:9">
      <c r="A5643" s="6">
        <v>5642</v>
      </c>
      <c r="B5643" s="47" t="str">
        <f t="shared" si="352"/>
        <v>0000160A</v>
      </c>
      <c r="C5643" s="47" t="str">
        <f>IFERROR(VLOOKUP(B5643,总表!A:B,2,0),"-")</f>
        <v>帽子类</v>
      </c>
      <c r="D5643" s="6" t="str">
        <f t="shared" si="353"/>
        <v>帽子类</v>
      </c>
      <c r="E5643" s="6" t="str">
        <f>IFERROR(VLOOKUP(B5643,总表!A:D,3,0),"-")</f>
        <v>蛋壳</v>
      </c>
      <c r="F5643" s="6" t="str">
        <f t="shared" si="354"/>
        <v>蛋壳</v>
      </c>
      <c r="H5643" s="6" t="str">
        <f>IF(IFERROR(VLOOKUP(B5643,总表!A:D,4,0),"露易")=0," ",IFERROR(VLOOKUP(B5643,总表!A:D,4,0),"-"))</f>
        <v>白色</v>
      </c>
      <c r="I5643" s="6" t="str">
        <f t="shared" si="355"/>
        <v>白色</v>
      </c>
    </row>
    <row r="5644" spans="1:9">
      <c r="A5644" s="6">
        <v>5643</v>
      </c>
      <c r="B5644" s="47" t="str">
        <f t="shared" si="352"/>
        <v>0000160B</v>
      </c>
      <c r="C5644" s="47" t="str">
        <f>IFERROR(VLOOKUP(B5644,总表!A:B,2,0),"-")</f>
        <v>鞋类</v>
      </c>
      <c r="D5644" s="6" t="str">
        <f t="shared" si="353"/>
        <v>鞋类</v>
      </c>
      <c r="E5644" s="6" t="str">
        <f>IFERROR(VLOOKUP(B5644,总表!A:D,3,0),"-")</f>
        <v>西部牛仔靴</v>
      </c>
      <c r="F5644" s="6" t="str">
        <f t="shared" si="354"/>
        <v>西部牛仔靴</v>
      </c>
      <c r="H5644" s="6" t="str">
        <f>IF(IFERROR(VLOOKUP(B5644,总表!A:D,4,0),"露易")=0," ",IFERROR(VLOOKUP(B5644,总表!A:D,4,0),"-"))</f>
        <v>棕色</v>
      </c>
      <c r="I5644" s="6" t="str">
        <f t="shared" si="355"/>
        <v>棕色</v>
      </c>
    </row>
    <row r="5645" spans="1:9">
      <c r="A5645" s="6">
        <v>5644</v>
      </c>
      <c r="B5645" s="47" t="str">
        <f t="shared" si="352"/>
        <v>0000160C</v>
      </c>
      <c r="C5645" s="50" t="str">
        <f>IFERROR(VLOOKUP(B5645,总表!A:B,2,0),"-")</f>
        <v>连衣套装</v>
      </c>
      <c r="D5645" s="51" t="str">
        <f t="shared" si="353"/>
        <v>连衣套装</v>
      </c>
      <c r="E5645" s="6" t="str">
        <f>IFERROR(VLOOKUP(B5645,总表!A:D,3,0),"-")</f>
        <v>小鸡装</v>
      </c>
      <c r="F5645" s="6" t="str">
        <f t="shared" si="354"/>
        <v>小鸡装</v>
      </c>
      <c r="H5645" s="6" t="str">
        <f>IF(IFERROR(VLOOKUP(B5645,总表!A:D,4,0),"露易")=0," ",IFERROR(VLOOKUP(B5645,总表!A:D,4,0),"-"))</f>
        <v>黄色</v>
      </c>
      <c r="I5645" s="6" t="str">
        <f t="shared" si="355"/>
        <v>黄色</v>
      </c>
    </row>
    <row r="5646" spans="1:9">
      <c r="A5646" s="6">
        <v>5645</v>
      </c>
      <c r="B5646" s="47" t="str">
        <f t="shared" si="352"/>
        <v>0000160D</v>
      </c>
      <c r="C5646" s="50" t="str">
        <f>IFERROR(VLOOKUP(B5646,总表!A:B,2,0),"-")</f>
        <v>连衣套装</v>
      </c>
      <c r="D5646" s="51" t="str">
        <f t="shared" si="353"/>
        <v>连衣套装</v>
      </c>
      <c r="E5646" s="51" t="str">
        <f>IFERROR(VLOOKUP(B5646,总表!A:D,3,0),"-")</f>
        <v>伦巴舞裙</v>
      </c>
      <c r="F5646" s="51" t="str">
        <f t="shared" si="354"/>
        <v>伦巴舞裙</v>
      </c>
      <c r="H5646" s="51" t="str">
        <f>IF(IFERROR(VLOOKUP(B5646,总表!A:D,4,0),"露易")=0," ",IFERROR(VLOOKUP(B5646,总表!A:D,4,0),"-"))</f>
        <v>红色</v>
      </c>
      <c r="I5646" s="51" t="str">
        <f t="shared" si="355"/>
        <v>红色</v>
      </c>
    </row>
    <row r="5647" spans="1:9">
      <c r="A5647" s="6">
        <v>5646</v>
      </c>
      <c r="B5647" s="47" t="str">
        <f t="shared" si="352"/>
        <v>0000160E</v>
      </c>
      <c r="C5647" s="47" t="str">
        <f>IFERROR(VLOOKUP(B5647,总表!A:B,2,0),"-")</f>
        <v>-</v>
      </c>
      <c r="D5647" s="6" t="str">
        <f t="shared" si="353"/>
        <v>-</v>
      </c>
      <c r="E5647" s="6" t="str">
        <f>IFERROR(VLOOKUP(B5647,总表!A:D,3,0),"-")</f>
        <v>-</v>
      </c>
      <c r="F5647" s="6" t="str">
        <f t="shared" si="354"/>
        <v>-</v>
      </c>
      <c r="H5647" s="6" t="str">
        <f>IF(IFERROR(VLOOKUP(B5647,总表!A:D,4,0),"露易")=0," ",IFERROR(VLOOKUP(B5647,总表!A:D,4,0),"-"))</f>
        <v>-</v>
      </c>
      <c r="I5647" s="6" t="str">
        <f t="shared" si="355"/>
        <v>-</v>
      </c>
    </row>
    <row r="5648" spans="1:9">
      <c r="A5648" s="6">
        <v>5647</v>
      </c>
      <c r="B5648" s="47" t="str">
        <f t="shared" si="352"/>
        <v>0000160F</v>
      </c>
      <c r="C5648" s="47" t="str">
        <f>IFERROR(VLOOKUP(B5648,总表!A:B,2,0),"-")</f>
        <v>-</v>
      </c>
      <c r="D5648" s="6" t="str">
        <f t="shared" si="353"/>
        <v>-</v>
      </c>
      <c r="E5648" s="6" t="str">
        <f>IFERROR(VLOOKUP(B5648,总表!A:D,3,0),"-")</f>
        <v>-</v>
      </c>
      <c r="F5648" s="6" t="str">
        <f t="shared" si="354"/>
        <v>-</v>
      </c>
      <c r="H5648" s="6" t="str">
        <f>IF(IFERROR(VLOOKUP(B5648,总表!A:D,4,0),"露易")=0," ",IFERROR(VLOOKUP(B5648,总表!A:D,4,0),"-"))</f>
        <v>-</v>
      </c>
      <c r="I5648" s="6" t="str">
        <f t="shared" si="355"/>
        <v>-</v>
      </c>
    </row>
    <row r="5649" spans="1:9">
      <c r="A5649" s="6">
        <v>5648</v>
      </c>
      <c r="B5649" s="47" t="str">
        <f t="shared" si="352"/>
        <v>00001610</v>
      </c>
      <c r="C5649" s="47" t="str">
        <f>IFERROR(VLOOKUP(B5649,总表!A:B,2,0),"-")</f>
        <v>-</v>
      </c>
      <c r="D5649" s="6" t="str">
        <f t="shared" si="353"/>
        <v>-</v>
      </c>
      <c r="E5649" s="6" t="str">
        <f>IFERROR(VLOOKUP(B5649,总表!A:D,3,0),"-")</f>
        <v>-</v>
      </c>
      <c r="F5649" s="6" t="str">
        <f t="shared" si="354"/>
        <v>-</v>
      </c>
      <c r="H5649" s="6" t="str">
        <f>IF(IFERROR(VLOOKUP(B5649,总表!A:D,4,0),"露易")=0," ",IFERROR(VLOOKUP(B5649,总表!A:D,4,0),"-"))</f>
        <v>-</v>
      </c>
      <c r="I5649" s="6" t="str">
        <f t="shared" si="355"/>
        <v>-</v>
      </c>
    </row>
    <row r="5650" spans="1:9">
      <c r="A5650" s="6">
        <v>5649</v>
      </c>
      <c r="B5650" s="47" t="str">
        <f t="shared" si="352"/>
        <v>00001611</v>
      </c>
      <c r="C5650" s="47" t="str">
        <f>IFERROR(VLOOKUP(B5650,总表!A:B,2,0),"-")</f>
        <v>-</v>
      </c>
      <c r="D5650" s="6" t="str">
        <f t="shared" si="353"/>
        <v>-</v>
      </c>
      <c r="E5650" s="6" t="str">
        <f>IFERROR(VLOOKUP(B5650,总表!A:D,3,0),"-")</f>
        <v>-</v>
      </c>
      <c r="F5650" s="6" t="str">
        <f t="shared" si="354"/>
        <v>-</v>
      </c>
      <c r="H5650" s="6" t="str">
        <f>IF(IFERROR(VLOOKUP(B5650,总表!A:D,4,0),"露易")=0," ",IFERROR(VLOOKUP(B5650,总表!A:D,4,0),"-"))</f>
        <v>-</v>
      </c>
      <c r="I5650" s="6" t="str">
        <f t="shared" si="355"/>
        <v>-</v>
      </c>
    </row>
    <row r="5651" spans="1:9">
      <c r="A5651" s="6">
        <v>5650</v>
      </c>
      <c r="B5651" s="47" t="str">
        <f t="shared" si="352"/>
        <v>00001612</v>
      </c>
      <c r="C5651" s="47" t="str">
        <f>IFERROR(VLOOKUP(B5651,总表!A:B,2,0),"-")</f>
        <v>-</v>
      </c>
      <c r="D5651" s="6" t="str">
        <f t="shared" si="353"/>
        <v>-</v>
      </c>
      <c r="E5651" s="6" t="str">
        <f>IFERROR(VLOOKUP(B5651,总表!A:D,3,0),"-")</f>
        <v>-</v>
      </c>
      <c r="F5651" s="6" t="str">
        <f t="shared" si="354"/>
        <v>-</v>
      </c>
      <c r="H5651" s="6" t="str">
        <f>IF(IFERROR(VLOOKUP(B5651,总表!A:D,4,0),"露易")=0," ",IFERROR(VLOOKUP(B5651,总表!A:D,4,0),"-"))</f>
        <v>-</v>
      </c>
      <c r="I5651" s="6" t="str">
        <f t="shared" si="355"/>
        <v>-</v>
      </c>
    </row>
    <row r="5652" spans="1:9">
      <c r="A5652" s="6">
        <v>5651</v>
      </c>
      <c r="B5652" s="47" t="str">
        <f t="shared" si="352"/>
        <v>00001613</v>
      </c>
      <c r="C5652" s="47" t="str">
        <f>IFERROR(VLOOKUP(B5652,总表!A:B,2,0),"-")</f>
        <v>-</v>
      </c>
      <c r="D5652" s="6" t="str">
        <f t="shared" si="353"/>
        <v>-</v>
      </c>
      <c r="E5652" s="6" t="str">
        <f>IFERROR(VLOOKUP(B5652,总表!A:D,3,0),"-")</f>
        <v>-</v>
      </c>
      <c r="F5652" s="6" t="str">
        <f t="shared" si="354"/>
        <v>-</v>
      </c>
      <c r="H5652" s="6" t="str">
        <f>IF(IFERROR(VLOOKUP(B5652,总表!A:D,4,0),"露易")=0," ",IFERROR(VLOOKUP(B5652,总表!A:D,4,0),"-"))</f>
        <v>-</v>
      </c>
      <c r="I5652" s="6" t="str">
        <f t="shared" si="355"/>
        <v>-</v>
      </c>
    </row>
    <row r="5653" spans="1:9">
      <c r="A5653" s="6">
        <v>5652</v>
      </c>
      <c r="B5653" s="47" t="str">
        <f t="shared" si="352"/>
        <v>00001614</v>
      </c>
      <c r="C5653" s="47" t="str">
        <f>IFERROR(VLOOKUP(B5653,总表!A:B,2,0),"-")</f>
        <v>鞋类</v>
      </c>
      <c r="D5653" s="6" t="str">
        <f t="shared" si="353"/>
        <v>鞋类</v>
      </c>
      <c r="E5653" s="6" t="str">
        <f>IFERROR(VLOOKUP(B5653,总表!A:D,3,0),"-")</f>
        <v>水陆凉鞋</v>
      </c>
      <c r="F5653" s="6" t="str">
        <f t="shared" si="354"/>
        <v>水陆凉鞋</v>
      </c>
      <c r="H5653" s="6" t="str">
        <f>IF(IFERROR(VLOOKUP(B5653,总表!A:D,4,0),"露易")=0," ",IFERROR(VLOOKUP(B5653,总表!A:D,4,0),"-"))</f>
        <v>粉红</v>
      </c>
      <c r="I5653" s="6" t="str">
        <f t="shared" si="355"/>
        <v>粉红</v>
      </c>
    </row>
    <row r="5654" spans="1:9">
      <c r="A5654" s="6">
        <v>5653</v>
      </c>
      <c r="B5654" s="47" t="str">
        <f t="shared" si="352"/>
        <v>00001615</v>
      </c>
      <c r="C5654" s="50" t="str">
        <f>IFERROR(VLOOKUP(B5654,总表!A:B,2,0),"-")</f>
        <v>连衣套装</v>
      </c>
      <c r="D5654" s="51" t="str">
        <f t="shared" si="353"/>
        <v>连衣套装</v>
      </c>
      <c r="E5654" s="6" t="str">
        <f>IFERROR(VLOOKUP(B5654,总表!A:D,3,0),"-")</f>
        <v>中山装</v>
      </c>
      <c r="F5654" s="6" t="str">
        <f t="shared" si="354"/>
        <v>中山装</v>
      </c>
      <c r="H5654" s="6" t="str">
        <f>IF(IFERROR(VLOOKUP(B5654,总表!A:D,4,0),"露易")=0," ",IFERROR(VLOOKUP(B5654,总表!A:D,4,0),"-"))</f>
        <v>黑色</v>
      </c>
      <c r="I5654" s="6" t="str">
        <f t="shared" si="355"/>
        <v>黑色</v>
      </c>
    </row>
    <row r="5655" spans="1:9">
      <c r="A5655" s="6">
        <v>5654</v>
      </c>
      <c r="B5655" s="47" t="str">
        <f t="shared" si="352"/>
        <v>00001616</v>
      </c>
      <c r="C5655" s="47" t="str">
        <f>IFERROR(VLOOKUP(B5655,总表!A:B,2,0),"-")</f>
        <v>鞋类</v>
      </c>
      <c r="D5655" s="6" t="str">
        <f t="shared" si="353"/>
        <v>鞋类</v>
      </c>
      <c r="E5655" s="51" t="str">
        <f>IFERROR(VLOOKUP(B5655,总表!A:D,3,0),"-")</f>
        <v>钉鞋</v>
      </c>
      <c r="F5655" s="51" t="str">
        <f t="shared" si="354"/>
        <v>钉鞋</v>
      </c>
      <c r="H5655" s="51" t="str">
        <f>IF(IFERROR(VLOOKUP(B5655,总表!A:D,4,0),"露易")=0," ",IFERROR(VLOOKUP(B5655,总表!A:D,4,0),"-"))</f>
        <v>蓝色</v>
      </c>
      <c r="I5655" s="51" t="str">
        <f t="shared" si="355"/>
        <v>蓝色</v>
      </c>
    </row>
    <row r="5656" spans="1:9">
      <c r="A5656" s="6">
        <v>5655</v>
      </c>
      <c r="B5656" s="47" t="str">
        <f t="shared" si="352"/>
        <v>00001617</v>
      </c>
      <c r="C5656" s="47" t="str">
        <f>IFERROR(VLOOKUP(B5656,总表!A:B,2,0),"-")</f>
        <v>鞋类</v>
      </c>
      <c r="D5656" s="6" t="str">
        <f t="shared" si="353"/>
        <v>鞋类</v>
      </c>
      <c r="E5656" s="6" t="str">
        <f>IFERROR(VLOOKUP(B5656,总表!A:D,3,0),"-")</f>
        <v>尖头鞋</v>
      </c>
      <c r="F5656" s="6" t="str">
        <f t="shared" si="354"/>
        <v>尖头鞋</v>
      </c>
      <c r="H5656" s="51" t="str">
        <f>IF(IFERROR(VLOOKUP(B5656,总表!A:D,4,0),"露易")=0," ",IFERROR(VLOOKUP(B5656,总表!A:D,4,0),"-"))</f>
        <v>红色</v>
      </c>
      <c r="I5656" s="51" t="str">
        <f t="shared" si="355"/>
        <v>红色</v>
      </c>
    </row>
    <row r="5657" spans="1:9">
      <c r="A5657" s="6">
        <v>5656</v>
      </c>
      <c r="B5657" s="47" t="str">
        <f t="shared" si="352"/>
        <v>00001618</v>
      </c>
      <c r="C5657" s="47" t="str">
        <f>IFERROR(VLOOKUP(B5657,总表!A:B,2,0),"-")</f>
        <v>-</v>
      </c>
      <c r="D5657" s="6" t="str">
        <f t="shared" si="353"/>
        <v>-</v>
      </c>
      <c r="E5657" s="6" t="str">
        <f>IFERROR(VLOOKUP(B5657,总表!A:D,3,0),"-")</f>
        <v>-</v>
      </c>
      <c r="F5657" s="6" t="str">
        <f t="shared" si="354"/>
        <v>-</v>
      </c>
      <c r="H5657" s="6" t="str">
        <f>IF(IFERROR(VLOOKUP(B5657,总表!A:D,4,0),"露易")=0," ",IFERROR(VLOOKUP(B5657,总表!A:D,4,0),"-"))</f>
        <v>-</v>
      </c>
      <c r="I5657" s="6" t="str">
        <f t="shared" si="355"/>
        <v>-</v>
      </c>
    </row>
    <row r="5658" spans="1:9">
      <c r="A5658" s="6">
        <v>5657</v>
      </c>
      <c r="B5658" s="47" t="str">
        <f t="shared" si="352"/>
        <v>00001619</v>
      </c>
      <c r="C5658" s="47" t="str">
        <f>IFERROR(VLOOKUP(B5658,总表!A:B,2,0),"-")</f>
        <v>-</v>
      </c>
      <c r="D5658" s="6" t="str">
        <f t="shared" si="353"/>
        <v>-</v>
      </c>
      <c r="E5658" s="6" t="str">
        <f>IFERROR(VLOOKUP(B5658,总表!A:D,3,0),"-")</f>
        <v>-</v>
      </c>
      <c r="F5658" s="6" t="str">
        <f t="shared" si="354"/>
        <v>-</v>
      </c>
      <c r="H5658" s="6" t="str">
        <f>IF(IFERROR(VLOOKUP(B5658,总表!A:D,4,0),"露易")=0," ",IFERROR(VLOOKUP(B5658,总表!A:D,4,0),"-"))</f>
        <v>-</v>
      </c>
      <c r="I5658" s="6" t="str">
        <f t="shared" si="355"/>
        <v>-</v>
      </c>
    </row>
    <row r="5659" spans="1:9">
      <c r="A5659" s="6">
        <v>5658</v>
      </c>
      <c r="B5659" s="47" t="str">
        <f t="shared" si="352"/>
        <v>0000161A</v>
      </c>
      <c r="C5659" s="47" t="str">
        <f>IFERROR(VLOOKUP(B5659,总表!A:B,2,0),"-")</f>
        <v>上衣</v>
      </c>
      <c r="D5659" s="6" t="str">
        <f t="shared" si="353"/>
        <v>上衣</v>
      </c>
      <c r="E5659" s="6" t="str">
        <f>IFERROR(VLOOKUP(B5659,总表!A:D,3,0),"-")</f>
        <v>西欧渔夫衬衫</v>
      </c>
      <c r="F5659" s="6" t="str">
        <f t="shared" si="354"/>
        <v>西欧渔夫衬衫</v>
      </c>
      <c r="H5659" s="51" t="str">
        <f>IF(IFERROR(VLOOKUP(B5659,总表!A:D,4,0),"露易")=0," ",IFERROR(VLOOKUP(B5659,总表!A:D,4,0),"-"))</f>
        <v>蓝色</v>
      </c>
      <c r="I5659" s="51" t="str">
        <f t="shared" si="355"/>
        <v>蓝色</v>
      </c>
    </row>
    <row r="5660" spans="1:9">
      <c r="A5660" s="6">
        <v>5659</v>
      </c>
      <c r="B5660" s="47" t="str">
        <f t="shared" si="352"/>
        <v>0000161B</v>
      </c>
      <c r="C5660" s="47" t="str">
        <f>IFERROR(VLOOKUP(B5660,总表!A:B,2,0),"-")</f>
        <v>鞋类</v>
      </c>
      <c r="D5660" s="6" t="str">
        <f t="shared" si="353"/>
        <v>鞋类</v>
      </c>
      <c r="E5660" s="6" t="str">
        <f>IFERROR(VLOOKUP(B5660,总表!A:D,3,0),"-")</f>
        <v>气垫鞋</v>
      </c>
      <c r="F5660" s="6" t="str">
        <f t="shared" si="354"/>
        <v>气垫鞋</v>
      </c>
      <c r="H5660" s="6" t="str">
        <f>IF(IFERROR(VLOOKUP(B5660,总表!A:D,4,0),"露易")=0," ",IFERROR(VLOOKUP(B5660,总表!A:D,4,0),"-"))</f>
        <v>橘色</v>
      </c>
      <c r="I5660" s="6" t="str">
        <f t="shared" si="355"/>
        <v>橘色</v>
      </c>
    </row>
    <row r="5661" spans="1:9">
      <c r="A5661" s="6">
        <v>5660</v>
      </c>
      <c r="B5661" s="47" t="str">
        <f t="shared" si="352"/>
        <v>0000161C</v>
      </c>
      <c r="C5661" s="47" t="str">
        <f>IFERROR(VLOOKUP(B5661,总表!A:B,2,0),"-")</f>
        <v>鞋类</v>
      </c>
      <c r="D5661" s="6" t="str">
        <f t="shared" si="353"/>
        <v>鞋类</v>
      </c>
      <c r="E5661" s="6" t="str">
        <f>IFERROR(VLOOKUP(B5661,总表!A:D,3,0),"-")</f>
        <v>滑雪靴</v>
      </c>
      <c r="F5661" s="6" t="str">
        <f t="shared" si="354"/>
        <v>滑雪靴</v>
      </c>
      <c r="H5661" s="6" t="str">
        <f>IF(IFERROR(VLOOKUP(B5661,总表!A:D,4,0),"露易")=0," ",IFERROR(VLOOKUP(B5661,总表!A:D,4,0),"-"))</f>
        <v>白色</v>
      </c>
      <c r="I5661" s="6" t="str">
        <f t="shared" si="355"/>
        <v>白色</v>
      </c>
    </row>
    <row r="5662" spans="1:9">
      <c r="A5662" s="6">
        <v>5661</v>
      </c>
      <c r="B5662" s="47" t="str">
        <f t="shared" si="352"/>
        <v>0000161D</v>
      </c>
      <c r="C5662" s="47" t="str">
        <f>IFERROR(VLOOKUP(B5662,总表!A:B,2,0),"-")</f>
        <v>房内墙纸</v>
      </c>
      <c r="D5662" s="6" t="str">
        <f t="shared" si="353"/>
        <v>房内墙纸</v>
      </c>
      <c r="E5662" s="6" t="str">
        <f>IFERROR(VLOOKUP(B5662,总表!A:D,3,0),"-")</f>
        <v>南方海洋墙</v>
      </c>
      <c r="F5662" s="6" t="str">
        <f t="shared" si="354"/>
        <v>南方海洋墙</v>
      </c>
      <c r="H5662" s="6" t="str">
        <f>IF(IFERROR(VLOOKUP(B5662,总表!A:D,4,0),"露易")=0," ",IFERROR(VLOOKUP(B5662,总表!A:D,4,0),"-"))</f>
        <v> </v>
      </c>
      <c r="I5662" s="6" t="str">
        <f t="shared" si="355"/>
        <v> </v>
      </c>
    </row>
    <row r="5663" spans="1:9">
      <c r="A5663" s="6">
        <v>5662</v>
      </c>
      <c r="B5663" s="47" t="str">
        <f t="shared" si="352"/>
        <v>0000161E</v>
      </c>
      <c r="C5663" s="47" t="str">
        <f>IFERROR(VLOOKUP(B5663,总表!A:B,2,0),"-")</f>
        <v>房内墙纸</v>
      </c>
      <c r="D5663" s="6" t="str">
        <f t="shared" si="353"/>
        <v>房内墙纸</v>
      </c>
      <c r="E5663" s="6" t="str">
        <f>IFERROR(VLOOKUP(B5663,总表!A:D,3,0),"-")</f>
        <v>冰山墙</v>
      </c>
      <c r="F5663" s="6" t="str">
        <f t="shared" si="354"/>
        <v>冰山墙</v>
      </c>
      <c r="H5663" s="6" t="str">
        <f>IF(IFERROR(VLOOKUP(B5663,总表!A:D,4,0),"露易")=0," ",IFERROR(VLOOKUP(B5663,总表!A:D,4,0),"-"))</f>
        <v> </v>
      </c>
      <c r="I5663" s="6" t="str">
        <f t="shared" si="355"/>
        <v> </v>
      </c>
    </row>
    <row r="5664" spans="1:9">
      <c r="A5664" s="6">
        <v>5663</v>
      </c>
      <c r="B5664" s="47" t="str">
        <f t="shared" si="352"/>
        <v>0000161F</v>
      </c>
      <c r="C5664" s="47" t="str">
        <f>IFERROR(VLOOKUP(B5664,总表!A:B,2,0),"-")</f>
        <v>帽子类</v>
      </c>
      <c r="D5664" s="6" t="str">
        <f t="shared" si="353"/>
        <v>帽子类</v>
      </c>
      <c r="E5664" s="51" t="str">
        <f>IFERROR(VLOOKUP(B5664,总表!A:D,3,0),"-")</f>
        <v>骑士帽</v>
      </c>
      <c r="F5664" s="51" t="str">
        <f t="shared" si="354"/>
        <v>骑士帽</v>
      </c>
      <c r="H5664" s="51" t="str">
        <f>IF(IFERROR(VLOOKUP(B5664,总表!A:D,4,0),"露易")=0," ",IFERROR(VLOOKUP(B5664,总表!A:D,4,0),"-"))</f>
        <v>蓝色</v>
      </c>
      <c r="I5664" s="51" t="str">
        <f t="shared" si="355"/>
        <v>蓝色</v>
      </c>
    </row>
    <row r="5665" spans="1:9">
      <c r="A5665" s="6">
        <v>5664</v>
      </c>
      <c r="B5665" s="47" t="str">
        <f t="shared" si="352"/>
        <v>00001620</v>
      </c>
      <c r="C5665" s="50" t="str">
        <f>IFERROR(VLOOKUP(B5665,总表!A:B,2,0),"-")</f>
        <v>裤裙类</v>
      </c>
      <c r="D5665" s="51" t="str">
        <f t="shared" si="353"/>
        <v>裤裙类</v>
      </c>
      <c r="E5665" s="51" t="str">
        <f>IFERROR(VLOOKUP(B5665,总表!A:D,3,0),"-")</f>
        <v>长绒格纹热裤</v>
      </c>
      <c r="F5665" s="51" t="str">
        <f t="shared" si="354"/>
        <v>长绒格纹热裤</v>
      </c>
      <c r="H5665" s="6" t="str">
        <f>IF(IFERROR(VLOOKUP(B5665,总表!A:D,4,0),"露易")=0," ",IFERROR(VLOOKUP(B5665,总表!A:D,4,0),"-"))</f>
        <v>浅蓝色</v>
      </c>
      <c r="I5665" s="6" t="str">
        <f t="shared" si="355"/>
        <v>浅蓝色</v>
      </c>
    </row>
    <row r="5666" spans="1:9">
      <c r="A5666" s="6">
        <v>5665</v>
      </c>
      <c r="B5666" s="47" t="str">
        <f t="shared" si="352"/>
        <v>00001621</v>
      </c>
      <c r="C5666" s="50" t="str">
        <f>IFERROR(VLOOKUP(B5666,总表!A:B,2,0),"-")</f>
        <v>裤裙类</v>
      </c>
      <c r="D5666" s="51" t="str">
        <f t="shared" si="353"/>
        <v>裤裙类</v>
      </c>
      <c r="E5666" s="6" t="str">
        <f>IFERROR(VLOOKUP(B5666,总表!A:D,3,0),"-")</f>
        <v>墨西哥传统裙子</v>
      </c>
      <c r="F5666" s="6" t="str">
        <f t="shared" si="354"/>
        <v>墨西哥传统裙子</v>
      </c>
      <c r="H5666" s="51" t="str">
        <f>IF(IFERROR(VLOOKUP(B5666,总表!A:D,4,0),"露易")=0," ",IFERROR(VLOOKUP(B5666,总表!A:D,4,0),"-"))</f>
        <v>红色</v>
      </c>
      <c r="I5666" s="51" t="str">
        <f t="shared" si="355"/>
        <v>红色</v>
      </c>
    </row>
    <row r="5667" spans="1:9">
      <c r="A5667" s="6">
        <v>5666</v>
      </c>
      <c r="B5667" s="47" t="str">
        <f t="shared" si="352"/>
        <v>00001622</v>
      </c>
      <c r="C5667" s="50" t="str">
        <f>IFERROR(VLOOKUP(B5667,总表!A:B,2,0),"-")</f>
        <v>脸部装饰</v>
      </c>
      <c r="D5667" s="51" t="str">
        <f t="shared" si="353"/>
        <v>脸部装饰</v>
      </c>
      <c r="E5667" s="6" t="str">
        <f>IFERROR(VLOOKUP(B5667,总表!A:D,3,0),"-")</f>
        <v>糖果色骷髅面具</v>
      </c>
      <c r="F5667" s="6" t="str">
        <f t="shared" si="354"/>
        <v>糖果色骷髅面具</v>
      </c>
      <c r="H5667" s="6" t="str">
        <f>IF(IFERROR(VLOOKUP(B5667,总表!A:D,4,0),"露易")=0," ",IFERROR(VLOOKUP(B5667,总表!A:D,4,0),"-"))</f>
        <v>紫色</v>
      </c>
      <c r="I5667" s="6" t="str">
        <f t="shared" si="355"/>
        <v>紫色</v>
      </c>
    </row>
    <row r="5668" spans="1:9">
      <c r="A5668" s="6">
        <v>5667</v>
      </c>
      <c r="B5668" s="47" t="str">
        <f t="shared" si="352"/>
        <v>00001623</v>
      </c>
      <c r="C5668" s="47" t="str">
        <f>IFERROR(VLOOKUP(B5668,总表!A:B,2,0),"-")</f>
        <v>鞋类</v>
      </c>
      <c r="D5668" s="6" t="str">
        <f t="shared" si="353"/>
        <v>鞋类</v>
      </c>
      <c r="E5668" s="51" t="str">
        <f>IFERROR(VLOOKUP(B5668,总表!A:D,3,0),"-")</f>
        <v>绑带靴</v>
      </c>
      <c r="F5668" s="51" t="str">
        <f t="shared" si="354"/>
        <v>绑带靴</v>
      </c>
      <c r="H5668" s="6" t="str">
        <f>IF(IFERROR(VLOOKUP(B5668,总表!A:D,4,0),"露易")=0," ",IFERROR(VLOOKUP(B5668,总表!A:D,4,0),"-"))</f>
        <v>黑色</v>
      </c>
      <c r="I5668" s="6" t="str">
        <f t="shared" si="355"/>
        <v>黑色</v>
      </c>
    </row>
    <row r="5669" spans="1:9">
      <c r="A5669" s="6">
        <v>5668</v>
      </c>
      <c r="B5669" s="47" t="str">
        <f t="shared" si="352"/>
        <v>00001624</v>
      </c>
      <c r="C5669" s="47" t="str">
        <f>IFERROR(VLOOKUP(B5669,总表!A:B,2,0),"-")</f>
        <v>鞋类</v>
      </c>
      <c r="D5669" s="6" t="str">
        <f t="shared" si="353"/>
        <v>鞋类</v>
      </c>
      <c r="E5669" s="6" t="str">
        <f>IFERROR(VLOOKUP(B5669,总表!A:D,3,0),"-")</f>
        <v>摔角鞋</v>
      </c>
      <c r="F5669" s="6" t="str">
        <f t="shared" si="354"/>
        <v>摔角鞋</v>
      </c>
      <c r="H5669" s="51" t="str">
        <f>IF(IFERROR(VLOOKUP(B5669,总表!A:D,4,0),"露易")=0," ",IFERROR(VLOOKUP(B5669,总表!A:D,4,0),"-"))</f>
        <v>红色</v>
      </c>
      <c r="I5669" s="51" t="str">
        <f t="shared" si="355"/>
        <v>红色</v>
      </c>
    </row>
    <row r="5670" spans="1:9">
      <c r="A5670" s="6">
        <v>5669</v>
      </c>
      <c r="B5670" s="47" t="str">
        <f t="shared" si="352"/>
        <v>00001625</v>
      </c>
      <c r="C5670" s="50" t="str">
        <f>IFERROR(VLOOKUP(B5670,总表!A:B,2,0),"-")</f>
        <v>头戴类</v>
      </c>
      <c r="D5670" s="51" t="str">
        <f t="shared" si="353"/>
        <v>头戴类</v>
      </c>
      <c r="E5670" s="51" t="str">
        <f>IFERROR(VLOOKUP(B5670,总表!A:D,3,0),"-")</f>
        <v>农作遮阳帽</v>
      </c>
      <c r="F5670" s="51" t="str">
        <f t="shared" si="354"/>
        <v>农作遮阳帽</v>
      </c>
      <c r="H5670" s="6" t="str">
        <f>IF(IFERROR(VLOOKUP(B5670,总表!A:D,4,0),"露易")=0," ",IFERROR(VLOOKUP(B5670,总表!A:D,4,0),"-"))</f>
        <v>粉红</v>
      </c>
      <c r="I5670" s="6" t="str">
        <f t="shared" si="355"/>
        <v>粉红</v>
      </c>
    </row>
    <row r="5671" spans="1:9">
      <c r="A5671" s="6">
        <v>5670</v>
      </c>
      <c r="B5671" s="47" t="str">
        <f t="shared" si="352"/>
        <v>00001626</v>
      </c>
      <c r="C5671" s="47" t="str">
        <f>IFERROR(VLOOKUP(B5671,总表!A:B,2,0),"-")</f>
        <v>房门装饰</v>
      </c>
      <c r="D5671" s="6" t="str">
        <f t="shared" si="353"/>
        <v>房门装饰</v>
      </c>
      <c r="E5671" s="6" t="str">
        <f>IFERROR(VLOOKUP(B5671,总表!A:D,3,0),"-")</f>
        <v>郁金香花环</v>
      </c>
      <c r="F5671" s="6" t="str">
        <f t="shared" si="354"/>
        <v>郁金香花环</v>
      </c>
      <c r="H5671" s="6" t="str">
        <f>IF(IFERROR(VLOOKUP(B5671,总表!A:D,4,0),"露易")=0," ",IFERROR(VLOOKUP(B5671,总表!A:D,4,0),"-"))</f>
        <v> </v>
      </c>
      <c r="I5671" s="6" t="str">
        <f t="shared" si="355"/>
        <v> </v>
      </c>
    </row>
    <row r="5672" spans="1:9">
      <c r="A5672" s="6">
        <v>5671</v>
      </c>
      <c r="B5672" s="47" t="str">
        <f t="shared" si="352"/>
        <v>00001627</v>
      </c>
      <c r="C5672" s="47" t="str">
        <f>IFERROR(VLOOKUP(B5672,总表!A:B,2,0),"-")</f>
        <v>-</v>
      </c>
      <c r="D5672" s="6" t="str">
        <f t="shared" si="353"/>
        <v>-</v>
      </c>
      <c r="E5672" s="6" t="str">
        <f>IFERROR(VLOOKUP(B5672,总表!A:D,3,0),"-")</f>
        <v>-</v>
      </c>
      <c r="F5672" s="6" t="str">
        <f t="shared" si="354"/>
        <v>-</v>
      </c>
      <c r="H5672" s="6" t="str">
        <f>IF(IFERROR(VLOOKUP(B5672,总表!A:D,4,0),"露易")=0," ",IFERROR(VLOOKUP(B5672,总表!A:D,4,0),"-"))</f>
        <v>-</v>
      </c>
      <c r="I5672" s="6" t="str">
        <f t="shared" si="355"/>
        <v>-</v>
      </c>
    </row>
    <row r="5673" spans="1:9">
      <c r="A5673" s="6">
        <v>5672</v>
      </c>
      <c r="B5673" s="47" t="str">
        <f t="shared" si="352"/>
        <v>00001628</v>
      </c>
      <c r="C5673" s="47" t="str">
        <f>IFERROR(VLOOKUP(B5673,总表!A:B,2,0),"-")</f>
        <v>-</v>
      </c>
      <c r="D5673" s="6" t="str">
        <f t="shared" si="353"/>
        <v>-</v>
      </c>
      <c r="E5673" s="6" t="str">
        <f>IFERROR(VLOOKUP(B5673,总表!A:D,3,0),"-")</f>
        <v>-</v>
      </c>
      <c r="F5673" s="6" t="str">
        <f t="shared" si="354"/>
        <v>-</v>
      </c>
      <c r="H5673" s="6" t="str">
        <f>IF(IFERROR(VLOOKUP(B5673,总表!A:D,4,0),"露易")=0," ",IFERROR(VLOOKUP(B5673,总表!A:D,4,0),"-"))</f>
        <v>-</v>
      </c>
      <c r="I5673" s="6" t="str">
        <f t="shared" si="355"/>
        <v>-</v>
      </c>
    </row>
    <row r="5674" spans="1:9">
      <c r="A5674" s="6">
        <v>5673</v>
      </c>
      <c r="B5674" s="47" t="str">
        <f t="shared" si="352"/>
        <v>00001629</v>
      </c>
      <c r="C5674" s="47" t="str">
        <f>IFERROR(VLOOKUP(B5674,总表!A:B,2,0),"-")</f>
        <v>-</v>
      </c>
      <c r="D5674" s="6" t="str">
        <f t="shared" si="353"/>
        <v>-</v>
      </c>
      <c r="E5674" s="6" t="str">
        <f>IFERROR(VLOOKUP(B5674,总表!A:D,3,0),"-")</f>
        <v>-</v>
      </c>
      <c r="F5674" s="6" t="str">
        <f t="shared" si="354"/>
        <v>-</v>
      </c>
      <c r="H5674" s="6" t="str">
        <f>IF(IFERROR(VLOOKUP(B5674,总表!A:D,4,0),"露易")=0," ",IFERROR(VLOOKUP(B5674,总表!A:D,4,0),"-"))</f>
        <v>-</v>
      </c>
      <c r="I5674" s="6" t="str">
        <f t="shared" si="355"/>
        <v>-</v>
      </c>
    </row>
    <row r="5675" spans="1:9">
      <c r="A5675" s="6">
        <v>5674</v>
      </c>
      <c r="B5675" s="47" t="str">
        <f t="shared" si="352"/>
        <v>0000162A</v>
      </c>
      <c r="C5675" s="47" t="str">
        <f>IFERROR(VLOOKUP(B5675,总表!A:B,2,0),"-")</f>
        <v>-</v>
      </c>
      <c r="D5675" s="6" t="str">
        <f t="shared" si="353"/>
        <v>-</v>
      </c>
      <c r="E5675" s="6" t="str">
        <f>IFERROR(VLOOKUP(B5675,总表!A:D,3,0),"-")</f>
        <v>-</v>
      </c>
      <c r="F5675" s="6" t="str">
        <f t="shared" si="354"/>
        <v>-</v>
      </c>
      <c r="H5675" s="6" t="str">
        <f>IF(IFERROR(VLOOKUP(B5675,总表!A:D,4,0),"露易")=0," ",IFERROR(VLOOKUP(B5675,总表!A:D,4,0),"-"))</f>
        <v>-</v>
      </c>
      <c r="I5675" s="6" t="str">
        <f t="shared" si="355"/>
        <v>-</v>
      </c>
    </row>
    <row r="5676" spans="1:9">
      <c r="A5676" s="6">
        <v>5675</v>
      </c>
      <c r="B5676" s="47" t="str">
        <f t="shared" si="352"/>
        <v>0000162B</v>
      </c>
      <c r="C5676" s="47" t="str">
        <f>IFERROR(VLOOKUP(B5676,总表!A:B,2,0),"-")</f>
        <v>-</v>
      </c>
      <c r="D5676" s="6" t="str">
        <f t="shared" si="353"/>
        <v>-</v>
      </c>
      <c r="E5676" s="6" t="str">
        <f>IFERROR(VLOOKUP(B5676,总表!A:D,3,0),"-")</f>
        <v>-</v>
      </c>
      <c r="F5676" s="6" t="str">
        <f t="shared" si="354"/>
        <v>-</v>
      </c>
      <c r="H5676" s="6" t="str">
        <f>IF(IFERROR(VLOOKUP(B5676,总表!A:D,4,0),"露易")=0," ",IFERROR(VLOOKUP(B5676,总表!A:D,4,0),"-"))</f>
        <v>-</v>
      </c>
      <c r="I5676" s="6" t="str">
        <f t="shared" si="355"/>
        <v>-</v>
      </c>
    </row>
    <row r="5677" spans="1:9">
      <c r="A5677" s="6">
        <v>5676</v>
      </c>
      <c r="B5677" s="47" t="str">
        <f t="shared" si="352"/>
        <v>0000162C</v>
      </c>
      <c r="C5677" s="50" t="str">
        <f>IFERROR(VLOOKUP(B5677,总表!A:B,2,0),"-")</f>
        <v>摆设类</v>
      </c>
      <c r="D5677" s="51" t="str">
        <f t="shared" si="353"/>
        <v>摆设类</v>
      </c>
      <c r="E5677" s="51" t="str">
        <f>IFERROR(VLOOKUP(B5677,总表!A:D,3,0),"-")</f>
        <v>载人太空船</v>
      </c>
      <c r="F5677" s="51" t="str">
        <f t="shared" si="354"/>
        <v>载人太空船</v>
      </c>
      <c r="H5677" s="6" t="str">
        <f>IF(IFERROR(VLOOKUP(B5677,总表!A:D,4,0),"露易")=0," ",IFERROR(VLOOKUP(B5677,总表!A:D,4,0),"-"))</f>
        <v> </v>
      </c>
      <c r="I5677" s="6" t="str">
        <f t="shared" si="355"/>
        <v> </v>
      </c>
    </row>
    <row r="5678" spans="1:9">
      <c r="A5678" s="6">
        <v>5677</v>
      </c>
      <c r="B5678" s="47" t="str">
        <f t="shared" si="352"/>
        <v>0000162D</v>
      </c>
      <c r="C5678" s="47" t="str">
        <f>IFERROR(VLOOKUP(B5678,总表!A:B,2,0),"-")</f>
        <v>房门装饰</v>
      </c>
      <c r="D5678" s="6" t="str">
        <f t="shared" si="353"/>
        <v>房门装饰</v>
      </c>
      <c r="E5678" s="6" t="str">
        <f>IFERROR(VLOOKUP(B5678,总表!A:D,3,0),"-")</f>
        <v>精美百合花环</v>
      </c>
      <c r="F5678" s="6" t="str">
        <f t="shared" si="354"/>
        <v>精美百合花环</v>
      </c>
      <c r="H5678" s="6" t="str">
        <f>IF(IFERROR(VLOOKUP(B5678,总表!A:D,4,0),"露易")=0," ",IFERROR(VLOOKUP(B5678,总表!A:D,4,0),"-"))</f>
        <v> </v>
      </c>
      <c r="I5678" s="6" t="str">
        <f t="shared" si="355"/>
        <v> </v>
      </c>
    </row>
    <row r="5679" spans="1:9">
      <c r="A5679" s="6">
        <v>5678</v>
      </c>
      <c r="B5679" s="47" t="str">
        <f t="shared" si="352"/>
        <v>0000162E</v>
      </c>
      <c r="C5679" s="47" t="str">
        <f>IFERROR(VLOOKUP(B5679,总表!A:B,2,0),"-")</f>
        <v>-</v>
      </c>
      <c r="D5679" s="6" t="str">
        <f t="shared" si="353"/>
        <v>-</v>
      </c>
      <c r="E5679" s="6" t="str">
        <f>IFERROR(VLOOKUP(B5679,总表!A:D,3,0),"-")</f>
        <v>-</v>
      </c>
      <c r="F5679" s="6" t="str">
        <f t="shared" si="354"/>
        <v>-</v>
      </c>
      <c r="H5679" s="6" t="str">
        <f>IF(IFERROR(VLOOKUP(B5679,总表!A:D,4,0),"露易")=0," ",IFERROR(VLOOKUP(B5679,总表!A:D,4,0),"-"))</f>
        <v>-</v>
      </c>
      <c r="I5679" s="6" t="str">
        <f t="shared" si="355"/>
        <v>-</v>
      </c>
    </row>
    <row r="5680" spans="1:9">
      <c r="A5680" s="6">
        <v>5679</v>
      </c>
      <c r="B5680" s="47" t="str">
        <f t="shared" si="352"/>
        <v>0000162F</v>
      </c>
      <c r="C5680" s="47" t="str">
        <f>IFERROR(VLOOKUP(B5680,总表!A:B,2,0),"-")</f>
        <v>-</v>
      </c>
      <c r="D5680" s="6" t="str">
        <f t="shared" si="353"/>
        <v>-</v>
      </c>
      <c r="E5680" s="6" t="str">
        <f>IFERROR(VLOOKUP(B5680,总表!A:D,3,0),"-")</f>
        <v>-</v>
      </c>
      <c r="F5680" s="6" t="str">
        <f t="shared" si="354"/>
        <v>-</v>
      </c>
      <c r="H5680" s="6" t="str">
        <f>IF(IFERROR(VLOOKUP(B5680,总表!A:D,4,0),"露易")=0," ",IFERROR(VLOOKUP(B5680,总表!A:D,4,0),"-"))</f>
        <v>-</v>
      </c>
      <c r="I5680" s="6" t="str">
        <f t="shared" si="355"/>
        <v>-</v>
      </c>
    </row>
    <row r="5681" spans="1:9">
      <c r="A5681" s="6">
        <v>5680</v>
      </c>
      <c r="B5681" s="47" t="str">
        <f t="shared" si="352"/>
        <v>00001630</v>
      </c>
      <c r="C5681" s="47" t="str">
        <f>IFERROR(VLOOKUP(B5681,总表!A:B,2,0),"-")</f>
        <v>-</v>
      </c>
      <c r="D5681" s="6" t="str">
        <f t="shared" si="353"/>
        <v>-</v>
      </c>
      <c r="E5681" s="6" t="str">
        <f>IFERROR(VLOOKUP(B5681,总表!A:D,3,0),"-")</f>
        <v>-</v>
      </c>
      <c r="F5681" s="6" t="str">
        <f t="shared" si="354"/>
        <v>-</v>
      </c>
      <c r="H5681" s="6" t="str">
        <f>IF(IFERROR(VLOOKUP(B5681,总表!A:D,4,0),"露易")=0," ",IFERROR(VLOOKUP(B5681,总表!A:D,4,0),"-"))</f>
        <v>-</v>
      </c>
      <c r="I5681" s="6" t="str">
        <f t="shared" si="355"/>
        <v>-</v>
      </c>
    </row>
    <row r="5682" spans="1:9">
      <c r="A5682" s="6">
        <v>5681</v>
      </c>
      <c r="B5682" s="47" t="str">
        <f t="shared" si="352"/>
        <v>00001631</v>
      </c>
      <c r="C5682" s="47" t="str">
        <f>IFERROR(VLOOKUP(B5682,总表!A:B,2,0),"-")</f>
        <v>-</v>
      </c>
      <c r="D5682" s="6" t="str">
        <f t="shared" si="353"/>
        <v>-</v>
      </c>
      <c r="E5682" s="6" t="str">
        <f>IFERROR(VLOOKUP(B5682,总表!A:D,3,0),"-")</f>
        <v>-</v>
      </c>
      <c r="F5682" s="6" t="str">
        <f t="shared" si="354"/>
        <v>-</v>
      </c>
      <c r="H5682" s="6" t="str">
        <f>IF(IFERROR(VLOOKUP(B5682,总表!A:D,4,0),"露易")=0," ",IFERROR(VLOOKUP(B5682,总表!A:D,4,0),"-"))</f>
        <v>-</v>
      </c>
      <c r="I5682" s="6" t="str">
        <f t="shared" si="355"/>
        <v>-</v>
      </c>
    </row>
    <row r="5683" spans="1:9">
      <c r="A5683" s="6">
        <v>5682</v>
      </c>
      <c r="B5683" s="47" t="str">
        <f t="shared" si="352"/>
        <v>00001632</v>
      </c>
      <c r="C5683" s="50" t="str">
        <f>IFERROR(VLOOKUP(B5683,总表!A:B,2,0),"-")</f>
        <v>头戴类</v>
      </c>
      <c r="D5683" s="51" t="str">
        <f t="shared" si="353"/>
        <v>头戴类</v>
      </c>
      <c r="E5683" s="51" t="str">
        <f>IFERROR(VLOOKUP(B5683,总表!A:D,3,0),"-")</f>
        <v>头戴式耳机</v>
      </c>
      <c r="F5683" s="51" t="str">
        <f t="shared" si="354"/>
        <v>头戴式耳机</v>
      </c>
      <c r="H5683" s="51" t="str">
        <f>IF(IFERROR(VLOOKUP(B5683,总表!A:D,4,0),"露易")=0," ",IFERROR(VLOOKUP(B5683,总表!A:D,4,0),"-"))</f>
        <v>蓝色</v>
      </c>
      <c r="I5683" s="51" t="str">
        <f t="shared" si="355"/>
        <v>蓝色</v>
      </c>
    </row>
    <row r="5684" spans="1:9">
      <c r="A5684" s="6">
        <v>5683</v>
      </c>
      <c r="B5684" s="47" t="str">
        <f t="shared" si="352"/>
        <v>00001633</v>
      </c>
      <c r="C5684" s="50" t="str">
        <f>IFERROR(VLOOKUP(B5684,总表!A:B,2,0),"-")</f>
        <v>头戴类</v>
      </c>
      <c r="D5684" s="51" t="str">
        <f t="shared" si="353"/>
        <v>头戴类</v>
      </c>
      <c r="E5684" s="51" t="str">
        <f>IFERROR(VLOOKUP(B5684,总表!A:D,3,0),"-")</f>
        <v>头饰</v>
      </c>
      <c r="F5684" s="51" t="str">
        <f t="shared" si="354"/>
        <v>头饰</v>
      </c>
      <c r="H5684" s="6" t="str">
        <f>IF(IFERROR(VLOOKUP(B5684,总表!A:D,4,0),"露易")=0," ",IFERROR(VLOOKUP(B5684,总表!A:D,4,0),"-"))</f>
        <v>紫色</v>
      </c>
      <c r="I5684" s="6" t="str">
        <f t="shared" si="355"/>
        <v>紫色</v>
      </c>
    </row>
    <row r="5685" spans="1:9">
      <c r="A5685" s="6">
        <v>5684</v>
      </c>
      <c r="B5685" s="47" t="str">
        <f t="shared" si="352"/>
        <v>00001634</v>
      </c>
      <c r="C5685" s="50" t="str">
        <f>IFERROR(VLOOKUP(B5685,总表!A:B,2,0),"-")</f>
        <v>头戴类</v>
      </c>
      <c r="D5685" s="51" t="str">
        <f t="shared" si="353"/>
        <v>头戴类</v>
      </c>
      <c r="E5685" s="6" t="str">
        <f>IFERROR(VLOOKUP(B5685,总表!A:D,3,0),"-")</f>
        <v>面纱</v>
      </c>
      <c r="F5685" s="6" t="str">
        <f t="shared" si="354"/>
        <v>面纱</v>
      </c>
      <c r="H5685" s="51" t="str">
        <f>IF(IFERROR(VLOOKUP(B5685,总表!A:D,4,0),"露易")=0," ",IFERROR(VLOOKUP(B5685,总表!A:D,4,0),"-"))</f>
        <v>蓝色</v>
      </c>
      <c r="I5685" s="51" t="str">
        <f t="shared" si="355"/>
        <v>蓝色</v>
      </c>
    </row>
    <row r="5686" spans="1:9">
      <c r="A5686" s="6">
        <v>5685</v>
      </c>
      <c r="B5686" s="47" t="str">
        <f t="shared" si="352"/>
        <v>00001635</v>
      </c>
      <c r="C5686" s="47" t="str">
        <f>IFERROR(VLOOKUP(B5686,总表!A:B,2,0),"-")</f>
        <v>上衣</v>
      </c>
      <c r="D5686" s="6" t="str">
        <f t="shared" si="353"/>
        <v>上衣</v>
      </c>
      <c r="E5686" s="51" t="str">
        <f>IFERROR(VLOOKUP(B5686,总表!A:D,3,0),"-")</f>
        <v>鲜艳针织罩衫</v>
      </c>
      <c r="F5686" s="51" t="str">
        <f t="shared" si="354"/>
        <v>鲜艳针织罩衫</v>
      </c>
      <c r="H5686" s="51" t="str">
        <f>IF(IFERROR(VLOOKUP(B5686,总表!A:D,4,0),"露易")=0," ",IFERROR(VLOOKUP(B5686,总表!A:D,4,0),"-"))</f>
        <v>红色</v>
      </c>
      <c r="I5686" s="51" t="str">
        <f t="shared" si="355"/>
        <v>红色</v>
      </c>
    </row>
    <row r="5687" spans="1:9">
      <c r="A5687" s="6">
        <v>5686</v>
      </c>
      <c r="B5687" s="47" t="str">
        <f t="shared" si="352"/>
        <v>00001636</v>
      </c>
      <c r="C5687" s="47" t="str">
        <f>IFERROR(VLOOKUP(B5687,总表!A:B,2,0),"-")</f>
        <v>-</v>
      </c>
      <c r="D5687" s="6" t="str">
        <f t="shared" si="353"/>
        <v>-</v>
      </c>
      <c r="E5687" s="6" t="str">
        <f>IFERROR(VLOOKUP(B5687,总表!A:D,3,0),"-")</f>
        <v>-</v>
      </c>
      <c r="F5687" s="6" t="str">
        <f t="shared" si="354"/>
        <v>-</v>
      </c>
      <c r="H5687" s="6" t="str">
        <f>IF(IFERROR(VLOOKUP(B5687,总表!A:D,4,0),"露易")=0," ",IFERROR(VLOOKUP(B5687,总表!A:D,4,0),"-"))</f>
        <v>-</v>
      </c>
      <c r="I5687" s="6" t="str">
        <f t="shared" si="355"/>
        <v>-</v>
      </c>
    </row>
    <row r="5688" spans="1:9">
      <c r="A5688" s="6">
        <v>5687</v>
      </c>
      <c r="B5688" s="47" t="str">
        <f t="shared" si="352"/>
        <v>00001637</v>
      </c>
      <c r="C5688" s="50" t="str">
        <f>IFERROR(VLOOKUP(B5688,总表!A:B,2,0),"-")</f>
        <v>头戴类</v>
      </c>
      <c r="D5688" s="51" t="str">
        <f t="shared" si="353"/>
        <v>头戴类</v>
      </c>
      <c r="E5688" s="6" t="str">
        <f>IFERROR(VLOOKUP(B5688,总表!A:D,3,0),"-")</f>
        <v>拳击头套</v>
      </c>
      <c r="F5688" s="6" t="str">
        <f t="shared" si="354"/>
        <v>拳击头套</v>
      </c>
      <c r="H5688" s="51" t="str">
        <f>IF(IFERROR(VLOOKUP(B5688,总表!A:D,4,0),"露易")=0," ",IFERROR(VLOOKUP(B5688,总表!A:D,4,0),"-"))</f>
        <v>红色</v>
      </c>
      <c r="I5688" s="51" t="str">
        <f t="shared" si="355"/>
        <v>红色</v>
      </c>
    </row>
    <row r="5689" spans="1:9">
      <c r="A5689" s="6">
        <v>5688</v>
      </c>
      <c r="B5689" s="47" t="str">
        <f t="shared" si="352"/>
        <v>00001638</v>
      </c>
      <c r="C5689" s="50" t="str">
        <f>IFERROR(VLOOKUP(B5689,总表!A:B,2,0),"-")</f>
        <v>头戴类</v>
      </c>
      <c r="D5689" s="51" t="str">
        <f t="shared" si="353"/>
        <v>头戴类</v>
      </c>
      <c r="E5689" s="6" t="str">
        <f>IFERROR(VLOOKUP(B5689,总表!A:D,3,0),"-")</f>
        <v>朋克头</v>
      </c>
      <c r="F5689" s="6" t="str">
        <f t="shared" si="354"/>
        <v>朋克头</v>
      </c>
      <c r="H5689" s="51" t="str">
        <f>IF(IFERROR(VLOOKUP(B5689,总表!A:D,4,0),"露易")=0," ",IFERROR(VLOOKUP(B5689,总表!A:D,4,0),"-"))</f>
        <v>发色</v>
      </c>
      <c r="I5689" s="51" t="str">
        <f t="shared" si="355"/>
        <v>发色</v>
      </c>
    </row>
    <row r="5690" spans="1:9">
      <c r="A5690" s="6">
        <v>5689</v>
      </c>
      <c r="B5690" s="47" t="str">
        <f t="shared" si="352"/>
        <v>00001639</v>
      </c>
      <c r="C5690" s="50" t="str">
        <f>IFERROR(VLOOKUP(B5690,总表!A:B,2,0),"-")</f>
        <v>头戴类</v>
      </c>
      <c r="D5690" s="51" t="str">
        <f t="shared" si="353"/>
        <v>头戴类</v>
      </c>
      <c r="E5690" s="51" t="str">
        <f>IFERROR(VLOOKUP(B5690,总表!A:D,3,0),"-")</f>
        <v>飞机头</v>
      </c>
      <c r="F5690" s="51" t="str">
        <f t="shared" si="354"/>
        <v>飞机头</v>
      </c>
      <c r="H5690" s="51" t="str">
        <f>IF(IFERROR(VLOOKUP(B5690,总表!A:D,4,0),"露易")=0," ",IFERROR(VLOOKUP(B5690,总表!A:D,4,0),"-"))</f>
        <v>发色</v>
      </c>
      <c r="I5690" s="51" t="str">
        <f t="shared" si="355"/>
        <v>发色</v>
      </c>
    </row>
    <row r="5691" spans="1:9">
      <c r="A5691" s="6">
        <v>5690</v>
      </c>
      <c r="B5691" s="47" t="str">
        <f t="shared" si="352"/>
        <v>0000163A</v>
      </c>
      <c r="C5691" s="50" t="str">
        <f>IFERROR(VLOOKUP(B5691,总表!A:B,2,0),"-")</f>
        <v>头戴类</v>
      </c>
      <c r="D5691" s="51" t="str">
        <f t="shared" si="353"/>
        <v>头戴类</v>
      </c>
      <c r="E5691" s="6" t="str">
        <f>IFERROR(VLOOKUP(B5691,总表!A:D,3,0),"-")</f>
        <v>武士头</v>
      </c>
      <c r="F5691" s="6" t="str">
        <f t="shared" si="354"/>
        <v>武士头</v>
      </c>
      <c r="H5691" s="51" t="str">
        <f>IF(IFERROR(VLOOKUP(B5691,总表!A:D,4,0),"露易")=0," ",IFERROR(VLOOKUP(B5691,总表!A:D,4,0),"-"))</f>
        <v>发色</v>
      </c>
      <c r="I5691" s="51" t="str">
        <f t="shared" si="355"/>
        <v>发色</v>
      </c>
    </row>
    <row r="5692" spans="1:9">
      <c r="A5692" s="6">
        <v>5691</v>
      </c>
      <c r="B5692" s="47" t="str">
        <f t="shared" si="352"/>
        <v>0000163B</v>
      </c>
      <c r="C5692" s="50" t="str">
        <f>IFERROR(VLOOKUP(B5692,总表!A:B,2,0),"-")</f>
        <v>头戴类</v>
      </c>
      <c r="D5692" s="51" t="str">
        <f t="shared" si="353"/>
        <v>头戴类</v>
      </c>
      <c r="E5692" s="6" t="str">
        <f>IFERROR(VLOOKUP(B5692,总表!A:D,3,0),"-")</f>
        <v>丸子头</v>
      </c>
      <c r="F5692" s="6" t="str">
        <f t="shared" si="354"/>
        <v>丸子头</v>
      </c>
      <c r="H5692" s="51" t="str">
        <f>IF(IFERROR(VLOOKUP(B5692,总表!A:D,4,0),"露易")=0," ",IFERROR(VLOOKUP(B5692,总表!A:D,4,0),"-"))</f>
        <v>发色</v>
      </c>
      <c r="I5692" s="51" t="str">
        <f t="shared" si="355"/>
        <v>发色</v>
      </c>
    </row>
    <row r="5693" spans="1:9">
      <c r="A5693" s="6">
        <v>5692</v>
      </c>
      <c r="B5693" s="47" t="str">
        <f t="shared" si="352"/>
        <v>0000163C</v>
      </c>
      <c r="C5693" s="47" t="str">
        <f>IFERROR(VLOOKUP(B5693,总表!A:B,2,0),"-")</f>
        <v>-</v>
      </c>
      <c r="D5693" s="6" t="str">
        <f t="shared" si="353"/>
        <v>-</v>
      </c>
      <c r="E5693" s="6" t="str">
        <f>IFERROR(VLOOKUP(B5693,总表!A:D,3,0),"-")</f>
        <v>-</v>
      </c>
      <c r="F5693" s="6" t="str">
        <f t="shared" si="354"/>
        <v>-</v>
      </c>
      <c r="H5693" s="6" t="str">
        <f>IF(IFERROR(VLOOKUP(B5693,总表!A:D,4,0),"露易")=0," ",IFERROR(VLOOKUP(B5693,总表!A:D,4,0),"-"))</f>
        <v>-</v>
      </c>
      <c r="I5693" s="6" t="str">
        <f t="shared" si="355"/>
        <v>-</v>
      </c>
    </row>
    <row r="5694" spans="1:9">
      <c r="A5694" s="6">
        <v>5693</v>
      </c>
      <c r="B5694" s="47" t="str">
        <f t="shared" si="352"/>
        <v>0000163D</v>
      </c>
      <c r="C5694" s="50" t="str">
        <f>IFERROR(VLOOKUP(B5694,总表!A:B,2,0),"-")</f>
        <v>头戴类</v>
      </c>
      <c r="D5694" s="51" t="str">
        <f t="shared" si="353"/>
        <v>头戴类</v>
      </c>
      <c r="E5694" s="6" t="str">
        <f>IFERROR(VLOOKUP(B5694,总表!A:D,3,0),"-")</f>
        <v>双丸子头</v>
      </c>
      <c r="F5694" s="6" t="str">
        <f t="shared" si="354"/>
        <v>双丸子头</v>
      </c>
      <c r="H5694" s="6" t="str">
        <f>IF(IFERROR(VLOOKUP(B5694,总表!A:D,4,0),"露易")=0," ",IFERROR(VLOOKUP(B5694,总表!A:D,4,0),"-"))</f>
        <v>粉红</v>
      </c>
      <c r="I5694" s="6" t="str">
        <f t="shared" si="355"/>
        <v>粉红</v>
      </c>
    </row>
    <row r="5695" spans="1:9">
      <c r="A5695" s="6">
        <v>5694</v>
      </c>
      <c r="B5695" s="47" t="str">
        <f t="shared" si="352"/>
        <v>0000163E</v>
      </c>
      <c r="C5695" s="47" t="str">
        <f>IFERROR(VLOOKUP(B5695,总表!A:B,2,0),"-")</f>
        <v>-</v>
      </c>
      <c r="D5695" s="6" t="str">
        <f t="shared" si="353"/>
        <v>-</v>
      </c>
      <c r="E5695" s="6" t="str">
        <f>IFERROR(VLOOKUP(B5695,总表!A:D,3,0),"-")</f>
        <v>-</v>
      </c>
      <c r="F5695" s="6" t="str">
        <f t="shared" si="354"/>
        <v>-</v>
      </c>
      <c r="H5695" s="6" t="str">
        <f>IF(IFERROR(VLOOKUP(B5695,总表!A:D,4,0),"露易")=0," ",IFERROR(VLOOKUP(B5695,总表!A:D,4,0),"-"))</f>
        <v>-</v>
      </c>
      <c r="I5695" s="6" t="str">
        <f t="shared" si="355"/>
        <v>-</v>
      </c>
    </row>
    <row r="5696" spans="1:9">
      <c r="A5696" s="6">
        <v>5695</v>
      </c>
      <c r="B5696" s="47" t="str">
        <f t="shared" si="352"/>
        <v>0000163F</v>
      </c>
      <c r="C5696" s="50" t="str">
        <f>IFERROR(VLOOKUP(B5696,总表!A:B,2,0),"-")</f>
        <v>头戴类</v>
      </c>
      <c r="D5696" s="51" t="str">
        <f t="shared" si="353"/>
        <v>头戴类</v>
      </c>
      <c r="E5696" s="51" t="str">
        <f>IFERROR(VLOOKUP(B5696,总表!A:D,3,0),"-")</f>
        <v>艺伎假发</v>
      </c>
      <c r="F5696" s="51" t="str">
        <f t="shared" si="354"/>
        <v>艺伎假发</v>
      </c>
      <c r="H5696" s="51" t="str">
        <f>IF(IFERROR(VLOOKUP(B5696,总表!A:D,4,0),"露易")=0," ",IFERROR(VLOOKUP(B5696,总表!A:D,4,0),"-"))</f>
        <v>红色</v>
      </c>
      <c r="I5696" s="51" t="str">
        <f t="shared" si="355"/>
        <v>红色</v>
      </c>
    </row>
    <row r="5697" spans="1:9">
      <c r="A5697" s="6">
        <v>5696</v>
      </c>
      <c r="B5697" s="47" t="str">
        <f t="shared" si="352"/>
        <v>00001640</v>
      </c>
      <c r="C5697" s="50" t="str">
        <f>IFERROR(VLOOKUP(B5697,总表!A:B,2,0),"-")</f>
        <v>头戴类</v>
      </c>
      <c r="D5697" s="51" t="str">
        <f t="shared" si="353"/>
        <v>头戴类</v>
      </c>
      <c r="E5697" s="6" t="str">
        <f>IFERROR(VLOOKUP(B5697,总表!A:D,3,0),"-")</f>
        <v>音乐家假发</v>
      </c>
      <c r="F5697" s="6" t="str">
        <f t="shared" si="354"/>
        <v>音乐家假发</v>
      </c>
      <c r="H5697" s="51" t="str">
        <f>IF(IFERROR(VLOOKUP(B5697,总表!A:D,4,0),"露易")=0," ",IFERROR(VLOOKUP(B5697,总表!A:D,4,0),"-"))</f>
        <v>发色</v>
      </c>
      <c r="I5697" s="51" t="str">
        <f t="shared" si="355"/>
        <v>发色</v>
      </c>
    </row>
    <row r="5698" spans="1:9">
      <c r="A5698" s="6">
        <v>5697</v>
      </c>
      <c r="B5698" s="47" t="str">
        <f t="shared" ref="B5698:B5761" si="356">DEC2HEX(ROW(A5697),8)</f>
        <v>00001641</v>
      </c>
      <c r="C5698" s="50" t="str">
        <f>IFERROR(VLOOKUP(B5698,总表!A:B,2,0),"-")</f>
        <v>头戴类</v>
      </c>
      <c r="D5698" s="51" t="str">
        <f t="shared" ref="D5698:D5761" si="357">C5698</f>
        <v>头戴类</v>
      </c>
      <c r="E5698" s="51" t="str">
        <f>IFERROR(VLOOKUP(B5698,总表!A:D,3,0),"-")</f>
        <v>动力头盔</v>
      </c>
      <c r="F5698" s="51" t="str">
        <f t="shared" ref="F5698:F5761" si="358">E5698</f>
        <v>动力头盔</v>
      </c>
      <c r="H5698" s="51" t="str">
        <f>IF(IFERROR(VLOOKUP(B5698,总表!A:D,4,0),"露易")=0," ",IFERROR(VLOOKUP(B5698,总表!A:D,4,0),"-"))</f>
        <v>红色</v>
      </c>
      <c r="I5698" s="51" t="str">
        <f t="shared" ref="I5698:I5761" si="359">H5698</f>
        <v>红色</v>
      </c>
    </row>
    <row r="5699" spans="1:9">
      <c r="A5699" s="6">
        <v>5698</v>
      </c>
      <c r="B5699" s="47" t="str">
        <f t="shared" si="356"/>
        <v>00001642</v>
      </c>
      <c r="C5699" s="47" t="str">
        <f>IFERROR(VLOOKUP(B5699,总表!A:B,2,0),"-")</f>
        <v>鞋类</v>
      </c>
      <c r="D5699" s="6" t="str">
        <f t="shared" si="357"/>
        <v>鞋类</v>
      </c>
      <c r="E5699" s="51" t="str">
        <f>IFERROR(VLOOKUP(B5699,总表!A:D,3,0),"-")</f>
        <v>动力靴</v>
      </c>
      <c r="F5699" s="51" t="str">
        <f t="shared" si="358"/>
        <v>动力靴</v>
      </c>
      <c r="H5699" s="51" t="str">
        <f>IF(IFERROR(VLOOKUP(B5699,总表!A:D,4,0),"露易")=0," ",IFERROR(VLOOKUP(B5699,总表!A:D,4,0),"-"))</f>
        <v>红色</v>
      </c>
      <c r="I5699" s="51" t="str">
        <f t="shared" si="359"/>
        <v>红色</v>
      </c>
    </row>
    <row r="5700" spans="1:9">
      <c r="A5700" s="6">
        <v>5699</v>
      </c>
      <c r="B5700" s="47" t="str">
        <f t="shared" si="356"/>
        <v>00001643</v>
      </c>
      <c r="C5700" s="47" t="str">
        <f>IFERROR(VLOOKUP(B5700,总表!A:B,2,0),"-")</f>
        <v>-</v>
      </c>
      <c r="D5700" s="6" t="str">
        <f t="shared" si="357"/>
        <v>-</v>
      </c>
      <c r="E5700" s="6" t="str">
        <f>IFERROR(VLOOKUP(B5700,总表!A:D,3,0),"-")</f>
        <v>-</v>
      </c>
      <c r="F5700" s="6" t="str">
        <f t="shared" si="358"/>
        <v>-</v>
      </c>
      <c r="H5700" s="6" t="str">
        <f>IF(IFERROR(VLOOKUP(B5700,总表!A:D,4,0),"露易")=0," ",IFERROR(VLOOKUP(B5700,总表!A:D,4,0),"-"))</f>
        <v>-</v>
      </c>
      <c r="I5700" s="6" t="str">
        <f t="shared" si="359"/>
        <v>-</v>
      </c>
    </row>
    <row r="5701" spans="1:9">
      <c r="A5701" s="6">
        <v>5700</v>
      </c>
      <c r="B5701" s="47" t="str">
        <f t="shared" si="356"/>
        <v>00001644</v>
      </c>
      <c r="C5701" s="47" t="str">
        <f>IFERROR(VLOOKUP(B5701,总表!A:B,2,0),"-")</f>
        <v>-</v>
      </c>
      <c r="D5701" s="6" t="str">
        <f t="shared" si="357"/>
        <v>-</v>
      </c>
      <c r="E5701" s="6" t="str">
        <f>IFERROR(VLOOKUP(B5701,总表!A:D,3,0),"-")</f>
        <v>-</v>
      </c>
      <c r="F5701" s="6" t="str">
        <f t="shared" si="358"/>
        <v>-</v>
      </c>
      <c r="H5701" s="6" t="str">
        <f>IF(IFERROR(VLOOKUP(B5701,总表!A:D,4,0),"露易")=0," ",IFERROR(VLOOKUP(B5701,总表!A:D,4,0),"-"))</f>
        <v>-</v>
      </c>
      <c r="I5701" s="6" t="str">
        <f t="shared" si="359"/>
        <v>-</v>
      </c>
    </row>
    <row r="5702" spans="1:9">
      <c r="A5702" s="6">
        <v>5701</v>
      </c>
      <c r="B5702" s="47" t="str">
        <f t="shared" si="356"/>
        <v>00001645</v>
      </c>
      <c r="C5702" s="50" t="str">
        <f>IFERROR(VLOOKUP(B5702,总表!A:B,2,0),"-")</f>
        <v>裤裙类</v>
      </c>
      <c r="D5702" s="51" t="str">
        <f t="shared" si="357"/>
        <v>裤裙类</v>
      </c>
      <c r="E5702" s="6" t="str">
        <f>IFERROR(VLOOKUP(B5702,总表!A:D,3,0),"-")</f>
        <v>破旧裤子</v>
      </c>
      <c r="F5702" s="6" t="str">
        <f t="shared" si="358"/>
        <v>破旧裤子</v>
      </c>
      <c r="H5702" s="6" t="str">
        <f>IF(IFERROR(VLOOKUP(B5702,总表!A:D,4,0),"露易")=0," ",IFERROR(VLOOKUP(B5702,总表!A:D,4,0),"-"))</f>
        <v>棕色</v>
      </c>
      <c r="I5702" s="6" t="str">
        <f t="shared" si="359"/>
        <v>棕色</v>
      </c>
    </row>
    <row r="5703" spans="1:9">
      <c r="A5703" s="6">
        <v>5702</v>
      </c>
      <c r="B5703" s="47" t="str">
        <f t="shared" si="356"/>
        <v>00001646</v>
      </c>
      <c r="C5703" s="50" t="str">
        <f>IFERROR(VLOOKUP(B5703,总表!A:B,2,0),"-")</f>
        <v>裤裙类</v>
      </c>
      <c r="D5703" s="51" t="str">
        <f t="shared" si="357"/>
        <v>裤裙类</v>
      </c>
      <c r="E5703" s="6" t="str">
        <f>IFERROR(VLOOKUP(B5703,总表!A:D,3,0),"-")</f>
        <v>健身棉质裤</v>
      </c>
      <c r="F5703" s="6" t="str">
        <f t="shared" si="358"/>
        <v>健身棉质裤</v>
      </c>
      <c r="H5703" s="6" t="str">
        <f>IF(IFERROR(VLOOKUP(B5703,总表!A:D,4,0),"露易")=0," ",IFERROR(VLOOKUP(B5703,总表!A:D,4,0),"-"))</f>
        <v>薄荷绿</v>
      </c>
      <c r="I5703" s="6" t="str">
        <f t="shared" si="359"/>
        <v>薄荷绿</v>
      </c>
    </row>
    <row r="5704" spans="1:9">
      <c r="A5704" s="6">
        <v>5703</v>
      </c>
      <c r="B5704" s="47" t="str">
        <f t="shared" si="356"/>
        <v>00001647</v>
      </c>
      <c r="C5704" s="50" t="str">
        <f>IFERROR(VLOOKUP(B5704,总表!A:B,2,0),"-")</f>
        <v>裤裙类</v>
      </c>
      <c r="D5704" s="51" t="str">
        <f t="shared" si="357"/>
        <v>裤裙类</v>
      </c>
      <c r="E5704" s="6" t="str">
        <f>IFERROR(VLOOKUP(B5704,总表!A:D,3,0),"-")</f>
        <v>直筒百褶裙</v>
      </c>
      <c r="F5704" s="6" t="str">
        <f t="shared" si="358"/>
        <v>直筒百褶裙</v>
      </c>
      <c r="H5704" s="6" t="str">
        <f>IF(IFERROR(VLOOKUP(B5704,总表!A:D,4,0),"露易")=0," ",IFERROR(VLOOKUP(B5704,总表!A:D,4,0),"-"))</f>
        <v>浅蓝色</v>
      </c>
      <c r="I5704" s="6" t="str">
        <f t="shared" si="359"/>
        <v>浅蓝色</v>
      </c>
    </row>
    <row r="5705" spans="1:9">
      <c r="A5705" s="6">
        <v>5704</v>
      </c>
      <c r="B5705" s="47" t="str">
        <f t="shared" si="356"/>
        <v>00001648</v>
      </c>
      <c r="C5705" s="50" t="str">
        <f>IFERROR(VLOOKUP(B5705,总表!A:B,2,0),"-")</f>
        <v>裤裙类</v>
      </c>
      <c r="D5705" s="51" t="str">
        <f t="shared" si="357"/>
        <v>裤裙类</v>
      </c>
      <c r="E5705" s="6" t="str">
        <f>IFERROR(VLOOKUP(B5705,总表!A:D,3,0),"-")</f>
        <v>麂皮毛毛裙</v>
      </c>
      <c r="F5705" s="6" t="str">
        <f t="shared" si="358"/>
        <v>麂皮毛毛裙</v>
      </c>
      <c r="H5705" s="6" t="str">
        <f>IF(IFERROR(VLOOKUP(B5705,总表!A:D,4,0),"露易")=0," ",IFERROR(VLOOKUP(B5705,总表!A:D,4,0),"-"))</f>
        <v>米色</v>
      </c>
      <c r="I5705" s="6" t="str">
        <f t="shared" si="359"/>
        <v>米色</v>
      </c>
    </row>
    <row r="5706" spans="1:9">
      <c r="A5706" s="6">
        <v>5705</v>
      </c>
      <c r="B5706" s="47" t="str">
        <f t="shared" si="356"/>
        <v>00001649</v>
      </c>
      <c r="C5706" s="50" t="str">
        <f>IFERROR(VLOOKUP(B5706,总表!A:B,2,0),"-")</f>
        <v>裤裙类</v>
      </c>
      <c r="D5706" s="51" t="str">
        <f t="shared" si="357"/>
        <v>裤裙类</v>
      </c>
      <c r="E5706" s="6" t="str">
        <f>IFERROR(VLOOKUP(B5706,总表!A:D,3,0),"-")</f>
        <v>混色条纹热裤</v>
      </c>
      <c r="F5706" s="6" t="str">
        <f t="shared" si="358"/>
        <v>混色条纹热裤</v>
      </c>
      <c r="H5706" s="6" t="str">
        <f>IF(IFERROR(VLOOKUP(B5706,总表!A:D,4,0),"露易")=0," ",IFERROR(VLOOKUP(B5706,总表!A:D,4,0),"-"))</f>
        <v>粉红</v>
      </c>
      <c r="I5706" s="6" t="str">
        <f t="shared" si="359"/>
        <v>粉红</v>
      </c>
    </row>
    <row r="5707" spans="1:9">
      <c r="A5707" s="6">
        <v>5706</v>
      </c>
      <c r="B5707" s="47" t="str">
        <f t="shared" si="356"/>
        <v>0000164A</v>
      </c>
      <c r="C5707" s="47" t="str">
        <f>IFERROR(VLOOKUP(B5707,总表!A:B,2,0),"-")</f>
        <v>-</v>
      </c>
      <c r="D5707" s="6" t="str">
        <f t="shared" si="357"/>
        <v>-</v>
      </c>
      <c r="E5707" s="6" t="str">
        <f>IFERROR(VLOOKUP(B5707,总表!A:D,3,0),"-")</f>
        <v>-</v>
      </c>
      <c r="F5707" s="6" t="str">
        <f t="shared" si="358"/>
        <v>-</v>
      </c>
      <c r="H5707" s="6" t="str">
        <f>IF(IFERROR(VLOOKUP(B5707,总表!A:D,4,0),"露易")=0," ",IFERROR(VLOOKUP(B5707,总表!A:D,4,0),"-"))</f>
        <v>-</v>
      </c>
      <c r="I5707" s="6" t="str">
        <f t="shared" si="359"/>
        <v>-</v>
      </c>
    </row>
    <row r="5708" spans="1:9">
      <c r="A5708" s="6">
        <v>5707</v>
      </c>
      <c r="B5708" s="47" t="str">
        <f t="shared" si="356"/>
        <v>0000164B</v>
      </c>
      <c r="C5708" s="50" t="str">
        <f>IFERROR(VLOOKUP(B5708,总表!A:B,2,0),"-")</f>
        <v>裤裙类</v>
      </c>
      <c r="D5708" s="51" t="str">
        <f t="shared" si="357"/>
        <v>裤裙类</v>
      </c>
      <c r="E5708" s="51" t="str">
        <f>IFERROR(VLOOKUP(B5708,总表!A:D,3,0),"-")</f>
        <v>针织裤</v>
      </c>
      <c r="F5708" s="51" t="str">
        <f t="shared" si="358"/>
        <v>针织裤</v>
      </c>
      <c r="H5708" s="6" t="str">
        <f>IF(IFERROR(VLOOKUP(B5708,总表!A:D,4,0),"露易")=0," ",IFERROR(VLOOKUP(B5708,总表!A:D,4,0),"-"))</f>
        <v>灰色</v>
      </c>
      <c r="I5708" s="6" t="str">
        <f t="shared" si="359"/>
        <v>灰色</v>
      </c>
    </row>
    <row r="5709" spans="1:9">
      <c r="A5709" s="6">
        <v>5708</v>
      </c>
      <c r="B5709" s="47" t="str">
        <f t="shared" si="356"/>
        <v>0000164C</v>
      </c>
      <c r="C5709" s="50" t="str">
        <f>IFERROR(VLOOKUP(B5709,总表!A:B,2,0),"-")</f>
        <v>裤裙类</v>
      </c>
      <c r="D5709" s="51" t="str">
        <f t="shared" si="357"/>
        <v>裤裙类</v>
      </c>
      <c r="E5709" s="6" t="str">
        <f>IFERROR(VLOOKUP(B5709,总表!A:D,3,0),"-")</f>
        <v>牛仔长裙</v>
      </c>
      <c r="F5709" s="6" t="str">
        <f t="shared" si="358"/>
        <v>牛仔长裙</v>
      </c>
      <c r="H5709" s="51" t="str">
        <f>IF(IFERROR(VLOOKUP(B5709,总表!A:D,4,0),"露易")=0," ",IFERROR(VLOOKUP(B5709,总表!A:D,4,0),"-"))</f>
        <v>蓝色</v>
      </c>
      <c r="I5709" s="51" t="str">
        <f t="shared" si="359"/>
        <v>蓝色</v>
      </c>
    </row>
    <row r="5710" spans="1:9">
      <c r="A5710" s="6">
        <v>5709</v>
      </c>
      <c r="B5710" s="47" t="str">
        <f t="shared" si="356"/>
        <v>0000164D</v>
      </c>
      <c r="C5710" s="47" t="str">
        <f>IFERROR(VLOOKUP(B5710,总表!A:B,2,0),"-")</f>
        <v>-</v>
      </c>
      <c r="D5710" s="6" t="str">
        <f t="shared" si="357"/>
        <v>-</v>
      </c>
      <c r="E5710" s="6" t="str">
        <f>IFERROR(VLOOKUP(B5710,总表!A:D,3,0),"-")</f>
        <v>-</v>
      </c>
      <c r="F5710" s="6" t="str">
        <f t="shared" si="358"/>
        <v>-</v>
      </c>
      <c r="H5710" s="6" t="str">
        <f>IF(IFERROR(VLOOKUP(B5710,总表!A:D,4,0),"露易")=0," ",IFERROR(VLOOKUP(B5710,总表!A:D,4,0),"-"))</f>
        <v>-</v>
      </c>
      <c r="I5710" s="6" t="str">
        <f t="shared" si="359"/>
        <v>-</v>
      </c>
    </row>
    <row r="5711" spans="1:9">
      <c r="A5711" s="6">
        <v>5710</v>
      </c>
      <c r="B5711" s="47" t="str">
        <f t="shared" si="356"/>
        <v>0000164E</v>
      </c>
      <c r="C5711" s="50" t="str">
        <f>IFERROR(VLOOKUP(B5711,总表!A:B,2,0),"-")</f>
        <v>裤裙类</v>
      </c>
      <c r="D5711" s="51" t="str">
        <f t="shared" si="357"/>
        <v>裤裙类</v>
      </c>
      <c r="E5711" s="51" t="str">
        <f>IFERROR(VLOOKUP(B5711,总表!A:D,3,0),"-")</f>
        <v>围裙连短裙</v>
      </c>
      <c r="F5711" s="51" t="str">
        <f t="shared" si="358"/>
        <v>围裙连短裙</v>
      </c>
      <c r="H5711" s="6" t="str">
        <f>IF(IFERROR(VLOOKUP(B5711,总表!A:D,4,0),"露易")=0," ",IFERROR(VLOOKUP(B5711,总表!A:D,4,0),"-"))</f>
        <v>紫色</v>
      </c>
      <c r="I5711" s="6" t="str">
        <f t="shared" si="359"/>
        <v>紫色</v>
      </c>
    </row>
    <row r="5712" spans="1:9">
      <c r="A5712" s="6">
        <v>5711</v>
      </c>
      <c r="B5712" s="47" t="str">
        <f t="shared" si="356"/>
        <v>0000164F</v>
      </c>
      <c r="C5712" s="50" t="str">
        <f>IFERROR(VLOOKUP(B5712,总表!A:B,2,0),"-")</f>
        <v>裤裙类</v>
      </c>
      <c r="D5712" s="51" t="str">
        <f t="shared" si="357"/>
        <v>裤裙类</v>
      </c>
      <c r="E5712" s="6" t="str">
        <f>IFERROR(VLOOKUP(B5712,总表!A:D,3,0),"-")</f>
        <v>毛毛睡裤</v>
      </c>
      <c r="F5712" s="6" t="str">
        <f t="shared" si="358"/>
        <v>毛毛睡裤</v>
      </c>
      <c r="H5712" s="6" t="str">
        <f>IF(IFERROR(VLOOKUP(B5712,总表!A:D,4,0),"露易")=0," ",IFERROR(VLOOKUP(B5712,总表!A:D,4,0),"-"))</f>
        <v>粉红</v>
      </c>
      <c r="I5712" s="6" t="str">
        <f t="shared" si="359"/>
        <v>粉红</v>
      </c>
    </row>
    <row r="5713" spans="1:9">
      <c r="A5713" s="6">
        <v>5712</v>
      </c>
      <c r="B5713" s="47" t="str">
        <f t="shared" si="356"/>
        <v>00001650</v>
      </c>
      <c r="C5713" s="47" t="str">
        <f>IFERROR(VLOOKUP(B5713,总表!A:B,2,0),"-")</f>
        <v>-</v>
      </c>
      <c r="D5713" s="6" t="str">
        <f t="shared" si="357"/>
        <v>-</v>
      </c>
      <c r="E5713" s="6" t="str">
        <f>IFERROR(VLOOKUP(B5713,总表!A:D,3,0),"-")</f>
        <v>-</v>
      </c>
      <c r="F5713" s="6" t="str">
        <f t="shared" si="358"/>
        <v>-</v>
      </c>
      <c r="H5713" s="6" t="str">
        <f>IF(IFERROR(VLOOKUP(B5713,总表!A:D,4,0),"露易")=0," ",IFERROR(VLOOKUP(B5713,总表!A:D,4,0),"-"))</f>
        <v>-</v>
      </c>
      <c r="I5713" s="6" t="str">
        <f t="shared" si="359"/>
        <v>-</v>
      </c>
    </row>
    <row r="5714" spans="1:9">
      <c r="A5714" s="6">
        <v>5713</v>
      </c>
      <c r="B5714" s="47" t="str">
        <f t="shared" si="356"/>
        <v>00001651</v>
      </c>
      <c r="C5714" s="47" t="str">
        <f>IFERROR(VLOOKUP(B5714,总表!A:B,2,0),"-")</f>
        <v>-</v>
      </c>
      <c r="D5714" s="6" t="str">
        <f t="shared" si="357"/>
        <v>-</v>
      </c>
      <c r="E5714" s="6" t="str">
        <f>IFERROR(VLOOKUP(B5714,总表!A:D,3,0),"-")</f>
        <v>-</v>
      </c>
      <c r="F5714" s="6" t="str">
        <f t="shared" si="358"/>
        <v>-</v>
      </c>
      <c r="H5714" s="6" t="str">
        <f>IF(IFERROR(VLOOKUP(B5714,总表!A:D,4,0),"露易")=0," ",IFERROR(VLOOKUP(B5714,总表!A:D,4,0),"-"))</f>
        <v>-</v>
      </c>
      <c r="I5714" s="6" t="str">
        <f t="shared" si="359"/>
        <v>-</v>
      </c>
    </row>
    <row r="5715" spans="1:9">
      <c r="A5715" s="6">
        <v>5714</v>
      </c>
      <c r="B5715" s="47" t="str">
        <f t="shared" si="356"/>
        <v>00001652</v>
      </c>
      <c r="C5715" s="47" t="str">
        <f>IFERROR(VLOOKUP(B5715,总表!A:B,2,0),"-")</f>
        <v>-</v>
      </c>
      <c r="D5715" s="6" t="str">
        <f t="shared" si="357"/>
        <v>-</v>
      </c>
      <c r="E5715" s="6" t="str">
        <f>IFERROR(VLOOKUP(B5715,总表!A:D,3,0),"-")</f>
        <v>-</v>
      </c>
      <c r="F5715" s="6" t="str">
        <f t="shared" si="358"/>
        <v>-</v>
      </c>
      <c r="H5715" s="6" t="str">
        <f>IF(IFERROR(VLOOKUP(B5715,总表!A:D,4,0),"露易")=0," ",IFERROR(VLOOKUP(B5715,总表!A:D,4,0),"-"))</f>
        <v>-</v>
      </c>
      <c r="I5715" s="6" t="str">
        <f t="shared" si="359"/>
        <v>-</v>
      </c>
    </row>
    <row r="5716" spans="1:9">
      <c r="A5716" s="6">
        <v>5715</v>
      </c>
      <c r="B5716" s="47" t="str">
        <f t="shared" si="356"/>
        <v>00001653</v>
      </c>
      <c r="C5716" s="47" t="str">
        <f>IFERROR(VLOOKUP(B5716,总表!A:B,2,0),"-")</f>
        <v>-</v>
      </c>
      <c r="D5716" s="6" t="str">
        <f t="shared" si="357"/>
        <v>-</v>
      </c>
      <c r="E5716" s="6" t="str">
        <f>IFERROR(VLOOKUP(B5716,总表!A:D,3,0),"-")</f>
        <v>-</v>
      </c>
      <c r="F5716" s="6" t="str">
        <f t="shared" si="358"/>
        <v>-</v>
      </c>
      <c r="H5716" s="6" t="str">
        <f>IF(IFERROR(VLOOKUP(B5716,总表!A:D,4,0),"露易")=0," ",IFERROR(VLOOKUP(B5716,总表!A:D,4,0),"-"))</f>
        <v>-</v>
      </c>
      <c r="I5716" s="6" t="str">
        <f t="shared" si="359"/>
        <v>-</v>
      </c>
    </row>
    <row r="5717" spans="1:9">
      <c r="A5717" s="6">
        <v>5716</v>
      </c>
      <c r="B5717" s="47" t="str">
        <f t="shared" si="356"/>
        <v>00001654</v>
      </c>
      <c r="C5717" s="47" t="str">
        <f>IFERROR(VLOOKUP(B5717,总表!A:B,2,0),"-")</f>
        <v>房门装饰</v>
      </c>
      <c r="D5717" s="6" t="str">
        <f t="shared" si="357"/>
        <v>房门装饰</v>
      </c>
      <c r="E5717" s="6" t="str">
        <f>IFERROR(VLOOKUP(B5717,总表!A:D,3,0),"-")</f>
        <v>肉球门牌</v>
      </c>
      <c r="F5717" s="6" t="str">
        <f t="shared" si="358"/>
        <v>肉球门牌</v>
      </c>
      <c r="H5717" s="6" t="str">
        <f>IF(IFERROR(VLOOKUP(B5717,总表!A:D,4,0),"露易")=0," ",IFERROR(VLOOKUP(B5717,总表!A:D,4,0),"-"))</f>
        <v> </v>
      </c>
      <c r="I5717" s="6" t="str">
        <f t="shared" si="359"/>
        <v> </v>
      </c>
    </row>
    <row r="5718" spans="1:9">
      <c r="A5718" s="6">
        <v>5717</v>
      </c>
      <c r="B5718" s="47" t="str">
        <f t="shared" si="356"/>
        <v>00001655</v>
      </c>
      <c r="C5718" s="47" t="str">
        <f>IFERROR(VLOOKUP(B5718,总表!A:B,2,0),"-")</f>
        <v>房门装饰</v>
      </c>
      <c r="D5718" s="6" t="str">
        <f t="shared" si="357"/>
        <v>房门装饰</v>
      </c>
      <c r="E5718" s="51" t="str">
        <f>IFERROR(VLOOKUP(B5718,总表!A:D,3,0),"-")</f>
        <v>纹章门牌</v>
      </c>
      <c r="F5718" s="51" t="str">
        <f t="shared" si="358"/>
        <v>纹章门牌</v>
      </c>
      <c r="H5718" s="6" t="str">
        <f>IF(IFERROR(VLOOKUP(B5718,总表!A:D,4,0),"露易")=0," ",IFERROR(VLOOKUP(B5718,总表!A:D,4,0),"-"))</f>
        <v> </v>
      </c>
      <c r="I5718" s="6" t="str">
        <f t="shared" si="359"/>
        <v> </v>
      </c>
    </row>
    <row r="5719" spans="1:9">
      <c r="A5719" s="6">
        <v>5718</v>
      </c>
      <c r="B5719" s="47" t="str">
        <f t="shared" si="356"/>
        <v>00001656</v>
      </c>
      <c r="C5719" s="47" t="str">
        <f>IFERROR(VLOOKUP(B5719,总表!A:B,2,0),"-")</f>
        <v>房门装饰</v>
      </c>
      <c r="D5719" s="6" t="str">
        <f t="shared" si="357"/>
        <v>房门装饰</v>
      </c>
      <c r="E5719" s="6" t="str">
        <f>IFERROR(VLOOKUP(B5719,总表!A:D,3,0),"-")</f>
        <v>原木门牌</v>
      </c>
      <c r="F5719" s="6" t="str">
        <f t="shared" si="358"/>
        <v>原木门牌</v>
      </c>
      <c r="H5719" s="6" t="str">
        <f>IF(IFERROR(VLOOKUP(B5719,总表!A:D,4,0),"露易")=0," ",IFERROR(VLOOKUP(B5719,总表!A:D,4,0),"-"))</f>
        <v> </v>
      </c>
      <c r="I5719" s="6" t="str">
        <f t="shared" si="359"/>
        <v> </v>
      </c>
    </row>
    <row r="5720" spans="1:9">
      <c r="A5720" s="6">
        <v>5719</v>
      </c>
      <c r="B5720" s="47" t="str">
        <f t="shared" si="356"/>
        <v>00001657</v>
      </c>
      <c r="C5720" s="47" t="str">
        <f>IFERROR(VLOOKUP(B5720,总表!A:B,2,0),"-")</f>
        <v>房门装饰</v>
      </c>
      <c r="D5720" s="6" t="str">
        <f t="shared" si="357"/>
        <v>房门装饰</v>
      </c>
      <c r="E5720" s="6" t="str">
        <f>IFERROR(VLOOKUP(B5720,总表!A:D,3,0),"-")</f>
        <v>化石门牌</v>
      </c>
      <c r="F5720" s="6" t="str">
        <f t="shared" si="358"/>
        <v>化石门牌</v>
      </c>
      <c r="H5720" s="6" t="str">
        <f>IF(IFERROR(VLOOKUP(B5720,总表!A:D,4,0),"露易")=0," ",IFERROR(VLOOKUP(B5720,总表!A:D,4,0),"-"))</f>
        <v> </v>
      </c>
      <c r="I5720" s="6" t="str">
        <f t="shared" si="359"/>
        <v> </v>
      </c>
    </row>
    <row r="5721" spans="1:9">
      <c r="A5721" s="6">
        <v>5720</v>
      </c>
      <c r="B5721" s="47" t="str">
        <f t="shared" si="356"/>
        <v>00001658</v>
      </c>
      <c r="C5721" s="50" t="str">
        <f>IFERROR(VLOOKUP(B5721,总表!A:B,2,0),"-")</f>
        <v>裤裙类</v>
      </c>
      <c r="D5721" s="51" t="str">
        <f t="shared" si="357"/>
        <v>裤裙类</v>
      </c>
      <c r="E5721" s="51" t="str">
        <f>IFERROR(VLOOKUP(B5721,总表!A:D,3,0),"-")</f>
        <v>篮球裤</v>
      </c>
      <c r="F5721" s="51" t="str">
        <f t="shared" si="358"/>
        <v>篮球裤</v>
      </c>
      <c r="H5721" s="6" t="str">
        <f>IF(IFERROR(VLOOKUP(B5721,总表!A:D,4,0),"露易")=0," ",IFERROR(VLOOKUP(B5721,总表!A:D,4,0),"-"))</f>
        <v>紫色</v>
      </c>
      <c r="I5721" s="6" t="str">
        <f t="shared" si="359"/>
        <v>紫色</v>
      </c>
    </row>
    <row r="5722" spans="1:9">
      <c r="A5722" s="6">
        <v>5721</v>
      </c>
      <c r="B5722" s="47" t="str">
        <f t="shared" si="356"/>
        <v>00001659</v>
      </c>
      <c r="C5722" s="50" t="str">
        <f>IFERROR(VLOOKUP(B5722,总表!A:B,2,0),"-")</f>
        <v>裤裙类</v>
      </c>
      <c r="D5722" s="51" t="str">
        <f t="shared" si="357"/>
        <v>裤裙类</v>
      </c>
      <c r="E5722" s="6" t="str">
        <f>IFERROR(VLOOKUP(B5722,总表!A:D,3,0),"-")</f>
        <v>运动裤</v>
      </c>
      <c r="F5722" s="6" t="str">
        <f t="shared" si="358"/>
        <v>运动裤</v>
      </c>
      <c r="H5722" s="6" t="str">
        <f>IF(IFERROR(VLOOKUP(B5722,总表!A:D,4,0),"露易")=0," ",IFERROR(VLOOKUP(B5722,总表!A:D,4,0),"-"))</f>
        <v>莱姆绿</v>
      </c>
      <c r="I5722" s="6" t="str">
        <f t="shared" si="359"/>
        <v>莱姆绿</v>
      </c>
    </row>
    <row r="5723" spans="1:9">
      <c r="A5723" s="6">
        <v>5722</v>
      </c>
      <c r="B5723" s="47" t="str">
        <f t="shared" si="356"/>
        <v>0000165A</v>
      </c>
      <c r="C5723" s="50" t="str">
        <f>IFERROR(VLOOKUP(B5723,总表!A:B,2,0),"-")</f>
        <v>裤裙类</v>
      </c>
      <c r="D5723" s="51" t="str">
        <f t="shared" si="357"/>
        <v>裤裙类</v>
      </c>
      <c r="E5723" s="6" t="str">
        <f>IFERROR(VLOOKUP(B5723,总表!A:D,3,0),"-")</f>
        <v>MA-1防风裙</v>
      </c>
      <c r="F5723" s="6" t="str">
        <f t="shared" si="358"/>
        <v>MA-1防风裙</v>
      </c>
      <c r="H5723" s="6" t="str">
        <f>IF(IFERROR(VLOOKUP(B5723,总表!A:D,4,0),"露易")=0," ",IFERROR(VLOOKUP(B5723,总表!A:D,4,0),"-"))</f>
        <v>卡其色</v>
      </c>
      <c r="I5723" s="6" t="str">
        <f t="shared" si="359"/>
        <v>卡其色</v>
      </c>
    </row>
    <row r="5724" spans="1:9">
      <c r="A5724" s="6">
        <v>5723</v>
      </c>
      <c r="B5724" s="47" t="str">
        <f t="shared" si="356"/>
        <v>0000165B</v>
      </c>
      <c r="C5724" s="50" t="str">
        <f>IFERROR(VLOOKUP(B5724,总表!A:B,2,0),"-")</f>
        <v>裤裙类</v>
      </c>
      <c r="D5724" s="51" t="str">
        <f t="shared" si="357"/>
        <v>裤裙类</v>
      </c>
      <c r="E5724" s="6" t="str">
        <f>IFERROR(VLOOKUP(B5724,总表!A:D,3,0),"-")</f>
        <v>亮片热裤</v>
      </c>
      <c r="F5724" s="6" t="str">
        <f t="shared" si="358"/>
        <v>亮片热裤</v>
      </c>
      <c r="H5724" s="51" t="str">
        <f>IF(IFERROR(VLOOKUP(B5724,总表!A:D,4,0),"露易")=0," ",IFERROR(VLOOKUP(B5724,总表!A:D,4,0),"-"))</f>
        <v>红色</v>
      </c>
      <c r="I5724" s="51" t="str">
        <f t="shared" si="359"/>
        <v>红色</v>
      </c>
    </row>
    <row r="5725" spans="1:9">
      <c r="A5725" s="6">
        <v>5724</v>
      </c>
      <c r="B5725" s="47" t="str">
        <f t="shared" si="356"/>
        <v>0000165C</v>
      </c>
      <c r="C5725" s="50" t="str">
        <f>IFERROR(VLOOKUP(B5725,总表!A:B,2,0),"-")</f>
        <v>裤裙类</v>
      </c>
      <c r="D5725" s="51" t="str">
        <f t="shared" si="357"/>
        <v>裤裙类</v>
      </c>
      <c r="E5725" s="6" t="str">
        <f>IFERROR(VLOOKUP(B5725,总表!A:D,3,0),"-")</f>
        <v>混色条纹阔腿裤</v>
      </c>
      <c r="F5725" s="6" t="str">
        <f t="shared" si="358"/>
        <v>混色条纹阔腿裤</v>
      </c>
      <c r="H5725" s="6" t="str">
        <f>IF(IFERROR(VLOOKUP(B5725,总表!A:D,4,0),"露易")=0," ",IFERROR(VLOOKUP(B5725,总表!A:D,4,0),"-"))</f>
        <v>黄色</v>
      </c>
      <c r="I5725" s="6" t="str">
        <f t="shared" si="359"/>
        <v>黄色</v>
      </c>
    </row>
    <row r="5726" spans="1:9">
      <c r="A5726" s="6">
        <v>5725</v>
      </c>
      <c r="B5726" s="47" t="str">
        <f t="shared" si="356"/>
        <v>0000165D</v>
      </c>
      <c r="C5726" s="47" t="str">
        <f>IFERROR(VLOOKUP(B5726,总表!A:B,2,0),"-")</f>
        <v>-</v>
      </c>
      <c r="D5726" s="6" t="str">
        <f t="shared" si="357"/>
        <v>-</v>
      </c>
      <c r="E5726" s="6" t="str">
        <f>IFERROR(VLOOKUP(B5726,总表!A:D,3,0),"-")</f>
        <v>-</v>
      </c>
      <c r="F5726" s="6" t="str">
        <f t="shared" si="358"/>
        <v>-</v>
      </c>
      <c r="H5726" s="6" t="str">
        <f>IF(IFERROR(VLOOKUP(B5726,总表!A:D,4,0),"露易")=0," ",IFERROR(VLOOKUP(B5726,总表!A:D,4,0),"-"))</f>
        <v>-</v>
      </c>
      <c r="I5726" s="6" t="str">
        <f t="shared" si="359"/>
        <v>-</v>
      </c>
    </row>
    <row r="5727" spans="1:9">
      <c r="A5727" s="6">
        <v>5726</v>
      </c>
      <c r="B5727" s="47" t="str">
        <f t="shared" si="356"/>
        <v>0000165E</v>
      </c>
      <c r="C5727" s="47" t="str">
        <f>IFERROR(VLOOKUP(B5727,总表!A:B,2,0),"-")</f>
        <v>-</v>
      </c>
      <c r="D5727" s="6" t="str">
        <f t="shared" si="357"/>
        <v>-</v>
      </c>
      <c r="E5727" s="6" t="str">
        <f>IFERROR(VLOOKUP(B5727,总表!A:D,3,0),"-")</f>
        <v>-</v>
      </c>
      <c r="F5727" s="6" t="str">
        <f t="shared" si="358"/>
        <v>-</v>
      </c>
      <c r="H5727" s="6" t="str">
        <f>IF(IFERROR(VLOOKUP(B5727,总表!A:D,4,0),"露易")=0," ",IFERROR(VLOOKUP(B5727,总表!A:D,4,0),"-"))</f>
        <v>-</v>
      </c>
      <c r="I5727" s="6" t="str">
        <f t="shared" si="359"/>
        <v>-</v>
      </c>
    </row>
    <row r="5728" spans="1:9">
      <c r="A5728" s="6">
        <v>5727</v>
      </c>
      <c r="B5728" s="47" t="str">
        <f t="shared" si="356"/>
        <v>0000165F</v>
      </c>
      <c r="C5728" s="47" t="str">
        <f>IFERROR(VLOOKUP(B5728,总表!A:B,2,0),"-")</f>
        <v>素材类</v>
      </c>
      <c r="D5728" s="6" t="str">
        <f t="shared" si="357"/>
        <v>素材类</v>
      </c>
      <c r="E5728" s="6" t="str">
        <f>IFERROR(VLOOKUP(B5728,总表!A:D,3,0),"-")</f>
        <v>橡栗</v>
      </c>
      <c r="F5728" s="6" t="str">
        <f t="shared" si="358"/>
        <v>橡栗</v>
      </c>
      <c r="H5728" s="6" t="str">
        <f>IF(IFERROR(VLOOKUP(B5728,总表!A:D,4,0),"露易")=0," ",IFERROR(VLOOKUP(B5728,总表!A:D,4,0),"-"))</f>
        <v> </v>
      </c>
      <c r="I5728" s="6" t="str">
        <f t="shared" si="359"/>
        <v> </v>
      </c>
    </row>
    <row r="5729" spans="1:9">
      <c r="A5729" s="6">
        <v>5728</v>
      </c>
      <c r="B5729" s="47" t="str">
        <f t="shared" si="356"/>
        <v>00001660</v>
      </c>
      <c r="C5729" s="47" t="str">
        <f>IFERROR(VLOOKUP(B5729,总表!A:B,2,0),"-")</f>
        <v>素材类</v>
      </c>
      <c r="D5729" s="6" t="str">
        <f t="shared" si="357"/>
        <v>素材类</v>
      </c>
      <c r="E5729" s="6" t="str">
        <f>IFERROR(VLOOKUP(B5729,总表!A:D,3,0),"-")</f>
        <v>松果</v>
      </c>
      <c r="F5729" s="6" t="str">
        <f t="shared" si="358"/>
        <v>松果</v>
      </c>
      <c r="H5729" s="6" t="str">
        <f>IF(IFERROR(VLOOKUP(B5729,总表!A:D,4,0),"露易")=0," ",IFERROR(VLOOKUP(B5729,总表!A:D,4,0),"-"))</f>
        <v> </v>
      </c>
      <c r="I5729" s="6" t="str">
        <f t="shared" si="359"/>
        <v> </v>
      </c>
    </row>
    <row r="5730" spans="1:9">
      <c r="A5730" s="6">
        <v>5729</v>
      </c>
      <c r="B5730" s="47" t="str">
        <f t="shared" si="356"/>
        <v>00001661</v>
      </c>
      <c r="C5730" s="47" t="str">
        <f>IFERROR(VLOOKUP(B5730,总表!A:B,2,0),"-")</f>
        <v>素材类</v>
      </c>
      <c r="D5730" s="6" t="str">
        <f t="shared" si="357"/>
        <v>素材类</v>
      </c>
      <c r="E5730" s="6" t="str">
        <f>IFERROR(VLOOKUP(B5730,总表!A:D,3,0),"-")</f>
        <v>春笋</v>
      </c>
      <c r="F5730" s="6" t="str">
        <f t="shared" si="358"/>
        <v>春笋</v>
      </c>
      <c r="H5730" s="6" t="str">
        <f>IF(IFERROR(VLOOKUP(B5730,总表!A:D,4,0),"露易")=0," ",IFERROR(VLOOKUP(B5730,总表!A:D,4,0),"-"))</f>
        <v> </v>
      </c>
      <c r="I5730" s="6" t="str">
        <f t="shared" si="359"/>
        <v> </v>
      </c>
    </row>
    <row r="5731" spans="1:9">
      <c r="A5731" s="6">
        <v>5730</v>
      </c>
      <c r="B5731" s="47" t="str">
        <f t="shared" si="356"/>
        <v>00001662</v>
      </c>
      <c r="C5731" s="47" t="str">
        <f>IFERROR(VLOOKUP(B5731,总表!A:B,2,0),"-")</f>
        <v>素材类</v>
      </c>
      <c r="D5731" s="6" t="str">
        <f t="shared" si="357"/>
        <v>素材类</v>
      </c>
      <c r="E5731" s="51" t="str">
        <f>IFERROR(VLOOKUP(B5731,总表!A:D,3,0),"-")</f>
        <v>红色装饰品</v>
      </c>
      <c r="F5731" s="51" t="str">
        <f t="shared" si="358"/>
        <v>红色装饰品</v>
      </c>
      <c r="H5731" s="6" t="str">
        <f>IF(IFERROR(VLOOKUP(B5731,总表!A:D,4,0),"露易")=0," ",IFERROR(VLOOKUP(B5731,总表!A:D,4,0),"-"))</f>
        <v> </v>
      </c>
      <c r="I5731" s="6" t="str">
        <f t="shared" si="359"/>
        <v> </v>
      </c>
    </row>
    <row r="5732" spans="1:9">
      <c r="A5732" s="6">
        <v>5731</v>
      </c>
      <c r="B5732" s="47" t="str">
        <f t="shared" si="356"/>
        <v>00001663</v>
      </c>
      <c r="C5732" s="47" t="str">
        <f>IFERROR(VLOOKUP(B5732,总表!A:B,2,0),"-")</f>
        <v>素材类</v>
      </c>
      <c r="D5732" s="6" t="str">
        <f t="shared" si="357"/>
        <v>素材类</v>
      </c>
      <c r="E5732" s="51" t="str">
        <f>IFERROR(VLOOKUP(B5732,总表!A:D,3,0),"-")</f>
        <v>蓝色装饰品</v>
      </c>
      <c r="F5732" s="51" t="str">
        <f t="shared" si="358"/>
        <v>蓝色装饰品</v>
      </c>
      <c r="H5732" s="6" t="str">
        <f>IF(IFERROR(VLOOKUP(B5732,总表!A:D,4,0),"露易")=0," ",IFERROR(VLOOKUP(B5732,总表!A:D,4,0),"-"))</f>
        <v> </v>
      </c>
      <c r="I5732" s="6" t="str">
        <f t="shared" si="359"/>
        <v> </v>
      </c>
    </row>
    <row r="5733" spans="1:9">
      <c r="A5733" s="6">
        <v>5732</v>
      </c>
      <c r="B5733" s="47" t="str">
        <f t="shared" si="356"/>
        <v>00001664</v>
      </c>
      <c r="C5733" s="47" t="str">
        <f>IFERROR(VLOOKUP(B5733,总表!A:B,2,0),"-")</f>
        <v>素材类</v>
      </c>
      <c r="D5733" s="6" t="str">
        <f t="shared" si="357"/>
        <v>素材类</v>
      </c>
      <c r="E5733" s="6" t="str">
        <f>IFERROR(VLOOKUP(B5733,总表!A:D,3,0),"-")</f>
        <v>金色装饰品</v>
      </c>
      <c r="F5733" s="6" t="str">
        <f t="shared" si="358"/>
        <v>金色装饰品</v>
      </c>
      <c r="H5733" s="6" t="str">
        <f>IF(IFERROR(VLOOKUP(B5733,总表!A:D,4,0),"露易")=0," ",IFERROR(VLOOKUP(B5733,总表!A:D,4,0),"-"))</f>
        <v> </v>
      </c>
      <c r="I5733" s="6" t="str">
        <f t="shared" si="359"/>
        <v> </v>
      </c>
    </row>
    <row r="5734" spans="1:9">
      <c r="A5734" s="6">
        <v>5733</v>
      </c>
      <c r="B5734" s="47" t="str">
        <f t="shared" si="356"/>
        <v>00001665</v>
      </c>
      <c r="C5734" s="50" t="str">
        <f>IFERROR(VLOOKUP(B5734,总表!A:B,2,0),"-")</f>
        <v>裤裙类</v>
      </c>
      <c r="D5734" s="51" t="str">
        <f t="shared" si="357"/>
        <v>裤裙类</v>
      </c>
      <c r="E5734" s="6" t="str">
        <f>IFERROR(VLOOKUP(B5734,总表!A:D,3,0),"-")</f>
        <v>皮短裤</v>
      </c>
      <c r="F5734" s="6" t="str">
        <f t="shared" si="358"/>
        <v>皮短裤</v>
      </c>
      <c r="H5734" s="6" t="str">
        <f>IF(IFERROR(VLOOKUP(B5734,总表!A:D,4,0),"露易")=0," ",IFERROR(VLOOKUP(B5734,总表!A:D,4,0),"-"))</f>
        <v>黑色</v>
      </c>
      <c r="I5734" s="6" t="str">
        <f t="shared" si="359"/>
        <v>黑色</v>
      </c>
    </row>
    <row r="5735" spans="1:9">
      <c r="A5735" s="6">
        <v>5734</v>
      </c>
      <c r="B5735" s="47" t="str">
        <f t="shared" si="356"/>
        <v>00001666</v>
      </c>
      <c r="C5735" s="50" t="str">
        <f>IFERROR(VLOOKUP(B5735,总表!A:B,2,0),"-")</f>
        <v>裤裙类</v>
      </c>
      <c r="D5735" s="51" t="str">
        <f t="shared" si="357"/>
        <v>裤裙类</v>
      </c>
      <c r="E5735" s="6" t="str">
        <f>IFERROR(VLOOKUP(B5735,总表!A:D,3,0),"-")</f>
        <v>葛布兰刺绣短裤</v>
      </c>
      <c r="F5735" s="6" t="str">
        <f t="shared" si="358"/>
        <v>葛布兰刺绣短裤</v>
      </c>
      <c r="H5735" s="6" t="str">
        <f>IF(IFERROR(VLOOKUP(B5735,总表!A:D,4,0),"露易")=0," ",IFERROR(VLOOKUP(B5735,总表!A:D,4,0),"-"))</f>
        <v>米色</v>
      </c>
      <c r="I5735" s="6" t="str">
        <f t="shared" si="359"/>
        <v>米色</v>
      </c>
    </row>
    <row r="5736" spans="1:9">
      <c r="A5736" s="6">
        <v>5735</v>
      </c>
      <c r="B5736" s="47" t="str">
        <f t="shared" si="356"/>
        <v>00001667</v>
      </c>
      <c r="C5736" s="50" t="str">
        <f>IFERROR(VLOOKUP(B5736,总表!A:B,2,0),"-")</f>
        <v>裤裙类</v>
      </c>
      <c r="D5736" s="51" t="str">
        <f t="shared" si="357"/>
        <v>裤裙类</v>
      </c>
      <c r="E5736" s="6" t="str">
        <f>IFERROR(VLOOKUP(B5736,总表!A:D,3,0),"-")</f>
        <v>泰国大象裤</v>
      </c>
      <c r="F5736" s="6" t="str">
        <f t="shared" si="358"/>
        <v>泰国大象裤</v>
      </c>
      <c r="H5736" s="51" t="str">
        <f>IF(IFERROR(VLOOKUP(B5736,总表!A:D,4,0),"露易")=0," ",IFERROR(VLOOKUP(B5736,总表!A:D,4,0),"-"))</f>
        <v>红色</v>
      </c>
      <c r="I5736" s="51" t="str">
        <f t="shared" si="359"/>
        <v>红色</v>
      </c>
    </row>
    <row r="5737" spans="1:9">
      <c r="A5737" s="6">
        <v>5736</v>
      </c>
      <c r="B5737" s="47" t="str">
        <f t="shared" si="356"/>
        <v>00001668</v>
      </c>
      <c r="C5737" s="50" t="str">
        <f>IFERROR(VLOOKUP(B5737,总表!A:B,2,0),"-")</f>
        <v>裤裙类</v>
      </c>
      <c r="D5737" s="51" t="str">
        <f t="shared" si="357"/>
        <v>裤裙类</v>
      </c>
      <c r="E5737" s="6" t="str">
        <f>IFERROR(VLOOKUP(B5737,总表!A:D,3,0),"-")</f>
        <v>搞笑表演亮片裤</v>
      </c>
      <c r="F5737" s="6" t="str">
        <f t="shared" si="358"/>
        <v>搞笑表演亮片裤</v>
      </c>
      <c r="H5737" s="6" t="str">
        <f>IF(IFERROR(VLOOKUP(B5737,总表!A:D,4,0),"露易")=0," ",IFERROR(VLOOKUP(B5737,总表!A:D,4,0),"-"))</f>
        <v>橘色</v>
      </c>
      <c r="I5737" s="6" t="str">
        <f t="shared" si="359"/>
        <v>橘色</v>
      </c>
    </row>
    <row r="5738" spans="1:9">
      <c r="A5738" s="6">
        <v>5737</v>
      </c>
      <c r="B5738" s="47" t="str">
        <f t="shared" si="356"/>
        <v>00001669</v>
      </c>
      <c r="C5738" s="50" t="str">
        <f>IFERROR(VLOOKUP(B5738,总表!A:B,2,0),"-")</f>
        <v>裤裙类</v>
      </c>
      <c r="D5738" s="51" t="str">
        <f t="shared" si="357"/>
        <v>裤裙类</v>
      </c>
      <c r="E5738" s="6" t="str">
        <f>IFERROR(VLOOKUP(B5738,总表!A:D,3,0),"-")</f>
        <v>珍珠短裙</v>
      </c>
      <c r="F5738" s="6" t="str">
        <f t="shared" si="358"/>
        <v>珍珠短裙</v>
      </c>
      <c r="H5738" s="6" t="str">
        <f>IF(IFERROR(VLOOKUP(B5738,总表!A:D,4,0),"露易")=0," ",IFERROR(VLOOKUP(B5738,总表!A:D,4,0),"-"))</f>
        <v>海军蓝</v>
      </c>
      <c r="I5738" s="6" t="str">
        <f t="shared" si="359"/>
        <v>海军蓝</v>
      </c>
    </row>
    <row r="5739" spans="1:9">
      <c r="A5739" s="6">
        <v>5738</v>
      </c>
      <c r="B5739" s="47" t="str">
        <f t="shared" si="356"/>
        <v>0000166A</v>
      </c>
      <c r="C5739" s="50" t="str">
        <f>IFERROR(VLOOKUP(B5739,总表!A:B,2,0),"-")</f>
        <v>脸部装饰</v>
      </c>
      <c r="D5739" s="51" t="str">
        <f t="shared" si="357"/>
        <v>脸部装饰</v>
      </c>
      <c r="E5739" s="6" t="str">
        <f>IFERROR(VLOOKUP(B5739,总表!A:D,3,0),"-")</f>
        <v>泡泡口香糖</v>
      </c>
      <c r="F5739" s="6" t="str">
        <f t="shared" si="358"/>
        <v>泡泡口香糖</v>
      </c>
      <c r="H5739" s="6" t="str">
        <f>IF(IFERROR(VLOOKUP(B5739,总表!A:D,4,0),"露易")=0," ",IFERROR(VLOOKUP(B5739,总表!A:D,4,0),"-"))</f>
        <v>粉红</v>
      </c>
      <c r="I5739" s="6" t="str">
        <f t="shared" si="359"/>
        <v>粉红</v>
      </c>
    </row>
    <row r="5740" spans="1:9">
      <c r="A5740" s="6">
        <v>5739</v>
      </c>
      <c r="B5740" s="47" t="str">
        <f t="shared" si="356"/>
        <v>0000166B</v>
      </c>
      <c r="C5740" s="50" t="str">
        <f>IFERROR(VLOOKUP(B5740,总表!A:B,2,0),"-")</f>
        <v>脸部装饰</v>
      </c>
      <c r="D5740" s="51" t="str">
        <f t="shared" si="357"/>
        <v>脸部装饰</v>
      </c>
      <c r="E5740" s="6" t="str">
        <f>IFERROR(VLOOKUP(B5740,总表!A:D,3,0),"-")</f>
        <v>花朵墨镜</v>
      </c>
      <c r="F5740" s="6" t="str">
        <f t="shared" si="358"/>
        <v>花朵墨镜</v>
      </c>
      <c r="H5740" s="51" t="str">
        <f>IF(IFERROR(VLOOKUP(B5740,总表!A:D,4,0),"露易")=0," ",IFERROR(VLOOKUP(B5740,总表!A:D,4,0),"-"))</f>
        <v>红色</v>
      </c>
      <c r="I5740" s="51" t="str">
        <f t="shared" si="359"/>
        <v>红色</v>
      </c>
    </row>
    <row r="5741" spans="1:9">
      <c r="A5741" s="6">
        <v>5740</v>
      </c>
      <c r="B5741" s="47" t="str">
        <f t="shared" si="356"/>
        <v>0000166C</v>
      </c>
      <c r="C5741" s="47" t="str">
        <f>IFERROR(VLOOKUP(B5741,总表!A:B,2,0),"-")</f>
        <v>-</v>
      </c>
      <c r="D5741" s="6" t="str">
        <f t="shared" si="357"/>
        <v>-</v>
      </c>
      <c r="E5741" s="6" t="str">
        <f>IFERROR(VLOOKUP(B5741,总表!A:D,3,0),"-")</f>
        <v>-</v>
      </c>
      <c r="F5741" s="6" t="str">
        <f t="shared" si="358"/>
        <v>-</v>
      </c>
      <c r="H5741" s="6" t="str">
        <f>IF(IFERROR(VLOOKUP(B5741,总表!A:D,4,0),"露易")=0," ",IFERROR(VLOOKUP(B5741,总表!A:D,4,0),"-"))</f>
        <v>-</v>
      </c>
      <c r="I5741" s="6" t="str">
        <f t="shared" si="359"/>
        <v>-</v>
      </c>
    </row>
    <row r="5742" spans="1:9">
      <c r="A5742" s="6">
        <v>5741</v>
      </c>
      <c r="B5742" s="47" t="str">
        <f t="shared" si="356"/>
        <v>0000166D</v>
      </c>
      <c r="C5742" s="47" t="str">
        <f>IFERROR(VLOOKUP(B5742,总表!A:B,2,0),"-")</f>
        <v>其他类</v>
      </c>
      <c r="D5742" s="6" t="str">
        <f t="shared" si="357"/>
        <v>其他类</v>
      </c>
      <c r="E5742" s="51" t="str">
        <f>IFERROR(VLOOKUP(B5742,总表!A:D,3,0),"-")</f>
        <v>荧光棒</v>
      </c>
      <c r="F5742" s="51" t="str">
        <f t="shared" si="358"/>
        <v>荧光棒</v>
      </c>
      <c r="H5742" s="6" t="str">
        <f>IF(IFERROR(VLOOKUP(B5742,总表!A:D,4,0),"露易")=0," ",IFERROR(VLOOKUP(B5742,总表!A:D,4,0),"-"))</f>
        <v> </v>
      </c>
      <c r="I5742" s="6" t="str">
        <f t="shared" si="359"/>
        <v> </v>
      </c>
    </row>
    <row r="5743" spans="1:9">
      <c r="A5743" s="6">
        <v>5742</v>
      </c>
      <c r="B5743" s="47" t="str">
        <f t="shared" si="356"/>
        <v>0000166E</v>
      </c>
      <c r="C5743" s="47" t="str">
        <f>IFERROR(VLOOKUP(B5743,总表!A:B,2,0),"-")</f>
        <v>-</v>
      </c>
      <c r="D5743" s="6" t="str">
        <f t="shared" si="357"/>
        <v>-</v>
      </c>
      <c r="E5743" s="6" t="str">
        <f>IFERROR(VLOOKUP(B5743,总表!A:D,3,0),"-")</f>
        <v>-</v>
      </c>
      <c r="F5743" s="6" t="str">
        <f t="shared" si="358"/>
        <v>-</v>
      </c>
      <c r="H5743" s="6" t="str">
        <f>IF(IFERROR(VLOOKUP(B5743,总表!A:D,4,0),"露易")=0," ",IFERROR(VLOOKUP(B5743,总表!A:D,4,0),"-"))</f>
        <v>-</v>
      </c>
      <c r="I5743" s="6" t="str">
        <f t="shared" si="359"/>
        <v>-</v>
      </c>
    </row>
    <row r="5744" spans="1:9">
      <c r="A5744" s="6">
        <v>5743</v>
      </c>
      <c r="B5744" s="47" t="str">
        <f t="shared" si="356"/>
        <v>0000166F</v>
      </c>
      <c r="C5744" s="47" t="str">
        <f>IFERROR(VLOOKUP(B5744,总表!A:B,2,0),"-")</f>
        <v>-</v>
      </c>
      <c r="D5744" s="6" t="str">
        <f t="shared" si="357"/>
        <v>-</v>
      </c>
      <c r="E5744" s="6" t="str">
        <f>IFERROR(VLOOKUP(B5744,总表!A:D,3,0),"-")</f>
        <v>-</v>
      </c>
      <c r="F5744" s="6" t="str">
        <f t="shared" si="358"/>
        <v>-</v>
      </c>
      <c r="H5744" s="6" t="str">
        <f>IF(IFERROR(VLOOKUP(B5744,总表!A:D,4,0),"露易")=0," ",IFERROR(VLOOKUP(B5744,总表!A:D,4,0),"-"))</f>
        <v>-</v>
      </c>
      <c r="I5744" s="6" t="str">
        <f t="shared" si="359"/>
        <v>-</v>
      </c>
    </row>
    <row r="5745" spans="1:9">
      <c r="A5745" s="6">
        <v>5744</v>
      </c>
      <c r="B5745" s="47" t="str">
        <f t="shared" si="356"/>
        <v>00001670</v>
      </c>
      <c r="C5745" s="47" t="str">
        <f>IFERROR(VLOOKUP(B5745,总表!A:B,2,0),"-")</f>
        <v>-</v>
      </c>
      <c r="D5745" s="6" t="str">
        <f t="shared" si="357"/>
        <v>-</v>
      </c>
      <c r="E5745" s="6" t="str">
        <f>IFERROR(VLOOKUP(B5745,总表!A:D,3,0),"-")</f>
        <v>-</v>
      </c>
      <c r="F5745" s="6" t="str">
        <f t="shared" si="358"/>
        <v>-</v>
      </c>
      <c r="H5745" s="6" t="str">
        <f>IF(IFERROR(VLOOKUP(B5745,总表!A:D,4,0),"露易")=0," ",IFERROR(VLOOKUP(B5745,总表!A:D,4,0),"-"))</f>
        <v>-</v>
      </c>
      <c r="I5745" s="6" t="str">
        <f t="shared" si="359"/>
        <v>-</v>
      </c>
    </row>
    <row r="5746" spans="1:9">
      <c r="A5746" s="6">
        <v>5745</v>
      </c>
      <c r="B5746" s="47" t="str">
        <f t="shared" si="356"/>
        <v>00001671</v>
      </c>
      <c r="C5746" s="47" t="str">
        <f>IFERROR(VLOOKUP(B5746,总表!A:B,2,0),"-")</f>
        <v>房门装饰</v>
      </c>
      <c r="D5746" s="6" t="str">
        <f t="shared" si="357"/>
        <v>房门装饰</v>
      </c>
      <c r="E5746" s="6" t="str">
        <f>IFERROR(VLOOKUP(B5746,总表!A:D,3,0),"-")</f>
        <v>可爱波斯菊花环</v>
      </c>
      <c r="F5746" s="6" t="str">
        <f t="shared" si="358"/>
        <v>可爱波斯菊花环</v>
      </c>
      <c r="H5746" s="6" t="str">
        <f>IF(IFERROR(VLOOKUP(B5746,总表!A:D,4,0),"露易")=0," ",IFERROR(VLOOKUP(B5746,总表!A:D,4,0),"-"))</f>
        <v> </v>
      </c>
      <c r="I5746" s="6" t="str">
        <f t="shared" si="359"/>
        <v> </v>
      </c>
    </row>
    <row r="5747" spans="1:9">
      <c r="A5747" s="6">
        <v>5746</v>
      </c>
      <c r="B5747" s="47" t="str">
        <f t="shared" si="356"/>
        <v>00001672</v>
      </c>
      <c r="C5747" s="47" t="str">
        <f>IFERROR(VLOOKUP(B5747,总表!A:B,2,0),"-")</f>
        <v>房门装饰</v>
      </c>
      <c r="D5747" s="6" t="str">
        <f t="shared" si="357"/>
        <v>房门装饰</v>
      </c>
      <c r="E5747" s="6" t="str">
        <f>IFERROR(VLOOKUP(B5747,总表!A:D,3,0),"-")</f>
        <v>清新银莲花花环</v>
      </c>
      <c r="F5747" s="6" t="str">
        <f t="shared" si="358"/>
        <v>清新银莲花花环</v>
      </c>
      <c r="H5747" s="6" t="str">
        <f>IF(IFERROR(VLOOKUP(B5747,总表!A:D,4,0),"露易")=0," ",IFERROR(VLOOKUP(B5747,总表!A:D,4,0),"-"))</f>
        <v> </v>
      </c>
      <c r="I5747" s="6" t="str">
        <f t="shared" si="359"/>
        <v> </v>
      </c>
    </row>
    <row r="5748" spans="1:9">
      <c r="A5748" s="6">
        <v>5747</v>
      </c>
      <c r="B5748" s="47" t="str">
        <f t="shared" si="356"/>
        <v>00001673</v>
      </c>
      <c r="C5748" s="47" t="str">
        <f>IFERROR(VLOOKUP(B5748,总表!A:B,2,0),"-")</f>
        <v>房门装饰</v>
      </c>
      <c r="D5748" s="6" t="str">
        <f t="shared" si="357"/>
        <v>房门装饰</v>
      </c>
      <c r="E5748" s="6" t="str">
        <f>IFERROR(VLOOKUP(B5748,总表!A:D,3,0),"-")</f>
        <v>精美玫瑰花环</v>
      </c>
      <c r="F5748" s="6" t="str">
        <f t="shared" si="358"/>
        <v>精美玫瑰花环</v>
      </c>
      <c r="H5748" s="6" t="str">
        <f>IF(IFERROR(VLOOKUP(B5748,总表!A:D,4,0),"露易")=0," ",IFERROR(VLOOKUP(B5748,总表!A:D,4,0),"-"))</f>
        <v> </v>
      </c>
      <c r="I5748" s="6" t="str">
        <f t="shared" si="359"/>
        <v> </v>
      </c>
    </row>
    <row r="5749" spans="1:9">
      <c r="A5749" s="6">
        <v>5748</v>
      </c>
      <c r="B5749" s="47" t="str">
        <f t="shared" si="356"/>
        <v>00001674</v>
      </c>
      <c r="C5749" s="47" t="str">
        <f>IFERROR(VLOOKUP(B5749,总表!A:B,2,0),"-")</f>
        <v>房门装饰</v>
      </c>
      <c r="D5749" s="6" t="str">
        <f t="shared" si="357"/>
        <v>房门装饰</v>
      </c>
      <c r="E5749" s="51" t="str">
        <f>IFERROR(VLOOKUP(B5749,总表!A:D,3,0),"-")</f>
        <v>华丽三色堇花环</v>
      </c>
      <c r="F5749" s="51" t="str">
        <f t="shared" si="358"/>
        <v>华丽三色堇花环</v>
      </c>
      <c r="H5749" s="6" t="str">
        <f>IF(IFERROR(VLOOKUP(B5749,总表!A:D,4,0),"露易")=0," ",IFERROR(VLOOKUP(B5749,总表!A:D,4,0),"-"))</f>
        <v> </v>
      </c>
      <c r="I5749" s="6" t="str">
        <f t="shared" si="359"/>
        <v> </v>
      </c>
    </row>
    <row r="5750" spans="1:9">
      <c r="A5750" s="6">
        <v>5749</v>
      </c>
      <c r="B5750" s="47" t="str">
        <f t="shared" si="356"/>
        <v>00001675</v>
      </c>
      <c r="C5750" s="47" t="str">
        <f>IFERROR(VLOOKUP(B5750,总表!A:B,2,0),"-")</f>
        <v>房门装饰</v>
      </c>
      <c r="D5750" s="6" t="str">
        <f t="shared" si="357"/>
        <v>房门装饰</v>
      </c>
      <c r="E5750" s="6" t="str">
        <f>IFERROR(VLOOKUP(B5750,总表!A:D,3,0),"-")</f>
        <v>精美菊花花环</v>
      </c>
      <c r="F5750" s="6" t="str">
        <f t="shared" si="358"/>
        <v>精美菊花花环</v>
      </c>
      <c r="H5750" s="6" t="str">
        <f>IF(IFERROR(VLOOKUP(B5750,总表!A:D,4,0),"露易")=0," ",IFERROR(VLOOKUP(B5750,总表!A:D,4,0),"-"))</f>
        <v> </v>
      </c>
      <c r="I5750" s="6" t="str">
        <f t="shared" si="359"/>
        <v> </v>
      </c>
    </row>
    <row r="5751" spans="1:9">
      <c r="A5751" s="6">
        <v>5750</v>
      </c>
      <c r="B5751" s="47" t="str">
        <f t="shared" si="356"/>
        <v>00001676</v>
      </c>
      <c r="C5751" s="47" t="str">
        <f>IFERROR(VLOOKUP(B5751,总表!A:B,2,0),"-")</f>
        <v>房门装饰</v>
      </c>
      <c r="D5751" s="6" t="str">
        <f t="shared" si="357"/>
        <v>房门装饰</v>
      </c>
      <c r="E5751" s="6" t="str">
        <f>IFERROR(VLOOKUP(B5751,总表!A:D,3,0),"-")</f>
        <v>清新风信子花环</v>
      </c>
      <c r="F5751" s="6" t="str">
        <f t="shared" si="358"/>
        <v>清新风信子花环</v>
      </c>
      <c r="H5751" s="6" t="str">
        <f>IF(IFERROR(VLOOKUP(B5751,总表!A:D,4,0),"露易")=0," ",IFERROR(VLOOKUP(B5751,总表!A:D,4,0),"-"))</f>
        <v> </v>
      </c>
      <c r="I5751" s="6" t="str">
        <f t="shared" si="359"/>
        <v> </v>
      </c>
    </row>
    <row r="5752" spans="1:9">
      <c r="A5752" s="6">
        <v>5751</v>
      </c>
      <c r="B5752" s="47" t="str">
        <f t="shared" si="356"/>
        <v>00001677</v>
      </c>
      <c r="C5752" s="47" t="str">
        <f>IFERROR(VLOOKUP(B5752,总表!A:B,2,0),"-")</f>
        <v>房门装饰</v>
      </c>
      <c r="D5752" s="6" t="str">
        <f t="shared" si="357"/>
        <v>房门装饰</v>
      </c>
      <c r="E5752" s="6" t="str">
        <f>IFERROR(VLOOKUP(B5752,总表!A:D,3,0),"-")</f>
        <v>可爱郁金香花环</v>
      </c>
      <c r="F5752" s="6" t="str">
        <f t="shared" si="358"/>
        <v>可爱郁金香花环</v>
      </c>
      <c r="H5752" s="6" t="str">
        <f>IF(IFERROR(VLOOKUP(B5752,总表!A:D,4,0),"露易")=0," ",IFERROR(VLOOKUP(B5752,总表!A:D,4,0),"-"))</f>
        <v> </v>
      </c>
      <c r="I5752" s="6" t="str">
        <f t="shared" si="359"/>
        <v> </v>
      </c>
    </row>
    <row r="5753" spans="1:9">
      <c r="A5753" s="6">
        <v>5752</v>
      </c>
      <c r="B5753" s="47" t="str">
        <f t="shared" si="356"/>
        <v>00001678</v>
      </c>
      <c r="C5753" s="47" t="str">
        <f>IFERROR(VLOOKUP(B5753,总表!A:B,2,0),"-")</f>
        <v>-</v>
      </c>
      <c r="D5753" s="6" t="str">
        <f t="shared" si="357"/>
        <v>-</v>
      </c>
      <c r="E5753" s="6" t="str">
        <f>IFERROR(VLOOKUP(B5753,总表!A:D,3,0),"-")</f>
        <v>-</v>
      </c>
      <c r="F5753" s="6" t="str">
        <f t="shared" si="358"/>
        <v>-</v>
      </c>
      <c r="H5753" s="6" t="str">
        <f>IF(IFERROR(VLOOKUP(B5753,总表!A:D,4,0),"露易")=0," ",IFERROR(VLOOKUP(B5753,总表!A:D,4,0),"-"))</f>
        <v>-</v>
      </c>
      <c r="I5753" s="6" t="str">
        <f t="shared" si="359"/>
        <v>-</v>
      </c>
    </row>
    <row r="5754" spans="1:9">
      <c r="A5754" s="6">
        <v>5753</v>
      </c>
      <c r="B5754" s="47" t="str">
        <f t="shared" si="356"/>
        <v>00001679</v>
      </c>
      <c r="C5754" s="47" t="str">
        <f>IFERROR(VLOOKUP(B5754,总表!A:B,2,0),"-")</f>
        <v>-</v>
      </c>
      <c r="D5754" s="6" t="str">
        <f t="shared" si="357"/>
        <v>-</v>
      </c>
      <c r="E5754" s="6" t="str">
        <f>IFERROR(VLOOKUP(B5754,总表!A:D,3,0),"-")</f>
        <v>-</v>
      </c>
      <c r="F5754" s="6" t="str">
        <f t="shared" si="358"/>
        <v>-</v>
      </c>
      <c r="H5754" s="6" t="str">
        <f>IF(IFERROR(VLOOKUP(B5754,总表!A:D,4,0),"露易")=0," ",IFERROR(VLOOKUP(B5754,总表!A:D,4,0),"-"))</f>
        <v>-</v>
      </c>
      <c r="I5754" s="6" t="str">
        <f t="shared" si="359"/>
        <v>-</v>
      </c>
    </row>
    <row r="5755" spans="1:9">
      <c r="A5755" s="6">
        <v>5754</v>
      </c>
      <c r="B5755" s="47" t="str">
        <f t="shared" si="356"/>
        <v>0000167A</v>
      </c>
      <c r="C5755" s="47" t="str">
        <f>IFERROR(VLOOKUP(B5755,总表!A:B,2,0),"-")</f>
        <v>-</v>
      </c>
      <c r="D5755" s="6" t="str">
        <f t="shared" si="357"/>
        <v>-</v>
      </c>
      <c r="E5755" s="6" t="str">
        <f>IFERROR(VLOOKUP(B5755,总表!A:D,3,0),"-")</f>
        <v>-</v>
      </c>
      <c r="F5755" s="6" t="str">
        <f t="shared" si="358"/>
        <v>-</v>
      </c>
      <c r="H5755" s="6" t="str">
        <f>IF(IFERROR(VLOOKUP(B5755,总表!A:D,4,0),"露易")=0," ",IFERROR(VLOOKUP(B5755,总表!A:D,4,0),"-"))</f>
        <v>-</v>
      </c>
      <c r="I5755" s="6" t="str">
        <f t="shared" si="359"/>
        <v>-</v>
      </c>
    </row>
    <row r="5756" spans="1:9">
      <c r="A5756" s="6">
        <v>5755</v>
      </c>
      <c r="B5756" s="47" t="str">
        <f t="shared" si="356"/>
        <v>0000167B</v>
      </c>
      <c r="C5756" s="47" t="str">
        <f>IFERROR(VLOOKUP(B5756,总表!A:B,2,0),"-")</f>
        <v>-</v>
      </c>
      <c r="D5756" s="6" t="str">
        <f t="shared" si="357"/>
        <v>-</v>
      </c>
      <c r="E5756" s="6" t="str">
        <f>IFERROR(VLOOKUP(B5756,总表!A:D,3,0),"-")</f>
        <v>-</v>
      </c>
      <c r="F5756" s="6" t="str">
        <f t="shared" si="358"/>
        <v>-</v>
      </c>
      <c r="H5756" s="6" t="str">
        <f>IF(IFERROR(VLOOKUP(B5756,总表!A:D,4,0),"露易")=0," ",IFERROR(VLOOKUP(B5756,总表!A:D,4,0),"-"))</f>
        <v>-</v>
      </c>
      <c r="I5756" s="6" t="str">
        <f t="shared" si="359"/>
        <v>-</v>
      </c>
    </row>
    <row r="5757" spans="1:9">
      <c r="A5757" s="6">
        <v>5756</v>
      </c>
      <c r="B5757" s="47" t="str">
        <f t="shared" si="356"/>
        <v>0000167C</v>
      </c>
      <c r="C5757" s="47" t="str">
        <f>IFERROR(VLOOKUP(B5757,总表!A:B,2,0),"-")</f>
        <v>-</v>
      </c>
      <c r="D5757" s="6" t="str">
        <f t="shared" si="357"/>
        <v>-</v>
      </c>
      <c r="E5757" s="6" t="str">
        <f>IFERROR(VLOOKUP(B5757,总表!A:D,3,0),"-")</f>
        <v>-</v>
      </c>
      <c r="F5757" s="6" t="str">
        <f t="shared" si="358"/>
        <v>-</v>
      </c>
      <c r="H5757" s="6" t="str">
        <f>IF(IFERROR(VLOOKUP(B5757,总表!A:D,4,0),"露易")=0," ",IFERROR(VLOOKUP(B5757,总表!A:D,4,0),"-"))</f>
        <v>-</v>
      </c>
      <c r="I5757" s="6" t="str">
        <f t="shared" si="359"/>
        <v>-</v>
      </c>
    </row>
    <row r="5758" spans="1:9">
      <c r="A5758" s="6">
        <v>5757</v>
      </c>
      <c r="B5758" s="47" t="str">
        <f t="shared" si="356"/>
        <v>0000167D</v>
      </c>
      <c r="C5758" s="47" t="str">
        <f>IFERROR(VLOOKUP(B5758,总表!A:B,2,0),"-")</f>
        <v>-</v>
      </c>
      <c r="D5758" s="6" t="str">
        <f t="shared" si="357"/>
        <v>-</v>
      </c>
      <c r="E5758" s="6" t="str">
        <f>IFERROR(VLOOKUP(B5758,总表!A:D,3,0),"-")</f>
        <v>-</v>
      </c>
      <c r="F5758" s="6" t="str">
        <f t="shared" si="358"/>
        <v>-</v>
      </c>
      <c r="H5758" s="6" t="str">
        <f>IF(IFERROR(VLOOKUP(B5758,总表!A:D,4,0),"露易")=0," ",IFERROR(VLOOKUP(B5758,总表!A:D,4,0),"-"))</f>
        <v>-</v>
      </c>
      <c r="I5758" s="6" t="str">
        <f t="shared" si="359"/>
        <v>-</v>
      </c>
    </row>
    <row r="5759" spans="1:9">
      <c r="A5759" s="6">
        <v>5758</v>
      </c>
      <c r="B5759" s="47" t="str">
        <f t="shared" si="356"/>
        <v>0000167E</v>
      </c>
      <c r="C5759" s="47" t="str">
        <f>IFERROR(VLOOKUP(B5759,总表!A:B,2,0),"-")</f>
        <v>-</v>
      </c>
      <c r="D5759" s="6" t="str">
        <f t="shared" si="357"/>
        <v>-</v>
      </c>
      <c r="E5759" s="6" t="str">
        <f>IFERROR(VLOOKUP(B5759,总表!A:D,3,0),"-")</f>
        <v>-</v>
      </c>
      <c r="F5759" s="6" t="str">
        <f t="shared" si="358"/>
        <v>-</v>
      </c>
      <c r="H5759" s="6" t="str">
        <f>IF(IFERROR(VLOOKUP(B5759,总表!A:D,4,0),"露易")=0," ",IFERROR(VLOOKUP(B5759,总表!A:D,4,0),"-"))</f>
        <v>-</v>
      </c>
      <c r="I5759" s="6" t="str">
        <f t="shared" si="359"/>
        <v>-</v>
      </c>
    </row>
    <row r="5760" spans="1:9">
      <c r="A5760" s="6">
        <v>5759</v>
      </c>
      <c r="B5760" s="47" t="str">
        <f t="shared" si="356"/>
        <v>0000167F</v>
      </c>
      <c r="C5760" s="47" t="str">
        <f>IFERROR(VLOOKUP(B5760,总表!A:B,2,0),"-")</f>
        <v>-</v>
      </c>
      <c r="D5760" s="6" t="str">
        <f t="shared" si="357"/>
        <v>-</v>
      </c>
      <c r="E5760" s="6" t="str">
        <f>IFERROR(VLOOKUP(B5760,总表!A:D,3,0),"-")</f>
        <v>-</v>
      </c>
      <c r="F5760" s="6" t="str">
        <f t="shared" si="358"/>
        <v>-</v>
      </c>
      <c r="H5760" s="6" t="str">
        <f>IF(IFERROR(VLOOKUP(B5760,总表!A:D,4,0),"露易")=0," ",IFERROR(VLOOKUP(B5760,总表!A:D,4,0),"-"))</f>
        <v>-</v>
      </c>
      <c r="I5760" s="6" t="str">
        <f t="shared" si="359"/>
        <v>-</v>
      </c>
    </row>
    <row r="5761" spans="1:9">
      <c r="A5761" s="6">
        <v>5760</v>
      </c>
      <c r="B5761" s="47" t="str">
        <f t="shared" si="356"/>
        <v>00001680</v>
      </c>
      <c r="C5761" s="47" t="str">
        <f>IFERROR(VLOOKUP(B5761,总表!A:B,2,0),"-")</f>
        <v>鞋类</v>
      </c>
      <c r="D5761" s="6" t="str">
        <f t="shared" si="357"/>
        <v>鞋类</v>
      </c>
      <c r="E5761" s="6" t="str">
        <f>IFERROR(VLOOKUP(B5761,总表!A:D,3,0),"-")</f>
        <v>太空靴</v>
      </c>
      <c r="F5761" s="6" t="str">
        <f t="shared" si="358"/>
        <v>太空靴</v>
      </c>
      <c r="H5761" s="6" t="str">
        <f>IF(IFERROR(VLOOKUP(B5761,总表!A:D,4,0),"露易")=0," ",IFERROR(VLOOKUP(B5761,总表!A:D,4,0),"-"))</f>
        <v>白色</v>
      </c>
      <c r="I5761" s="6" t="str">
        <f t="shared" si="359"/>
        <v>白色</v>
      </c>
    </row>
    <row r="5762" spans="1:9">
      <c r="A5762" s="6">
        <v>5761</v>
      </c>
      <c r="B5762" s="47" t="str">
        <f t="shared" ref="B5762:B5825" si="360">DEC2HEX(ROW(A5761),8)</f>
        <v>00001681</v>
      </c>
      <c r="C5762" s="47" t="str">
        <f>IFERROR(VLOOKUP(B5762,总表!A:B,2,0),"-")</f>
        <v>鞋类</v>
      </c>
      <c r="D5762" s="6" t="str">
        <f t="shared" ref="D5762:D5825" si="361">C5762</f>
        <v>鞋类</v>
      </c>
      <c r="E5762" s="6" t="str">
        <f>IFERROR(VLOOKUP(B5762,总表!A:D,3,0),"-")</f>
        <v>童用休闲鞋</v>
      </c>
      <c r="F5762" s="6" t="str">
        <f t="shared" ref="F5762:F5825" si="362">E5762</f>
        <v>童用休闲鞋</v>
      </c>
      <c r="H5762" s="51" t="str">
        <f>IF(IFERROR(VLOOKUP(B5762,总表!A:D,4,0),"露易")=0," ",IFERROR(VLOOKUP(B5762,总表!A:D,4,0),"-"))</f>
        <v>红色</v>
      </c>
      <c r="I5762" s="51" t="str">
        <f t="shared" ref="I5762:I5825" si="363">H5762</f>
        <v>红色</v>
      </c>
    </row>
    <row r="5763" spans="1:9">
      <c r="A5763" s="6">
        <v>5762</v>
      </c>
      <c r="B5763" s="47" t="str">
        <f t="shared" si="360"/>
        <v>00001682</v>
      </c>
      <c r="C5763" s="47" t="str">
        <f>IFERROR(VLOOKUP(B5763,总表!A:B,2,0),"-")</f>
        <v>-</v>
      </c>
      <c r="D5763" s="6" t="str">
        <f t="shared" si="361"/>
        <v>-</v>
      </c>
      <c r="E5763" s="6" t="str">
        <f>IFERROR(VLOOKUP(B5763,总表!A:D,3,0),"-")</f>
        <v>-</v>
      </c>
      <c r="F5763" s="6" t="str">
        <f t="shared" si="362"/>
        <v>-</v>
      </c>
      <c r="H5763" s="6" t="str">
        <f>IF(IFERROR(VLOOKUP(B5763,总表!A:D,4,0),"露易")=0," ",IFERROR(VLOOKUP(B5763,总表!A:D,4,0),"-"))</f>
        <v>-</v>
      </c>
      <c r="I5763" s="6" t="str">
        <f t="shared" si="363"/>
        <v>-</v>
      </c>
    </row>
    <row r="5764" spans="1:9">
      <c r="A5764" s="6">
        <v>5763</v>
      </c>
      <c r="B5764" s="47" t="str">
        <f t="shared" si="360"/>
        <v>00001683</v>
      </c>
      <c r="C5764" s="47" t="str">
        <f>IFERROR(VLOOKUP(B5764,总表!A:B,2,0),"-")</f>
        <v>-</v>
      </c>
      <c r="D5764" s="6" t="str">
        <f t="shared" si="361"/>
        <v>-</v>
      </c>
      <c r="E5764" s="6" t="str">
        <f>IFERROR(VLOOKUP(B5764,总表!A:D,3,0),"-")</f>
        <v>-</v>
      </c>
      <c r="F5764" s="6" t="str">
        <f t="shared" si="362"/>
        <v>-</v>
      </c>
      <c r="H5764" s="6" t="str">
        <f>IF(IFERROR(VLOOKUP(B5764,总表!A:D,4,0),"露易")=0," ",IFERROR(VLOOKUP(B5764,总表!A:D,4,0),"-"))</f>
        <v>-</v>
      </c>
      <c r="I5764" s="6" t="str">
        <f t="shared" si="363"/>
        <v>-</v>
      </c>
    </row>
    <row r="5765" spans="1:9">
      <c r="A5765" s="6">
        <v>5764</v>
      </c>
      <c r="B5765" s="47" t="str">
        <f t="shared" si="360"/>
        <v>00001684</v>
      </c>
      <c r="C5765" s="47" t="str">
        <f>IFERROR(VLOOKUP(B5765,总表!A:B,2,0),"-")</f>
        <v>房门装饰</v>
      </c>
      <c r="D5765" s="6" t="str">
        <f t="shared" si="361"/>
        <v>房门装饰</v>
      </c>
      <c r="E5765" s="6" t="str">
        <f>IFERROR(VLOOKUP(B5765,总表!A:D,3,0),"-")</f>
        <v>典雅波斯菊花环</v>
      </c>
      <c r="F5765" s="6" t="str">
        <f t="shared" si="362"/>
        <v>典雅波斯菊花环</v>
      </c>
      <c r="H5765" s="6" t="str">
        <f>IF(IFERROR(VLOOKUP(B5765,总表!A:D,4,0),"露易")=0," ",IFERROR(VLOOKUP(B5765,总表!A:D,4,0),"-"))</f>
        <v> </v>
      </c>
      <c r="I5765" s="6" t="str">
        <f t="shared" si="363"/>
        <v> </v>
      </c>
    </row>
    <row r="5766" spans="1:9">
      <c r="A5766" s="6">
        <v>5765</v>
      </c>
      <c r="B5766" s="47" t="str">
        <f t="shared" si="360"/>
        <v>00001685</v>
      </c>
      <c r="C5766" s="47" t="str">
        <f>IFERROR(VLOOKUP(B5766,总表!A:B,2,0),"-")</f>
        <v>房门装饰</v>
      </c>
      <c r="D5766" s="6" t="str">
        <f t="shared" si="361"/>
        <v>房门装饰</v>
      </c>
      <c r="E5766" s="6" t="str">
        <f>IFERROR(VLOOKUP(B5766,总表!A:D,3,0),"-")</f>
        <v>典雅银莲花花环</v>
      </c>
      <c r="F5766" s="6" t="str">
        <f t="shared" si="362"/>
        <v>典雅银莲花花环</v>
      </c>
      <c r="H5766" s="6" t="str">
        <f>IF(IFERROR(VLOOKUP(B5766,总表!A:D,4,0),"露易")=0," ",IFERROR(VLOOKUP(B5766,总表!A:D,4,0),"-"))</f>
        <v> </v>
      </c>
      <c r="I5766" s="6" t="str">
        <f t="shared" si="363"/>
        <v> </v>
      </c>
    </row>
    <row r="5767" spans="1:9">
      <c r="A5767" s="6">
        <v>5766</v>
      </c>
      <c r="B5767" s="47" t="str">
        <f t="shared" si="360"/>
        <v>00001686</v>
      </c>
      <c r="C5767" s="47" t="str">
        <f>IFERROR(VLOOKUP(B5767,总表!A:B,2,0),"-")</f>
        <v>房门装饰</v>
      </c>
      <c r="D5767" s="6" t="str">
        <f t="shared" si="361"/>
        <v>房门装饰</v>
      </c>
      <c r="E5767" s="6" t="str">
        <f>IFERROR(VLOOKUP(B5767,总表!A:D,3,0),"-")</f>
        <v>深色玫瑰花环</v>
      </c>
      <c r="F5767" s="6" t="str">
        <f t="shared" si="362"/>
        <v>深色玫瑰花环</v>
      </c>
      <c r="H5767" s="6" t="str">
        <f>IF(IFERROR(VLOOKUP(B5767,总表!A:D,4,0),"露易")=0," ",IFERROR(VLOOKUP(B5767,总表!A:D,4,0),"-"))</f>
        <v> </v>
      </c>
      <c r="I5767" s="6" t="str">
        <f t="shared" si="363"/>
        <v> </v>
      </c>
    </row>
    <row r="5768" spans="1:9">
      <c r="A5768" s="6">
        <v>5767</v>
      </c>
      <c r="B5768" s="47" t="str">
        <f t="shared" si="360"/>
        <v>00001687</v>
      </c>
      <c r="C5768" s="47" t="str">
        <f>IFERROR(VLOOKUP(B5768,总表!A:B,2,0),"-")</f>
        <v>房门装饰</v>
      </c>
      <c r="D5768" s="6" t="str">
        <f t="shared" si="361"/>
        <v>房门装饰</v>
      </c>
      <c r="E5768" s="6" t="str">
        <f>IFERROR(VLOOKUP(B5768,总表!A:D,3,0),"-")</f>
        <v>清新三色堇花环</v>
      </c>
      <c r="F5768" s="6" t="str">
        <f t="shared" si="362"/>
        <v>清新三色堇花环</v>
      </c>
      <c r="H5768" s="6" t="str">
        <f>IF(IFERROR(VLOOKUP(B5768,总表!A:D,4,0),"露易")=0," ",IFERROR(VLOOKUP(B5768,总表!A:D,4,0),"-"))</f>
        <v> </v>
      </c>
      <c r="I5768" s="6" t="str">
        <f t="shared" si="363"/>
        <v> </v>
      </c>
    </row>
    <row r="5769" spans="1:9">
      <c r="A5769" s="6">
        <v>5768</v>
      </c>
      <c r="B5769" s="47" t="str">
        <f t="shared" si="360"/>
        <v>00001688</v>
      </c>
      <c r="C5769" s="47" t="str">
        <f>IFERROR(VLOOKUP(B5769,总表!A:B,2,0),"-")</f>
        <v>房门装饰</v>
      </c>
      <c r="D5769" s="6" t="str">
        <f t="shared" si="361"/>
        <v>房门装饰</v>
      </c>
      <c r="E5769" s="6" t="str">
        <f>IFERROR(VLOOKUP(B5769,总表!A:D,3,0),"-")</f>
        <v>自然风菊花花环</v>
      </c>
      <c r="F5769" s="6" t="str">
        <f t="shared" si="362"/>
        <v>自然风菊花花环</v>
      </c>
      <c r="H5769" s="6" t="str">
        <f>IF(IFERROR(VLOOKUP(B5769,总表!A:D,4,0),"露易")=0," ",IFERROR(VLOOKUP(B5769,总表!A:D,4,0),"-"))</f>
        <v> </v>
      </c>
      <c r="I5769" s="6" t="str">
        <f t="shared" si="363"/>
        <v> </v>
      </c>
    </row>
    <row r="5770" spans="1:9">
      <c r="A5770" s="6">
        <v>5769</v>
      </c>
      <c r="B5770" s="47" t="str">
        <f t="shared" si="360"/>
        <v>00001689</v>
      </c>
      <c r="C5770" s="47" t="str">
        <f>IFERROR(VLOOKUP(B5770,总表!A:B,2,0),"-")</f>
        <v>房门装饰</v>
      </c>
      <c r="D5770" s="6" t="str">
        <f t="shared" si="361"/>
        <v>房门装饰</v>
      </c>
      <c r="E5770" s="6" t="str">
        <f>IFERROR(VLOOKUP(B5770,总表!A:D,3,0),"-")</f>
        <v>紫色风信子花环</v>
      </c>
      <c r="F5770" s="6" t="str">
        <f t="shared" si="362"/>
        <v>紫色风信子花环</v>
      </c>
      <c r="H5770" s="6" t="str">
        <f>IF(IFERROR(VLOOKUP(B5770,总表!A:D,4,0),"露易")=0," ",IFERROR(VLOOKUP(B5770,总表!A:D,4,0),"-"))</f>
        <v> </v>
      </c>
      <c r="I5770" s="6" t="str">
        <f t="shared" si="363"/>
        <v> </v>
      </c>
    </row>
    <row r="5771" spans="1:9">
      <c r="A5771" s="6">
        <v>5770</v>
      </c>
      <c r="B5771" s="47" t="str">
        <f t="shared" si="360"/>
        <v>0000168A</v>
      </c>
      <c r="C5771" s="47" t="str">
        <f>IFERROR(VLOOKUP(B5771,总表!A:B,2,0),"-")</f>
        <v>房门装饰</v>
      </c>
      <c r="D5771" s="6" t="str">
        <f t="shared" si="361"/>
        <v>房门装饰</v>
      </c>
      <c r="E5771" s="6" t="str">
        <f>IFERROR(VLOOKUP(B5771,总表!A:D,3,0),"-")</f>
        <v>深色百合花环</v>
      </c>
      <c r="F5771" s="6" t="str">
        <f t="shared" si="362"/>
        <v>深色百合花环</v>
      </c>
      <c r="H5771" s="6" t="str">
        <f>IF(IFERROR(VLOOKUP(B5771,总表!A:D,4,0),"露易")=0," ",IFERROR(VLOOKUP(B5771,总表!A:D,4,0),"-"))</f>
        <v> </v>
      </c>
      <c r="I5771" s="6" t="str">
        <f t="shared" si="363"/>
        <v> </v>
      </c>
    </row>
    <row r="5772" spans="1:9">
      <c r="A5772" s="6">
        <v>5771</v>
      </c>
      <c r="B5772" s="47" t="str">
        <f t="shared" si="360"/>
        <v>0000168B</v>
      </c>
      <c r="C5772" s="47" t="str">
        <f>IFERROR(VLOOKUP(B5772,总表!A:B,2,0),"-")</f>
        <v>房门装饰</v>
      </c>
      <c r="D5772" s="6" t="str">
        <f t="shared" si="361"/>
        <v>房门装饰</v>
      </c>
      <c r="E5772" s="6" t="str">
        <f>IFERROR(VLOOKUP(B5772,总表!A:D,3,0),"-")</f>
        <v>深色郁金香花环</v>
      </c>
      <c r="F5772" s="6" t="str">
        <f t="shared" si="362"/>
        <v>深色郁金香花环</v>
      </c>
      <c r="H5772" s="6" t="str">
        <f>IF(IFERROR(VLOOKUP(B5772,总表!A:D,4,0),"露易")=0," ",IFERROR(VLOOKUP(B5772,总表!A:D,4,0),"-"))</f>
        <v> </v>
      </c>
      <c r="I5772" s="6" t="str">
        <f t="shared" si="363"/>
        <v> </v>
      </c>
    </row>
    <row r="5773" spans="1:9">
      <c r="A5773" s="6">
        <v>5772</v>
      </c>
      <c r="B5773" s="47" t="str">
        <f t="shared" si="360"/>
        <v>0000168C</v>
      </c>
      <c r="C5773" s="47" t="str">
        <f>IFERROR(VLOOKUP(B5773,总表!A:B,2,0),"-")</f>
        <v>房门装饰</v>
      </c>
      <c r="D5773" s="6" t="str">
        <f t="shared" si="361"/>
        <v>房门装饰</v>
      </c>
      <c r="E5773" s="51" t="str">
        <f>IFERROR(VLOOKUP(B5773,总表!A:D,3,0),"-")</f>
        <v>蓝色玫瑰花环</v>
      </c>
      <c r="F5773" s="51" t="str">
        <f t="shared" si="362"/>
        <v>蓝色玫瑰花环</v>
      </c>
      <c r="H5773" s="6" t="str">
        <f>IF(IFERROR(VLOOKUP(B5773,总表!A:D,4,0),"露易")=0," ",IFERROR(VLOOKUP(B5773,总表!A:D,4,0),"-"))</f>
        <v> </v>
      </c>
      <c r="I5773" s="6" t="str">
        <f t="shared" si="363"/>
        <v> </v>
      </c>
    </row>
    <row r="5774" spans="1:9">
      <c r="A5774" s="6">
        <v>5773</v>
      </c>
      <c r="B5774" s="47" t="str">
        <f t="shared" si="360"/>
        <v>0000168D</v>
      </c>
      <c r="C5774" s="50" t="str">
        <f>IFERROR(VLOOKUP(B5774,总表!A:B,2,0),"-")</f>
        <v>脸部装饰</v>
      </c>
      <c r="D5774" s="51" t="str">
        <f t="shared" si="361"/>
        <v>脸部装饰</v>
      </c>
      <c r="E5774" s="6" t="str">
        <f>IFERROR(VLOOKUP(B5774,总表!A:D,3,0),"-")</f>
        <v>吸管眼镜</v>
      </c>
      <c r="F5774" s="6" t="str">
        <f t="shared" si="362"/>
        <v>吸管眼镜</v>
      </c>
      <c r="H5774" s="51" t="str">
        <f>IF(IFERROR(VLOOKUP(B5774,总表!A:D,4,0),"露易")=0," ",IFERROR(VLOOKUP(B5774,总表!A:D,4,0),"-"))</f>
        <v>绿色</v>
      </c>
      <c r="I5774" s="51" t="str">
        <f t="shared" si="363"/>
        <v>绿色</v>
      </c>
    </row>
    <row r="5775" spans="1:9">
      <c r="A5775" s="6">
        <v>5774</v>
      </c>
      <c r="B5775" s="47" t="str">
        <f t="shared" si="360"/>
        <v>0000168E</v>
      </c>
      <c r="C5775" s="47" t="str">
        <f>IFERROR(VLOOKUP(B5775,总表!A:B,2,0),"-")</f>
        <v>上衣</v>
      </c>
      <c r="D5775" s="6" t="str">
        <f t="shared" si="361"/>
        <v>上衣</v>
      </c>
      <c r="E5775" s="6" t="str">
        <f>IFERROR(VLOOKUP(B5775,总表!A:D,3,0),"-")</f>
        <v>无袖连帽上衣</v>
      </c>
      <c r="F5775" s="6" t="str">
        <f t="shared" si="362"/>
        <v>无袖连帽上衣</v>
      </c>
      <c r="H5775" s="51" t="str">
        <f>IF(IFERROR(VLOOKUP(B5775,总表!A:D,4,0),"露易")=0," ",IFERROR(VLOOKUP(B5775,总表!A:D,4,0),"-"))</f>
        <v>绿色</v>
      </c>
      <c r="I5775" s="51" t="str">
        <f t="shared" si="363"/>
        <v>绿色</v>
      </c>
    </row>
    <row r="5776" spans="1:9">
      <c r="A5776" s="6">
        <v>5775</v>
      </c>
      <c r="B5776" s="47" t="str">
        <f t="shared" si="360"/>
        <v>0000168F</v>
      </c>
      <c r="C5776" s="47" t="str">
        <f>IFERROR(VLOOKUP(B5776,总表!A:B,2,0),"-")</f>
        <v>鞋类</v>
      </c>
      <c r="D5776" s="6" t="str">
        <f t="shared" si="361"/>
        <v>鞋类</v>
      </c>
      <c r="E5776" s="6" t="str">
        <f>IFERROR(VLOOKUP(B5776,总表!A:D,3,0),"-")</f>
        <v>步行鞋</v>
      </c>
      <c r="F5776" s="6" t="str">
        <f t="shared" si="362"/>
        <v>步行鞋</v>
      </c>
      <c r="H5776" s="6" t="str">
        <f>IF(IFERROR(VLOOKUP(B5776,总表!A:D,4,0),"露易")=0," ",IFERROR(VLOOKUP(B5776,总表!A:D,4,0),"-"))</f>
        <v>粉红</v>
      </c>
      <c r="I5776" s="6" t="str">
        <f t="shared" si="363"/>
        <v>粉红</v>
      </c>
    </row>
    <row r="5777" spans="1:9">
      <c r="A5777" s="6">
        <v>5776</v>
      </c>
      <c r="B5777" s="47" t="str">
        <f t="shared" si="360"/>
        <v>00001690</v>
      </c>
      <c r="C5777" s="47" t="str">
        <f>IFERROR(VLOOKUP(B5777,总表!A:B,2,0),"-")</f>
        <v>-</v>
      </c>
      <c r="D5777" s="6" t="str">
        <f t="shared" si="361"/>
        <v>-</v>
      </c>
      <c r="E5777" s="6" t="str">
        <f>IFERROR(VLOOKUP(B5777,总表!A:D,3,0),"-")</f>
        <v>-</v>
      </c>
      <c r="F5777" s="6" t="str">
        <f t="shared" si="362"/>
        <v>-</v>
      </c>
      <c r="H5777" s="6" t="str">
        <f>IF(IFERROR(VLOOKUP(B5777,总表!A:D,4,0),"露易")=0," ",IFERROR(VLOOKUP(B5777,总表!A:D,4,0),"-"))</f>
        <v>-</v>
      </c>
      <c r="I5777" s="6" t="str">
        <f t="shared" si="363"/>
        <v>-</v>
      </c>
    </row>
    <row r="5778" spans="1:9">
      <c r="A5778" s="6">
        <v>5777</v>
      </c>
      <c r="B5778" s="47" t="str">
        <f t="shared" si="360"/>
        <v>00001691</v>
      </c>
      <c r="C5778" s="47" t="str">
        <f>IFERROR(VLOOKUP(B5778,总表!A:B,2,0),"-")</f>
        <v>-</v>
      </c>
      <c r="D5778" s="6" t="str">
        <f t="shared" si="361"/>
        <v>-</v>
      </c>
      <c r="E5778" s="6" t="str">
        <f>IFERROR(VLOOKUP(B5778,总表!A:D,3,0),"-")</f>
        <v>-</v>
      </c>
      <c r="F5778" s="6" t="str">
        <f t="shared" si="362"/>
        <v>-</v>
      </c>
      <c r="H5778" s="6" t="str">
        <f>IF(IFERROR(VLOOKUP(B5778,总表!A:D,4,0),"露易")=0," ",IFERROR(VLOOKUP(B5778,总表!A:D,4,0),"-"))</f>
        <v>-</v>
      </c>
      <c r="I5778" s="6" t="str">
        <f t="shared" si="363"/>
        <v>-</v>
      </c>
    </row>
    <row r="5779" spans="1:9">
      <c r="A5779" s="6">
        <v>5778</v>
      </c>
      <c r="B5779" s="47" t="str">
        <f t="shared" si="360"/>
        <v>00001692</v>
      </c>
      <c r="C5779" s="47" t="str">
        <f>IFERROR(VLOOKUP(B5779,总表!A:B,2,0),"-")</f>
        <v>-</v>
      </c>
      <c r="D5779" s="6" t="str">
        <f t="shared" si="361"/>
        <v>-</v>
      </c>
      <c r="E5779" s="6" t="str">
        <f>IFERROR(VLOOKUP(B5779,总表!A:D,3,0),"-")</f>
        <v>-</v>
      </c>
      <c r="F5779" s="6" t="str">
        <f t="shared" si="362"/>
        <v>-</v>
      </c>
      <c r="H5779" s="6" t="str">
        <f>IF(IFERROR(VLOOKUP(B5779,总表!A:D,4,0),"露易")=0," ",IFERROR(VLOOKUP(B5779,总表!A:D,4,0),"-"))</f>
        <v>-</v>
      </c>
      <c r="I5779" s="6" t="str">
        <f t="shared" si="363"/>
        <v>-</v>
      </c>
    </row>
    <row r="5780" spans="1:9">
      <c r="A5780" s="6">
        <v>5779</v>
      </c>
      <c r="B5780" s="47" t="str">
        <f t="shared" si="360"/>
        <v>00001693</v>
      </c>
      <c r="C5780" s="47" t="str">
        <f>IFERROR(VLOOKUP(B5780,总表!A:B,2,0),"-")</f>
        <v>-</v>
      </c>
      <c r="D5780" s="6" t="str">
        <f t="shared" si="361"/>
        <v>-</v>
      </c>
      <c r="E5780" s="6" t="str">
        <f>IFERROR(VLOOKUP(B5780,总表!A:D,3,0),"-")</f>
        <v>-</v>
      </c>
      <c r="F5780" s="6" t="str">
        <f t="shared" si="362"/>
        <v>-</v>
      </c>
      <c r="H5780" s="6" t="str">
        <f>IF(IFERROR(VLOOKUP(B5780,总表!A:D,4,0),"露易")=0," ",IFERROR(VLOOKUP(B5780,总表!A:D,4,0),"-"))</f>
        <v>-</v>
      </c>
      <c r="I5780" s="6" t="str">
        <f t="shared" si="363"/>
        <v>-</v>
      </c>
    </row>
    <row r="5781" spans="1:9">
      <c r="A5781" s="6">
        <v>5780</v>
      </c>
      <c r="B5781" s="47" t="str">
        <f t="shared" si="360"/>
        <v>00001694</v>
      </c>
      <c r="C5781" s="47" t="str">
        <f>IFERROR(VLOOKUP(B5781,总表!A:B,2,0),"-")</f>
        <v>-</v>
      </c>
      <c r="D5781" s="6" t="str">
        <f t="shared" si="361"/>
        <v>-</v>
      </c>
      <c r="E5781" s="6" t="str">
        <f>IFERROR(VLOOKUP(B5781,总表!A:D,3,0),"-")</f>
        <v>-</v>
      </c>
      <c r="F5781" s="6" t="str">
        <f t="shared" si="362"/>
        <v>-</v>
      </c>
      <c r="H5781" s="6" t="str">
        <f>IF(IFERROR(VLOOKUP(B5781,总表!A:D,4,0),"露易")=0," ",IFERROR(VLOOKUP(B5781,总表!A:D,4,0),"-"))</f>
        <v>-</v>
      </c>
      <c r="I5781" s="6" t="str">
        <f t="shared" si="363"/>
        <v>-</v>
      </c>
    </row>
    <row r="5782" spans="1:9">
      <c r="A5782" s="6">
        <v>5781</v>
      </c>
      <c r="B5782" s="47" t="str">
        <f t="shared" si="360"/>
        <v>00001695</v>
      </c>
      <c r="C5782" s="50" t="str">
        <f>IFERROR(VLOOKUP(B5782,总表!A:B,2,0),"-")</f>
        <v>裤裙类</v>
      </c>
      <c r="D5782" s="51" t="str">
        <f t="shared" si="361"/>
        <v>裤裙类</v>
      </c>
      <c r="E5782" s="6" t="str">
        <f>IFERROR(VLOOKUP(B5782,总表!A:D,3,0),"-")</f>
        <v>危地马拉传统裙子</v>
      </c>
      <c r="F5782" s="6" t="str">
        <f t="shared" si="362"/>
        <v>危地马拉传统裙子</v>
      </c>
      <c r="H5782" s="51" t="str">
        <f>IF(IFERROR(VLOOKUP(B5782,总表!A:D,4,0),"露易")=0," ",IFERROR(VLOOKUP(B5782,总表!A:D,4,0),"-"))</f>
        <v>蓝色</v>
      </c>
      <c r="I5782" s="51" t="str">
        <f t="shared" si="363"/>
        <v>蓝色</v>
      </c>
    </row>
    <row r="5783" spans="1:9">
      <c r="A5783" s="6">
        <v>5782</v>
      </c>
      <c r="B5783" s="47" t="str">
        <f t="shared" si="360"/>
        <v>00001696</v>
      </c>
      <c r="C5783" s="47" t="str">
        <f>IFERROR(VLOOKUP(B5783,总表!A:B,2,0),"-")</f>
        <v>-</v>
      </c>
      <c r="D5783" s="6" t="str">
        <f t="shared" si="361"/>
        <v>-</v>
      </c>
      <c r="E5783" s="6" t="str">
        <f>IFERROR(VLOOKUP(B5783,总表!A:D,3,0),"-")</f>
        <v>-</v>
      </c>
      <c r="F5783" s="6" t="str">
        <f t="shared" si="362"/>
        <v>-</v>
      </c>
      <c r="H5783" s="6" t="str">
        <f>IF(IFERROR(VLOOKUP(B5783,总表!A:D,4,0),"露易")=0," ",IFERROR(VLOOKUP(B5783,总表!A:D,4,0),"-"))</f>
        <v>-</v>
      </c>
      <c r="I5783" s="6" t="str">
        <f t="shared" si="363"/>
        <v>-</v>
      </c>
    </row>
    <row r="5784" spans="1:9">
      <c r="A5784" s="6">
        <v>5783</v>
      </c>
      <c r="B5784" s="47" t="str">
        <f t="shared" si="360"/>
        <v>00001697</v>
      </c>
      <c r="C5784" s="47" t="str">
        <f>IFERROR(VLOOKUP(B5784,总表!A:B,2,0),"-")</f>
        <v>-</v>
      </c>
      <c r="D5784" s="6" t="str">
        <f t="shared" si="361"/>
        <v>-</v>
      </c>
      <c r="E5784" s="6" t="str">
        <f>IFERROR(VLOOKUP(B5784,总表!A:D,3,0),"-")</f>
        <v>-</v>
      </c>
      <c r="F5784" s="6" t="str">
        <f t="shared" si="362"/>
        <v>-</v>
      </c>
      <c r="H5784" s="6" t="str">
        <f>IF(IFERROR(VLOOKUP(B5784,总表!A:D,4,0),"露易")=0," ",IFERROR(VLOOKUP(B5784,总表!A:D,4,0),"-"))</f>
        <v>-</v>
      </c>
      <c r="I5784" s="6" t="str">
        <f t="shared" si="363"/>
        <v>-</v>
      </c>
    </row>
    <row r="5785" spans="1:9">
      <c r="A5785" s="6">
        <v>5784</v>
      </c>
      <c r="B5785" s="47" t="str">
        <f t="shared" si="360"/>
        <v>00001698</v>
      </c>
      <c r="C5785" s="47" t="str">
        <f>IFERROR(VLOOKUP(B5785,总表!A:B,2,0),"-")</f>
        <v>工具类</v>
      </c>
      <c r="D5785" s="6" t="str">
        <f t="shared" si="361"/>
        <v>工具类</v>
      </c>
      <c r="E5785" s="6" t="str">
        <f>IFERROR(VLOOKUP(B5785,总表!A:D,3,0),"-")</f>
        <v>捕虫网</v>
      </c>
      <c r="F5785" s="6" t="str">
        <f t="shared" si="362"/>
        <v>捕虫网</v>
      </c>
      <c r="H5785" s="6" t="str">
        <f>IF(IFERROR(VLOOKUP(B5785,总表!A:D,4,0),"露易")=0," ",IFERROR(VLOOKUP(B5785,总表!A:D,4,0),"-"))</f>
        <v> </v>
      </c>
      <c r="I5785" s="6" t="str">
        <f t="shared" si="363"/>
        <v> </v>
      </c>
    </row>
    <row r="5786" spans="1:9">
      <c r="A5786" s="6">
        <v>5785</v>
      </c>
      <c r="B5786" s="47" t="str">
        <f t="shared" si="360"/>
        <v>00001699</v>
      </c>
      <c r="C5786" s="47" t="str">
        <f>IFERROR(VLOOKUP(B5786,总表!A:B,2,0),"-")</f>
        <v>-</v>
      </c>
      <c r="D5786" s="6" t="str">
        <f t="shared" si="361"/>
        <v>-</v>
      </c>
      <c r="E5786" s="6" t="str">
        <f>IFERROR(VLOOKUP(B5786,总表!A:D,3,0),"-")</f>
        <v>-</v>
      </c>
      <c r="F5786" s="6" t="str">
        <f t="shared" si="362"/>
        <v>-</v>
      </c>
      <c r="H5786" s="6" t="str">
        <f>IF(IFERROR(VLOOKUP(B5786,总表!A:D,4,0),"露易")=0," ",IFERROR(VLOOKUP(B5786,总表!A:D,4,0),"-"))</f>
        <v>-</v>
      </c>
      <c r="I5786" s="6" t="str">
        <f t="shared" si="363"/>
        <v>-</v>
      </c>
    </row>
    <row r="5787" spans="1:9">
      <c r="A5787" s="6">
        <v>5786</v>
      </c>
      <c r="B5787" s="47" t="str">
        <f t="shared" si="360"/>
        <v>0000169A</v>
      </c>
      <c r="C5787" s="47" t="str">
        <f>IFERROR(VLOOKUP(B5787,总表!A:B,2,0),"-")</f>
        <v>-</v>
      </c>
      <c r="D5787" s="6" t="str">
        <f t="shared" si="361"/>
        <v>-</v>
      </c>
      <c r="E5787" s="6" t="str">
        <f>IFERROR(VLOOKUP(B5787,总表!A:D,3,0),"-")</f>
        <v>-</v>
      </c>
      <c r="F5787" s="6" t="str">
        <f t="shared" si="362"/>
        <v>-</v>
      </c>
      <c r="H5787" s="6" t="str">
        <f>IF(IFERROR(VLOOKUP(B5787,总表!A:D,4,0),"露易")=0," ",IFERROR(VLOOKUP(B5787,总表!A:D,4,0),"-"))</f>
        <v>-</v>
      </c>
      <c r="I5787" s="6" t="str">
        <f t="shared" si="363"/>
        <v>-</v>
      </c>
    </row>
    <row r="5788" spans="1:9">
      <c r="A5788" s="6">
        <v>5787</v>
      </c>
      <c r="B5788" s="47" t="str">
        <f t="shared" si="360"/>
        <v>0000169B</v>
      </c>
      <c r="C5788" s="47" t="str">
        <f>IFERROR(VLOOKUP(B5788,总表!A:B,2,0),"-")</f>
        <v>-</v>
      </c>
      <c r="D5788" s="6" t="str">
        <f t="shared" si="361"/>
        <v>-</v>
      </c>
      <c r="E5788" s="6" t="str">
        <f>IFERROR(VLOOKUP(B5788,总表!A:D,3,0),"-")</f>
        <v>-</v>
      </c>
      <c r="F5788" s="6" t="str">
        <f t="shared" si="362"/>
        <v>-</v>
      </c>
      <c r="H5788" s="6" t="str">
        <f>IF(IFERROR(VLOOKUP(B5788,总表!A:D,4,0),"露易")=0," ",IFERROR(VLOOKUP(B5788,总表!A:D,4,0),"-"))</f>
        <v>-</v>
      </c>
      <c r="I5788" s="6" t="str">
        <f t="shared" si="363"/>
        <v>-</v>
      </c>
    </row>
    <row r="5789" spans="1:9">
      <c r="A5789" s="6">
        <v>5788</v>
      </c>
      <c r="B5789" s="47" t="str">
        <f t="shared" si="360"/>
        <v>0000169C</v>
      </c>
      <c r="C5789" s="47" t="str">
        <f>IFERROR(VLOOKUP(B5789,总表!A:B,2,0),"-")</f>
        <v>-</v>
      </c>
      <c r="D5789" s="6" t="str">
        <f t="shared" si="361"/>
        <v>-</v>
      </c>
      <c r="E5789" s="6" t="str">
        <f>IFERROR(VLOOKUP(B5789,总表!A:D,3,0),"-")</f>
        <v>-</v>
      </c>
      <c r="F5789" s="6" t="str">
        <f t="shared" si="362"/>
        <v>-</v>
      </c>
      <c r="H5789" s="6" t="str">
        <f>IF(IFERROR(VLOOKUP(B5789,总表!A:D,4,0),"露易")=0," ",IFERROR(VLOOKUP(B5789,总表!A:D,4,0),"-"))</f>
        <v>-</v>
      </c>
      <c r="I5789" s="6" t="str">
        <f t="shared" si="363"/>
        <v>-</v>
      </c>
    </row>
    <row r="5790" spans="1:9">
      <c r="A5790" s="6">
        <v>5789</v>
      </c>
      <c r="B5790" s="47" t="str">
        <f t="shared" si="360"/>
        <v>0000169D</v>
      </c>
      <c r="C5790" s="47" t="str">
        <f>IFERROR(VLOOKUP(B5790,总表!A:B,2,0),"-")</f>
        <v>-</v>
      </c>
      <c r="D5790" s="6" t="str">
        <f t="shared" si="361"/>
        <v>-</v>
      </c>
      <c r="E5790" s="6" t="str">
        <f>IFERROR(VLOOKUP(B5790,总表!A:D,3,0),"-")</f>
        <v>-</v>
      </c>
      <c r="F5790" s="6" t="str">
        <f t="shared" si="362"/>
        <v>-</v>
      </c>
      <c r="H5790" s="6" t="str">
        <f>IF(IFERROR(VLOOKUP(B5790,总表!A:D,4,0),"露易")=0," ",IFERROR(VLOOKUP(B5790,总表!A:D,4,0),"-"))</f>
        <v>-</v>
      </c>
      <c r="I5790" s="6" t="str">
        <f t="shared" si="363"/>
        <v>-</v>
      </c>
    </row>
    <row r="5791" spans="1:9">
      <c r="A5791" s="6">
        <v>5790</v>
      </c>
      <c r="B5791" s="47" t="str">
        <f t="shared" si="360"/>
        <v>0000169E</v>
      </c>
      <c r="C5791" s="47" t="str">
        <f>IFERROR(VLOOKUP(B5791,总表!A:B,2,0),"-")</f>
        <v>-</v>
      </c>
      <c r="D5791" s="6" t="str">
        <f t="shared" si="361"/>
        <v>-</v>
      </c>
      <c r="E5791" s="6" t="str">
        <f>IFERROR(VLOOKUP(B5791,总表!A:D,3,0),"-")</f>
        <v>-</v>
      </c>
      <c r="F5791" s="6" t="str">
        <f t="shared" si="362"/>
        <v>-</v>
      </c>
      <c r="H5791" s="6" t="str">
        <f>IF(IFERROR(VLOOKUP(B5791,总表!A:D,4,0),"露易")=0," ",IFERROR(VLOOKUP(B5791,总表!A:D,4,0),"-"))</f>
        <v>-</v>
      </c>
      <c r="I5791" s="6" t="str">
        <f t="shared" si="363"/>
        <v>-</v>
      </c>
    </row>
    <row r="5792" spans="1:9">
      <c r="A5792" s="6">
        <v>5791</v>
      </c>
      <c r="B5792" s="47" t="str">
        <f t="shared" si="360"/>
        <v>0000169F</v>
      </c>
      <c r="C5792" s="47" t="str">
        <f>IFERROR(VLOOKUP(B5792,总表!A:B,2,0),"-")</f>
        <v>-</v>
      </c>
      <c r="D5792" s="6" t="str">
        <f t="shared" si="361"/>
        <v>-</v>
      </c>
      <c r="E5792" s="6" t="str">
        <f>IFERROR(VLOOKUP(B5792,总表!A:D,3,0),"-")</f>
        <v>-</v>
      </c>
      <c r="F5792" s="6" t="str">
        <f t="shared" si="362"/>
        <v>-</v>
      </c>
      <c r="H5792" s="6" t="str">
        <f>IF(IFERROR(VLOOKUP(B5792,总表!A:D,4,0),"露易")=0," ",IFERROR(VLOOKUP(B5792,总表!A:D,4,0),"-"))</f>
        <v>-</v>
      </c>
      <c r="I5792" s="6" t="str">
        <f t="shared" si="363"/>
        <v>-</v>
      </c>
    </row>
    <row r="5793" spans="1:9">
      <c r="A5793" s="6">
        <v>5792</v>
      </c>
      <c r="B5793" s="47" t="str">
        <f t="shared" si="360"/>
        <v>000016A0</v>
      </c>
      <c r="C5793" s="47" t="str">
        <f>IFERROR(VLOOKUP(B5793,总表!A:B,2,0),"-")</f>
        <v>-</v>
      </c>
      <c r="D5793" s="6" t="str">
        <f t="shared" si="361"/>
        <v>-</v>
      </c>
      <c r="E5793" s="6" t="str">
        <f>IFERROR(VLOOKUP(B5793,总表!A:D,3,0),"-")</f>
        <v>-</v>
      </c>
      <c r="F5793" s="6" t="str">
        <f t="shared" si="362"/>
        <v>-</v>
      </c>
      <c r="H5793" s="6" t="str">
        <f>IF(IFERROR(VLOOKUP(B5793,总表!A:D,4,0),"露易")=0," ",IFERROR(VLOOKUP(B5793,总表!A:D,4,0),"-"))</f>
        <v>-</v>
      </c>
      <c r="I5793" s="6" t="str">
        <f t="shared" si="363"/>
        <v>-</v>
      </c>
    </row>
    <row r="5794" spans="1:9">
      <c r="A5794" s="6">
        <v>5793</v>
      </c>
      <c r="B5794" s="47" t="str">
        <f t="shared" si="360"/>
        <v>000016A1</v>
      </c>
      <c r="C5794" s="47" t="str">
        <f>IFERROR(VLOOKUP(B5794,总表!A:B,2,0),"-")</f>
        <v>其他类</v>
      </c>
      <c r="D5794" s="6" t="str">
        <f t="shared" si="361"/>
        <v>其他类</v>
      </c>
      <c r="E5794" s="6" t="str">
        <f>IFERROR(VLOOKUP(B5794,总表!A:D,3,0),"-")</f>
        <v>瓶中信</v>
      </c>
      <c r="F5794" s="6" t="str">
        <f t="shared" si="362"/>
        <v>瓶中信</v>
      </c>
      <c r="H5794" s="6" t="str">
        <f>IF(IFERROR(VLOOKUP(B5794,总表!A:D,4,0),"露易")=0," ",IFERROR(VLOOKUP(B5794,总表!A:D,4,0),"-"))</f>
        <v> </v>
      </c>
      <c r="I5794" s="6" t="str">
        <f t="shared" si="363"/>
        <v> </v>
      </c>
    </row>
    <row r="5795" spans="1:9">
      <c r="A5795" s="6">
        <v>5794</v>
      </c>
      <c r="B5795" s="47" t="str">
        <f t="shared" si="360"/>
        <v>000016A2</v>
      </c>
      <c r="C5795" s="47" t="str">
        <f>IFERROR(VLOOKUP(B5795,总表!A:B,2,0),"-")</f>
        <v>DIY手册</v>
      </c>
      <c r="D5795" s="4" t="str">
        <f t="shared" si="361"/>
        <v>DIY手册</v>
      </c>
      <c r="E5795" s="4" t="str">
        <f>IFERROR(VLOOKUP(B5795,总表!A:D,3,0),"-")</f>
        <v>DIY手册</v>
      </c>
      <c r="F5795" s="4" t="str">
        <f t="shared" si="362"/>
        <v>DIY手册</v>
      </c>
      <c r="G5795" s="4"/>
      <c r="H5795" s="4" t="str">
        <f>IF(IFERROR(VLOOKUP(B5795,总表!A:D,4,0),"露易")=0," ",IFERROR(VLOOKUP(B5795,总表!A:D,4,0),"-"))</f>
        <v>DIY手册头部具体请在配方查阅</v>
      </c>
      <c r="I5795" s="4" t="str">
        <f t="shared" si="363"/>
        <v>DIY手册头部具体请在配方查阅</v>
      </c>
    </row>
    <row r="5796" spans="1:9">
      <c r="A5796" s="6">
        <v>5795</v>
      </c>
      <c r="B5796" s="47" t="str">
        <f t="shared" si="360"/>
        <v>000016A3</v>
      </c>
      <c r="C5796" s="50" t="str">
        <f>IFERROR(VLOOKUP(B5796,总表!A:B,2,0),"-")</f>
        <v>裤裙类</v>
      </c>
      <c r="D5796" s="51" t="str">
        <f t="shared" si="361"/>
        <v>裤裙类</v>
      </c>
      <c r="E5796" s="6" t="str">
        <f>IFERROR(VLOOKUP(B5796,总表!A:D,3,0),"-")</f>
        <v>奇马约图腾绒毛裤</v>
      </c>
      <c r="F5796" s="6" t="str">
        <f t="shared" si="362"/>
        <v>奇马约图腾绒毛裤</v>
      </c>
      <c r="H5796" s="51" t="str">
        <f>IF(IFERROR(VLOOKUP(B5796,总表!A:D,4,0),"露易")=0," ",IFERROR(VLOOKUP(B5796,总表!A:D,4,0),"-"))</f>
        <v>蓝色</v>
      </c>
      <c r="I5796" s="51" t="str">
        <f t="shared" si="363"/>
        <v>蓝色</v>
      </c>
    </row>
    <row r="5797" spans="1:9">
      <c r="A5797" s="6">
        <v>5796</v>
      </c>
      <c r="B5797" s="47" t="str">
        <f t="shared" si="360"/>
        <v>000016A4</v>
      </c>
      <c r="C5797" s="50" t="str">
        <f>IFERROR(VLOOKUP(B5797,总表!A:B,2,0),"-")</f>
        <v>连衣套装</v>
      </c>
      <c r="D5797" s="51" t="str">
        <f t="shared" si="361"/>
        <v>连衣套装</v>
      </c>
      <c r="E5797" s="6" t="str">
        <f>IFERROR(VLOOKUP(B5797,总表!A:D,3,0),"-")</f>
        <v>梦幻可爱洋装</v>
      </c>
      <c r="F5797" s="6" t="str">
        <f t="shared" si="362"/>
        <v>梦幻可爱洋装</v>
      </c>
      <c r="H5797" s="6" t="str">
        <f>IF(IFERROR(VLOOKUP(B5797,总表!A:D,4,0),"露易")=0," ",IFERROR(VLOOKUP(B5797,总表!A:D,4,0),"-"))</f>
        <v>粉红</v>
      </c>
      <c r="I5797" s="6" t="str">
        <f t="shared" si="363"/>
        <v>粉红</v>
      </c>
    </row>
    <row r="5798" spans="1:9">
      <c r="A5798" s="6">
        <v>5797</v>
      </c>
      <c r="B5798" s="47" t="str">
        <f t="shared" si="360"/>
        <v>000016A5</v>
      </c>
      <c r="C5798" s="50" t="str">
        <f>IFERROR(VLOOKUP(B5798,总表!A:B,2,0),"-")</f>
        <v>连衣套装</v>
      </c>
      <c r="D5798" s="51" t="str">
        <f t="shared" si="361"/>
        <v>连衣套装</v>
      </c>
      <c r="E5798" s="51" t="str">
        <f>IFERROR(VLOOKUP(B5798,总表!A:D,3,0),"-")</f>
        <v>华丽和服</v>
      </c>
      <c r="F5798" s="51" t="str">
        <f t="shared" si="362"/>
        <v>华丽和服</v>
      </c>
      <c r="H5798" s="51" t="str">
        <f>IF(IFERROR(VLOOKUP(B5798,总表!A:D,4,0),"露易")=0," ",IFERROR(VLOOKUP(B5798,总表!A:D,4,0),"-"))</f>
        <v>绿色</v>
      </c>
      <c r="I5798" s="51" t="str">
        <f t="shared" si="363"/>
        <v>绿色</v>
      </c>
    </row>
    <row r="5799" spans="1:9">
      <c r="A5799" s="6">
        <v>5798</v>
      </c>
      <c r="B5799" s="47" t="str">
        <f t="shared" si="360"/>
        <v>000016A6</v>
      </c>
      <c r="C5799" s="50" t="str">
        <f>IFERROR(VLOOKUP(B5799,总表!A:B,2,0),"-")</f>
        <v>连衣套装</v>
      </c>
      <c r="D5799" s="51" t="str">
        <f t="shared" si="361"/>
        <v>连衣套装</v>
      </c>
      <c r="E5799" s="51" t="str">
        <f>IFERROR(VLOOKUP(B5799,总表!A:D,3,0),"-")</f>
        <v>贵族洋装</v>
      </c>
      <c r="F5799" s="51" t="str">
        <f t="shared" si="362"/>
        <v>贵族洋装</v>
      </c>
      <c r="H5799" s="51" t="str">
        <f>IF(IFERROR(VLOOKUP(B5799,总表!A:D,4,0),"露易")=0," ",IFERROR(VLOOKUP(B5799,总表!A:D,4,0),"-"))</f>
        <v>绿色</v>
      </c>
      <c r="I5799" s="51" t="str">
        <f t="shared" si="363"/>
        <v>绿色</v>
      </c>
    </row>
    <row r="5800" spans="1:9">
      <c r="A5800" s="6">
        <v>5799</v>
      </c>
      <c r="B5800" s="47" t="str">
        <f t="shared" si="360"/>
        <v>000016A7</v>
      </c>
      <c r="C5800" s="50" t="str">
        <f>IFERROR(VLOOKUP(B5800,总表!A:B,2,0),"-")</f>
        <v>连衣套装</v>
      </c>
      <c r="D5800" s="51" t="str">
        <f t="shared" si="361"/>
        <v>连衣套装</v>
      </c>
      <c r="E5800" s="6" t="str">
        <f>IFERROR(VLOOKUP(B5800,总表!A:D,3,0),"-")</f>
        <v>迷幻连身裤</v>
      </c>
      <c r="F5800" s="6" t="str">
        <f t="shared" si="362"/>
        <v>迷幻连身裤</v>
      </c>
      <c r="H5800" s="51" t="str">
        <f>IF(IFERROR(VLOOKUP(B5800,总表!A:D,4,0),"露易")=0," ",IFERROR(VLOOKUP(B5800,总表!A:D,4,0),"-"))</f>
        <v>绿色</v>
      </c>
      <c r="I5800" s="51" t="str">
        <f t="shared" si="363"/>
        <v>绿色</v>
      </c>
    </row>
    <row r="5801" spans="1:9">
      <c r="A5801" s="6">
        <v>5800</v>
      </c>
      <c r="B5801" s="47" t="str">
        <f t="shared" si="360"/>
        <v>000016A8</v>
      </c>
      <c r="C5801" s="47" t="str">
        <f>IFERROR(VLOOKUP(B5801,总表!A:B,2,0),"-")</f>
        <v>鞋类</v>
      </c>
      <c r="D5801" s="6" t="str">
        <f t="shared" si="361"/>
        <v>鞋类</v>
      </c>
      <c r="E5801" s="51" t="str">
        <f>IFERROR(VLOOKUP(B5801,总表!A:D,3,0),"-")</f>
        <v>厕所拖鞋</v>
      </c>
      <c r="F5801" s="51" t="str">
        <f t="shared" si="362"/>
        <v>厕所拖鞋</v>
      </c>
      <c r="H5801" s="6" t="str">
        <f>IF(IFERROR(VLOOKUP(B5801,总表!A:D,4,0),"露易")=0," ",IFERROR(VLOOKUP(B5801,总表!A:D,4,0),"-"))</f>
        <v>海军蓝</v>
      </c>
      <c r="I5801" s="6" t="str">
        <f t="shared" si="363"/>
        <v>海军蓝</v>
      </c>
    </row>
    <row r="5802" spans="1:9">
      <c r="A5802" s="6">
        <v>5801</v>
      </c>
      <c r="B5802" s="47" t="str">
        <f t="shared" si="360"/>
        <v>000016A9</v>
      </c>
      <c r="C5802" s="50" t="str">
        <f>IFERROR(VLOOKUP(B5802,总表!A:B,2,0),"-")</f>
        <v>连衣套装</v>
      </c>
      <c r="D5802" s="51" t="str">
        <f t="shared" si="361"/>
        <v>连衣套装</v>
      </c>
      <c r="E5802" s="51" t="str">
        <f>IFERROR(VLOOKUP(B5802,总表!A:D,3,0),"-")</f>
        <v>邻家女孩和服</v>
      </c>
      <c r="F5802" s="51" t="str">
        <f t="shared" si="362"/>
        <v>邻家女孩和服</v>
      </c>
      <c r="H5802" s="6" t="str">
        <f>IF(IFERROR(VLOOKUP(B5802,总表!A:D,4,0),"露易")=0," ",IFERROR(VLOOKUP(B5802,总表!A:D,4,0),"-"))</f>
        <v>金黄色</v>
      </c>
      <c r="I5802" s="6" t="str">
        <f t="shared" si="363"/>
        <v>金黄色</v>
      </c>
    </row>
    <row r="5803" spans="1:9">
      <c r="A5803" s="6">
        <v>5802</v>
      </c>
      <c r="B5803" s="47" t="str">
        <f t="shared" si="360"/>
        <v>000016AA</v>
      </c>
      <c r="C5803" s="47" t="str">
        <f>IFERROR(VLOOKUP(B5803,总表!A:B,2,0),"-")</f>
        <v>房前信箱</v>
      </c>
      <c r="D5803" s="6" t="str">
        <f t="shared" si="361"/>
        <v>房前信箱</v>
      </c>
      <c r="E5803" s="6" t="str">
        <f>IFERROR(VLOOKUP(B5803,总表!A:D,3,0),"-")</f>
        <v>朴素信箱</v>
      </c>
      <c r="F5803" s="6" t="str">
        <f t="shared" si="362"/>
        <v>朴素信箱</v>
      </c>
      <c r="H5803" s="6" t="str">
        <f>IF(IFERROR(VLOOKUP(B5803,总表!A:D,4,0),"露易")=0," ",IFERROR(VLOOKUP(B5803,总表!A:D,4,0),"-"))</f>
        <v> </v>
      </c>
      <c r="I5803" s="6" t="str">
        <f t="shared" si="363"/>
        <v> </v>
      </c>
    </row>
    <row r="5804" spans="1:9">
      <c r="A5804" s="6">
        <v>5803</v>
      </c>
      <c r="B5804" s="47" t="str">
        <f t="shared" si="360"/>
        <v>000016AB</v>
      </c>
      <c r="C5804" s="47" t="str">
        <f>IFERROR(VLOOKUP(B5804,总表!A:B,2,0),"-")</f>
        <v>鞋类</v>
      </c>
      <c r="D5804" s="6" t="str">
        <f t="shared" si="361"/>
        <v>鞋类</v>
      </c>
      <c r="E5804" s="6" t="str">
        <f>IFERROR(VLOOKUP(B5804,总表!A:D,3,0),"-")</f>
        <v>可爱休闲鞋</v>
      </c>
      <c r="F5804" s="6" t="str">
        <f t="shared" si="362"/>
        <v>可爱休闲鞋</v>
      </c>
      <c r="H5804" s="6" t="str">
        <f>IF(IFERROR(VLOOKUP(B5804,总表!A:D,4,0),"露易")=0," ",IFERROR(VLOOKUP(B5804,总表!A:D,4,0),"-"))</f>
        <v>浅蓝色</v>
      </c>
      <c r="I5804" s="6" t="str">
        <f t="shared" si="363"/>
        <v>浅蓝色</v>
      </c>
    </row>
    <row r="5805" spans="1:9">
      <c r="A5805" s="6">
        <v>5804</v>
      </c>
      <c r="B5805" s="47" t="str">
        <f t="shared" si="360"/>
        <v>000016AC</v>
      </c>
      <c r="C5805" s="47" t="str">
        <f>IFERROR(VLOOKUP(B5805,总表!A:B,2,0),"-")</f>
        <v>袜子</v>
      </c>
      <c r="D5805" s="6" t="str">
        <f t="shared" si="361"/>
        <v>袜子</v>
      </c>
      <c r="E5805" s="6" t="str">
        <f>IFERROR(VLOOKUP(B5805,总表!A:D,3,0),"-")</f>
        <v>花朵点点裤袜</v>
      </c>
      <c r="F5805" s="6" t="str">
        <f t="shared" si="362"/>
        <v>花朵点点裤袜</v>
      </c>
      <c r="H5805" s="6" t="str">
        <f>IF(IFERROR(VLOOKUP(B5805,总表!A:D,4,0),"露易")=0," ",IFERROR(VLOOKUP(B5805,总表!A:D,4,0),"-"))</f>
        <v>白色</v>
      </c>
      <c r="I5805" s="6" t="str">
        <f t="shared" si="363"/>
        <v>白色</v>
      </c>
    </row>
    <row r="5806" spans="1:9">
      <c r="A5806" s="6">
        <v>5805</v>
      </c>
      <c r="B5806" s="47" t="str">
        <f t="shared" si="360"/>
        <v>000016AD</v>
      </c>
      <c r="C5806" s="47" t="str">
        <f>IFERROR(VLOOKUP(B5806,总表!A:B,2,0),"-")</f>
        <v>-</v>
      </c>
      <c r="D5806" s="6" t="str">
        <f t="shared" si="361"/>
        <v>-</v>
      </c>
      <c r="E5806" s="6" t="str">
        <f>IFERROR(VLOOKUP(B5806,总表!A:D,3,0),"-")</f>
        <v>-</v>
      </c>
      <c r="F5806" s="6" t="str">
        <f t="shared" si="362"/>
        <v>-</v>
      </c>
      <c r="H5806" s="6" t="str">
        <f>IF(IFERROR(VLOOKUP(B5806,总表!A:D,4,0),"露易")=0," ",IFERROR(VLOOKUP(B5806,总表!A:D,4,0),"-"))</f>
        <v>-</v>
      </c>
      <c r="I5806" s="6" t="str">
        <f t="shared" si="363"/>
        <v>-</v>
      </c>
    </row>
    <row r="5807" spans="1:9">
      <c r="A5807" s="6">
        <v>5806</v>
      </c>
      <c r="B5807" s="47" t="str">
        <f t="shared" si="360"/>
        <v>000016AE</v>
      </c>
      <c r="C5807" s="47" t="str">
        <f>IFERROR(VLOOKUP(B5807,总表!A:B,2,0),"-")</f>
        <v>袜子</v>
      </c>
      <c r="D5807" s="6" t="str">
        <f t="shared" si="361"/>
        <v>袜子</v>
      </c>
      <c r="E5807" s="6" t="str">
        <f>IFERROR(VLOOKUP(B5807,总表!A:D,3,0),"-")</f>
        <v>菱格纹袜</v>
      </c>
      <c r="F5807" s="6" t="str">
        <f t="shared" si="362"/>
        <v>菱格纹袜</v>
      </c>
      <c r="H5807" s="51" t="str">
        <f>IF(IFERROR(VLOOKUP(B5807,总表!A:D,4,0),"露易")=0," ",IFERROR(VLOOKUP(B5807,总表!A:D,4,0),"-"))</f>
        <v>蓝色</v>
      </c>
      <c r="I5807" s="51" t="str">
        <f t="shared" si="363"/>
        <v>蓝色</v>
      </c>
    </row>
    <row r="5808" spans="1:9">
      <c r="A5808" s="6">
        <v>5807</v>
      </c>
      <c r="B5808" s="47" t="str">
        <f t="shared" si="360"/>
        <v>000016AF</v>
      </c>
      <c r="C5808" s="47" t="str">
        <f>IFERROR(VLOOKUP(B5808,总表!A:B,2,0),"-")</f>
        <v>鞋类</v>
      </c>
      <c r="D5808" s="6" t="str">
        <f t="shared" si="361"/>
        <v>鞋类</v>
      </c>
      <c r="E5808" s="6" t="str">
        <f>IFERROR(VLOOKUP(B5808,总表!A:D,3,0),"-")</f>
        <v>莫卡辛鞋</v>
      </c>
      <c r="F5808" s="6" t="str">
        <f t="shared" si="362"/>
        <v>莫卡辛鞋</v>
      </c>
      <c r="H5808" s="51" t="str">
        <f>IF(IFERROR(VLOOKUP(B5808,总表!A:D,4,0),"露易")=0," ",IFERROR(VLOOKUP(B5808,总表!A:D,4,0),"-"))</f>
        <v>驼色</v>
      </c>
      <c r="I5808" s="51" t="str">
        <f t="shared" si="363"/>
        <v>驼色</v>
      </c>
    </row>
    <row r="5809" spans="1:9">
      <c r="A5809" s="6">
        <v>5808</v>
      </c>
      <c r="B5809" s="47" t="str">
        <f t="shared" si="360"/>
        <v>000016B0</v>
      </c>
      <c r="C5809" s="47" t="str">
        <f>IFERROR(VLOOKUP(B5809,总表!A:B,2,0),"-")</f>
        <v>鞋类</v>
      </c>
      <c r="D5809" s="6" t="str">
        <f t="shared" si="361"/>
        <v>鞋类</v>
      </c>
      <c r="E5809" s="6" t="str">
        <f>IFERROR(VLOOKUP(B5809,总表!A:D,3,0),"-")</f>
        <v>水上运动鞋</v>
      </c>
      <c r="F5809" s="6" t="str">
        <f t="shared" si="362"/>
        <v>水上运动鞋</v>
      </c>
      <c r="H5809" s="6" t="str">
        <f>IF(IFERROR(VLOOKUP(B5809,总表!A:D,4,0),"露易")=0," ",IFERROR(VLOOKUP(B5809,总表!A:D,4,0),"-"))</f>
        <v>粉红</v>
      </c>
      <c r="I5809" s="6" t="str">
        <f t="shared" si="363"/>
        <v>粉红</v>
      </c>
    </row>
    <row r="5810" spans="1:9">
      <c r="A5810" s="6">
        <v>5809</v>
      </c>
      <c r="B5810" s="47" t="str">
        <f t="shared" si="360"/>
        <v>000016B1</v>
      </c>
      <c r="C5810" s="47" t="str">
        <f>IFERROR(VLOOKUP(B5810,总表!A:B,2,0),"-")</f>
        <v>鞋类</v>
      </c>
      <c r="D5810" s="6" t="str">
        <f t="shared" si="361"/>
        <v>鞋类</v>
      </c>
      <c r="E5810" s="6" t="str">
        <f>IFERROR(VLOOKUP(B5810,总表!A:D,3,0),"-")</f>
        <v>翼纹绅士鞋</v>
      </c>
      <c r="F5810" s="6" t="str">
        <f t="shared" si="362"/>
        <v>翼纹绅士鞋</v>
      </c>
      <c r="H5810" s="6" t="str">
        <f>IF(IFERROR(VLOOKUP(B5810,总表!A:D,4,0),"露易")=0," ",IFERROR(VLOOKUP(B5810,总表!A:D,4,0),"-"))</f>
        <v>黑白</v>
      </c>
      <c r="I5810" s="6" t="str">
        <f t="shared" si="363"/>
        <v>黑白</v>
      </c>
    </row>
    <row r="5811" spans="1:9">
      <c r="A5811" s="6">
        <v>5810</v>
      </c>
      <c r="B5811" s="47" t="str">
        <f t="shared" si="360"/>
        <v>000016B2</v>
      </c>
      <c r="C5811" s="50" t="str">
        <f>IFERROR(VLOOKUP(B5811,总表!A:B,2,0),"-")</f>
        <v>裤裙类</v>
      </c>
      <c r="D5811" s="51" t="str">
        <f t="shared" si="361"/>
        <v>裤裙类</v>
      </c>
      <c r="E5811" s="6" t="str">
        <f>IFERROR(VLOOKUP(B5811,总表!A:D,3,0),"-")</f>
        <v>麂皮镂空长裙</v>
      </c>
      <c r="F5811" s="6" t="str">
        <f t="shared" si="362"/>
        <v>麂皮镂空长裙</v>
      </c>
      <c r="H5811" s="6" t="str">
        <f>IF(IFERROR(VLOOKUP(B5811,总表!A:D,4,0),"露易")=0," ",IFERROR(VLOOKUP(B5811,总表!A:D,4,0),"-"))</f>
        <v>棕色</v>
      </c>
      <c r="I5811" s="6" t="str">
        <f t="shared" si="363"/>
        <v>棕色</v>
      </c>
    </row>
    <row r="5812" spans="1:9">
      <c r="A5812" s="6">
        <v>5811</v>
      </c>
      <c r="B5812" s="47" t="str">
        <f t="shared" si="360"/>
        <v>000016B3</v>
      </c>
      <c r="C5812" s="50" t="str">
        <f>IFERROR(VLOOKUP(B5812,总表!A:B,2,0),"-")</f>
        <v>裤裙类</v>
      </c>
      <c r="D5812" s="51" t="str">
        <f t="shared" si="361"/>
        <v>裤裙类</v>
      </c>
      <c r="E5812" s="6" t="str">
        <f>IFERROR(VLOOKUP(B5812,总表!A:D,3,0),"-")</f>
        <v>拼布皮裙</v>
      </c>
      <c r="F5812" s="6" t="str">
        <f t="shared" si="362"/>
        <v>拼布皮裙</v>
      </c>
      <c r="H5812" s="51" t="str">
        <f>IF(IFERROR(VLOOKUP(B5812,总表!A:D,4,0),"露易")=0," ",IFERROR(VLOOKUP(B5812,总表!A:D,4,0),"-"))</f>
        <v>红色</v>
      </c>
      <c r="I5812" s="51" t="str">
        <f t="shared" si="363"/>
        <v>红色</v>
      </c>
    </row>
    <row r="5813" spans="1:9">
      <c r="A5813" s="6">
        <v>5812</v>
      </c>
      <c r="B5813" s="47" t="str">
        <f t="shared" si="360"/>
        <v>000016B4</v>
      </c>
      <c r="C5813" s="47" t="str">
        <f>IFERROR(VLOOKUP(B5813,总表!A:B,2,0),"-")</f>
        <v>袜子</v>
      </c>
      <c r="D5813" s="6" t="str">
        <f t="shared" si="361"/>
        <v>袜子</v>
      </c>
      <c r="E5813" s="6" t="str">
        <f>IFERROR(VLOOKUP(B5813,总表!A:D,3,0),"-")</f>
        <v>透肤袜</v>
      </c>
      <c r="F5813" s="6" t="str">
        <f t="shared" si="362"/>
        <v>透肤袜</v>
      </c>
      <c r="H5813" s="51" t="str">
        <f>IF(IFERROR(VLOOKUP(B5813,总表!A:D,4,0),"露易")=0," ",IFERROR(VLOOKUP(B5813,总表!A:D,4,0),"-"))</f>
        <v>蓝色</v>
      </c>
      <c r="I5813" s="51" t="str">
        <f t="shared" si="363"/>
        <v>蓝色</v>
      </c>
    </row>
    <row r="5814" spans="1:9">
      <c r="A5814" s="6">
        <v>5813</v>
      </c>
      <c r="B5814" s="47" t="str">
        <f t="shared" si="360"/>
        <v>000016B5</v>
      </c>
      <c r="C5814" s="47" t="str">
        <f>IFERROR(VLOOKUP(B5814,总表!A:B,2,0),"-")</f>
        <v>袜子</v>
      </c>
      <c r="D5814" s="6" t="str">
        <f t="shared" si="361"/>
        <v>袜子</v>
      </c>
      <c r="E5814" s="6" t="str">
        <f>IFERROR(VLOOKUP(B5814,总表!A:D,3,0),"-")</f>
        <v>青海波袜子</v>
      </c>
      <c r="F5814" s="6" t="str">
        <f t="shared" si="362"/>
        <v>青海波袜子</v>
      </c>
      <c r="H5814" s="51" t="str">
        <f>IF(IFERROR(VLOOKUP(B5814,总表!A:D,4,0),"露易")=0," ",IFERROR(VLOOKUP(B5814,总表!A:D,4,0),"-"))</f>
        <v>蓝色</v>
      </c>
      <c r="I5814" s="51" t="str">
        <f t="shared" si="363"/>
        <v>蓝色</v>
      </c>
    </row>
    <row r="5815" spans="1:9">
      <c r="A5815" s="6">
        <v>5814</v>
      </c>
      <c r="B5815" s="47" t="str">
        <f t="shared" si="360"/>
        <v>000016B6</v>
      </c>
      <c r="C5815" s="47" t="str">
        <f>IFERROR(VLOOKUP(B5815,总表!A:B,2,0),"-")</f>
        <v>鞋类</v>
      </c>
      <c r="D5815" s="6" t="str">
        <f t="shared" si="361"/>
        <v>鞋类</v>
      </c>
      <c r="E5815" s="6" t="str">
        <f>IFERROR(VLOOKUP(B5815,总表!A:D,3,0),"-")</f>
        <v>蝴蝶结拖鞋</v>
      </c>
      <c r="F5815" s="6" t="str">
        <f t="shared" si="362"/>
        <v>蝴蝶结拖鞋</v>
      </c>
      <c r="H5815" s="51" t="str">
        <f>IF(IFERROR(VLOOKUP(B5815,总表!A:D,4,0),"露易")=0," ",IFERROR(VLOOKUP(B5815,总表!A:D,4,0),"-"))</f>
        <v>蓝色</v>
      </c>
      <c r="I5815" s="51" t="str">
        <f t="shared" si="363"/>
        <v>蓝色</v>
      </c>
    </row>
    <row r="5816" spans="1:9">
      <c r="A5816" s="6">
        <v>5815</v>
      </c>
      <c r="B5816" s="47" t="str">
        <f t="shared" si="360"/>
        <v>000016B7</v>
      </c>
      <c r="C5816" s="50" t="str">
        <f>IFERROR(VLOOKUP(B5816,总表!A:B,2,0),"-")</f>
        <v>连衣套装</v>
      </c>
      <c r="D5816" s="51" t="str">
        <f t="shared" si="361"/>
        <v>连衣套装</v>
      </c>
      <c r="E5816" s="6" t="str">
        <f>IFERROR(VLOOKUP(B5816,总表!A:D,3,0),"-")</f>
        <v>探戈舞裙</v>
      </c>
      <c r="F5816" s="6" t="str">
        <f t="shared" si="362"/>
        <v>探戈舞裙</v>
      </c>
      <c r="H5816" s="51" t="str">
        <f>IF(IFERROR(VLOOKUP(B5816,总表!A:D,4,0),"露易")=0," ",IFERROR(VLOOKUP(B5816,总表!A:D,4,0),"-"))</f>
        <v>红色</v>
      </c>
      <c r="I5816" s="51" t="str">
        <f t="shared" si="363"/>
        <v>红色</v>
      </c>
    </row>
    <row r="5817" spans="1:9">
      <c r="A5817" s="6">
        <v>5816</v>
      </c>
      <c r="B5817" s="47" t="str">
        <f t="shared" si="360"/>
        <v>000016B8</v>
      </c>
      <c r="C5817" s="50" t="str">
        <f>IFERROR(VLOOKUP(B5817,总表!A:B,2,0),"-")</f>
        <v>裤裙类</v>
      </c>
      <c r="D5817" s="51" t="str">
        <f t="shared" si="361"/>
        <v>裤裙类</v>
      </c>
      <c r="E5817" s="51" t="str">
        <f>IFERROR(VLOOKUP(B5817,总表!A:D,3,0),"-")</f>
        <v>纽扣裹裙</v>
      </c>
      <c r="F5817" s="51" t="str">
        <f t="shared" si="362"/>
        <v>纽扣裹裙</v>
      </c>
      <c r="H5817" s="6" t="str">
        <f>IF(IFERROR(VLOOKUP(B5817,总表!A:D,4,0),"露易")=0," ",IFERROR(VLOOKUP(B5817,总表!A:D,4,0),"-"))</f>
        <v>灰色</v>
      </c>
      <c r="I5817" s="6" t="str">
        <f t="shared" si="363"/>
        <v>灰色</v>
      </c>
    </row>
    <row r="5818" spans="1:9">
      <c r="A5818" s="6">
        <v>5817</v>
      </c>
      <c r="B5818" s="47" t="str">
        <f t="shared" si="360"/>
        <v>000016B9</v>
      </c>
      <c r="C5818" s="50" t="str">
        <f>IFERROR(VLOOKUP(B5818,总表!A:B,2,0),"-")</f>
        <v>连衣套装</v>
      </c>
      <c r="D5818" s="51" t="str">
        <f t="shared" si="361"/>
        <v>连衣套装</v>
      </c>
      <c r="E5818" s="6" t="str">
        <f>IFERROR(VLOOKUP(B5818,总表!A:D,3,0),"-")</f>
        <v>新潮女郎洋装</v>
      </c>
      <c r="F5818" s="6" t="str">
        <f t="shared" si="362"/>
        <v>新潮女郎洋装</v>
      </c>
      <c r="H5818" s="51" t="str">
        <f>IF(IFERROR(VLOOKUP(B5818,总表!A:D,4,0),"露易")=0," ",IFERROR(VLOOKUP(B5818,总表!A:D,4,0),"-"))</f>
        <v>银色</v>
      </c>
      <c r="I5818" s="51" t="str">
        <f t="shared" si="363"/>
        <v>银色</v>
      </c>
    </row>
    <row r="5819" spans="1:9">
      <c r="A5819" s="6">
        <v>5818</v>
      </c>
      <c r="B5819" s="47" t="str">
        <f t="shared" si="360"/>
        <v>000016BA</v>
      </c>
      <c r="C5819" s="50" t="str">
        <f>IFERROR(VLOOKUP(B5819,总表!A:B,2,0),"-")</f>
        <v>连衣套装</v>
      </c>
      <c r="D5819" s="51" t="str">
        <f t="shared" si="361"/>
        <v>连衣套装</v>
      </c>
      <c r="E5819" s="51" t="str">
        <f>IFERROR(VLOOKUP(B5819,总表!A:D,3,0),"-")</f>
        <v>韩服裤</v>
      </c>
      <c r="F5819" s="51" t="str">
        <f t="shared" si="362"/>
        <v>韩服裤</v>
      </c>
      <c r="H5819" s="51" t="str">
        <f>IF(IFERROR(VLOOKUP(B5819,总表!A:D,4,0),"露易")=0," ",IFERROR(VLOOKUP(B5819,总表!A:D,4,0),"-"))</f>
        <v>蓝色</v>
      </c>
      <c r="I5819" s="51" t="str">
        <f t="shared" si="363"/>
        <v>蓝色</v>
      </c>
    </row>
    <row r="5820" spans="1:9">
      <c r="A5820" s="6">
        <v>5819</v>
      </c>
      <c r="B5820" s="47" t="str">
        <f t="shared" si="360"/>
        <v>000016BB</v>
      </c>
      <c r="C5820" s="50" t="str">
        <f>IFERROR(VLOOKUP(B5820,总表!A:B,2,0),"-")</f>
        <v>头戴类</v>
      </c>
      <c r="D5820" s="51" t="str">
        <f t="shared" si="361"/>
        <v>头戴类</v>
      </c>
      <c r="E5820" s="6" t="str">
        <f>IFERROR(VLOOKUP(B5820,总表!A:D,3,0),"-")</f>
        <v>小辫子</v>
      </c>
      <c r="F5820" s="6" t="str">
        <f t="shared" si="362"/>
        <v>小辫子</v>
      </c>
      <c r="H5820" s="51" t="str">
        <f>IF(IFERROR(VLOOKUP(B5820,总表!A:D,4,0),"露易")=0," ",IFERROR(VLOOKUP(B5820,总表!A:D,4,0),"-"))</f>
        <v>发色</v>
      </c>
      <c r="I5820" s="51" t="str">
        <f t="shared" si="363"/>
        <v>发色</v>
      </c>
    </row>
    <row r="5821" spans="1:9">
      <c r="A5821" s="6">
        <v>5820</v>
      </c>
      <c r="B5821" s="47" t="str">
        <f t="shared" si="360"/>
        <v>000016BC</v>
      </c>
      <c r="C5821" s="47" t="str">
        <f>IFERROR(VLOOKUP(B5821,总表!A:B,2,0),"-")</f>
        <v>房门装饰</v>
      </c>
      <c r="D5821" s="6" t="str">
        <f t="shared" si="361"/>
        <v>房门装饰</v>
      </c>
      <c r="E5821" s="6" t="str">
        <f>IFERROR(VLOOKUP(B5821,总表!A:D,3,0),"-")</f>
        <v>金色玫瑰花环</v>
      </c>
      <c r="F5821" s="6" t="str">
        <f t="shared" si="362"/>
        <v>金色玫瑰花环</v>
      </c>
      <c r="H5821" s="6" t="str">
        <f>IF(IFERROR(VLOOKUP(B5821,总表!A:D,4,0),"露易")=0," ",IFERROR(VLOOKUP(B5821,总表!A:D,4,0),"-"))</f>
        <v> </v>
      </c>
      <c r="I5821" s="6" t="str">
        <f t="shared" si="363"/>
        <v> </v>
      </c>
    </row>
    <row r="5822" spans="1:9">
      <c r="A5822" s="6">
        <v>5821</v>
      </c>
      <c r="B5822" s="47" t="str">
        <f t="shared" si="360"/>
        <v>000016BD</v>
      </c>
      <c r="C5822" s="47" t="str">
        <f>IFERROR(VLOOKUP(B5822,总表!A:B,2,0),"-")</f>
        <v>-</v>
      </c>
      <c r="D5822" s="6" t="str">
        <f t="shared" si="361"/>
        <v>-</v>
      </c>
      <c r="E5822" s="6" t="str">
        <f>IFERROR(VLOOKUP(B5822,总表!A:D,3,0),"-")</f>
        <v>-</v>
      </c>
      <c r="F5822" s="6" t="str">
        <f t="shared" si="362"/>
        <v>-</v>
      </c>
      <c r="H5822" s="6" t="str">
        <f>IF(IFERROR(VLOOKUP(B5822,总表!A:D,4,0),"露易")=0," ",IFERROR(VLOOKUP(B5822,总表!A:D,4,0),"-"))</f>
        <v>-</v>
      </c>
      <c r="I5822" s="6" t="str">
        <f t="shared" si="363"/>
        <v>-</v>
      </c>
    </row>
    <row r="5823" spans="1:9">
      <c r="A5823" s="6">
        <v>5822</v>
      </c>
      <c r="B5823" s="47" t="str">
        <f t="shared" si="360"/>
        <v>000016BE</v>
      </c>
      <c r="C5823" s="47" t="str">
        <f>IFERROR(VLOOKUP(B5823,总表!A:B,2,0),"-")</f>
        <v>-</v>
      </c>
      <c r="D5823" s="6" t="str">
        <f t="shared" si="361"/>
        <v>-</v>
      </c>
      <c r="E5823" s="6" t="str">
        <f>IFERROR(VLOOKUP(B5823,总表!A:D,3,0),"-")</f>
        <v>-</v>
      </c>
      <c r="F5823" s="6" t="str">
        <f t="shared" si="362"/>
        <v>-</v>
      </c>
      <c r="H5823" s="6" t="str">
        <f>IF(IFERROR(VLOOKUP(B5823,总表!A:D,4,0),"露易")=0," ",IFERROR(VLOOKUP(B5823,总表!A:D,4,0),"-"))</f>
        <v>-</v>
      </c>
      <c r="I5823" s="6" t="str">
        <f t="shared" si="363"/>
        <v>-</v>
      </c>
    </row>
    <row r="5824" spans="1:9">
      <c r="A5824" s="6">
        <v>5823</v>
      </c>
      <c r="B5824" s="47" t="str">
        <f t="shared" si="360"/>
        <v>000016BF</v>
      </c>
      <c r="C5824" s="50" t="str">
        <f>IFERROR(VLOOKUP(B5824,总表!A:B,2,0),"-")</f>
        <v>连衣套装</v>
      </c>
      <c r="D5824" s="51" t="str">
        <f t="shared" si="361"/>
        <v>连衣套装</v>
      </c>
      <c r="E5824" s="51" t="str">
        <f>IFERROR(VLOOKUP(B5824,总表!A:D,3,0),"-")</f>
        <v>牵牛花浴衣</v>
      </c>
      <c r="F5824" s="51" t="str">
        <f t="shared" si="362"/>
        <v>牵牛花浴衣</v>
      </c>
      <c r="H5824" s="6" t="str">
        <f>IF(IFERROR(VLOOKUP(B5824,总表!A:D,4,0),"露易")=0," ",IFERROR(VLOOKUP(B5824,总表!A:D,4,0),"-"))</f>
        <v>水蓝色</v>
      </c>
      <c r="I5824" s="6" t="str">
        <f t="shared" si="363"/>
        <v>水蓝色</v>
      </c>
    </row>
    <row r="5825" spans="1:9">
      <c r="A5825" s="6">
        <v>5824</v>
      </c>
      <c r="B5825" s="47" t="str">
        <f t="shared" si="360"/>
        <v>000016C0</v>
      </c>
      <c r="C5825" s="47" t="str">
        <f>IFERROR(VLOOKUP(B5825,总表!A:B,2,0),"-")</f>
        <v>鞋类</v>
      </c>
      <c r="D5825" s="6" t="str">
        <f t="shared" si="361"/>
        <v>鞋类</v>
      </c>
      <c r="E5825" s="6" t="str">
        <f>IFERROR(VLOOKUP(B5825,总表!A:D,3,0),"-")</f>
        <v>运动凉鞋</v>
      </c>
      <c r="F5825" s="6" t="str">
        <f t="shared" si="362"/>
        <v>运动凉鞋</v>
      </c>
      <c r="H5825" s="51" t="str">
        <f>IF(IFERROR(VLOOKUP(B5825,总表!A:D,4,0),"露易")=0," ",IFERROR(VLOOKUP(B5825,总表!A:D,4,0),"-"))</f>
        <v>红色</v>
      </c>
      <c r="I5825" s="51" t="str">
        <f t="shared" si="363"/>
        <v>红色</v>
      </c>
    </row>
    <row r="5826" spans="1:9">
      <c r="A5826" s="6">
        <v>5825</v>
      </c>
      <c r="B5826" s="47" t="str">
        <f t="shared" ref="B5826:B5889" si="364">DEC2HEX(ROW(A5825),8)</f>
        <v>000016C1</v>
      </c>
      <c r="C5826" s="50" t="str">
        <f>IFERROR(VLOOKUP(B5826,总表!A:B,2,0),"-")</f>
        <v>连衣套装</v>
      </c>
      <c r="D5826" s="51" t="str">
        <f t="shared" ref="D5826:D5889" si="365">C5826</f>
        <v>连衣套装</v>
      </c>
      <c r="E5826" s="6" t="str">
        <f>IFERROR(VLOOKUP(B5826,总表!A:D,3,0),"-")</f>
        <v>蒸汽朋克装</v>
      </c>
      <c r="F5826" s="6" t="str">
        <f t="shared" ref="F5826:F5889" si="366">E5826</f>
        <v>蒸汽朋克装</v>
      </c>
      <c r="H5826" s="51" t="str">
        <f>IF(IFERROR(VLOOKUP(B5826,总表!A:D,4,0),"露易")=0," ",IFERROR(VLOOKUP(B5826,总表!A:D,4,0),"-"))</f>
        <v>红色</v>
      </c>
      <c r="I5826" s="51" t="str">
        <f t="shared" ref="I5826:I5889" si="367">H5826</f>
        <v>红色</v>
      </c>
    </row>
    <row r="5827" spans="1:9">
      <c r="A5827" s="6">
        <v>5826</v>
      </c>
      <c r="B5827" s="47" t="str">
        <f t="shared" si="364"/>
        <v>000016C2</v>
      </c>
      <c r="C5827" s="50" t="str">
        <f>IFERROR(VLOOKUP(B5827,总表!A:B,2,0),"-")</f>
        <v>裤裙类</v>
      </c>
      <c r="D5827" s="51" t="str">
        <f t="shared" si="365"/>
        <v>裤裙类</v>
      </c>
      <c r="E5827" s="6" t="str">
        <f>IFERROR(VLOOKUP(B5827,总表!A:D,3,0),"-")</f>
        <v>扎染长裙</v>
      </c>
      <c r="F5827" s="6" t="str">
        <f t="shared" si="366"/>
        <v>扎染长裙</v>
      </c>
      <c r="H5827" s="51" t="str">
        <f>IF(IFERROR(VLOOKUP(B5827,总表!A:D,4,0),"露易")=0," ",IFERROR(VLOOKUP(B5827,总表!A:D,4,0),"-"))</f>
        <v>红色</v>
      </c>
      <c r="I5827" s="51" t="str">
        <f t="shared" si="367"/>
        <v>红色</v>
      </c>
    </row>
    <row r="5828" spans="1:9">
      <c r="A5828" s="6">
        <v>5827</v>
      </c>
      <c r="B5828" s="47" t="str">
        <f t="shared" si="364"/>
        <v>000016C3</v>
      </c>
      <c r="C5828" s="47" t="str">
        <f>IFERROR(VLOOKUP(B5828,总表!A:B,2,0),"-")</f>
        <v>其他类</v>
      </c>
      <c r="D5828" s="6" t="str">
        <f t="shared" si="365"/>
        <v>其他类</v>
      </c>
      <c r="E5828" s="6" t="str">
        <f>IFERROR(VLOOKUP(B5828,总表!A:D,3,0),"-")</f>
        <v>盖房子工具组·1号地</v>
      </c>
      <c r="F5828" s="6" t="str">
        <f t="shared" si="366"/>
        <v>盖房子工具组·1号地</v>
      </c>
      <c r="H5828" s="6" t="str">
        <f>IF(IFERROR(VLOOKUP(B5828,总表!A:D,4,0),"露易")=0," ",IFERROR(VLOOKUP(B5828,总表!A:D,4,0),"-"))</f>
        <v> </v>
      </c>
      <c r="I5828" s="6" t="str">
        <f t="shared" si="367"/>
        <v> </v>
      </c>
    </row>
    <row r="5829" spans="1:9">
      <c r="A5829" s="6">
        <v>5828</v>
      </c>
      <c r="B5829" s="47" t="str">
        <f t="shared" si="364"/>
        <v>000016C4</v>
      </c>
      <c r="C5829" s="47" t="str">
        <f>IFERROR(VLOOKUP(B5829,总表!A:B,2,0),"-")</f>
        <v>其他类</v>
      </c>
      <c r="D5829" s="6" t="str">
        <f t="shared" si="365"/>
        <v>其他类</v>
      </c>
      <c r="E5829" s="6" t="str">
        <f>IFERROR(VLOOKUP(B5829,总表!A:D,3,0),"-")</f>
        <v>盖房子工具组·2号地</v>
      </c>
      <c r="F5829" s="6" t="str">
        <f t="shared" si="366"/>
        <v>盖房子工具组·2号地</v>
      </c>
      <c r="H5829" s="6" t="str">
        <f>IF(IFERROR(VLOOKUP(B5829,总表!A:D,4,0),"露易")=0," ",IFERROR(VLOOKUP(B5829,总表!A:D,4,0),"-"))</f>
        <v> </v>
      </c>
      <c r="I5829" s="6" t="str">
        <f t="shared" si="367"/>
        <v> </v>
      </c>
    </row>
    <row r="5830" spans="1:9">
      <c r="A5830" s="6">
        <v>5829</v>
      </c>
      <c r="B5830" s="47" t="str">
        <f t="shared" si="364"/>
        <v>000016C5</v>
      </c>
      <c r="C5830" s="47" t="str">
        <f>IFERROR(VLOOKUP(B5830,总表!A:B,2,0),"-")</f>
        <v>其他类</v>
      </c>
      <c r="D5830" s="6" t="str">
        <f t="shared" si="365"/>
        <v>其他类</v>
      </c>
      <c r="E5830" s="6" t="str">
        <f>IFERROR(VLOOKUP(B5830,总表!A:D,3,0),"-")</f>
        <v>盖房子工具组·3号地</v>
      </c>
      <c r="F5830" s="6" t="str">
        <f t="shared" si="366"/>
        <v>盖房子工具组·3号地</v>
      </c>
      <c r="H5830" s="6" t="str">
        <f>IF(IFERROR(VLOOKUP(B5830,总表!A:D,4,0),"露易")=0," ",IFERROR(VLOOKUP(B5830,总表!A:D,4,0),"-"))</f>
        <v> </v>
      </c>
      <c r="I5830" s="6" t="str">
        <f t="shared" si="367"/>
        <v> </v>
      </c>
    </row>
    <row r="5831" spans="1:9">
      <c r="A5831" s="6">
        <v>5830</v>
      </c>
      <c r="B5831" s="47" t="str">
        <f t="shared" si="364"/>
        <v>000016C6</v>
      </c>
      <c r="C5831" s="50" t="str">
        <f>IFERROR(VLOOKUP(B5831,总表!A:B,2,0),"-")</f>
        <v>连衣套装</v>
      </c>
      <c r="D5831" s="51" t="str">
        <f t="shared" si="365"/>
        <v>连衣套装</v>
      </c>
      <c r="E5831" s="51" t="str">
        <f>IFERROR(VLOOKUP(B5831,总表!A:D,3,0),"-")</f>
        <v>农场背带裤装</v>
      </c>
      <c r="F5831" s="51" t="str">
        <f t="shared" si="366"/>
        <v>农场背带裤装</v>
      </c>
      <c r="H5831" s="51" t="str">
        <f>IF(IFERROR(VLOOKUP(B5831,总表!A:D,4,0),"露易")=0," ",IFERROR(VLOOKUP(B5831,总表!A:D,4,0),"-"))</f>
        <v>红色</v>
      </c>
      <c r="I5831" s="51" t="str">
        <f t="shared" si="367"/>
        <v>红色</v>
      </c>
    </row>
    <row r="5832" spans="1:9">
      <c r="A5832" s="6">
        <v>5831</v>
      </c>
      <c r="B5832" s="47" t="str">
        <f t="shared" si="364"/>
        <v>000016C7</v>
      </c>
      <c r="C5832" s="50" t="str">
        <f>IFERROR(VLOOKUP(B5832,总表!A:B,2,0),"-")</f>
        <v>连衣套装</v>
      </c>
      <c r="D5832" s="51" t="str">
        <f t="shared" si="365"/>
        <v>连衣套装</v>
      </c>
      <c r="E5832" s="6" t="str">
        <f>IFERROR(VLOOKUP(B5832,总表!A:D,3,0),"-")</f>
        <v>冰球制服</v>
      </c>
      <c r="F5832" s="6" t="str">
        <f t="shared" si="366"/>
        <v>冰球制服</v>
      </c>
      <c r="H5832" s="6" t="str">
        <f>IF(IFERROR(VLOOKUP(B5832,总表!A:D,4,0),"露易")=0," ",IFERROR(VLOOKUP(B5832,总表!A:D,4,0),"-"))</f>
        <v>白色×红色</v>
      </c>
      <c r="I5832" s="6" t="str">
        <f t="shared" si="367"/>
        <v>白色×红色</v>
      </c>
    </row>
    <row r="5833" spans="1:9">
      <c r="A5833" s="6">
        <v>5832</v>
      </c>
      <c r="B5833" s="47" t="str">
        <f t="shared" si="364"/>
        <v>000016C8</v>
      </c>
      <c r="C5833" s="50" t="str">
        <f>IFERROR(VLOOKUP(B5833,总表!A:B,2,0),"-")</f>
        <v>头戴类</v>
      </c>
      <c r="D5833" s="51" t="str">
        <f t="shared" si="365"/>
        <v>头戴类</v>
      </c>
      <c r="E5833" s="51" t="str">
        <f>IFERROR(VLOOKUP(B5833,总表!A:D,3,0),"-")</f>
        <v>视觉系假发</v>
      </c>
      <c r="F5833" s="51" t="str">
        <f t="shared" si="366"/>
        <v>视觉系假发</v>
      </c>
      <c r="H5833" s="51" t="str">
        <f>IF(IFERROR(VLOOKUP(B5833,总表!A:D,4,0),"露易")=0," ",IFERROR(VLOOKUP(B5833,总表!A:D,4,0),"-"))</f>
        <v>发色</v>
      </c>
      <c r="I5833" s="51" t="str">
        <f t="shared" si="367"/>
        <v>发色</v>
      </c>
    </row>
    <row r="5834" spans="1:9">
      <c r="A5834" s="6">
        <v>5833</v>
      </c>
      <c r="B5834" s="47" t="str">
        <f t="shared" si="364"/>
        <v>000016C9</v>
      </c>
      <c r="C5834" s="50" t="str">
        <f>IFERROR(VLOOKUP(B5834,总表!A:B,2,0),"-")</f>
        <v>脸部装饰</v>
      </c>
      <c r="D5834" s="51" t="str">
        <f t="shared" si="365"/>
        <v>脸部装饰</v>
      </c>
      <c r="E5834" s="6" t="str">
        <f>IFERROR(VLOOKUP(B5834,总表!A:D,3,0),"-")</f>
        <v>鼻水</v>
      </c>
      <c r="F5834" s="6" t="str">
        <f t="shared" si="366"/>
        <v>鼻水</v>
      </c>
      <c r="H5834" s="6" t="str">
        <f>IF(IFERROR(VLOOKUP(B5834,总表!A:D,4,0),"露易")=0," ",IFERROR(VLOOKUP(B5834,总表!A:D,4,0),"-"))</f>
        <v>浅蓝色</v>
      </c>
      <c r="I5834" s="6" t="str">
        <f t="shared" si="367"/>
        <v>浅蓝色</v>
      </c>
    </row>
    <row r="5835" spans="1:9">
      <c r="A5835" s="6">
        <v>5834</v>
      </c>
      <c r="B5835" s="47" t="str">
        <f t="shared" si="364"/>
        <v>000016CA</v>
      </c>
      <c r="C5835" s="47" t="str">
        <f>IFERROR(VLOOKUP(B5835,总表!A:B,2,0),"-")</f>
        <v>-</v>
      </c>
      <c r="D5835" s="6" t="str">
        <f t="shared" si="365"/>
        <v>-</v>
      </c>
      <c r="E5835" s="6" t="str">
        <f>IFERROR(VLOOKUP(B5835,总表!A:D,3,0),"-")</f>
        <v>-</v>
      </c>
      <c r="F5835" s="6" t="str">
        <f t="shared" si="366"/>
        <v>-</v>
      </c>
      <c r="H5835" s="6" t="str">
        <f>IF(IFERROR(VLOOKUP(B5835,总表!A:D,4,0),"露易")=0," ",IFERROR(VLOOKUP(B5835,总表!A:D,4,0),"-"))</f>
        <v>-</v>
      </c>
      <c r="I5835" s="6" t="str">
        <f t="shared" si="367"/>
        <v>-</v>
      </c>
    </row>
    <row r="5836" spans="1:9">
      <c r="A5836" s="6">
        <v>5835</v>
      </c>
      <c r="B5836" s="47" t="str">
        <f t="shared" si="364"/>
        <v>000016CB</v>
      </c>
      <c r="C5836" s="47" t="str">
        <f>IFERROR(VLOOKUP(B5836,总表!A:B,2,0),"-")</f>
        <v>-</v>
      </c>
      <c r="D5836" s="6" t="str">
        <f t="shared" si="365"/>
        <v>-</v>
      </c>
      <c r="E5836" s="6" t="str">
        <f>IFERROR(VLOOKUP(B5836,总表!A:D,3,0),"-")</f>
        <v>-</v>
      </c>
      <c r="F5836" s="6" t="str">
        <f t="shared" si="366"/>
        <v>-</v>
      </c>
      <c r="H5836" s="6" t="str">
        <f>IF(IFERROR(VLOOKUP(B5836,总表!A:D,4,0),"露易")=0," ",IFERROR(VLOOKUP(B5836,总表!A:D,4,0),"-"))</f>
        <v>-</v>
      </c>
      <c r="I5836" s="6" t="str">
        <f t="shared" si="367"/>
        <v>-</v>
      </c>
    </row>
    <row r="5837" spans="1:9">
      <c r="A5837" s="6">
        <v>5836</v>
      </c>
      <c r="B5837" s="47" t="str">
        <f t="shared" si="364"/>
        <v>000016CC</v>
      </c>
      <c r="C5837" s="47" t="str">
        <f>IFERROR(VLOOKUP(B5837,总表!A:B,2,0),"-")</f>
        <v>-</v>
      </c>
      <c r="D5837" s="6" t="str">
        <f t="shared" si="365"/>
        <v>-</v>
      </c>
      <c r="E5837" s="6" t="str">
        <f>IFERROR(VLOOKUP(B5837,总表!A:D,3,0),"-")</f>
        <v>-</v>
      </c>
      <c r="F5837" s="6" t="str">
        <f t="shared" si="366"/>
        <v>-</v>
      </c>
      <c r="H5837" s="6" t="str">
        <f>IF(IFERROR(VLOOKUP(B5837,总表!A:D,4,0),"露易")=0," ",IFERROR(VLOOKUP(B5837,总表!A:D,4,0),"-"))</f>
        <v>-</v>
      </c>
      <c r="I5837" s="6" t="str">
        <f t="shared" si="367"/>
        <v>-</v>
      </c>
    </row>
    <row r="5838" spans="1:9">
      <c r="A5838" s="6">
        <v>5837</v>
      </c>
      <c r="B5838" s="47" t="str">
        <f t="shared" si="364"/>
        <v>000016CD</v>
      </c>
      <c r="C5838" s="47" t="str">
        <f>IFERROR(VLOOKUP(B5838,总表!A:B,2,0),"-")</f>
        <v>-</v>
      </c>
      <c r="D5838" s="6" t="str">
        <f t="shared" si="365"/>
        <v>-</v>
      </c>
      <c r="E5838" s="6" t="str">
        <f>IFERROR(VLOOKUP(B5838,总表!A:D,3,0),"-")</f>
        <v>-</v>
      </c>
      <c r="F5838" s="6" t="str">
        <f t="shared" si="366"/>
        <v>-</v>
      </c>
      <c r="H5838" s="6" t="str">
        <f>IF(IFERROR(VLOOKUP(B5838,总表!A:D,4,0),"露易")=0," ",IFERROR(VLOOKUP(B5838,总表!A:D,4,0),"-"))</f>
        <v>-</v>
      </c>
      <c r="I5838" s="6" t="str">
        <f t="shared" si="367"/>
        <v>-</v>
      </c>
    </row>
    <row r="5839" spans="1:9">
      <c r="A5839" s="6">
        <v>5838</v>
      </c>
      <c r="B5839" s="47" t="str">
        <f t="shared" si="364"/>
        <v>000016CE</v>
      </c>
      <c r="C5839" s="47" t="str">
        <f>IFERROR(VLOOKUP(B5839,总表!A:B,2,0),"-")</f>
        <v>-</v>
      </c>
      <c r="D5839" s="6" t="str">
        <f t="shared" si="365"/>
        <v>-</v>
      </c>
      <c r="E5839" s="6" t="str">
        <f>IFERROR(VLOOKUP(B5839,总表!A:D,3,0),"-")</f>
        <v>-</v>
      </c>
      <c r="F5839" s="6" t="str">
        <f t="shared" si="366"/>
        <v>-</v>
      </c>
      <c r="H5839" s="6" t="str">
        <f>IF(IFERROR(VLOOKUP(B5839,总表!A:D,4,0),"露易")=0," ",IFERROR(VLOOKUP(B5839,总表!A:D,4,0),"-"))</f>
        <v>-</v>
      </c>
      <c r="I5839" s="6" t="str">
        <f t="shared" si="367"/>
        <v>-</v>
      </c>
    </row>
    <row r="5840" spans="1:9">
      <c r="A5840" s="6">
        <v>5839</v>
      </c>
      <c r="B5840" s="47" t="str">
        <f t="shared" si="364"/>
        <v>000016CF</v>
      </c>
      <c r="C5840" s="47" t="str">
        <f>IFERROR(VLOOKUP(B5840,总表!A:B,2,0),"-")</f>
        <v>-</v>
      </c>
      <c r="D5840" s="6" t="str">
        <f t="shared" si="365"/>
        <v>-</v>
      </c>
      <c r="E5840" s="6" t="str">
        <f>IFERROR(VLOOKUP(B5840,总表!A:D,3,0),"-")</f>
        <v>-</v>
      </c>
      <c r="F5840" s="6" t="str">
        <f t="shared" si="366"/>
        <v>-</v>
      </c>
      <c r="H5840" s="6" t="str">
        <f>IF(IFERROR(VLOOKUP(B5840,总表!A:D,4,0),"露易")=0," ",IFERROR(VLOOKUP(B5840,总表!A:D,4,0),"-"))</f>
        <v>-</v>
      </c>
      <c r="I5840" s="6" t="str">
        <f t="shared" si="367"/>
        <v>-</v>
      </c>
    </row>
    <row r="5841" spans="1:9">
      <c r="A5841" s="6">
        <v>5840</v>
      </c>
      <c r="B5841" s="47" t="str">
        <f t="shared" si="364"/>
        <v>000016D0</v>
      </c>
      <c r="C5841" s="50" t="str">
        <f>IFERROR(VLOOKUP(B5841,总表!A:B,2,0),"-")</f>
        <v>头戴类</v>
      </c>
      <c r="D5841" s="51" t="str">
        <f t="shared" si="365"/>
        <v>头戴类</v>
      </c>
      <c r="E5841" s="51" t="str">
        <f>IFERROR(VLOOKUP(B5841,总表!A:D,3,0),"-")</f>
        <v>纸袋</v>
      </c>
      <c r="F5841" s="51" t="str">
        <f t="shared" si="366"/>
        <v>纸袋</v>
      </c>
      <c r="H5841" s="6" t="str">
        <f>IF(IFERROR(VLOOKUP(B5841,总表!A:D,4,0),"露易")=0," ",IFERROR(VLOOKUP(B5841,总表!A:D,4,0),"-"))</f>
        <v>米色</v>
      </c>
      <c r="I5841" s="6" t="str">
        <f t="shared" si="367"/>
        <v>米色</v>
      </c>
    </row>
    <row r="5842" spans="1:9">
      <c r="A5842" s="6">
        <v>5841</v>
      </c>
      <c r="B5842" s="47" t="str">
        <f t="shared" si="364"/>
        <v>000016D1</v>
      </c>
      <c r="C5842" s="47" t="str">
        <f>IFERROR(VLOOKUP(B5842,总表!A:B,2,0),"-")</f>
        <v>上衣</v>
      </c>
      <c r="D5842" s="6" t="str">
        <f t="shared" si="365"/>
        <v>上衣</v>
      </c>
      <c r="E5842" s="6" t="str">
        <f>IFERROR(VLOOKUP(B5842,总表!A:D,3,0),"-")</f>
        <v>工作人员制服</v>
      </c>
      <c r="F5842" s="6" t="str">
        <f t="shared" si="366"/>
        <v>工作人员制服</v>
      </c>
      <c r="H5842" s="51" t="str">
        <f>IF(IFERROR(VLOOKUP(B5842,总表!A:D,4,0),"露易")=0," ",IFERROR(VLOOKUP(B5842,总表!A:D,4,0),"-"))</f>
        <v>蓝色</v>
      </c>
      <c r="I5842" s="51" t="str">
        <f t="shared" si="367"/>
        <v>蓝色</v>
      </c>
    </row>
    <row r="5843" spans="1:9">
      <c r="A5843" s="6">
        <v>5842</v>
      </c>
      <c r="B5843" s="47" t="str">
        <f t="shared" si="364"/>
        <v>000016D2</v>
      </c>
      <c r="C5843" s="47" t="str">
        <f>IFERROR(VLOOKUP(B5843,总表!A:B,2,0),"-")</f>
        <v>-</v>
      </c>
      <c r="D5843" s="6" t="str">
        <f t="shared" si="365"/>
        <v>-</v>
      </c>
      <c r="E5843" s="6" t="str">
        <f>IFERROR(VLOOKUP(B5843,总表!A:D,3,0),"-")</f>
        <v>-</v>
      </c>
      <c r="F5843" s="6" t="str">
        <f t="shared" si="366"/>
        <v>-</v>
      </c>
      <c r="H5843" s="6" t="str">
        <f>IF(IFERROR(VLOOKUP(B5843,总表!A:D,4,0),"露易")=0," ",IFERROR(VLOOKUP(B5843,总表!A:D,4,0),"-"))</f>
        <v>-</v>
      </c>
      <c r="I5843" s="6" t="str">
        <f t="shared" si="367"/>
        <v>-</v>
      </c>
    </row>
    <row r="5844" spans="1:9">
      <c r="A5844" s="6">
        <v>5843</v>
      </c>
      <c r="B5844" s="47" t="str">
        <f t="shared" si="364"/>
        <v>000016D3</v>
      </c>
      <c r="C5844" s="47" t="str">
        <f>IFERROR(VLOOKUP(B5844,总表!A:B,2,0),"-")</f>
        <v>-</v>
      </c>
      <c r="D5844" s="6" t="str">
        <f t="shared" si="365"/>
        <v>-</v>
      </c>
      <c r="E5844" s="6" t="str">
        <f>IFERROR(VLOOKUP(B5844,总表!A:D,3,0),"-")</f>
        <v>-</v>
      </c>
      <c r="F5844" s="6" t="str">
        <f t="shared" si="366"/>
        <v>-</v>
      </c>
      <c r="H5844" s="6" t="str">
        <f>IF(IFERROR(VLOOKUP(B5844,总表!A:D,4,0),"露易")=0," ",IFERROR(VLOOKUP(B5844,总表!A:D,4,0),"-"))</f>
        <v>-</v>
      </c>
      <c r="I5844" s="6" t="str">
        <f t="shared" si="367"/>
        <v>-</v>
      </c>
    </row>
    <row r="5845" spans="1:9">
      <c r="A5845" s="6">
        <v>5844</v>
      </c>
      <c r="B5845" s="47" t="str">
        <f t="shared" si="364"/>
        <v>000016D4</v>
      </c>
      <c r="C5845" s="47" t="str">
        <f>IFERROR(VLOOKUP(B5845,总表!A:B,2,0),"-")</f>
        <v>-</v>
      </c>
      <c r="D5845" s="6" t="str">
        <f t="shared" si="365"/>
        <v>-</v>
      </c>
      <c r="E5845" s="6" t="str">
        <f>IFERROR(VLOOKUP(B5845,总表!A:D,3,0),"-")</f>
        <v>-</v>
      </c>
      <c r="F5845" s="6" t="str">
        <f t="shared" si="366"/>
        <v>-</v>
      </c>
      <c r="H5845" s="6" t="str">
        <f>IF(IFERROR(VLOOKUP(B5845,总表!A:D,4,0),"露易")=0," ",IFERROR(VLOOKUP(B5845,总表!A:D,4,0),"-"))</f>
        <v>-</v>
      </c>
      <c r="I5845" s="6" t="str">
        <f t="shared" si="367"/>
        <v>-</v>
      </c>
    </row>
    <row r="5846" spans="1:9">
      <c r="A5846" s="6">
        <v>5845</v>
      </c>
      <c r="B5846" s="47" t="str">
        <f t="shared" si="364"/>
        <v>000016D5</v>
      </c>
      <c r="C5846" s="47" t="str">
        <f>IFERROR(VLOOKUP(B5846,总表!A:B,2,0),"-")</f>
        <v>-</v>
      </c>
      <c r="D5846" s="6" t="str">
        <f t="shared" si="365"/>
        <v>-</v>
      </c>
      <c r="E5846" s="6" t="str">
        <f>IFERROR(VLOOKUP(B5846,总表!A:D,3,0),"-")</f>
        <v>-</v>
      </c>
      <c r="F5846" s="6" t="str">
        <f t="shared" si="366"/>
        <v>-</v>
      </c>
      <c r="H5846" s="6" t="str">
        <f>IF(IFERROR(VLOOKUP(B5846,总表!A:D,4,0),"露易")=0," ",IFERROR(VLOOKUP(B5846,总表!A:D,4,0),"-"))</f>
        <v>-</v>
      </c>
      <c r="I5846" s="6" t="str">
        <f t="shared" si="367"/>
        <v>-</v>
      </c>
    </row>
    <row r="5847" spans="1:9">
      <c r="A5847" s="6">
        <v>5846</v>
      </c>
      <c r="B5847" s="47" t="str">
        <f t="shared" si="364"/>
        <v>000016D6</v>
      </c>
      <c r="C5847" s="47" t="str">
        <f>IFERROR(VLOOKUP(B5847,总表!A:B,2,0),"-")</f>
        <v>-</v>
      </c>
      <c r="D5847" s="6" t="str">
        <f t="shared" si="365"/>
        <v>-</v>
      </c>
      <c r="E5847" s="6" t="str">
        <f>IFERROR(VLOOKUP(B5847,总表!A:D,3,0),"-")</f>
        <v>-</v>
      </c>
      <c r="F5847" s="6" t="str">
        <f t="shared" si="366"/>
        <v>-</v>
      </c>
      <c r="H5847" s="6" t="str">
        <f>IF(IFERROR(VLOOKUP(B5847,总表!A:D,4,0),"露易")=0," ",IFERROR(VLOOKUP(B5847,总表!A:D,4,0),"-"))</f>
        <v>-</v>
      </c>
      <c r="I5847" s="6" t="str">
        <f t="shared" si="367"/>
        <v>-</v>
      </c>
    </row>
    <row r="5848" spans="1:9">
      <c r="A5848" s="6">
        <v>5847</v>
      </c>
      <c r="B5848" s="47" t="str">
        <f t="shared" si="364"/>
        <v>000016D7</v>
      </c>
      <c r="C5848" s="47" t="str">
        <f>IFERROR(VLOOKUP(B5848,总表!A:B,2,0),"-")</f>
        <v>-</v>
      </c>
      <c r="D5848" s="6" t="str">
        <f t="shared" si="365"/>
        <v>-</v>
      </c>
      <c r="E5848" s="6" t="str">
        <f>IFERROR(VLOOKUP(B5848,总表!A:D,3,0),"-")</f>
        <v>-</v>
      </c>
      <c r="F5848" s="6" t="str">
        <f t="shared" si="366"/>
        <v>-</v>
      </c>
      <c r="H5848" s="6" t="str">
        <f>IF(IFERROR(VLOOKUP(B5848,总表!A:D,4,0),"露易")=0," ",IFERROR(VLOOKUP(B5848,总表!A:D,4,0),"-"))</f>
        <v>-</v>
      </c>
      <c r="I5848" s="6" t="str">
        <f t="shared" si="367"/>
        <v>-</v>
      </c>
    </row>
    <row r="5849" spans="1:9">
      <c r="A5849" s="6">
        <v>5848</v>
      </c>
      <c r="B5849" s="47" t="str">
        <f t="shared" si="364"/>
        <v>000016D8</v>
      </c>
      <c r="C5849" s="47" t="str">
        <f>IFERROR(VLOOKUP(B5849,总表!A:B,2,0),"-")</f>
        <v>-</v>
      </c>
      <c r="D5849" s="6" t="str">
        <f t="shared" si="365"/>
        <v>-</v>
      </c>
      <c r="E5849" s="6" t="str">
        <f>IFERROR(VLOOKUP(B5849,总表!A:D,3,0),"-")</f>
        <v>-</v>
      </c>
      <c r="F5849" s="6" t="str">
        <f t="shared" si="366"/>
        <v>-</v>
      </c>
      <c r="H5849" s="6" t="str">
        <f>IF(IFERROR(VLOOKUP(B5849,总表!A:D,4,0),"露易")=0," ",IFERROR(VLOOKUP(B5849,总表!A:D,4,0),"-"))</f>
        <v>-</v>
      </c>
      <c r="I5849" s="6" t="str">
        <f t="shared" si="367"/>
        <v>-</v>
      </c>
    </row>
    <row r="5850" spans="1:9">
      <c r="A5850" s="6">
        <v>5849</v>
      </c>
      <c r="B5850" s="47" t="str">
        <f t="shared" si="364"/>
        <v>000016D9</v>
      </c>
      <c r="C5850" s="47" t="str">
        <f>IFERROR(VLOOKUP(B5850,总表!A:B,2,0),"-")</f>
        <v>-</v>
      </c>
      <c r="D5850" s="6" t="str">
        <f t="shared" si="365"/>
        <v>-</v>
      </c>
      <c r="E5850" s="6" t="str">
        <f>IFERROR(VLOOKUP(B5850,总表!A:D,3,0),"-")</f>
        <v>-</v>
      </c>
      <c r="F5850" s="6" t="str">
        <f t="shared" si="366"/>
        <v>-</v>
      </c>
      <c r="H5850" s="6" t="str">
        <f>IF(IFERROR(VLOOKUP(B5850,总表!A:D,4,0),"露易")=0," ",IFERROR(VLOOKUP(B5850,总表!A:D,4,0),"-"))</f>
        <v>-</v>
      </c>
      <c r="I5850" s="6" t="str">
        <f t="shared" si="367"/>
        <v>-</v>
      </c>
    </row>
    <row r="5851" spans="1:9">
      <c r="A5851" s="6">
        <v>5850</v>
      </c>
      <c r="B5851" s="47" t="str">
        <f t="shared" si="364"/>
        <v>000016DA</v>
      </c>
      <c r="C5851" s="47" t="str">
        <f>IFERROR(VLOOKUP(B5851,总表!A:B,2,0),"-")</f>
        <v>-</v>
      </c>
      <c r="D5851" s="6" t="str">
        <f t="shared" si="365"/>
        <v>-</v>
      </c>
      <c r="E5851" s="6" t="str">
        <f>IFERROR(VLOOKUP(B5851,总表!A:D,3,0),"-")</f>
        <v>-</v>
      </c>
      <c r="F5851" s="6" t="str">
        <f t="shared" si="366"/>
        <v>-</v>
      </c>
      <c r="H5851" s="6" t="str">
        <f>IF(IFERROR(VLOOKUP(B5851,总表!A:D,4,0),"露易")=0," ",IFERROR(VLOOKUP(B5851,总表!A:D,4,0),"-"))</f>
        <v>-</v>
      </c>
      <c r="I5851" s="6" t="str">
        <f t="shared" si="367"/>
        <v>-</v>
      </c>
    </row>
    <row r="5852" spans="1:9">
      <c r="A5852" s="6">
        <v>5851</v>
      </c>
      <c r="B5852" s="47" t="str">
        <f t="shared" si="364"/>
        <v>000016DB</v>
      </c>
      <c r="C5852" s="47" t="str">
        <f>IFERROR(VLOOKUP(B5852,总表!A:B,2,0),"-")</f>
        <v>其他类</v>
      </c>
      <c r="D5852" s="6" t="str">
        <f t="shared" si="365"/>
        <v>其他类</v>
      </c>
      <c r="E5852" s="6" t="str">
        <f>IFERROR(VLOOKUP(B5852,总表!A:D,3,0),"-")</f>
        <v>里数旅行券</v>
      </c>
      <c r="F5852" s="6" t="str">
        <f t="shared" si="366"/>
        <v>里数旅行券</v>
      </c>
      <c r="H5852" s="6" t="str">
        <f>IF(IFERROR(VLOOKUP(B5852,总表!A:D,4,0),"露易")=0," ",IFERROR(VLOOKUP(B5852,总表!A:D,4,0),"-"))</f>
        <v> </v>
      </c>
      <c r="I5852" s="6" t="str">
        <f t="shared" si="367"/>
        <v> </v>
      </c>
    </row>
    <row r="5853" spans="1:9">
      <c r="A5853" s="6">
        <v>5852</v>
      </c>
      <c r="B5853" s="47" t="str">
        <f t="shared" si="364"/>
        <v>000016DC</v>
      </c>
      <c r="C5853" s="47" t="str">
        <f>IFERROR(VLOOKUP(B5853,总表!A:B,2,0),"-")</f>
        <v>-</v>
      </c>
      <c r="D5853" s="6" t="str">
        <f t="shared" si="365"/>
        <v>-</v>
      </c>
      <c r="E5853" s="6" t="str">
        <f>IFERROR(VLOOKUP(B5853,总表!A:D,3,0),"-")</f>
        <v>-</v>
      </c>
      <c r="F5853" s="6" t="str">
        <f t="shared" si="366"/>
        <v>-</v>
      </c>
      <c r="H5853" s="6" t="str">
        <f>IF(IFERROR(VLOOKUP(B5853,总表!A:D,4,0),"露易")=0," ",IFERROR(VLOOKUP(B5853,总表!A:D,4,0),"-"))</f>
        <v>-</v>
      </c>
      <c r="I5853" s="6" t="str">
        <f t="shared" si="367"/>
        <v>-</v>
      </c>
    </row>
    <row r="5854" spans="1:9">
      <c r="A5854" s="6">
        <v>5853</v>
      </c>
      <c r="B5854" s="47" t="str">
        <f t="shared" si="364"/>
        <v>000016DD</v>
      </c>
      <c r="C5854" s="47" t="str">
        <f>IFERROR(VLOOKUP(B5854,总表!A:B,2,0),"-")</f>
        <v>-</v>
      </c>
      <c r="D5854" s="6" t="str">
        <f t="shared" si="365"/>
        <v>-</v>
      </c>
      <c r="E5854" s="6" t="str">
        <f>IFERROR(VLOOKUP(B5854,总表!A:D,3,0),"-")</f>
        <v>-</v>
      </c>
      <c r="F5854" s="6" t="str">
        <f t="shared" si="366"/>
        <v>-</v>
      </c>
      <c r="H5854" s="6" t="str">
        <f>IF(IFERROR(VLOOKUP(B5854,总表!A:D,4,0),"露易")=0," ",IFERROR(VLOOKUP(B5854,总表!A:D,4,0),"-"))</f>
        <v>-</v>
      </c>
      <c r="I5854" s="6" t="str">
        <f t="shared" si="367"/>
        <v>-</v>
      </c>
    </row>
    <row r="5855" spans="1:9">
      <c r="A5855" s="6">
        <v>5854</v>
      </c>
      <c r="B5855" s="47" t="str">
        <f t="shared" si="364"/>
        <v>000016DE</v>
      </c>
      <c r="C5855" s="50" t="str">
        <f>IFERROR(VLOOKUP(B5855,总表!A:B,2,0),"-")</f>
        <v>裤裙类</v>
      </c>
      <c r="D5855" s="51" t="str">
        <f t="shared" si="365"/>
        <v>裤裙类</v>
      </c>
      <c r="E5855" s="6" t="str">
        <f>IFERROR(VLOOKUP(B5855,总表!A:D,3,0),"-")</f>
        <v>植物图案短裤</v>
      </c>
      <c r="F5855" s="6" t="str">
        <f t="shared" si="366"/>
        <v>植物图案短裤</v>
      </c>
      <c r="H5855" s="6" t="str">
        <f>IF(IFERROR(VLOOKUP(B5855,总表!A:D,4,0),"露易")=0," ",IFERROR(VLOOKUP(B5855,总表!A:D,4,0),"-"))</f>
        <v>黑色</v>
      </c>
      <c r="I5855" s="6" t="str">
        <f t="shared" si="367"/>
        <v>黑色</v>
      </c>
    </row>
    <row r="5856" spans="1:9">
      <c r="A5856" s="6">
        <v>5855</v>
      </c>
      <c r="B5856" s="47" t="str">
        <f t="shared" si="364"/>
        <v>000016DF</v>
      </c>
      <c r="C5856" s="47" t="str">
        <f>IFERROR(VLOOKUP(B5856,总表!A:B,2,0),"-")</f>
        <v>上衣</v>
      </c>
      <c r="D5856" s="6" t="str">
        <f t="shared" si="365"/>
        <v>上衣</v>
      </c>
      <c r="E5856" s="6" t="str">
        <f>IFERROR(VLOOKUP(B5856,总表!A:D,3,0),"-")</f>
        <v>油布外套</v>
      </c>
      <c r="F5856" s="6" t="str">
        <f t="shared" si="366"/>
        <v>油布外套</v>
      </c>
      <c r="H5856" s="6" t="str">
        <f>IF(IFERROR(VLOOKUP(B5856,总表!A:D,4,0),"露易")=0," ",IFERROR(VLOOKUP(B5856,总表!A:D,4,0),"-"))</f>
        <v>黄色</v>
      </c>
      <c r="I5856" s="6" t="str">
        <f t="shared" si="367"/>
        <v>黄色</v>
      </c>
    </row>
    <row r="5857" spans="1:9">
      <c r="A5857" s="6">
        <v>5856</v>
      </c>
      <c r="B5857" s="47" t="str">
        <f t="shared" si="364"/>
        <v>000016E0</v>
      </c>
      <c r="C5857" s="47" t="str">
        <f>IFERROR(VLOOKUP(B5857,总表!A:B,2,0),"-")</f>
        <v>工具类</v>
      </c>
      <c r="D5857" s="6" t="str">
        <f t="shared" si="365"/>
        <v>工具类</v>
      </c>
      <c r="E5857" s="6" t="str">
        <f>IFERROR(VLOOKUP(B5857,总表!A:D,3,0),"-")</f>
        <v>石斧头</v>
      </c>
      <c r="F5857" s="6" t="str">
        <f t="shared" si="366"/>
        <v>石斧头</v>
      </c>
      <c r="H5857" s="6" t="str">
        <f>IF(IFERROR(VLOOKUP(B5857,总表!A:D,4,0),"露易")=0," ",IFERROR(VLOOKUP(B5857,总表!A:D,4,0),"-"))</f>
        <v> </v>
      </c>
      <c r="I5857" s="6" t="str">
        <f t="shared" si="367"/>
        <v> </v>
      </c>
    </row>
    <row r="5858" spans="1:9">
      <c r="A5858" s="6">
        <v>5857</v>
      </c>
      <c r="B5858" s="47" t="str">
        <f t="shared" si="364"/>
        <v>000016E1</v>
      </c>
      <c r="C5858" s="50" t="str">
        <f>IFERROR(VLOOKUP(B5858,总表!A:B,2,0),"-")</f>
        <v>脸部装饰</v>
      </c>
      <c r="D5858" s="51" t="str">
        <f t="shared" si="365"/>
        <v>脸部装饰</v>
      </c>
      <c r="E5858" s="6" t="str">
        <f>IFERROR(VLOOKUP(B5858,总表!A:D,3,0),"-")</f>
        <v>沾在嘴边的东西</v>
      </c>
      <c r="F5858" s="6" t="str">
        <f t="shared" si="366"/>
        <v>沾在嘴边的东西</v>
      </c>
      <c r="H5858" s="6" t="str">
        <f>IF(IFERROR(VLOOKUP(B5858,总表!A:D,4,0),"露易")=0," ",IFERROR(VLOOKUP(B5858,总表!A:D,4,0),"-"))</f>
        <v>意大利面</v>
      </c>
      <c r="I5858" s="6" t="str">
        <f t="shared" si="367"/>
        <v>意大利面</v>
      </c>
    </row>
    <row r="5859" spans="1:9">
      <c r="A5859" s="6">
        <v>5858</v>
      </c>
      <c r="B5859" s="47" t="str">
        <f t="shared" si="364"/>
        <v>000016E2</v>
      </c>
      <c r="C5859" s="47" t="str">
        <f>IFERROR(VLOOKUP(B5859,总表!A:B,2,0),"-")</f>
        <v>-</v>
      </c>
      <c r="D5859" s="6" t="str">
        <f t="shared" si="365"/>
        <v>-</v>
      </c>
      <c r="E5859" s="6" t="str">
        <f>IFERROR(VLOOKUP(B5859,总表!A:D,3,0),"-")</f>
        <v>-</v>
      </c>
      <c r="F5859" s="6" t="str">
        <f t="shared" si="366"/>
        <v>-</v>
      </c>
      <c r="H5859" s="6" t="str">
        <f>IF(IFERROR(VLOOKUP(B5859,总表!A:D,4,0),"露易")=0," ",IFERROR(VLOOKUP(B5859,总表!A:D,4,0),"-"))</f>
        <v>-</v>
      </c>
      <c r="I5859" s="6" t="str">
        <f t="shared" si="367"/>
        <v>-</v>
      </c>
    </row>
    <row r="5860" spans="1:9">
      <c r="A5860" s="6">
        <v>5859</v>
      </c>
      <c r="B5860" s="47" t="str">
        <f t="shared" si="364"/>
        <v>000016E3</v>
      </c>
      <c r="C5860" s="47" t="str">
        <f>IFERROR(VLOOKUP(B5860,总表!A:B,2,0),"-")</f>
        <v>素材类</v>
      </c>
      <c r="D5860" s="6" t="str">
        <f t="shared" si="365"/>
        <v>素材类</v>
      </c>
      <c r="E5860" s="51" t="str">
        <f>IFERROR(VLOOKUP(B5860,总表!A:D,3,0),"-")</f>
        <v>樱花花瓣</v>
      </c>
      <c r="F5860" s="51" t="str">
        <f t="shared" si="366"/>
        <v>樱花花瓣</v>
      </c>
      <c r="H5860" s="6" t="str">
        <f>IF(IFERROR(VLOOKUP(B5860,总表!A:D,4,0),"露易")=0," ",IFERROR(VLOOKUP(B5860,总表!A:D,4,0),"-"))</f>
        <v> </v>
      </c>
      <c r="I5860" s="6" t="str">
        <f t="shared" si="367"/>
        <v> </v>
      </c>
    </row>
    <row r="5861" spans="1:9">
      <c r="A5861" s="6">
        <v>5860</v>
      </c>
      <c r="B5861" s="47" t="str">
        <f t="shared" si="364"/>
        <v>000016E4</v>
      </c>
      <c r="C5861" s="47" t="str">
        <f>IFERROR(VLOOKUP(B5861,总表!A:B,2,0),"-")</f>
        <v>-</v>
      </c>
      <c r="D5861" s="6" t="str">
        <f t="shared" si="365"/>
        <v>-</v>
      </c>
      <c r="E5861" s="6" t="str">
        <f>IFERROR(VLOOKUP(B5861,总表!A:D,3,0),"-")</f>
        <v>-</v>
      </c>
      <c r="F5861" s="6" t="str">
        <f t="shared" si="366"/>
        <v>-</v>
      </c>
      <c r="H5861" s="6" t="str">
        <f>IF(IFERROR(VLOOKUP(B5861,总表!A:D,4,0),"露易")=0," ",IFERROR(VLOOKUP(B5861,总表!A:D,4,0),"-"))</f>
        <v>-</v>
      </c>
      <c r="I5861" s="6" t="str">
        <f t="shared" si="367"/>
        <v>-</v>
      </c>
    </row>
    <row r="5862" spans="1:9">
      <c r="A5862" s="6">
        <v>5861</v>
      </c>
      <c r="B5862" s="47" t="str">
        <f t="shared" si="364"/>
        <v>000016E5</v>
      </c>
      <c r="C5862" s="47" t="str">
        <f>IFERROR(VLOOKUP(B5862,总表!A:B,2,0),"-")</f>
        <v>雨伞类</v>
      </c>
      <c r="D5862" s="6" t="str">
        <f t="shared" si="365"/>
        <v>雨伞类</v>
      </c>
      <c r="E5862" s="51" t="str">
        <f>IFERROR(VLOOKUP(B5862,总表!A:D,3,0),"-")</f>
        <v>红色点点雨伞</v>
      </c>
      <c r="F5862" s="51" t="str">
        <f t="shared" si="366"/>
        <v>红色点点雨伞</v>
      </c>
      <c r="H5862" s="6" t="str">
        <f>IF(IFERROR(VLOOKUP(B5862,总表!A:D,4,0),"露易")=0," ",IFERROR(VLOOKUP(B5862,总表!A:D,4,0),"-"))</f>
        <v> </v>
      </c>
      <c r="I5862" s="6" t="str">
        <f t="shared" si="367"/>
        <v> </v>
      </c>
    </row>
    <row r="5863" spans="1:9">
      <c r="A5863" s="6">
        <v>5862</v>
      </c>
      <c r="B5863" s="47" t="str">
        <f t="shared" si="364"/>
        <v>000016E6</v>
      </c>
      <c r="C5863" s="47" t="str">
        <f>IFERROR(VLOOKUP(B5863,总表!A:B,2,0),"-")</f>
        <v>-</v>
      </c>
      <c r="D5863" s="6" t="str">
        <f t="shared" si="365"/>
        <v>-</v>
      </c>
      <c r="E5863" s="6" t="str">
        <f>IFERROR(VLOOKUP(B5863,总表!A:D,3,0),"-")</f>
        <v>-</v>
      </c>
      <c r="F5863" s="6" t="str">
        <f t="shared" si="366"/>
        <v>-</v>
      </c>
      <c r="H5863" s="6" t="str">
        <f>IF(IFERROR(VLOOKUP(B5863,总表!A:D,4,0),"露易")=0," ",IFERROR(VLOOKUP(B5863,总表!A:D,4,0),"-"))</f>
        <v>-</v>
      </c>
      <c r="I5863" s="6" t="str">
        <f t="shared" si="367"/>
        <v>-</v>
      </c>
    </row>
    <row r="5864" spans="1:9">
      <c r="A5864" s="6">
        <v>5863</v>
      </c>
      <c r="B5864" s="47" t="str">
        <f t="shared" si="364"/>
        <v>000016E7</v>
      </c>
      <c r="C5864" s="50" t="str">
        <f>IFERROR(VLOOKUP(B5864,总表!A:B,2,0),"-")</f>
        <v>桥&amp;斜坡类</v>
      </c>
      <c r="D5864" s="51" t="str">
        <f t="shared" si="365"/>
        <v>桥&amp;斜坡类</v>
      </c>
      <c r="E5864" s="6" t="str">
        <f>IFERROR(VLOOKUP(B5864,总表!A:D,3,0),"-")</f>
        <v>石台阶</v>
      </c>
      <c r="F5864" s="6" t="str">
        <f t="shared" si="366"/>
        <v>石台阶</v>
      </c>
      <c r="G5864" s="6" t="s">
        <v>9</v>
      </c>
      <c r="H5864" s="6" t="str">
        <f>IF(IFERROR(VLOOKUP(B5864,总表!A:D,4,0),"露易")=0," ",IFERROR(VLOOKUP(B5864,总表!A:D,4,0),"-"))</f>
        <v>无法使用类</v>
      </c>
      <c r="I5864" s="6" t="str">
        <f t="shared" si="367"/>
        <v>无法使用类</v>
      </c>
    </row>
    <row r="5865" spans="1:9">
      <c r="A5865" s="6">
        <v>5864</v>
      </c>
      <c r="B5865" s="47" t="str">
        <f t="shared" si="364"/>
        <v>000016E8</v>
      </c>
      <c r="C5865" s="50" t="str">
        <f>IFERROR(VLOOKUP(B5865,总表!A:B,2,0),"-")</f>
        <v>桥&amp;斜坡类</v>
      </c>
      <c r="D5865" s="51" t="str">
        <f t="shared" si="365"/>
        <v>桥&amp;斜坡类</v>
      </c>
      <c r="E5865" s="51" t="str">
        <f>IFERROR(VLOOKUP(B5865,总表!A:D,3,0),"-")</f>
        <v>红色钢筋台阶</v>
      </c>
      <c r="F5865" s="51" t="str">
        <f t="shared" si="366"/>
        <v>红色钢筋台阶</v>
      </c>
      <c r="G5865" s="6" t="s">
        <v>9</v>
      </c>
      <c r="H5865" s="6" t="str">
        <f>IF(IFERROR(VLOOKUP(B5865,总表!A:D,4,0),"露易")=0," ",IFERROR(VLOOKUP(B5865,总表!A:D,4,0),"-"))</f>
        <v>无法使用类</v>
      </c>
      <c r="I5865" s="6" t="str">
        <f t="shared" si="367"/>
        <v>无法使用类</v>
      </c>
    </row>
    <row r="5866" spans="1:9">
      <c r="A5866" s="6">
        <v>5865</v>
      </c>
      <c r="B5866" s="47" t="str">
        <f t="shared" si="364"/>
        <v>000016E9</v>
      </c>
      <c r="C5866" s="50" t="str">
        <f>IFERROR(VLOOKUP(B5866,总表!A:B,2,0),"-")</f>
        <v>桥&amp;斜坡类</v>
      </c>
      <c r="D5866" s="51" t="str">
        <f t="shared" si="365"/>
        <v>桥&amp;斜坡类</v>
      </c>
      <c r="E5866" s="6" t="str">
        <f>IFERROR(VLOOKUP(B5866,总表!A:D,3,0),"-")</f>
        <v>白色木板斜坡</v>
      </c>
      <c r="F5866" s="6" t="str">
        <f t="shared" si="366"/>
        <v>白色木板斜坡</v>
      </c>
      <c r="G5866" s="6" t="s">
        <v>9</v>
      </c>
      <c r="H5866" s="6" t="str">
        <f>IF(IFERROR(VLOOKUP(B5866,总表!A:D,4,0),"露易")=0," ",IFERROR(VLOOKUP(B5866,总表!A:D,4,0),"-"))</f>
        <v>无法使用类</v>
      </c>
      <c r="I5866" s="6" t="str">
        <f t="shared" si="367"/>
        <v>无法使用类</v>
      </c>
    </row>
    <row r="5867" spans="1:9">
      <c r="A5867" s="6">
        <v>5866</v>
      </c>
      <c r="B5867" s="47" t="str">
        <f t="shared" si="364"/>
        <v>000016EA</v>
      </c>
      <c r="C5867" s="50" t="str">
        <f>IFERROR(VLOOKUP(B5867,总表!A:B,2,0),"-")</f>
        <v>桥&amp;斜坡类</v>
      </c>
      <c r="D5867" s="51" t="str">
        <f t="shared" si="365"/>
        <v>桥&amp;斜坡类</v>
      </c>
      <c r="E5867" s="6" t="str">
        <f>IFERROR(VLOOKUP(B5867,总表!A:D,3,0),"-")</f>
        <v>天然斜坡</v>
      </c>
      <c r="F5867" s="6" t="str">
        <f t="shared" si="366"/>
        <v>天然斜坡</v>
      </c>
      <c r="G5867" s="6" t="s">
        <v>9</v>
      </c>
      <c r="H5867" s="6" t="str">
        <f>IF(IFERROR(VLOOKUP(B5867,总表!A:D,4,0),"露易")=0," ",IFERROR(VLOOKUP(B5867,总表!A:D,4,0),"-"))</f>
        <v>无法使用类</v>
      </c>
      <c r="I5867" s="6" t="str">
        <f t="shared" si="367"/>
        <v>无法使用类</v>
      </c>
    </row>
    <row r="5868" spans="1:9">
      <c r="A5868" s="6">
        <v>5867</v>
      </c>
      <c r="B5868" s="47" t="str">
        <f t="shared" si="364"/>
        <v>000016EB</v>
      </c>
      <c r="C5868" s="50" t="str">
        <f>IFERROR(VLOOKUP(B5868,总表!A:B,2,0),"-")</f>
        <v>桥&amp;斜坡类</v>
      </c>
      <c r="D5868" s="51" t="str">
        <f t="shared" si="365"/>
        <v>桥&amp;斜坡类</v>
      </c>
      <c r="E5868" s="51" t="str">
        <f>IFERROR(VLOOKUP(B5868,总表!A:D,3,0),"-")</f>
        <v>圆木台阶</v>
      </c>
      <c r="F5868" s="51" t="str">
        <f t="shared" si="366"/>
        <v>圆木台阶</v>
      </c>
      <c r="G5868" s="6" t="s">
        <v>9</v>
      </c>
      <c r="H5868" s="6" t="str">
        <f>IF(IFERROR(VLOOKUP(B5868,总表!A:D,4,0),"露易")=0," ",IFERROR(VLOOKUP(B5868,总表!A:D,4,0),"-"))</f>
        <v>无法使用类</v>
      </c>
      <c r="I5868" s="6" t="str">
        <f t="shared" si="367"/>
        <v>无法使用类</v>
      </c>
    </row>
    <row r="5869" spans="1:9">
      <c r="A5869" s="6">
        <v>5868</v>
      </c>
      <c r="B5869" s="47" t="str">
        <f t="shared" si="364"/>
        <v>000016EC</v>
      </c>
      <c r="C5869" s="50" t="str">
        <f>IFERROR(VLOOKUP(B5869,总表!A:B,2,0),"-")</f>
        <v>桥&amp;斜坡类</v>
      </c>
      <c r="D5869" s="51" t="str">
        <f t="shared" si="365"/>
        <v>桥&amp;斜坡类</v>
      </c>
      <c r="E5869" s="51" t="str">
        <f>IFERROR(VLOOKUP(B5869,总表!A:D,3,0),"-")</f>
        <v>蓝色木板斜坡</v>
      </c>
      <c r="F5869" s="51" t="str">
        <f t="shared" si="366"/>
        <v>蓝色木板斜坡</v>
      </c>
      <c r="G5869" s="6" t="s">
        <v>9</v>
      </c>
      <c r="H5869" s="6" t="str">
        <f>IF(IFERROR(VLOOKUP(B5869,总表!A:D,4,0),"露易")=0," ",IFERROR(VLOOKUP(B5869,总表!A:D,4,0),"-"))</f>
        <v>无法使用类</v>
      </c>
      <c r="I5869" s="6" t="str">
        <f t="shared" si="367"/>
        <v>无法使用类</v>
      </c>
    </row>
    <row r="5870" spans="1:9">
      <c r="A5870" s="6">
        <v>5869</v>
      </c>
      <c r="B5870" s="47" t="str">
        <f t="shared" si="364"/>
        <v>000016ED</v>
      </c>
      <c r="C5870" s="50" t="str">
        <f>IFERROR(VLOOKUP(B5870,总表!A:B,2,0),"-")</f>
        <v>桥&amp;斜坡类</v>
      </c>
      <c r="D5870" s="51" t="str">
        <f t="shared" si="365"/>
        <v>桥&amp;斜坡类</v>
      </c>
      <c r="E5870" s="51" t="str">
        <f>IFERROR(VLOOKUP(B5870,总表!A:D,3,0),"-")</f>
        <v>蓝色钢筋台阶</v>
      </c>
      <c r="F5870" s="51" t="str">
        <f t="shared" si="366"/>
        <v>蓝色钢筋台阶</v>
      </c>
      <c r="G5870" s="6" t="s">
        <v>9</v>
      </c>
      <c r="H5870" s="6" t="str">
        <f>IF(IFERROR(VLOOKUP(B5870,总表!A:D,4,0),"露易")=0," ",IFERROR(VLOOKUP(B5870,总表!A:D,4,0),"-"))</f>
        <v>无法使用类</v>
      </c>
      <c r="I5870" s="6" t="str">
        <f t="shared" si="367"/>
        <v>无法使用类</v>
      </c>
    </row>
    <row r="5871" spans="1:9">
      <c r="A5871" s="6">
        <v>5870</v>
      </c>
      <c r="B5871" s="47" t="str">
        <f t="shared" si="364"/>
        <v>000016EE</v>
      </c>
      <c r="C5871" s="50" t="str">
        <f>IFERROR(VLOOKUP(B5871,总表!A:B,2,0),"-")</f>
        <v>桥&amp;斜坡类</v>
      </c>
      <c r="D5871" s="51" t="str">
        <f t="shared" si="365"/>
        <v>桥&amp;斜坡类</v>
      </c>
      <c r="E5871" s="51" t="str">
        <f>IFERROR(VLOOKUP(B5871,总表!A:D,3,0),"-")</f>
        <v>砖台阶</v>
      </c>
      <c r="F5871" s="51" t="str">
        <f t="shared" si="366"/>
        <v>砖台阶</v>
      </c>
      <c r="G5871" s="6" t="s">
        <v>9</v>
      </c>
      <c r="H5871" s="6" t="str">
        <f>IF(IFERROR(VLOOKUP(B5871,总表!A:D,4,0),"露易")=0," ",IFERROR(VLOOKUP(B5871,总表!A:D,4,0),"-"))</f>
        <v>无法使用类</v>
      </c>
      <c r="I5871" s="6" t="str">
        <f t="shared" si="367"/>
        <v>无法使用类</v>
      </c>
    </row>
    <row r="5872" spans="1:9">
      <c r="A5872" s="6">
        <v>5871</v>
      </c>
      <c r="B5872" s="47" t="str">
        <f t="shared" si="364"/>
        <v>000016EF</v>
      </c>
      <c r="C5872" s="47" t="str">
        <f>IFERROR(VLOOKUP(B5872,总表!A:B,2,0),"-")</f>
        <v>-</v>
      </c>
      <c r="D5872" s="6" t="str">
        <f t="shared" si="365"/>
        <v>-</v>
      </c>
      <c r="E5872" s="6" t="str">
        <f>IFERROR(VLOOKUP(B5872,总表!A:D,3,0),"-")</f>
        <v>-</v>
      </c>
      <c r="F5872" s="6" t="str">
        <f t="shared" si="366"/>
        <v>-</v>
      </c>
      <c r="H5872" s="6" t="str">
        <f>IF(IFERROR(VLOOKUP(B5872,总表!A:D,4,0),"露易")=0," ",IFERROR(VLOOKUP(B5872,总表!A:D,4,0),"-"))</f>
        <v>-</v>
      </c>
      <c r="I5872" s="6" t="str">
        <f t="shared" si="367"/>
        <v>-</v>
      </c>
    </row>
    <row r="5873" spans="1:9">
      <c r="A5873" s="6">
        <v>5872</v>
      </c>
      <c r="B5873" s="47" t="str">
        <f t="shared" si="364"/>
        <v>000016F0</v>
      </c>
      <c r="C5873" s="47" t="str">
        <f>IFERROR(VLOOKUP(B5873,总表!A:B,2,0),"-")</f>
        <v>-</v>
      </c>
      <c r="D5873" s="6" t="str">
        <f t="shared" si="365"/>
        <v>-</v>
      </c>
      <c r="E5873" s="6" t="str">
        <f>IFERROR(VLOOKUP(B5873,总表!A:D,3,0),"-")</f>
        <v>-</v>
      </c>
      <c r="F5873" s="6" t="str">
        <f t="shared" si="366"/>
        <v>-</v>
      </c>
      <c r="H5873" s="6" t="str">
        <f>IF(IFERROR(VLOOKUP(B5873,总表!A:D,4,0),"露易")=0," ",IFERROR(VLOOKUP(B5873,总表!A:D,4,0),"-"))</f>
        <v>-</v>
      </c>
      <c r="I5873" s="6" t="str">
        <f t="shared" si="367"/>
        <v>-</v>
      </c>
    </row>
    <row r="5874" spans="1:9">
      <c r="A5874" s="6">
        <v>5873</v>
      </c>
      <c r="B5874" s="47" t="str">
        <f t="shared" si="364"/>
        <v>000016F1</v>
      </c>
      <c r="C5874" s="50" t="str">
        <f>IFERROR(VLOOKUP(B5874,总表!A:B,2,0),"-")</f>
        <v>裤裙类</v>
      </c>
      <c r="D5874" s="51" t="str">
        <f t="shared" si="365"/>
        <v>裤裙类</v>
      </c>
      <c r="E5874" s="6" t="str">
        <f>IFERROR(VLOOKUP(B5874,总表!A:D,3,0),"-")</f>
        <v>学生裤</v>
      </c>
      <c r="F5874" s="6" t="str">
        <f t="shared" si="366"/>
        <v>学生裤</v>
      </c>
      <c r="H5874" s="6" t="str">
        <f>IF(IFERROR(VLOOKUP(B5874,总表!A:D,4,0),"露易")=0," ",IFERROR(VLOOKUP(B5874,总表!A:D,4,0),"-"))</f>
        <v>黑色</v>
      </c>
      <c r="I5874" s="6" t="str">
        <f t="shared" si="367"/>
        <v>黑色</v>
      </c>
    </row>
    <row r="5875" spans="1:9">
      <c r="A5875" s="6">
        <v>5874</v>
      </c>
      <c r="B5875" s="47" t="str">
        <f t="shared" si="364"/>
        <v>000016F2</v>
      </c>
      <c r="C5875" s="50" t="str">
        <f>IFERROR(VLOOKUP(B5875,总表!A:B,2,0),"-")</f>
        <v>裤裙类</v>
      </c>
      <c r="D5875" s="51" t="str">
        <f t="shared" si="365"/>
        <v>裤裙类</v>
      </c>
      <c r="E5875" s="51" t="str">
        <f>IFERROR(VLOOKUP(B5875,总表!A:D,3,0),"-")</f>
        <v>柠檬图案长裙</v>
      </c>
      <c r="F5875" s="51" t="str">
        <f t="shared" si="366"/>
        <v>柠檬图案长裙</v>
      </c>
      <c r="H5875" s="6" t="str">
        <f>IF(IFERROR(VLOOKUP(B5875,总表!A:D,4,0),"露易")=0," ",IFERROR(VLOOKUP(B5875,总表!A:D,4,0),"-"))</f>
        <v>浅蓝色</v>
      </c>
      <c r="I5875" s="6" t="str">
        <f t="shared" si="367"/>
        <v>浅蓝色</v>
      </c>
    </row>
    <row r="5876" spans="1:9">
      <c r="A5876" s="6">
        <v>5875</v>
      </c>
      <c r="B5876" s="47" t="str">
        <f t="shared" si="364"/>
        <v>000016F3</v>
      </c>
      <c r="C5876" s="47" t="str">
        <f>IFERROR(VLOOKUP(B5876,总表!A:B,2,0),"-")</f>
        <v>-</v>
      </c>
      <c r="D5876" s="6" t="str">
        <f t="shared" si="365"/>
        <v>-</v>
      </c>
      <c r="E5876" s="6" t="str">
        <f>IFERROR(VLOOKUP(B5876,总表!A:D,3,0),"-")</f>
        <v>-</v>
      </c>
      <c r="F5876" s="6" t="str">
        <f t="shared" si="366"/>
        <v>-</v>
      </c>
      <c r="H5876" s="6" t="str">
        <f>IF(IFERROR(VLOOKUP(B5876,总表!A:D,4,0),"露易")=0," ",IFERROR(VLOOKUP(B5876,总表!A:D,4,0),"-"))</f>
        <v>-</v>
      </c>
      <c r="I5876" s="6" t="str">
        <f t="shared" si="367"/>
        <v>-</v>
      </c>
    </row>
    <row r="5877" spans="1:9">
      <c r="A5877" s="6">
        <v>5876</v>
      </c>
      <c r="B5877" s="47" t="str">
        <f t="shared" si="364"/>
        <v>000016F4</v>
      </c>
      <c r="C5877" s="47" t="str">
        <f>IFERROR(VLOOKUP(B5877,总表!A:B,2,0),"-")</f>
        <v>-</v>
      </c>
      <c r="D5877" s="6" t="str">
        <f t="shared" si="365"/>
        <v>-</v>
      </c>
      <c r="E5877" s="6" t="str">
        <f>IFERROR(VLOOKUP(B5877,总表!A:D,3,0),"-")</f>
        <v>-</v>
      </c>
      <c r="F5877" s="6" t="str">
        <f t="shared" si="366"/>
        <v>-</v>
      </c>
      <c r="H5877" s="6" t="str">
        <f>IF(IFERROR(VLOOKUP(B5877,总表!A:D,4,0),"露易")=0," ",IFERROR(VLOOKUP(B5877,总表!A:D,4,0),"-"))</f>
        <v>-</v>
      </c>
      <c r="I5877" s="6" t="str">
        <f t="shared" si="367"/>
        <v>-</v>
      </c>
    </row>
    <row r="5878" spans="1:9">
      <c r="A5878" s="6">
        <v>5877</v>
      </c>
      <c r="B5878" s="47" t="str">
        <f t="shared" si="364"/>
        <v>000016F5</v>
      </c>
      <c r="C5878" s="47" t="str">
        <f>IFERROR(VLOOKUP(B5878,总表!A:B,2,0),"-")</f>
        <v>-</v>
      </c>
      <c r="D5878" s="6" t="str">
        <f t="shared" si="365"/>
        <v>-</v>
      </c>
      <c r="E5878" s="6" t="str">
        <f>IFERROR(VLOOKUP(B5878,总表!A:D,3,0),"-")</f>
        <v>-</v>
      </c>
      <c r="F5878" s="6" t="str">
        <f t="shared" si="366"/>
        <v>-</v>
      </c>
      <c r="H5878" s="6" t="str">
        <f>IF(IFERROR(VLOOKUP(B5878,总表!A:D,4,0),"露易")=0," ",IFERROR(VLOOKUP(B5878,总表!A:D,4,0),"-"))</f>
        <v>-</v>
      </c>
      <c r="I5878" s="6" t="str">
        <f t="shared" si="367"/>
        <v>-</v>
      </c>
    </row>
    <row r="5879" spans="1:9">
      <c r="A5879" s="6">
        <v>5878</v>
      </c>
      <c r="B5879" s="47" t="str">
        <f t="shared" si="364"/>
        <v>000016F6</v>
      </c>
      <c r="C5879" s="47" t="str">
        <f>IFERROR(VLOOKUP(B5879,总表!A:B,2,0),"-")</f>
        <v>-</v>
      </c>
      <c r="D5879" s="6" t="str">
        <f t="shared" si="365"/>
        <v>-</v>
      </c>
      <c r="E5879" s="6" t="str">
        <f>IFERROR(VLOOKUP(B5879,总表!A:D,3,0),"-")</f>
        <v>-</v>
      </c>
      <c r="F5879" s="6" t="str">
        <f t="shared" si="366"/>
        <v>-</v>
      </c>
      <c r="H5879" s="6" t="str">
        <f>IF(IFERROR(VLOOKUP(B5879,总表!A:D,4,0),"露易")=0," ",IFERROR(VLOOKUP(B5879,总表!A:D,4,0),"-"))</f>
        <v>-</v>
      </c>
      <c r="I5879" s="6" t="str">
        <f t="shared" si="367"/>
        <v>-</v>
      </c>
    </row>
    <row r="5880" spans="1:9">
      <c r="A5880" s="6">
        <v>5879</v>
      </c>
      <c r="B5880" s="47" t="str">
        <f t="shared" si="364"/>
        <v>000016F7</v>
      </c>
      <c r="C5880" s="47" t="str">
        <f>IFERROR(VLOOKUP(B5880,总表!A:B,2,0),"-")</f>
        <v>-</v>
      </c>
      <c r="D5880" s="6" t="str">
        <f t="shared" si="365"/>
        <v>-</v>
      </c>
      <c r="E5880" s="6" t="str">
        <f>IFERROR(VLOOKUP(B5880,总表!A:D,3,0),"-")</f>
        <v>-</v>
      </c>
      <c r="F5880" s="6" t="str">
        <f t="shared" si="366"/>
        <v>-</v>
      </c>
      <c r="H5880" s="6" t="str">
        <f>IF(IFERROR(VLOOKUP(B5880,总表!A:D,4,0),"露易")=0," ",IFERROR(VLOOKUP(B5880,总表!A:D,4,0),"-"))</f>
        <v>-</v>
      </c>
      <c r="I5880" s="6" t="str">
        <f t="shared" si="367"/>
        <v>-</v>
      </c>
    </row>
    <row r="5881" spans="1:9">
      <c r="A5881" s="6">
        <v>5880</v>
      </c>
      <c r="B5881" s="47" t="str">
        <f t="shared" si="364"/>
        <v>000016F8</v>
      </c>
      <c r="C5881" s="47" t="str">
        <f>IFERROR(VLOOKUP(B5881,总表!A:B,2,0),"-")</f>
        <v>-</v>
      </c>
      <c r="D5881" s="6" t="str">
        <f t="shared" si="365"/>
        <v>-</v>
      </c>
      <c r="E5881" s="6" t="str">
        <f>IFERROR(VLOOKUP(B5881,总表!A:D,3,0),"-")</f>
        <v>-</v>
      </c>
      <c r="F5881" s="6" t="str">
        <f t="shared" si="366"/>
        <v>-</v>
      </c>
      <c r="H5881" s="6" t="str">
        <f>IF(IFERROR(VLOOKUP(B5881,总表!A:D,4,0),"露易")=0," ",IFERROR(VLOOKUP(B5881,总表!A:D,4,0),"-"))</f>
        <v>-</v>
      </c>
      <c r="I5881" s="6" t="str">
        <f t="shared" si="367"/>
        <v>-</v>
      </c>
    </row>
    <row r="5882" spans="1:9">
      <c r="A5882" s="6">
        <v>5881</v>
      </c>
      <c r="B5882" s="47" t="str">
        <f t="shared" si="364"/>
        <v>000016F9</v>
      </c>
      <c r="C5882" s="47" t="str">
        <f>IFERROR(VLOOKUP(B5882,总表!A:B,2,0),"-")</f>
        <v>-</v>
      </c>
      <c r="D5882" s="6" t="str">
        <f t="shared" si="365"/>
        <v>-</v>
      </c>
      <c r="E5882" s="6" t="str">
        <f>IFERROR(VLOOKUP(B5882,总表!A:D,3,0),"-")</f>
        <v>-</v>
      </c>
      <c r="F5882" s="6" t="str">
        <f t="shared" si="366"/>
        <v>-</v>
      </c>
      <c r="H5882" s="6" t="str">
        <f>IF(IFERROR(VLOOKUP(B5882,总表!A:D,4,0),"露易")=0," ",IFERROR(VLOOKUP(B5882,总表!A:D,4,0),"-"))</f>
        <v>-</v>
      </c>
      <c r="I5882" s="6" t="str">
        <f t="shared" si="367"/>
        <v>-</v>
      </c>
    </row>
    <row r="5883" spans="1:9">
      <c r="A5883" s="6">
        <v>5882</v>
      </c>
      <c r="B5883" s="47" t="str">
        <f t="shared" si="364"/>
        <v>000016FA</v>
      </c>
      <c r="C5883" s="47" t="str">
        <f>IFERROR(VLOOKUP(B5883,总表!A:B,2,0),"-")</f>
        <v>-</v>
      </c>
      <c r="D5883" s="6" t="str">
        <f t="shared" si="365"/>
        <v>-</v>
      </c>
      <c r="E5883" s="6" t="str">
        <f>IFERROR(VLOOKUP(B5883,总表!A:D,3,0),"-")</f>
        <v>-</v>
      </c>
      <c r="F5883" s="6" t="str">
        <f t="shared" si="366"/>
        <v>-</v>
      </c>
      <c r="H5883" s="6" t="str">
        <f>IF(IFERROR(VLOOKUP(B5883,总表!A:D,4,0),"露易")=0," ",IFERROR(VLOOKUP(B5883,总表!A:D,4,0),"-"))</f>
        <v>-</v>
      </c>
      <c r="I5883" s="6" t="str">
        <f t="shared" si="367"/>
        <v>-</v>
      </c>
    </row>
    <row r="5884" spans="1:9">
      <c r="A5884" s="6">
        <v>5883</v>
      </c>
      <c r="B5884" s="47" t="str">
        <f t="shared" si="364"/>
        <v>000016FB</v>
      </c>
      <c r="C5884" s="47" t="str">
        <f>IFERROR(VLOOKUP(B5884,总表!A:B,2,0),"-")</f>
        <v>-</v>
      </c>
      <c r="D5884" s="6" t="str">
        <f t="shared" si="365"/>
        <v>-</v>
      </c>
      <c r="E5884" s="6" t="str">
        <f>IFERROR(VLOOKUP(B5884,总表!A:D,3,0),"-")</f>
        <v>-</v>
      </c>
      <c r="F5884" s="6" t="str">
        <f t="shared" si="366"/>
        <v>-</v>
      </c>
      <c r="H5884" s="6" t="str">
        <f>IF(IFERROR(VLOOKUP(B5884,总表!A:D,4,0),"露易")=0," ",IFERROR(VLOOKUP(B5884,总表!A:D,4,0),"-"))</f>
        <v>-</v>
      </c>
      <c r="I5884" s="6" t="str">
        <f t="shared" si="367"/>
        <v>-</v>
      </c>
    </row>
    <row r="5885" spans="1:9">
      <c r="A5885" s="6">
        <v>5884</v>
      </c>
      <c r="B5885" s="47" t="str">
        <f t="shared" si="364"/>
        <v>000016FC</v>
      </c>
      <c r="C5885" s="50" t="str">
        <f>IFERROR(VLOOKUP(B5885,总表!A:B,2,0),"-")</f>
        <v>摆设类</v>
      </c>
      <c r="D5885" s="51" t="str">
        <f t="shared" si="365"/>
        <v>摆设类</v>
      </c>
      <c r="E5885" s="6" t="str">
        <f>IFERROR(VLOOKUP(B5885,总表!A:D,3,0),"-")</f>
        <v>とたけけのスツール</v>
      </c>
      <c r="F5885" s="6" t="str">
        <f t="shared" si="366"/>
        <v>とたけけのスツール</v>
      </c>
      <c r="H5885" s="6" t="str">
        <f>IF(IFERROR(VLOOKUP(B5885,总表!A:D,4,0),"露易")=0," ",IFERROR(VLOOKUP(B5885,总表!A:D,4,0),"-"))</f>
        <v> </v>
      </c>
      <c r="I5885" s="6" t="str">
        <f t="shared" si="367"/>
        <v> </v>
      </c>
    </row>
    <row r="5886" spans="1:9">
      <c r="A5886" s="6">
        <v>5885</v>
      </c>
      <c r="B5886" s="47" t="str">
        <f t="shared" si="364"/>
        <v>000016FD</v>
      </c>
      <c r="C5886" s="47" t="str">
        <f>IFERROR(VLOOKUP(B5886,总表!A:B,2,0),"-")</f>
        <v>-</v>
      </c>
      <c r="D5886" s="6" t="str">
        <f t="shared" si="365"/>
        <v>-</v>
      </c>
      <c r="E5886" s="6" t="str">
        <f>IFERROR(VLOOKUP(B5886,总表!A:D,3,0),"-")</f>
        <v>-</v>
      </c>
      <c r="F5886" s="6" t="str">
        <f t="shared" si="366"/>
        <v>-</v>
      </c>
      <c r="H5886" s="6" t="str">
        <f>IF(IFERROR(VLOOKUP(B5886,总表!A:D,4,0),"露易")=0," ",IFERROR(VLOOKUP(B5886,总表!A:D,4,0),"-"))</f>
        <v>-</v>
      </c>
      <c r="I5886" s="6" t="str">
        <f t="shared" si="367"/>
        <v>-</v>
      </c>
    </row>
    <row r="5887" spans="1:9">
      <c r="A5887" s="6">
        <v>5886</v>
      </c>
      <c r="B5887" s="47" t="str">
        <f t="shared" si="364"/>
        <v>000016FE</v>
      </c>
      <c r="C5887" s="47" t="str">
        <f>IFERROR(VLOOKUP(B5887,总表!A:B,2,0),"-")</f>
        <v>-</v>
      </c>
      <c r="D5887" s="6" t="str">
        <f t="shared" si="365"/>
        <v>-</v>
      </c>
      <c r="E5887" s="6" t="str">
        <f>IFERROR(VLOOKUP(B5887,总表!A:D,3,0),"-")</f>
        <v>-</v>
      </c>
      <c r="F5887" s="6" t="str">
        <f t="shared" si="366"/>
        <v>-</v>
      </c>
      <c r="H5887" s="6" t="str">
        <f>IF(IFERROR(VLOOKUP(B5887,总表!A:D,4,0),"露易")=0," ",IFERROR(VLOOKUP(B5887,总表!A:D,4,0),"-"))</f>
        <v>-</v>
      </c>
      <c r="I5887" s="6" t="str">
        <f t="shared" si="367"/>
        <v>-</v>
      </c>
    </row>
    <row r="5888" spans="1:9">
      <c r="A5888" s="6">
        <v>5887</v>
      </c>
      <c r="B5888" s="47" t="str">
        <f t="shared" si="364"/>
        <v>000016FF</v>
      </c>
      <c r="C5888" s="47" t="str">
        <f>IFERROR(VLOOKUP(B5888,总表!A:B,2,0),"-")</f>
        <v>-</v>
      </c>
      <c r="D5888" s="6" t="str">
        <f t="shared" si="365"/>
        <v>-</v>
      </c>
      <c r="E5888" s="6" t="str">
        <f>IFERROR(VLOOKUP(B5888,总表!A:D,3,0),"-")</f>
        <v>-</v>
      </c>
      <c r="F5888" s="6" t="str">
        <f t="shared" si="366"/>
        <v>-</v>
      </c>
      <c r="H5888" s="6" t="str">
        <f>IF(IFERROR(VLOOKUP(B5888,总表!A:D,4,0),"露易")=0," ",IFERROR(VLOOKUP(B5888,总表!A:D,4,0),"-"))</f>
        <v>-</v>
      </c>
      <c r="I5888" s="6" t="str">
        <f t="shared" si="367"/>
        <v>-</v>
      </c>
    </row>
    <row r="5889" spans="1:9">
      <c r="A5889" s="6">
        <v>5888</v>
      </c>
      <c r="B5889" s="47" t="str">
        <f t="shared" si="364"/>
        <v>00001700</v>
      </c>
      <c r="C5889" s="47" t="str">
        <f>IFERROR(VLOOKUP(B5889,总表!A:B,2,0),"-")</f>
        <v>-</v>
      </c>
      <c r="D5889" s="6" t="str">
        <f t="shared" si="365"/>
        <v>-</v>
      </c>
      <c r="E5889" s="6" t="str">
        <f>IFERROR(VLOOKUP(B5889,总表!A:D,3,0),"-")</f>
        <v>-</v>
      </c>
      <c r="F5889" s="6" t="str">
        <f t="shared" si="366"/>
        <v>-</v>
      </c>
      <c r="H5889" s="6" t="str">
        <f>IF(IFERROR(VLOOKUP(B5889,总表!A:D,4,0),"露易")=0," ",IFERROR(VLOOKUP(B5889,总表!A:D,4,0),"-"))</f>
        <v>-</v>
      </c>
      <c r="I5889" s="6" t="str">
        <f t="shared" si="367"/>
        <v>-</v>
      </c>
    </row>
    <row r="5890" spans="1:9">
      <c r="A5890" s="6">
        <v>5889</v>
      </c>
      <c r="B5890" s="47" t="str">
        <f t="shared" ref="B5890:B5953" si="368">DEC2HEX(ROW(A5889),8)</f>
        <v>00001701</v>
      </c>
      <c r="C5890" s="47" t="str">
        <f>IFERROR(VLOOKUP(B5890,总表!A:B,2,0),"-")</f>
        <v>-</v>
      </c>
      <c r="D5890" s="6" t="str">
        <f t="shared" ref="D5890:D5953" si="369">C5890</f>
        <v>-</v>
      </c>
      <c r="E5890" s="6" t="str">
        <f>IFERROR(VLOOKUP(B5890,总表!A:D,3,0),"-")</f>
        <v>-</v>
      </c>
      <c r="F5890" s="6" t="str">
        <f t="shared" ref="F5890:F5953" si="370">E5890</f>
        <v>-</v>
      </c>
      <c r="H5890" s="6" t="str">
        <f>IF(IFERROR(VLOOKUP(B5890,总表!A:D,4,0),"露易")=0," ",IFERROR(VLOOKUP(B5890,总表!A:D,4,0),"-"))</f>
        <v>-</v>
      </c>
      <c r="I5890" s="6" t="str">
        <f t="shared" ref="I5890:I5953" si="371">H5890</f>
        <v>-</v>
      </c>
    </row>
    <row r="5891" spans="1:9">
      <c r="A5891" s="6">
        <v>5890</v>
      </c>
      <c r="B5891" s="47" t="str">
        <f t="shared" si="368"/>
        <v>00001702</v>
      </c>
      <c r="C5891" s="47" t="str">
        <f>IFERROR(VLOOKUP(B5891,总表!A:B,2,0),"-")</f>
        <v>-</v>
      </c>
      <c r="D5891" s="6" t="str">
        <f t="shared" si="369"/>
        <v>-</v>
      </c>
      <c r="E5891" s="6" t="str">
        <f>IFERROR(VLOOKUP(B5891,总表!A:D,3,0),"-")</f>
        <v>-</v>
      </c>
      <c r="F5891" s="6" t="str">
        <f t="shared" si="370"/>
        <v>-</v>
      </c>
      <c r="H5891" s="6" t="str">
        <f>IF(IFERROR(VLOOKUP(B5891,总表!A:D,4,0),"露易")=0," ",IFERROR(VLOOKUP(B5891,总表!A:D,4,0),"-"))</f>
        <v>-</v>
      </c>
      <c r="I5891" s="6" t="str">
        <f t="shared" si="371"/>
        <v>-</v>
      </c>
    </row>
    <row r="5892" spans="1:9">
      <c r="A5892" s="6">
        <v>5891</v>
      </c>
      <c r="B5892" s="47" t="str">
        <f t="shared" si="368"/>
        <v>00001703</v>
      </c>
      <c r="C5892" s="47" t="str">
        <f>IFERROR(VLOOKUP(B5892,总表!A:B,2,0),"-")</f>
        <v>-</v>
      </c>
      <c r="D5892" s="6" t="str">
        <f t="shared" si="369"/>
        <v>-</v>
      </c>
      <c r="E5892" s="6" t="str">
        <f>IFERROR(VLOOKUP(B5892,总表!A:D,3,0),"-")</f>
        <v>-</v>
      </c>
      <c r="F5892" s="6" t="str">
        <f t="shared" si="370"/>
        <v>-</v>
      </c>
      <c r="H5892" s="6" t="str">
        <f>IF(IFERROR(VLOOKUP(B5892,总表!A:D,4,0),"露易")=0," ",IFERROR(VLOOKUP(B5892,总表!A:D,4,0),"-"))</f>
        <v>-</v>
      </c>
      <c r="I5892" s="6" t="str">
        <f t="shared" si="371"/>
        <v>-</v>
      </c>
    </row>
    <row r="5893" spans="1:9">
      <c r="A5893" s="6">
        <v>5892</v>
      </c>
      <c r="B5893" s="47" t="str">
        <f t="shared" si="368"/>
        <v>00001704</v>
      </c>
      <c r="C5893" s="47" t="str">
        <f>IFERROR(VLOOKUP(B5893,总表!A:B,2,0),"-")</f>
        <v>-</v>
      </c>
      <c r="D5893" s="6" t="str">
        <f t="shared" si="369"/>
        <v>-</v>
      </c>
      <c r="E5893" s="6" t="str">
        <f>IFERROR(VLOOKUP(B5893,总表!A:D,3,0),"-")</f>
        <v>-</v>
      </c>
      <c r="F5893" s="6" t="str">
        <f t="shared" si="370"/>
        <v>-</v>
      </c>
      <c r="H5893" s="6" t="str">
        <f>IF(IFERROR(VLOOKUP(B5893,总表!A:D,4,0),"露易")=0," ",IFERROR(VLOOKUP(B5893,总表!A:D,4,0),"-"))</f>
        <v>-</v>
      </c>
      <c r="I5893" s="6" t="str">
        <f t="shared" si="371"/>
        <v>-</v>
      </c>
    </row>
    <row r="5894" spans="1:9">
      <c r="A5894" s="6">
        <v>5893</v>
      </c>
      <c r="B5894" s="47" t="str">
        <f t="shared" si="368"/>
        <v>00001705</v>
      </c>
      <c r="C5894" s="47" t="str">
        <f>IFERROR(VLOOKUP(B5894,总表!A:B,2,0),"-")</f>
        <v>-</v>
      </c>
      <c r="D5894" s="6" t="str">
        <f t="shared" si="369"/>
        <v>-</v>
      </c>
      <c r="E5894" s="6" t="str">
        <f>IFERROR(VLOOKUP(B5894,总表!A:D,3,0),"-")</f>
        <v>-</v>
      </c>
      <c r="F5894" s="6" t="str">
        <f t="shared" si="370"/>
        <v>-</v>
      </c>
      <c r="H5894" s="6" t="str">
        <f>IF(IFERROR(VLOOKUP(B5894,总表!A:D,4,0),"露易")=0," ",IFERROR(VLOOKUP(B5894,总表!A:D,4,0),"-"))</f>
        <v>-</v>
      </c>
      <c r="I5894" s="6" t="str">
        <f t="shared" si="371"/>
        <v>-</v>
      </c>
    </row>
    <row r="5895" spans="1:9">
      <c r="A5895" s="6">
        <v>5894</v>
      </c>
      <c r="B5895" s="47" t="str">
        <f t="shared" si="368"/>
        <v>00001706</v>
      </c>
      <c r="C5895" s="47" t="str">
        <f>IFERROR(VLOOKUP(B5895,总表!A:B,2,0),"-")</f>
        <v>-</v>
      </c>
      <c r="D5895" s="6" t="str">
        <f t="shared" si="369"/>
        <v>-</v>
      </c>
      <c r="E5895" s="6" t="str">
        <f>IFERROR(VLOOKUP(B5895,总表!A:D,3,0),"-")</f>
        <v>-</v>
      </c>
      <c r="F5895" s="6" t="str">
        <f t="shared" si="370"/>
        <v>-</v>
      </c>
      <c r="H5895" s="6" t="str">
        <f>IF(IFERROR(VLOOKUP(B5895,总表!A:D,4,0),"露易")=0," ",IFERROR(VLOOKUP(B5895,总表!A:D,4,0),"-"))</f>
        <v>-</v>
      </c>
      <c r="I5895" s="6" t="str">
        <f t="shared" si="371"/>
        <v>-</v>
      </c>
    </row>
    <row r="5896" spans="1:9">
      <c r="A5896" s="6">
        <v>5895</v>
      </c>
      <c r="B5896" s="47" t="str">
        <f t="shared" si="368"/>
        <v>00001707</v>
      </c>
      <c r="C5896" s="47" t="str">
        <f>IFERROR(VLOOKUP(B5896,总表!A:B,2,0),"-")</f>
        <v>-</v>
      </c>
      <c r="D5896" s="6" t="str">
        <f t="shared" si="369"/>
        <v>-</v>
      </c>
      <c r="E5896" s="6" t="str">
        <f>IFERROR(VLOOKUP(B5896,总表!A:D,3,0),"-")</f>
        <v>-</v>
      </c>
      <c r="F5896" s="6" t="str">
        <f t="shared" si="370"/>
        <v>-</v>
      </c>
      <c r="H5896" s="6" t="str">
        <f>IF(IFERROR(VLOOKUP(B5896,总表!A:D,4,0),"露易")=0," ",IFERROR(VLOOKUP(B5896,总表!A:D,4,0),"-"))</f>
        <v>-</v>
      </c>
      <c r="I5896" s="6" t="str">
        <f t="shared" si="371"/>
        <v>-</v>
      </c>
    </row>
    <row r="5897" spans="1:9">
      <c r="A5897" s="6">
        <v>5896</v>
      </c>
      <c r="B5897" s="47" t="str">
        <f t="shared" si="368"/>
        <v>00001708</v>
      </c>
      <c r="C5897" s="47" t="str">
        <f>IFERROR(VLOOKUP(B5897,总表!A:B,2,0),"-")</f>
        <v>-</v>
      </c>
      <c r="D5897" s="6" t="str">
        <f t="shared" si="369"/>
        <v>-</v>
      </c>
      <c r="E5897" s="6" t="str">
        <f>IFERROR(VLOOKUP(B5897,总表!A:D,3,0),"-")</f>
        <v>-</v>
      </c>
      <c r="F5897" s="6" t="str">
        <f t="shared" si="370"/>
        <v>-</v>
      </c>
      <c r="H5897" s="6" t="str">
        <f>IF(IFERROR(VLOOKUP(B5897,总表!A:D,4,0),"露易")=0," ",IFERROR(VLOOKUP(B5897,总表!A:D,4,0),"-"))</f>
        <v>-</v>
      </c>
      <c r="I5897" s="6" t="str">
        <f t="shared" si="371"/>
        <v>-</v>
      </c>
    </row>
    <row r="5898" spans="1:9">
      <c r="A5898" s="6">
        <v>5897</v>
      </c>
      <c r="B5898" s="47" t="str">
        <f t="shared" si="368"/>
        <v>00001709</v>
      </c>
      <c r="C5898" s="47" t="str">
        <f>IFERROR(VLOOKUP(B5898,总表!A:B,2,0),"-")</f>
        <v>-</v>
      </c>
      <c r="D5898" s="6" t="str">
        <f t="shared" si="369"/>
        <v>-</v>
      </c>
      <c r="E5898" s="6" t="str">
        <f>IFERROR(VLOOKUP(B5898,总表!A:D,3,0),"-")</f>
        <v>-</v>
      </c>
      <c r="F5898" s="6" t="str">
        <f t="shared" si="370"/>
        <v>-</v>
      </c>
      <c r="H5898" s="6" t="str">
        <f>IF(IFERROR(VLOOKUP(B5898,总表!A:D,4,0),"露易")=0," ",IFERROR(VLOOKUP(B5898,总表!A:D,4,0),"-"))</f>
        <v>-</v>
      </c>
      <c r="I5898" s="6" t="str">
        <f t="shared" si="371"/>
        <v>-</v>
      </c>
    </row>
    <row r="5899" spans="1:9">
      <c r="A5899" s="6">
        <v>5898</v>
      </c>
      <c r="B5899" s="47" t="str">
        <f t="shared" si="368"/>
        <v>0000170A</v>
      </c>
      <c r="C5899" s="47" t="str">
        <f>IFERROR(VLOOKUP(B5899,总表!A:B,2,0),"-")</f>
        <v>-</v>
      </c>
      <c r="D5899" s="6" t="str">
        <f t="shared" si="369"/>
        <v>-</v>
      </c>
      <c r="E5899" s="6" t="str">
        <f>IFERROR(VLOOKUP(B5899,总表!A:D,3,0),"-")</f>
        <v>-</v>
      </c>
      <c r="F5899" s="6" t="str">
        <f t="shared" si="370"/>
        <v>-</v>
      </c>
      <c r="H5899" s="6" t="str">
        <f>IF(IFERROR(VLOOKUP(B5899,总表!A:D,4,0),"露易")=0," ",IFERROR(VLOOKUP(B5899,总表!A:D,4,0),"-"))</f>
        <v>-</v>
      </c>
      <c r="I5899" s="6" t="str">
        <f t="shared" si="371"/>
        <v>-</v>
      </c>
    </row>
    <row r="5900" spans="1:9">
      <c r="A5900" s="6">
        <v>5899</v>
      </c>
      <c r="B5900" s="47" t="str">
        <f t="shared" si="368"/>
        <v>0000170B</v>
      </c>
      <c r="C5900" s="47" t="str">
        <f>IFERROR(VLOOKUP(B5900,总表!A:B,2,0),"-")</f>
        <v>-</v>
      </c>
      <c r="D5900" s="6" t="str">
        <f t="shared" si="369"/>
        <v>-</v>
      </c>
      <c r="E5900" s="6" t="str">
        <f>IFERROR(VLOOKUP(B5900,总表!A:D,3,0),"-")</f>
        <v>-</v>
      </c>
      <c r="F5900" s="6" t="str">
        <f t="shared" si="370"/>
        <v>-</v>
      </c>
      <c r="H5900" s="6" t="str">
        <f>IF(IFERROR(VLOOKUP(B5900,总表!A:D,4,0),"露易")=0," ",IFERROR(VLOOKUP(B5900,总表!A:D,4,0),"-"))</f>
        <v>-</v>
      </c>
      <c r="I5900" s="6" t="str">
        <f t="shared" si="371"/>
        <v>-</v>
      </c>
    </row>
    <row r="5901" spans="1:9">
      <c r="A5901" s="6">
        <v>5900</v>
      </c>
      <c r="B5901" s="47" t="str">
        <f t="shared" si="368"/>
        <v>0000170C</v>
      </c>
      <c r="C5901" s="47" t="str">
        <f>IFERROR(VLOOKUP(B5901,总表!A:B,2,0),"-")</f>
        <v>-</v>
      </c>
      <c r="D5901" s="6" t="str">
        <f t="shared" si="369"/>
        <v>-</v>
      </c>
      <c r="E5901" s="6" t="str">
        <f>IFERROR(VLOOKUP(B5901,总表!A:D,3,0),"-")</f>
        <v>-</v>
      </c>
      <c r="F5901" s="6" t="str">
        <f t="shared" si="370"/>
        <v>-</v>
      </c>
      <c r="H5901" s="6" t="str">
        <f>IF(IFERROR(VLOOKUP(B5901,总表!A:D,4,0),"露易")=0," ",IFERROR(VLOOKUP(B5901,总表!A:D,4,0),"-"))</f>
        <v>-</v>
      </c>
      <c r="I5901" s="6" t="str">
        <f t="shared" si="371"/>
        <v>-</v>
      </c>
    </row>
    <row r="5902" spans="1:9">
      <c r="A5902" s="6">
        <v>5901</v>
      </c>
      <c r="B5902" s="47" t="str">
        <f t="shared" si="368"/>
        <v>0000170D</v>
      </c>
      <c r="C5902" s="47" t="str">
        <f>IFERROR(VLOOKUP(B5902,总表!A:B,2,0),"-")</f>
        <v>-</v>
      </c>
      <c r="D5902" s="6" t="str">
        <f t="shared" si="369"/>
        <v>-</v>
      </c>
      <c r="E5902" s="6" t="str">
        <f>IFERROR(VLOOKUP(B5902,总表!A:D,3,0),"-")</f>
        <v>-</v>
      </c>
      <c r="F5902" s="6" t="str">
        <f t="shared" si="370"/>
        <v>-</v>
      </c>
      <c r="H5902" s="6" t="str">
        <f>IF(IFERROR(VLOOKUP(B5902,总表!A:D,4,0),"露易")=0," ",IFERROR(VLOOKUP(B5902,总表!A:D,4,0),"-"))</f>
        <v>-</v>
      </c>
      <c r="I5902" s="6" t="str">
        <f t="shared" si="371"/>
        <v>-</v>
      </c>
    </row>
    <row r="5903" spans="1:9">
      <c r="A5903" s="6">
        <v>5902</v>
      </c>
      <c r="B5903" s="47" t="str">
        <f t="shared" si="368"/>
        <v>0000170E</v>
      </c>
      <c r="C5903" s="47" t="str">
        <f>IFERROR(VLOOKUP(B5903,总表!A:B,2,0),"-")</f>
        <v>-</v>
      </c>
      <c r="D5903" s="6" t="str">
        <f t="shared" si="369"/>
        <v>-</v>
      </c>
      <c r="E5903" s="6" t="str">
        <f>IFERROR(VLOOKUP(B5903,总表!A:D,3,0),"-")</f>
        <v>-</v>
      </c>
      <c r="F5903" s="6" t="str">
        <f t="shared" si="370"/>
        <v>-</v>
      </c>
      <c r="H5903" s="6" t="str">
        <f>IF(IFERROR(VLOOKUP(B5903,总表!A:D,4,0),"露易")=0," ",IFERROR(VLOOKUP(B5903,总表!A:D,4,0),"-"))</f>
        <v>-</v>
      </c>
      <c r="I5903" s="6" t="str">
        <f t="shared" si="371"/>
        <v>-</v>
      </c>
    </row>
    <row r="5904" spans="1:9">
      <c r="A5904" s="6">
        <v>5903</v>
      </c>
      <c r="B5904" s="47" t="str">
        <f t="shared" si="368"/>
        <v>0000170F</v>
      </c>
      <c r="C5904" s="47" t="str">
        <f>IFERROR(VLOOKUP(B5904,总表!A:B,2,0),"-")</f>
        <v>-</v>
      </c>
      <c r="D5904" s="6" t="str">
        <f t="shared" si="369"/>
        <v>-</v>
      </c>
      <c r="E5904" s="6" t="str">
        <f>IFERROR(VLOOKUP(B5904,总表!A:D,3,0),"-")</f>
        <v>-</v>
      </c>
      <c r="F5904" s="6" t="str">
        <f t="shared" si="370"/>
        <v>-</v>
      </c>
      <c r="H5904" s="6" t="str">
        <f>IF(IFERROR(VLOOKUP(B5904,总表!A:D,4,0),"露易")=0," ",IFERROR(VLOOKUP(B5904,总表!A:D,4,0),"-"))</f>
        <v>-</v>
      </c>
      <c r="I5904" s="6" t="str">
        <f t="shared" si="371"/>
        <v>-</v>
      </c>
    </row>
    <row r="5905" spans="1:9">
      <c r="A5905" s="6">
        <v>5904</v>
      </c>
      <c r="B5905" s="47" t="str">
        <f t="shared" si="368"/>
        <v>00001710</v>
      </c>
      <c r="C5905" s="47" t="str">
        <f>IFERROR(VLOOKUP(B5905,总表!A:B,2,0),"-")</f>
        <v>-</v>
      </c>
      <c r="D5905" s="6" t="str">
        <f t="shared" si="369"/>
        <v>-</v>
      </c>
      <c r="E5905" s="6" t="str">
        <f>IFERROR(VLOOKUP(B5905,总表!A:D,3,0),"-")</f>
        <v>-</v>
      </c>
      <c r="F5905" s="6" t="str">
        <f t="shared" si="370"/>
        <v>-</v>
      </c>
      <c r="H5905" s="6" t="str">
        <f>IF(IFERROR(VLOOKUP(B5905,总表!A:D,4,0),"露易")=0," ",IFERROR(VLOOKUP(B5905,总表!A:D,4,0),"-"))</f>
        <v>-</v>
      </c>
      <c r="I5905" s="6" t="str">
        <f t="shared" si="371"/>
        <v>-</v>
      </c>
    </row>
    <row r="5906" spans="1:9">
      <c r="A5906" s="6">
        <v>5905</v>
      </c>
      <c r="B5906" s="47" t="str">
        <f t="shared" si="368"/>
        <v>00001711</v>
      </c>
      <c r="C5906" s="47" t="str">
        <f>IFERROR(VLOOKUP(B5906,总表!A:B,2,0),"-")</f>
        <v>-</v>
      </c>
      <c r="D5906" s="6" t="str">
        <f t="shared" si="369"/>
        <v>-</v>
      </c>
      <c r="E5906" s="6" t="str">
        <f>IFERROR(VLOOKUP(B5906,总表!A:D,3,0),"-")</f>
        <v>-</v>
      </c>
      <c r="F5906" s="6" t="str">
        <f t="shared" si="370"/>
        <v>-</v>
      </c>
      <c r="H5906" s="6" t="str">
        <f>IF(IFERROR(VLOOKUP(B5906,总表!A:D,4,0),"露易")=0," ",IFERROR(VLOOKUP(B5906,总表!A:D,4,0),"-"))</f>
        <v>-</v>
      </c>
      <c r="I5906" s="6" t="str">
        <f t="shared" si="371"/>
        <v>-</v>
      </c>
    </row>
    <row r="5907" spans="1:9">
      <c r="A5907" s="6">
        <v>5906</v>
      </c>
      <c r="B5907" s="47" t="str">
        <f t="shared" si="368"/>
        <v>00001712</v>
      </c>
      <c r="C5907" s="47" t="str">
        <f>IFERROR(VLOOKUP(B5907,总表!A:B,2,0),"-")</f>
        <v>-</v>
      </c>
      <c r="D5907" s="6" t="str">
        <f t="shared" si="369"/>
        <v>-</v>
      </c>
      <c r="E5907" s="6" t="str">
        <f>IFERROR(VLOOKUP(B5907,总表!A:D,3,0),"-")</f>
        <v>-</v>
      </c>
      <c r="F5907" s="6" t="str">
        <f t="shared" si="370"/>
        <v>-</v>
      </c>
      <c r="H5907" s="6" t="str">
        <f>IF(IFERROR(VLOOKUP(B5907,总表!A:D,4,0),"露易")=0," ",IFERROR(VLOOKUP(B5907,总表!A:D,4,0),"-"))</f>
        <v>-</v>
      </c>
      <c r="I5907" s="6" t="str">
        <f t="shared" si="371"/>
        <v>-</v>
      </c>
    </row>
    <row r="5908" spans="1:9">
      <c r="A5908" s="6">
        <v>5907</v>
      </c>
      <c r="B5908" s="47" t="str">
        <f t="shared" si="368"/>
        <v>00001713</v>
      </c>
      <c r="C5908" s="47" t="str">
        <f>IFERROR(VLOOKUP(B5908,总表!A:B,2,0),"-")</f>
        <v>-</v>
      </c>
      <c r="D5908" s="6" t="str">
        <f t="shared" si="369"/>
        <v>-</v>
      </c>
      <c r="E5908" s="6" t="str">
        <f>IFERROR(VLOOKUP(B5908,总表!A:D,3,0),"-")</f>
        <v>-</v>
      </c>
      <c r="F5908" s="6" t="str">
        <f t="shared" si="370"/>
        <v>-</v>
      </c>
      <c r="H5908" s="6" t="str">
        <f>IF(IFERROR(VLOOKUP(B5908,总表!A:D,4,0),"露易")=0," ",IFERROR(VLOOKUP(B5908,总表!A:D,4,0),"-"))</f>
        <v>-</v>
      </c>
      <c r="I5908" s="6" t="str">
        <f t="shared" si="371"/>
        <v>-</v>
      </c>
    </row>
    <row r="5909" spans="1:9">
      <c r="A5909" s="6">
        <v>5908</v>
      </c>
      <c r="B5909" s="47" t="str">
        <f t="shared" si="368"/>
        <v>00001714</v>
      </c>
      <c r="C5909" s="47" t="str">
        <f>IFERROR(VLOOKUP(B5909,总表!A:B,2,0),"-")</f>
        <v>-</v>
      </c>
      <c r="D5909" s="6" t="str">
        <f t="shared" si="369"/>
        <v>-</v>
      </c>
      <c r="E5909" s="6" t="str">
        <f>IFERROR(VLOOKUP(B5909,总表!A:D,3,0),"-")</f>
        <v>-</v>
      </c>
      <c r="F5909" s="6" t="str">
        <f t="shared" si="370"/>
        <v>-</v>
      </c>
      <c r="H5909" s="6" t="str">
        <f>IF(IFERROR(VLOOKUP(B5909,总表!A:D,4,0),"露易")=0," ",IFERROR(VLOOKUP(B5909,总表!A:D,4,0),"-"))</f>
        <v>-</v>
      </c>
      <c r="I5909" s="6" t="str">
        <f t="shared" si="371"/>
        <v>-</v>
      </c>
    </row>
    <row r="5910" spans="1:9">
      <c r="A5910" s="6">
        <v>5909</v>
      </c>
      <c r="B5910" s="47" t="str">
        <f t="shared" si="368"/>
        <v>00001715</v>
      </c>
      <c r="C5910" s="47" t="str">
        <f>IFERROR(VLOOKUP(B5910,总表!A:B,2,0),"-")</f>
        <v>-</v>
      </c>
      <c r="D5910" s="6" t="str">
        <f t="shared" si="369"/>
        <v>-</v>
      </c>
      <c r="E5910" s="6" t="str">
        <f>IFERROR(VLOOKUP(B5910,总表!A:D,3,0),"-")</f>
        <v>-</v>
      </c>
      <c r="F5910" s="6" t="str">
        <f t="shared" si="370"/>
        <v>-</v>
      </c>
      <c r="H5910" s="6" t="str">
        <f>IF(IFERROR(VLOOKUP(B5910,总表!A:D,4,0),"露易")=0," ",IFERROR(VLOOKUP(B5910,总表!A:D,4,0),"-"))</f>
        <v>-</v>
      </c>
      <c r="I5910" s="6" t="str">
        <f t="shared" si="371"/>
        <v>-</v>
      </c>
    </row>
    <row r="5911" spans="1:9">
      <c r="A5911" s="6">
        <v>5910</v>
      </c>
      <c r="B5911" s="47" t="str">
        <f t="shared" si="368"/>
        <v>00001716</v>
      </c>
      <c r="C5911" s="47" t="str">
        <f>IFERROR(VLOOKUP(B5911,总表!A:B,2,0),"-")</f>
        <v>-</v>
      </c>
      <c r="D5911" s="6" t="str">
        <f t="shared" si="369"/>
        <v>-</v>
      </c>
      <c r="E5911" s="6" t="str">
        <f>IFERROR(VLOOKUP(B5911,总表!A:D,3,0),"-")</f>
        <v>-</v>
      </c>
      <c r="F5911" s="6" t="str">
        <f t="shared" si="370"/>
        <v>-</v>
      </c>
      <c r="H5911" s="6" t="str">
        <f>IF(IFERROR(VLOOKUP(B5911,总表!A:D,4,0),"露易")=0," ",IFERROR(VLOOKUP(B5911,总表!A:D,4,0),"-"))</f>
        <v>-</v>
      </c>
      <c r="I5911" s="6" t="str">
        <f t="shared" si="371"/>
        <v>-</v>
      </c>
    </row>
    <row r="5912" spans="1:9">
      <c r="A5912" s="6">
        <v>5911</v>
      </c>
      <c r="B5912" s="47" t="str">
        <f t="shared" si="368"/>
        <v>00001717</v>
      </c>
      <c r="C5912" s="47" t="str">
        <f>IFERROR(VLOOKUP(B5912,总表!A:B,2,0),"-")</f>
        <v>-</v>
      </c>
      <c r="D5912" s="6" t="str">
        <f t="shared" si="369"/>
        <v>-</v>
      </c>
      <c r="E5912" s="6" t="str">
        <f>IFERROR(VLOOKUP(B5912,总表!A:D,3,0),"-")</f>
        <v>-</v>
      </c>
      <c r="F5912" s="6" t="str">
        <f t="shared" si="370"/>
        <v>-</v>
      </c>
      <c r="H5912" s="6" t="str">
        <f>IF(IFERROR(VLOOKUP(B5912,总表!A:D,4,0),"露易")=0," ",IFERROR(VLOOKUP(B5912,总表!A:D,4,0),"-"))</f>
        <v>-</v>
      </c>
      <c r="I5912" s="6" t="str">
        <f t="shared" si="371"/>
        <v>-</v>
      </c>
    </row>
    <row r="5913" spans="1:9">
      <c r="A5913" s="6">
        <v>5912</v>
      </c>
      <c r="B5913" s="47" t="str">
        <f t="shared" si="368"/>
        <v>00001718</v>
      </c>
      <c r="C5913" s="50" t="str">
        <f>IFERROR(VLOOKUP(B5913,总表!A:B,2,0),"-")</f>
        <v>桥&amp;斜坡类</v>
      </c>
      <c r="D5913" s="51" t="str">
        <f t="shared" si="369"/>
        <v>桥&amp;斜坡类</v>
      </c>
      <c r="E5913" s="6" t="str">
        <f>IFERROR(VLOOKUP(B5913,总表!A:D,3,0),"-")</f>
        <v>石桥</v>
      </c>
      <c r="F5913" s="6" t="str">
        <f t="shared" si="370"/>
        <v>石桥</v>
      </c>
      <c r="G5913" s="6" t="s">
        <v>9</v>
      </c>
      <c r="H5913" s="6" t="str">
        <f>IF(IFERROR(VLOOKUP(B5913,总表!A:D,4,0),"露易")=0," ",IFERROR(VLOOKUP(B5913,总表!A:D,4,0),"-"))</f>
        <v>无法使用类</v>
      </c>
      <c r="I5913" s="6" t="str">
        <f t="shared" si="371"/>
        <v>无法使用类</v>
      </c>
    </row>
    <row r="5914" spans="1:9">
      <c r="A5914" s="6">
        <v>5913</v>
      </c>
      <c r="B5914" s="47" t="str">
        <f t="shared" si="368"/>
        <v>00001719</v>
      </c>
      <c r="C5914" s="50" t="str">
        <f>IFERROR(VLOOKUP(B5914,总表!A:B,2,0),"-")</f>
        <v>桥&amp;斜坡类</v>
      </c>
      <c r="D5914" s="51" t="str">
        <f t="shared" si="369"/>
        <v>桥&amp;斜坡类</v>
      </c>
      <c r="E5914" s="6" t="str">
        <f>IFERROR(VLOOKUP(B5914,总表!A:D,3,0),"-")</f>
        <v>吊桥</v>
      </c>
      <c r="F5914" s="6" t="str">
        <f t="shared" si="370"/>
        <v>吊桥</v>
      </c>
      <c r="G5914" s="6" t="s">
        <v>9</v>
      </c>
      <c r="H5914" s="6" t="str">
        <f>IF(IFERROR(VLOOKUP(B5914,总表!A:D,4,0),"露易")=0," ",IFERROR(VLOOKUP(B5914,总表!A:D,4,0),"-"))</f>
        <v>无法使用类</v>
      </c>
      <c r="I5914" s="6" t="str">
        <f t="shared" si="371"/>
        <v>无法使用类</v>
      </c>
    </row>
    <row r="5915" spans="1:9">
      <c r="A5915" s="6">
        <v>5914</v>
      </c>
      <c r="B5915" s="47" t="str">
        <f t="shared" si="368"/>
        <v>0000171A</v>
      </c>
      <c r="C5915" s="50" t="str">
        <f>IFERROR(VLOOKUP(B5915,总表!A:B,2,0),"-")</f>
        <v>桥&amp;斜坡类</v>
      </c>
      <c r="D5915" s="51" t="str">
        <f t="shared" si="369"/>
        <v>桥&amp;斜坡类</v>
      </c>
      <c r="E5915" s="6" t="str">
        <f>IFERROR(VLOOKUP(B5915,总表!A:D,3,0),"-")</f>
        <v>木桥</v>
      </c>
      <c r="F5915" s="6" t="str">
        <f t="shared" si="370"/>
        <v>木桥</v>
      </c>
      <c r="G5915" s="6" t="s">
        <v>9</v>
      </c>
      <c r="H5915" s="6" t="str">
        <f>IF(IFERROR(VLOOKUP(B5915,总表!A:D,4,0),"露易")=0," ",IFERROR(VLOOKUP(B5915,总表!A:D,4,0),"-"))</f>
        <v>无法使用类</v>
      </c>
      <c r="I5915" s="6" t="str">
        <f t="shared" si="371"/>
        <v>无法使用类</v>
      </c>
    </row>
    <row r="5916" spans="1:9">
      <c r="A5916" s="6">
        <v>5915</v>
      </c>
      <c r="B5916" s="47" t="str">
        <f t="shared" si="368"/>
        <v>0000171B</v>
      </c>
      <c r="C5916" s="50" t="str">
        <f>IFERROR(VLOOKUP(B5916,总表!A:B,2,0),"-")</f>
        <v>桥&amp;斜坡类</v>
      </c>
      <c r="D5916" s="51" t="str">
        <f t="shared" si="369"/>
        <v>桥&amp;斜坡类</v>
      </c>
      <c r="E5916" s="51" t="str">
        <f>IFERROR(VLOOKUP(B5916,总表!A:D,3,0),"-")</f>
        <v>砖桥</v>
      </c>
      <c r="F5916" s="51" t="str">
        <f t="shared" si="370"/>
        <v>砖桥</v>
      </c>
      <c r="G5916" s="6" t="s">
        <v>9</v>
      </c>
      <c r="H5916" s="6" t="str">
        <f>IF(IFERROR(VLOOKUP(B5916,总表!A:D,4,0),"露易")=0," ",IFERROR(VLOOKUP(B5916,总表!A:D,4,0),"-"))</f>
        <v>无法使用类</v>
      </c>
      <c r="I5916" s="6" t="str">
        <f t="shared" si="371"/>
        <v>无法使用类</v>
      </c>
    </row>
    <row r="5917" spans="1:9">
      <c r="A5917" s="6">
        <v>5916</v>
      </c>
      <c r="B5917" s="47" t="str">
        <f t="shared" si="368"/>
        <v>0000171C</v>
      </c>
      <c r="C5917" s="50" t="str">
        <f>IFERROR(VLOOKUP(B5917,总表!A:B,2,0),"-")</f>
        <v>桥&amp;斜坡类</v>
      </c>
      <c r="D5917" s="51" t="str">
        <f t="shared" si="369"/>
        <v>桥&amp;斜坡类</v>
      </c>
      <c r="E5917" s="6" t="str">
        <f>IFERROR(VLOOKUP(B5917,总表!A:D,3,0),"-")</f>
        <v>和风桥</v>
      </c>
      <c r="F5917" s="6" t="str">
        <f t="shared" si="370"/>
        <v>和风桥</v>
      </c>
      <c r="G5917" s="6" t="s">
        <v>9</v>
      </c>
      <c r="H5917" s="6" t="str">
        <f>IF(IFERROR(VLOOKUP(B5917,总表!A:D,4,0),"露易")=0," ",IFERROR(VLOOKUP(B5917,总表!A:D,4,0),"-"))</f>
        <v>无法使用类</v>
      </c>
      <c r="I5917" s="6" t="str">
        <f t="shared" si="371"/>
        <v>无法使用类</v>
      </c>
    </row>
    <row r="5918" spans="1:9">
      <c r="A5918" s="6">
        <v>5917</v>
      </c>
      <c r="B5918" s="47" t="str">
        <f t="shared" si="368"/>
        <v>0000171D</v>
      </c>
      <c r="C5918" s="50" t="str">
        <f>IFERROR(VLOOKUP(B5918,总表!A:B,2,0),"-")</f>
        <v>桥&amp;斜坡类</v>
      </c>
      <c r="D5918" s="51" t="str">
        <f t="shared" si="369"/>
        <v>桥&amp;斜坡类</v>
      </c>
      <c r="E5918" s="51" t="str">
        <f>IFERROR(VLOOKUP(B5918,总表!A:D,3,0),"-")</f>
        <v>圆木桥</v>
      </c>
      <c r="F5918" s="51" t="str">
        <f t="shared" si="370"/>
        <v>圆木桥</v>
      </c>
      <c r="G5918" s="6" t="s">
        <v>9</v>
      </c>
      <c r="H5918" s="6" t="str">
        <f>IF(IFERROR(VLOOKUP(B5918,总表!A:D,4,0),"露易")=0," ",IFERROR(VLOOKUP(B5918,总表!A:D,4,0),"-"))</f>
        <v>无法使用类</v>
      </c>
      <c r="I5918" s="6" t="str">
        <f t="shared" si="371"/>
        <v>无法使用类</v>
      </c>
    </row>
    <row r="5919" spans="1:9">
      <c r="A5919" s="6">
        <v>5918</v>
      </c>
      <c r="B5919" s="47" t="str">
        <f t="shared" si="368"/>
        <v>0000171E</v>
      </c>
      <c r="C5919" s="50" t="str">
        <f>IFERROR(VLOOKUP(B5919,总表!A:B,2,0),"-")</f>
        <v>桥&amp;斜坡类</v>
      </c>
      <c r="D5919" s="51" t="str">
        <f t="shared" si="369"/>
        <v>桥&amp;斜坡类</v>
      </c>
      <c r="E5919" s="51" t="str">
        <f>IFERROR(VLOOKUP(B5919,总表!A:D,3,0),"-")</f>
        <v>红色和风桥</v>
      </c>
      <c r="F5919" s="51" t="str">
        <f t="shared" si="370"/>
        <v>红色和风桥</v>
      </c>
      <c r="G5919" s="6" t="s">
        <v>9</v>
      </c>
      <c r="H5919" s="6" t="str">
        <f>IF(IFERROR(VLOOKUP(B5919,总表!A:D,4,0),"露易")=0," ",IFERROR(VLOOKUP(B5919,总表!A:D,4,0),"-"))</f>
        <v>无法使用类</v>
      </c>
      <c r="I5919" s="6" t="str">
        <f t="shared" si="371"/>
        <v>无法使用类</v>
      </c>
    </row>
    <row r="5920" spans="1:9">
      <c r="A5920" s="6">
        <v>5919</v>
      </c>
      <c r="B5920" s="47" t="str">
        <f t="shared" si="368"/>
        <v>0000171F</v>
      </c>
      <c r="C5920" s="50" t="str">
        <f>IFERROR(VLOOKUP(B5920,总表!A:B,2,0),"-")</f>
        <v>桥&amp;斜坡类</v>
      </c>
      <c r="D5920" s="51" t="str">
        <f t="shared" si="369"/>
        <v>桥&amp;斜坡类</v>
      </c>
      <c r="E5920" s="51" t="str">
        <f>IFERROR(VLOOKUP(B5920,总表!A:D,3,0),"-")</f>
        <v>铁桥</v>
      </c>
      <c r="F5920" s="51" t="str">
        <f t="shared" si="370"/>
        <v>铁桥</v>
      </c>
      <c r="G5920" s="6" t="s">
        <v>9</v>
      </c>
      <c r="H5920" s="6" t="str">
        <f>IF(IFERROR(VLOOKUP(B5920,总表!A:D,4,0),"露易")=0," ",IFERROR(VLOOKUP(B5920,总表!A:D,4,0),"-"))</f>
        <v>无法使用类</v>
      </c>
      <c r="I5920" s="6" t="str">
        <f t="shared" si="371"/>
        <v>无法使用类</v>
      </c>
    </row>
    <row r="5921" spans="1:9">
      <c r="A5921" s="6">
        <v>5920</v>
      </c>
      <c r="B5921" s="47" t="str">
        <f t="shared" si="368"/>
        <v>00001720</v>
      </c>
      <c r="C5921" s="47" t="str">
        <f>IFERROR(VLOOKUP(B5921,总表!A:B,2,0),"-")</f>
        <v>-</v>
      </c>
      <c r="D5921" s="6" t="str">
        <f t="shared" si="369"/>
        <v>-</v>
      </c>
      <c r="E5921" s="6" t="str">
        <f>IFERROR(VLOOKUP(B5921,总表!A:D,3,0),"-")</f>
        <v>-</v>
      </c>
      <c r="F5921" s="6" t="str">
        <f t="shared" si="370"/>
        <v>-</v>
      </c>
      <c r="H5921" s="6" t="str">
        <f>IF(IFERROR(VLOOKUP(B5921,总表!A:D,4,0),"露易")=0," ",IFERROR(VLOOKUP(B5921,总表!A:D,4,0),"-"))</f>
        <v>-</v>
      </c>
      <c r="I5921" s="6" t="str">
        <f t="shared" si="371"/>
        <v>-</v>
      </c>
    </row>
    <row r="5922" spans="1:9">
      <c r="A5922" s="6">
        <v>5921</v>
      </c>
      <c r="B5922" s="47" t="str">
        <f t="shared" si="368"/>
        <v>00001721</v>
      </c>
      <c r="C5922" s="47" t="str">
        <f>IFERROR(VLOOKUP(B5922,总表!A:B,2,0),"-")</f>
        <v>-</v>
      </c>
      <c r="D5922" s="6" t="str">
        <f t="shared" si="369"/>
        <v>-</v>
      </c>
      <c r="E5922" s="6" t="str">
        <f>IFERROR(VLOOKUP(B5922,总表!A:D,3,0),"-")</f>
        <v>-</v>
      </c>
      <c r="F5922" s="6" t="str">
        <f t="shared" si="370"/>
        <v>-</v>
      </c>
      <c r="H5922" s="6" t="str">
        <f>IF(IFERROR(VLOOKUP(B5922,总表!A:D,4,0),"露易")=0," ",IFERROR(VLOOKUP(B5922,总表!A:D,4,0),"-"))</f>
        <v>-</v>
      </c>
      <c r="I5922" s="6" t="str">
        <f t="shared" si="371"/>
        <v>-</v>
      </c>
    </row>
    <row r="5923" spans="1:9">
      <c r="A5923" s="6">
        <v>5922</v>
      </c>
      <c r="B5923" s="47" t="str">
        <f t="shared" si="368"/>
        <v>00001722</v>
      </c>
      <c r="C5923" s="47" t="str">
        <f>IFERROR(VLOOKUP(B5923,总表!A:B,2,0),"-")</f>
        <v>昆虫模型</v>
      </c>
      <c r="D5923" s="6" t="str">
        <f t="shared" si="369"/>
        <v>昆虫模型</v>
      </c>
      <c r="E5923" s="51" t="str">
        <f>IFERROR(VLOOKUP(B5923,总表!A:D,3,0),"-")</f>
        <v>锯锹形虫模型</v>
      </c>
      <c r="F5923" s="51" t="str">
        <f t="shared" si="370"/>
        <v>锯锹形虫模型</v>
      </c>
      <c r="H5923" s="6" t="str">
        <f>IF(IFERROR(VLOOKUP(B5923,总表!A:D,4,0),"露易")=0," ",IFERROR(VLOOKUP(B5923,总表!A:D,4,0),"-"))</f>
        <v> </v>
      </c>
      <c r="I5923" s="6" t="str">
        <f t="shared" si="371"/>
        <v> </v>
      </c>
    </row>
    <row r="5924" spans="1:9">
      <c r="A5924" s="6">
        <v>5923</v>
      </c>
      <c r="B5924" s="47" t="str">
        <f t="shared" si="368"/>
        <v>00001723</v>
      </c>
      <c r="C5924" s="50" t="str">
        <f>IFERROR(VLOOKUP(B5924,总表!A:B,2,0),"-")</f>
        <v>裤裙类</v>
      </c>
      <c r="D5924" s="51" t="str">
        <f t="shared" si="369"/>
        <v>裤裙类</v>
      </c>
      <c r="E5924" s="6" t="str">
        <f>IFERROR(VLOOKUP(B5924,总表!A:D,3,0),"-")</f>
        <v>梦幻可爱裤子</v>
      </c>
      <c r="F5924" s="6" t="str">
        <f t="shared" si="370"/>
        <v>梦幻可爱裤子</v>
      </c>
      <c r="H5924" s="6" t="str">
        <f>IF(IFERROR(VLOOKUP(B5924,总表!A:D,4,0),"露易")=0," ",IFERROR(VLOOKUP(B5924,总表!A:D,4,0),"-"))</f>
        <v>粉红</v>
      </c>
      <c r="I5924" s="6" t="str">
        <f t="shared" si="371"/>
        <v>粉红</v>
      </c>
    </row>
    <row r="5925" spans="1:9">
      <c r="A5925" s="6">
        <v>5924</v>
      </c>
      <c r="B5925" s="47" t="str">
        <f t="shared" si="368"/>
        <v>00001724</v>
      </c>
      <c r="C5925" s="47" t="str">
        <f>IFERROR(VLOOKUP(B5925,总表!A:B,2,0),"-")</f>
        <v>昆虫模型</v>
      </c>
      <c r="D5925" s="6" t="str">
        <f t="shared" si="369"/>
        <v>昆虫模型</v>
      </c>
      <c r="E5925" s="6" t="str">
        <f>IFERROR(VLOOKUP(B5925,总表!A:D,3,0),"-")</f>
        <v>巨大兜虫模型</v>
      </c>
      <c r="F5925" s="6" t="str">
        <f t="shared" si="370"/>
        <v>巨大兜虫模型</v>
      </c>
      <c r="H5925" s="6" t="str">
        <f>IF(IFERROR(VLOOKUP(B5925,总表!A:D,4,0),"露易")=0," ",IFERROR(VLOOKUP(B5925,总表!A:D,4,0),"-"))</f>
        <v> </v>
      </c>
      <c r="I5925" s="6" t="str">
        <f t="shared" si="371"/>
        <v> </v>
      </c>
    </row>
    <row r="5926" spans="1:9">
      <c r="A5926" s="6">
        <v>5925</v>
      </c>
      <c r="B5926" s="47" t="str">
        <f t="shared" si="368"/>
        <v>00001725</v>
      </c>
      <c r="C5926" s="50" t="str">
        <f>IFERROR(VLOOKUP(B5926,总表!A:B,2,0),"-")</f>
        <v>裤裙类</v>
      </c>
      <c r="D5926" s="51" t="str">
        <f t="shared" si="369"/>
        <v>裤裙类</v>
      </c>
      <c r="E5926" s="6" t="str">
        <f>IFERROR(VLOOKUP(B5926,总表!A:D,3,0),"-")</f>
        <v>花朵图案长裙</v>
      </c>
      <c r="F5926" s="6" t="str">
        <f t="shared" si="370"/>
        <v>花朵图案长裙</v>
      </c>
      <c r="H5926" s="6" t="str">
        <f>IF(IFERROR(VLOOKUP(B5926,总表!A:D,4,0),"露易")=0," ",IFERROR(VLOOKUP(B5926,总表!A:D,4,0),"-"))</f>
        <v>浅蓝色</v>
      </c>
      <c r="I5926" s="6" t="str">
        <f t="shared" si="371"/>
        <v>浅蓝色</v>
      </c>
    </row>
    <row r="5927" spans="1:9">
      <c r="A5927" s="6">
        <v>5926</v>
      </c>
      <c r="B5927" s="47" t="str">
        <f t="shared" si="368"/>
        <v>00001726</v>
      </c>
      <c r="C5927" s="47" t="str">
        <f>IFERROR(VLOOKUP(B5927,总表!A:B,2,0),"-")</f>
        <v>上衣</v>
      </c>
      <c r="D5927" s="6" t="str">
        <f t="shared" si="369"/>
        <v>上衣</v>
      </c>
      <c r="E5927" s="6" t="str">
        <f>IFERROR(VLOOKUP(B5927,总表!A:D,3,0),"-")</f>
        <v>服务人员制服</v>
      </c>
      <c r="F5927" s="6" t="str">
        <f t="shared" si="370"/>
        <v>服务人员制服</v>
      </c>
      <c r="H5927" s="51" t="str">
        <f>IF(IFERROR(VLOOKUP(B5927,总表!A:D,4,0),"露易")=0," ",IFERROR(VLOOKUP(B5927,总表!A:D,4,0),"-"))</f>
        <v>绿色</v>
      </c>
      <c r="I5927" s="51" t="str">
        <f t="shared" si="371"/>
        <v>绿色</v>
      </c>
    </row>
    <row r="5928" spans="1:9">
      <c r="A5928" s="6">
        <v>5927</v>
      </c>
      <c r="B5928" s="47" t="str">
        <f t="shared" si="368"/>
        <v>00001727</v>
      </c>
      <c r="C5928" s="47" t="str">
        <f>IFERROR(VLOOKUP(B5928,总表!A:B,2,0),"-")</f>
        <v>昆虫模型</v>
      </c>
      <c r="D5928" s="6" t="str">
        <f t="shared" si="369"/>
        <v>昆虫模型</v>
      </c>
      <c r="E5928" s="6" t="str">
        <f>IFERROR(VLOOKUP(B5928,总表!A:D,3,0),"-")</f>
        <v>黄蜂模型</v>
      </c>
      <c r="F5928" s="6" t="str">
        <f t="shared" si="370"/>
        <v>黄蜂模型</v>
      </c>
      <c r="H5928" s="6" t="str">
        <f>IF(IFERROR(VLOOKUP(B5928,总表!A:D,4,0),"露易")=0," ",IFERROR(VLOOKUP(B5928,总表!A:D,4,0),"-"))</f>
        <v> </v>
      </c>
      <c r="I5928" s="6" t="str">
        <f t="shared" si="371"/>
        <v> </v>
      </c>
    </row>
    <row r="5929" spans="1:9">
      <c r="A5929" s="6">
        <v>5928</v>
      </c>
      <c r="B5929" s="47" t="str">
        <f t="shared" si="368"/>
        <v>00001728</v>
      </c>
      <c r="C5929" s="47" t="str">
        <f>IFERROR(VLOOKUP(B5929,总表!A:B,2,0),"-")</f>
        <v>昆虫模型</v>
      </c>
      <c r="D5929" s="6" t="str">
        <f t="shared" si="369"/>
        <v>昆虫模型</v>
      </c>
      <c r="E5929" s="6" t="str">
        <f>IFERROR(VLOOKUP(B5929,总表!A:D,3,0),"-")</f>
        <v>蜜蜂模型</v>
      </c>
      <c r="F5929" s="6" t="str">
        <f t="shared" si="370"/>
        <v>蜜蜂模型</v>
      </c>
      <c r="H5929" s="6" t="str">
        <f>IF(IFERROR(VLOOKUP(B5929,总表!A:D,4,0),"露易")=0," ",IFERROR(VLOOKUP(B5929,总表!A:D,4,0),"-"))</f>
        <v> </v>
      </c>
      <c r="I5929" s="6" t="str">
        <f t="shared" si="371"/>
        <v> </v>
      </c>
    </row>
    <row r="5930" spans="1:9">
      <c r="A5930" s="6">
        <v>5929</v>
      </c>
      <c r="B5930" s="47" t="str">
        <f t="shared" si="368"/>
        <v>00001729</v>
      </c>
      <c r="C5930" s="47" t="str">
        <f>IFERROR(VLOOKUP(B5930,总表!A:B,2,0),"-")</f>
        <v>昆虫模型</v>
      </c>
      <c r="D5930" s="6" t="str">
        <f t="shared" si="369"/>
        <v>昆虫模型</v>
      </c>
      <c r="E5930" s="6" t="str">
        <f>IFERROR(VLOOKUP(B5930,总表!A:D,3,0),"-")</f>
        <v>宝石金龟模型</v>
      </c>
      <c r="F5930" s="6" t="str">
        <f t="shared" si="370"/>
        <v>宝石金龟模型</v>
      </c>
      <c r="H5930" s="6" t="str">
        <f>IF(IFERROR(VLOOKUP(B5930,总表!A:D,4,0),"露易")=0," ",IFERROR(VLOOKUP(B5930,总表!A:D,4,0),"-"))</f>
        <v> </v>
      </c>
      <c r="I5930" s="6" t="str">
        <f t="shared" si="371"/>
        <v> </v>
      </c>
    </row>
    <row r="5931" spans="1:9">
      <c r="A5931" s="6">
        <v>5930</v>
      </c>
      <c r="B5931" s="47" t="str">
        <f t="shared" si="368"/>
        <v>0000172A</v>
      </c>
      <c r="C5931" s="47" t="str">
        <f>IFERROR(VLOOKUP(B5931,总表!A:B,2,0),"-")</f>
        <v>-</v>
      </c>
      <c r="D5931" s="6" t="str">
        <f t="shared" si="369"/>
        <v>-</v>
      </c>
      <c r="E5931" s="6" t="str">
        <f>IFERROR(VLOOKUP(B5931,总表!A:D,3,0),"-")</f>
        <v>-</v>
      </c>
      <c r="F5931" s="6" t="str">
        <f t="shared" si="370"/>
        <v>-</v>
      </c>
      <c r="H5931" s="6" t="str">
        <f>IF(IFERROR(VLOOKUP(B5931,总表!A:D,4,0),"露易")=0," ",IFERROR(VLOOKUP(B5931,总表!A:D,4,0),"-"))</f>
        <v>-</v>
      </c>
      <c r="I5931" s="6" t="str">
        <f t="shared" si="371"/>
        <v>-</v>
      </c>
    </row>
    <row r="5932" spans="1:9">
      <c r="A5932" s="6">
        <v>5931</v>
      </c>
      <c r="B5932" s="47" t="str">
        <f t="shared" si="368"/>
        <v>0000172B</v>
      </c>
      <c r="C5932" s="50" t="str">
        <f>IFERROR(VLOOKUP(B5932,总表!A:B,2,0),"-")</f>
        <v>摆设类</v>
      </c>
      <c r="D5932" s="51" t="str">
        <f t="shared" si="369"/>
        <v>摆设类</v>
      </c>
      <c r="E5932" s="6" t="str">
        <f>IFERROR(VLOOKUP(B5932,总表!A:D,3,0),"-")</f>
        <v>牢笼</v>
      </c>
      <c r="F5932" s="6" t="str">
        <f t="shared" si="370"/>
        <v>牢笼</v>
      </c>
      <c r="H5932" s="6" t="str">
        <f>IF(IFERROR(VLOOKUP(B5932,总表!A:D,4,0),"露易")=0," ",IFERROR(VLOOKUP(B5932,总表!A:D,4,0),"-"))</f>
        <v> </v>
      </c>
      <c r="I5932" s="6" t="str">
        <f t="shared" si="371"/>
        <v> </v>
      </c>
    </row>
    <row r="5933" spans="1:9">
      <c r="A5933" s="6">
        <v>5932</v>
      </c>
      <c r="B5933" s="47" t="str">
        <f t="shared" si="368"/>
        <v>0000172C</v>
      </c>
      <c r="C5933" s="47" t="str">
        <f>IFERROR(VLOOKUP(B5933,总表!A:B,2,0),"-")</f>
        <v>事件类</v>
      </c>
      <c r="D5933" s="6" t="str">
        <f t="shared" si="369"/>
        <v>事件类</v>
      </c>
      <c r="E5933" s="6" t="str">
        <f>IFERROR(VLOOKUP(B5933,总表!A:D,3,0),"-")</f>
        <v>裁缝屋优惠券</v>
      </c>
      <c r="F5933" s="6" t="str">
        <f t="shared" si="370"/>
        <v>裁缝屋优惠券</v>
      </c>
      <c r="G5933" s="6">
        <v>250</v>
      </c>
      <c r="H5933" s="6" t="str">
        <f>IF(IFERROR(VLOOKUP(B5933,总表!A:D,4,0),"露易")=0," ",IFERROR(VLOOKUP(B5933,总表!A:D,4,0),"-"))</f>
        <v> </v>
      </c>
      <c r="I5933" s="6" t="str">
        <f t="shared" si="371"/>
        <v> </v>
      </c>
    </row>
    <row r="5934" spans="1:9">
      <c r="A5934" s="6">
        <v>5933</v>
      </c>
      <c r="B5934" s="47" t="str">
        <f t="shared" si="368"/>
        <v>0000172D</v>
      </c>
      <c r="C5934" s="47" t="str">
        <f>IFERROR(VLOOKUP(B5934,总表!A:B,2,0),"-")</f>
        <v>-</v>
      </c>
      <c r="D5934" s="6" t="str">
        <f t="shared" si="369"/>
        <v>-</v>
      </c>
      <c r="E5934" s="6" t="str">
        <f>IFERROR(VLOOKUP(B5934,总表!A:D,3,0),"-")</f>
        <v>-</v>
      </c>
      <c r="F5934" s="6" t="str">
        <f t="shared" si="370"/>
        <v>-</v>
      </c>
      <c r="H5934" s="6" t="str">
        <f>IF(IFERROR(VLOOKUP(B5934,总表!A:D,4,0),"露易")=0," ",IFERROR(VLOOKUP(B5934,总表!A:D,4,0),"-"))</f>
        <v>-</v>
      </c>
      <c r="I5934" s="6" t="str">
        <f t="shared" si="371"/>
        <v>-</v>
      </c>
    </row>
    <row r="5935" spans="1:9">
      <c r="A5935" s="6">
        <v>5934</v>
      </c>
      <c r="B5935" s="47" t="str">
        <f t="shared" si="368"/>
        <v>0000172E</v>
      </c>
      <c r="C5935" s="47" t="str">
        <f>IFERROR(VLOOKUP(B5935,总表!A:B,2,0),"-")</f>
        <v>-</v>
      </c>
      <c r="D5935" s="6" t="str">
        <f t="shared" si="369"/>
        <v>-</v>
      </c>
      <c r="E5935" s="6" t="str">
        <f>IFERROR(VLOOKUP(B5935,总表!A:D,3,0),"-")</f>
        <v>-</v>
      </c>
      <c r="F5935" s="6" t="str">
        <f t="shared" si="370"/>
        <v>-</v>
      </c>
      <c r="H5935" s="6" t="str">
        <f>IF(IFERROR(VLOOKUP(B5935,总表!A:D,4,0),"露易")=0," ",IFERROR(VLOOKUP(B5935,总表!A:D,4,0),"-"))</f>
        <v>-</v>
      </c>
      <c r="I5935" s="6" t="str">
        <f t="shared" si="371"/>
        <v>-</v>
      </c>
    </row>
    <row r="5936" spans="1:9">
      <c r="A5936" s="6">
        <v>5935</v>
      </c>
      <c r="B5936" s="47" t="str">
        <f t="shared" si="368"/>
        <v>0000172F</v>
      </c>
      <c r="C5936" s="47" t="str">
        <f>IFERROR(VLOOKUP(B5936,总表!A:B,2,0),"-")</f>
        <v>昆虫模型</v>
      </c>
      <c r="D5936" s="6" t="str">
        <f t="shared" si="369"/>
        <v>昆虫模型</v>
      </c>
      <c r="E5936" s="6" t="str">
        <f>IFERROR(VLOOKUP(B5936,总表!A:D,3,0),"-")</f>
        <v>跳蚤模型</v>
      </c>
      <c r="F5936" s="6" t="str">
        <f t="shared" si="370"/>
        <v>跳蚤模型</v>
      </c>
      <c r="H5936" s="6" t="str">
        <f>IF(IFERROR(VLOOKUP(B5936,总表!A:D,4,0),"露易")=0," ",IFERROR(VLOOKUP(B5936,总表!A:D,4,0),"-"))</f>
        <v> </v>
      </c>
      <c r="I5936" s="6" t="str">
        <f t="shared" si="371"/>
        <v> </v>
      </c>
    </row>
    <row r="5937" spans="1:9">
      <c r="A5937" s="6">
        <v>5936</v>
      </c>
      <c r="B5937" s="47" t="str">
        <f t="shared" si="368"/>
        <v>00001730</v>
      </c>
      <c r="C5937" s="47" t="str">
        <f>IFERROR(VLOOKUP(B5937,总表!A:B,2,0),"-")</f>
        <v>昆虫模型</v>
      </c>
      <c r="D5937" s="6" t="str">
        <f t="shared" si="369"/>
        <v>昆虫模型</v>
      </c>
      <c r="E5937" s="6" t="str">
        <f>IFERROR(VLOOKUP(B5937,总表!A:D,3,0),"-")</f>
        <v>蚊子模型</v>
      </c>
      <c r="F5937" s="6" t="str">
        <f t="shared" si="370"/>
        <v>蚊子模型</v>
      </c>
      <c r="H5937" s="6" t="str">
        <f>IF(IFERROR(VLOOKUP(B5937,总表!A:D,4,0),"露易")=0," ",IFERROR(VLOOKUP(B5937,总表!A:D,4,0),"-"))</f>
        <v> </v>
      </c>
      <c r="I5937" s="6" t="str">
        <f t="shared" si="371"/>
        <v> </v>
      </c>
    </row>
    <row r="5938" spans="1:9">
      <c r="A5938" s="6">
        <v>5937</v>
      </c>
      <c r="B5938" s="47" t="str">
        <f t="shared" si="368"/>
        <v>00001731</v>
      </c>
      <c r="C5938" s="47" t="str">
        <f>IFERROR(VLOOKUP(B5938,总表!A:B,2,0),"-")</f>
        <v>-</v>
      </c>
      <c r="D5938" s="6" t="str">
        <f t="shared" si="369"/>
        <v>-</v>
      </c>
      <c r="E5938" s="6" t="str">
        <f>IFERROR(VLOOKUP(B5938,总表!A:D,3,0),"-")</f>
        <v>-</v>
      </c>
      <c r="F5938" s="6" t="str">
        <f t="shared" si="370"/>
        <v>-</v>
      </c>
      <c r="H5938" s="6" t="str">
        <f>IF(IFERROR(VLOOKUP(B5938,总表!A:D,4,0),"露易")=0," ",IFERROR(VLOOKUP(B5938,总表!A:D,4,0),"-"))</f>
        <v>-</v>
      </c>
      <c r="I5938" s="6" t="str">
        <f t="shared" si="371"/>
        <v>-</v>
      </c>
    </row>
    <row r="5939" spans="1:9">
      <c r="A5939" s="6">
        <v>5938</v>
      </c>
      <c r="B5939" s="47" t="str">
        <f t="shared" si="368"/>
        <v>00001732</v>
      </c>
      <c r="C5939" s="47" t="str">
        <f>IFERROR(VLOOKUP(B5939,总表!A:B,2,0),"-")</f>
        <v>昆虫模型</v>
      </c>
      <c r="D5939" s="6" t="str">
        <f t="shared" si="369"/>
        <v>昆虫模型</v>
      </c>
      <c r="E5939" s="6" t="str">
        <f>IFERROR(VLOOKUP(B5939,总表!A:D,3,0),"-")</f>
        <v>独角仙模型</v>
      </c>
      <c r="F5939" s="6" t="str">
        <f t="shared" si="370"/>
        <v>独角仙模型</v>
      </c>
      <c r="H5939" s="6" t="str">
        <f>IF(IFERROR(VLOOKUP(B5939,总表!A:D,4,0),"露易")=0," ",IFERROR(VLOOKUP(B5939,总表!A:D,4,0),"-"))</f>
        <v> </v>
      </c>
      <c r="I5939" s="6" t="str">
        <f t="shared" si="371"/>
        <v> </v>
      </c>
    </row>
    <row r="5940" spans="1:9">
      <c r="A5940" s="6">
        <v>5939</v>
      </c>
      <c r="B5940" s="47" t="str">
        <f t="shared" si="368"/>
        <v>00001733</v>
      </c>
      <c r="C5940" s="47" t="str">
        <f>IFERROR(VLOOKUP(B5940,总表!A:B,2,0),"-")</f>
        <v>-</v>
      </c>
      <c r="D5940" s="6" t="str">
        <f t="shared" si="369"/>
        <v>-</v>
      </c>
      <c r="E5940" s="6" t="str">
        <f>IFERROR(VLOOKUP(B5940,总表!A:D,3,0),"-")</f>
        <v>-</v>
      </c>
      <c r="F5940" s="6" t="str">
        <f t="shared" si="370"/>
        <v>-</v>
      </c>
      <c r="H5940" s="6" t="str">
        <f>IF(IFERROR(VLOOKUP(B5940,总表!A:D,4,0),"露易")=0," ",IFERROR(VLOOKUP(B5940,总表!A:D,4,0),"-"))</f>
        <v>-</v>
      </c>
      <c r="I5940" s="6" t="str">
        <f t="shared" si="371"/>
        <v>-</v>
      </c>
    </row>
    <row r="5941" spans="1:9">
      <c r="A5941" s="6">
        <v>5940</v>
      </c>
      <c r="B5941" s="47" t="str">
        <f t="shared" si="368"/>
        <v>00001734</v>
      </c>
      <c r="C5941" s="47" t="str">
        <f>IFERROR(VLOOKUP(B5941,总表!A:B,2,0),"-")</f>
        <v>-</v>
      </c>
      <c r="D5941" s="6" t="str">
        <f t="shared" si="369"/>
        <v>-</v>
      </c>
      <c r="E5941" s="6" t="str">
        <f>IFERROR(VLOOKUP(B5941,总表!A:D,3,0),"-")</f>
        <v>-</v>
      </c>
      <c r="F5941" s="6" t="str">
        <f t="shared" si="370"/>
        <v>-</v>
      </c>
      <c r="H5941" s="6" t="str">
        <f>IF(IFERROR(VLOOKUP(B5941,总表!A:D,4,0),"露易")=0," ",IFERROR(VLOOKUP(B5941,总表!A:D,4,0),"-"))</f>
        <v>-</v>
      </c>
      <c r="I5941" s="6" t="str">
        <f t="shared" si="371"/>
        <v>-</v>
      </c>
    </row>
    <row r="5942" spans="1:9">
      <c r="A5942" s="6">
        <v>5941</v>
      </c>
      <c r="B5942" s="47" t="str">
        <f t="shared" si="368"/>
        <v>00001735</v>
      </c>
      <c r="C5942" s="50" t="str">
        <f>IFERROR(VLOOKUP(B5942,总表!A:B,2,0),"-")</f>
        <v>摆设类</v>
      </c>
      <c r="D5942" s="51" t="str">
        <f t="shared" si="369"/>
        <v>摆设类</v>
      </c>
      <c r="E5942" s="6" t="str">
        <f>IFERROR(VLOOKUP(B5942,总表!A:D,3,0),"-")</f>
        <v>金色蜣螂</v>
      </c>
      <c r="F5942" s="6" t="str">
        <f t="shared" si="370"/>
        <v>金色蜣螂</v>
      </c>
      <c r="H5942" s="6" t="str">
        <f>IF(IFERROR(VLOOKUP(B5942,总表!A:D,4,0),"露易")=0," ",IFERROR(VLOOKUP(B5942,总表!A:D,4,0),"-"))</f>
        <v> </v>
      </c>
      <c r="I5942" s="6" t="str">
        <f t="shared" si="371"/>
        <v> </v>
      </c>
    </row>
    <row r="5943" spans="1:9">
      <c r="A5943" s="6">
        <v>5942</v>
      </c>
      <c r="B5943" s="47" t="str">
        <f t="shared" si="368"/>
        <v>00001736</v>
      </c>
      <c r="C5943" s="47" t="str">
        <f>IFERROR(VLOOKUP(B5943,总表!A:B,2,0),"-")</f>
        <v>-</v>
      </c>
      <c r="D5943" s="6" t="str">
        <f t="shared" si="369"/>
        <v>-</v>
      </c>
      <c r="E5943" s="6" t="str">
        <f>IFERROR(VLOOKUP(B5943,总表!A:D,3,0),"-")</f>
        <v>-</v>
      </c>
      <c r="F5943" s="6" t="str">
        <f t="shared" si="370"/>
        <v>-</v>
      </c>
      <c r="H5943" s="6" t="str">
        <f>IF(IFERROR(VLOOKUP(B5943,总表!A:D,4,0),"露易")=0," ",IFERROR(VLOOKUP(B5943,总表!A:D,4,0),"-"))</f>
        <v>-</v>
      </c>
      <c r="I5943" s="6" t="str">
        <f t="shared" si="371"/>
        <v>-</v>
      </c>
    </row>
    <row r="5944" spans="1:9">
      <c r="A5944" s="6">
        <v>5943</v>
      </c>
      <c r="B5944" s="47" t="str">
        <f t="shared" si="368"/>
        <v>00001737</v>
      </c>
      <c r="C5944" s="47" t="str">
        <f>IFERROR(VLOOKUP(B5944,总表!A:B,2,0),"-")</f>
        <v>-</v>
      </c>
      <c r="D5944" s="6" t="str">
        <f t="shared" si="369"/>
        <v>-</v>
      </c>
      <c r="E5944" s="6" t="str">
        <f>IFERROR(VLOOKUP(B5944,总表!A:D,3,0),"-")</f>
        <v>-</v>
      </c>
      <c r="F5944" s="6" t="str">
        <f t="shared" si="370"/>
        <v>-</v>
      </c>
      <c r="H5944" s="6" t="str">
        <f>IF(IFERROR(VLOOKUP(B5944,总表!A:D,4,0),"露易")=0," ",IFERROR(VLOOKUP(B5944,总表!A:D,4,0),"-"))</f>
        <v>-</v>
      </c>
      <c r="I5944" s="6" t="str">
        <f t="shared" si="371"/>
        <v>-</v>
      </c>
    </row>
    <row r="5945" spans="1:9">
      <c r="A5945" s="6">
        <v>5944</v>
      </c>
      <c r="B5945" s="47" t="str">
        <f t="shared" si="368"/>
        <v>00001738</v>
      </c>
      <c r="C5945" s="47" t="str">
        <f>IFERROR(VLOOKUP(B5945,总表!A:B,2,0),"-")</f>
        <v>昆虫模型</v>
      </c>
      <c r="D5945" s="6" t="str">
        <f t="shared" si="369"/>
        <v>昆虫模型</v>
      </c>
      <c r="E5945" s="51" t="str">
        <f>IFERROR(VLOOKUP(B5945,总表!A:D,3,0),"-")</f>
        <v>凤蝶模型</v>
      </c>
      <c r="F5945" s="51" t="str">
        <f t="shared" si="370"/>
        <v>凤蝶模型</v>
      </c>
      <c r="H5945" s="6" t="str">
        <f>IF(IFERROR(VLOOKUP(B5945,总表!A:D,4,0),"露易")=0," ",IFERROR(VLOOKUP(B5945,总表!A:D,4,0),"-"))</f>
        <v> </v>
      </c>
      <c r="I5945" s="6" t="str">
        <f t="shared" si="371"/>
        <v> </v>
      </c>
    </row>
    <row r="5946" spans="1:9">
      <c r="A5946" s="6">
        <v>5945</v>
      </c>
      <c r="B5946" s="47" t="str">
        <f t="shared" si="368"/>
        <v>00001739</v>
      </c>
      <c r="C5946" s="47" t="str">
        <f>IFERROR(VLOOKUP(B5946,总表!A:B,2,0),"-")</f>
        <v>-</v>
      </c>
      <c r="D5946" s="6" t="str">
        <f t="shared" si="369"/>
        <v>-</v>
      </c>
      <c r="E5946" s="6" t="str">
        <f>IFERROR(VLOOKUP(B5946,总表!A:D,3,0),"-")</f>
        <v>-</v>
      </c>
      <c r="F5946" s="6" t="str">
        <f t="shared" si="370"/>
        <v>-</v>
      </c>
      <c r="H5946" s="6" t="str">
        <f>IF(IFERROR(VLOOKUP(B5946,总表!A:D,4,0),"露易")=0," ",IFERROR(VLOOKUP(B5946,总表!A:D,4,0),"-"))</f>
        <v>-</v>
      </c>
      <c r="I5946" s="6" t="str">
        <f t="shared" si="371"/>
        <v>-</v>
      </c>
    </row>
    <row r="5947" spans="1:9">
      <c r="A5947" s="6">
        <v>5946</v>
      </c>
      <c r="B5947" s="47" t="str">
        <f t="shared" si="368"/>
        <v>0000173A</v>
      </c>
      <c r="C5947" s="47" t="str">
        <f>IFERROR(VLOOKUP(B5947,总表!A:B,2,0),"-")</f>
        <v>帽子类</v>
      </c>
      <c r="D5947" s="6" t="str">
        <f t="shared" si="369"/>
        <v>帽子类</v>
      </c>
      <c r="E5947" s="6" t="str">
        <f>IFERROR(VLOOKUP(B5947,总表!A:D,3,0),"-")</f>
        <v>新年丝质礼帽</v>
      </c>
      <c r="F5947" s="6" t="str">
        <f t="shared" si="370"/>
        <v>新年丝质礼帽</v>
      </c>
      <c r="H5947" s="51" t="str">
        <f>IF(IFERROR(VLOOKUP(B5947,总表!A:D,4,0),"露易")=0," ",IFERROR(VLOOKUP(B5947,总表!A:D,4,0),"-"))</f>
        <v>红色</v>
      </c>
      <c r="I5947" s="51" t="str">
        <f t="shared" si="371"/>
        <v>红色</v>
      </c>
    </row>
    <row r="5948" spans="1:9">
      <c r="A5948" s="6">
        <v>5947</v>
      </c>
      <c r="B5948" s="47" t="str">
        <f t="shared" si="368"/>
        <v>0000173B</v>
      </c>
      <c r="C5948" s="47" t="str">
        <f>IFERROR(VLOOKUP(B5948,总表!A:B,2,0),"-")</f>
        <v>帽子类</v>
      </c>
      <c r="D5948" s="6" t="str">
        <f t="shared" si="369"/>
        <v>帽子类</v>
      </c>
      <c r="E5948" s="6" t="str">
        <f>IFERROR(VLOOKUP(B5948,总表!A:D,3,0),"-")</f>
        <v>新年丝质礼帽</v>
      </c>
      <c r="F5948" s="6" t="str">
        <f t="shared" si="370"/>
        <v>新年丝质礼帽</v>
      </c>
      <c r="H5948" s="51" t="str">
        <f>IF(IFERROR(VLOOKUP(B5948,总表!A:D,4,0),"露易")=0," ",IFERROR(VLOOKUP(B5948,总表!A:D,4,0),"-"))</f>
        <v>蓝色</v>
      </c>
      <c r="I5948" s="51" t="str">
        <f t="shared" si="371"/>
        <v>蓝色</v>
      </c>
    </row>
    <row r="5949" spans="1:9">
      <c r="A5949" s="6">
        <v>5948</v>
      </c>
      <c r="B5949" s="47" t="str">
        <f t="shared" si="368"/>
        <v>0000173C</v>
      </c>
      <c r="C5949" s="47" t="str">
        <f>IFERROR(VLOOKUP(B5949,总表!A:B,2,0),"-")</f>
        <v>帽子类</v>
      </c>
      <c r="D5949" s="6" t="str">
        <f t="shared" si="369"/>
        <v>帽子类</v>
      </c>
      <c r="E5949" s="6" t="str">
        <f>IFERROR(VLOOKUP(B5949,总表!A:D,3,0),"-")</f>
        <v>新年丝质礼帽</v>
      </c>
      <c r="F5949" s="6" t="str">
        <f t="shared" si="370"/>
        <v>新年丝质礼帽</v>
      </c>
      <c r="H5949" s="6" t="str">
        <f>IF(IFERROR(VLOOKUP(B5949,总表!A:D,4,0),"露易")=0," ",IFERROR(VLOOKUP(B5949,总表!A:D,4,0),"-"))</f>
        <v>黄色</v>
      </c>
      <c r="I5949" s="6" t="str">
        <f t="shared" si="371"/>
        <v>黄色</v>
      </c>
    </row>
    <row r="5950" spans="1:9">
      <c r="A5950" s="6">
        <v>5949</v>
      </c>
      <c r="B5950" s="47" t="str">
        <f t="shared" si="368"/>
        <v>0000173D</v>
      </c>
      <c r="C5950" s="47" t="str">
        <f>IFERROR(VLOOKUP(B5950,总表!A:B,2,0),"-")</f>
        <v>帽子类</v>
      </c>
      <c r="D5950" s="6" t="str">
        <f t="shared" si="369"/>
        <v>帽子类</v>
      </c>
      <c r="E5950" s="6" t="str">
        <f>IFERROR(VLOOKUP(B5950,总表!A:D,3,0),"-")</f>
        <v>新年丝质礼帽</v>
      </c>
      <c r="F5950" s="6" t="str">
        <f t="shared" si="370"/>
        <v>新年丝质礼帽</v>
      </c>
      <c r="H5950" s="51" t="str">
        <f>IF(IFERROR(VLOOKUP(B5950,总表!A:D,4,0),"露易")=0," ",IFERROR(VLOOKUP(B5950,总表!A:D,4,0),"-"))</f>
        <v>绿色</v>
      </c>
      <c r="I5950" s="51" t="str">
        <f t="shared" si="371"/>
        <v>绿色</v>
      </c>
    </row>
    <row r="5951" spans="1:9">
      <c r="A5951" s="6">
        <v>5950</v>
      </c>
      <c r="B5951" s="47" t="str">
        <f t="shared" si="368"/>
        <v>0000173E</v>
      </c>
      <c r="C5951" s="47" t="str">
        <f>IFERROR(VLOOKUP(B5951,总表!A:B,2,0),"-")</f>
        <v>帽子类</v>
      </c>
      <c r="D5951" s="6" t="str">
        <f t="shared" si="369"/>
        <v>帽子类</v>
      </c>
      <c r="E5951" s="6" t="str">
        <f>IFERROR(VLOOKUP(B5951,总表!A:D,3,0),"-")</f>
        <v>新年丝质礼帽</v>
      </c>
      <c r="F5951" s="6" t="str">
        <f t="shared" si="370"/>
        <v>新年丝质礼帽</v>
      </c>
      <c r="H5951" s="6" t="str">
        <f>IF(IFERROR(VLOOKUP(B5951,总表!A:D,4,0),"露易")=0," ",IFERROR(VLOOKUP(B5951,总表!A:D,4,0),"-"))</f>
        <v>橘色</v>
      </c>
      <c r="I5951" s="6" t="str">
        <f t="shared" si="371"/>
        <v>橘色</v>
      </c>
    </row>
    <row r="5952" spans="1:9">
      <c r="A5952" s="6">
        <v>5951</v>
      </c>
      <c r="B5952" s="47" t="str">
        <f t="shared" si="368"/>
        <v>0000173F</v>
      </c>
      <c r="C5952" s="47" t="str">
        <f>IFERROR(VLOOKUP(B5952,总表!A:B,2,0),"-")</f>
        <v>帽子类</v>
      </c>
      <c r="D5952" s="6" t="str">
        <f t="shared" si="369"/>
        <v>帽子类</v>
      </c>
      <c r="E5952" s="6" t="str">
        <f>IFERROR(VLOOKUP(B5952,总表!A:D,3,0),"-")</f>
        <v>新年丝质礼帽</v>
      </c>
      <c r="F5952" s="6" t="str">
        <f t="shared" si="370"/>
        <v>新年丝质礼帽</v>
      </c>
      <c r="H5952" s="6" t="str">
        <f>IF(IFERROR(VLOOKUP(B5952,总表!A:D,4,0),"露易")=0," ",IFERROR(VLOOKUP(B5952,总表!A:D,4,0),"-"))</f>
        <v>紫色</v>
      </c>
      <c r="I5952" s="6" t="str">
        <f t="shared" si="371"/>
        <v>紫色</v>
      </c>
    </row>
    <row r="5953" spans="1:9">
      <c r="A5953" s="6">
        <v>5952</v>
      </c>
      <c r="B5953" s="47" t="str">
        <f t="shared" si="368"/>
        <v>00001740</v>
      </c>
      <c r="C5953" s="47" t="str">
        <f>IFERROR(VLOOKUP(B5953,总表!A:B,2,0),"-")</f>
        <v>帽子类</v>
      </c>
      <c r="D5953" s="6" t="str">
        <f t="shared" si="369"/>
        <v>帽子类</v>
      </c>
      <c r="E5953" s="6" t="str">
        <f>IFERROR(VLOOKUP(B5953,总表!A:D,3,0),"-")</f>
        <v>新年丝质礼帽</v>
      </c>
      <c r="F5953" s="6" t="str">
        <f t="shared" si="370"/>
        <v>新年丝质礼帽</v>
      </c>
      <c r="H5953" s="6" t="str">
        <f>IF(IFERROR(VLOOKUP(B5953,总表!A:D,4,0),"露易")=0," ",IFERROR(VLOOKUP(B5953,总表!A:D,4,0),"-"))</f>
        <v>粉红</v>
      </c>
      <c r="I5953" s="6" t="str">
        <f t="shared" si="371"/>
        <v>粉红</v>
      </c>
    </row>
    <row r="5954" spans="1:9">
      <c r="A5954" s="6">
        <v>5953</v>
      </c>
      <c r="B5954" s="47" t="str">
        <f t="shared" ref="B5954:B6017" si="372">DEC2HEX(ROW(A5953),8)</f>
        <v>00001741</v>
      </c>
      <c r="C5954" s="47" t="str">
        <f>IFERROR(VLOOKUP(B5954,总表!A:B,2,0),"-")</f>
        <v>帽子类</v>
      </c>
      <c r="D5954" s="6" t="str">
        <f t="shared" ref="D5954:D6017" si="373">C5954</f>
        <v>帽子类</v>
      </c>
      <c r="E5954" s="6" t="str">
        <f>IFERROR(VLOOKUP(B5954,总表!A:D,3,0),"-")</f>
        <v>新年丝质礼帽</v>
      </c>
      <c r="F5954" s="6" t="str">
        <f t="shared" ref="F5954:F6017" si="374">E5954</f>
        <v>新年丝质礼帽</v>
      </c>
      <c r="H5954" s="6" t="str">
        <f>IF(IFERROR(VLOOKUP(B5954,总表!A:D,4,0),"露易")=0," ",IFERROR(VLOOKUP(B5954,总表!A:D,4,0),"-"))</f>
        <v>浅蓝色</v>
      </c>
      <c r="I5954" s="6" t="str">
        <f t="shared" ref="I5954:I6017" si="375">H5954</f>
        <v>浅蓝色</v>
      </c>
    </row>
    <row r="5955" spans="1:9">
      <c r="A5955" s="6">
        <v>5954</v>
      </c>
      <c r="B5955" s="47" t="str">
        <f t="shared" si="372"/>
        <v>00001742</v>
      </c>
      <c r="C5955" s="50" t="str">
        <f>IFERROR(VLOOKUP(B5955,总表!A:B,2,0),"-")</f>
        <v>摆设类</v>
      </c>
      <c r="D5955" s="51" t="str">
        <f t="shared" si="373"/>
        <v>摆设类</v>
      </c>
      <c r="E5955" s="6" t="str">
        <f>IFERROR(VLOOKUP(B5955,总表!A:D,3,0),"-")</f>
        <v>白羊座木马</v>
      </c>
      <c r="F5955" s="6" t="str">
        <f t="shared" si="374"/>
        <v>白羊座木马</v>
      </c>
      <c r="H5955" s="6" t="str">
        <f>IF(IFERROR(VLOOKUP(B5955,总表!A:D,4,0),"露易")=0," ",IFERROR(VLOOKUP(B5955,总表!A:D,4,0),"-"))</f>
        <v> </v>
      </c>
      <c r="I5955" s="6" t="str">
        <f t="shared" si="375"/>
        <v> </v>
      </c>
    </row>
    <row r="5956" spans="1:9">
      <c r="A5956" s="6">
        <v>5955</v>
      </c>
      <c r="B5956" s="47" t="str">
        <f t="shared" si="372"/>
        <v>00001743</v>
      </c>
      <c r="C5956" s="50" t="str">
        <f>IFERROR(VLOOKUP(B5956,总表!A:B,2,0),"-")</f>
        <v>摆设类</v>
      </c>
      <c r="D5956" s="51" t="str">
        <f t="shared" si="373"/>
        <v>摆设类</v>
      </c>
      <c r="E5956" s="51" t="str">
        <f>IFERROR(VLOOKUP(B5956,总表!A:D,3,0),"-")</f>
        <v>处女座竖琴</v>
      </c>
      <c r="F5956" s="51" t="str">
        <f t="shared" si="374"/>
        <v>处女座竖琴</v>
      </c>
      <c r="H5956" s="6" t="str">
        <f>IF(IFERROR(VLOOKUP(B5956,总表!A:D,4,0),"露易")=0," ",IFERROR(VLOOKUP(B5956,总表!A:D,4,0),"-"))</f>
        <v> </v>
      </c>
      <c r="I5956" s="6" t="str">
        <f t="shared" si="375"/>
        <v> </v>
      </c>
    </row>
    <row r="5957" spans="1:9">
      <c r="A5957" s="6">
        <v>5956</v>
      </c>
      <c r="B5957" s="47" t="str">
        <f t="shared" si="372"/>
        <v>00001744</v>
      </c>
      <c r="C5957" s="50" t="str">
        <f>IFERROR(VLOOKUP(B5957,总表!A:B,2,0),"-")</f>
        <v>摆设类</v>
      </c>
      <c r="D5957" s="51" t="str">
        <f t="shared" si="373"/>
        <v>摆设类</v>
      </c>
      <c r="E5957" s="6" t="str">
        <f>IFERROR(VLOOKUP(B5957,总表!A:D,3,0),"-")</f>
        <v>水瓶座水瓶</v>
      </c>
      <c r="F5957" s="6" t="str">
        <f t="shared" si="374"/>
        <v>水瓶座水瓶</v>
      </c>
      <c r="H5957" s="6" t="str">
        <f>IF(IFERROR(VLOOKUP(B5957,总表!A:D,4,0),"露易")=0," ",IFERROR(VLOOKUP(B5957,总表!A:D,4,0),"-"))</f>
        <v> </v>
      </c>
      <c r="I5957" s="6" t="str">
        <f t="shared" si="375"/>
        <v> </v>
      </c>
    </row>
    <row r="5958" spans="1:9">
      <c r="A5958" s="6">
        <v>5957</v>
      </c>
      <c r="B5958" s="47" t="str">
        <f t="shared" si="372"/>
        <v>00001745</v>
      </c>
      <c r="C5958" s="50" t="str">
        <f>IFERROR(VLOOKUP(B5958,总表!A:B,2,0),"-")</f>
        <v>摆设类</v>
      </c>
      <c r="D5958" s="51" t="str">
        <f t="shared" si="373"/>
        <v>摆设类</v>
      </c>
      <c r="E5958" s="6" t="str">
        <f>IFERROR(VLOOKUP(B5958,总表!A:D,3,0),"-")</f>
        <v>摩羯座摆饰</v>
      </c>
      <c r="F5958" s="6" t="str">
        <f t="shared" si="374"/>
        <v>摩羯座摆饰</v>
      </c>
      <c r="H5958" s="6" t="str">
        <f>IF(IFERROR(VLOOKUP(B5958,总表!A:D,4,0),"露易")=0," ",IFERROR(VLOOKUP(B5958,总表!A:D,4,0),"-"))</f>
        <v> </v>
      </c>
      <c r="I5958" s="6" t="str">
        <f t="shared" si="375"/>
        <v> </v>
      </c>
    </row>
    <row r="5959" spans="1:9">
      <c r="A5959" s="6">
        <v>5958</v>
      </c>
      <c r="B5959" s="47" t="str">
        <f t="shared" si="372"/>
        <v>00001746</v>
      </c>
      <c r="C5959" s="50" t="str">
        <f>IFERROR(VLOOKUP(B5959,总表!A:B,2,0),"-")</f>
        <v>摆设类</v>
      </c>
      <c r="D5959" s="51" t="str">
        <f t="shared" si="373"/>
        <v>摆设类</v>
      </c>
      <c r="E5959" s="6" t="str">
        <f>IFERROR(VLOOKUP(B5959,总表!A:D,3,0),"-")</f>
        <v>射手座箭矢</v>
      </c>
      <c r="F5959" s="6" t="str">
        <f t="shared" si="374"/>
        <v>射手座箭矢</v>
      </c>
      <c r="H5959" s="6" t="str">
        <f>IF(IFERROR(VLOOKUP(B5959,总表!A:D,4,0),"露易")=0," ",IFERROR(VLOOKUP(B5959,总表!A:D,4,0),"-"))</f>
        <v> </v>
      </c>
      <c r="I5959" s="6" t="str">
        <f t="shared" si="375"/>
        <v> </v>
      </c>
    </row>
    <row r="5960" spans="1:9">
      <c r="A5960" s="6">
        <v>5959</v>
      </c>
      <c r="B5960" s="47" t="str">
        <f t="shared" si="372"/>
        <v>00001747</v>
      </c>
      <c r="C5960" s="50" t="str">
        <f>IFERROR(VLOOKUP(B5960,总表!A:B,2,0),"-")</f>
        <v>摆设类</v>
      </c>
      <c r="D5960" s="51" t="str">
        <f t="shared" si="373"/>
        <v>摆设类</v>
      </c>
      <c r="E5960" s="6" t="str">
        <f>IFERROR(VLOOKUP(B5960,总表!A:D,3,0),"-")</f>
        <v>巨蟹座桌子</v>
      </c>
      <c r="F5960" s="6" t="str">
        <f t="shared" si="374"/>
        <v>巨蟹座桌子</v>
      </c>
      <c r="H5960" s="6" t="str">
        <f>IF(IFERROR(VLOOKUP(B5960,总表!A:D,4,0),"露易")=0," ",IFERROR(VLOOKUP(B5960,总表!A:D,4,0),"-"))</f>
        <v> </v>
      </c>
      <c r="I5960" s="6" t="str">
        <f t="shared" si="375"/>
        <v> </v>
      </c>
    </row>
    <row r="5961" spans="1:9">
      <c r="A5961" s="6">
        <v>5960</v>
      </c>
      <c r="B5961" s="47" t="str">
        <f t="shared" si="372"/>
        <v>00001748</v>
      </c>
      <c r="C5961" s="50" t="str">
        <f>IFERROR(VLOOKUP(B5961,总表!A:B,2,0),"-")</f>
        <v>摆设类</v>
      </c>
      <c r="D5961" s="51" t="str">
        <f t="shared" si="373"/>
        <v>摆设类</v>
      </c>
      <c r="E5961" s="6" t="str">
        <f>IFERROR(VLOOKUP(B5961,总表!A:D,3,0),"-")</f>
        <v>双子座衣柜</v>
      </c>
      <c r="F5961" s="6" t="str">
        <f t="shared" si="374"/>
        <v>双子座衣柜</v>
      </c>
      <c r="H5961" s="6" t="str">
        <f>IF(IFERROR(VLOOKUP(B5961,总表!A:D,4,0),"露易")=0," ",IFERROR(VLOOKUP(B5961,总表!A:D,4,0),"-"))</f>
        <v> </v>
      </c>
      <c r="I5961" s="6" t="str">
        <f t="shared" si="375"/>
        <v> </v>
      </c>
    </row>
    <row r="5962" spans="1:9">
      <c r="A5962" s="6">
        <v>5961</v>
      </c>
      <c r="B5962" s="47" t="str">
        <f t="shared" si="372"/>
        <v>00001749</v>
      </c>
      <c r="C5962" s="50" t="str">
        <f>IFERROR(VLOOKUP(B5962,总表!A:B,2,0),"-")</f>
        <v>摆设类</v>
      </c>
      <c r="D5962" s="51" t="str">
        <f t="shared" si="373"/>
        <v>摆设类</v>
      </c>
      <c r="E5962" s="6" t="str">
        <f>IFERROR(VLOOKUP(B5962,总表!A:D,3,0),"-")</f>
        <v>金牛座浴缸</v>
      </c>
      <c r="F5962" s="6" t="str">
        <f t="shared" si="374"/>
        <v>金牛座浴缸</v>
      </c>
      <c r="H5962" s="6" t="str">
        <f>IF(IFERROR(VLOOKUP(B5962,总表!A:D,4,0),"露易")=0," ",IFERROR(VLOOKUP(B5962,总表!A:D,4,0),"-"))</f>
        <v> </v>
      </c>
      <c r="I5962" s="6" t="str">
        <f t="shared" si="375"/>
        <v> </v>
      </c>
    </row>
    <row r="5963" spans="1:9">
      <c r="A5963" s="6">
        <v>5962</v>
      </c>
      <c r="B5963" s="47" t="str">
        <f t="shared" si="372"/>
        <v>0000174A</v>
      </c>
      <c r="C5963" s="50" t="str">
        <f>IFERROR(VLOOKUP(B5963,总表!A:B,2,0),"-")</f>
        <v>摆设类</v>
      </c>
      <c r="D5963" s="51" t="str">
        <f t="shared" si="373"/>
        <v>摆设类</v>
      </c>
      <c r="E5963" s="6" t="str">
        <f>IFERROR(VLOOKUP(B5963,总表!A:D,3,0),"-")</f>
        <v>天蝎座灯</v>
      </c>
      <c r="F5963" s="6" t="str">
        <f t="shared" si="374"/>
        <v>天蝎座灯</v>
      </c>
      <c r="H5963" s="6" t="str">
        <f>IF(IFERROR(VLOOKUP(B5963,总表!A:D,4,0),"露易")=0," ",IFERROR(VLOOKUP(B5963,总表!A:D,4,0),"-"))</f>
        <v> </v>
      </c>
      <c r="I5963" s="6" t="str">
        <f t="shared" si="375"/>
        <v> </v>
      </c>
    </row>
    <row r="5964" spans="1:9">
      <c r="A5964" s="6">
        <v>5963</v>
      </c>
      <c r="B5964" s="47" t="str">
        <f t="shared" si="372"/>
        <v>0000174B</v>
      </c>
      <c r="C5964" s="50" t="str">
        <f>IFERROR(VLOOKUP(B5964,总表!A:B,2,0),"-")</f>
        <v>摆设类</v>
      </c>
      <c r="D5964" s="51" t="str">
        <f t="shared" si="373"/>
        <v>摆设类</v>
      </c>
      <c r="E5964" s="6" t="str">
        <f>IFERROR(VLOOKUP(B5964,总表!A:D,3,0),"-")</f>
        <v>双鱼座灯</v>
      </c>
      <c r="F5964" s="6" t="str">
        <f t="shared" si="374"/>
        <v>双鱼座灯</v>
      </c>
      <c r="H5964" s="6" t="str">
        <f>IF(IFERROR(VLOOKUP(B5964,总表!A:D,4,0),"露易")=0," ",IFERROR(VLOOKUP(B5964,总表!A:D,4,0),"-"))</f>
        <v> </v>
      </c>
      <c r="I5964" s="6" t="str">
        <f t="shared" si="375"/>
        <v> </v>
      </c>
    </row>
    <row r="5965" spans="1:9">
      <c r="A5965" s="6">
        <v>5964</v>
      </c>
      <c r="B5965" s="47" t="str">
        <f t="shared" si="372"/>
        <v>0000174C</v>
      </c>
      <c r="C5965" s="50" t="str">
        <f>IFERROR(VLOOKUP(B5965,总表!A:B,2,0),"-")</f>
        <v>摆设类</v>
      </c>
      <c r="D5965" s="51" t="str">
        <f t="shared" si="373"/>
        <v>摆设类</v>
      </c>
      <c r="E5965" s="51" t="str">
        <f>IFERROR(VLOOKUP(B5965,总表!A:D,3,0),"-")</f>
        <v>狮子座雕塑</v>
      </c>
      <c r="F5965" s="51" t="str">
        <f t="shared" si="374"/>
        <v>狮子座雕塑</v>
      </c>
      <c r="H5965" s="6" t="str">
        <f>IF(IFERROR(VLOOKUP(B5965,总表!A:D,4,0),"露易")=0," ",IFERROR(VLOOKUP(B5965,总表!A:D,4,0),"-"))</f>
        <v> </v>
      </c>
      <c r="I5965" s="6" t="str">
        <f t="shared" si="375"/>
        <v> </v>
      </c>
    </row>
    <row r="5966" spans="1:9">
      <c r="A5966" s="6">
        <v>5965</v>
      </c>
      <c r="B5966" s="47" t="str">
        <f t="shared" si="372"/>
        <v>0000174D</v>
      </c>
      <c r="C5966" s="47" t="str">
        <f>IFERROR(VLOOKUP(B5966,总表!A:B,2,0),"-")</f>
        <v>-</v>
      </c>
      <c r="D5966" s="6" t="str">
        <f t="shared" si="373"/>
        <v>-</v>
      </c>
      <c r="E5966" s="6" t="str">
        <f>IFERROR(VLOOKUP(B5966,总表!A:D,3,0),"-")</f>
        <v>-</v>
      </c>
      <c r="F5966" s="6" t="str">
        <f t="shared" si="374"/>
        <v>-</v>
      </c>
      <c r="H5966" s="6" t="str">
        <f>IF(IFERROR(VLOOKUP(B5966,总表!A:D,4,0),"露易")=0," ",IFERROR(VLOOKUP(B5966,总表!A:D,4,0),"-"))</f>
        <v>-</v>
      </c>
      <c r="I5966" s="6" t="str">
        <f t="shared" si="375"/>
        <v>-</v>
      </c>
    </row>
    <row r="5967" spans="1:9">
      <c r="A5967" s="6">
        <v>5966</v>
      </c>
      <c r="B5967" s="47" t="str">
        <f t="shared" si="372"/>
        <v>0000174E</v>
      </c>
      <c r="C5967" s="47" t="str">
        <f>IFERROR(VLOOKUP(B5967,总表!A:B,2,0),"-")</f>
        <v>-</v>
      </c>
      <c r="D5967" s="6" t="str">
        <f t="shared" si="373"/>
        <v>-</v>
      </c>
      <c r="E5967" s="6" t="str">
        <f>IFERROR(VLOOKUP(B5967,总表!A:D,3,0),"-")</f>
        <v>-</v>
      </c>
      <c r="F5967" s="6" t="str">
        <f t="shared" si="374"/>
        <v>-</v>
      </c>
      <c r="H5967" s="6" t="str">
        <f>IF(IFERROR(VLOOKUP(B5967,总表!A:D,4,0),"露易")=0," ",IFERROR(VLOOKUP(B5967,总表!A:D,4,0),"-"))</f>
        <v>-</v>
      </c>
      <c r="I5967" s="6" t="str">
        <f t="shared" si="375"/>
        <v>-</v>
      </c>
    </row>
    <row r="5968" spans="1:9">
      <c r="A5968" s="6">
        <v>5967</v>
      </c>
      <c r="B5968" s="47" t="str">
        <f t="shared" si="372"/>
        <v>0000174F</v>
      </c>
      <c r="C5968" s="47" t="str">
        <f>IFERROR(VLOOKUP(B5968,总表!A:B,2,0),"-")</f>
        <v>-</v>
      </c>
      <c r="D5968" s="6" t="str">
        <f t="shared" si="373"/>
        <v>-</v>
      </c>
      <c r="E5968" s="6" t="str">
        <f>IFERROR(VLOOKUP(B5968,总表!A:D,3,0),"-")</f>
        <v>-</v>
      </c>
      <c r="F5968" s="6" t="str">
        <f t="shared" si="374"/>
        <v>-</v>
      </c>
      <c r="H5968" s="6" t="str">
        <f>IF(IFERROR(VLOOKUP(B5968,总表!A:D,4,0),"露易")=0," ",IFERROR(VLOOKUP(B5968,总表!A:D,4,0),"-"))</f>
        <v>-</v>
      </c>
      <c r="I5968" s="6" t="str">
        <f t="shared" si="375"/>
        <v>-</v>
      </c>
    </row>
    <row r="5969" spans="1:9">
      <c r="A5969" s="6">
        <v>5968</v>
      </c>
      <c r="B5969" s="47" t="str">
        <f t="shared" si="372"/>
        <v>00001750</v>
      </c>
      <c r="C5969" s="47" t="str">
        <f>IFERROR(VLOOKUP(B5969,总表!A:B,2,0),"-")</f>
        <v>-</v>
      </c>
      <c r="D5969" s="6" t="str">
        <f t="shared" si="373"/>
        <v>-</v>
      </c>
      <c r="E5969" s="6" t="str">
        <f>IFERROR(VLOOKUP(B5969,总表!A:D,3,0),"-")</f>
        <v>-</v>
      </c>
      <c r="F5969" s="6" t="str">
        <f t="shared" si="374"/>
        <v>-</v>
      </c>
      <c r="H5969" s="6" t="str">
        <f>IF(IFERROR(VLOOKUP(B5969,总表!A:D,4,0),"露易")=0," ",IFERROR(VLOOKUP(B5969,总表!A:D,4,0),"-"))</f>
        <v>-</v>
      </c>
      <c r="I5969" s="6" t="str">
        <f t="shared" si="375"/>
        <v>-</v>
      </c>
    </row>
    <row r="5970" spans="1:9">
      <c r="A5970" s="6">
        <v>5969</v>
      </c>
      <c r="B5970" s="47" t="str">
        <f t="shared" si="372"/>
        <v>00001751</v>
      </c>
      <c r="C5970" s="47" t="str">
        <f>IFERROR(VLOOKUP(B5970,总表!A:B,2,0),"-")</f>
        <v>-</v>
      </c>
      <c r="D5970" s="6" t="str">
        <f t="shared" si="373"/>
        <v>-</v>
      </c>
      <c r="E5970" s="6" t="str">
        <f>IFERROR(VLOOKUP(B5970,总表!A:D,3,0),"-")</f>
        <v>-</v>
      </c>
      <c r="F5970" s="6" t="str">
        <f t="shared" si="374"/>
        <v>-</v>
      </c>
      <c r="H5970" s="6" t="str">
        <f>IF(IFERROR(VLOOKUP(B5970,总表!A:D,4,0),"露易")=0," ",IFERROR(VLOOKUP(B5970,总表!A:D,4,0),"-"))</f>
        <v>-</v>
      </c>
      <c r="I5970" s="6" t="str">
        <f t="shared" si="375"/>
        <v>-</v>
      </c>
    </row>
    <row r="5971" spans="1:9">
      <c r="A5971" s="6">
        <v>5970</v>
      </c>
      <c r="B5971" s="47" t="str">
        <f t="shared" si="372"/>
        <v>00001752</v>
      </c>
      <c r="C5971" s="50" t="str">
        <f>IFERROR(VLOOKUP(B5971,总表!A:B,2,0),"-")</f>
        <v>摆设类</v>
      </c>
      <c r="D5971" s="51" t="str">
        <f t="shared" si="373"/>
        <v>摆设类</v>
      </c>
      <c r="E5971" s="6" t="str">
        <f>IFERROR(VLOOKUP(B5971,总表!A:D,3,0),"-")</f>
        <v>柴火</v>
      </c>
      <c r="F5971" s="6" t="str">
        <f t="shared" si="374"/>
        <v>柴火</v>
      </c>
      <c r="H5971" s="6" t="str">
        <f>IF(IFERROR(VLOOKUP(B5971,总表!A:D,4,0),"露易")=0," ",IFERROR(VLOOKUP(B5971,总表!A:D,4,0),"-"))</f>
        <v> </v>
      </c>
      <c r="I5971" s="6" t="str">
        <f t="shared" si="375"/>
        <v> </v>
      </c>
    </row>
    <row r="5972" spans="1:9">
      <c r="A5972" s="6">
        <v>5971</v>
      </c>
      <c r="B5972" s="47" t="str">
        <f t="shared" si="372"/>
        <v>00001753</v>
      </c>
      <c r="C5972" s="47" t="str">
        <f>IFERROR(VLOOKUP(B5972,总表!A:B,2,0),"-")</f>
        <v>-</v>
      </c>
      <c r="D5972" s="6" t="str">
        <f t="shared" si="373"/>
        <v>-</v>
      </c>
      <c r="E5972" s="6" t="str">
        <f>IFERROR(VLOOKUP(B5972,总表!A:D,3,0),"-")</f>
        <v>-</v>
      </c>
      <c r="F5972" s="6" t="str">
        <f t="shared" si="374"/>
        <v>-</v>
      </c>
      <c r="H5972" s="6" t="str">
        <f>IF(IFERROR(VLOOKUP(B5972,总表!A:D,4,0),"露易")=0," ",IFERROR(VLOOKUP(B5972,总表!A:D,4,0),"-"))</f>
        <v>-</v>
      </c>
      <c r="I5972" s="6" t="str">
        <f t="shared" si="375"/>
        <v>-</v>
      </c>
    </row>
    <row r="5973" spans="1:9">
      <c r="A5973" s="6">
        <v>5972</v>
      </c>
      <c r="B5973" s="47" t="str">
        <f t="shared" si="372"/>
        <v>00001754</v>
      </c>
      <c r="C5973" s="50" t="str">
        <f>IFERROR(VLOOKUP(B5973,总表!A:B,2,0),"-")</f>
        <v>摆设类</v>
      </c>
      <c r="D5973" s="51" t="str">
        <f t="shared" si="373"/>
        <v>摆设类</v>
      </c>
      <c r="E5973" s="6" t="str">
        <f>IFERROR(VLOOKUP(B5973,总表!A:D,3,0),"-")</f>
        <v>野外圆木长凳</v>
      </c>
      <c r="F5973" s="6" t="str">
        <f t="shared" si="374"/>
        <v>野外圆木长凳</v>
      </c>
      <c r="H5973" s="6" t="str">
        <f>IF(IFERROR(VLOOKUP(B5973,总表!A:D,4,0),"露易")=0," ",IFERROR(VLOOKUP(B5973,总表!A:D,4,0),"-"))</f>
        <v> </v>
      </c>
      <c r="I5973" s="6" t="str">
        <f t="shared" si="375"/>
        <v> </v>
      </c>
    </row>
    <row r="5974" spans="1:9">
      <c r="A5974" s="6">
        <v>5973</v>
      </c>
      <c r="B5974" s="47" t="str">
        <f t="shared" si="372"/>
        <v>00001755</v>
      </c>
      <c r="C5974" s="50" t="str">
        <f>IFERROR(VLOOKUP(B5974,总表!A:B,2,0),"-")</f>
        <v>摆设类</v>
      </c>
      <c r="D5974" s="51" t="str">
        <f t="shared" si="373"/>
        <v>摆设类</v>
      </c>
      <c r="E5974" s="51" t="str">
        <f>IFERROR(VLOOKUP(B5974,总表!A:D,3,0),"-")</f>
        <v>圆木桩</v>
      </c>
      <c r="F5974" s="51" t="str">
        <f t="shared" si="374"/>
        <v>圆木桩</v>
      </c>
      <c r="H5974" s="6" t="str">
        <f>IF(IFERROR(VLOOKUP(B5974,总表!A:D,4,0),"露易")=0," ",IFERROR(VLOOKUP(B5974,总表!A:D,4,0),"-"))</f>
        <v> </v>
      </c>
      <c r="I5974" s="6" t="str">
        <f t="shared" si="375"/>
        <v> </v>
      </c>
    </row>
    <row r="5975" spans="1:9">
      <c r="A5975" s="6">
        <v>5974</v>
      </c>
      <c r="B5975" s="47" t="str">
        <f t="shared" si="372"/>
        <v>00001756</v>
      </c>
      <c r="C5975" s="47" t="str">
        <f>IFERROR(VLOOKUP(B5975,总表!A:B,2,0),"-")</f>
        <v>-</v>
      </c>
      <c r="D5975" s="6" t="str">
        <f t="shared" si="373"/>
        <v>-</v>
      </c>
      <c r="E5975" s="6" t="str">
        <f>IFERROR(VLOOKUP(B5975,总表!A:D,3,0),"-")</f>
        <v>-</v>
      </c>
      <c r="F5975" s="6" t="str">
        <f t="shared" si="374"/>
        <v>-</v>
      </c>
      <c r="H5975" s="6" t="str">
        <f>IF(IFERROR(VLOOKUP(B5975,总表!A:D,4,0),"露易")=0," ",IFERROR(VLOOKUP(B5975,总表!A:D,4,0),"-"))</f>
        <v>-</v>
      </c>
      <c r="I5975" s="6" t="str">
        <f t="shared" si="375"/>
        <v>-</v>
      </c>
    </row>
    <row r="5976" spans="1:9">
      <c r="A5976" s="6">
        <v>5975</v>
      </c>
      <c r="B5976" s="47" t="str">
        <f t="shared" si="372"/>
        <v>00001757</v>
      </c>
      <c r="C5976" s="50" t="str">
        <f>IFERROR(VLOOKUP(B5976,总表!A:B,2,0),"-")</f>
        <v>摆设类</v>
      </c>
      <c r="D5976" s="51" t="str">
        <f t="shared" si="373"/>
        <v>摆设类</v>
      </c>
      <c r="E5976" s="6" t="str">
        <f>IFERROR(VLOOKUP(B5976,总表!A:D,3,0),"-")</f>
        <v>平衡玩具</v>
      </c>
      <c r="F5976" s="6" t="str">
        <f t="shared" si="374"/>
        <v>平衡玩具</v>
      </c>
      <c r="H5976" s="6" t="str">
        <f>IF(IFERROR(VLOOKUP(B5976,总表!A:D,4,0),"露易")=0," ",IFERROR(VLOOKUP(B5976,总表!A:D,4,0),"-"))</f>
        <v> </v>
      </c>
      <c r="I5976" s="6" t="str">
        <f t="shared" si="375"/>
        <v> </v>
      </c>
    </row>
    <row r="5977" spans="1:9">
      <c r="A5977" s="6">
        <v>5976</v>
      </c>
      <c r="B5977" s="47" t="str">
        <f t="shared" si="372"/>
        <v>00001758</v>
      </c>
      <c r="C5977" s="50" t="str">
        <f>IFERROR(VLOOKUP(B5977,总表!A:B,2,0),"-")</f>
        <v>摆设类</v>
      </c>
      <c r="D5977" s="51" t="str">
        <f t="shared" si="373"/>
        <v>摆设类</v>
      </c>
      <c r="E5977" s="6" t="str">
        <f>IFERROR(VLOOKUP(B5977,总表!A:D,3,0),"-")</f>
        <v>竹编球</v>
      </c>
      <c r="F5977" s="6" t="str">
        <f t="shared" si="374"/>
        <v>竹编球</v>
      </c>
      <c r="H5977" s="6" t="str">
        <f>IF(IFERROR(VLOOKUP(B5977,总表!A:D,4,0),"露易")=0," ",IFERROR(VLOOKUP(B5977,总表!A:D,4,0),"-"))</f>
        <v> </v>
      </c>
      <c r="I5977" s="6" t="str">
        <f t="shared" si="375"/>
        <v> </v>
      </c>
    </row>
    <row r="5978" spans="1:9">
      <c r="A5978" s="6">
        <v>5977</v>
      </c>
      <c r="B5978" s="47" t="str">
        <f t="shared" si="372"/>
        <v>00001759</v>
      </c>
      <c r="C5978" s="50" t="str">
        <f>IFERROR(VLOOKUP(B5978,总表!A:B,2,0),"-")</f>
        <v>摆设类</v>
      </c>
      <c r="D5978" s="51" t="str">
        <f t="shared" si="373"/>
        <v>摆设类</v>
      </c>
      <c r="E5978" s="6" t="str">
        <f>IFERROR(VLOOKUP(B5978,总表!A:D,3,0),"-")</f>
        <v>竹笋灯</v>
      </c>
      <c r="F5978" s="6" t="str">
        <f t="shared" si="374"/>
        <v>竹笋灯</v>
      </c>
      <c r="H5978" s="6" t="str">
        <f>IF(IFERROR(VLOOKUP(B5978,总表!A:D,4,0),"露易")=0," ",IFERROR(VLOOKUP(B5978,总表!A:D,4,0),"-"))</f>
        <v> </v>
      </c>
      <c r="I5978" s="6" t="str">
        <f t="shared" si="375"/>
        <v> </v>
      </c>
    </row>
    <row r="5979" spans="1:9">
      <c r="A5979" s="6">
        <v>5978</v>
      </c>
      <c r="B5979" s="47" t="str">
        <f t="shared" si="372"/>
        <v>0000175A</v>
      </c>
      <c r="C5979" s="50" t="str">
        <f>IFERROR(VLOOKUP(B5979,总表!A:B,2,0),"-")</f>
        <v>摆设类</v>
      </c>
      <c r="D5979" s="51" t="str">
        <f t="shared" si="373"/>
        <v>摆设类</v>
      </c>
      <c r="E5979" s="6" t="str">
        <f>IFERROR(VLOOKUP(B5979,总表!A:D,3,0),"-")</f>
        <v>竹制便当盒</v>
      </c>
      <c r="F5979" s="6" t="str">
        <f t="shared" si="374"/>
        <v>竹制便当盒</v>
      </c>
      <c r="H5979" s="6" t="str">
        <f>IF(IFERROR(VLOOKUP(B5979,总表!A:D,4,0),"露易")=0," ",IFERROR(VLOOKUP(B5979,总表!A:D,4,0),"-"))</f>
        <v> </v>
      </c>
      <c r="I5979" s="6" t="str">
        <f t="shared" si="375"/>
        <v> </v>
      </c>
    </row>
    <row r="5980" spans="1:9">
      <c r="A5980" s="6">
        <v>5979</v>
      </c>
      <c r="B5980" s="47" t="str">
        <f t="shared" si="372"/>
        <v>0000175B</v>
      </c>
      <c r="C5980" s="50" t="str">
        <f>IFERROR(VLOOKUP(B5980,总表!A:B,2,0),"-")</f>
        <v>摆设类</v>
      </c>
      <c r="D5980" s="51" t="str">
        <f t="shared" si="373"/>
        <v>摆设类</v>
      </c>
      <c r="E5980" s="6" t="str">
        <f>IFERROR(VLOOKUP(B5980,总表!A:D,3,0),"-")</f>
        <v>流水素面</v>
      </c>
      <c r="F5980" s="6" t="str">
        <f t="shared" si="374"/>
        <v>流水素面</v>
      </c>
      <c r="H5980" s="6" t="str">
        <f>IF(IFERROR(VLOOKUP(B5980,总表!A:D,4,0),"露易")=0," ",IFERROR(VLOOKUP(B5980,总表!A:D,4,0),"-"))</f>
        <v> </v>
      </c>
      <c r="I5980" s="6" t="str">
        <f t="shared" si="375"/>
        <v> </v>
      </c>
    </row>
    <row r="5981" spans="1:9">
      <c r="A5981" s="6">
        <v>5980</v>
      </c>
      <c r="B5981" s="47" t="str">
        <f t="shared" si="372"/>
        <v>0000175C</v>
      </c>
      <c r="C5981" s="47" t="str">
        <f>IFERROR(VLOOKUP(B5981,总表!A:B,2,0),"-")</f>
        <v>上衣</v>
      </c>
      <c r="D5981" s="6" t="str">
        <f t="shared" si="373"/>
        <v>上衣</v>
      </c>
      <c r="E5981" s="6" t="str">
        <f>IFERROR(VLOOKUP(B5981,总表!A:D,3,0),"-")</f>
        <v>斗牛犬运动服</v>
      </c>
      <c r="F5981" s="6" t="str">
        <f t="shared" si="374"/>
        <v>斗牛犬运动服</v>
      </c>
      <c r="H5981" s="6" t="str">
        <f>IF(IFERROR(VLOOKUP(B5981,总表!A:D,4,0),"露易")=0," ",IFERROR(VLOOKUP(B5981,总表!A:D,4,0),"-"))</f>
        <v>黑色</v>
      </c>
      <c r="I5981" s="6" t="str">
        <f t="shared" si="375"/>
        <v>黑色</v>
      </c>
    </row>
    <row r="5982" spans="1:9">
      <c r="A5982" s="6">
        <v>5981</v>
      </c>
      <c r="B5982" s="47" t="str">
        <f t="shared" si="372"/>
        <v>0000175D</v>
      </c>
      <c r="C5982" s="47" t="str">
        <f>IFERROR(VLOOKUP(B5982,总表!A:B,2,0),"-")</f>
        <v>-</v>
      </c>
      <c r="D5982" s="6" t="str">
        <f t="shared" si="373"/>
        <v>-</v>
      </c>
      <c r="E5982" s="6" t="str">
        <f>IFERROR(VLOOKUP(B5982,总表!A:D,3,0),"-")</f>
        <v>-</v>
      </c>
      <c r="F5982" s="6" t="str">
        <f t="shared" si="374"/>
        <v>-</v>
      </c>
      <c r="H5982" s="6" t="str">
        <f>IF(IFERROR(VLOOKUP(B5982,总表!A:D,4,0),"露易")=0," ",IFERROR(VLOOKUP(B5982,总表!A:D,4,0),"-"))</f>
        <v>-</v>
      </c>
      <c r="I5982" s="6" t="str">
        <f t="shared" si="375"/>
        <v>-</v>
      </c>
    </row>
    <row r="5983" spans="1:9">
      <c r="A5983" s="6">
        <v>5982</v>
      </c>
      <c r="B5983" s="47" t="str">
        <f t="shared" si="372"/>
        <v>0000175E</v>
      </c>
      <c r="C5983" s="50" t="str">
        <f>IFERROR(VLOOKUP(B5983,总表!A:B,2,0),"-")</f>
        <v>贝类</v>
      </c>
      <c r="D5983" s="51" t="str">
        <f t="shared" si="373"/>
        <v>贝类</v>
      </c>
      <c r="E5983" s="6" t="str">
        <f>IFERROR(VLOOKUP(B5983,总表!A:D,3,0),"-")</f>
        <v>夏天贝壳</v>
      </c>
      <c r="F5983" s="6" t="str">
        <f t="shared" si="374"/>
        <v>夏天贝壳</v>
      </c>
      <c r="G5983" s="6">
        <v>600</v>
      </c>
      <c r="H5983" s="6" t="str">
        <f>IF(IFERROR(VLOOKUP(B5983,总表!A:D,4,0),"露易")=0," ",IFERROR(VLOOKUP(B5983,总表!A:D,4,0),"-"))</f>
        <v> </v>
      </c>
      <c r="I5983" s="6" t="str">
        <f t="shared" si="375"/>
        <v> </v>
      </c>
    </row>
    <row r="5984" spans="1:9">
      <c r="A5984" s="6">
        <v>5983</v>
      </c>
      <c r="B5984" s="47" t="str">
        <f t="shared" si="372"/>
        <v>0000175F</v>
      </c>
      <c r="C5984" s="47" t="str">
        <f>IFERROR(VLOOKUP(B5984,总表!A:B,2,0),"-")</f>
        <v>素材类</v>
      </c>
      <c r="D5984" s="6" t="str">
        <f t="shared" si="373"/>
        <v>素材类</v>
      </c>
      <c r="E5984" s="6" t="str">
        <f>IFERROR(VLOOKUP(B5984,总表!A:D,3,0),"-")</f>
        <v>星星碎片</v>
      </c>
      <c r="F5984" s="6" t="str">
        <f t="shared" si="374"/>
        <v>星星碎片</v>
      </c>
      <c r="H5984" s="6" t="str">
        <f>IF(IFERROR(VLOOKUP(B5984,总表!A:D,4,0),"露易")=0," ",IFERROR(VLOOKUP(B5984,总表!A:D,4,0),"-"))</f>
        <v> </v>
      </c>
      <c r="I5984" s="6" t="str">
        <f t="shared" si="375"/>
        <v> </v>
      </c>
    </row>
    <row r="5985" spans="1:9">
      <c r="A5985" s="6">
        <v>5984</v>
      </c>
      <c r="B5985" s="47" t="str">
        <f t="shared" si="372"/>
        <v>00001760</v>
      </c>
      <c r="C5985" s="47" t="str">
        <f>IFERROR(VLOOKUP(B5985,总表!A:B,2,0),"-")</f>
        <v>素材类</v>
      </c>
      <c r="D5985" s="6" t="str">
        <f t="shared" si="373"/>
        <v>素材类</v>
      </c>
      <c r="E5985" s="6" t="str">
        <f>IFERROR(VLOOKUP(B5985,总表!A:D,3,0),"-")</f>
        <v>大星星碎片</v>
      </c>
      <c r="F5985" s="6" t="str">
        <f t="shared" si="374"/>
        <v>大星星碎片</v>
      </c>
      <c r="H5985" s="6" t="str">
        <f>IF(IFERROR(VLOOKUP(B5985,总表!A:D,4,0),"露易")=0," ",IFERROR(VLOOKUP(B5985,总表!A:D,4,0),"-"))</f>
        <v> </v>
      </c>
      <c r="I5985" s="6" t="str">
        <f t="shared" si="375"/>
        <v> </v>
      </c>
    </row>
    <row r="5986" spans="1:9">
      <c r="A5986" s="6">
        <v>5985</v>
      </c>
      <c r="B5986" s="47" t="str">
        <f t="shared" si="372"/>
        <v>00001761</v>
      </c>
      <c r="C5986" s="47" t="str">
        <f>IFERROR(VLOOKUP(B5986,总表!A:B,2,0),"-")</f>
        <v>素材类</v>
      </c>
      <c r="D5986" s="6" t="str">
        <f t="shared" si="373"/>
        <v>素材类</v>
      </c>
      <c r="E5986" s="6" t="str">
        <f>IFERROR(VLOOKUP(B5986,总表!A:D,3,0),"-")</f>
        <v>摩羯座碎片</v>
      </c>
      <c r="F5986" s="6" t="str">
        <f t="shared" si="374"/>
        <v>摩羯座碎片</v>
      </c>
      <c r="H5986" s="6" t="str">
        <f>IF(IFERROR(VLOOKUP(B5986,总表!A:D,4,0),"露易")=0," ",IFERROR(VLOOKUP(B5986,总表!A:D,4,0),"-"))</f>
        <v> </v>
      </c>
      <c r="I5986" s="6" t="str">
        <f t="shared" si="375"/>
        <v> </v>
      </c>
    </row>
    <row r="5987" spans="1:9">
      <c r="A5987" s="6">
        <v>5986</v>
      </c>
      <c r="B5987" s="47" t="str">
        <f t="shared" si="372"/>
        <v>00001762</v>
      </c>
      <c r="C5987" s="47" t="str">
        <f>IFERROR(VLOOKUP(B5987,总表!A:B,2,0),"-")</f>
        <v>素材类</v>
      </c>
      <c r="D5987" s="6" t="str">
        <f t="shared" si="373"/>
        <v>素材类</v>
      </c>
      <c r="E5987" s="6" t="str">
        <f>IFERROR(VLOOKUP(B5987,总表!A:D,3,0),"-")</f>
        <v>水瓶座碎片</v>
      </c>
      <c r="F5987" s="6" t="str">
        <f t="shared" si="374"/>
        <v>水瓶座碎片</v>
      </c>
      <c r="H5987" s="6" t="str">
        <f>IF(IFERROR(VLOOKUP(B5987,总表!A:D,4,0),"露易")=0," ",IFERROR(VLOOKUP(B5987,总表!A:D,4,0),"-"))</f>
        <v> </v>
      </c>
      <c r="I5987" s="6" t="str">
        <f t="shared" si="375"/>
        <v> </v>
      </c>
    </row>
    <row r="5988" spans="1:9">
      <c r="A5988" s="6">
        <v>5987</v>
      </c>
      <c r="B5988" s="47" t="str">
        <f t="shared" si="372"/>
        <v>00001763</v>
      </c>
      <c r="C5988" s="47" t="str">
        <f>IFERROR(VLOOKUP(B5988,总表!A:B,2,0),"-")</f>
        <v>素材类</v>
      </c>
      <c r="D5988" s="6" t="str">
        <f t="shared" si="373"/>
        <v>素材类</v>
      </c>
      <c r="E5988" s="6" t="str">
        <f>IFERROR(VLOOKUP(B5988,总表!A:D,3,0),"-")</f>
        <v>双鱼座碎片</v>
      </c>
      <c r="F5988" s="6" t="str">
        <f t="shared" si="374"/>
        <v>双鱼座碎片</v>
      </c>
      <c r="H5988" s="6" t="str">
        <f>IF(IFERROR(VLOOKUP(B5988,总表!A:D,4,0),"露易")=0," ",IFERROR(VLOOKUP(B5988,总表!A:D,4,0),"-"))</f>
        <v> </v>
      </c>
      <c r="I5988" s="6" t="str">
        <f t="shared" si="375"/>
        <v> </v>
      </c>
    </row>
    <row r="5989" spans="1:9">
      <c r="A5989" s="6">
        <v>5988</v>
      </c>
      <c r="B5989" s="47" t="str">
        <f t="shared" si="372"/>
        <v>00001764</v>
      </c>
      <c r="C5989" s="47" t="str">
        <f>IFERROR(VLOOKUP(B5989,总表!A:B,2,0),"-")</f>
        <v>素材类</v>
      </c>
      <c r="D5989" s="6" t="str">
        <f t="shared" si="373"/>
        <v>素材类</v>
      </c>
      <c r="E5989" s="6" t="str">
        <f>IFERROR(VLOOKUP(B5989,总表!A:D,3,0),"-")</f>
        <v>白羊座碎片</v>
      </c>
      <c r="F5989" s="6" t="str">
        <f t="shared" si="374"/>
        <v>白羊座碎片</v>
      </c>
      <c r="H5989" s="6" t="str">
        <f>IF(IFERROR(VLOOKUP(B5989,总表!A:D,4,0),"露易")=0," ",IFERROR(VLOOKUP(B5989,总表!A:D,4,0),"-"))</f>
        <v> </v>
      </c>
      <c r="I5989" s="6" t="str">
        <f t="shared" si="375"/>
        <v> </v>
      </c>
    </row>
    <row r="5990" spans="1:9">
      <c r="A5990" s="6">
        <v>5989</v>
      </c>
      <c r="B5990" s="47" t="str">
        <f t="shared" si="372"/>
        <v>00001765</v>
      </c>
      <c r="C5990" s="47" t="str">
        <f>IFERROR(VLOOKUP(B5990,总表!A:B,2,0),"-")</f>
        <v>素材类</v>
      </c>
      <c r="D5990" s="6" t="str">
        <f t="shared" si="373"/>
        <v>素材类</v>
      </c>
      <c r="E5990" s="6" t="str">
        <f>IFERROR(VLOOKUP(B5990,总表!A:D,3,0),"-")</f>
        <v>金牛座碎片</v>
      </c>
      <c r="F5990" s="6" t="str">
        <f t="shared" si="374"/>
        <v>金牛座碎片</v>
      </c>
      <c r="H5990" s="6" t="str">
        <f>IF(IFERROR(VLOOKUP(B5990,总表!A:D,4,0),"露易")=0," ",IFERROR(VLOOKUP(B5990,总表!A:D,4,0),"-"))</f>
        <v> </v>
      </c>
      <c r="I5990" s="6" t="str">
        <f t="shared" si="375"/>
        <v> </v>
      </c>
    </row>
    <row r="5991" spans="1:9">
      <c r="A5991" s="6">
        <v>5990</v>
      </c>
      <c r="B5991" s="47" t="str">
        <f t="shared" si="372"/>
        <v>00001766</v>
      </c>
      <c r="C5991" s="47" t="str">
        <f>IFERROR(VLOOKUP(B5991,总表!A:B,2,0),"-")</f>
        <v>素材类</v>
      </c>
      <c r="D5991" s="6" t="str">
        <f t="shared" si="373"/>
        <v>素材类</v>
      </c>
      <c r="E5991" s="6" t="str">
        <f>IFERROR(VLOOKUP(B5991,总表!A:D,3,0),"-")</f>
        <v>双子座碎片</v>
      </c>
      <c r="F5991" s="6" t="str">
        <f t="shared" si="374"/>
        <v>双子座碎片</v>
      </c>
      <c r="H5991" s="6" t="str">
        <f>IF(IFERROR(VLOOKUP(B5991,总表!A:D,4,0),"露易")=0," ",IFERROR(VLOOKUP(B5991,总表!A:D,4,0),"-"))</f>
        <v> </v>
      </c>
      <c r="I5991" s="6" t="str">
        <f t="shared" si="375"/>
        <v> </v>
      </c>
    </row>
    <row r="5992" spans="1:9">
      <c r="A5992" s="6">
        <v>5991</v>
      </c>
      <c r="B5992" s="47" t="str">
        <f t="shared" si="372"/>
        <v>00001767</v>
      </c>
      <c r="C5992" s="47" t="str">
        <f>IFERROR(VLOOKUP(B5992,总表!A:B,2,0),"-")</f>
        <v>素材类</v>
      </c>
      <c r="D5992" s="6" t="str">
        <f t="shared" si="373"/>
        <v>素材类</v>
      </c>
      <c r="E5992" s="6" t="str">
        <f>IFERROR(VLOOKUP(B5992,总表!A:D,3,0),"-")</f>
        <v>巨蟹座碎片</v>
      </c>
      <c r="F5992" s="6" t="str">
        <f t="shared" si="374"/>
        <v>巨蟹座碎片</v>
      </c>
      <c r="H5992" s="6" t="str">
        <f>IF(IFERROR(VLOOKUP(B5992,总表!A:D,4,0),"露易")=0," ",IFERROR(VLOOKUP(B5992,总表!A:D,4,0),"-"))</f>
        <v> </v>
      </c>
      <c r="I5992" s="6" t="str">
        <f t="shared" si="375"/>
        <v> </v>
      </c>
    </row>
    <row r="5993" spans="1:9">
      <c r="A5993" s="6">
        <v>5992</v>
      </c>
      <c r="B5993" s="47" t="str">
        <f t="shared" si="372"/>
        <v>00001768</v>
      </c>
      <c r="C5993" s="47" t="str">
        <f>IFERROR(VLOOKUP(B5993,总表!A:B,2,0),"-")</f>
        <v>素材类</v>
      </c>
      <c r="D5993" s="6" t="str">
        <f t="shared" si="373"/>
        <v>素材类</v>
      </c>
      <c r="E5993" s="51" t="str">
        <f>IFERROR(VLOOKUP(B5993,总表!A:D,3,0),"-")</f>
        <v>狮子座碎片</v>
      </c>
      <c r="F5993" s="51" t="str">
        <f t="shared" si="374"/>
        <v>狮子座碎片</v>
      </c>
      <c r="H5993" s="6" t="str">
        <f>IF(IFERROR(VLOOKUP(B5993,总表!A:D,4,0),"露易")=0," ",IFERROR(VLOOKUP(B5993,总表!A:D,4,0),"-"))</f>
        <v> </v>
      </c>
      <c r="I5993" s="6" t="str">
        <f t="shared" si="375"/>
        <v> </v>
      </c>
    </row>
    <row r="5994" spans="1:9">
      <c r="A5994" s="6">
        <v>5993</v>
      </c>
      <c r="B5994" s="47" t="str">
        <f t="shared" si="372"/>
        <v>00001769</v>
      </c>
      <c r="C5994" s="47" t="str">
        <f>IFERROR(VLOOKUP(B5994,总表!A:B,2,0),"-")</f>
        <v>素材类</v>
      </c>
      <c r="D5994" s="6" t="str">
        <f t="shared" si="373"/>
        <v>素材类</v>
      </c>
      <c r="E5994" s="51" t="str">
        <f>IFERROR(VLOOKUP(B5994,总表!A:D,3,0),"-")</f>
        <v>处女座碎片</v>
      </c>
      <c r="F5994" s="51" t="str">
        <f t="shared" si="374"/>
        <v>处女座碎片</v>
      </c>
      <c r="H5994" s="6" t="str">
        <f>IF(IFERROR(VLOOKUP(B5994,总表!A:D,4,0),"露易")=0," ",IFERROR(VLOOKUP(B5994,总表!A:D,4,0),"-"))</f>
        <v> </v>
      </c>
      <c r="I5994" s="6" t="str">
        <f t="shared" si="375"/>
        <v> </v>
      </c>
    </row>
    <row r="5995" spans="1:9">
      <c r="A5995" s="6">
        <v>5994</v>
      </c>
      <c r="B5995" s="47" t="str">
        <f t="shared" si="372"/>
        <v>0000176A</v>
      </c>
      <c r="C5995" s="47" t="str">
        <f>IFERROR(VLOOKUP(B5995,总表!A:B,2,0),"-")</f>
        <v>素材类</v>
      </c>
      <c r="D5995" s="6" t="str">
        <f t="shared" si="373"/>
        <v>素材类</v>
      </c>
      <c r="E5995" s="6" t="str">
        <f>IFERROR(VLOOKUP(B5995,总表!A:D,3,0),"-")</f>
        <v>天秤座碎片</v>
      </c>
      <c r="F5995" s="6" t="str">
        <f t="shared" si="374"/>
        <v>天秤座碎片</v>
      </c>
      <c r="H5995" s="6" t="str">
        <f>IF(IFERROR(VLOOKUP(B5995,总表!A:D,4,0),"露易")=0," ",IFERROR(VLOOKUP(B5995,总表!A:D,4,0),"-"))</f>
        <v> </v>
      </c>
      <c r="I5995" s="6" t="str">
        <f t="shared" si="375"/>
        <v> </v>
      </c>
    </row>
    <row r="5996" spans="1:9">
      <c r="A5996" s="6">
        <v>5995</v>
      </c>
      <c r="B5996" s="47" t="str">
        <f t="shared" si="372"/>
        <v>0000176B</v>
      </c>
      <c r="C5996" s="47" t="str">
        <f>IFERROR(VLOOKUP(B5996,总表!A:B,2,0),"-")</f>
        <v>素材类</v>
      </c>
      <c r="D5996" s="6" t="str">
        <f t="shared" si="373"/>
        <v>素材类</v>
      </c>
      <c r="E5996" s="6" t="str">
        <f>IFERROR(VLOOKUP(B5996,总表!A:D,3,0),"-")</f>
        <v>天蝎座碎片</v>
      </c>
      <c r="F5996" s="6" t="str">
        <f t="shared" si="374"/>
        <v>天蝎座碎片</v>
      </c>
      <c r="H5996" s="6" t="str">
        <f>IF(IFERROR(VLOOKUP(B5996,总表!A:D,4,0),"露易")=0," ",IFERROR(VLOOKUP(B5996,总表!A:D,4,0),"-"))</f>
        <v> </v>
      </c>
      <c r="I5996" s="6" t="str">
        <f t="shared" si="375"/>
        <v> </v>
      </c>
    </row>
    <row r="5997" spans="1:9">
      <c r="A5997" s="6">
        <v>5996</v>
      </c>
      <c r="B5997" s="47" t="str">
        <f t="shared" si="372"/>
        <v>0000176C</v>
      </c>
      <c r="C5997" s="47" t="str">
        <f>IFERROR(VLOOKUP(B5997,总表!A:B,2,0),"-")</f>
        <v>素材类</v>
      </c>
      <c r="D5997" s="6" t="str">
        <f t="shared" si="373"/>
        <v>素材类</v>
      </c>
      <c r="E5997" s="6" t="str">
        <f>IFERROR(VLOOKUP(B5997,总表!A:D,3,0),"-")</f>
        <v>射手座碎片</v>
      </c>
      <c r="F5997" s="6" t="str">
        <f t="shared" si="374"/>
        <v>射手座碎片</v>
      </c>
      <c r="H5997" s="6" t="str">
        <f>IF(IFERROR(VLOOKUP(B5997,总表!A:D,4,0),"露易")=0," ",IFERROR(VLOOKUP(B5997,总表!A:D,4,0),"-"))</f>
        <v> </v>
      </c>
      <c r="I5997" s="6" t="str">
        <f t="shared" si="375"/>
        <v> </v>
      </c>
    </row>
    <row r="5998" spans="1:9">
      <c r="A5998" s="6">
        <v>5997</v>
      </c>
      <c r="B5998" s="47" t="str">
        <f t="shared" si="372"/>
        <v>0000176D</v>
      </c>
      <c r="C5998" s="47" t="str">
        <f>IFERROR(VLOOKUP(B5998,总表!A:B,2,0),"-")</f>
        <v>-</v>
      </c>
      <c r="D5998" s="6" t="str">
        <f t="shared" si="373"/>
        <v>-</v>
      </c>
      <c r="E5998" s="6" t="str">
        <f>IFERROR(VLOOKUP(B5998,总表!A:D,3,0),"-")</f>
        <v>-</v>
      </c>
      <c r="F5998" s="6" t="str">
        <f t="shared" si="374"/>
        <v>-</v>
      </c>
      <c r="H5998" s="6" t="str">
        <f>IF(IFERROR(VLOOKUP(B5998,总表!A:D,4,0),"露易")=0," ",IFERROR(VLOOKUP(B5998,总表!A:D,4,0),"-"))</f>
        <v>-</v>
      </c>
      <c r="I5998" s="6" t="str">
        <f t="shared" si="375"/>
        <v>-</v>
      </c>
    </row>
    <row r="5999" spans="1:9">
      <c r="A5999" s="6">
        <v>5998</v>
      </c>
      <c r="B5999" s="47" t="str">
        <f t="shared" si="372"/>
        <v>0000176E</v>
      </c>
      <c r="C5999" s="47" t="str">
        <f>IFERROR(VLOOKUP(B5999,总表!A:B,2,0),"-")</f>
        <v>-</v>
      </c>
      <c r="D5999" s="6" t="str">
        <f t="shared" si="373"/>
        <v>-</v>
      </c>
      <c r="E5999" s="6" t="str">
        <f>IFERROR(VLOOKUP(B5999,总表!A:D,3,0),"-")</f>
        <v>-</v>
      </c>
      <c r="F5999" s="6" t="str">
        <f t="shared" si="374"/>
        <v>-</v>
      </c>
      <c r="H5999" s="6" t="str">
        <f>IF(IFERROR(VLOOKUP(B5999,总表!A:D,4,0),"露易")=0," ",IFERROR(VLOOKUP(B5999,总表!A:D,4,0),"-"))</f>
        <v>-</v>
      </c>
      <c r="I5999" s="6" t="str">
        <f t="shared" si="375"/>
        <v>-</v>
      </c>
    </row>
    <row r="6000" spans="1:9">
      <c r="A6000" s="6">
        <v>5999</v>
      </c>
      <c r="B6000" s="47" t="str">
        <f t="shared" si="372"/>
        <v>0000176F</v>
      </c>
      <c r="C6000" s="47" t="str">
        <f>IFERROR(VLOOKUP(B6000,总表!A:B,2,0),"-")</f>
        <v>-</v>
      </c>
      <c r="D6000" s="6" t="str">
        <f t="shared" si="373"/>
        <v>-</v>
      </c>
      <c r="E6000" s="6" t="str">
        <f>IFERROR(VLOOKUP(B6000,总表!A:D,3,0),"-")</f>
        <v>-</v>
      </c>
      <c r="F6000" s="6" t="str">
        <f t="shared" si="374"/>
        <v>-</v>
      </c>
      <c r="H6000" s="6" t="str">
        <f>IF(IFERROR(VLOOKUP(B6000,总表!A:D,4,0),"露易")=0," ",IFERROR(VLOOKUP(B6000,总表!A:D,4,0),"-"))</f>
        <v>-</v>
      </c>
      <c r="I6000" s="6" t="str">
        <f t="shared" si="375"/>
        <v>-</v>
      </c>
    </row>
    <row r="6001" spans="1:9">
      <c r="A6001" s="6">
        <v>6000</v>
      </c>
      <c r="B6001" s="47" t="str">
        <f t="shared" si="372"/>
        <v>00001770</v>
      </c>
      <c r="C6001" s="47" t="str">
        <f>IFERROR(VLOOKUP(B6001,总表!A:B,2,0),"-")</f>
        <v>-</v>
      </c>
      <c r="D6001" s="6" t="str">
        <f t="shared" si="373"/>
        <v>-</v>
      </c>
      <c r="E6001" s="6" t="str">
        <f>IFERROR(VLOOKUP(B6001,总表!A:D,3,0),"-")</f>
        <v>-</v>
      </c>
      <c r="F6001" s="6" t="str">
        <f t="shared" si="374"/>
        <v>-</v>
      </c>
      <c r="H6001" s="6" t="str">
        <f>IF(IFERROR(VLOOKUP(B6001,总表!A:D,4,0),"露易")=0," ",IFERROR(VLOOKUP(B6001,总表!A:D,4,0),"-"))</f>
        <v>-</v>
      </c>
      <c r="I6001" s="6" t="str">
        <f t="shared" si="375"/>
        <v>-</v>
      </c>
    </row>
    <row r="6002" spans="1:9">
      <c r="A6002" s="6">
        <v>6001</v>
      </c>
      <c r="B6002" s="47" t="str">
        <f t="shared" si="372"/>
        <v>00001771</v>
      </c>
      <c r="C6002" s="47" t="str">
        <f>IFERROR(VLOOKUP(B6002,总表!A:B,2,0),"-")</f>
        <v>-</v>
      </c>
      <c r="D6002" s="6" t="str">
        <f t="shared" si="373"/>
        <v>-</v>
      </c>
      <c r="E6002" s="6" t="str">
        <f>IFERROR(VLOOKUP(B6002,总表!A:D,3,0),"-")</f>
        <v>-</v>
      </c>
      <c r="F6002" s="6" t="str">
        <f t="shared" si="374"/>
        <v>-</v>
      </c>
      <c r="H6002" s="6" t="str">
        <f>IF(IFERROR(VLOOKUP(B6002,总表!A:D,4,0),"露易")=0," ",IFERROR(VLOOKUP(B6002,总表!A:D,4,0),"-"))</f>
        <v>-</v>
      </c>
      <c r="I6002" s="6" t="str">
        <f t="shared" si="375"/>
        <v>-</v>
      </c>
    </row>
    <row r="6003" spans="1:9">
      <c r="A6003" s="6">
        <v>6002</v>
      </c>
      <c r="B6003" s="47" t="str">
        <f t="shared" si="372"/>
        <v>00001772</v>
      </c>
      <c r="C6003" s="47" t="str">
        <f>IFERROR(VLOOKUP(B6003,总表!A:B,2,0),"-")</f>
        <v>-</v>
      </c>
      <c r="D6003" s="6" t="str">
        <f t="shared" si="373"/>
        <v>-</v>
      </c>
      <c r="E6003" s="6" t="str">
        <f>IFERROR(VLOOKUP(B6003,总表!A:D,3,0),"-")</f>
        <v>-</v>
      </c>
      <c r="F6003" s="6" t="str">
        <f t="shared" si="374"/>
        <v>-</v>
      </c>
      <c r="H6003" s="6" t="str">
        <f>IF(IFERROR(VLOOKUP(B6003,总表!A:D,4,0),"露易")=0," ",IFERROR(VLOOKUP(B6003,总表!A:D,4,0),"-"))</f>
        <v>-</v>
      </c>
      <c r="I6003" s="6" t="str">
        <f t="shared" si="375"/>
        <v>-</v>
      </c>
    </row>
    <row r="6004" spans="1:9">
      <c r="A6004" s="6">
        <v>6003</v>
      </c>
      <c r="B6004" s="47" t="str">
        <f t="shared" si="372"/>
        <v>00001773</v>
      </c>
      <c r="C6004" s="47" t="str">
        <f>IFERROR(VLOOKUP(B6004,总表!A:B,2,0),"-")</f>
        <v>-</v>
      </c>
      <c r="D6004" s="6" t="str">
        <f t="shared" si="373"/>
        <v>-</v>
      </c>
      <c r="E6004" s="6" t="str">
        <f>IFERROR(VLOOKUP(B6004,总表!A:D,3,0),"-")</f>
        <v>-</v>
      </c>
      <c r="F6004" s="6" t="str">
        <f t="shared" si="374"/>
        <v>-</v>
      </c>
      <c r="H6004" s="6" t="str">
        <f>IF(IFERROR(VLOOKUP(B6004,总表!A:D,4,0),"露易")=0," ",IFERROR(VLOOKUP(B6004,总表!A:D,4,0),"-"))</f>
        <v>-</v>
      </c>
      <c r="I6004" s="6" t="str">
        <f t="shared" si="375"/>
        <v>-</v>
      </c>
    </row>
    <row r="6005" spans="1:9">
      <c r="A6005" s="6">
        <v>6004</v>
      </c>
      <c r="B6005" s="47" t="str">
        <f t="shared" si="372"/>
        <v>00001774</v>
      </c>
      <c r="C6005" s="47" t="str">
        <f>IFERROR(VLOOKUP(B6005,总表!A:B,2,0),"-")</f>
        <v>房内墙纸</v>
      </c>
      <c r="D6005" s="6" t="str">
        <f t="shared" si="373"/>
        <v>房内墙纸</v>
      </c>
      <c r="E6005" s="6" t="str">
        <f>IFERROR(VLOOKUP(B6005,总表!A:D,3,0),"-")</f>
        <v>Nook Inc.壁纸</v>
      </c>
      <c r="F6005" s="6" t="str">
        <f t="shared" si="374"/>
        <v>Nook Inc.壁纸</v>
      </c>
      <c r="H6005" s="6" t="str">
        <f>IF(IFERROR(VLOOKUP(B6005,总表!A:D,4,0),"露易")=0," ",IFERROR(VLOOKUP(B6005,总表!A:D,4,0),"-"))</f>
        <v> </v>
      </c>
      <c r="I6005" s="6" t="str">
        <f t="shared" si="375"/>
        <v> </v>
      </c>
    </row>
    <row r="6006" spans="1:9">
      <c r="A6006" s="6">
        <v>6005</v>
      </c>
      <c r="B6006" s="47" t="str">
        <f t="shared" si="372"/>
        <v>00001775</v>
      </c>
      <c r="C6006" s="47" t="str">
        <f>IFERROR(VLOOKUP(B6006,总表!A:B,2,0),"-")</f>
        <v>房内地板</v>
      </c>
      <c r="D6006" s="6" t="str">
        <f t="shared" si="373"/>
        <v>房内地板</v>
      </c>
      <c r="E6006" s="6" t="str">
        <f>IFERROR(VLOOKUP(B6006,总表!A:D,3,0),"-")</f>
        <v>Nook Inc.地板</v>
      </c>
      <c r="F6006" s="6" t="str">
        <f t="shared" si="374"/>
        <v>Nook Inc.地板</v>
      </c>
      <c r="H6006" s="6" t="str">
        <f>IF(IFERROR(VLOOKUP(B6006,总表!A:D,4,0),"露易")=0," ",IFERROR(VLOOKUP(B6006,总表!A:D,4,0),"-"))</f>
        <v> </v>
      </c>
      <c r="I6006" s="6" t="str">
        <f t="shared" si="375"/>
        <v> </v>
      </c>
    </row>
    <row r="6007" spans="1:9">
      <c r="A6007" s="6">
        <v>6006</v>
      </c>
      <c r="B6007" s="47" t="str">
        <f t="shared" si="372"/>
        <v>00001776</v>
      </c>
      <c r="C6007" s="47" t="str">
        <f>IFERROR(VLOOKUP(B6007,总表!A:B,2,0),"-")</f>
        <v>-</v>
      </c>
      <c r="D6007" s="6" t="str">
        <f t="shared" si="373"/>
        <v>-</v>
      </c>
      <c r="E6007" s="6" t="str">
        <f>IFERROR(VLOOKUP(B6007,总表!A:D,3,0),"-")</f>
        <v>-</v>
      </c>
      <c r="F6007" s="6" t="str">
        <f t="shared" si="374"/>
        <v>-</v>
      </c>
      <c r="H6007" s="6" t="str">
        <f>IF(IFERROR(VLOOKUP(B6007,总表!A:D,4,0),"露易")=0," ",IFERROR(VLOOKUP(B6007,总表!A:D,4,0),"-"))</f>
        <v>-</v>
      </c>
      <c r="I6007" s="6" t="str">
        <f t="shared" si="375"/>
        <v>-</v>
      </c>
    </row>
    <row r="6008" spans="1:9">
      <c r="A6008" s="6">
        <v>6007</v>
      </c>
      <c r="B6008" s="47" t="str">
        <f t="shared" si="372"/>
        <v>00001777</v>
      </c>
      <c r="C6008" s="47" t="str">
        <f>IFERROR(VLOOKUP(B6008,总表!A:B,2,0),"-")</f>
        <v>-</v>
      </c>
      <c r="D6008" s="6" t="str">
        <f t="shared" si="373"/>
        <v>-</v>
      </c>
      <c r="E6008" s="6" t="str">
        <f>IFERROR(VLOOKUP(B6008,总表!A:D,3,0),"-")</f>
        <v>-</v>
      </c>
      <c r="F6008" s="6" t="str">
        <f t="shared" si="374"/>
        <v>-</v>
      </c>
      <c r="H6008" s="6" t="str">
        <f>IF(IFERROR(VLOOKUP(B6008,总表!A:D,4,0),"露易")=0," ",IFERROR(VLOOKUP(B6008,总表!A:D,4,0),"-"))</f>
        <v>-</v>
      </c>
      <c r="I6008" s="6" t="str">
        <f t="shared" si="375"/>
        <v>-</v>
      </c>
    </row>
    <row r="6009" spans="1:9">
      <c r="A6009" s="6">
        <v>6008</v>
      </c>
      <c r="B6009" s="47" t="str">
        <f t="shared" si="372"/>
        <v>00001778</v>
      </c>
      <c r="C6009" s="47" t="str">
        <f>IFERROR(VLOOKUP(B6009,总表!A:B,2,0),"-")</f>
        <v>-</v>
      </c>
      <c r="D6009" s="6" t="str">
        <f t="shared" si="373"/>
        <v>-</v>
      </c>
      <c r="E6009" s="6" t="str">
        <f>IFERROR(VLOOKUP(B6009,总表!A:D,3,0),"-")</f>
        <v>-</v>
      </c>
      <c r="F6009" s="6" t="str">
        <f t="shared" si="374"/>
        <v>-</v>
      </c>
      <c r="H6009" s="6" t="str">
        <f>IF(IFERROR(VLOOKUP(B6009,总表!A:D,4,0),"露易")=0," ",IFERROR(VLOOKUP(B6009,总表!A:D,4,0),"-"))</f>
        <v>-</v>
      </c>
      <c r="I6009" s="6" t="str">
        <f t="shared" si="375"/>
        <v>-</v>
      </c>
    </row>
    <row r="6010" spans="1:9">
      <c r="A6010" s="6">
        <v>6009</v>
      </c>
      <c r="B6010" s="47" t="str">
        <f t="shared" si="372"/>
        <v>00001779</v>
      </c>
      <c r="C6010" s="47" t="str">
        <f>IFERROR(VLOOKUP(B6010,总表!A:B,2,0),"-")</f>
        <v>-</v>
      </c>
      <c r="D6010" s="6" t="str">
        <f t="shared" si="373"/>
        <v>-</v>
      </c>
      <c r="E6010" s="6" t="str">
        <f>IFERROR(VLOOKUP(B6010,总表!A:D,3,0),"-")</f>
        <v>-</v>
      </c>
      <c r="F6010" s="6" t="str">
        <f t="shared" si="374"/>
        <v>-</v>
      </c>
      <c r="H6010" s="6" t="str">
        <f>IF(IFERROR(VLOOKUP(B6010,总表!A:D,4,0),"露易")=0," ",IFERROR(VLOOKUP(B6010,总表!A:D,4,0),"-"))</f>
        <v>-</v>
      </c>
      <c r="I6010" s="6" t="str">
        <f t="shared" si="375"/>
        <v>-</v>
      </c>
    </row>
    <row r="6011" spans="1:9">
      <c r="A6011" s="6">
        <v>6010</v>
      </c>
      <c r="B6011" s="47" t="str">
        <f t="shared" si="372"/>
        <v>0000177A</v>
      </c>
      <c r="C6011" s="47" t="str">
        <f>IFERROR(VLOOKUP(B6011,总表!A:B,2,0),"-")</f>
        <v>-</v>
      </c>
      <c r="D6011" s="6" t="str">
        <f t="shared" si="373"/>
        <v>-</v>
      </c>
      <c r="E6011" s="6" t="str">
        <f>IFERROR(VLOOKUP(B6011,总表!A:D,3,0),"-")</f>
        <v>-</v>
      </c>
      <c r="F6011" s="6" t="str">
        <f t="shared" si="374"/>
        <v>-</v>
      </c>
      <c r="H6011" s="6" t="str">
        <f>IF(IFERROR(VLOOKUP(B6011,总表!A:D,4,0),"露易")=0," ",IFERROR(VLOOKUP(B6011,总表!A:D,4,0),"-"))</f>
        <v>-</v>
      </c>
      <c r="I6011" s="6" t="str">
        <f t="shared" si="375"/>
        <v>-</v>
      </c>
    </row>
    <row r="6012" spans="1:9">
      <c r="A6012" s="6">
        <v>6011</v>
      </c>
      <c r="B6012" s="47" t="str">
        <f t="shared" si="372"/>
        <v>0000177B</v>
      </c>
      <c r="C6012" s="47" t="str">
        <f>IFERROR(VLOOKUP(B6012,总表!A:B,2,0),"-")</f>
        <v>-</v>
      </c>
      <c r="D6012" s="6" t="str">
        <f t="shared" si="373"/>
        <v>-</v>
      </c>
      <c r="E6012" s="6" t="str">
        <f>IFERROR(VLOOKUP(B6012,总表!A:D,3,0),"-")</f>
        <v>-</v>
      </c>
      <c r="F6012" s="6" t="str">
        <f t="shared" si="374"/>
        <v>-</v>
      </c>
      <c r="H6012" s="6" t="str">
        <f>IF(IFERROR(VLOOKUP(B6012,总表!A:D,4,0),"露易")=0," ",IFERROR(VLOOKUP(B6012,总表!A:D,4,0),"-"))</f>
        <v>-</v>
      </c>
      <c r="I6012" s="6" t="str">
        <f t="shared" si="375"/>
        <v>-</v>
      </c>
    </row>
    <row r="6013" spans="1:9">
      <c r="A6013" s="6">
        <v>6012</v>
      </c>
      <c r="B6013" s="47" t="str">
        <f t="shared" si="372"/>
        <v>0000177C</v>
      </c>
      <c r="C6013" s="47" t="str">
        <f>IFERROR(VLOOKUP(B6013,总表!A:B,2,0),"-")</f>
        <v>-</v>
      </c>
      <c r="D6013" s="6" t="str">
        <f t="shared" si="373"/>
        <v>-</v>
      </c>
      <c r="E6013" s="6" t="str">
        <f>IFERROR(VLOOKUP(B6013,总表!A:D,3,0),"-")</f>
        <v>-</v>
      </c>
      <c r="F6013" s="6" t="str">
        <f t="shared" si="374"/>
        <v>-</v>
      </c>
      <c r="H6013" s="6" t="str">
        <f>IF(IFERROR(VLOOKUP(B6013,总表!A:D,4,0),"露易")=0," ",IFERROR(VLOOKUP(B6013,总表!A:D,4,0),"-"))</f>
        <v>-</v>
      </c>
      <c r="I6013" s="6" t="str">
        <f t="shared" si="375"/>
        <v>-</v>
      </c>
    </row>
    <row r="6014" spans="1:9">
      <c r="A6014" s="6">
        <v>6013</v>
      </c>
      <c r="B6014" s="47" t="str">
        <f t="shared" si="372"/>
        <v>0000177D</v>
      </c>
      <c r="C6014" s="47" t="str">
        <f>IFERROR(VLOOKUP(B6014,总表!A:B,2,0),"-")</f>
        <v>-</v>
      </c>
      <c r="D6014" s="6" t="str">
        <f t="shared" si="373"/>
        <v>-</v>
      </c>
      <c r="E6014" s="6" t="str">
        <f>IFERROR(VLOOKUP(B6014,总表!A:D,3,0),"-")</f>
        <v>-</v>
      </c>
      <c r="F6014" s="6" t="str">
        <f t="shared" si="374"/>
        <v>-</v>
      </c>
      <c r="H6014" s="6" t="str">
        <f>IF(IFERROR(VLOOKUP(B6014,总表!A:D,4,0),"露易")=0," ",IFERROR(VLOOKUP(B6014,总表!A:D,4,0),"-"))</f>
        <v>-</v>
      </c>
      <c r="I6014" s="6" t="str">
        <f t="shared" si="375"/>
        <v>-</v>
      </c>
    </row>
    <row r="6015" spans="1:9">
      <c r="A6015" s="6">
        <v>6014</v>
      </c>
      <c r="B6015" s="47" t="str">
        <f t="shared" si="372"/>
        <v>0000177E</v>
      </c>
      <c r="C6015" s="47" t="str">
        <f>IFERROR(VLOOKUP(B6015,总表!A:B,2,0),"-")</f>
        <v>-</v>
      </c>
      <c r="D6015" s="6" t="str">
        <f t="shared" si="373"/>
        <v>-</v>
      </c>
      <c r="E6015" s="6" t="str">
        <f>IFERROR(VLOOKUP(B6015,总表!A:D,3,0),"-")</f>
        <v>-</v>
      </c>
      <c r="F6015" s="6" t="str">
        <f t="shared" si="374"/>
        <v>-</v>
      </c>
      <c r="H6015" s="6" t="str">
        <f>IF(IFERROR(VLOOKUP(B6015,总表!A:D,4,0),"露易")=0," ",IFERROR(VLOOKUP(B6015,总表!A:D,4,0),"-"))</f>
        <v>-</v>
      </c>
      <c r="I6015" s="6" t="str">
        <f t="shared" si="375"/>
        <v>-</v>
      </c>
    </row>
    <row r="6016" spans="1:9">
      <c r="A6016" s="6">
        <v>6015</v>
      </c>
      <c r="B6016" s="47" t="str">
        <f t="shared" si="372"/>
        <v>0000177F</v>
      </c>
      <c r="C6016" s="47" t="str">
        <f>IFERROR(VLOOKUP(B6016,总表!A:B,2,0),"-")</f>
        <v>-</v>
      </c>
      <c r="D6016" s="6" t="str">
        <f t="shared" si="373"/>
        <v>-</v>
      </c>
      <c r="E6016" s="6" t="str">
        <f>IFERROR(VLOOKUP(B6016,总表!A:D,3,0),"-")</f>
        <v>-</v>
      </c>
      <c r="F6016" s="6" t="str">
        <f t="shared" si="374"/>
        <v>-</v>
      </c>
      <c r="H6016" s="6" t="str">
        <f>IF(IFERROR(VLOOKUP(B6016,总表!A:D,4,0),"露易")=0," ",IFERROR(VLOOKUP(B6016,总表!A:D,4,0),"-"))</f>
        <v>-</v>
      </c>
      <c r="I6016" s="6" t="str">
        <f t="shared" si="375"/>
        <v>-</v>
      </c>
    </row>
    <row r="6017" spans="1:9">
      <c r="A6017" s="6">
        <v>6016</v>
      </c>
      <c r="B6017" s="47" t="str">
        <f t="shared" si="372"/>
        <v>00001780</v>
      </c>
      <c r="C6017" s="50" t="str">
        <f>IFERROR(VLOOKUP(B6017,总表!A:B,2,0),"-")</f>
        <v>裤裙类</v>
      </c>
      <c r="D6017" s="51" t="str">
        <f t="shared" si="373"/>
        <v>裤裙类</v>
      </c>
      <c r="E6017" s="6" t="str">
        <f>IFERROR(VLOOKUP(B6017,总表!A:D,3,0),"-")</f>
        <v>水手服长裙</v>
      </c>
      <c r="F6017" s="6" t="str">
        <f t="shared" si="374"/>
        <v>水手服长裙</v>
      </c>
      <c r="H6017" s="6" t="str">
        <f>IF(IFERROR(VLOOKUP(B6017,总表!A:D,4,0),"露易")=0," ",IFERROR(VLOOKUP(B6017,总表!A:D,4,0),"-"))</f>
        <v>海军蓝</v>
      </c>
      <c r="I6017" s="6" t="str">
        <f t="shared" si="375"/>
        <v>海军蓝</v>
      </c>
    </row>
    <row r="6018" spans="1:9">
      <c r="A6018" s="6">
        <v>6017</v>
      </c>
      <c r="B6018" s="47" t="str">
        <f t="shared" ref="B6018:B6081" si="376">DEC2HEX(ROW(A6017),8)</f>
        <v>00001781</v>
      </c>
      <c r="C6018" s="47" t="str">
        <f>IFERROR(VLOOKUP(B6018,总表!A:B,2,0),"-")</f>
        <v>-</v>
      </c>
      <c r="D6018" s="6" t="str">
        <f t="shared" ref="D6018:D6081" si="377">C6018</f>
        <v>-</v>
      </c>
      <c r="E6018" s="6" t="str">
        <f>IFERROR(VLOOKUP(B6018,总表!A:D,3,0),"-")</f>
        <v>-</v>
      </c>
      <c r="F6018" s="6" t="str">
        <f t="shared" ref="F6018:F6081" si="378">E6018</f>
        <v>-</v>
      </c>
      <c r="H6018" s="6" t="str">
        <f>IF(IFERROR(VLOOKUP(B6018,总表!A:D,4,0),"露易")=0," ",IFERROR(VLOOKUP(B6018,总表!A:D,4,0),"-"))</f>
        <v>-</v>
      </c>
      <c r="I6018" s="6" t="str">
        <f t="shared" ref="I6018:I6081" si="379">H6018</f>
        <v>-</v>
      </c>
    </row>
    <row r="6019" spans="1:9">
      <c r="A6019" s="6">
        <v>6018</v>
      </c>
      <c r="B6019" s="47" t="str">
        <f t="shared" si="376"/>
        <v>00001782</v>
      </c>
      <c r="C6019" s="47" t="str">
        <f>IFERROR(VLOOKUP(B6019,总表!A:B,2,0),"-")</f>
        <v>-</v>
      </c>
      <c r="D6019" s="6" t="str">
        <f t="shared" si="377"/>
        <v>-</v>
      </c>
      <c r="E6019" s="6" t="str">
        <f>IFERROR(VLOOKUP(B6019,总表!A:D,3,0),"-")</f>
        <v>-</v>
      </c>
      <c r="F6019" s="6" t="str">
        <f t="shared" si="378"/>
        <v>-</v>
      </c>
      <c r="H6019" s="6" t="str">
        <f>IF(IFERROR(VLOOKUP(B6019,总表!A:D,4,0),"露易")=0," ",IFERROR(VLOOKUP(B6019,总表!A:D,4,0),"-"))</f>
        <v>-</v>
      </c>
      <c r="I6019" s="6" t="str">
        <f t="shared" si="379"/>
        <v>-</v>
      </c>
    </row>
    <row r="6020" spans="1:9">
      <c r="A6020" s="6">
        <v>6019</v>
      </c>
      <c r="B6020" s="47" t="str">
        <f t="shared" si="376"/>
        <v>00001783</v>
      </c>
      <c r="C6020" s="47" t="str">
        <f>IFERROR(VLOOKUP(B6020,总表!A:B,2,0),"-")</f>
        <v>-</v>
      </c>
      <c r="D6020" s="6" t="str">
        <f t="shared" si="377"/>
        <v>-</v>
      </c>
      <c r="E6020" s="6" t="str">
        <f>IFERROR(VLOOKUP(B6020,总表!A:D,3,0),"-")</f>
        <v>-</v>
      </c>
      <c r="F6020" s="6" t="str">
        <f t="shared" si="378"/>
        <v>-</v>
      </c>
      <c r="H6020" s="6" t="str">
        <f>IF(IFERROR(VLOOKUP(B6020,总表!A:D,4,0),"露易")=0," ",IFERROR(VLOOKUP(B6020,总表!A:D,4,0),"-"))</f>
        <v>-</v>
      </c>
      <c r="I6020" s="6" t="str">
        <f t="shared" si="379"/>
        <v>-</v>
      </c>
    </row>
    <row r="6021" spans="1:9">
      <c r="A6021" s="6">
        <v>6020</v>
      </c>
      <c r="B6021" s="47" t="str">
        <f t="shared" si="376"/>
        <v>00001784</v>
      </c>
      <c r="C6021" s="47" t="str">
        <f>IFERROR(VLOOKUP(B6021,总表!A:B,2,0),"-")</f>
        <v>-</v>
      </c>
      <c r="D6021" s="6" t="str">
        <f t="shared" si="377"/>
        <v>-</v>
      </c>
      <c r="E6021" s="6" t="str">
        <f>IFERROR(VLOOKUP(B6021,总表!A:D,3,0),"-")</f>
        <v>-</v>
      </c>
      <c r="F6021" s="6" t="str">
        <f t="shared" si="378"/>
        <v>-</v>
      </c>
      <c r="H6021" s="6" t="str">
        <f>IF(IFERROR(VLOOKUP(B6021,总表!A:D,4,0),"露易")=0," ",IFERROR(VLOOKUP(B6021,总表!A:D,4,0),"-"))</f>
        <v>-</v>
      </c>
      <c r="I6021" s="6" t="str">
        <f t="shared" si="379"/>
        <v>-</v>
      </c>
    </row>
    <row r="6022" spans="1:9">
      <c r="A6022" s="6">
        <v>6021</v>
      </c>
      <c r="B6022" s="47" t="str">
        <f t="shared" si="376"/>
        <v>00001785</v>
      </c>
      <c r="C6022" s="47" t="str">
        <f>IFERROR(VLOOKUP(B6022,总表!A:B,2,0),"-")</f>
        <v>-</v>
      </c>
      <c r="D6022" s="6" t="str">
        <f t="shared" si="377"/>
        <v>-</v>
      </c>
      <c r="E6022" s="6" t="str">
        <f>IFERROR(VLOOKUP(B6022,总表!A:D,3,0),"-")</f>
        <v>-</v>
      </c>
      <c r="F6022" s="6" t="str">
        <f t="shared" si="378"/>
        <v>-</v>
      </c>
      <c r="H6022" s="6" t="str">
        <f>IF(IFERROR(VLOOKUP(B6022,总表!A:D,4,0),"露易")=0," ",IFERROR(VLOOKUP(B6022,总表!A:D,4,0),"-"))</f>
        <v>-</v>
      </c>
      <c r="I6022" s="6" t="str">
        <f t="shared" si="379"/>
        <v>-</v>
      </c>
    </row>
    <row r="6023" spans="1:9">
      <c r="A6023" s="6">
        <v>6022</v>
      </c>
      <c r="B6023" s="47" t="str">
        <f t="shared" si="376"/>
        <v>00001786</v>
      </c>
      <c r="C6023" s="47" t="str">
        <f>IFERROR(VLOOKUP(B6023,总表!A:B,2,0),"-")</f>
        <v>-</v>
      </c>
      <c r="D6023" s="6" t="str">
        <f t="shared" si="377"/>
        <v>-</v>
      </c>
      <c r="E6023" s="6" t="str">
        <f>IFERROR(VLOOKUP(B6023,总表!A:D,3,0),"-")</f>
        <v>-</v>
      </c>
      <c r="F6023" s="6" t="str">
        <f t="shared" si="378"/>
        <v>-</v>
      </c>
      <c r="H6023" s="6" t="str">
        <f>IF(IFERROR(VLOOKUP(B6023,总表!A:D,4,0),"露易")=0," ",IFERROR(VLOOKUP(B6023,总表!A:D,4,0),"-"))</f>
        <v>-</v>
      </c>
      <c r="I6023" s="6" t="str">
        <f t="shared" si="379"/>
        <v>-</v>
      </c>
    </row>
    <row r="6024" spans="1:9">
      <c r="A6024" s="6">
        <v>6023</v>
      </c>
      <c r="B6024" s="47" t="str">
        <f t="shared" si="376"/>
        <v>00001787</v>
      </c>
      <c r="C6024" s="47" t="str">
        <f>IFERROR(VLOOKUP(B6024,总表!A:B,2,0),"-")</f>
        <v>-</v>
      </c>
      <c r="D6024" s="6" t="str">
        <f t="shared" si="377"/>
        <v>-</v>
      </c>
      <c r="E6024" s="6" t="str">
        <f>IFERROR(VLOOKUP(B6024,总表!A:D,3,0),"-")</f>
        <v>-</v>
      </c>
      <c r="F6024" s="6" t="str">
        <f t="shared" si="378"/>
        <v>-</v>
      </c>
      <c r="H6024" s="6" t="str">
        <f>IF(IFERROR(VLOOKUP(B6024,总表!A:D,4,0),"露易")=0," ",IFERROR(VLOOKUP(B6024,总表!A:D,4,0),"-"))</f>
        <v>-</v>
      </c>
      <c r="I6024" s="6" t="str">
        <f t="shared" si="379"/>
        <v>-</v>
      </c>
    </row>
    <row r="6025" spans="1:9">
      <c r="A6025" s="6">
        <v>6024</v>
      </c>
      <c r="B6025" s="47" t="str">
        <f t="shared" si="376"/>
        <v>00001788</v>
      </c>
      <c r="C6025" s="50" t="str">
        <f>IFERROR(VLOOKUP(B6025,总表!A:B,2,0),"-")</f>
        <v>连衣套装</v>
      </c>
      <c r="D6025" s="51" t="str">
        <f t="shared" si="377"/>
        <v>连衣套装</v>
      </c>
      <c r="E6025" s="6" t="str">
        <f>IFERROR(VLOOKUP(B6025,总表!A:D,3,0),"-")</f>
        <v>歌舞伎浴衣</v>
      </c>
      <c r="F6025" s="6" t="str">
        <f t="shared" si="378"/>
        <v>歌舞伎浴衣</v>
      </c>
      <c r="H6025" s="6" t="str">
        <f>IF(IFERROR(VLOOKUP(B6025,总表!A:D,4,0),"露易")=0," ",IFERROR(VLOOKUP(B6025,总表!A:D,4,0),"-"))</f>
        <v>紫红色</v>
      </c>
      <c r="I6025" s="6" t="str">
        <f t="shared" si="379"/>
        <v>紫红色</v>
      </c>
    </row>
    <row r="6026" spans="1:9">
      <c r="A6026" s="6">
        <v>6025</v>
      </c>
      <c r="B6026" s="47" t="str">
        <f t="shared" si="376"/>
        <v>00001789</v>
      </c>
      <c r="C6026" s="50" t="str">
        <f>IFERROR(VLOOKUP(B6026,总表!A:B,2,0),"-")</f>
        <v>连衣套装</v>
      </c>
      <c r="D6026" s="51" t="str">
        <f t="shared" si="377"/>
        <v>连衣套装</v>
      </c>
      <c r="E6026" s="6" t="str">
        <f>IFERROR(VLOOKUP(B6026,总表!A:D,3,0),"-")</f>
        <v>蝴蝶图案访问和服</v>
      </c>
      <c r="F6026" s="6" t="str">
        <f t="shared" si="378"/>
        <v>蝴蝶图案访问和服</v>
      </c>
      <c r="H6026" s="6" t="str">
        <f>IF(IFERROR(VLOOKUP(B6026,总表!A:D,4,0),"露易")=0," ",IFERROR(VLOOKUP(B6026,总表!A:D,4,0),"-"))</f>
        <v>黑色</v>
      </c>
      <c r="I6026" s="6" t="str">
        <f t="shared" si="379"/>
        <v>黑色</v>
      </c>
    </row>
    <row r="6027" spans="1:9">
      <c r="A6027" s="6">
        <v>6026</v>
      </c>
      <c r="B6027" s="47" t="str">
        <f t="shared" si="376"/>
        <v>0000178A</v>
      </c>
      <c r="C6027" s="50" t="str">
        <f>IFERROR(VLOOKUP(B6027,总表!A:B,2,0),"-")</f>
        <v>连衣套装</v>
      </c>
      <c r="D6027" s="51" t="str">
        <f t="shared" si="377"/>
        <v>连衣套装</v>
      </c>
      <c r="E6027" s="6" t="str">
        <f>IFERROR(VLOOKUP(B6027,总表!A:D,3,0),"-")</f>
        <v>素色访问和服</v>
      </c>
      <c r="F6027" s="6" t="str">
        <f t="shared" si="378"/>
        <v>素色访问和服</v>
      </c>
      <c r="H6027" s="6" t="str">
        <f>IF(IFERROR(VLOOKUP(B6027,总表!A:D,4,0),"露易")=0," ",IFERROR(VLOOKUP(B6027,总表!A:D,4,0),"-"))</f>
        <v>淡绿色</v>
      </c>
      <c r="I6027" s="6" t="str">
        <f t="shared" si="379"/>
        <v>淡绿色</v>
      </c>
    </row>
    <row r="6028" spans="1:9">
      <c r="A6028" s="6">
        <v>6027</v>
      </c>
      <c r="B6028" s="47" t="str">
        <f t="shared" si="376"/>
        <v>0000178B</v>
      </c>
      <c r="C6028" s="47" t="str">
        <f>IFERROR(VLOOKUP(B6028,总表!A:B,2,0),"-")</f>
        <v>-</v>
      </c>
      <c r="D6028" s="6" t="str">
        <f t="shared" si="377"/>
        <v>-</v>
      </c>
      <c r="E6028" s="6" t="str">
        <f>IFERROR(VLOOKUP(B6028,总表!A:D,3,0),"-")</f>
        <v>-</v>
      </c>
      <c r="F6028" s="6" t="str">
        <f t="shared" si="378"/>
        <v>-</v>
      </c>
      <c r="H6028" s="6" t="str">
        <f>IF(IFERROR(VLOOKUP(B6028,总表!A:D,4,0),"露易")=0," ",IFERROR(VLOOKUP(B6028,总表!A:D,4,0),"-"))</f>
        <v>-</v>
      </c>
      <c r="I6028" s="6" t="str">
        <f t="shared" si="379"/>
        <v>-</v>
      </c>
    </row>
    <row r="6029" spans="1:9">
      <c r="A6029" s="6">
        <v>6028</v>
      </c>
      <c r="B6029" s="47" t="str">
        <f t="shared" si="376"/>
        <v>0000178C</v>
      </c>
      <c r="C6029" s="47" t="str">
        <f>IFERROR(VLOOKUP(B6029,总表!A:B,2,0),"-")</f>
        <v>-</v>
      </c>
      <c r="D6029" s="6" t="str">
        <f t="shared" si="377"/>
        <v>-</v>
      </c>
      <c r="E6029" s="6" t="str">
        <f>IFERROR(VLOOKUP(B6029,总表!A:D,3,0),"-")</f>
        <v>-</v>
      </c>
      <c r="F6029" s="6" t="str">
        <f t="shared" si="378"/>
        <v>-</v>
      </c>
      <c r="H6029" s="6" t="str">
        <f>IF(IFERROR(VLOOKUP(B6029,总表!A:D,4,0),"露易")=0," ",IFERROR(VLOOKUP(B6029,总表!A:D,4,0),"-"))</f>
        <v>-</v>
      </c>
      <c r="I6029" s="6" t="str">
        <f t="shared" si="379"/>
        <v>-</v>
      </c>
    </row>
    <row r="6030" spans="1:9">
      <c r="A6030" s="6">
        <v>6029</v>
      </c>
      <c r="B6030" s="47" t="str">
        <f t="shared" si="376"/>
        <v>0000178D</v>
      </c>
      <c r="C6030" s="47" t="str">
        <f>IFERROR(VLOOKUP(B6030,总表!A:B,2,0),"-")</f>
        <v>上衣</v>
      </c>
      <c r="D6030" s="6" t="str">
        <f t="shared" si="377"/>
        <v>上衣</v>
      </c>
      <c r="E6030" s="51" t="str">
        <f>IFERROR(VLOOKUP(B6030,总表!A:D,3,0),"-")</f>
        <v>苏格兰道布莱特外套</v>
      </c>
      <c r="F6030" s="51" t="str">
        <f t="shared" si="378"/>
        <v>苏格兰道布莱特外套</v>
      </c>
      <c r="H6030" s="6" t="str">
        <f>IF(IFERROR(VLOOKUP(B6030,总表!A:D,4,0),"露易")=0," ",IFERROR(VLOOKUP(B6030,总表!A:D,4,0),"-"))</f>
        <v>黑色</v>
      </c>
      <c r="I6030" s="6" t="str">
        <f t="shared" si="379"/>
        <v>黑色</v>
      </c>
    </row>
    <row r="6031" spans="1:9">
      <c r="A6031" s="6">
        <v>6030</v>
      </c>
      <c r="B6031" s="47" t="str">
        <f t="shared" si="376"/>
        <v>0000178E</v>
      </c>
      <c r="C6031" s="50" t="str">
        <f>IFERROR(VLOOKUP(B6031,总表!A:B,2,0),"-")</f>
        <v>摆设类</v>
      </c>
      <c r="D6031" s="51" t="str">
        <f t="shared" si="377"/>
        <v>摆设类</v>
      </c>
      <c r="E6031" s="51" t="str">
        <f>IFERROR(VLOOKUP(B6031,总表!A:D,3,0),"-")</f>
        <v>樱花盆栽</v>
      </c>
      <c r="F6031" s="51" t="str">
        <f t="shared" si="378"/>
        <v>樱花盆栽</v>
      </c>
      <c r="H6031" s="6" t="str">
        <f>IF(IFERROR(VLOOKUP(B6031,总表!A:D,4,0),"露易")=0," ",IFERROR(VLOOKUP(B6031,总表!A:D,4,0),"-"))</f>
        <v> </v>
      </c>
      <c r="I6031" s="6" t="str">
        <f t="shared" si="379"/>
        <v> </v>
      </c>
    </row>
    <row r="6032" spans="1:9">
      <c r="A6032" s="6">
        <v>6031</v>
      </c>
      <c r="B6032" s="47" t="str">
        <f t="shared" si="376"/>
        <v>0000178F</v>
      </c>
      <c r="C6032" s="50" t="str">
        <f>IFERROR(VLOOKUP(B6032,总表!A:B,2,0),"-")</f>
        <v>摆设类</v>
      </c>
      <c r="D6032" s="51" t="str">
        <f t="shared" si="377"/>
        <v>摆设类</v>
      </c>
      <c r="E6032" s="51" t="str">
        <f>IFERROR(VLOOKUP(B6032,总表!A:D,3,0),"-")</f>
        <v>樱花树枝</v>
      </c>
      <c r="F6032" s="51" t="str">
        <f t="shared" si="378"/>
        <v>樱花树枝</v>
      </c>
      <c r="H6032" s="6" t="str">
        <f>IF(IFERROR(VLOOKUP(B6032,总表!A:D,4,0),"露易")=0," ",IFERROR(VLOOKUP(B6032,总表!A:D,4,0),"-"))</f>
        <v> </v>
      </c>
      <c r="I6032" s="6" t="str">
        <f t="shared" si="379"/>
        <v> </v>
      </c>
    </row>
    <row r="6033" spans="1:9">
      <c r="A6033" s="6">
        <v>6032</v>
      </c>
      <c r="B6033" s="47" t="str">
        <f t="shared" si="376"/>
        <v>00001790</v>
      </c>
      <c r="C6033" s="50" t="str">
        <f>IFERROR(VLOOKUP(B6033,总表!A:B,2,0),"-")</f>
        <v>摆设类</v>
      </c>
      <c r="D6033" s="51" t="str">
        <f t="shared" si="377"/>
        <v>摆设类</v>
      </c>
      <c r="E6033" s="51" t="str">
        <f>IFERROR(VLOOKUP(B6033,总表!A:D,3,0),"-")</f>
        <v>樱花花瓣堆</v>
      </c>
      <c r="F6033" s="51" t="str">
        <f t="shared" si="378"/>
        <v>樱花花瓣堆</v>
      </c>
      <c r="H6033" s="6" t="str">
        <f>IF(IFERROR(VLOOKUP(B6033,总表!A:D,4,0),"露易")=0," ",IFERROR(VLOOKUP(B6033,总表!A:D,4,0),"-"))</f>
        <v> </v>
      </c>
      <c r="I6033" s="6" t="str">
        <f t="shared" si="379"/>
        <v> </v>
      </c>
    </row>
    <row r="6034" spans="1:9">
      <c r="A6034" s="6">
        <v>6033</v>
      </c>
      <c r="B6034" s="47" t="str">
        <f t="shared" si="376"/>
        <v>00001791</v>
      </c>
      <c r="C6034" s="50" t="str">
        <f>IFERROR(VLOOKUP(B6034,总表!A:B,2,0),"-")</f>
        <v>摆设类</v>
      </c>
      <c r="D6034" s="51" t="str">
        <f t="shared" si="377"/>
        <v>摆设类</v>
      </c>
      <c r="E6034" s="51" t="str">
        <f>IFERROR(VLOOKUP(B6034,总表!A:D,3,0),"-")</f>
        <v>赏花组合</v>
      </c>
      <c r="F6034" s="51" t="str">
        <f t="shared" si="378"/>
        <v>赏花组合</v>
      </c>
      <c r="H6034" s="6" t="str">
        <f>IF(IFERROR(VLOOKUP(B6034,总表!A:D,4,0),"露易")=0," ",IFERROR(VLOOKUP(B6034,总表!A:D,4,0),"-"))</f>
        <v> </v>
      </c>
      <c r="I6034" s="6" t="str">
        <f t="shared" si="379"/>
        <v> </v>
      </c>
    </row>
    <row r="6035" spans="1:9">
      <c r="A6035" s="6">
        <v>6034</v>
      </c>
      <c r="B6035" s="47" t="str">
        <f t="shared" si="376"/>
        <v>00001792</v>
      </c>
      <c r="C6035" s="50" t="str">
        <f>IFERROR(VLOOKUP(B6035,总表!A:B,2,0),"-")</f>
        <v>头戴类</v>
      </c>
      <c r="D6035" s="51" t="str">
        <f t="shared" si="377"/>
        <v>头戴类</v>
      </c>
      <c r="E6035" s="6" t="str">
        <f>IFERROR(VLOOKUP(B6035,总表!A:D,3,0),"-")</f>
        <v>狐狸面具</v>
      </c>
      <c r="F6035" s="6" t="str">
        <f t="shared" si="378"/>
        <v>狐狸面具</v>
      </c>
      <c r="H6035" s="6" t="str">
        <f>IF(IFERROR(VLOOKUP(B6035,总表!A:D,4,0),"露易")=0," ",IFERROR(VLOOKUP(B6035,总表!A:D,4,0),"-"))</f>
        <v>白色</v>
      </c>
      <c r="I6035" s="6" t="str">
        <f t="shared" si="379"/>
        <v>白色</v>
      </c>
    </row>
    <row r="6036" spans="1:9">
      <c r="A6036" s="6">
        <v>6035</v>
      </c>
      <c r="B6036" s="47" t="str">
        <f t="shared" si="376"/>
        <v>00001793</v>
      </c>
      <c r="C6036" s="50" t="str">
        <f>IFERROR(VLOOKUP(B6036,总表!A:B,2,0),"-")</f>
        <v>头戴类</v>
      </c>
      <c r="D6036" s="51" t="str">
        <f t="shared" si="377"/>
        <v>头戴类</v>
      </c>
      <c r="E6036" s="6" t="str">
        <f>IFERROR(VLOOKUP(B6036,总表!A:D,3,0),"-")</f>
        <v>老翁能面具</v>
      </c>
      <c r="F6036" s="6" t="str">
        <f t="shared" si="378"/>
        <v>老翁能面具</v>
      </c>
      <c r="H6036" s="6" t="str">
        <f>IF(IFERROR(VLOOKUP(B6036,总表!A:D,4,0),"露易")=0," ",IFERROR(VLOOKUP(B6036,总表!A:D,4,0),"-"))</f>
        <v>白色</v>
      </c>
      <c r="I6036" s="6" t="str">
        <f t="shared" si="379"/>
        <v>白色</v>
      </c>
    </row>
    <row r="6037" spans="1:9">
      <c r="A6037" s="6">
        <v>6036</v>
      </c>
      <c r="B6037" s="47" t="str">
        <f t="shared" si="376"/>
        <v>00001794</v>
      </c>
      <c r="C6037" s="50" t="str">
        <f>IFERROR(VLOOKUP(B6037,总表!A:B,2,0),"-")</f>
        <v>头戴类</v>
      </c>
      <c r="D6037" s="51" t="str">
        <f t="shared" si="377"/>
        <v>头戴类</v>
      </c>
      <c r="E6037" s="6" t="str">
        <f>IFERROR(VLOOKUP(B6037,总表!A:D,3,0),"-")</f>
        <v>能面具</v>
      </c>
      <c r="F6037" s="6" t="str">
        <f t="shared" si="378"/>
        <v>能面具</v>
      </c>
      <c r="H6037" s="6" t="str">
        <f>IF(IFERROR(VLOOKUP(B6037,总表!A:D,4,0),"露易")=0," ",IFERROR(VLOOKUP(B6037,总表!A:D,4,0),"-"))</f>
        <v>白色</v>
      </c>
      <c r="I6037" s="6" t="str">
        <f t="shared" si="379"/>
        <v>白色</v>
      </c>
    </row>
    <row r="6038" spans="1:9">
      <c r="A6038" s="6">
        <v>6037</v>
      </c>
      <c r="B6038" s="47" t="str">
        <f t="shared" si="376"/>
        <v>00001795</v>
      </c>
      <c r="C6038" s="47" t="str">
        <f>IFERROR(VLOOKUP(B6038,总表!A:B,2,0),"-")</f>
        <v>-</v>
      </c>
      <c r="D6038" s="6" t="str">
        <f t="shared" si="377"/>
        <v>-</v>
      </c>
      <c r="E6038" s="6" t="str">
        <f>IFERROR(VLOOKUP(B6038,总表!A:D,3,0),"-")</f>
        <v>-</v>
      </c>
      <c r="F6038" s="6" t="str">
        <f t="shared" si="378"/>
        <v>-</v>
      </c>
      <c r="H6038" s="6" t="str">
        <f>IF(IFERROR(VLOOKUP(B6038,总表!A:D,4,0),"露易")=0," ",IFERROR(VLOOKUP(B6038,总表!A:D,4,0),"-"))</f>
        <v>-</v>
      </c>
      <c r="I6038" s="6" t="str">
        <f t="shared" si="379"/>
        <v>-</v>
      </c>
    </row>
    <row r="6039" spans="1:9">
      <c r="A6039" s="6">
        <v>6038</v>
      </c>
      <c r="B6039" s="47" t="str">
        <f t="shared" si="376"/>
        <v>00001796</v>
      </c>
      <c r="C6039" s="47" t="str">
        <f>IFERROR(VLOOKUP(B6039,总表!A:B,2,0),"-")</f>
        <v>-</v>
      </c>
      <c r="D6039" s="6" t="str">
        <f t="shared" si="377"/>
        <v>-</v>
      </c>
      <c r="E6039" s="6" t="str">
        <f>IFERROR(VLOOKUP(B6039,总表!A:D,3,0),"-")</f>
        <v>-</v>
      </c>
      <c r="F6039" s="6" t="str">
        <f t="shared" si="378"/>
        <v>-</v>
      </c>
      <c r="H6039" s="6" t="str">
        <f>IF(IFERROR(VLOOKUP(B6039,总表!A:D,4,0),"露易")=0," ",IFERROR(VLOOKUP(B6039,总表!A:D,4,0),"-"))</f>
        <v>-</v>
      </c>
      <c r="I6039" s="6" t="str">
        <f t="shared" si="379"/>
        <v>-</v>
      </c>
    </row>
    <row r="6040" spans="1:9">
      <c r="A6040" s="6">
        <v>6039</v>
      </c>
      <c r="B6040" s="47" t="str">
        <f t="shared" si="376"/>
        <v>00001797</v>
      </c>
      <c r="C6040" s="50" t="str">
        <f>IFERROR(VLOOKUP(B6040,总表!A:B,2,0),"-")</f>
        <v>脸部装饰</v>
      </c>
      <c r="D6040" s="51" t="str">
        <f t="shared" si="377"/>
        <v>脸部装饰</v>
      </c>
      <c r="E6040" s="6" t="str">
        <f>IFERROR(VLOOKUP(B6040,总表!A:D,3,0),"-")</f>
        <v>反射镜</v>
      </c>
      <c r="F6040" s="6" t="str">
        <f t="shared" si="378"/>
        <v>反射镜</v>
      </c>
      <c r="H6040" s="6" t="str">
        <f>IF(IFERROR(VLOOKUP(B6040,总表!A:D,4,0),"露易")=0," ",IFERROR(VLOOKUP(B6040,总表!A:D,4,0),"-"))</f>
        <v>灰色</v>
      </c>
      <c r="I6040" s="6" t="str">
        <f t="shared" si="379"/>
        <v>灰色</v>
      </c>
    </row>
    <row r="6041" spans="1:9">
      <c r="A6041" s="6">
        <v>6040</v>
      </c>
      <c r="B6041" s="47" t="str">
        <f t="shared" si="376"/>
        <v>00001798</v>
      </c>
      <c r="C6041" s="50" t="str">
        <f>IFERROR(VLOOKUP(B6041,总表!A:B,2,0),"-")</f>
        <v>脸部装饰</v>
      </c>
      <c r="D6041" s="51" t="str">
        <f t="shared" si="377"/>
        <v>脸部装饰</v>
      </c>
      <c r="E6041" s="6" t="str">
        <f>IFERROR(VLOOKUP(B6041,总表!A:D,3,0),"-")</f>
        <v>皮口罩</v>
      </c>
      <c r="F6041" s="6" t="str">
        <f t="shared" si="378"/>
        <v>皮口罩</v>
      </c>
      <c r="H6041" s="6" t="str">
        <f>IF(IFERROR(VLOOKUP(B6041,总表!A:D,4,0),"露易")=0," ",IFERROR(VLOOKUP(B6041,总表!A:D,4,0),"-"))</f>
        <v>黑色</v>
      </c>
      <c r="I6041" s="6" t="str">
        <f t="shared" si="379"/>
        <v>黑色</v>
      </c>
    </row>
    <row r="6042" spans="1:9">
      <c r="A6042" s="6">
        <v>6041</v>
      </c>
      <c r="B6042" s="47" t="str">
        <f t="shared" si="376"/>
        <v>00001799</v>
      </c>
      <c r="C6042" s="50" t="str">
        <f>IFERROR(VLOOKUP(B6042,总表!A:B,2,0),"-")</f>
        <v>头戴类</v>
      </c>
      <c r="D6042" s="51" t="str">
        <f t="shared" si="377"/>
        <v>头戴类</v>
      </c>
      <c r="E6042" s="6" t="str">
        <f>IFERROR(VLOOKUP(B6042,总表!A:D,3,0),"-")</f>
        <v>曲棍球面罩</v>
      </c>
      <c r="F6042" s="6" t="str">
        <f t="shared" si="378"/>
        <v>曲棍球面罩</v>
      </c>
      <c r="H6042" s="6" t="str">
        <f>IF(IFERROR(VLOOKUP(B6042,总表!A:D,4,0),"露易")=0," ",IFERROR(VLOOKUP(B6042,总表!A:D,4,0),"-"))</f>
        <v>白色</v>
      </c>
      <c r="I6042" s="6" t="str">
        <f t="shared" si="379"/>
        <v>白色</v>
      </c>
    </row>
    <row r="6043" spans="1:9">
      <c r="A6043" s="6">
        <v>6042</v>
      </c>
      <c r="B6043" s="47" t="str">
        <f t="shared" si="376"/>
        <v>0000179A</v>
      </c>
      <c r="C6043" s="47" t="str">
        <f>IFERROR(VLOOKUP(B6043,总表!A:B,2,0),"-")</f>
        <v>鞋类</v>
      </c>
      <c r="D6043" s="6" t="str">
        <f t="shared" si="377"/>
        <v>鞋类</v>
      </c>
      <c r="E6043" s="6" t="str">
        <f>IFERROR(VLOOKUP(B6043,总表!A:D,3,0),"-")</f>
        <v>雕花绅士鞋</v>
      </c>
      <c r="F6043" s="6" t="str">
        <f t="shared" si="378"/>
        <v>雕花绅士鞋</v>
      </c>
      <c r="H6043" s="6" t="str">
        <f>IF(IFERROR(VLOOKUP(B6043,总表!A:D,4,0),"露易")=0," ",IFERROR(VLOOKUP(B6043,总表!A:D,4,0),"-"))</f>
        <v>棕色</v>
      </c>
      <c r="I6043" s="6" t="str">
        <f t="shared" si="379"/>
        <v>棕色</v>
      </c>
    </row>
    <row r="6044" spans="1:9">
      <c r="A6044" s="6">
        <v>6043</v>
      </c>
      <c r="B6044" s="47" t="str">
        <f t="shared" si="376"/>
        <v>0000179B</v>
      </c>
      <c r="C6044" s="47" t="str">
        <f>IFERROR(VLOOKUP(B6044,总表!A:B,2,0),"-")</f>
        <v>鞋类</v>
      </c>
      <c r="D6044" s="6" t="str">
        <f t="shared" si="377"/>
        <v>鞋类</v>
      </c>
      <c r="E6044" s="6" t="str">
        <f>IFERROR(VLOOKUP(B6044,总表!A:D,3,0),"-")</f>
        <v>摩洛哥拖鞋</v>
      </c>
      <c r="F6044" s="6" t="str">
        <f t="shared" si="378"/>
        <v>摩洛哥拖鞋</v>
      </c>
      <c r="H6044" s="51" t="str">
        <f>IF(IFERROR(VLOOKUP(B6044,总表!A:D,4,0),"露易")=0," ",IFERROR(VLOOKUP(B6044,总表!A:D,4,0),"-"))</f>
        <v>蓝色</v>
      </c>
      <c r="I6044" s="51" t="str">
        <f t="shared" si="379"/>
        <v>蓝色</v>
      </c>
    </row>
    <row r="6045" spans="1:9">
      <c r="A6045" s="6">
        <v>6044</v>
      </c>
      <c r="B6045" s="47" t="str">
        <f t="shared" si="376"/>
        <v>0000179C</v>
      </c>
      <c r="C6045" s="47" t="str">
        <f>IFERROR(VLOOKUP(B6045,总表!A:B,2,0),"-")</f>
        <v>袜子</v>
      </c>
      <c r="D6045" s="6" t="str">
        <f t="shared" si="377"/>
        <v>袜子</v>
      </c>
      <c r="E6045" s="6" t="str">
        <f>IFERROR(VLOOKUP(B6045,总表!A:D,3,0),"-")</f>
        <v>英国传统服装袜子</v>
      </c>
      <c r="F6045" s="6" t="str">
        <f t="shared" si="378"/>
        <v>英国传统服装袜子</v>
      </c>
      <c r="H6045" s="51" t="str">
        <f>IF(IFERROR(VLOOKUP(B6045,总表!A:D,4,0),"露易")=0," ",IFERROR(VLOOKUP(B6045,总表!A:D,4,0),"-"))</f>
        <v>红色蝴蝶结</v>
      </c>
      <c r="I6045" s="51" t="str">
        <f t="shared" si="379"/>
        <v>红色蝴蝶结</v>
      </c>
    </row>
    <row r="6046" spans="1:9">
      <c r="A6046" s="6">
        <v>6045</v>
      </c>
      <c r="B6046" s="47" t="str">
        <f t="shared" si="376"/>
        <v>0000179D</v>
      </c>
      <c r="C6046" s="47" t="str">
        <f>IFERROR(VLOOKUP(B6046,总表!A:B,2,0),"-")</f>
        <v>袜子</v>
      </c>
      <c r="D6046" s="6" t="str">
        <f t="shared" si="377"/>
        <v>袜子</v>
      </c>
      <c r="E6046" s="6" t="str">
        <f>IFERROR(VLOOKUP(B6046,总表!A:D,3,0),"-")</f>
        <v>条纹袜子</v>
      </c>
      <c r="F6046" s="6" t="str">
        <f t="shared" si="378"/>
        <v>条纹袜子</v>
      </c>
      <c r="H6046" s="51" t="str">
        <f>IF(IFERROR(VLOOKUP(B6046,总表!A:D,4,0),"露易")=0," ",IFERROR(VLOOKUP(B6046,总表!A:D,4,0),"-"))</f>
        <v>红色</v>
      </c>
      <c r="I6046" s="51" t="str">
        <f t="shared" si="379"/>
        <v>红色</v>
      </c>
    </row>
    <row r="6047" spans="1:9">
      <c r="A6047" s="6">
        <v>6046</v>
      </c>
      <c r="B6047" s="47" t="str">
        <f t="shared" si="376"/>
        <v>0000179E</v>
      </c>
      <c r="C6047" s="47" t="str">
        <f>IFERROR(VLOOKUP(B6047,总表!A:B,2,0),"-")</f>
        <v>袜子</v>
      </c>
      <c r="D6047" s="6" t="str">
        <f t="shared" si="377"/>
        <v>袜子</v>
      </c>
      <c r="E6047" s="6" t="str">
        <f>IFERROR(VLOOKUP(B6047,总表!A:D,3,0),"-")</f>
        <v>花纹丝袜</v>
      </c>
      <c r="F6047" s="6" t="str">
        <f t="shared" si="378"/>
        <v>花纹丝袜</v>
      </c>
      <c r="H6047" s="6" t="str">
        <f>IF(IFERROR(VLOOKUP(B6047,总表!A:D,4,0),"露易")=0," ",IFERROR(VLOOKUP(B6047,总表!A:D,4,0),"-"))</f>
        <v>黑色</v>
      </c>
      <c r="I6047" s="6" t="str">
        <f t="shared" si="379"/>
        <v>黑色</v>
      </c>
    </row>
    <row r="6048" spans="1:9">
      <c r="A6048" s="6">
        <v>6047</v>
      </c>
      <c r="B6048" s="47" t="str">
        <f t="shared" si="376"/>
        <v>0000179F</v>
      </c>
      <c r="C6048" s="47" t="str">
        <f>IFERROR(VLOOKUP(B6048,总表!A:B,2,0),"-")</f>
        <v>-</v>
      </c>
      <c r="D6048" s="6" t="str">
        <f t="shared" si="377"/>
        <v>-</v>
      </c>
      <c r="E6048" s="6" t="str">
        <f>IFERROR(VLOOKUP(B6048,总表!A:D,3,0),"-")</f>
        <v>-</v>
      </c>
      <c r="F6048" s="6" t="str">
        <f t="shared" si="378"/>
        <v>-</v>
      </c>
      <c r="H6048" s="6" t="str">
        <f>IF(IFERROR(VLOOKUP(B6048,总表!A:D,4,0),"露易")=0," ",IFERROR(VLOOKUP(B6048,总表!A:D,4,0),"-"))</f>
        <v>-</v>
      </c>
      <c r="I6048" s="6" t="str">
        <f t="shared" si="379"/>
        <v>-</v>
      </c>
    </row>
    <row r="6049" spans="1:9">
      <c r="A6049" s="6">
        <v>6048</v>
      </c>
      <c r="B6049" s="47" t="str">
        <f t="shared" si="376"/>
        <v>000017A0</v>
      </c>
      <c r="C6049" s="47" t="str">
        <f>IFERROR(VLOOKUP(B6049,总表!A:B,2,0),"-")</f>
        <v>帽子类</v>
      </c>
      <c r="D6049" s="6" t="str">
        <f t="shared" si="377"/>
        <v>帽子类</v>
      </c>
      <c r="E6049" s="51" t="str">
        <f>IFERROR(VLOOKUP(B6049,总表!A:D,3,0),"-")</f>
        <v>乌纱帽</v>
      </c>
      <c r="F6049" s="51" t="str">
        <f t="shared" si="378"/>
        <v>乌纱帽</v>
      </c>
      <c r="H6049" s="6" t="str">
        <f>IF(IFERROR(VLOOKUP(B6049,总表!A:D,4,0),"露易")=0," ",IFERROR(VLOOKUP(B6049,总表!A:D,4,0),"-"))</f>
        <v>黑色</v>
      </c>
      <c r="I6049" s="6" t="str">
        <f t="shared" si="379"/>
        <v>黑色</v>
      </c>
    </row>
    <row r="6050" spans="1:9">
      <c r="A6050" s="6">
        <v>6049</v>
      </c>
      <c r="B6050" s="47" t="str">
        <f t="shared" si="376"/>
        <v>000017A1</v>
      </c>
      <c r="C6050" s="47" t="str">
        <f>IFERROR(VLOOKUP(B6050,总表!A:B,2,0),"-")</f>
        <v>帽子类</v>
      </c>
      <c r="D6050" s="6" t="str">
        <f t="shared" si="377"/>
        <v>帽子类</v>
      </c>
      <c r="E6050" s="6" t="str">
        <f>IFERROR(VLOOKUP(B6050,总表!A:D,3,0),"-")</f>
        <v>黑卫士兵团帽</v>
      </c>
      <c r="F6050" s="6" t="str">
        <f t="shared" si="378"/>
        <v>黑卫士兵团帽</v>
      </c>
      <c r="H6050" s="6" t="str">
        <f>IF(IFERROR(VLOOKUP(B6050,总表!A:D,4,0),"露易")=0," ",IFERROR(VLOOKUP(B6050,总表!A:D,4,0),"-"))</f>
        <v>黑色</v>
      </c>
      <c r="I6050" s="6" t="str">
        <f t="shared" si="379"/>
        <v>黑色</v>
      </c>
    </row>
    <row r="6051" spans="1:9">
      <c r="A6051" s="6">
        <v>6050</v>
      </c>
      <c r="B6051" s="47" t="str">
        <f t="shared" si="376"/>
        <v>000017A2</v>
      </c>
      <c r="C6051" s="50" t="str">
        <f>IFERROR(VLOOKUP(B6051,总表!A:B,2,0),"-")</f>
        <v>头戴类</v>
      </c>
      <c r="D6051" s="51" t="str">
        <f t="shared" si="377"/>
        <v>头戴类</v>
      </c>
      <c r="E6051" s="6" t="str">
        <f>IFERROR(VLOOKUP(B6051,总表!A:D,3,0),"-")</f>
        <v>捕手面罩</v>
      </c>
      <c r="F6051" s="6" t="str">
        <f t="shared" si="378"/>
        <v>捕手面罩</v>
      </c>
      <c r="H6051" s="51" t="str">
        <f>IF(IFERROR(VLOOKUP(B6051,总表!A:D,4,0),"露易")=0," ",IFERROR(VLOOKUP(B6051,总表!A:D,4,0),"-"))</f>
        <v>红色</v>
      </c>
      <c r="I6051" s="51" t="str">
        <f t="shared" si="379"/>
        <v>红色</v>
      </c>
    </row>
    <row r="6052" spans="1:9">
      <c r="A6052" s="6">
        <v>6051</v>
      </c>
      <c r="B6052" s="47" t="str">
        <f t="shared" si="376"/>
        <v>000017A3</v>
      </c>
      <c r="C6052" s="47" t="str">
        <f>IFERROR(VLOOKUP(B6052,总表!A:B,2,0),"-")</f>
        <v>-</v>
      </c>
      <c r="D6052" s="6" t="str">
        <f t="shared" si="377"/>
        <v>-</v>
      </c>
      <c r="E6052" s="6" t="str">
        <f>IFERROR(VLOOKUP(B6052,总表!A:D,3,0),"-")</f>
        <v>-</v>
      </c>
      <c r="F6052" s="6" t="str">
        <f t="shared" si="378"/>
        <v>-</v>
      </c>
      <c r="H6052" s="6" t="str">
        <f>IF(IFERROR(VLOOKUP(B6052,总表!A:D,4,0),"露易")=0," ",IFERROR(VLOOKUP(B6052,总表!A:D,4,0),"-"))</f>
        <v>-</v>
      </c>
      <c r="I6052" s="6" t="str">
        <f t="shared" si="379"/>
        <v>-</v>
      </c>
    </row>
    <row r="6053" spans="1:9">
      <c r="A6053" s="6">
        <v>6052</v>
      </c>
      <c r="B6053" s="47" t="str">
        <f t="shared" si="376"/>
        <v>000017A4</v>
      </c>
      <c r="C6053" s="50" t="str">
        <f>IFERROR(VLOOKUP(B6053,总表!A:B,2,0),"-")</f>
        <v>头戴类</v>
      </c>
      <c r="D6053" s="51" t="str">
        <f t="shared" si="377"/>
        <v>头戴类</v>
      </c>
      <c r="E6053" s="6" t="str">
        <f>IFERROR(VLOOKUP(B6053,总表!A:D,3,0),"-")</f>
        <v>阿拉伯帽子</v>
      </c>
      <c r="F6053" s="6" t="str">
        <f t="shared" si="378"/>
        <v>阿拉伯帽子</v>
      </c>
      <c r="H6053" s="6" t="str">
        <f>IF(IFERROR(VLOOKUP(B6053,总表!A:D,4,0),"露易")=0," ",IFERROR(VLOOKUP(B6053,总表!A:D,4,0),"-"))</f>
        <v>白色</v>
      </c>
      <c r="I6053" s="6" t="str">
        <f t="shared" si="379"/>
        <v>白色</v>
      </c>
    </row>
    <row r="6054" spans="1:9">
      <c r="A6054" s="6">
        <v>6053</v>
      </c>
      <c r="B6054" s="47" t="str">
        <f t="shared" si="376"/>
        <v>000017A5</v>
      </c>
      <c r="C6054" s="50" t="str">
        <f>IFERROR(VLOOKUP(B6054,总表!A:B,2,0),"-")</f>
        <v>头戴类</v>
      </c>
      <c r="D6054" s="51" t="str">
        <f t="shared" si="377"/>
        <v>头戴类</v>
      </c>
      <c r="E6054" s="6" t="str">
        <f>IFERROR(VLOOKUP(B6054,总表!A:D,3,0),"-")</f>
        <v>黑子头巾</v>
      </c>
      <c r="F6054" s="6" t="str">
        <f t="shared" si="378"/>
        <v>黑子头巾</v>
      </c>
      <c r="H6054" s="6" t="str">
        <f>IF(IFERROR(VLOOKUP(B6054,总表!A:D,4,0),"露易")=0," ",IFERROR(VLOOKUP(B6054,总表!A:D,4,0),"-"))</f>
        <v>黑色</v>
      </c>
      <c r="I6054" s="6" t="str">
        <f t="shared" si="379"/>
        <v>黑色</v>
      </c>
    </row>
    <row r="6055" spans="1:9">
      <c r="A6055" s="6">
        <v>6054</v>
      </c>
      <c r="B6055" s="47" t="str">
        <f t="shared" si="376"/>
        <v>000017A6</v>
      </c>
      <c r="C6055" s="47" t="str">
        <f>IFERROR(VLOOKUP(B6055,总表!A:B,2,0),"-")</f>
        <v>帽子类</v>
      </c>
      <c r="D6055" s="6" t="str">
        <f t="shared" si="377"/>
        <v>帽子类</v>
      </c>
      <c r="E6055" s="6" t="str">
        <f>IFERROR(VLOOKUP(B6055,总表!A:D,3,0),"-")</f>
        <v>毛球报童帽</v>
      </c>
      <c r="F6055" s="6" t="str">
        <f t="shared" si="378"/>
        <v>毛球报童帽</v>
      </c>
      <c r="H6055" s="6" t="str">
        <f>IF(IFERROR(VLOOKUP(B6055,总表!A:D,4,0),"露易")=0," ",IFERROR(VLOOKUP(B6055,总表!A:D,4,0),"-"))</f>
        <v>棕色</v>
      </c>
      <c r="I6055" s="6" t="str">
        <f t="shared" si="379"/>
        <v>棕色</v>
      </c>
    </row>
    <row r="6056" spans="1:9">
      <c r="A6056" s="6">
        <v>6055</v>
      </c>
      <c r="B6056" s="47" t="str">
        <f t="shared" si="376"/>
        <v>000017A7</v>
      </c>
      <c r="C6056" s="47" t="str">
        <f>IFERROR(VLOOKUP(B6056,总表!A:B,2,0),"-")</f>
        <v>帽子类</v>
      </c>
      <c r="D6056" s="6" t="str">
        <f t="shared" si="377"/>
        <v>帽子类</v>
      </c>
      <c r="E6056" s="51" t="str">
        <f>IFERROR(VLOOKUP(B6056,总表!A:D,3,0),"-")</f>
        <v>苏格兰帽</v>
      </c>
      <c r="F6056" s="51" t="str">
        <f t="shared" si="378"/>
        <v>苏格兰帽</v>
      </c>
      <c r="H6056" s="51" t="str">
        <f>IF(IFERROR(VLOOKUP(B6056,总表!A:D,4,0),"露易")=0," ",IFERROR(VLOOKUP(B6056,总表!A:D,4,0),"-"))</f>
        <v>红色</v>
      </c>
      <c r="I6056" s="51" t="str">
        <f t="shared" si="379"/>
        <v>红色</v>
      </c>
    </row>
    <row r="6057" spans="1:9">
      <c r="A6057" s="6">
        <v>6056</v>
      </c>
      <c r="B6057" s="47" t="str">
        <f t="shared" si="376"/>
        <v>000017A8</v>
      </c>
      <c r="C6057" s="47" t="str">
        <f>IFERROR(VLOOKUP(B6057,总表!A:B,2,0),"-")</f>
        <v>-</v>
      </c>
      <c r="D6057" s="6" t="str">
        <f t="shared" si="377"/>
        <v>-</v>
      </c>
      <c r="E6057" s="6" t="str">
        <f>IFERROR(VLOOKUP(B6057,总表!A:D,3,0),"-")</f>
        <v>-</v>
      </c>
      <c r="F6057" s="6" t="str">
        <f t="shared" si="378"/>
        <v>-</v>
      </c>
      <c r="H6057" s="6" t="str">
        <f>IF(IFERROR(VLOOKUP(B6057,总表!A:D,4,0),"露易")=0," ",IFERROR(VLOOKUP(B6057,总表!A:D,4,0),"-"))</f>
        <v>-</v>
      </c>
      <c r="I6057" s="6" t="str">
        <f t="shared" si="379"/>
        <v>-</v>
      </c>
    </row>
    <row r="6058" spans="1:9">
      <c r="A6058" s="6">
        <v>6057</v>
      </c>
      <c r="B6058" s="47" t="str">
        <f t="shared" si="376"/>
        <v>000017A9</v>
      </c>
      <c r="C6058" s="47" t="str">
        <f>IFERROR(VLOOKUP(B6058,总表!A:B,2,0),"-")</f>
        <v>-</v>
      </c>
      <c r="D6058" s="6" t="str">
        <f t="shared" si="377"/>
        <v>-</v>
      </c>
      <c r="E6058" s="6" t="str">
        <f>IFERROR(VLOOKUP(B6058,总表!A:D,3,0),"-")</f>
        <v>-</v>
      </c>
      <c r="F6058" s="6" t="str">
        <f t="shared" si="378"/>
        <v>-</v>
      </c>
      <c r="H6058" s="6" t="str">
        <f>IF(IFERROR(VLOOKUP(B6058,总表!A:D,4,0),"露易")=0," ",IFERROR(VLOOKUP(B6058,总表!A:D,4,0),"-"))</f>
        <v>-</v>
      </c>
      <c r="I6058" s="6" t="str">
        <f t="shared" si="379"/>
        <v>-</v>
      </c>
    </row>
    <row r="6059" spans="1:9">
      <c r="A6059" s="6">
        <v>6058</v>
      </c>
      <c r="B6059" s="47" t="str">
        <f t="shared" si="376"/>
        <v>000017AA</v>
      </c>
      <c r="C6059" s="47" t="str">
        <f>IFERROR(VLOOKUP(B6059,总表!A:B,2,0),"-")</f>
        <v>事件类</v>
      </c>
      <c r="D6059" s="6" t="str">
        <f t="shared" si="377"/>
        <v>事件类</v>
      </c>
      <c r="E6059" s="6" t="str">
        <f>IFERROR(VLOOKUP(B6059,总表!A:D,3,0),"-")</f>
        <v>ちず</v>
      </c>
      <c r="F6059" s="6" t="str">
        <f t="shared" si="378"/>
        <v>ちず</v>
      </c>
      <c r="G6059" s="6" t="s">
        <v>9</v>
      </c>
      <c r="H6059" s="6" t="str">
        <f>IF(IFERROR(VLOOKUP(B6059,总表!A:D,4,0),"露易")=0," ",IFERROR(VLOOKUP(B6059,总表!A:D,4,0),"-"))</f>
        <v>地图</v>
      </c>
      <c r="I6059" s="6" t="str">
        <f t="shared" si="379"/>
        <v>地图</v>
      </c>
    </row>
    <row r="6060" spans="1:9">
      <c r="A6060" s="6">
        <v>6059</v>
      </c>
      <c r="B6060" s="47" t="str">
        <f t="shared" si="376"/>
        <v>000017AB</v>
      </c>
      <c r="C6060" s="47" t="str">
        <f>IFERROR(VLOOKUP(B6060,总表!A:B,2,0),"-")</f>
        <v>-</v>
      </c>
      <c r="D6060" s="6" t="str">
        <f t="shared" si="377"/>
        <v>-</v>
      </c>
      <c r="E6060" s="6" t="str">
        <f>IFERROR(VLOOKUP(B6060,总表!A:D,3,0),"-")</f>
        <v>-</v>
      </c>
      <c r="F6060" s="6" t="str">
        <f t="shared" si="378"/>
        <v>-</v>
      </c>
      <c r="H6060" s="6" t="str">
        <f>IF(IFERROR(VLOOKUP(B6060,总表!A:D,4,0),"露易")=0," ",IFERROR(VLOOKUP(B6060,总表!A:D,4,0),"-"))</f>
        <v>-</v>
      </c>
      <c r="I6060" s="6" t="str">
        <f t="shared" si="379"/>
        <v>-</v>
      </c>
    </row>
    <row r="6061" spans="1:9">
      <c r="A6061" s="6">
        <v>6060</v>
      </c>
      <c r="B6061" s="47" t="str">
        <f t="shared" si="376"/>
        <v>000017AC</v>
      </c>
      <c r="C6061" s="47" t="str">
        <f>IFERROR(VLOOKUP(B6061,总表!A:B,2,0),"-")</f>
        <v>-</v>
      </c>
      <c r="D6061" s="6" t="str">
        <f t="shared" si="377"/>
        <v>-</v>
      </c>
      <c r="E6061" s="6" t="str">
        <f>IFERROR(VLOOKUP(B6061,总表!A:D,3,0),"-")</f>
        <v>-</v>
      </c>
      <c r="F6061" s="6" t="str">
        <f t="shared" si="378"/>
        <v>-</v>
      </c>
      <c r="H6061" s="6" t="str">
        <f>IF(IFERROR(VLOOKUP(B6061,总表!A:D,4,0),"露易")=0," ",IFERROR(VLOOKUP(B6061,总表!A:D,4,0),"-"))</f>
        <v>-</v>
      </c>
      <c r="I6061" s="6" t="str">
        <f t="shared" si="379"/>
        <v>-</v>
      </c>
    </row>
    <row r="6062" spans="1:9">
      <c r="A6062" s="6">
        <v>6061</v>
      </c>
      <c r="B6062" s="47" t="str">
        <f t="shared" si="376"/>
        <v>000017AD</v>
      </c>
      <c r="C6062" s="47" t="str">
        <f>IFERROR(VLOOKUP(B6062,总表!A:B,2,0),"-")</f>
        <v>-</v>
      </c>
      <c r="D6062" s="6" t="str">
        <f t="shared" si="377"/>
        <v>-</v>
      </c>
      <c r="E6062" s="6" t="str">
        <f>IFERROR(VLOOKUP(B6062,总表!A:D,3,0),"-")</f>
        <v>-</v>
      </c>
      <c r="F6062" s="6" t="str">
        <f t="shared" si="378"/>
        <v>-</v>
      </c>
      <c r="H6062" s="6" t="str">
        <f>IF(IFERROR(VLOOKUP(B6062,总表!A:D,4,0),"露易")=0," ",IFERROR(VLOOKUP(B6062,总表!A:D,4,0),"-"))</f>
        <v>-</v>
      </c>
      <c r="I6062" s="6" t="str">
        <f t="shared" si="379"/>
        <v>-</v>
      </c>
    </row>
    <row r="6063" spans="1:9">
      <c r="A6063" s="6">
        <v>6062</v>
      </c>
      <c r="B6063" s="47" t="str">
        <f t="shared" si="376"/>
        <v>000017AE</v>
      </c>
      <c r="C6063" s="47" t="str">
        <f>IFERROR(VLOOKUP(B6063,总表!A:B,2,0),"-")</f>
        <v>-</v>
      </c>
      <c r="D6063" s="6" t="str">
        <f t="shared" si="377"/>
        <v>-</v>
      </c>
      <c r="E6063" s="6" t="str">
        <f>IFERROR(VLOOKUP(B6063,总表!A:D,3,0),"-")</f>
        <v>-</v>
      </c>
      <c r="F6063" s="6" t="str">
        <f t="shared" si="378"/>
        <v>-</v>
      </c>
      <c r="H6063" s="6" t="str">
        <f>IF(IFERROR(VLOOKUP(B6063,总表!A:D,4,0),"露易")=0," ",IFERROR(VLOOKUP(B6063,总表!A:D,4,0),"-"))</f>
        <v>-</v>
      </c>
      <c r="I6063" s="6" t="str">
        <f t="shared" si="379"/>
        <v>-</v>
      </c>
    </row>
    <row r="6064" spans="1:9">
      <c r="A6064" s="6">
        <v>6063</v>
      </c>
      <c r="B6064" s="47" t="str">
        <f t="shared" si="376"/>
        <v>000017AF</v>
      </c>
      <c r="C6064" s="47" t="str">
        <f>IFERROR(VLOOKUP(B6064,总表!A:B,2,0),"-")</f>
        <v>-</v>
      </c>
      <c r="D6064" s="6" t="str">
        <f t="shared" si="377"/>
        <v>-</v>
      </c>
      <c r="E6064" s="6" t="str">
        <f>IFERROR(VLOOKUP(B6064,总表!A:D,3,0),"-")</f>
        <v>-</v>
      </c>
      <c r="F6064" s="6" t="str">
        <f t="shared" si="378"/>
        <v>-</v>
      </c>
      <c r="H6064" s="6" t="str">
        <f>IF(IFERROR(VLOOKUP(B6064,总表!A:D,4,0),"露易")=0," ",IFERROR(VLOOKUP(B6064,总表!A:D,4,0),"-"))</f>
        <v>-</v>
      </c>
      <c r="I6064" s="6" t="str">
        <f t="shared" si="379"/>
        <v>-</v>
      </c>
    </row>
    <row r="6065" spans="1:9">
      <c r="A6065" s="6">
        <v>6064</v>
      </c>
      <c r="B6065" s="47" t="str">
        <f t="shared" si="376"/>
        <v>000017B0</v>
      </c>
      <c r="C6065" s="47" t="str">
        <f>IFERROR(VLOOKUP(B6065,总表!A:B,2,0),"-")</f>
        <v>-</v>
      </c>
      <c r="D6065" s="6" t="str">
        <f t="shared" si="377"/>
        <v>-</v>
      </c>
      <c r="E6065" s="6" t="str">
        <f>IFERROR(VLOOKUP(B6065,总表!A:D,3,0),"-")</f>
        <v>-</v>
      </c>
      <c r="F6065" s="6" t="str">
        <f t="shared" si="378"/>
        <v>-</v>
      </c>
      <c r="H6065" s="6" t="str">
        <f>IF(IFERROR(VLOOKUP(B6065,总表!A:D,4,0),"露易")=0," ",IFERROR(VLOOKUP(B6065,总表!A:D,4,0),"-"))</f>
        <v>-</v>
      </c>
      <c r="I6065" s="6" t="str">
        <f t="shared" si="379"/>
        <v>-</v>
      </c>
    </row>
    <row r="6066" spans="1:9">
      <c r="A6066" s="6">
        <v>6065</v>
      </c>
      <c r="B6066" s="47" t="str">
        <f t="shared" si="376"/>
        <v>000017B1</v>
      </c>
      <c r="C6066" s="47" t="str">
        <f>IFERROR(VLOOKUP(B6066,总表!A:B,2,0),"-")</f>
        <v>-</v>
      </c>
      <c r="D6066" s="6" t="str">
        <f t="shared" si="377"/>
        <v>-</v>
      </c>
      <c r="E6066" s="6" t="str">
        <f>IFERROR(VLOOKUP(B6066,总表!A:D,3,0),"-")</f>
        <v>-</v>
      </c>
      <c r="F6066" s="6" t="str">
        <f t="shared" si="378"/>
        <v>-</v>
      </c>
      <c r="H6066" s="6" t="str">
        <f>IF(IFERROR(VLOOKUP(B6066,总表!A:D,4,0),"露易")=0," ",IFERROR(VLOOKUP(B6066,总表!A:D,4,0),"-"))</f>
        <v>-</v>
      </c>
      <c r="I6066" s="6" t="str">
        <f t="shared" si="379"/>
        <v>-</v>
      </c>
    </row>
    <row r="6067" spans="1:9">
      <c r="A6067" s="6">
        <v>6066</v>
      </c>
      <c r="B6067" s="47" t="str">
        <f t="shared" si="376"/>
        <v>000017B2</v>
      </c>
      <c r="C6067" s="47" t="str">
        <f>IFERROR(VLOOKUP(B6067,总表!A:B,2,0),"-")</f>
        <v>-</v>
      </c>
      <c r="D6067" s="6" t="str">
        <f t="shared" si="377"/>
        <v>-</v>
      </c>
      <c r="E6067" s="6" t="str">
        <f>IFERROR(VLOOKUP(B6067,总表!A:D,3,0),"-")</f>
        <v>-</v>
      </c>
      <c r="F6067" s="6" t="str">
        <f t="shared" si="378"/>
        <v>-</v>
      </c>
      <c r="H6067" s="6" t="str">
        <f>IF(IFERROR(VLOOKUP(B6067,总表!A:D,4,0),"露易")=0," ",IFERROR(VLOOKUP(B6067,总表!A:D,4,0),"-"))</f>
        <v>-</v>
      </c>
      <c r="I6067" s="6" t="str">
        <f t="shared" si="379"/>
        <v>-</v>
      </c>
    </row>
    <row r="6068" spans="1:9">
      <c r="A6068" s="6">
        <v>6067</v>
      </c>
      <c r="B6068" s="47" t="str">
        <f t="shared" si="376"/>
        <v>000017B3</v>
      </c>
      <c r="C6068" s="47" t="str">
        <f>IFERROR(VLOOKUP(B6068,总表!A:B,2,0),"-")</f>
        <v>-</v>
      </c>
      <c r="D6068" s="6" t="str">
        <f t="shared" si="377"/>
        <v>-</v>
      </c>
      <c r="E6068" s="6" t="str">
        <f>IFERROR(VLOOKUP(B6068,总表!A:D,3,0),"-")</f>
        <v>-</v>
      </c>
      <c r="F6068" s="6" t="str">
        <f t="shared" si="378"/>
        <v>-</v>
      </c>
      <c r="H6068" s="6" t="str">
        <f>IF(IFERROR(VLOOKUP(B6068,总表!A:D,4,0),"露易")=0," ",IFERROR(VLOOKUP(B6068,总表!A:D,4,0),"-"))</f>
        <v>-</v>
      </c>
      <c r="I6068" s="6" t="str">
        <f t="shared" si="379"/>
        <v>-</v>
      </c>
    </row>
    <row r="6069" spans="1:9">
      <c r="A6069" s="6">
        <v>6068</v>
      </c>
      <c r="B6069" s="47" t="str">
        <f t="shared" si="376"/>
        <v>000017B4</v>
      </c>
      <c r="C6069" s="47" t="str">
        <f>IFERROR(VLOOKUP(B6069,总表!A:B,2,0),"-")</f>
        <v>-</v>
      </c>
      <c r="D6069" s="6" t="str">
        <f t="shared" si="377"/>
        <v>-</v>
      </c>
      <c r="E6069" s="6" t="str">
        <f>IFERROR(VLOOKUP(B6069,总表!A:D,3,0),"-")</f>
        <v>-</v>
      </c>
      <c r="F6069" s="6" t="str">
        <f t="shared" si="378"/>
        <v>-</v>
      </c>
      <c r="H6069" s="6" t="str">
        <f>IF(IFERROR(VLOOKUP(B6069,总表!A:D,4,0),"露易")=0," ",IFERROR(VLOOKUP(B6069,总表!A:D,4,0),"-"))</f>
        <v>-</v>
      </c>
      <c r="I6069" s="6" t="str">
        <f t="shared" si="379"/>
        <v>-</v>
      </c>
    </row>
    <row r="6070" spans="1:9">
      <c r="A6070" s="6">
        <v>6069</v>
      </c>
      <c r="B6070" s="47" t="str">
        <f t="shared" si="376"/>
        <v>000017B5</v>
      </c>
      <c r="C6070" s="47" t="str">
        <f>IFERROR(VLOOKUP(B6070,总表!A:B,2,0),"-")</f>
        <v>-</v>
      </c>
      <c r="D6070" s="6" t="str">
        <f t="shared" si="377"/>
        <v>-</v>
      </c>
      <c r="E6070" s="6" t="str">
        <f>IFERROR(VLOOKUP(B6070,总表!A:D,3,0),"-")</f>
        <v>-</v>
      </c>
      <c r="F6070" s="6" t="str">
        <f t="shared" si="378"/>
        <v>-</v>
      </c>
      <c r="H6070" s="6" t="str">
        <f>IF(IFERROR(VLOOKUP(B6070,总表!A:D,4,0),"露易")=0," ",IFERROR(VLOOKUP(B6070,总表!A:D,4,0),"-"))</f>
        <v>-</v>
      </c>
      <c r="I6070" s="6" t="str">
        <f t="shared" si="379"/>
        <v>-</v>
      </c>
    </row>
    <row r="6071" spans="1:9">
      <c r="A6071" s="6">
        <v>6070</v>
      </c>
      <c r="B6071" s="47" t="str">
        <f t="shared" si="376"/>
        <v>000017B6</v>
      </c>
      <c r="C6071" s="47" t="str">
        <f>IFERROR(VLOOKUP(B6071,总表!A:B,2,0),"-")</f>
        <v>-</v>
      </c>
      <c r="D6071" s="6" t="str">
        <f t="shared" si="377"/>
        <v>-</v>
      </c>
      <c r="E6071" s="6" t="str">
        <f>IFERROR(VLOOKUP(B6071,总表!A:D,3,0),"-")</f>
        <v>-</v>
      </c>
      <c r="F6071" s="6" t="str">
        <f t="shared" si="378"/>
        <v>-</v>
      </c>
      <c r="H6071" s="6" t="str">
        <f>IF(IFERROR(VLOOKUP(B6071,总表!A:D,4,0),"露易")=0," ",IFERROR(VLOOKUP(B6071,总表!A:D,4,0),"-"))</f>
        <v>-</v>
      </c>
      <c r="I6071" s="6" t="str">
        <f t="shared" si="379"/>
        <v>-</v>
      </c>
    </row>
    <row r="6072" spans="1:9">
      <c r="A6072" s="6">
        <v>6071</v>
      </c>
      <c r="B6072" s="47" t="str">
        <f t="shared" si="376"/>
        <v>000017B7</v>
      </c>
      <c r="C6072" s="47" t="str">
        <f>IFERROR(VLOOKUP(B6072,总表!A:B,2,0),"-")</f>
        <v>-</v>
      </c>
      <c r="D6072" s="6" t="str">
        <f t="shared" si="377"/>
        <v>-</v>
      </c>
      <c r="E6072" s="6" t="str">
        <f>IFERROR(VLOOKUP(B6072,总表!A:D,3,0),"-")</f>
        <v>-</v>
      </c>
      <c r="F6072" s="6" t="str">
        <f t="shared" si="378"/>
        <v>-</v>
      </c>
      <c r="H6072" s="6" t="str">
        <f>IF(IFERROR(VLOOKUP(B6072,总表!A:D,4,0),"露易")=0," ",IFERROR(VLOOKUP(B6072,总表!A:D,4,0),"-"))</f>
        <v>-</v>
      </c>
      <c r="I6072" s="6" t="str">
        <f t="shared" si="379"/>
        <v>-</v>
      </c>
    </row>
    <row r="6073" spans="1:9">
      <c r="A6073" s="6">
        <v>6072</v>
      </c>
      <c r="B6073" s="47" t="str">
        <f t="shared" si="376"/>
        <v>000017B8</v>
      </c>
      <c r="C6073" s="47" t="str">
        <f>IFERROR(VLOOKUP(B6073,总表!A:B,2,0),"-")</f>
        <v>-</v>
      </c>
      <c r="D6073" s="6" t="str">
        <f t="shared" si="377"/>
        <v>-</v>
      </c>
      <c r="E6073" s="6" t="str">
        <f>IFERROR(VLOOKUP(B6073,总表!A:D,3,0),"-")</f>
        <v>-</v>
      </c>
      <c r="F6073" s="6" t="str">
        <f t="shared" si="378"/>
        <v>-</v>
      </c>
      <c r="H6073" s="6" t="str">
        <f>IF(IFERROR(VLOOKUP(B6073,总表!A:D,4,0),"露易")=0," ",IFERROR(VLOOKUP(B6073,总表!A:D,4,0),"-"))</f>
        <v>-</v>
      </c>
      <c r="I6073" s="6" t="str">
        <f t="shared" si="379"/>
        <v>-</v>
      </c>
    </row>
    <row r="6074" spans="1:9">
      <c r="A6074" s="6">
        <v>6073</v>
      </c>
      <c r="B6074" s="47" t="str">
        <f t="shared" si="376"/>
        <v>000017B9</v>
      </c>
      <c r="C6074" s="47" t="str">
        <f>IFERROR(VLOOKUP(B6074,总表!A:B,2,0),"-")</f>
        <v>-</v>
      </c>
      <c r="D6074" s="6" t="str">
        <f t="shared" si="377"/>
        <v>-</v>
      </c>
      <c r="E6074" s="6" t="str">
        <f>IFERROR(VLOOKUP(B6074,总表!A:D,3,0),"-")</f>
        <v>-</v>
      </c>
      <c r="F6074" s="6" t="str">
        <f t="shared" si="378"/>
        <v>-</v>
      </c>
      <c r="H6074" s="6" t="str">
        <f>IF(IFERROR(VLOOKUP(B6074,总表!A:D,4,0),"露易")=0," ",IFERROR(VLOOKUP(B6074,总表!A:D,4,0),"-"))</f>
        <v>-</v>
      </c>
      <c r="I6074" s="6" t="str">
        <f t="shared" si="379"/>
        <v>-</v>
      </c>
    </row>
    <row r="6075" spans="1:9">
      <c r="A6075" s="6">
        <v>6074</v>
      </c>
      <c r="B6075" s="47" t="str">
        <f t="shared" si="376"/>
        <v>000017BA</v>
      </c>
      <c r="C6075" s="47" t="str">
        <f>IFERROR(VLOOKUP(B6075,总表!A:B,2,0),"-")</f>
        <v>-</v>
      </c>
      <c r="D6075" s="6" t="str">
        <f t="shared" si="377"/>
        <v>-</v>
      </c>
      <c r="E6075" s="6" t="str">
        <f>IFERROR(VLOOKUP(B6075,总表!A:D,3,0),"-")</f>
        <v>-</v>
      </c>
      <c r="F6075" s="6" t="str">
        <f t="shared" si="378"/>
        <v>-</v>
      </c>
      <c r="H6075" s="6" t="str">
        <f>IF(IFERROR(VLOOKUP(B6075,总表!A:D,4,0),"露易")=0," ",IFERROR(VLOOKUP(B6075,总表!A:D,4,0),"-"))</f>
        <v>-</v>
      </c>
      <c r="I6075" s="6" t="str">
        <f t="shared" si="379"/>
        <v>-</v>
      </c>
    </row>
    <row r="6076" spans="1:9">
      <c r="A6076" s="6">
        <v>6075</v>
      </c>
      <c r="B6076" s="47" t="str">
        <f t="shared" si="376"/>
        <v>000017BB</v>
      </c>
      <c r="C6076" s="50" t="str">
        <f>IFERROR(VLOOKUP(B6076,总表!A:B,2,0),"-")</f>
        <v>摆设类</v>
      </c>
      <c r="D6076" s="51" t="str">
        <f t="shared" si="377"/>
        <v>摆设类</v>
      </c>
      <c r="E6076" s="51" t="str">
        <f>IFERROR(VLOOKUP(B6076,总表!A:D,3,0),"-")</f>
        <v>树果挂饰</v>
      </c>
      <c r="F6076" s="51" t="str">
        <f t="shared" si="378"/>
        <v>树果挂饰</v>
      </c>
      <c r="H6076" s="6" t="str">
        <f>IF(IFERROR(VLOOKUP(B6076,总表!A:D,4,0),"露易")=0," ",IFERROR(VLOOKUP(B6076,总表!A:D,4,0),"-"))</f>
        <v> </v>
      </c>
      <c r="I6076" s="6" t="str">
        <f t="shared" si="379"/>
        <v> </v>
      </c>
    </row>
    <row r="6077" spans="1:9">
      <c r="A6077" s="6">
        <v>6076</v>
      </c>
      <c r="B6077" s="47" t="str">
        <f t="shared" si="376"/>
        <v>000017BC</v>
      </c>
      <c r="C6077" s="47" t="str">
        <f>IFERROR(VLOOKUP(B6077,总表!A:B,2,0),"-")</f>
        <v>-</v>
      </c>
      <c r="D6077" s="6" t="str">
        <f t="shared" si="377"/>
        <v>-</v>
      </c>
      <c r="E6077" s="6" t="str">
        <f>IFERROR(VLOOKUP(B6077,总表!A:D,3,0),"-")</f>
        <v>-</v>
      </c>
      <c r="F6077" s="6" t="str">
        <f t="shared" si="378"/>
        <v>-</v>
      </c>
      <c r="H6077" s="6" t="str">
        <f>IF(IFERROR(VLOOKUP(B6077,总表!A:D,4,0),"露易")=0," ",IFERROR(VLOOKUP(B6077,总表!A:D,4,0),"-"))</f>
        <v>-</v>
      </c>
      <c r="I6077" s="6" t="str">
        <f t="shared" si="379"/>
        <v>-</v>
      </c>
    </row>
    <row r="6078" spans="1:9">
      <c r="A6078" s="6">
        <v>6077</v>
      </c>
      <c r="B6078" s="47" t="str">
        <f t="shared" si="376"/>
        <v>000017BD</v>
      </c>
      <c r="C6078" s="47" t="str">
        <f>IFERROR(VLOOKUP(B6078,总表!A:B,2,0),"-")</f>
        <v>-</v>
      </c>
      <c r="D6078" s="6" t="str">
        <f t="shared" si="377"/>
        <v>-</v>
      </c>
      <c r="E6078" s="6" t="str">
        <f>IFERROR(VLOOKUP(B6078,总表!A:D,3,0),"-")</f>
        <v>-</v>
      </c>
      <c r="F6078" s="6" t="str">
        <f t="shared" si="378"/>
        <v>-</v>
      </c>
      <c r="H6078" s="6" t="str">
        <f>IF(IFERROR(VLOOKUP(B6078,总表!A:D,4,0),"露易")=0," ",IFERROR(VLOOKUP(B6078,总表!A:D,4,0),"-"))</f>
        <v>-</v>
      </c>
      <c r="I6078" s="6" t="str">
        <f t="shared" si="379"/>
        <v>-</v>
      </c>
    </row>
    <row r="6079" spans="1:9">
      <c r="A6079" s="6">
        <v>6078</v>
      </c>
      <c r="B6079" s="47" t="str">
        <f t="shared" si="376"/>
        <v>000017BE</v>
      </c>
      <c r="C6079" s="50" t="str">
        <f>IFERROR(VLOOKUP(B6079,总表!A:B,2,0),"-")</f>
        <v>摆设类</v>
      </c>
      <c r="D6079" s="51" t="str">
        <f t="shared" si="377"/>
        <v>摆设类</v>
      </c>
      <c r="E6079" s="51" t="str">
        <f>IFERROR(VLOOKUP(B6079,总表!A:D,3,0),"-")</f>
        <v>树果灯</v>
      </c>
      <c r="F6079" s="51" t="str">
        <f t="shared" si="378"/>
        <v>树果灯</v>
      </c>
      <c r="H6079" s="6" t="str">
        <f>IF(IFERROR(VLOOKUP(B6079,总表!A:D,4,0),"露易")=0," ",IFERROR(VLOOKUP(B6079,总表!A:D,4,0),"-"))</f>
        <v> </v>
      </c>
      <c r="I6079" s="6" t="str">
        <f t="shared" si="379"/>
        <v> </v>
      </c>
    </row>
    <row r="6080" spans="1:9">
      <c r="A6080" s="6">
        <v>6079</v>
      </c>
      <c r="B6080" s="47" t="str">
        <f t="shared" si="376"/>
        <v>000017BF</v>
      </c>
      <c r="C6080" s="50" t="str">
        <f>IFERROR(VLOOKUP(B6080,总表!A:B,2,0),"-")</f>
        <v>摆设类</v>
      </c>
      <c r="D6080" s="51" t="str">
        <f t="shared" si="377"/>
        <v>摆设类</v>
      </c>
      <c r="E6080" s="6" t="str">
        <f>IFERROR(VLOOKUP(B6080,总表!A:D,3,0),"-")</f>
        <v>小树果树</v>
      </c>
      <c r="F6080" s="6" t="str">
        <f t="shared" si="378"/>
        <v>小树果树</v>
      </c>
      <c r="H6080" s="6" t="str">
        <f>IF(IFERROR(VLOOKUP(B6080,总表!A:D,4,0),"露易")=0," ",IFERROR(VLOOKUP(B6080,总表!A:D,4,0),"-"))</f>
        <v> </v>
      </c>
      <c r="I6080" s="6" t="str">
        <f t="shared" si="379"/>
        <v> </v>
      </c>
    </row>
    <row r="6081" spans="1:9">
      <c r="A6081" s="6">
        <v>6080</v>
      </c>
      <c r="B6081" s="47" t="str">
        <f t="shared" si="376"/>
        <v>000017C0</v>
      </c>
      <c r="C6081" s="50" t="str">
        <f>IFERROR(VLOOKUP(B6081,总表!A:B,2,0),"-")</f>
        <v>摆设类</v>
      </c>
      <c r="D6081" s="51" t="str">
        <f t="shared" si="377"/>
        <v>摆设类</v>
      </c>
      <c r="E6081" s="6" t="str">
        <f>IFERROR(VLOOKUP(B6081,总表!A:D,3,0),"-")</f>
        <v>大树果树</v>
      </c>
      <c r="F6081" s="6" t="str">
        <f t="shared" si="378"/>
        <v>大树果树</v>
      </c>
      <c r="H6081" s="6" t="str">
        <f>IF(IFERROR(VLOOKUP(B6081,总表!A:D,4,0),"露易")=0," ",IFERROR(VLOOKUP(B6081,总表!A:D,4,0),"-"))</f>
        <v> </v>
      </c>
      <c r="I6081" s="6" t="str">
        <f t="shared" si="379"/>
        <v> </v>
      </c>
    </row>
    <row r="6082" spans="1:9">
      <c r="A6082" s="6">
        <v>6081</v>
      </c>
      <c r="B6082" s="47" t="str">
        <f t="shared" ref="B6082:B6145" si="380">DEC2HEX(ROW(A6081),8)</f>
        <v>000017C1</v>
      </c>
      <c r="C6082" s="50" t="str">
        <f>IFERROR(VLOOKUP(B6082,总表!A:B,2,0),"-")</f>
        <v>摆设类</v>
      </c>
      <c r="D6082" s="51" t="str">
        <f t="shared" ref="D6082:D6145" si="381">C6082</f>
        <v>摆设类</v>
      </c>
      <c r="E6082" s="51" t="str">
        <f>IFERROR(VLOOKUP(B6082,总表!A:D,3,0),"-")</f>
        <v>树果拱门</v>
      </c>
      <c r="F6082" s="51" t="str">
        <f t="shared" ref="F6082:F6145" si="382">E6082</f>
        <v>树果拱门</v>
      </c>
      <c r="H6082" s="6" t="str">
        <f>IF(IFERROR(VLOOKUP(B6082,总表!A:D,4,0),"露易")=0," ",IFERROR(VLOOKUP(B6082,总表!A:D,4,0),"-"))</f>
        <v> </v>
      </c>
      <c r="I6082" s="6" t="str">
        <f t="shared" ref="I6082:I6145" si="383">H6082</f>
        <v> </v>
      </c>
    </row>
    <row r="6083" spans="1:9">
      <c r="A6083" s="6">
        <v>6082</v>
      </c>
      <c r="B6083" s="47" t="str">
        <f t="shared" si="380"/>
        <v>000017C2</v>
      </c>
      <c r="C6083" s="47" t="str">
        <f>IFERROR(VLOOKUP(B6083,总表!A:B,2,0),"-")</f>
        <v>-</v>
      </c>
      <c r="D6083" s="6" t="str">
        <f t="shared" si="381"/>
        <v>-</v>
      </c>
      <c r="E6083" s="6" t="str">
        <f>IFERROR(VLOOKUP(B6083,总表!A:D,3,0),"-")</f>
        <v>-</v>
      </c>
      <c r="F6083" s="6" t="str">
        <f t="shared" si="382"/>
        <v>-</v>
      </c>
      <c r="H6083" s="6" t="str">
        <f>IF(IFERROR(VLOOKUP(B6083,总表!A:D,4,0),"露易")=0," ",IFERROR(VLOOKUP(B6083,总表!A:D,4,0),"-"))</f>
        <v>-</v>
      </c>
      <c r="I6083" s="6" t="str">
        <f t="shared" si="383"/>
        <v>-</v>
      </c>
    </row>
    <row r="6084" spans="1:9">
      <c r="A6084" s="6">
        <v>6083</v>
      </c>
      <c r="B6084" s="47" t="str">
        <f t="shared" si="380"/>
        <v>000017C3</v>
      </c>
      <c r="C6084" s="47" t="str">
        <f>IFERROR(VLOOKUP(B6084,总表!A:B,2,0),"-")</f>
        <v>-</v>
      </c>
      <c r="D6084" s="6" t="str">
        <f t="shared" si="381"/>
        <v>-</v>
      </c>
      <c r="E6084" s="6" t="str">
        <f>IFERROR(VLOOKUP(B6084,总表!A:D,3,0),"-")</f>
        <v>-</v>
      </c>
      <c r="F6084" s="6" t="str">
        <f t="shared" si="382"/>
        <v>-</v>
      </c>
      <c r="H6084" s="6" t="str">
        <f>IF(IFERROR(VLOOKUP(B6084,总表!A:D,4,0),"露易")=0," ",IFERROR(VLOOKUP(B6084,总表!A:D,4,0),"-"))</f>
        <v>-</v>
      </c>
      <c r="I6084" s="6" t="str">
        <f t="shared" si="383"/>
        <v>-</v>
      </c>
    </row>
    <row r="6085" spans="1:9">
      <c r="A6085" s="6">
        <v>6084</v>
      </c>
      <c r="B6085" s="47" t="str">
        <f t="shared" si="380"/>
        <v>000017C4</v>
      </c>
      <c r="C6085" s="47" t="str">
        <f>IFERROR(VLOOKUP(B6085,总表!A:B,2,0),"-")</f>
        <v>-</v>
      </c>
      <c r="D6085" s="6" t="str">
        <f t="shared" si="381"/>
        <v>-</v>
      </c>
      <c r="E6085" s="6" t="str">
        <f>IFERROR(VLOOKUP(B6085,总表!A:D,3,0),"-")</f>
        <v>-</v>
      </c>
      <c r="F6085" s="6" t="str">
        <f t="shared" si="382"/>
        <v>-</v>
      </c>
      <c r="H6085" s="6" t="str">
        <f>IF(IFERROR(VLOOKUP(B6085,总表!A:D,4,0),"露易")=0," ",IFERROR(VLOOKUP(B6085,总表!A:D,4,0),"-"))</f>
        <v>-</v>
      </c>
      <c r="I6085" s="6" t="str">
        <f t="shared" si="383"/>
        <v>-</v>
      </c>
    </row>
    <row r="6086" spans="1:9">
      <c r="A6086" s="6">
        <v>6085</v>
      </c>
      <c r="B6086" s="47" t="str">
        <f t="shared" si="380"/>
        <v>000017C5</v>
      </c>
      <c r="C6086" s="47" t="str">
        <f>IFERROR(VLOOKUP(B6086,总表!A:B,2,0),"-")</f>
        <v>-</v>
      </c>
      <c r="D6086" s="6" t="str">
        <f t="shared" si="381"/>
        <v>-</v>
      </c>
      <c r="E6086" s="6" t="str">
        <f>IFERROR(VLOOKUP(B6086,总表!A:D,3,0),"-")</f>
        <v>-</v>
      </c>
      <c r="F6086" s="6" t="str">
        <f t="shared" si="382"/>
        <v>-</v>
      </c>
      <c r="H6086" s="6" t="str">
        <f>IF(IFERROR(VLOOKUP(B6086,总表!A:D,4,0),"露易")=0," ",IFERROR(VLOOKUP(B6086,总表!A:D,4,0),"-"))</f>
        <v>-</v>
      </c>
      <c r="I6086" s="6" t="str">
        <f t="shared" si="383"/>
        <v>-</v>
      </c>
    </row>
    <row r="6087" spans="1:9">
      <c r="A6087" s="6">
        <v>6086</v>
      </c>
      <c r="B6087" s="47" t="str">
        <f t="shared" si="380"/>
        <v>000017C6</v>
      </c>
      <c r="C6087" s="47" t="str">
        <f>IFERROR(VLOOKUP(B6087,总表!A:B,2,0),"-")</f>
        <v>-</v>
      </c>
      <c r="D6087" s="6" t="str">
        <f t="shared" si="381"/>
        <v>-</v>
      </c>
      <c r="E6087" s="6" t="str">
        <f>IFERROR(VLOOKUP(B6087,总表!A:D,3,0),"-")</f>
        <v>-</v>
      </c>
      <c r="F6087" s="6" t="str">
        <f t="shared" si="382"/>
        <v>-</v>
      </c>
      <c r="H6087" s="6" t="str">
        <f>IF(IFERROR(VLOOKUP(B6087,总表!A:D,4,0),"露易")=0," ",IFERROR(VLOOKUP(B6087,总表!A:D,4,0),"-"))</f>
        <v>-</v>
      </c>
      <c r="I6087" s="6" t="str">
        <f t="shared" si="383"/>
        <v>-</v>
      </c>
    </row>
    <row r="6088" spans="1:9">
      <c r="A6088" s="6">
        <v>6087</v>
      </c>
      <c r="B6088" s="47" t="str">
        <f t="shared" si="380"/>
        <v>000017C7</v>
      </c>
      <c r="C6088" s="47" t="str">
        <f>IFERROR(VLOOKUP(B6088,总表!A:B,2,0),"-")</f>
        <v>-</v>
      </c>
      <c r="D6088" s="6" t="str">
        <f t="shared" si="381"/>
        <v>-</v>
      </c>
      <c r="E6088" s="6" t="str">
        <f>IFERROR(VLOOKUP(B6088,总表!A:D,3,0),"-")</f>
        <v>-</v>
      </c>
      <c r="F6088" s="6" t="str">
        <f t="shared" si="382"/>
        <v>-</v>
      </c>
      <c r="H6088" s="6" t="str">
        <f>IF(IFERROR(VLOOKUP(B6088,总表!A:D,4,0),"露易")=0," ",IFERROR(VLOOKUP(B6088,总表!A:D,4,0),"-"))</f>
        <v>-</v>
      </c>
      <c r="I6088" s="6" t="str">
        <f t="shared" si="383"/>
        <v>-</v>
      </c>
    </row>
    <row r="6089" spans="1:9">
      <c r="A6089" s="6">
        <v>6088</v>
      </c>
      <c r="B6089" s="47" t="str">
        <f t="shared" si="380"/>
        <v>000017C8</v>
      </c>
      <c r="C6089" s="47" t="str">
        <f>IFERROR(VLOOKUP(B6089,总表!A:B,2,0),"-")</f>
        <v>-</v>
      </c>
      <c r="D6089" s="6" t="str">
        <f t="shared" si="381"/>
        <v>-</v>
      </c>
      <c r="E6089" s="6" t="str">
        <f>IFERROR(VLOOKUP(B6089,总表!A:D,3,0),"-")</f>
        <v>-</v>
      </c>
      <c r="F6089" s="6" t="str">
        <f t="shared" si="382"/>
        <v>-</v>
      </c>
      <c r="H6089" s="6" t="str">
        <f>IF(IFERROR(VLOOKUP(B6089,总表!A:D,4,0),"露易")=0," ",IFERROR(VLOOKUP(B6089,总表!A:D,4,0),"-"))</f>
        <v>-</v>
      </c>
      <c r="I6089" s="6" t="str">
        <f t="shared" si="383"/>
        <v>-</v>
      </c>
    </row>
    <row r="6090" spans="1:9">
      <c r="A6090" s="6">
        <v>6089</v>
      </c>
      <c r="B6090" s="47" t="str">
        <f t="shared" si="380"/>
        <v>000017C9</v>
      </c>
      <c r="C6090" s="47" t="str">
        <f>IFERROR(VLOOKUP(B6090,总表!A:B,2,0),"-")</f>
        <v>-</v>
      </c>
      <c r="D6090" s="6" t="str">
        <f t="shared" si="381"/>
        <v>-</v>
      </c>
      <c r="E6090" s="6" t="str">
        <f>IFERROR(VLOOKUP(B6090,总表!A:D,3,0),"-")</f>
        <v>-</v>
      </c>
      <c r="F6090" s="6" t="str">
        <f t="shared" si="382"/>
        <v>-</v>
      </c>
      <c r="H6090" s="6" t="str">
        <f>IF(IFERROR(VLOOKUP(B6090,总表!A:D,4,0),"露易")=0," ",IFERROR(VLOOKUP(B6090,总表!A:D,4,0),"-"))</f>
        <v>-</v>
      </c>
      <c r="I6090" s="6" t="str">
        <f t="shared" si="383"/>
        <v>-</v>
      </c>
    </row>
    <row r="6091" spans="1:9">
      <c r="A6091" s="6">
        <v>6090</v>
      </c>
      <c r="B6091" s="47" t="str">
        <f t="shared" si="380"/>
        <v>000017CA</v>
      </c>
      <c r="C6091" s="47" t="str">
        <f>IFERROR(VLOOKUP(B6091,总表!A:B,2,0),"-")</f>
        <v>-</v>
      </c>
      <c r="D6091" s="6" t="str">
        <f t="shared" si="381"/>
        <v>-</v>
      </c>
      <c r="E6091" s="6" t="str">
        <f>IFERROR(VLOOKUP(B6091,总表!A:D,3,0),"-")</f>
        <v>-</v>
      </c>
      <c r="F6091" s="6" t="str">
        <f t="shared" si="382"/>
        <v>-</v>
      </c>
      <c r="H6091" s="6" t="str">
        <f>IF(IFERROR(VLOOKUP(B6091,总表!A:D,4,0),"露易")=0," ",IFERROR(VLOOKUP(B6091,总表!A:D,4,0),"-"))</f>
        <v>-</v>
      </c>
      <c r="I6091" s="6" t="str">
        <f t="shared" si="383"/>
        <v>-</v>
      </c>
    </row>
    <row r="6092" spans="1:9">
      <c r="A6092" s="6">
        <v>6091</v>
      </c>
      <c r="B6092" s="47" t="str">
        <f t="shared" si="380"/>
        <v>000017CB</v>
      </c>
      <c r="C6092" s="50" t="str">
        <f>IFERROR(VLOOKUP(B6092,总表!A:B,2,0),"-")</f>
        <v>头戴类</v>
      </c>
      <c r="D6092" s="51" t="str">
        <f t="shared" si="381"/>
        <v>头戴类</v>
      </c>
      <c r="E6092" s="6" t="str">
        <f>IFERROR(VLOOKUP(B6092,总表!A:D,3,0),"-")</f>
        <v>金币头饰</v>
      </c>
      <c r="F6092" s="6" t="str">
        <f t="shared" si="382"/>
        <v>金币头饰</v>
      </c>
      <c r="H6092" s="6" t="str">
        <f>IF(IFERROR(VLOOKUP(B6092,总表!A:D,4,0),"露易")=0," ",IFERROR(VLOOKUP(B6092,总表!A:D,4,0),"-"))</f>
        <v>金色</v>
      </c>
      <c r="I6092" s="6" t="str">
        <f t="shared" si="383"/>
        <v>金色</v>
      </c>
    </row>
    <row r="6093" spans="1:9">
      <c r="A6093" s="6">
        <v>6092</v>
      </c>
      <c r="B6093" s="47" t="str">
        <f t="shared" si="380"/>
        <v>000017CC</v>
      </c>
      <c r="C6093" s="50" t="str">
        <f>IFERROR(VLOOKUP(B6093,总表!A:B,2,0),"-")</f>
        <v>头戴类</v>
      </c>
      <c r="D6093" s="51" t="str">
        <f t="shared" si="381"/>
        <v>头戴类</v>
      </c>
      <c r="E6093" s="6" t="str">
        <f>IFERROR(VLOOKUP(B6093,总表!A:D,3,0),"-")</f>
        <v>公主假发</v>
      </c>
      <c r="F6093" s="6" t="str">
        <f t="shared" si="382"/>
        <v>公主假发</v>
      </c>
      <c r="H6093" s="51" t="str">
        <f>IF(IFERROR(VLOOKUP(B6093,总表!A:D,4,0),"露易")=0," ",IFERROR(VLOOKUP(B6093,总表!A:D,4,0),"-"))</f>
        <v>银色</v>
      </c>
      <c r="I6093" s="51" t="str">
        <f t="shared" si="383"/>
        <v>银色</v>
      </c>
    </row>
    <row r="6094" spans="1:9">
      <c r="A6094" s="6">
        <v>6093</v>
      </c>
      <c r="B6094" s="47" t="str">
        <f t="shared" si="380"/>
        <v>000017CD</v>
      </c>
      <c r="C6094" s="50" t="str">
        <f>IFERROR(VLOOKUP(B6094,总表!A:B,2,0),"-")</f>
        <v>头戴类</v>
      </c>
      <c r="D6094" s="51" t="str">
        <f t="shared" si="381"/>
        <v>头戴类</v>
      </c>
      <c r="E6094" s="51" t="str">
        <f>IFERROR(VLOOKUP(B6094,总表!A:D,3,0),"-")</f>
        <v>发带</v>
      </c>
      <c r="F6094" s="51" t="str">
        <f t="shared" si="382"/>
        <v>发带</v>
      </c>
      <c r="H6094" s="6" t="str">
        <f>IF(IFERROR(VLOOKUP(B6094,总表!A:D,4,0),"露易")=0," ",IFERROR(VLOOKUP(B6094,总表!A:D,4,0),"-"))</f>
        <v>粉红</v>
      </c>
      <c r="I6094" s="6" t="str">
        <f t="shared" si="383"/>
        <v>粉红</v>
      </c>
    </row>
    <row r="6095" spans="1:9">
      <c r="A6095" s="6">
        <v>6094</v>
      </c>
      <c r="B6095" s="47" t="str">
        <f t="shared" si="380"/>
        <v>000017CE</v>
      </c>
      <c r="C6095" s="47" t="str">
        <f>IFERROR(VLOOKUP(B6095,总表!A:B,2,0),"-")</f>
        <v>-</v>
      </c>
      <c r="D6095" s="6" t="str">
        <f t="shared" si="381"/>
        <v>-</v>
      </c>
      <c r="E6095" s="6" t="str">
        <f>IFERROR(VLOOKUP(B6095,总表!A:D,3,0),"-")</f>
        <v>-</v>
      </c>
      <c r="F6095" s="6" t="str">
        <f t="shared" si="382"/>
        <v>-</v>
      </c>
      <c r="H6095" s="6" t="str">
        <f>IF(IFERROR(VLOOKUP(B6095,总表!A:D,4,0),"露易")=0," ",IFERROR(VLOOKUP(B6095,总表!A:D,4,0),"-"))</f>
        <v>-</v>
      </c>
      <c r="I6095" s="6" t="str">
        <f t="shared" si="383"/>
        <v>-</v>
      </c>
    </row>
    <row r="6096" spans="1:9">
      <c r="A6096" s="6">
        <v>6095</v>
      </c>
      <c r="B6096" s="47" t="str">
        <f t="shared" si="380"/>
        <v>000017CF</v>
      </c>
      <c r="C6096" s="47" t="str">
        <f>IFERROR(VLOOKUP(B6096,总表!A:B,2,0),"-")</f>
        <v>-</v>
      </c>
      <c r="D6096" s="6" t="str">
        <f t="shared" si="381"/>
        <v>-</v>
      </c>
      <c r="E6096" s="6" t="str">
        <f>IFERROR(VLOOKUP(B6096,总表!A:D,3,0),"-")</f>
        <v>-</v>
      </c>
      <c r="F6096" s="6" t="str">
        <f t="shared" si="382"/>
        <v>-</v>
      </c>
      <c r="H6096" s="6" t="str">
        <f>IF(IFERROR(VLOOKUP(B6096,总表!A:D,4,0),"露易")=0," ",IFERROR(VLOOKUP(B6096,总表!A:D,4,0),"-"))</f>
        <v>-</v>
      </c>
      <c r="I6096" s="6" t="str">
        <f t="shared" si="383"/>
        <v>-</v>
      </c>
    </row>
    <row r="6097" spans="1:9">
      <c r="A6097" s="6">
        <v>6096</v>
      </c>
      <c r="B6097" s="47" t="str">
        <f t="shared" si="380"/>
        <v>000017D0</v>
      </c>
      <c r="C6097" s="47" t="str">
        <f>IFERROR(VLOOKUP(B6097,总表!A:B,2,0),"-")</f>
        <v>-</v>
      </c>
      <c r="D6097" s="6" t="str">
        <f t="shared" si="381"/>
        <v>-</v>
      </c>
      <c r="E6097" s="6" t="str">
        <f>IFERROR(VLOOKUP(B6097,总表!A:D,3,0),"-")</f>
        <v>-</v>
      </c>
      <c r="F6097" s="6" t="str">
        <f t="shared" si="382"/>
        <v>-</v>
      </c>
      <c r="H6097" s="6" t="str">
        <f>IF(IFERROR(VLOOKUP(B6097,总表!A:D,4,0),"露易")=0," ",IFERROR(VLOOKUP(B6097,总表!A:D,4,0),"-"))</f>
        <v>-</v>
      </c>
      <c r="I6097" s="6" t="str">
        <f t="shared" si="383"/>
        <v>-</v>
      </c>
    </row>
    <row r="6098" spans="1:9">
      <c r="A6098" s="6">
        <v>6097</v>
      </c>
      <c r="B6098" s="47" t="str">
        <f t="shared" si="380"/>
        <v>000017D1</v>
      </c>
      <c r="C6098" s="47" t="str">
        <f>IFERROR(VLOOKUP(B6098,总表!A:B,2,0),"-")</f>
        <v>-</v>
      </c>
      <c r="D6098" s="6" t="str">
        <f t="shared" si="381"/>
        <v>-</v>
      </c>
      <c r="E6098" s="6" t="str">
        <f>IFERROR(VLOOKUP(B6098,总表!A:D,3,0),"-")</f>
        <v>-</v>
      </c>
      <c r="F6098" s="6" t="str">
        <f t="shared" si="382"/>
        <v>-</v>
      </c>
      <c r="H6098" s="6" t="str">
        <f>IF(IFERROR(VLOOKUP(B6098,总表!A:D,4,0),"露易")=0," ",IFERROR(VLOOKUP(B6098,总表!A:D,4,0),"-"))</f>
        <v>-</v>
      </c>
      <c r="I6098" s="6" t="str">
        <f t="shared" si="383"/>
        <v>-</v>
      </c>
    </row>
    <row r="6099" spans="1:9">
      <c r="A6099" s="6">
        <v>6098</v>
      </c>
      <c r="B6099" s="47" t="str">
        <f t="shared" si="380"/>
        <v>000017D2</v>
      </c>
      <c r="C6099" s="47" t="str">
        <f>IFERROR(VLOOKUP(B6099,总表!A:B,2,0),"-")</f>
        <v>-</v>
      </c>
      <c r="D6099" s="6" t="str">
        <f t="shared" si="381"/>
        <v>-</v>
      </c>
      <c r="E6099" s="6" t="str">
        <f>IFERROR(VLOOKUP(B6099,总表!A:D,3,0),"-")</f>
        <v>-</v>
      </c>
      <c r="F6099" s="6" t="str">
        <f t="shared" si="382"/>
        <v>-</v>
      </c>
      <c r="H6099" s="6" t="str">
        <f>IF(IFERROR(VLOOKUP(B6099,总表!A:D,4,0),"露易")=0," ",IFERROR(VLOOKUP(B6099,总表!A:D,4,0),"-"))</f>
        <v>-</v>
      </c>
      <c r="I6099" s="6" t="str">
        <f t="shared" si="383"/>
        <v>-</v>
      </c>
    </row>
    <row r="6100" spans="1:9">
      <c r="A6100" s="6">
        <v>6099</v>
      </c>
      <c r="B6100" s="47" t="str">
        <f t="shared" si="380"/>
        <v>000017D3</v>
      </c>
      <c r="C6100" s="47" t="str">
        <f>IFERROR(VLOOKUP(B6100,总表!A:B,2,0),"-")</f>
        <v>-</v>
      </c>
      <c r="D6100" s="6" t="str">
        <f t="shared" si="381"/>
        <v>-</v>
      </c>
      <c r="E6100" s="6" t="str">
        <f>IFERROR(VLOOKUP(B6100,总表!A:D,3,0),"-")</f>
        <v>-</v>
      </c>
      <c r="F6100" s="6" t="str">
        <f t="shared" si="382"/>
        <v>-</v>
      </c>
      <c r="H6100" s="6" t="str">
        <f>IF(IFERROR(VLOOKUP(B6100,总表!A:D,4,0),"露易")=0," ",IFERROR(VLOOKUP(B6100,总表!A:D,4,0),"-"))</f>
        <v>-</v>
      </c>
      <c r="I6100" s="6" t="str">
        <f t="shared" si="383"/>
        <v>-</v>
      </c>
    </row>
    <row r="6101" spans="1:9">
      <c r="A6101" s="6">
        <v>6100</v>
      </c>
      <c r="B6101" s="47" t="str">
        <f t="shared" si="380"/>
        <v>000017D4</v>
      </c>
      <c r="C6101" s="47" t="str">
        <f>IFERROR(VLOOKUP(B6101,总表!A:B,2,0),"-")</f>
        <v>-</v>
      </c>
      <c r="D6101" s="6" t="str">
        <f t="shared" si="381"/>
        <v>-</v>
      </c>
      <c r="E6101" s="6" t="str">
        <f>IFERROR(VLOOKUP(B6101,总表!A:D,3,0),"-")</f>
        <v>-</v>
      </c>
      <c r="F6101" s="6" t="str">
        <f t="shared" si="382"/>
        <v>-</v>
      </c>
      <c r="H6101" s="6" t="str">
        <f>IF(IFERROR(VLOOKUP(B6101,总表!A:D,4,0),"露易")=0," ",IFERROR(VLOOKUP(B6101,总表!A:D,4,0),"-"))</f>
        <v>-</v>
      </c>
      <c r="I6101" s="6" t="str">
        <f t="shared" si="383"/>
        <v>-</v>
      </c>
    </row>
    <row r="6102" spans="1:9">
      <c r="A6102" s="6">
        <v>6101</v>
      </c>
      <c r="B6102" s="47" t="str">
        <f t="shared" si="380"/>
        <v>000017D5</v>
      </c>
      <c r="C6102" s="47" t="str">
        <f>IFERROR(VLOOKUP(B6102,总表!A:B,2,0),"-")</f>
        <v>-</v>
      </c>
      <c r="D6102" s="6" t="str">
        <f t="shared" si="381"/>
        <v>-</v>
      </c>
      <c r="E6102" s="6" t="str">
        <f>IFERROR(VLOOKUP(B6102,总表!A:D,3,0),"-")</f>
        <v>-</v>
      </c>
      <c r="F6102" s="6" t="str">
        <f t="shared" si="382"/>
        <v>-</v>
      </c>
      <c r="H6102" s="6" t="str">
        <f>IF(IFERROR(VLOOKUP(B6102,总表!A:D,4,0),"露易")=0," ",IFERROR(VLOOKUP(B6102,总表!A:D,4,0),"-"))</f>
        <v>-</v>
      </c>
      <c r="I6102" s="6" t="str">
        <f t="shared" si="383"/>
        <v>-</v>
      </c>
    </row>
    <row r="6103" spans="1:9">
      <c r="A6103" s="6">
        <v>6102</v>
      </c>
      <c r="B6103" s="47" t="str">
        <f t="shared" si="380"/>
        <v>000017D6</v>
      </c>
      <c r="C6103" s="47" t="str">
        <f>IFERROR(VLOOKUP(B6103,总表!A:B,2,0),"-")</f>
        <v>-</v>
      </c>
      <c r="D6103" s="6" t="str">
        <f t="shared" si="381"/>
        <v>-</v>
      </c>
      <c r="E6103" s="6" t="str">
        <f>IFERROR(VLOOKUP(B6103,总表!A:D,3,0),"-")</f>
        <v>-</v>
      </c>
      <c r="F6103" s="6" t="str">
        <f t="shared" si="382"/>
        <v>-</v>
      </c>
      <c r="H6103" s="6" t="str">
        <f>IF(IFERROR(VLOOKUP(B6103,总表!A:D,4,0),"露易")=0," ",IFERROR(VLOOKUP(B6103,总表!A:D,4,0),"-"))</f>
        <v>-</v>
      </c>
      <c r="I6103" s="6" t="str">
        <f t="shared" si="383"/>
        <v>-</v>
      </c>
    </row>
    <row r="6104" spans="1:9">
      <c r="A6104" s="6">
        <v>6103</v>
      </c>
      <c r="B6104" s="47" t="str">
        <f t="shared" si="380"/>
        <v>000017D7</v>
      </c>
      <c r="C6104" s="47" t="str">
        <f>IFERROR(VLOOKUP(B6104,总表!A:B,2,0),"-")</f>
        <v>-</v>
      </c>
      <c r="D6104" s="6" t="str">
        <f t="shared" si="381"/>
        <v>-</v>
      </c>
      <c r="E6104" s="6" t="str">
        <f>IFERROR(VLOOKUP(B6104,总表!A:D,3,0),"-")</f>
        <v>-</v>
      </c>
      <c r="F6104" s="6" t="str">
        <f t="shared" si="382"/>
        <v>-</v>
      </c>
      <c r="H6104" s="6" t="str">
        <f>IF(IFERROR(VLOOKUP(B6104,总表!A:D,4,0),"露易")=0," ",IFERROR(VLOOKUP(B6104,总表!A:D,4,0),"-"))</f>
        <v>-</v>
      </c>
      <c r="I6104" s="6" t="str">
        <f t="shared" si="383"/>
        <v>-</v>
      </c>
    </row>
    <row r="6105" spans="1:9">
      <c r="A6105" s="6">
        <v>6104</v>
      </c>
      <c r="B6105" s="47" t="str">
        <f t="shared" si="380"/>
        <v>000017D8</v>
      </c>
      <c r="C6105" s="47" t="str">
        <f>IFERROR(VLOOKUP(B6105,总表!A:B,2,0),"-")</f>
        <v>-</v>
      </c>
      <c r="D6105" s="6" t="str">
        <f t="shared" si="381"/>
        <v>-</v>
      </c>
      <c r="E6105" s="6" t="str">
        <f>IFERROR(VLOOKUP(B6105,总表!A:D,3,0),"-")</f>
        <v>-</v>
      </c>
      <c r="F6105" s="6" t="str">
        <f t="shared" si="382"/>
        <v>-</v>
      </c>
      <c r="H6105" s="6" t="str">
        <f>IF(IFERROR(VLOOKUP(B6105,总表!A:D,4,0),"露易")=0," ",IFERROR(VLOOKUP(B6105,总表!A:D,4,0),"-"))</f>
        <v>-</v>
      </c>
      <c r="I6105" s="6" t="str">
        <f t="shared" si="383"/>
        <v>-</v>
      </c>
    </row>
    <row r="6106" spans="1:9">
      <c r="A6106" s="6">
        <v>6105</v>
      </c>
      <c r="B6106" s="47" t="str">
        <f t="shared" si="380"/>
        <v>000017D9</v>
      </c>
      <c r="C6106" s="47" t="str">
        <f>IFERROR(VLOOKUP(B6106,总表!A:B,2,0),"-")</f>
        <v>-</v>
      </c>
      <c r="D6106" s="6" t="str">
        <f t="shared" si="381"/>
        <v>-</v>
      </c>
      <c r="E6106" s="6" t="str">
        <f>IFERROR(VLOOKUP(B6106,总表!A:D,3,0),"-")</f>
        <v>-</v>
      </c>
      <c r="F6106" s="6" t="str">
        <f t="shared" si="382"/>
        <v>-</v>
      </c>
      <c r="H6106" s="6" t="str">
        <f>IF(IFERROR(VLOOKUP(B6106,总表!A:D,4,0),"露易")=0," ",IFERROR(VLOOKUP(B6106,总表!A:D,4,0),"-"))</f>
        <v>-</v>
      </c>
      <c r="I6106" s="6" t="str">
        <f t="shared" si="383"/>
        <v>-</v>
      </c>
    </row>
    <row r="6107" spans="1:9">
      <c r="A6107" s="6">
        <v>6106</v>
      </c>
      <c r="B6107" s="47" t="str">
        <f t="shared" si="380"/>
        <v>000017DA</v>
      </c>
      <c r="C6107" s="47" t="str">
        <f>IFERROR(VLOOKUP(B6107,总表!A:B,2,0),"-")</f>
        <v>-</v>
      </c>
      <c r="D6107" s="6" t="str">
        <f t="shared" si="381"/>
        <v>-</v>
      </c>
      <c r="E6107" s="6" t="str">
        <f>IFERROR(VLOOKUP(B6107,总表!A:D,3,0),"-")</f>
        <v>-</v>
      </c>
      <c r="F6107" s="6" t="str">
        <f t="shared" si="382"/>
        <v>-</v>
      </c>
      <c r="H6107" s="6" t="str">
        <f>IF(IFERROR(VLOOKUP(B6107,总表!A:D,4,0),"露易")=0," ",IFERROR(VLOOKUP(B6107,总表!A:D,4,0),"-"))</f>
        <v>-</v>
      </c>
      <c r="I6107" s="6" t="str">
        <f t="shared" si="383"/>
        <v>-</v>
      </c>
    </row>
    <row r="6108" spans="1:9">
      <c r="A6108" s="6">
        <v>6107</v>
      </c>
      <c r="B6108" s="47" t="str">
        <f t="shared" si="380"/>
        <v>000017DB</v>
      </c>
      <c r="C6108" s="47" t="str">
        <f>IFERROR(VLOOKUP(B6108,总表!A:B,2,0),"-")</f>
        <v>-</v>
      </c>
      <c r="D6108" s="6" t="str">
        <f t="shared" si="381"/>
        <v>-</v>
      </c>
      <c r="E6108" s="6" t="str">
        <f>IFERROR(VLOOKUP(B6108,总表!A:D,3,0),"-")</f>
        <v>-</v>
      </c>
      <c r="F6108" s="6" t="str">
        <f t="shared" si="382"/>
        <v>-</v>
      </c>
      <c r="H6108" s="6" t="str">
        <f>IF(IFERROR(VLOOKUP(B6108,总表!A:D,4,0),"露易")=0," ",IFERROR(VLOOKUP(B6108,总表!A:D,4,0),"-"))</f>
        <v>-</v>
      </c>
      <c r="I6108" s="6" t="str">
        <f t="shared" si="383"/>
        <v>-</v>
      </c>
    </row>
    <row r="6109" spans="1:9">
      <c r="A6109" s="6">
        <v>6108</v>
      </c>
      <c r="B6109" s="47" t="str">
        <f t="shared" si="380"/>
        <v>000017DC</v>
      </c>
      <c r="C6109" s="47" t="str">
        <f>IFERROR(VLOOKUP(B6109,总表!A:B,2,0),"-")</f>
        <v>-</v>
      </c>
      <c r="D6109" s="6" t="str">
        <f t="shared" si="381"/>
        <v>-</v>
      </c>
      <c r="E6109" s="6" t="str">
        <f>IFERROR(VLOOKUP(B6109,总表!A:D,3,0),"-")</f>
        <v>-</v>
      </c>
      <c r="F6109" s="6" t="str">
        <f t="shared" si="382"/>
        <v>-</v>
      </c>
      <c r="H6109" s="6" t="str">
        <f>IF(IFERROR(VLOOKUP(B6109,总表!A:D,4,0),"露易")=0," ",IFERROR(VLOOKUP(B6109,总表!A:D,4,0),"-"))</f>
        <v>-</v>
      </c>
      <c r="I6109" s="6" t="str">
        <f t="shared" si="383"/>
        <v>-</v>
      </c>
    </row>
    <row r="6110" spans="1:9">
      <c r="A6110" s="6">
        <v>6109</v>
      </c>
      <c r="B6110" s="47" t="str">
        <f t="shared" si="380"/>
        <v>000017DD</v>
      </c>
      <c r="C6110" s="47" t="str">
        <f>IFERROR(VLOOKUP(B6110,总表!A:B,2,0),"-")</f>
        <v>-</v>
      </c>
      <c r="D6110" s="6" t="str">
        <f t="shared" si="381"/>
        <v>-</v>
      </c>
      <c r="E6110" s="6" t="str">
        <f>IFERROR(VLOOKUP(B6110,总表!A:D,3,0),"-")</f>
        <v>-</v>
      </c>
      <c r="F6110" s="6" t="str">
        <f t="shared" si="382"/>
        <v>-</v>
      </c>
      <c r="H6110" s="6" t="str">
        <f>IF(IFERROR(VLOOKUP(B6110,总表!A:D,4,0),"露易")=0," ",IFERROR(VLOOKUP(B6110,总表!A:D,4,0),"-"))</f>
        <v>-</v>
      </c>
      <c r="I6110" s="6" t="str">
        <f t="shared" si="383"/>
        <v>-</v>
      </c>
    </row>
    <row r="6111" spans="1:9">
      <c r="A6111" s="6">
        <v>6110</v>
      </c>
      <c r="B6111" s="47" t="str">
        <f t="shared" si="380"/>
        <v>000017DE</v>
      </c>
      <c r="C6111" s="47" t="str">
        <f>IFERROR(VLOOKUP(B6111,总表!A:B,2,0),"-")</f>
        <v>-</v>
      </c>
      <c r="D6111" s="6" t="str">
        <f t="shared" si="381"/>
        <v>-</v>
      </c>
      <c r="E6111" s="6" t="str">
        <f>IFERROR(VLOOKUP(B6111,总表!A:D,3,0),"-")</f>
        <v>-</v>
      </c>
      <c r="F6111" s="6" t="str">
        <f t="shared" si="382"/>
        <v>-</v>
      </c>
      <c r="H6111" s="6" t="str">
        <f>IF(IFERROR(VLOOKUP(B6111,总表!A:D,4,0),"露易")=0," ",IFERROR(VLOOKUP(B6111,总表!A:D,4,0),"-"))</f>
        <v>-</v>
      </c>
      <c r="I6111" s="6" t="str">
        <f t="shared" si="383"/>
        <v>-</v>
      </c>
    </row>
    <row r="6112" spans="1:9">
      <c r="A6112" s="6">
        <v>6111</v>
      </c>
      <c r="B6112" s="47" t="str">
        <f t="shared" si="380"/>
        <v>000017DF</v>
      </c>
      <c r="C6112" s="47" t="str">
        <f>IFERROR(VLOOKUP(B6112,总表!A:B,2,0),"-")</f>
        <v>-</v>
      </c>
      <c r="D6112" s="6" t="str">
        <f t="shared" si="381"/>
        <v>-</v>
      </c>
      <c r="E6112" s="6" t="str">
        <f>IFERROR(VLOOKUP(B6112,总表!A:D,3,0),"-")</f>
        <v>-</v>
      </c>
      <c r="F6112" s="6" t="str">
        <f t="shared" si="382"/>
        <v>-</v>
      </c>
      <c r="H6112" s="6" t="str">
        <f>IF(IFERROR(VLOOKUP(B6112,总表!A:D,4,0),"露易")=0," ",IFERROR(VLOOKUP(B6112,总表!A:D,4,0),"-"))</f>
        <v>-</v>
      </c>
      <c r="I6112" s="6" t="str">
        <f t="shared" si="383"/>
        <v>-</v>
      </c>
    </row>
    <row r="6113" spans="1:9">
      <c r="A6113" s="6">
        <v>6112</v>
      </c>
      <c r="B6113" s="47" t="str">
        <f t="shared" si="380"/>
        <v>000017E0</v>
      </c>
      <c r="C6113" s="47" t="str">
        <f>IFERROR(VLOOKUP(B6113,总表!A:B,2,0),"-")</f>
        <v>-</v>
      </c>
      <c r="D6113" s="6" t="str">
        <f t="shared" si="381"/>
        <v>-</v>
      </c>
      <c r="E6113" s="6" t="str">
        <f>IFERROR(VLOOKUP(B6113,总表!A:D,3,0),"-")</f>
        <v>-</v>
      </c>
      <c r="F6113" s="6" t="str">
        <f t="shared" si="382"/>
        <v>-</v>
      </c>
      <c r="H6113" s="6" t="str">
        <f>IF(IFERROR(VLOOKUP(B6113,总表!A:D,4,0),"露易")=0," ",IFERROR(VLOOKUP(B6113,总表!A:D,4,0),"-"))</f>
        <v>-</v>
      </c>
      <c r="I6113" s="6" t="str">
        <f t="shared" si="383"/>
        <v>-</v>
      </c>
    </row>
    <row r="6114" spans="1:9">
      <c r="A6114" s="6">
        <v>6113</v>
      </c>
      <c r="B6114" s="47" t="str">
        <f t="shared" si="380"/>
        <v>000017E1</v>
      </c>
      <c r="C6114" s="47" t="str">
        <f>IFERROR(VLOOKUP(B6114,总表!A:B,2,0),"-")</f>
        <v>-</v>
      </c>
      <c r="D6114" s="6" t="str">
        <f t="shared" si="381"/>
        <v>-</v>
      </c>
      <c r="E6114" s="6" t="str">
        <f>IFERROR(VLOOKUP(B6114,总表!A:D,3,0),"-")</f>
        <v>-</v>
      </c>
      <c r="F6114" s="6" t="str">
        <f t="shared" si="382"/>
        <v>-</v>
      </c>
      <c r="H6114" s="6" t="str">
        <f>IF(IFERROR(VLOOKUP(B6114,总表!A:D,4,0),"露易")=0," ",IFERROR(VLOOKUP(B6114,总表!A:D,4,0),"-"))</f>
        <v>-</v>
      </c>
      <c r="I6114" s="6" t="str">
        <f t="shared" si="383"/>
        <v>-</v>
      </c>
    </row>
    <row r="6115" spans="1:9">
      <c r="A6115" s="6">
        <v>6114</v>
      </c>
      <c r="B6115" s="47" t="str">
        <f t="shared" si="380"/>
        <v>000017E2</v>
      </c>
      <c r="C6115" s="47" t="str">
        <f>IFERROR(VLOOKUP(B6115,总表!A:B,2,0),"-")</f>
        <v>-</v>
      </c>
      <c r="D6115" s="6" t="str">
        <f t="shared" si="381"/>
        <v>-</v>
      </c>
      <c r="E6115" s="6" t="str">
        <f>IFERROR(VLOOKUP(B6115,总表!A:D,3,0),"-")</f>
        <v>-</v>
      </c>
      <c r="F6115" s="6" t="str">
        <f t="shared" si="382"/>
        <v>-</v>
      </c>
      <c r="H6115" s="6" t="str">
        <f>IF(IFERROR(VLOOKUP(B6115,总表!A:D,4,0),"露易")=0," ",IFERROR(VLOOKUP(B6115,总表!A:D,4,0),"-"))</f>
        <v>-</v>
      </c>
      <c r="I6115" s="6" t="str">
        <f t="shared" si="383"/>
        <v>-</v>
      </c>
    </row>
    <row r="6116" spans="1:9">
      <c r="A6116" s="6">
        <v>6115</v>
      </c>
      <c r="B6116" s="47" t="str">
        <f t="shared" si="380"/>
        <v>000017E3</v>
      </c>
      <c r="C6116" s="47" t="str">
        <f>IFERROR(VLOOKUP(B6116,总表!A:B,2,0),"-")</f>
        <v>-</v>
      </c>
      <c r="D6116" s="6" t="str">
        <f t="shared" si="381"/>
        <v>-</v>
      </c>
      <c r="E6116" s="6" t="str">
        <f>IFERROR(VLOOKUP(B6116,总表!A:D,3,0),"-")</f>
        <v>-</v>
      </c>
      <c r="F6116" s="6" t="str">
        <f t="shared" si="382"/>
        <v>-</v>
      </c>
      <c r="H6116" s="6" t="str">
        <f>IF(IFERROR(VLOOKUP(B6116,总表!A:D,4,0),"露易")=0," ",IFERROR(VLOOKUP(B6116,总表!A:D,4,0),"-"))</f>
        <v>-</v>
      </c>
      <c r="I6116" s="6" t="str">
        <f t="shared" si="383"/>
        <v>-</v>
      </c>
    </row>
    <row r="6117" spans="1:9">
      <c r="A6117" s="6">
        <v>6116</v>
      </c>
      <c r="B6117" s="47" t="str">
        <f t="shared" si="380"/>
        <v>000017E4</v>
      </c>
      <c r="C6117" s="47" t="str">
        <f>IFERROR(VLOOKUP(B6117,总表!A:B,2,0),"-")</f>
        <v>-</v>
      </c>
      <c r="D6117" s="6" t="str">
        <f t="shared" si="381"/>
        <v>-</v>
      </c>
      <c r="E6117" s="6" t="str">
        <f>IFERROR(VLOOKUP(B6117,总表!A:D,3,0),"-")</f>
        <v>-</v>
      </c>
      <c r="F6117" s="6" t="str">
        <f t="shared" si="382"/>
        <v>-</v>
      </c>
      <c r="H6117" s="6" t="str">
        <f>IF(IFERROR(VLOOKUP(B6117,总表!A:D,4,0),"露易")=0," ",IFERROR(VLOOKUP(B6117,总表!A:D,4,0),"-"))</f>
        <v>-</v>
      </c>
      <c r="I6117" s="6" t="str">
        <f t="shared" si="383"/>
        <v>-</v>
      </c>
    </row>
    <row r="6118" spans="1:9">
      <c r="A6118" s="6">
        <v>6117</v>
      </c>
      <c r="B6118" s="47" t="str">
        <f t="shared" si="380"/>
        <v>000017E5</v>
      </c>
      <c r="C6118" s="47" t="str">
        <f>IFERROR(VLOOKUP(B6118,总表!A:B,2,0),"-")</f>
        <v>-</v>
      </c>
      <c r="D6118" s="6" t="str">
        <f t="shared" si="381"/>
        <v>-</v>
      </c>
      <c r="E6118" s="6" t="str">
        <f>IFERROR(VLOOKUP(B6118,总表!A:D,3,0),"-")</f>
        <v>-</v>
      </c>
      <c r="F6118" s="6" t="str">
        <f t="shared" si="382"/>
        <v>-</v>
      </c>
      <c r="H6118" s="6" t="str">
        <f>IF(IFERROR(VLOOKUP(B6118,总表!A:D,4,0),"露易")=0," ",IFERROR(VLOOKUP(B6118,总表!A:D,4,0),"-"))</f>
        <v>-</v>
      </c>
      <c r="I6118" s="6" t="str">
        <f t="shared" si="383"/>
        <v>-</v>
      </c>
    </row>
    <row r="6119" spans="1:9">
      <c r="A6119" s="6">
        <v>6118</v>
      </c>
      <c r="B6119" s="47" t="str">
        <f t="shared" si="380"/>
        <v>000017E6</v>
      </c>
      <c r="C6119" s="47" t="str">
        <f>IFERROR(VLOOKUP(B6119,总表!A:B,2,0),"-")</f>
        <v>-</v>
      </c>
      <c r="D6119" s="6" t="str">
        <f t="shared" si="381"/>
        <v>-</v>
      </c>
      <c r="E6119" s="6" t="str">
        <f>IFERROR(VLOOKUP(B6119,总表!A:D,3,0),"-")</f>
        <v>-</v>
      </c>
      <c r="F6119" s="6" t="str">
        <f t="shared" si="382"/>
        <v>-</v>
      </c>
      <c r="H6119" s="6" t="str">
        <f>IF(IFERROR(VLOOKUP(B6119,总表!A:D,4,0),"露易")=0," ",IFERROR(VLOOKUP(B6119,总表!A:D,4,0),"-"))</f>
        <v>-</v>
      </c>
      <c r="I6119" s="6" t="str">
        <f t="shared" si="383"/>
        <v>-</v>
      </c>
    </row>
    <row r="6120" spans="1:9">
      <c r="A6120" s="6">
        <v>6119</v>
      </c>
      <c r="B6120" s="47" t="str">
        <f t="shared" si="380"/>
        <v>000017E7</v>
      </c>
      <c r="C6120" s="47" t="str">
        <f>IFERROR(VLOOKUP(B6120,总表!A:B,2,0),"-")</f>
        <v>-</v>
      </c>
      <c r="D6120" s="6" t="str">
        <f t="shared" si="381"/>
        <v>-</v>
      </c>
      <c r="E6120" s="6" t="str">
        <f>IFERROR(VLOOKUP(B6120,总表!A:D,3,0),"-")</f>
        <v>-</v>
      </c>
      <c r="F6120" s="6" t="str">
        <f t="shared" si="382"/>
        <v>-</v>
      </c>
      <c r="H6120" s="6" t="str">
        <f>IF(IFERROR(VLOOKUP(B6120,总表!A:D,4,0),"露易")=0," ",IFERROR(VLOOKUP(B6120,总表!A:D,4,0),"-"))</f>
        <v>-</v>
      </c>
      <c r="I6120" s="6" t="str">
        <f t="shared" si="383"/>
        <v>-</v>
      </c>
    </row>
    <row r="6121" spans="1:9">
      <c r="A6121" s="6">
        <v>6120</v>
      </c>
      <c r="B6121" s="47" t="str">
        <f t="shared" si="380"/>
        <v>000017E8</v>
      </c>
      <c r="C6121" s="47" t="str">
        <f>IFERROR(VLOOKUP(B6121,总表!A:B,2,0),"-")</f>
        <v>-</v>
      </c>
      <c r="D6121" s="6" t="str">
        <f t="shared" si="381"/>
        <v>-</v>
      </c>
      <c r="E6121" s="6" t="str">
        <f>IFERROR(VLOOKUP(B6121,总表!A:D,3,0),"-")</f>
        <v>-</v>
      </c>
      <c r="F6121" s="6" t="str">
        <f t="shared" si="382"/>
        <v>-</v>
      </c>
      <c r="H6121" s="6" t="str">
        <f>IF(IFERROR(VLOOKUP(B6121,总表!A:D,4,0),"露易")=0," ",IFERROR(VLOOKUP(B6121,总表!A:D,4,0),"-"))</f>
        <v>-</v>
      </c>
      <c r="I6121" s="6" t="str">
        <f t="shared" si="383"/>
        <v>-</v>
      </c>
    </row>
    <row r="6122" spans="1:9">
      <c r="A6122" s="6">
        <v>6121</v>
      </c>
      <c r="B6122" s="47" t="str">
        <f t="shared" si="380"/>
        <v>000017E9</v>
      </c>
      <c r="C6122" s="47" t="str">
        <f>IFERROR(VLOOKUP(B6122,总表!A:B,2,0),"-")</f>
        <v>-</v>
      </c>
      <c r="D6122" s="6" t="str">
        <f t="shared" si="381"/>
        <v>-</v>
      </c>
      <c r="E6122" s="6" t="str">
        <f>IFERROR(VLOOKUP(B6122,总表!A:D,3,0),"-")</f>
        <v>-</v>
      </c>
      <c r="F6122" s="6" t="str">
        <f t="shared" si="382"/>
        <v>-</v>
      </c>
      <c r="H6122" s="6" t="str">
        <f>IF(IFERROR(VLOOKUP(B6122,总表!A:D,4,0),"露易")=0," ",IFERROR(VLOOKUP(B6122,总表!A:D,4,0),"-"))</f>
        <v>-</v>
      </c>
      <c r="I6122" s="6" t="str">
        <f t="shared" si="383"/>
        <v>-</v>
      </c>
    </row>
    <row r="6123" spans="1:9">
      <c r="A6123" s="6">
        <v>6122</v>
      </c>
      <c r="B6123" s="47" t="str">
        <f t="shared" si="380"/>
        <v>000017EA</v>
      </c>
      <c r="C6123" s="47" t="str">
        <f>IFERROR(VLOOKUP(B6123,总表!A:B,2,0),"-")</f>
        <v>-</v>
      </c>
      <c r="D6123" s="6" t="str">
        <f t="shared" si="381"/>
        <v>-</v>
      </c>
      <c r="E6123" s="6" t="str">
        <f>IFERROR(VLOOKUP(B6123,总表!A:D,3,0),"-")</f>
        <v>-</v>
      </c>
      <c r="F6123" s="6" t="str">
        <f t="shared" si="382"/>
        <v>-</v>
      </c>
      <c r="H6123" s="6" t="str">
        <f>IF(IFERROR(VLOOKUP(B6123,总表!A:D,4,0),"露易")=0," ",IFERROR(VLOOKUP(B6123,总表!A:D,4,0),"-"))</f>
        <v>-</v>
      </c>
      <c r="I6123" s="6" t="str">
        <f t="shared" si="383"/>
        <v>-</v>
      </c>
    </row>
    <row r="6124" spans="1:9">
      <c r="A6124" s="6">
        <v>6123</v>
      </c>
      <c r="B6124" s="47" t="str">
        <f t="shared" si="380"/>
        <v>000017EB</v>
      </c>
      <c r="C6124" s="47" t="str">
        <f>IFERROR(VLOOKUP(B6124,总表!A:B,2,0),"-")</f>
        <v>-</v>
      </c>
      <c r="D6124" s="6" t="str">
        <f t="shared" si="381"/>
        <v>-</v>
      </c>
      <c r="E6124" s="6" t="str">
        <f>IFERROR(VLOOKUP(B6124,总表!A:D,3,0),"-")</f>
        <v>-</v>
      </c>
      <c r="F6124" s="6" t="str">
        <f t="shared" si="382"/>
        <v>-</v>
      </c>
      <c r="H6124" s="6" t="str">
        <f>IF(IFERROR(VLOOKUP(B6124,总表!A:D,4,0),"露易")=0," ",IFERROR(VLOOKUP(B6124,总表!A:D,4,0),"-"))</f>
        <v>-</v>
      </c>
      <c r="I6124" s="6" t="str">
        <f t="shared" si="383"/>
        <v>-</v>
      </c>
    </row>
    <row r="6125" spans="1:9">
      <c r="A6125" s="6">
        <v>6124</v>
      </c>
      <c r="B6125" s="47" t="str">
        <f t="shared" si="380"/>
        <v>000017EC</v>
      </c>
      <c r="C6125" s="47" t="str">
        <f>IFERROR(VLOOKUP(B6125,总表!A:B,2,0),"-")</f>
        <v>-</v>
      </c>
      <c r="D6125" s="6" t="str">
        <f t="shared" si="381"/>
        <v>-</v>
      </c>
      <c r="E6125" s="6" t="str">
        <f>IFERROR(VLOOKUP(B6125,总表!A:D,3,0),"-")</f>
        <v>-</v>
      </c>
      <c r="F6125" s="6" t="str">
        <f t="shared" si="382"/>
        <v>-</v>
      </c>
      <c r="H6125" s="6" t="str">
        <f>IF(IFERROR(VLOOKUP(B6125,总表!A:D,4,0),"露易")=0," ",IFERROR(VLOOKUP(B6125,总表!A:D,4,0),"-"))</f>
        <v>-</v>
      </c>
      <c r="I6125" s="6" t="str">
        <f t="shared" si="383"/>
        <v>-</v>
      </c>
    </row>
    <row r="6126" spans="1:9">
      <c r="A6126" s="6">
        <v>6125</v>
      </c>
      <c r="B6126" s="47" t="str">
        <f t="shared" si="380"/>
        <v>000017ED</v>
      </c>
      <c r="C6126" s="47" t="str">
        <f>IFERROR(VLOOKUP(B6126,总表!A:B,2,0),"-")</f>
        <v>-</v>
      </c>
      <c r="D6126" s="6" t="str">
        <f t="shared" si="381"/>
        <v>-</v>
      </c>
      <c r="E6126" s="6" t="str">
        <f>IFERROR(VLOOKUP(B6126,总表!A:D,3,0),"-")</f>
        <v>-</v>
      </c>
      <c r="F6126" s="6" t="str">
        <f t="shared" si="382"/>
        <v>-</v>
      </c>
      <c r="H6126" s="6" t="str">
        <f>IF(IFERROR(VLOOKUP(B6126,总表!A:D,4,0),"露易")=0," ",IFERROR(VLOOKUP(B6126,总表!A:D,4,0),"-"))</f>
        <v>-</v>
      </c>
      <c r="I6126" s="6" t="str">
        <f t="shared" si="383"/>
        <v>-</v>
      </c>
    </row>
    <row r="6127" spans="1:9">
      <c r="A6127" s="6">
        <v>6126</v>
      </c>
      <c r="B6127" s="47" t="str">
        <f t="shared" si="380"/>
        <v>000017EE</v>
      </c>
      <c r="C6127" s="47" t="str">
        <f>IFERROR(VLOOKUP(B6127,总表!A:B,2,0),"-")</f>
        <v>-</v>
      </c>
      <c r="D6127" s="6" t="str">
        <f t="shared" si="381"/>
        <v>-</v>
      </c>
      <c r="E6127" s="6" t="str">
        <f>IFERROR(VLOOKUP(B6127,总表!A:D,3,0),"-")</f>
        <v>-</v>
      </c>
      <c r="F6127" s="6" t="str">
        <f t="shared" si="382"/>
        <v>-</v>
      </c>
      <c r="H6127" s="6" t="str">
        <f>IF(IFERROR(VLOOKUP(B6127,总表!A:D,4,0),"露易")=0," ",IFERROR(VLOOKUP(B6127,总表!A:D,4,0),"-"))</f>
        <v>-</v>
      </c>
      <c r="I6127" s="6" t="str">
        <f t="shared" si="383"/>
        <v>-</v>
      </c>
    </row>
    <row r="6128" spans="1:9">
      <c r="A6128" s="6">
        <v>6127</v>
      </c>
      <c r="B6128" s="47" t="str">
        <f t="shared" si="380"/>
        <v>000017EF</v>
      </c>
      <c r="C6128" s="47" t="str">
        <f>IFERROR(VLOOKUP(B6128,总表!A:B,2,0),"-")</f>
        <v>-</v>
      </c>
      <c r="D6128" s="6" t="str">
        <f t="shared" si="381"/>
        <v>-</v>
      </c>
      <c r="E6128" s="6" t="str">
        <f>IFERROR(VLOOKUP(B6128,总表!A:D,3,0),"-")</f>
        <v>-</v>
      </c>
      <c r="F6128" s="6" t="str">
        <f t="shared" si="382"/>
        <v>-</v>
      </c>
      <c r="H6128" s="6" t="str">
        <f>IF(IFERROR(VLOOKUP(B6128,总表!A:D,4,0),"露易")=0," ",IFERROR(VLOOKUP(B6128,总表!A:D,4,0),"-"))</f>
        <v>-</v>
      </c>
      <c r="I6128" s="6" t="str">
        <f t="shared" si="383"/>
        <v>-</v>
      </c>
    </row>
    <row r="6129" spans="1:9">
      <c r="A6129" s="6">
        <v>6128</v>
      </c>
      <c r="B6129" s="47" t="str">
        <f t="shared" si="380"/>
        <v>000017F0</v>
      </c>
      <c r="C6129" s="47" t="str">
        <f>IFERROR(VLOOKUP(B6129,总表!A:B,2,0),"-")</f>
        <v>-</v>
      </c>
      <c r="D6129" s="6" t="str">
        <f t="shared" si="381"/>
        <v>-</v>
      </c>
      <c r="E6129" s="6" t="str">
        <f>IFERROR(VLOOKUP(B6129,总表!A:D,3,0),"-")</f>
        <v>-</v>
      </c>
      <c r="F6129" s="6" t="str">
        <f t="shared" si="382"/>
        <v>-</v>
      </c>
      <c r="H6129" s="6" t="str">
        <f>IF(IFERROR(VLOOKUP(B6129,总表!A:D,4,0),"露易")=0," ",IFERROR(VLOOKUP(B6129,总表!A:D,4,0),"-"))</f>
        <v>-</v>
      </c>
      <c r="I6129" s="6" t="str">
        <f t="shared" si="383"/>
        <v>-</v>
      </c>
    </row>
    <row r="6130" spans="1:9">
      <c r="A6130" s="6">
        <v>6129</v>
      </c>
      <c r="B6130" s="47" t="str">
        <f t="shared" si="380"/>
        <v>000017F1</v>
      </c>
      <c r="C6130" s="47" t="str">
        <f>IFERROR(VLOOKUP(B6130,总表!A:B,2,0),"-")</f>
        <v>-</v>
      </c>
      <c r="D6130" s="6" t="str">
        <f t="shared" si="381"/>
        <v>-</v>
      </c>
      <c r="E6130" s="6" t="str">
        <f>IFERROR(VLOOKUP(B6130,总表!A:D,3,0),"-")</f>
        <v>-</v>
      </c>
      <c r="F6130" s="6" t="str">
        <f t="shared" si="382"/>
        <v>-</v>
      </c>
      <c r="H6130" s="6" t="str">
        <f>IF(IFERROR(VLOOKUP(B6130,总表!A:D,4,0),"露易")=0," ",IFERROR(VLOOKUP(B6130,总表!A:D,4,0),"-"))</f>
        <v>-</v>
      </c>
      <c r="I6130" s="6" t="str">
        <f t="shared" si="383"/>
        <v>-</v>
      </c>
    </row>
    <row r="6131" spans="1:9">
      <c r="A6131" s="6">
        <v>6130</v>
      </c>
      <c r="B6131" s="47" t="str">
        <f t="shared" si="380"/>
        <v>000017F2</v>
      </c>
      <c r="C6131" s="47" t="str">
        <f>IFERROR(VLOOKUP(B6131,总表!A:B,2,0),"-")</f>
        <v>-</v>
      </c>
      <c r="D6131" s="6" t="str">
        <f t="shared" si="381"/>
        <v>-</v>
      </c>
      <c r="E6131" s="6" t="str">
        <f>IFERROR(VLOOKUP(B6131,总表!A:D,3,0),"-")</f>
        <v>-</v>
      </c>
      <c r="F6131" s="6" t="str">
        <f t="shared" si="382"/>
        <v>-</v>
      </c>
      <c r="H6131" s="6" t="str">
        <f>IF(IFERROR(VLOOKUP(B6131,总表!A:D,4,0),"露易")=0," ",IFERROR(VLOOKUP(B6131,总表!A:D,4,0),"-"))</f>
        <v>-</v>
      </c>
      <c r="I6131" s="6" t="str">
        <f t="shared" si="383"/>
        <v>-</v>
      </c>
    </row>
    <row r="6132" spans="1:9">
      <c r="A6132" s="6">
        <v>6131</v>
      </c>
      <c r="B6132" s="47" t="str">
        <f t="shared" si="380"/>
        <v>000017F3</v>
      </c>
      <c r="C6132" s="47" t="str">
        <f>IFERROR(VLOOKUP(B6132,总表!A:B,2,0),"-")</f>
        <v>-</v>
      </c>
      <c r="D6132" s="6" t="str">
        <f t="shared" si="381"/>
        <v>-</v>
      </c>
      <c r="E6132" s="6" t="str">
        <f>IFERROR(VLOOKUP(B6132,总表!A:D,3,0),"-")</f>
        <v>-</v>
      </c>
      <c r="F6132" s="6" t="str">
        <f t="shared" si="382"/>
        <v>-</v>
      </c>
      <c r="H6132" s="6" t="str">
        <f>IF(IFERROR(VLOOKUP(B6132,总表!A:D,4,0),"露易")=0," ",IFERROR(VLOOKUP(B6132,总表!A:D,4,0),"-"))</f>
        <v>-</v>
      </c>
      <c r="I6132" s="6" t="str">
        <f t="shared" si="383"/>
        <v>-</v>
      </c>
    </row>
    <row r="6133" spans="1:9">
      <c r="A6133" s="6">
        <v>6132</v>
      </c>
      <c r="B6133" s="47" t="str">
        <f t="shared" si="380"/>
        <v>000017F4</v>
      </c>
      <c r="C6133" s="47" t="str">
        <f>IFERROR(VLOOKUP(B6133,总表!A:B,2,0),"-")</f>
        <v>-</v>
      </c>
      <c r="D6133" s="6" t="str">
        <f t="shared" si="381"/>
        <v>-</v>
      </c>
      <c r="E6133" s="6" t="str">
        <f>IFERROR(VLOOKUP(B6133,总表!A:D,3,0),"-")</f>
        <v>-</v>
      </c>
      <c r="F6133" s="6" t="str">
        <f t="shared" si="382"/>
        <v>-</v>
      </c>
      <c r="H6133" s="6" t="str">
        <f>IF(IFERROR(VLOOKUP(B6133,总表!A:D,4,0),"露易")=0," ",IFERROR(VLOOKUP(B6133,总表!A:D,4,0),"-"))</f>
        <v>-</v>
      </c>
      <c r="I6133" s="6" t="str">
        <f t="shared" si="383"/>
        <v>-</v>
      </c>
    </row>
    <row r="6134" spans="1:9">
      <c r="A6134" s="6">
        <v>6133</v>
      </c>
      <c r="B6134" s="47" t="str">
        <f t="shared" si="380"/>
        <v>000017F5</v>
      </c>
      <c r="C6134" s="47" t="str">
        <f>IFERROR(VLOOKUP(B6134,总表!A:B,2,0),"-")</f>
        <v>-</v>
      </c>
      <c r="D6134" s="6" t="str">
        <f t="shared" si="381"/>
        <v>-</v>
      </c>
      <c r="E6134" s="6" t="str">
        <f>IFERROR(VLOOKUP(B6134,总表!A:D,3,0),"-")</f>
        <v>-</v>
      </c>
      <c r="F6134" s="6" t="str">
        <f t="shared" si="382"/>
        <v>-</v>
      </c>
      <c r="H6134" s="6" t="str">
        <f>IF(IFERROR(VLOOKUP(B6134,总表!A:D,4,0),"露易")=0," ",IFERROR(VLOOKUP(B6134,总表!A:D,4,0),"-"))</f>
        <v>-</v>
      </c>
      <c r="I6134" s="6" t="str">
        <f t="shared" si="383"/>
        <v>-</v>
      </c>
    </row>
    <row r="6135" spans="1:9">
      <c r="A6135" s="6">
        <v>6134</v>
      </c>
      <c r="B6135" s="47" t="str">
        <f t="shared" si="380"/>
        <v>000017F6</v>
      </c>
      <c r="C6135" s="47" t="str">
        <f>IFERROR(VLOOKUP(B6135,总表!A:B,2,0),"-")</f>
        <v>-</v>
      </c>
      <c r="D6135" s="6" t="str">
        <f t="shared" si="381"/>
        <v>-</v>
      </c>
      <c r="E6135" s="6" t="str">
        <f>IFERROR(VLOOKUP(B6135,总表!A:D,3,0),"-")</f>
        <v>-</v>
      </c>
      <c r="F6135" s="6" t="str">
        <f t="shared" si="382"/>
        <v>-</v>
      </c>
      <c r="H6135" s="6" t="str">
        <f>IF(IFERROR(VLOOKUP(B6135,总表!A:D,4,0),"露易")=0," ",IFERROR(VLOOKUP(B6135,总表!A:D,4,0),"-"))</f>
        <v>-</v>
      </c>
      <c r="I6135" s="6" t="str">
        <f t="shared" si="383"/>
        <v>-</v>
      </c>
    </row>
    <row r="6136" spans="1:9">
      <c r="A6136" s="6">
        <v>6135</v>
      </c>
      <c r="B6136" s="47" t="str">
        <f t="shared" si="380"/>
        <v>000017F7</v>
      </c>
      <c r="C6136" s="47" t="str">
        <f>IFERROR(VLOOKUP(B6136,总表!A:B,2,0),"-")</f>
        <v>-</v>
      </c>
      <c r="D6136" s="6" t="str">
        <f t="shared" si="381"/>
        <v>-</v>
      </c>
      <c r="E6136" s="6" t="str">
        <f>IFERROR(VLOOKUP(B6136,总表!A:D,3,0),"-")</f>
        <v>-</v>
      </c>
      <c r="F6136" s="6" t="str">
        <f t="shared" si="382"/>
        <v>-</v>
      </c>
      <c r="H6136" s="6" t="str">
        <f>IF(IFERROR(VLOOKUP(B6136,总表!A:D,4,0),"露易")=0," ",IFERROR(VLOOKUP(B6136,总表!A:D,4,0),"-"))</f>
        <v>-</v>
      </c>
      <c r="I6136" s="6" t="str">
        <f t="shared" si="383"/>
        <v>-</v>
      </c>
    </row>
    <row r="6137" spans="1:9">
      <c r="A6137" s="6">
        <v>6136</v>
      </c>
      <c r="B6137" s="47" t="str">
        <f t="shared" si="380"/>
        <v>000017F8</v>
      </c>
      <c r="C6137" s="47" t="str">
        <f>IFERROR(VLOOKUP(B6137,总表!A:B,2,0),"-")</f>
        <v>-</v>
      </c>
      <c r="D6137" s="6" t="str">
        <f t="shared" si="381"/>
        <v>-</v>
      </c>
      <c r="E6137" s="6" t="str">
        <f>IFERROR(VLOOKUP(B6137,总表!A:D,3,0),"-")</f>
        <v>-</v>
      </c>
      <c r="F6137" s="6" t="str">
        <f t="shared" si="382"/>
        <v>-</v>
      </c>
      <c r="H6137" s="6" t="str">
        <f>IF(IFERROR(VLOOKUP(B6137,总表!A:D,4,0),"露易")=0," ",IFERROR(VLOOKUP(B6137,总表!A:D,4,0),"-"))</f>
        <v>-</v>
      </c>
      <c r="I6137" s="6" t="str">
        <f t="shared" si="383"/>
        <v>-</v>
      </c>
    </row>
    <row r="6138" spans="1:9">
      <c r="A6138" s="6">
        <v>6137</v>
      </c>
      <c r="B6138" s="47" t="str">
        <f t="shared" si="380"/>
        <v>000017F9</v>
      </c>
      <c r="C6138" s="47" t="str">
        <f>IFERROR(VLOOKUP(B6138,总表!A:B,2,0),"-")</f>
        <v>-</v>
      </c>
      <c r="D6138" s="6" t="str">
        <f t="shared" si="381"/>
        <v>-</v>
      </c>
      <c r="E6138" s="6" t="str">
        <f>IFERROR(VLOOKUP(B6138,总表!A:D,3,0),"-")</f>
        <v>-</v>
      </c>
      <c r="F6138" s="6" t="str">
        <f t="shared" si="382"/>
        <v>-</v>
      </c>
      <c r="H6138" s="6" t="str">
        <f>IF(IFERROR(VLOOKUP(B6138,总表!A:D,4,0),"露易")=0," ",IFERROR(VLOOKUP(B6138,总表!A:D,4,0),"-"))</f>
        <v>-</v>
      </c>
      <c r="I6138" s="6" t="str">
        <f t="shared" si="383"/>
        <v>-</v>
      </c>
    </row>
    <row r="6139" spans="1:9">
      <c r="A6139" s="6">
        <v>6138</v>
      </c>
      <c r="B6139" s="47" t="str">
        <f t="shared" si="380"/>
        <v>000017FA</v>
      </c>
      <c r="C6139" s="47" t="str">
        <f>IFERROR(VLOOKUP(B6139,总表!A:B,2,0),"-")</f>
        <v>-</v>
      </c>
      <c r="D6139" s="6" t="str">
        <f t="shared" si="381"/>
        <v>-</v>
      </c>
      <c r="E6139" s="6" t="str">
        <f>IFERROR(VLOOKUP(B6139,总表!A:D,3,0),"-")</f>
        <v>-</v>
      </c>
      <c r="F6139" s="6" t="str">
        <f t="shared" si="382"/>
        <v>-</v>
      </c>
      <c r="H6139" s="6" t="str">
        <f>IF(IFERROR(VLOOKUP(B6139,总表!A:D,4,0),"露易")=0," ",IFERROR(VLOOKUP(B6139,总表!A:D,4,0),"-"))</f>
        <v>-</v>
      </c>
      <c r="I6139" s="6" t="str">
        <f t="shared" si="383"/>
        <v>-</v>
      </c>
    </row>
    <row r="6140" spans="1:9">
      <c r="A6140" s="6">
        <v>6139</v>
      </c>
      <c r="B6140" s="47" t="str">
        <f t="shared" si="380"/>
        <v>000017FB</v>
      </c>
      <c r="C6140" s="47" t="str">
        <f>IFERROR(VLOOKUP(B6140,总表!A:B,2,0),"-")</f>
        <v>-</v>
      </c>
      <c r="D6140" s="6" t="str">
        <f t="shared" si="381"/>
        <v>-</v>
      </c>
      <c r="E6140" s="6" t="str">
        <f>IFERROR(VLOOKUP(B6140,总表!A:D,3,0),"-")</f>
        <v>-</v>
      </c>
      <c r="F6140" s="6" t="str">
        <f t="shared" si="382"/>
        <v>-</v>
      </c>
      <c r="H6140" s="6" t="str">
        <f>IF(IFERROR(VLOOKUP(B6140,总表!A:D,4,0),"露易")=0," ",IFERROR(VLOOKUP(B6140,总表!A:D,4,0),"-"))</f>
        <v>-</v>
      </c>
      <c r="I6140" s="6" t="str">
        <f t="shared" si="383"/>
        <v>-</v>
      </c>
    </row>
    <row r="6141" spans="1:9">
      <c r="A6141" s="6">
        <v>6140</v>
      </c>
      <c r="B6141" s="47" t="str">
        <f t="shared" si="380"/>
        <v>000017FC</v>
      </c>
      <c r="C6141" s="47" t="str">
        <f>IFERROR(VLOOKUP(B6141,总表!A:B,2,0),"-")</f>
        <v>-</v>
      </c>
      <c r="D6141" s="6" t="str">
        <f t="shared" si="381"/>
        <v>-</v>
      </c>
      <c r="E6141" s="6" t="str">
        <f>IFERROR(VLOOKUP(B6141,总表!A:D,3,0),"-")</f>
        <v>-</v>
      </c>
      <c r="F6141" s="6" t="str">
        <f t="shared" si="382"/>
        <v>-</v>
      </c>
      <c r="H6141" s="6" t="str">
        <f>IF(IFERROR(VLOOKUP(B6141,总表!A:D,4,0),"露易")=0," ",IFERROR(VLOOKUP(B6141,总表!A:D,4,0),"-"))</f>
        <v>-</v>
      </c>
      <c r="I6141" s="6" t="str">
        <f t="shared" si="383"/>
        <v>-</v>
      </c>
    </row>
    <row r="6142" spans="1:9">
      <c r="A6142" s="6">
        <v>6141</v>
      </c>
      <c r="B6142" s="47" t="str">
        <f t="shared" si="380"/>
        <v>000017FD</v>
      </c>
      <c r="C6142" s="47" t="str">
        <f>IFERROR(VLOOKUP(B6142,总表!A:B,2,0),"-")</f>
        <v>-</v>
      </c>
      <c r="D6142" s="6" t="str">
        <f t="shared" si="381"/>
        <v>-</v>
      </c>
      <c r="E6142" s="6" t="str">
        <f>IFERROR(VLOOKUP(B6142,总表!A:D,3,0),"-")</f>
        <v>-</v>
      </c>
      <c r="F6142" s="6" t="str">
        <f t="shared" si="382"/>
        <v>-</v>
      </c>
      <c r="H6142" s="6" t="str">
        <f>IF(IFERROR(VLOOKUP(B6142,总表!A:D,4,0),"露易")=0," ",IFERROR(VLOOKUP(B6142,总表!A:D,4,0),"-"))</f>
        <v>-</v>
      </c>
      <c r="I6142" s="6" t="str">
        <f t="shared" si="383"/>
        <v>-</v>
      </c>
    </row>
    <row r="6143" spans="1:9">
      <c r="A6143" s="6">
        <v>6142</v>
      </c>
      <c r="B6143" s="47" t="str">
        <f t="shared" si="380"/>
        <v>000017FE</v>
      </c>
      <c r="C6143" s="47" t="str">
        <f>IFERROR(VLOOKUP(B6143,总表!A:B,2,0),"-")</f>
        <v>-</v>
      </c>
      <c r="D6143" s="6" t="str">
        <f t="shared" si="381"/>
        <v>-</v>
      </c>
      <c r="E6143" s="6" t="str">
        <f>IFERROR(VLOOKUP(B6143,总表!A:D,3,0),"-")</f>
        <v>-</v>
      </c>
      <c r="F6143" s="6" t="str">
        <f t="shared" si="382"/>
        <v>-</v>
      </c>
      <c r="H6143" s="6" t="str">
        <f>IF(IFERROR(VLOOKUP(B6143,总表!A:D,4,0),"露易")=0," ",IFERROR(VLOOKUP(B6143,总表!A:D,4,0),"-"))</f>
        <v>-</v>
      </c>
      <c r="I6143" s="6" t="str">
        <f t="shared" si="383"/>
        <v>-</v>
      </c>
    </row>
    <row r="6144" spans="1:9">
      <c r="A6144" s="6">
        <v>6143</v>
      </c>
      <c r="B6144" s="47" t="str">
        <f t="shared" si="380"/>
        <v>000017FF</v>
      </c>
      <c r="C6144" s="47" t="str">
        <f>IFERROR(VLOOKUP(B6144,总表!A:B,2,0),"-")</f>
        <v>-</v>
      </c>
      <c r="D6144" s="6" t="str">
        <f t="shared" si="381"/>
        <v>-</v>
      </c>
      <c r="E6144" s="6" t="str">
        <f>IFERROR(VLOOKUP(B6144,总表!A:D,3,0),"-")</f>
        <v>-</v>
      </c>
      <c r="F6144" s="6" t="str">
        <f t="shared" si="382"/>
        <v>-</v>
      </c>
      <c r="H6144" s="6" t="str">
        <f>IF(IFERROR(VLOOKUP(B6144,总表!A:D,4,0),"露易")=0," ",IFERROR(VLOOKUP(B6144,总表!A:D,4,0),"-"))</f>
        <v>-</v>
      </c>
      <c r="I6144" s="6" t="str">
        <f t="shared" si="383"/>
        <v>-</v>
      </c>
    </row>
    <row r="6145" spans="1:9">
      <c r="A6145" s="6">
        <v>6144</v>
      </c>
      <c r="B6145" s="47" t="str">
        <f t="shared" si="380"/>
        <v>00001800</v>
      </c>
      <c r="C6145" s="47" t="str">
        <f>IFERROR(VLOOKUP(B6145,总表!A:B,2,0),"-")</f>
        <v>-</v>
      </c>
      <c r="D6145" s="6" t="str">
        <f t="shared" si="381"/>
        <v>-</v>
      </c>
      <c r="E6145" s="6" t="str">
        <f>IFERROR(VLOOKUP(B6145,总表!A:D,3,0),"-")</f>
        <v>-</v>
      </c>
      <c r="F6145" s="6" t="str">
        <f t="shared" si="382"/>
        <v>-</v>
      </c>
      <c r="H6145" s="6" t="str">
        <f>IF(IFERROR(VLOOKUP(B6145,总表!A:D,4,0),"露易")=0," ",IFERROR(VLOOKUP(B6145,总表!A:D,4,0),"-"))</f>
        <v>-</v>
      </c>
      <c r="I6145" s="6" t="str">
        <f t="shared" si="383"/>
        <v>-</v>
      </c>
    </row>
    <row r="6146" spans="1:9">
      <c r="A6146" s="6">
        <v>6145</v>
      </c>
      <c r="B6146" s="47" t="str">
        <f t="shared" ref="B6146:B6209" si="384">DEC2HEX(ROW(A6145),8)</f>
        <v>00001801</v>
      </c>
      <c r="C6146" s="47" t="str">
        <f>IFERROR(VLOOKUP(B6146,总表!A:B,2,0),"-")</f>
        <v>-</v>
      </c>
      <c r="D6146" s="6" t="str">
        <f t="shared" ref="D6146:D6209" si="385">C6146</f>
        <v>-</v>
      </c>
      <c r="E6146" s="6" t="str">
        <f>IFERROR(VLOOKUP(B6146,总表!A:D,3,0),"-")</f>
        <v>-</v>
      </c>
      <c r="F6146" s="6" t="str">
        <f t="shared" ref="F6146:F6209" si="386">E6146</f>
        <v>-</v>
      </c>
      <c r="H6146" s="6" t="str">
        <f>IF(IFERROR(VLOOKUP(B6146,总表!A:D,4,0),"露易")=0," ",IFERROR(VLOOKUP(B6146,总表!A:D,4,0),"-"))</f>
        <v>-</v>
      </c>
      <c r="I6146" s="6" t="str">
        <f t="shared" ref="I6146:I6209" si="387">H6146</f>
        <v>-</v>
      </c>
    </row>
    <row r="6147" spans="1:9">
      <c r="A6147" s="6">
        <v>6146</v>
      </c>
      <c r="B6147" s="47" t="str">
        <f t="shared" si="384"/>
        <v>00001802</v>
      </c>
      <c r="C6147" s="47" t="str">
        <f>IFERROR(VLOOKUP(B6147,总表!A:B,2,0),"-")</f>
        <v>-</v>
      </c>
      <c r="D6147" s="6" t="str">
        <f t="shared" si="385"/>
        <v>-</v>
      </c>
      <c r="E6147" s="6" t="str">
        <f>IFERROR(VLOOKUP(B6147,总表!A:D,3,0),"-")</f>
        <v>-</v>
      </c>
      <c r="F6147" s="6" t="str">
        <f t="shared" si="386"/>
        <v>-</v>
      </c>
      <c r="H6147" s="6" t="str">
        <f>IF(IFERROR(VLOOKUP(B6147,总表!A:D,4,0),"露易")=0," ",IFERROR(VLOOKUP(B6147,总表!A:D,4,0),"-"))</f>
        <v>-</v>
      </c>
      <c r="I6147" s="6" t="str">
        <f t="shared" si="387"/>
        <v>-</v>
      </c>
    </row>
    <row r="6148" spans="1:9">
      <c r="A6148" s="6">
        <v>6147</v>
      </c>
      <c r="B6148" s="47" t="str">
        <f t="shared" si="384"/>
        <v>00001803</v>
      </c>
      <c r="C6148" s="47" t="str">
        <f>IFERROR(VLOOKUP(B6148,总表!A:B,2,0),"-")</f>
        <v>-</v>
      </c>
      <c r="D6148" s="6" t="str">
        <f t="shared" si="385"/>
        <v>-</v>
      </c>
      <c r="E6148" s="6" t="str">
        <f>IFERROR(VLOOKUP(B6148,总表!A:D,3,0),"-")</f>
        <v>-</v>
      </c>
      <c r="F6148" s="6" t="str">
        <f t="shared" si="386"/>
        <v>-</v>
      </c>
      <c r="H6148" s="6" t="str">
        <f>IF(IFERROR(VLOOKUP(B6148,总表!A:D,4,0),"露易")=0," ",IFERROR(VLOOKUP(B6148,总表!A:D,4,0),"-"))</f>
        <v>-</v>
      </c>
      <c r="I6148" s="6" t="str">
        <f t="shared" si="387"/>
        <v>-</v>
      </c>
    </row>
    <row r="6149" spans="1:9">
      <c r="A6149" s="6">
        <v>6148</v>
      </c>
      <c r="B6149" s="47" t="str">
        <f t="shared" si="384"/>
        <v>00001804</v>
      </c>
      <c r="C6149" s="47" t="str">
        <f>IFERROR(VLOOKUP(B6149,总表!A:B,2,0),"-")</f>
        <v>-</v>
      </c>
      <c r="D6149" s="6" t="str">
        <f t="shared" si="385"/>
        <v>-</v>
      </c>
      <c r="E6149" s="6" t="str">
        <f>IFERROR(VLOOKUP(B6149,总表!A:D,3,0),"-")</f>
        <v>-</v>
      </c>
      <c r="F6149" s="6" t="str">
        <f t="shared" si="386"/>
        <v>-</v>
      </c>
      <c r="H6149" s="6" t="str">
        <f>IF(IFERROR(VLOOKUP(B6149,总表!A:D,4,0),"露易")=0," ",IFERROR(VLOOKUP(B6149,总表!A:D,4,0),"-"))</f>
        <v>-</v>
      </c>
      <c r="I6149" s="6" t="str">
        <f t="shared" si="387"/>
        <v>-</v>
      </c>
    </row>
    <row r="6150" spans="1:9">
      <c r="A6150" s="6">
        <v>6149</v>
      </c>
      <c r="B6150" s="47" t="str">
        <f t="shared" si="384"/>
        <v>00001805</v>
      </c>
      <c r="C6150" s="47" t="str">
        <f>IFERROR(VLOOKUP(B6150,总表!A:B,2,0),"-")</f>
        <v>-</v>
      </c>
      <c r="D6150" s="6" t="str">
        <f t="shared" si="385"/>
        <v>-</v>
      </c>
      <c r="E6150" s="6" t="str">
        <f>IFERROR(VLOOKUP(B6150,总表!A:D,3,0),"-")</f>
        <v>-</v>
      </c>
      <c r="F6150" s="6" t="str">
        <f t="shared" si="386"/>
        <v>-</v>
      </c>
      <c r="H6150" s="6" t="str">
        <f>IF(IFERROR(VLOOKUP(B6150,总表!A:D,4,0),"露易")=0," ",IFERROR(VLOOKUP(B6150,总表!A:D,4,0),"-"))</f>
        <v>-</v>
      </c>
      <c r="I6150" s="6" t="str">
        <f t="shared" si="387"/>
        <v>-</v>
      </c>
    </row>
    <row r="6151" spans="1:9">
      <c r="A6151" s="6">
        <v>6150</v>
      </c>
      <c r="B6151" s="47" t="str">
        <f t="shared" si="384"/>
        <v>00001806</v>
      </c>
      <c r="C6151" s="47" t="str">
        <f>IFERROR(VLOOKUP(B6151,总表!A:B,2,0),"-")</f>
        <v>-</v>
      </c>
      <c r="D6151" s="6" t="str">
        <f t="shared" si="385"/>
        <v>-</v>
      </c>
      <c r="E6151" s="6" t="str">
        <f>IFERROR(VLOOKUP(B6151,总表!A:D,3,0),"-")</f>
        <v>-</v>
      </c>
      <c r="F6151" s="6" t="str">
        <f t="shared" si="386"/>
        <v>-</v>
      </c>
      <c r="H6151" s="6" t="str">
        <f>IF(IFERROR(VLOOKUP(B6151,总表!A:D,4,0),"露易")=0," ",IFERROR(VLOOKUP(B6151,总表!A:D,4,0),"-"))</f>
        <v>-</v>
      </c>
      <c r="I6151" s="6" t="str">
        <f t="shared" si="387"/>
        <v>-</v>
      </c>
    </row>
    <row r="6152" spans="1:9">
      <c r="A6152" s="6">
        <v>6151</v>
      </c>
      <c r="B6152" s="47" t="str">
        <f t="shared" si="384"/>
        <v>00001807</v>
      </c>
      <c r="C6152" s="47" t="str">
        <f>IFERROR(VLOOKUP(B6152,总表!A:B,2,0),"-")</f>
        <v>-</v>
      </c>
      <c r="D6152" s="6" t="str">
        <f t="shared" si="385"/>
        <v>-</v>
      </c>
      <c r="E6152" s="6" t="str">
        <f>IFERROR(VLOOKUP(B6152,总表!A:D,3,0),"-")</f>
        <v>-</v>
      </c>
      <c r="F6152" s="6" t="str">
        <f t="shared" si="386"/>
        <v>-</v>
      </c>
      <c r="H6152" s="6" t="str">
        <f>IF(IFERROR(VLOOKUP(B6152,总表!A:D,4,0),"露易")=0," ",IFERROR(VLOOKUP(B6152,总表!A:D,4,0),"-"))</f>
        <v>-</v>
      </c>
      <c r="I6152" s="6" t="str">
        <f t="shared" si="387"/>
        <v>-</v>
      </c>
    </row>
    <row r="6153" spans="1:9">
      <c r="A6153" s="6">
        <v>6152</v>
      </c>
      <c r="B6153" s="47" t="str">
        <f t="shared" si="384"/>
        <v>00001808</v>
      </c>
      <c r="C6153" s="47" t="str">
        <f>IFERROR(VLOOKUP(B6153,总表!A:B,2,0),"-")</f>
        <v>-</v>
      </c>
      <c r="D6153" s="6" t="str">
        <f t="shared" si="385"/>
        <v>-</v>
      </c>
      <c r="E6153" s="6" t="str">
        <f>IFERROR(VLOOKUP(B6153,总表!A:D,3,0),"-")</f>
        <v>-</v>
      </c>
      <c r="F6153" s="6" t="str">
        <f t="shared" si="386"/>
        <v>-</v>
      </c>
      <c r="H6153" s="6" t="str">
        <f>IF(IFERROR(VLOOKUP(B6153,总表!A:D,4,0),"露易")=0," ",IFERROR(VLOOKUP(B6153,总表!A:D,4,0),"-"))</f>
        <v>-</v>
      </c>
      <c r="I6153" s="6" t="str">
        <f t="shared" si="387"/>
        <v>-</v>
      </c>
    </row>
    <row r="6154" spans="1:9">
      <c r="A6154" s="6">
        <v>6153</v>
      </c>
      <c r="B6154" s="47" t="str">
        <f t="shared" si="384"/>
        <v>00001809</v>
      </c>
      <c r="C6154" s="47" t="str">
        <f>IFERROR(VLOOKUP(B6154,总表!A:B,2,0),"-")</f>
        <v>-</v>
      </c>
      <c r="D6154" s="6" t="str">
        <f t="shared" si="385"/>
        <v>-</v>
      </c>
      <c r="E6154" s="6" t="str">
        <f>IFERROR(VLOOKUP(B6154,总表!A:D,3,0),"-")</f>
        <v>-</v>
      </c>
      <c r="F6154" s="6" t="str">
        <f t="shared" si="386"/>
        <v>-</v>
      </c>
      <c r="H6154" s="6" t="str">
        <f>IF(IFERROR(VLOOKUP(B6154,总表!A:D,4,0),"露易")=0," ",IFERROR(VLOOKUP(B6154,总表!A:D,4,0),"-"))</f>
        <v>-</v>
      </c>
      <c r="I6154" s="6" t="str">
        <f t="shared" si="387"/>
        <v>-</v>
      </c>
    </row>
    <row r="6155" spans="1:9">
      <c r="A6155" s="6">
        <v>6154</v>
      </c>
      <c r="B6155" s="47" t="str">
        <f t="shared" si="384"/>
        <v>0000180A</v>
      </c>
      <c r="C6155" s="47" t="str">
        <f>IFERROR(VLOOKUP(B6155,总表!A:B,2,0),"-")</f>
        <v>-</v>
      </c>
      <c r="D6155" s="6" t="str">
        <f t="shared" si="385"/>
        <v>-</v>
      </c>
      <c r="E6155" s="6" t="str">
        <f>IFERROR(VLOOKUP(B6155,总表!A:D,3,0),"-")</f>
        <v>-</v>
      </c>
      <c r="F6155" s="6" t="str">
        <f t="shared" si="386"/>
        <v>-</v>
      </c>
      <c r="H6155" s="6" t="str">
        <f>IF(IFERROR(VLOOKUP(B6155,总表!A:D,4,0),"露易")=0," ",IFERROR(VLOOKUP(B6155,总表!A:D,4,0),"-"))</f>
        <v>-</v>
      </c>
      <c r="I6155" s="6" t="str">
        <f t="shared" si="387"/>
        <v>-</v>
      </c>
    </row>
    <row r="6156" spans="1:9">
      <c r="A6156" s="6">
        <v>6155</v>
      </c>
      <c r="B6156" s="47" t="str">
        <f t="shared" si="384"/>
        <v>0000180B</v>
      </c>
      <c r="C6156" s="47" t="str">
        <f>IFERROR(VLOOKUP(B6156,总表!A:B,2,0),"-")</f>
        <v>-</v>
      </c>
      <c r="D6156" s="6" t="str">
        <f t="shared" si="385"/>
        <v>-</v>
      </c>
      <c r="E6156" s="6" t="str">
        <f>IFERROR(VLOOKUP(B6156,总表!A:D,3,0),"-")</f>
        <v>-</v>
      </c>
      <c r="F6156" s="6" t="str">
        <f t="shared" si="386"/>
        <v>-</v>
      </c>
      <c r="H6156" s="6" t="str">
        <f>IF(IFERROR(VLOOKUP(B6156,总表!A:D,4,0),"露易")=0," ",IFERROR(VLOOKUP(B6156,总表!A:D,4,0),"-"))</f>
        <v>-</v>
      </c>
      <c r="I6156" s="6" t="str">
        <f t="shared" si="387"/>
        <v>-</v>
      </c>
    </row>
    <row r="6157" spans="1:9">
      <c r="A6157" s="6">
        <v>6156</v>
      </c>
      <c r="B6157" s="47" t="str">
        <f t="shared" si="384"/>
        <v>0000180C</v>
      </c>
      <c r="C6157" s="47" t="str">
        <f>IFERROR(VLOOKUP(B6157,总表!A:B,2,0),"-")</f>
        <v>-</v>
      </c>
      <c r="D6157" s="6" t="str">
        <f t="shared" si="385"/>
        <v>-</v>
      </c>
      <c r="E6157" s="6" t="str">
        <f>IFERROR(VLOOKUP(B6157,总表!A:D,3,0),"-")</f>
        <v>-</v>
      </c>
      <c r="F6157" s="6" t="str">
        <f t="shared" si="386"/>
        <v>-</v>
      </c>
      <c r="H6157" s="6" t="str">
        <f>IF(IFERROR(VLOOKUP(B6157,总表!A:D,4,0),"露易")=0," ",IFERROR(VLOOKUP(B6157,总表!A:D,4,0),"-"))</f>
        <v>-</v>
      </c>
      <c r="I6157" s="6" t="str">
        <f t="shared" si="387"/>
        <v>-</v>
      </c>
    </row>
    <row r="6158" spans="1:9">
      <c r="A6158" s="6">
        <v>6157</v>
      </c>
      <c r="B6158" s="47" t="str">
        <f t="shared" si="384"/>
        <v>0000180D</v>
      </c>
      <c r="C6158" s="47" t="str">
        <f>IFERROR(VLOOKUP(B6158,总表!A:B,2,0),"-")</f>
        <v>-</v>
      </c>
      <c r="D6158" s="6" t="str">
        <f t="shared" si="385"/>
        <v>-</v>
      </c>
      <c r="E6158" s="6" t="str">
        <f>IFERROR(VLOOKUP(B6158,总表!A:D,3,0),"-")</f>
        <v>-</v>
      </c>
      <c r="F6158" s="6" t="str">
        <f t="shared" si="386"/>
        <v>-</v>
      </c>
      <c r="H6158" s="6" t="str">
        <f>IF(IFERROR(VLOOKUP(B6158,总表!A:D,4,0),"露易")=0," ",IFERROR(VLOOKUP(B6158,总表!A:D,4,0),"-"))</f>
        <v>-</v>
      </c>
      <c r="I6158" s="6" t="str">
        <f t="shared" si="387"/>
        <v>-</v>
      </c>
    </row>
    <row r="6159" spans="1:9">
      <c r="A6159" s="6">
        <v>6158</v>
      </c>
      <c r="B6159" s="47" t="str">
        <f t="shared" si="384"/>
        <v>0000180E</v>
      </c>
      <c r="C6159" s="47" t="str">
        <f>IFERROR(VLOOKUP(B6159,总表!A:B,2,0),"-")</f>
        <v>-</v>
      </c>
      <c r="D6159" s="6" t="str">
        <f t="shared" si="385"/>
        <v>-</v>
      </c>
      <c r="E6159" s="6" t="str">
        <f>IFERROR(VLOOKUP(B6159,总表!A:D,3,0),"-")</f>
        <v>-</v>
      </c>
      <c r="F6159" s="6" t="str">
        <f t="shared" si="386"/>
        <v>-</v>
      </c>
      <c r="H6159" s="6" t="str">
        <f>IF(IFERROR(VLOOKUP(B6159,总表!A:D,4,0),"露易")=0," ",IFERROR(VLOOKUP(B6159,总表!A:D,4,0),"-"))</f>
        <v>-</v>
      </c>
      <c r="I6159" s="6" t="str">
        <f t="shared" si="387"/>
        <v>-</v>
      </c>
    </row>
    <row r="6160" spans="1:9">
      <c r="A6160" s="6">
        <v>6159</v>
      </c>
      <c r="B6160" s="47" t="str">
        <f t="shared" si="384"/>
        <v>0000180F</v>
      </c>
      <c r="C6160" s="47" t="str">
        <f>IFERROR(VLOOKUP(B6160,总表!A:B,2,0),"-")</f>
        <v>-</v>
      </c>
      <c r="D6160" s="6" t="str">
        <f t="shared" si="385"/>
        <v>-</v>
      </c>
      <c r="E6160" s="6" t="str">
        <f>IFERROR(VLOOKUP(B6160,总表!A:D,3,0),"-")</f>
        <v>-</v>
      </c>
      <c r="F6160" s="6" t="str">
        <f t="shared" si="386"/>
        <v>-</v>
      </c>
      <c r="H6160" s="6" t="str">
        <f>IF(IFERROR(VLOOKUP(B6160,总表!A:D,4,0),"露易")=0," ",IFERROR(VLOOKUP(B6160,总表!A:D,4,0),"-"))</f>
        <v>-</v>
      </c>
      <c r="I6160" s="6" t="str">
        <f t="shared" si="387"/>
        <v>-</v>
      </c>
    </row>
    <row r="6161" spans="1:9">
      <c r="A6161" s="6">
        <v>6160</v>
      </c>
      <c r="B6161" s="47" t="str">
        <f t="shared" si="384"/>
        <v>00001810</v>
      </c>
      <c r="C6161" s="47" t="str">
        <f>IFERROR(VLOOKUP(B6161,总表!A:B,2,0),"-")</f>
        <v>-</v>
      </c>
      <c r="D6161" s="6" t="str">
        <f t="shared" si="385"/>
        <v>-</v>
      </c>
      <c r="E6161" s="6" t="str">
        <f>IFERROR(VLOOKUP(B6161,总表!A:D,3,0),"-")</f>
        <v>-</v>
      </c>
      <c r="F6161" s="6" t="str">
        <f t="shared" si="386"/>
        <v>-</v>
      </c>
      <c r="H6161" s="6" t="str">
        <f>IF(IFERROR(VLOOKUP(B6161,总表!A:D,4,0),"露易")=0," ",IFERROR(VLOOKUP(B6161,总表!A:D,4,0),"-"))</f>
        <v>-</v>
      </c>
      <c r="I6161" s="6" t="str">
        <f t="shared" si="387"/>
        <v>-</v>
      </c>
    </row>
    <row r="6162" spans="1:9">
      <c r="A6162" s="6">
        <v>6161</v>
      </c>
      <c r="B6162" s="47" t="str">
        <f t="shared" si="384"/>
        <v>00001811</v>
      </c>
      <c r="C6162" s="47" t="str">
        <f>IFERROR(VLOOKUP(B6162,总表!A:B,2,0),"-")</f>
        <v>-</v>
      </c>
      <c r="D6162" s="6" t="str">
        <f t="shared" si="385"/>
        <v>-</v>
      </c>
      <c r="E6162" s="6" t="str">
        <f>IFERROR(VLOOKUP(B6162,总表!A:D,3,0),"-")</f>
        <v>-</v>
      </c>
      <c r="F6162" s="6" t="str">
        <f t="shared" si="386"/>
        <v>-</v>
      </c>
      <c r="H6162" s="6" t="str">
        <f>IF(IFERROR(VLOOKUP(B6162,总表!A:D,4,0),"露易")=0," ",IFERROR(VLOOKUP(B6162,总表!A:D,4,0),"-"))</f>
        <v>-</v>
      </c>
      <c r="I6162" s="6" t="str">
        <f t="shared" si="387"/>
        <v>-</v>
      </c>
    </row>
    <row r="6163" spans="1:9">
      <c r="A6163" s="6">
        <v>6162</v>
      </c>
      <c r="B6163" s="47" t="str">
        <f t="shared" si="384"/>
        <v>00001812</v>
      </c>
      <c r="C6163" s="47" t="str">
        <f>IFERROR(VLOOKUP(B6163,总表!A:B,2,0),"-")</f>
        <v>-</v>
      </c>
      <c r="D6163" s="6" t="str">
        <f t="shared" si="385"/>
        <v>-</v>
      </c>
      <c r="E6163" s="6" t="str">
        <f>IFERROR(VLOOKUP(B6163,总表!A:D,3,0),"-")</f>
        <v>-</v>
      </c>
      <c r="F6163" s="6" t="str">
        <f t="shared" si="386"/>
        <v>-</v>
      </c>
      <c r="H6163" s="6" t="str">
        <f>IF(IFERROR(VLOOKUP(B6163,总表!A:D,4,0),"露易")=0," ",IFERROR(VLOOKUP(B6163,总表!A:D,4,0),"-"))</f>
        <v>-</v>
      </c>
      <c r="I6163" s="6" t="str">
        <f t="shared" si="387"/>
        <v>-</v>
      </c>
    </row>
    <row r="6164" spans="1:9">
      <c r="A6164" s="6">
        <v>6163</v>
      </c>
      <c r="B6164" s="47" t="str">
        <f t="shared" si="384"/>
        <v>00001813</v>
      </c>
      <c r="C6164" s="47" t="str">
        <f>IFERROR(VLOOKUP(B6164,总表!A:B,2,0),"-")</f>
        <v>-</v>
      </c>
      <c r="D6164" s="6" t="str">
        <f t="shared" si="385"/>
        <v>-</v>
      </c>
      <c r="E6164" s="6" t="str">
        <f>IFERROR(VLOOKUP(B6164,总表!A:D,3,0),"-")</f>
        <v>-</v>
      </c>
      <c r="F6164" s="6" t="str">
        <f t="shared" si="386"/>
        <v>-</v>
      </c>
      <c r="H6164" s="6" t="str">
        <f>IF(IFERROR(VLOOKUP(B6164,总表!A:D,4,0),"露易")=0," ",IFERROR(VLOOKUP(B6164,总表!A:D,4,0),"-"))</f>
        <v>-</v>
      </c>
      <c r="I6164" s="6" t="str">
        <f t="shared" si="387"/>
        <v>-</v>
      </c>
    </row>
    <row r="6165" spans="1:9">
      <c r="A6165" s="6">
        <v>6164</v>
      </c>
      <c r="B6165" s="47" t="str">
        <f t="shared" si="384"/>
        <v>00001814</v>
      </c>
      <c r="C6165" s="47" t="str">
        <f>IFERROR(VLOOKUP(B6165,总表!A:B,2,0),"-")</f>
        <v>-</v>
      </c>
      <c r="D6165" s="6" t="str">
        <f t="shared" si="385"/>
        <v>-</v>
      </c>
      <c r="E6165" s="6" t="str">
        <f>IFERROR(VLOOKUP(B6165,总表!A:D,3,0),"-")</f>
        <v>-</v>
      </c>
      <c r="F6165" s="6" t="str">
        <f t="shared" si="386"/>
        <v>-</v>
      </c>
      <c r="H6165" s="6" t="str">
        <f>IF(IFERROR(VLOOKUP(B6165,总表!A:D,4,0),"露易")=0," ",IFERROR(VLOOKUP(B6165,总表!A:D,4,0),"-"))</f>
        <v>-</v>
      </c>
      <c r="I6165" s="6" t="str">
        <f t="shared" si="387"/>
        <v>-</v>
      </c>
    </row>
    <row r="6166" spans="1:9">
      <c r="A6166" s="6">
        <v>6165</v>
      </c>
      <c r="B6166" s="47" t="str">
        <f t="shared" si="384"/>
        <v>00001815</v>
      </c>
      <c r="C6166" s="47" t="str">
        <f>IFERROR(VLOOKUP(B6166,总表!A:B,2,0),"-")</f>
        <v>-</v>
      </c>
      <c r="D6166" s="6" t="str">
        <f t="shared" si="385"/>
        <v>-</v>
      </c>
      <c r="E6166" s="6" t="str">
        <f>IFERROR(VLOOKUP(B6166,总表!A:D,3,0),"-")</f>
        <v>-</v>
      </c>
      <c r="F6166" s="6" t="str">
        <f t="shared" si="386"/>
        <v>-</v>
      </c>
      <c r="H6166" s="6" t="str">
        <f>IF(IFERROR(VLOOKUP(B6166,总表!A:D,4,0),"露易")=0," ",IFERROR(VLOOKUP(B6166,总表!A:D,4,0),"-"))</f>
        <v>-</v>
      </c>
      <c r="I6166" s="6" t="str">
        <f t="shared" si="387"/>
        <v>-</v>
      </c>
    </row>
    <row r="6167" spans="1:9">
      <c r="A6167" s="6">
        <v>6166</v>
      </c>
      <c r="B6167" s="47" t="str">
        <f t="shared" si="384"/>
        <v>00001816</v>
      </c>
      <c r="C6167" s="47" t="str">
        <f>IFERROR(VLOOKUP(B6167,总表!A:B,2,0),"-")</f>
        <v>-</v>
      </c>
      <c r="D6167" s="6" t="str">
        <f t="shared" si="385"/>
        <v>-</v>
      </c>
      <c r="E6167" s="6" t="str">
        <f>IFERROR(VLOOKUP(B6167,总表!A:D,3,0),"-")</f>
        <v>-</v>
      </c>
      <c r="F6167" s="6" t="str">
        <f t="shared" si="386"/>
        <v>-</v>
      </c>
      <c r="H6167" s="6" t="str">
        <f>IF(IFERROR(VLOOKUP(B6167,总表!A:D,4,0),"露易")=0," ",IFERROR(VLOOKUP(B6167,总表!A:D,4,0),"-"))</f>
        <v>-</v>
      </c>
      <c r="I6167" s="6" t="str">
        <f t="shared" si="387"/>
        <v>-</v>
      </c>
    </row>
    <row r="6168" spans="1:9">
      <c r="A6168" s="6">
        <v>6167</v>
      </c>
      <c r="B6168" s="47" t="str">
        <f t="shared" si="384"/>
        <v>00001817</v>
      </c>
      <c r="C6168" s="47" t="str">
        <f>IFERROR(VLOOKUP(B6168,总表!A:B,2,0),"-")</f>
        <v>-</v>
      </c>
      <c r="D6168" s="6" t="str">
        <f t="shared" si="385"/>
        <v>-</v>
      </c>
      <c r="E6168" s="6" t="str">
        <f>IFERROR(VLOOKUP(B6168,总表!A:D,3,0),"-")</f>
        <v>-</v>
      </c>
      <c r="F6168" s="6" t="str">
        <f t="shared" si="386"/>
        <v>-</v>
      </c>
      <c r="H6168" s="6" t="str">
        <f>IF(IFERROR(VLOOKUP(B6168,总表!A:D,4,0),"露易")=0," ",IFERROR(VLOOKUP(B6168,总表!A:D,4,0),"-"))</f>
        <v>-</v>
      </c>
      <c r="I6168" s="6" t="str">
        <f t="shared" si="387"/>
        <v>-</v>
      </c>
    </row>
    <row r="6169" spans="1:9">
      <c r="A6169" s="6">
        <v>6168</v>
      </c>
      <c r="B6169" s="47" t="str">
        <f t="shared" si="384"/>
        <v>00001818</v>
      </c>
      <c r="C6169" s="47" t="str">
        <f>IFERROR(VLOOKUP(B6169,总表!A:B,2,0),"-")</f>
        <v>-</v>
      </c>
      <c r="D6169" s="6" t="str">
        <f t="shared" si="385"/>
        <v>-</v>
      </c>
      <c r="E6169" s="6" t="str">
        <f>IFERROR(VLOOKUP(B6169,总表!A:D,3,0),"-")</f>
        <v>-</v>
      </c>
      <c r="F6169" s="6" t="str">
        <f t="shared" si="386"/>
        <v>-</v>
      </c>
      <c r="H6169" s="6" t="str">
        <f>IF(IFERROR(VLOOKUP(B6169,总表!A:D,4,0),"露易")=0," ",IFERROR(VLOOKUP(B6169,总表!A:D,4,0),"-"))</f>
        <v>-</v>
      </c>
      <c r="I6169" s="6" t="str">
        <f t="shared" si="387"/>
        <v>-</v>
      </c>
    </row>
    <row r="6170" spans="1:9">
      <c r="A6170" s="6">
        <v>6169</v>
      </c>
      <c r="B6170" s="47" t="str">
        <f t="shared" si="384"/>
        <v>00001819</v>
      </c>
      <c r="C6170" s="47" t="str">
        <f>IFERROR(VLOOKUP(B6170,总表!A:B,2,0),"-")</f>
        <v>-</v>
      </c>
      <c r="D6170" s="6" t="str">
        <f t="shared" si="385"/>
        <v>-</v>
      </c>
      <c r="E6170" s="6" t="str">
        <f>IFERROR(VLOOKUP(B6170,总表!A:D,3,0),"-")</f>
        <v>-</v>
      </c>
      <c r="F6170" s="6" t="str">
        <f t="shared" si="386"/>
        <v>-</v>
      </c>
      <c r="H6170" s="6" t="str">
        <f>IF(IFERROR(VLOOKUP(B6170,总表!A:D,4,0),"露易")=0," ",IFERROR(VLOOKUP(B6170,总表!A:D,4,0),"-"))</f>
        <v>-</v>
      </c>
      <c r="I6170" s="6" t="str">
        <f t="shared" si="387"/>
        <v>-</v>
      </c>
    </row>
    <row r="6171" spans="1:9">
      <c r="A6171" s="6">
        <v>6170</v>
      </c>
      <c r="B6171" s="47" t="str">
        <f t="shared" si="384"/>
        <v>0000181A</v>
      </c>
      <c r="C6171" s="47" t="str">
        <f>IFERROR(VLOOKUP(B6171,总表!A:B,2,0),"-")</f>
        <v>-</v>
      </c>
      <c r="D6171" s="6" t="str">
        <f t="shared" si="385"/>
        <v>-</v>
      </c>
      <c r="E6171" s="6" t="str">
        <f>IFERROR(VLOOKUP(B6171,总表!A:D,3,0),"-")</f>
        <v>-</v>
      </c>
      <c r="F6171" s="6" t="str">
        <f t="shared" si="386"/>
        <v>-</v>
      </c>
      <c r="H6171" s="6" t="str">
        <f>IF(IFERROR(VLOOKUP(B6171,总表!A:D,4,0),"露易")=0," ",IFERROR(VLOOKUP(B6171,总表!A:D,4,0),"-"))</f>
        <v>-</v>
      </c>
      <c r="I6171" s="6" t="str">
        <f t="shared" si="387"/>
        <v>-</v>
      </c>
    </row>
    <row r="6172" spans="1:9">
      <c r="A6172" s="6">
        <v>6171</v>
      </c>
      <c r="B6172" s="47" t="str">
        <f t="shared" si="384"/>
        <v>0000181B</v>
      </c>
      <c r="C6172" s="47" t="str">
        <f>IFERROR(VLOOKUP(B6172,总表!A:B,2,0),"-")</f>
        <v>-</v>
      </c>
      <c r="D6172" s="6" t="str">
        <f t="shared" si="385"/>
        <v>-</v>
      </c>
      <c r="E6172" s="6" t="str">
        <f>IFERROR(VLOOKUP(B6172,总表!A:D,3,0),"-")</f>
        <v>-</v>
      </c>
      <c r="F6172" s="6" t="str">
        <f t="shared" si="386"/>
        <v>-</v>
      </c>
      <c r="H6172" s="6" t="str">
        <f>IF(IFERROR(VLOOKUP(B6172,总表!A:D,4,0),"露易")=0," ",IFERROR(VLOOKUP(B6172,总表!A:D,4,0),"-"))</f>
        <v>-</v>
      </c>
      <c r="I6172" s="6" t="str">
        <f t="shared" si="387"/>
        <v>-</v>
      </c>
    </row>
    <row r="6173" spans="1:9">
      <c r="A6173" s="6">
        <v>6172</v>
      </c>
      <c r="B6173" s="47" t="str">
        <f t="shared" si="384"/>
        <v>0000181C</v>
      </c>
      <c r="C6173" s="47" t="str">
        <f>IFERROR(VLOOKUP(B6173,总表!A:B,2,0),"-")</f>
        <v>-</v>
      </c>
      <c r="D6173" s="6" t="str">
        <f t="shared" si="385"/>
        <v>-</v>
      </c>
      <c r="E6173" s="6" t="str">
        <f>IFERROR(VLOOKUP(B6173,总表!A:D,3,0),"-")</f>
        <v>-</v>
      </c>
      <c r="F6173" s="6" t="str">
        <f t="shared" si="386"/>
        <v>-</v>
      </c>
      <c r="H6173" s="6" t="str">
        <f>IF(IFERROR(VLOOKUP(B6173,总表!A:D,4,0),"露易")=0," ",IFERROR(VLOOKUP(B6173,总表!A:D,4,0),"-"))</f>
        <v>-</v>
      </c>
      <c r="I6173" s="6" t="str">
        <f t="shared" si="387"/>
        <v>-</v>
      </c>
    </row>
    <row r="6174" spans="1:9">
      <c r="A6174" s="6">
        <v>6173</v>
      </c>
      <c r="B6174" s="47" t="str">
        <f t="shared" si="384"/>
        <v>0000181D</v>
      </c>
      <c r="C6174" s="47" t="str">
        <f>IFERROR(VLOOKUP(B6174,总表!A:B,2,0),"-")</f>
        <v>-</v>
      </c>
      <c r="D6174" s="6" t="str">
        <f t="shared" si="385"/>
        <v>-</v>
      </c>
      <c r="E6174" s="6" t="str">
        <f>IFERROR(VLOOKUP(B6174,总表!A:D,3,0),"-")</f>
        <v>-</v>
      </c>
      <c r="F6174" s="6" t="str">
        <f t="shared" si="386"/>
        <v>-</v>
      </c>
      <c r="H6174" s="6" t="str">
        <f>IF(IFERROR(VLOOKUP(B6174,总表!A:D,4,0),"露易")=0," ",IFERROR(VLOOKUP(B6174,总表!A:D,4,0),"-"))</f>
        <v>-</v>
      </c>
      <c r="I6174" s="6" t="str">
        <f t="shared" si="387"/>
        <v>-</v>
      </c>
    </row>
    <row r="6175" spans="1:9">
      <c r="A6175" s="6">
        <v>6174</v>
      </c>
      <c r="B6175" s="47" t="str">
        <f t="shared" si="384"/>
        <v>0000181E</v>
      </c>
      <c r="C6175" s="47" t="str">
        <f>IFERROR(VLOOKUP(B6175,总表!A:B,2,0),"-")</f>
        <v>-</v>
      </c>
      <c r="D6175" s="6" t="str">
        <f t="shared" si="385"/>
        <v>-</v>
      </c>
      <c r="E6175" s="6" t="str">
        <f>IFERROR(VLOOKUP(B6175,总表!A:D,3,0),"-")</f>
        <v>-</v>
      </c>
      <c r="F6175" s="6" t="str">
        <f t="shared" si="386"/>
        <v>-</v>
      </c>
      <c r="H6175" s="6" t="str">
        <f>IF(IFERROR(VLOOKUP(B6175,总表!A:D,4,0),"露易")=0," ",IFERROR(VLOOKUP(B6175,总表!A:D,4,0),"-"))</f>
        <v>-</v>
      </c>
      <c r="I6175" s="6" t="str">
        <f t="shared" si="387"/>
        <v>-</v>
      </c>
    </row>
    <row r="6176" spans="1:9">
      <c r="A6176" s="6">
        <v>6175</v>
      </c>
      <c r="B6176" s="47" t="str">
        <f t="shared" si="384"/>
        <v>0000181F</v>
      </c>
      <c r="C6176" s="47" t="str">
        <f>IFERROR(VLOOKUP(B6176,总表!A:B,2,0),"-")</f>
        <v>-</v>
      </c>
      <c r="D6176" s="6" t="str">
        <f t="shared" si="385"/>
        <v>-</v>
      </c>
      <c r="E6176" s="6" t="str">
        <f>IFERROR(VLOOKUP(B6176,总表!A:D,3,0),"-")</f>
        <v>-</v>
      </c>
      <c r="F6176" s="6" t="str">
        <f t="shared" si="386"/>
        <v>-</v>
      </c>
      <c r="H6176" s="6" t="str">
        <f>IF(IFERROR(VLOOKUP(B6176,总表!A:D,4,0),"露易")=0," ",IFERROR(VLOOKUP(B6176,总表!A:D,4,0),"-"))</f>
        <v>-</v>
      </c>
      <c r="I6176" s="6" t="str">
        <f t="shared" si="387"/>
        <v>-</v>
      </c>
    </row>
    <row r="6177" spans="1:9">
      <c r="A6177" s="6">
        <v>6176</v>
      </c>
      <c r="B6177" s="47" t="str">
        <f t="shared" si="384"/>
        <v>00001820</v>
      </c>
      <c r="C6177" s="47" t="str">
        <f>IFERROR(VLOOKUP(B6177,总表!A:B,2,0),"-")</f>
        <v>-</v>
      </c>
      <c r="D6177" s="6" t="str">
        <f t="shared" si="385"/>
        <v>-</v>
      </c>
      <c r="E6177" s="6" t="str">
        <f>IFERROR(VLOOKUP(B6177,总表!A:D,3,0),"-")</f>
        <v>-</v>
      </c>
      <c r="F6177" s="6" t="str">
        <f t="shared" si="386"/>
        <v>-</v>
      </c>
      <c r="H6177" s="6" t="str">
        <f>IF(IFERROR(VLOOKUP(B6177,总表!A:D,4,0),"露易")=0," ",IFERROR(VLOOKUP(B6177,总表!A:D,4,0),"-"))</f>
        <v>-</v>
      </c>
      <c r="I6177" s="6" t="str">
        <f t="shared" si="387"/>
        <v>-</v>
      </c>
    </row>
    <row r="6178" spans="1:9">
      <c r="A6178" s="6">
        <v>6177</v>
      </c>
      <c r="B6178" s="47" t="str">
        <f t="shared" si="384"/>
        <v>00001821</v>
      </c>
      <c r="C6178" s="47" t="str">
        <f>IFERROR(VLOOKUP(B6178,总表!A:B,2,0),"-")</f>
        <v>-</v>
      </c>
      <c r="D6178" s="6" t="str">
        <f t="shared" si="385"/>
        <v>-</v>
      </c>
      <c r="E6178" s="6" t="str">
        <f>IFERROR(VLOOKUP(B6178,总表!A:D,3,0),"-")</f>
        <v>-</v>
      </c>
      <c r="F6178" s="6" t="str">
        <f t="shared" si="386"/>
        <v>-</v>
      </c>
      <c r="H6178" s="6" t="str">
        <f>IF(IFERROR(VLOOKUP(B6178,总表!A:D,4,0),"露易")=0," ",IFERROR(VLOOKUP(B6178,总表!A:D,4,0),"-"))</f>
        <v>-</v>
      </c>
      <c r="I6178" s="6" t="str">
        <f t="shared" si="387"/>
        <v>-</v>
      </c>
    </row>
    <row r="6179" spans="1:9">
      <c r="A6179" s="6">
        <v>6178</v>
      </c>
      <c r="B6179" s="47" t="str">
        <f t="shared" si="384"/>
        <v>00001822</v>
      </c>
      <c r="C6179" s="47" t="str">
        <f>IFERROR(VLOOKUP(B6179,总表!A:B,2,0),"-")</f>
        <v>-</v>
      </c>
      <c r="D6179" s="6" t="str">
        <f t="shared" si="385"/>
        <v>-</v>
      </c>
      <c r="E6179" s="6" t="str">
        <f>IFERROR(VLOOKUP(B6179,总表!A:D,3,0),"-")</f>
        <v>-</v>
      </c>
      <c r="F6179" s="6" t="str">
        <f t="shared" si="386"/>
        <v>-</v>
      </c>
      <c r="H6179" s="6" t="str">
        <f>IF(IFERROR(VLOOKUP(B6179,总表!A:D,4,0),"露易")=0," ",IFERROR(VLOOKUP(B6179,总表!A:D,4,0),"-"))</f>
        <v>-</v>
      </c>
      <c r="I6179" s="6" t="str">
        <f t="shared" si="387"/>
        <v>-</v>
      </c>
    </row>
    <row r="6180" spans="1:9">
      <c r="A6180" s="6">
        <v>6179</v>
      </c>
      <c r="B6180" s="47" t="str">
        <f t="shared" si="384"/>
        <v>00001823</v>
      </c>
      <c r="C6180" s="47" t="str">
        <f>IFERROR(VLOOKUP(B6180,总表!A:B,2,0),"-")</f>
        <v>-</v>
      </c>
      <c r="D6180" s="6" t="str">
        <f t="shared" si="385"/>
        <v>-</v>
      </c>
      <c r="E6180" s="6" t="str">
        <f>IFERROR(VLOOKUP(B6180,总表!A:D,3,0),"-")</f>
        <v>-</v>
      </c>
      <c r="F6180" s="6" t="str">
        <f t="shared" si="386"/>
        <v>-</v>
      </c>
      <c r="H6180" s="6" t="str">
        <f>IF(IFERROR(VLOOKUP(B6180,总表!A:D,4,0),"露易")=0," ",IFERROR(VLOOKUP(B6180,总表!A:D,4,0),"-"))</f>
        <v>-</v>
      </c>
      <c r="I6180" s="6" t="str">
        <f t="shared" si="387"/>
        <v>-</v>
      </c>
    </row>
    <row r="6181" spans="1:9">
      <c r="A6181" s="6">
        <v>6180</v>
      </c>
      <c r="B6181" s="47" t="str">
        <f t="shared" si="384"/>
        <v>00001824</v>
      </c>
      <c r="C6181" s="47" t="str">
        <f>IFERROR(VLOOKUP(B6181,总表!A:B,2,0),"-")</f>
        <v>-</v>
      </c>
      <c r="D6181" s="6" t="str">
        <f t="shared" si="385"/>
        <v>-</v>
      </c>
      <c r="E6181" s="6" t="str">
        <f>IFERROR(VLOOKUP(B6181,总表!A:D,3,0),"-")</f>
        <v>-</v>
      </c>
      <c r="F6181" s="6" t="str">
        <f t="shared" si="386"/>
        <v>-</v>
      </c>
      <c r="H6181" s="6" t="str">
        <f>IF(IFERROR(VLOOKUP(B6181,总表!A:D,4,0),"露易")=0," ",IFERROR(VLOOKUP(B6181,总表!A:D,4,0),"-"))</f>
        <v>-</v>
      </c>
      <c r="I6181" s="6" t="str">
        <f t="shared" si="387"/>
        <v>-</v>
      </c>
    </row>
    <row r="6182" spans="1:9">
      <c r="A6182" s="6">
        <v>6181</v>
      </c>
      <c r="B6182" s="47" t="str">
        <f t="shared" si="384"/>
        <v>00001825</v>
      </c>
      <c r="C6182" s="47" t="str">
        <f>IFERROR(VLOOKUP(B6182,总表!A:B,2,0),"-")</f>
        <v>-</v>
      </c>
      <c r="D6182" s="6" t="str">
        <f t="shared" si="385"/>
        <v>-</v>
      </c>
      <c r="E6182" s="6" t="str">
        <f>IFERROR(VLOOKUP(B6182,总表!A:D,3,0),"-")</f>
        <v>-</v>
      </c>
      <c r="F6182" s="6" t="str">
        <f t="shared" si="386"/>
        <v>-</v>
      </c>
      <c r="H6182" s="6" t="str">
        <f>IF(IFERROR(VLOOKUP(B6182,总表!A:D,4,0),"露易")=0," ",IFERROR(VLOOKUP(B6182,总表!A:D,4,0),"-"))</f>
        <v>-</v>
      </c>
      <c r="I6182" s="6" t="str">
        <f t="shared" si="387"/>
        <v>-</v>
      </c>
    </row>
    <row r="6183" spans="1:9">
      <c r="A6183" s="6">
        <v>6182</v>
      </c>
      <c r="B6183" s="47" t="str">
        <f t="shared" si="384"/>
        <v>00001826</v>
      </c>
      <c r="C6183" s="47" t="str">
        <f>IFERROR(VLOOKUP(B6183,总表!A:B,2,0),"-")</f>
        <v>-</v>
      </c>
      <c r="D6183" s="6" t="str">
        <f t="shared" si="385"/>
        <v>-</v>
      </c>
      <c r="E6183" s="6" t="str">
        <f>IFERROR(VLOOKUP(B6183,总表!A:D,3,0),"-")</f>
        <v>-</v>
      </c>
      <c r="F6183" s="6" t="str">
        <f t="shared" si="386"/>
        <v>-</v>
      </c>
      <c r="H6183" s="6" t="str">
        <f>IF(IFERROR(VLOOKUP(B6183,总表!A:D,4,0),"露易")=0," ",IFERROR(VLOOKUP(B6183,总表!A:D,4,0),"-"))</f>
        <v>-</v>
      </c>
      <c r="I6183" s="6" t="str">
        <f t="shared" si="387"/>
        <v>-</v>
      </c>
    </row>
    <row r="6184" spans="1:9">
      <c r="A6184" s="6">
        <v>6183</v>
      </c>
      <c r="B6184" s="47" t="str">
        <f t="shared" si="384"/>
        <v>00001827</v>
      </c>
      <c r="C6184" s="47" t="str">
        <f>IFERROR(VLOOKUP(B6184,总表!A:B,2,0),"-")</f>
        <v>-</v>
      </c>
      <c r="D6184" s="6" t="str">
        <f t="shared" si="385"/>
        <v>-</v>
      </c>
      <c r="E6184" s="6" t="str">
        <f>IFERROR(VLOOKUP(B6184,总表!A:D,3,0),"-")</f>
        <v>-</v>
      </c>
      <c r="F6184" s="6" t="str">
        <f t="shared" si="386"/>
        <v>-</v>
      </c>
      <c r="H6184" s="6" t="str">
        <f>IF(IFERROR(VLOOKUP(B6184,总表!A:D,4,0),"露易")=0," ",IFERROR(VLOOKUP(B6184,总表!A:D,4,0),"-"))</f>
        <v>-</v>
      </c>
      <c r="I6184" s="6" t="str">
        <f t="shared" si="387"/>
        <v>-</v>
      </c>
    </row>
    <row r="6185" spans="1:9">
      <c r="A6185" s="6">
        <v>6184</v>
      </c>
      <c r="B6185" s="47" t="str">
        <f t="shared" si="384"/>
        <v>00001828</v>
      </c>
      <c r="C6185" s="47" t="str">
        <f>IFERROR(VLOOKUP(B6185,总表!A:B,2,0),"-")</f>
        <v>-</v>
      </c>
      <c r="D6185" s="6" t="str">
        <f t="shared" si="385"/>
        <v>-</v>
      </c>
      <c r="E6185" s="6" t="str">
        <f>IFERROR(VLOOKUP(B6185,总表!A:D,3,0),"-")</f>
        <v>-</v>
      </c>
      <c r="F6185" s="6" t="str">
        <f t="shared" si="386"/>
        <v>-</v>
      </c>
      <c r="H6185" s="6" t="str">
        <f>IF(IFERROR(VLOOKUP(B6185,总表!A:D,4,0),"露易")=0," ",IFERROR(VLOOKUP(B6185,总表!A:D,4,0),"-"))</f>
        <v>-</v>
      </c>
      <c r="I6185" s="6" t="str">
        <f t="shared" si="387"/>
        <v>-</v>
      </c>
    </row>
    <row r="6186" spans="1:9">
      <c r="A6186" s="6">
        <v>6185</v>
      </c>
      <c r="B6186" s="47" t="str">
        <f t="shared" si="384"/>
        <v>00001829</v>
      </c>
      <c r="C6186" s="47" t="str">
        <f>IFERROR(VLOOKUP(B6186,总表!A:B,2,0),"-")</f>
        <v>-</v>
      </c>
      <c r="D6186" s="6" t="str">
        <f t="shared" si="385"/>
        <v>-</v>
      </c>
      <c r="E6186" s="6" t="str">
        <f>IFERROR(VLOOKUP(B6186,总表!A:D,3,0),"-")</f>
        <v>-</v>
      </c>
      <c r="F6186" s="6" t="str">
        <f t="shared" si="386"/>
        <v>-</v>
      </c>
      <c r="H6186" s="6" t="str">
        <f>IF(IFERROR(VLOOKUP(B6186,总表!A:D,4,0),"露易")=0," ",IFERROR(VLOOKUP(B6186,总表!A:D,4,0),"-"))</f>
        <v>-</v>
      </c>
      <c r="I6186" s="6" t="str">
        <f t="shared" si="387"/>
        <v>-</v>
      </c>
    </row>
    <row r="6187" spans="1:9">
      <c r="A6187" s="6">
        <v>6186</v>
      </c>
      <c r="B6187" s="47" t="str">
        <f t="shared" si="384"/>
        <v>0000182A</v>
      </c>
      <c r="C6187" s="47" t="str">
        <f>IFERROR(VLOOKUP(B6187,总表!A:B,2,0),"-")</f>
        <v>-</v>
      </c>
      <c r="D6187" s="6" t="str">
        <f t="shared" si="385"/>
        <v>-</v>
      </c>
      <c r="E6187" s="6" t="str">
        <f>IFERROR(VLOOKUP(B6187,总表!A:D,3,0),"-")</f>
        <v>-</v>
      </c>
      <c r="F6187" s="6" t="str">
        <f t="shared" si="386"/>
        <v>-</v>
      </c>
      <c r="H6187" s="6" t="str">
        <f>IF(IFERROR(VLOOKUP(B6187,总表!A:D,4,0),"露易")=0," ",IFERROR(VLOOKUP(B6187,总表!A:D,4,0),"-"))</f>
        <v>-</v>
      </c>
      <c r="I6187" s="6" t="str">
        <f t="shared" si="387"/>
        <v>-</v>
      </c>
    </row>
    <row r="6188" spans="1:9">
      <c r="A6188" s="6">
        <v>6187</v>
      </c>
      <c r="B6188" s="47" t="str">
        <f t="shared" si="384"/>
        <v>0000182B</v>
      </c>
      <c r="C6188" s="47" t="str">
        <f>IFERROR(VLOOKUP(B6188,总表!A:B,2,0),"-")</f>
        <v>-</v>
      </c>
      <c r="D6188" s="6" t="str">
        <f t="shared" si="385"/>
        <v>-</v>
      </c>
      <c r="E6188" s="6" t="str">
        <f>IFERROR(VLOOKUP(B6188,总表!A:D,3,0),"-")</f>
        <v>-</v>
      </c>
      <c r="F6188" s="6" t="str">
        <f t="shared" si="386"/>
        <v>-</v>
      </c>
      <c r="H6188" s="6" t="str">
        <f>IF(IFERROR(VLOOKUP(B6188,总表!A:D,4,0),"露易")=0," ",IFERROR(VLOOKUP(B6188,总表!A:D,4,0),"-"))</f>
        <v>-</v>
      </c>
      <c r="I6188" s="6" t="str">
        <f t="shared" si="387"/>
        <v>-</v>
      </c>
    </row>
    <row r="6189" spans="1:9">
      <c r="A6189" s="6">
        <v>6188</v>
      </c>
      <c r="B6189" s="47" t="str">
        <f t="shared" si="384"/>
        <v>0000182C</v>
      </c>
      <c r="C6189" s="47" t="str">
        <f>IFERROR(VLOOKUP(B6189,总表!A:B,2,0),"-")</f>
        <v>-</v>
      </c>
      <c r="D6189" s="6" t="str">
        <f t="shared" si="385"/>
        <v>-</v>
      </c>
      <c r="E6189" s="6" t="str">
        <f>IFERROR(VLOOKUP(B6189,总表!A:D,3,0),"-")</f>
        <v>-</v>
      </c>
      <c r="F6189" s="6" t="str">
        <f t="shared" si="386"/>
        <v>-</v>
      </c>
      <c r="H6189" s="6" t="str">
        <f>IF(IFERROR(VLOOKUP(B6189,总表!A:D,4,0),"露易")=0," ",IFERROR(VLOOKUP(B6189,总表!A:D,4,0),"-"))</f>
        <v>-</v>
      </c>
      <c r="I6189" s="6" t="str">
        <f t="shared" si="387"/>
        <v>-</v>
      </c>
    </row>
    <row r="6190" spans="1:9">
      <c r="A6190" s="6">
        <v>6189</v>
      </c>
      <c r="B6190" s="47" t="str">
        <f t="shared" si="384"/>
        <v>0000182D</v>
      </c>
      <c r="C6190" s="47" t="str">
        <f>IFERROR(VLOOKUP(B6190,总表!A:B,2,0),"-")</f>
        <v>-</v>
      </c>
      <c r="D6190" s="6" t="str">
        <f t="shared" si="385"/>
        <v>-</v>
      </c>
      <c r="E6190" s="6" t="str">
        <f>IFERROR(VLOOKUP(B6190,总表!A:D,3,0),"-")</f>
        <v>-</v>
      </c>
      <c r="F6190" s="6" t="str">
        <f t="shared" si="386"/>
        <v>-</v>
      </c>
      <c r="H6190" s="6" t="str">
        <f>IF(IFERROR(VLOOKUP(B6190,总表!A:D,4,0),"露易")=0," ",IFERROR(VLOOKUP(B6190,总表!A:D,4,0),"-"))</f>
        <v>-</v>
      </c>
      <c r="I6190" s="6" t="str">
        <f t="shared" si="387"/>
        <v>-</v>
      </c>
    </row>
    <row r="6191" spans="1:9">
      <c r="A6191" s="6">
        <v>6190</v>
      </c>
      <c r="B6191" s="47" t="str">
        <f t="shared" si="384"/>
        <v>0000182E</v>
      </c>
      <c r="C6191" s="47" t="str">
        <f>IFERROR(VLOOKUP(B6191,总表!A:B,2,0),"-")</f>
        <v>-</v>
      </c>
      <c r="D6191" s="6" t="str">
        <f t="shared" si="385"/>
        <v>-</v>
      </c>
      <c r="E6191" s="6" t="str">
        <f>IFERROR(VLOOKUP(B6191,总表!A:D,3,0),"-")</f>
        <v>-</v>
      </c>
      <c r="F6191" s="6" t="str">
        <f t="shared" si="386"/>
        <v>-</v>
      </c>
      <c r="H6191" s="6" t="str">
        <f>IF(IFERROR(VLOOKUP(B6191,总表!A:D,4,0),"露易")=0," ",IFERROR(VLOOKUP(B6191,总表!A:D,4,0),"-"))</f>
        <v>-</v>
      </c>
      <c r="I6191" s="6" t="str">
        <f t="shared" si="387"/>
        <v>-</v>
      </c>
    </row>
    <row r="6192" spans="1:9">
      <c r="A6192" s="6">
        <v>6191</v>
      </c>
      <c r="B6192" s="47" t="str">
        <f t="shared" si="384"/>
        <v>0000182F</v>
      </c>
      <c r="C6192" s="47" t="str">
        <f>IFERROR(VLOOKUP(B6192,总表!A:B,2,0),"-")</f>
        <v>-</v>
      </c>
      <c r="D6192" s="6" t="str">
        <f t="shared" si="385"/>
        <v>-</v>
      </c>
      <c r="E6192" s="6" t="str">
        <f>IFERROR(VLOOKUP(B6192,总表!A:D,3,0),"-")</f>
        <v>-</v>
      </c>
      <c r="F6192" s="6" t="str">
        <f t="shared" si="386"/>
        <v>-</v>
      </c>
      <c r="H6192" s="6" t="str">
        <f>IF(IFERROR(VLOOKUP(B6192,总表!A:D,4,0),"露易")=0," ",IFERROR(VLOOKUP(B6192,总表!A:D,4,0),"-"))</f>
        <v>-</v>
      </c>
      <c r="I6192" s="6" t="str">
        <f t="shared" si="387"/>
        <v>-</v>
      </c>
    </row>
    <row r="6193" spans="1:9">
      <c r="A6193" s="6">
        <v>6192</v>
      </c>
      <c r="B6193" s="47" t="str">
        <f t="shared" si="384"/>
        <v>00001830</v>
      </c>
      <c r="C6193" s="47" t="str">
        <f>IFERROR(VLOOKUP(B6193,总表!A:B,2,0),"-")</f>
        <v>-</v>
      </c>
      <c r="D6193" s="6" t="str">
        <f t="shared" si="385"/>
        <v>-</v>
      </c>
      <c r="E6193" s="6" t="str">
        <f>IFERROR(VLOOKUP(B6193,总表!A:D,3,0),"-")</f>
        <v>-</v>
      </c>
      <c r="F6193" s="6" t="str">
        <f t="shared" si="386"/>
        <v>-</v>
      </c>
      <c r="H6193" s="6" t="str">
        <f>IF(IFERROR(VLOOKUP(B6193,总表!A:D,4,0),"露易")=0," ",IFERROR(VLOOKUP(B6193,总表!A:D,4,0),"-"))</f>
        <v>-</v>
      </c>
      <c r="I6193" s="6" t="str">
        <f t="shared" si="387"/>
        <v>-</v>
      </c>
    </row>
    <row r="6194" spans="1:9">
      <c r="A6194" s="6">
        <v>6193</v>
      </c>
      <c r="B6194" s="47" t="str">
        <f t="shared" si="384"/>
        <v>00001831</v>
      </c>
      <c r="C6194" s="47" t="str">
        <f>IFERROR(VLOOKUP(B6194,总表!A:B,2,0),"-")</f>
        <v>-</v>
      </c>
      <c r="D6194" s="6" t="str">
        <f t="shared" si="385"/>
        <v>-</v>
      </c>
      <c r="E6194" s="6" t="str">
        <f>IFERROR(VLOOKUP(B6194,总表!A:D,3,0),"-")</f>
        <v>-</v>
      </c>
      <c r="F6194" s="6" t="str">
        <f t="shared" si="386"/>
        <v>-</v>
      </c>
      <c r="H6194" s="6" t="str">
        <f>IF(IFERROR(VLOOKUP(B6194,总表!A:D,4,0),"露易")=0," ",IFERROR(VLOOKUP(B6194,总表!A:D,4,0),"-"))</f>
        <v>-</v>
      </c>
      <c r="I6194" s="6" t="str">
        <f t="shared" si="387"/>
        <v>-</v>
      </c>
    </row>
    <row r="6195" spans="1:9">
      <c r="A6195" s="6">
        <v>6194</v>
      </c>
      <c r="B6195" s="47" t="str">
        <f t="shared" si="384"/>
        <v>00001832</v>
      </c>
      <c r="C6195" s="47" t="str">
        <f>IFERROR(VLOOKUP(B6195,总表!A:B,2,0),"-")</f>
        <v>-</v>
      </c>
      <c r="D6195" s="6" t="str">
        <f t="shared" si="385"/>
        <v>-</v>
      </c>
      <c r="E6195" s="6" t="str">
        <f>IFERROR(VLOOKUP(B6195,总表!A:D,3,0),"-")</f>
        <v>-</v>
      </c>
      <c r="F6195" s="6" t="str">
        <f t="shared" si="386"/>
        <v>-</v>
      </c>
      <c r="H6195" s="6" t="str">
        <f>IF(IFERROR(VLOOKUP(B6195,总表!A:D,4,0),"露易")=0," ",IFERROR(VLOOKUP(B6195,总表!A:D,4,0),"-"))</f>
        <v>-</v>
      </c>
      <c r="I6195" s="6" t="str">
        <f t="shared" si="387"/>
        <v>-</v>
      </c>
    </row>
    <row r="6196" spans="1:9">
      <c r="A6196" s="6">
        <v>6195</v>
      </c>
      <c r="B6196" s="47" t="str">
        <f t="shared" si="384"/>
        <v>00001833</v>
      </c>
      <c r="C6196" s="47" t="str">
        <f>IFERROR(VLOOKUP(B6196,总表!A:B,2,0),"-")</f>
        <v>-</v>
      </c>
      <c r="D6196" s="6" t="str">
        <f t="shared" si="385"/>
        <v>-</v>
      </c>
      <c r="E6196" s="6" t="str">
        <f>IFERROR(VLOOKUP(B6196,总表!A:D,3,0),"-")</f>
        <v>-</v>
      </c>
      <c r="F6196" s="6" t="str">
        <f t="shared" si="386"/>
        <v>-</v>
      </c>
      <c r="H6196" s="6" t="str">
        <f>IF(IFERROR(VLOOKUP(B6196,总表!A:D,4,0),"露易")=0," ",IFERROR(VLOOKUP(B6196,总表!A:D,4,0),"-"))</f>
        <v>-</v>
      </c>
      <c r="I6196" s="6" t="str">
        <f t="shared" si="387"/>
        <v>-</v>
      </c>
    </row>
    <row r="6197" spans="1:9">
      <c r="A6197" s="6">
        <v>6196</v>
      </c>
      <c r="B6197" s="47" t="str">
        <f t="shared" si="384"/>
        <v>00001834</v>
      </c>
      <c r="C6197" s="47" t="str">
        <f>IFERROR(VLOOKUP(B6197,总表!A:B,2,0),"-")</f>
        <v>-</v>
      </c>
      <c r="D6197" s="6" t="str">
        <f t="shared" si="385"/>
        <v>-</v>
      </c>
      <c r="E6197" s="6" t="str">
        <f>IFERROR(VLOOKUP(B6197,总表!A:D,3,0),"-")</f>
        <v>-</v>
      </c>
      <c r="F6197" s="6" t="str">
        <f t="shared" si="386"/>
        <v>-</v>
      </c>
      <c r="H6197" s="6" t="str">
        <f>IF(IFERROR(VLOOKUP(B6197,总表!A:D,4,0),"露易")=0," ",IFERROR(VLOOKUP(B6197,总表!A:D,4,0),"-"))</f>
        <v>-</v>
      </c>
      <c r="I6197" s="6" t="str">
        <f t="shared" si="387"/>
        <v>-</v>
      </c>
    </row>
    <row r="6198" spans="1:9">
      <c r="A6198" s="6">
        <v>6197</v>
      </c>
      <c r="B6198" s="47" t="str">
        <f t="shared" si="384"/>
        <v>00001835</v>
      </c>
      <c r="C6198" s="47" t="str">
        <f>IFERROR(VLOOKUP(B6198,总表!A:B,2,0),"-")</f>
        <v>-</v>
      </c>
      <c r="D6198" s="6" t="str">
        <f t="shared" si="385"/>
        <v>-</v>
      </c>
      <c r="E6198" s="6" t="str">
        <f>IFERROR(VLOOKUP(B6198,总表!A:D,3,0),"-")</f>
        <v>-</v>
      </c>
      <c r="F6198" s="6" t="str">
        <f t="shared" si="386"/>
        <v>-</v>
      </c>
      <c r="H6198" s="6" t="str">
        <f>IF(IFERROR(VLOOKUP(B6198,总表!A:D,4,0),"露易")=0," ",IFERROR(VLOOKUP(B6198,总表!A:D,4,0),"-"))</f>
        <v>-</v>
      </c>
      <c r="I6198" s="6" t="str">
        <f t="shared" si="387"/>
        <v>-</v>
      </c>
    </row>
    <row r="6199" spans="1:9">
      <c r="A6199" s="6">
        <v>6198</v>
      </c>
      <c r="B6199" s="47" t="str">
        <f t="shared" si="384"/>
        <v>00001836</v>
      </c>
      <c r="C6199" s="47" t="str">
        <f>IFERROR(VLOOKUP(B6199,总表!A:B,2,0),"-")</f>
        <v>-</v>
      </c>
      <c r="D6199" s="6" t="str">
        <f t="shared" si="385"/>
        <v>-</v>
      </c>
      <c r="E6199" s="6" t="str">
        <f>IFERROR(VLOOKUP(B6199,总表!A:D,3,0),"-")</f>
        <v>-</v>
      </c>
      <c r="F6199" s="6" t="str">
        <f t="shared" si="386"/>
        <v>-</v>
      </c>
      <c r="H6199" s="6" t="str">
        <f>IF(IFERROR(VLOOKUP(B6199,总表!A:D,4,0),"露易")=0," ",IFERROR(VLOOKUP(B6199,总表!A:D,4,0),"-"))</f>
        <v>-</v>
      </c>
      <c r="I6199" s="6" t="str">
        <f t="shared" si="387"/>
        <v>-</v>
      </c>
    </row>
    <row r="6200" spans="1:9">
      <c r="A6200" s="6">
        <v>6199</v>
      </c>
      <c r="B6200" s="47" t="str">
        <f t="shared" si="384"/>
        <v>00001837</v>
      </c>
      <c r="C6200" s="47" t="str">
        <f>IFERROR(VLOOKUP(B6200,总表!A:B,2,0),"-")</f>
        <v>-</v>
      </c>
      <c r="D6200" s="6" t="str">
        <f t="shared" si="385"/>
        <v>-</v>
      </c>
      <c r="E6200" s="6" t="str">
        <f>IFERROR(VLOOKUP(B6200,总表!A:D,3,0),"-")</f>
        <v>-</v>
      </c>
      <c r="F6200" s="6" t="str">
        <f t="shared" si="386"/>
        <v>-</v>
      </c>
      <c r="H6200" s="6" t="str">
        <f>IF(IFERROR(VLOOKUP(B6200,总表!A:D,4,0),"露易")=0," ",IFERROR(VLOOKUP(B6200,总表!A:D,4,0),"-"))</f>
        <v>-</v>
      </c>
      <c r="I6200" s="6" t="str">
        <f t="shared" si="387"/>
        <v>-</v>
      </c>
    </row>
    <row r="6201" spans="1:9">
      <c r="A6201" s="6">
        <v>6200</v>
      </c>
      <c r="B6201" s="47" t="str">
        <f t="shared" si="384"/>
        <v>00001838</v>
      </c>
      <c r="C6201" s="47" t="str">
        <f>IFERROR(VLOOKUP(B6201,总表!A:B,2,0),"-")</f>
        <v>-</v>
      </c>
      <c r="D6201" s="6" t="str">
        <f t="shared" si="385"/>
        <v>-</v>
      </c>
      <c r="E6201" s="6" t="str">
        <f>IFERROR(VLOOKUP(B6201,总表!A:D,3,0),"-")</f>
        <v>-</v>
      </c>
      <c r="F6201" s="6" t="str">
        <f t="shared" si="386"/>
        <v>-</v>
      </c>
      <c r="H6201" s="6" t="str">
        <f>IF(IFERROR(VLOOKUP(B6201,总表!A:D,4,0),"露易")=0," ",IFERROR(VLOOKUP(B6201,总表!A:D,4,0),"-"))</f>
        <v>-</v>
      </c>
      <c r="I6201" s="6" t="str">
        <f t="shared" si="387"/>
        <v>-</v>
      </c>
    </row>
    <row r="6202" spans="1:9">
      <c r="A6202" s="6">
        <v>6201</v>
      </c>
      <c r="B6202" s="47" t="str">
        <f t="shared" si="384"/>
        <v>00001839</v>
      </c>
      <c r="C6202" s="47" t="str">
        <f>IFERROR(VLOOKUP(B6202,总表!A:B,2,0),"-")</f>
        <v>-</v>
      </c>
      <c r="D6202" s="6" t="str">
        <f t="shared" si="385"/>
        <v>-</v>
      </c>
      <c r="E6202" s="6" t="str">
        <f>IFERROR(VLOOKUP(B6202,总表!A:D,3,0),"-")</f>
        <v>-</v>
      </c>
      <c r="F6202" s="6" t="str">
        <f t="shared" si="386"/>
        <v>-</v>
      </c>
      <c r="H6202" s="6" t="str">
        <f>IF(IFERROR(VLOOKUP(B6202,总表!A:D,4,0),"露易")=0," ",IFERROR(VLOOKUP(B6202,总表!A:D,4,0),"-"))</f>
        <v>-</v>
      </c>
      <c r="I6202" s="6" t="str">
        <f t="shared" si="387"/>
        <v>-</v>
      </c>
    </row>
    <row r="6203" spans="1:9">
      <c r="A6203" s="6">
        <v>6202</v>
      </c>
      <c r="B6203" s="47" t="str">
        <f t="shared" si="384"/>
        <v>0000183A</v>
      </c>
      <c r="C6203" s="47" t="str">
        <f>IFERROR(VLOOKUP(B6203,总表!A:B,2,0),"-")</f>
        <v>-</v>
      </c>
      <c r="D6203" s="6" t="str">
        <f t="shared" si="385"/>
        <v>-</v>
      </c>
      <c r="E6203" s="6" t="str">
        <f>IFERROR(VLOOKUP(B6203,总表!A:D,3,0),"-")</f>
        <v>-</v>
      </c>
      <c r="F6203" s="6" t="str">
        <f t="shared" si="386"/>
        <v>-</v>
      </c>
      <c r="H6203" s="6" t="str">
        <f>IF(IFERROR(VLOOKUP(B6203,总表!A:D,4,0),"露易")=0," ",IFERROR(VLOOKUP(B6203,总表!A:D,4,0),"-"))</f>
        <v>-</v>
      </c>
      <c r="I6203" s="6" t="str">
        <f t="shared" si="387"/>
        <v>-</v>
      </c>
    </row>
    <row r="6204" spans="1:9">
      <c r="A6204" s="6">
        <v>6203</v>
      </c>
      <c r="B6204" s="47" t="str">
        <f t="shared" si="384"/>
        <v>0000183B</v>
      </c>
      <c r="C6204" s="47" t="str">
        <f>IFERROR(VLOOKUP(B6204,总表!A:B,2,0),"-")</f>
        <v>-</v>
      </c>
      <c r="D6204" s="6" t="str">
        <f t="shared" si="385"/>
        <v>-</v>
      </c>
      <c r="E6204" s="6" t="str">
        <f>IFERROR(VLOOKUP(B6204,总表!A:D,3,0),"-")</f>
        <v>-</v>
      </c>
      <c r="F6204" s="6" t="str">
        <f t="shared" si="386"/>
        <v>-</v>
      </c>
      <c r="H6204" s="6" t="str">
        <f>IF(IFERROR(VLOOKUP(B6204,总表!A:D,4,0),"露易")=0," ",IFERROR(VLOOKUP(B6204,总表!A:D,4,0),"-"))</f>
        <v>-</v>
      </c>
      <c r="I6204" s="6" t="str">
        <f t="shared" si="387"/>
        <v>-</v>
      </c>
    </row>
    <row r="6205" spans="1:9">
      <c r="A6205" s="6">
        <v>6204</v>
      </c>
      <c r="B6205" s="47" t="str">
        <f t="shared" si="384"/>
        <v>0000183C</v>
      </c>
      <c r="C6205" s="47" t="str">
        <f>IFERROR(VLOOKUP(B6205,总表!A:B,2,0),"-")</f>
        <v>-</v>
      </c>
      <c r="D6205" s="6" t="str">
        <f t="shared" si="385"/>
        <v>-</v>
      </c>
      <c r="E6205" s="6" t="str">
        <f>IFERROR(VLOOKUP(B6205,总表!A:D,3,0),"-")</f>
        <v>-</v>
      </c>
      <c r="F6205" s="6" t="str">
        <f t="shared" si="386"/>
        <v>-</v>
      </c>
      <c r="H6205" s="6" t="str">
        <f>IF(IFERROR(VLOOKUP(B6205,总表!A:D,4,0),"露易")=0," ",IFERROR(VLOOKUP(B6205,总表!A:D,4,0),"-"))</f>
        <v>-</v>
      </c>
      <c r="I6205" s="6" t="str">
        <f t="shared" si="387"/>
        <v>-</v>
      </c>
    </row>
    <row r="6206" spans="1:9">
      <c r="A6206" s="6">
        <v>6205</v>
      </c>
      <c r="B6206" s="47" t="str">
        <f t="shared" si="384"/>
        <v>0000183D</v>
      </c>
      <c r="C6206" s="47" t="str">
        <f>IFERROR(VLOOKUP(B6206,总表!A:B,2,0),"-")</f>
        <v>-</v>
      </c>
      <c r="D6206" s="6" t="str">
        <f t="shared" si="385"/>
        <v>-</v>
      </c>
      <c r="E6206" s="6" t="str">
        <f>IFERROR(VLOOKUP(B6206,总表!A:D,3,0),"-")</f>
        <v>-</v>
      </c>
      <c r="F6206" s="6" t="str">
        <f t="shared" si="386"/>
        <v>-</v>
      </c>
      <c r="H6206" s="6" t="str">
        <f>IF(IFERROR(VLOOKUP(B6206,总表!A:D,4,0),"露易")=0," ",IFERROR(VLOOKUP(B6206,总表!A:D,4,0),"-"))</f>
        <v>-</v>
      </c>
      <c r="I6206" s="6" t="str">
        <f t="shared" si="387"/>
        <v>-</v>
      </c>
    </row>
    <row r="6207" spans="1:9">
      <c r="A6207" s="6">
        <v>6206</v>
      </c>
      <c r="B6207" s="47" t="str">
        <f t="shared" si="384"/>
        <v>0000183E</v>
      </c>
      <c r="C6207" s="47" t="str">
        <f>IFERROR(VLOOKUP(B6207,总表!A:B,2,0),"-")</f>
        <v>-</v>
      </c>
      <c r="D6207" s="6" t="str">
        <f t="shared" si="385"/>
        <v>-</v>
      </c>
      <c r="E6207" s="6" t="str">
        <f>IFERROR(VLOOKUP(B6207,总表!A:D,3,0),"-")</f>
        <v>-</v>
      </c>
      <c r="F6207" s="6" t="str">
        <f t="shared" si="386"/>
        <v>-</v>
      </c>
      <c r="H6207" s="6" t="str">
        <f>IF(IFERROR(VLOOKUP(B6207,总表!A:D,4,0),"露易")=0," ",IFERROR(VLOOKUP(B6207,总表!A:D,4,0),"-"))</f>
        <v>-</v>
      </c>
      <c r="I6207" s="6" t="str">
        <f t="shared" si="387"/>
        <v>-</v>
      </c>
    </row>
    <row r="6208" spans="1:9">
      <c r="A6208" s="6">
        <v>6207</v>
      </c>
      <c r="B6208" s="47" t="str">
        <f t="shared" si="384"/>
        <v>0000183F</v>
      </c>
      <c r="C6208" s="47" t="str">
        <f>IFERROR(VLOOKUP(B6208,总表!A:B,2,0),"-")</f>
        <v>-</v>
      </c>
      <c r="D6208" s="6" t="str">
        <f t="shared" si="385"/>
        <v>-</v>
      </c>
      <c r="E6208" s="6" t="str">
        <f>IFERROR(VLOOKUP(B6208,总表!A:D,3,0),"-")</f>
        <v>-</v>
      </c>
      <c r="F6208" s="6" t="str">
        <f t="shared" si="386"/>
        <v>-</v>
      </c>
      <c r="H6208" s="6" t="str">
        <f>IF(IFERROR(VLOOKUP(B6208,总表!A:D,4,0),"露易")=0," ",IFERROR(VLOOKUP(B6208,总表!A:D,4,0),"-"))</f>
        <v>-</v>
      </c>
      <c r="I6208" s="6" t="str">
        <f t="shared" si="387"/>
        <v>-</v>
      </c>
    </row>
    <row r="6209" spans="1:9">
      <c r="A6209" s="6">
        <v>6208</v>
      </c>
      <c r="B6209" s="47" t="str">
        <f t="shared" si="384"/>
        <v>00001840</v>
      </c>
      <c r="C6209" s="47" t="str">
        <f>IFERROR(VLOOKUP(B6209,总表!A:B,2,0),"-")</f>
        <v>-</v>
      </c>
      <c r="D6209" s="6" t="str">
        <f t="shared" si="385"/>
        <v>-</v>
      </c>
      <c r="E6209" s="6" t="str">
        <f>IFERROR(VLOOKUP(B6209,总表!A:D,3,0),"-")</f>
        <v>-</v>
      </c>
      <c r="F6209" s="6" t="str">
        <f t="shared" si="386"/>
        <v>-</v>
      </c>
      <c r="H6209" s="6" t="str">
        <f>IF(IFERROR(VLOOKUP(B6209,总表!A:D,4,0),"露易")=0," ",IFERROR(VLOOKUP(B6209,总表!A:D,4,0),"-"))</f>
        <v>-</v>
      </c>
      <c r="I6209" s="6" t="str">
        <f t="shared" si="387"/>
        <v>-</v>
      </c>
    </row>
    <row r="6210" spans="1:9">
      <c r="A6210" s="6">
        <v>6209</v>
      </c>
      <c r="B6210" s="47" t="str">
        <f t="shared" ref="B6210:B6273" si="388">DEC2HEX(ROW(A6209),8)</f>
        <v>00001841</v>
      </c>
      <c r="C6210" s="47" t="str">
        <f>IFERROR(VLOOKUP(B6210,总表!A:B,2,0),"-")</f>
        <v>-</v>
      </c>
      <c r="D6210" s="6" t="str">
        <f t="shared" ref="D6210:D6273" si="389">C6210</f>
        <v>-</v>
      </c>
      <c r="E6210" s="6" t="str">
        <f>IFERROR(VLOOKUP(B6210,总表!A:D,3,0),"-")</f>
        <v>-</v>
      </c>
      <c r="F6210" s="6" t="str">
        <f t="shared" ref="F6210:F6273" si="390">E6210</f>
        <v>-</v>
      </c>
      <c r="H6210" s="6" t="str">
        <f>IF(IFERROR(VLOOKUP(B6210,总表!A:D,4,0),"露易")=0," ",IFERROR(VLOOKUP(B6210,总表!A:D,4,0),"-"))</f>
        <v>-</v>
      </c>
      <c r="I6210" s="6" t="str">
        <f t="shared" ref="I6210:I6273" si="391">H6210</f>
        <v>-</v>
      </c>
    </row>
    <row r="6211" spans="1:9">
      <c r="A6211" s="6">
        <v>6210</v>
      </c>
      <c r="B6211" s="47" t="str">
        <f t="shared" si="388"/>
        <v>00001842</v>
      </c>
      <c r="C6211" s="47" t="str">
        <f>IFERROR(VLOOKUP(B6211,总表!A:B,2,0),"-")</f>
        <v>-</v>
      </c>
      <c r="D6211" s="6" t="str">
        <f t="shared" si="389"/>
        <v>-</v>
      </c>
      <c r="E6211" s="6" t="str">
        <f>IFERROR(VLOOKUP(B6211,总表!A:D,3,0),"-")</f>
        <v>-</v>
      </c>
      <c r="F6211" s="6" t="str">
        <f t="shared" si="390"/>
        <v>-</v>
      </c>
      <c r="H6211" s="6" t="str">
        <f>IF(IFERROR(VLOOKUP(B6211,总表!A:D,4,0),"露易")=0," ",IFERROR(VLOOKUP(B6211,总表!A:D,4,0),"-"))</f>
        <v>-</v>
      </c>
      <c r="I6211" s="6" t="str">
        <f t="shared" si="391"/>
        <v>-</v>
      </c>
    </row>
    <row r="6212" spans="1:9">
      <c r="A6212" s="6">
        <v>6211</v>
      </c>
      <c r="B6212" s="47" t="str">
        <f t="shared" si="388"/>
        <v>00001843</v>
      </c>
      <c r="C6212" s="47" t="str">
        <f>IFERROR(VLOOKUP(B6212,总表!A:B,2,0),"-")</f>
        <v>-</v>
      </c>
      <c r="D6212" s="6" t="str">
        <f t="shared" si="389"/>
        <v>-</v>
      </c>
      <c r="E6212" s="6" t="str">
        <f>IFERROR(VLOOKUP(B6212,总表!A:D,3,0),"-")</f>
        <v>-</v>
      </c>
      <c r="F6212" s="6" t="str">
        <f t="shared" si="390"/>
        <v>-</v>
      </c>
      <c r="H6212" s="6" t="str">
        <f>IF(IFERROR(VLOOKUP(B6212,总表!A:D,4,0),"露易")=0," ",IFERROR(VLOOKUP(B6212,总表!A:D,4,0),"-"))</f>
        <v>-</v>
      </c>
      <c r="I6212" s="6" t="str">
        <f t="shared" si="391"/>
        <v>-</v>
      </c>
    </row>
    <row r="6213" spans="1:9">
      <c r="A6213" s="6">
        <v>6212</v>
      </c>
      <c r="B6213" s="47" t="str">
        <f t="shared" si="388"/>
        <v>00001844</v>
      </c>
      <c r="C6213" s="47" t="str">
        <f>IFERROR(VLOOKUP(B6213,总表!A:B,2,0),"-")</f>
        <v>-</v>
      </c>
      <c r="D6213" s="6" t="str">
        <f t="shared" si="389"/>
        <v>-</v>
      </c>
      <c r="E6213" s="6" t="str">
        <f>IFERROR(VLOOKUP(B6213,总表!A:D,3,0),"-")</f>
        <v>-</v>
      </c>
      <c r="F6213" s="6" t="str">
        <f t="shared" si="390"/>
        <v>-</v>
      </c>
      <c r="H6213" s="6" t="str">
        <f>IF(IFERROR(VLOOKUP(B6213,总表!A:D,4,0),"露易")=0," ",IFERROR(VLOOKUP(B6213,总表!A:D,4,0),"-"))</f>
        <v>-</v>
      </c>
      <c r="I6213" s="6" t="str">
        <f t="shared" si="391"/>
        <v>-</v>
      </c>
    </row>
    <row r="6214" spans="1:9">
      <c r="A6214" s="6">
        <v>6213</v>
      </c>
      <c r="B6214" s="47" t="str">
        <f t="shared" si="388"/>
        <v>00001845</v>
      </c>
      <c r="C6214" s="47" t="str">
        <f>IFERROR(VLOOKUP(B6214,总表!A:B,2,0),"-")</f>
        <v>-</v>
      </c>
      <c r="D6214" s="6" t="str">
        <f t="shared" si="389"/>
        <v>-</v>
      </c>
      <c r="E6214" s="6" t="str">
        <f>IFERROR(VLOOKUP(B6214,总表!A:D,3,0),"-")</f>
        <v>-</v>
      </c>
      <c r="F6214" s="6" t="str">
        <f t="shared" si="390"/>
        <v>-</v>
      </c>
      <c r="H6214" s="6" t="str">
        <f>IF(IFERROR(VLOOKUP(B6214,总表!A:D,4,0),"露易")=0," ",IFERROR(VLOOKUP(B6214,总表!A:D,4,0),"-"))</f>
        <v>-</v>
      </c>
      <c r="I6214" s="6" t="str">
        <f t="shared" si="391"/>
        <v>-</v>
      </c>
    </row>
    <row r="6215" spans="1:9">
      <c r="A6215" s="6">
        <v>6214</v>
      </c>
      <c r="B6215" s="47" t="str">
        <f t="shared" si="388"/>
        <v>00001846</v>
      </c>
      <c r="C6215" s="47" t="str">
        <f>IFERROR(VLOOKUP(B6215,总表!A:B,2,0),"-")</f>
        <v>-</v>
      </c>
      <c r="D6215" s="6" t="str">
        <f t="shared" si="389"/>
        <v>-</v>
      </c>
      <c r="E6215" s="6" t="str">
        <f>IFERROR(VLOOKUP(B6215,总表!A:D,3,0),"-")</f>
        <v>-</v>
      </c>
      <c r="F6215" s="6" t="str">
        <f t="shared" si="390"/>
        <v>-</v>
      </c>
      <c r="H6215" s="6" t="str">
        <f>IF(IFERROR(VLOOKUP(B6215,总表!A:D,4,0),"露易")=0," ",IFERROR(VLOOKUP(B6215,总表!A:D,4,0),"-"))</f>
        <v>-</v>
      </c>
      <c r="I6215" s="6" t="str">
        <f t="shared" si="391"/>
        <v>-</v>
      </c>
    </row>
    <row r="6216" spans="1:9">
      <c r="A6216" s="6">
        <v>6215</v>
      </c>
      <c r="B6216" s="47" t="str">
        <f t="shared" si="388"/>
        <v>00001847</v>
      </c>
      <c r="C6216" s="47" t="str">
        <f>IFERROR(VLOOKUP(B6216,总表!A:B,2,0),"-")</f>
        <v>-</v>
      </c>
      <c r="D6216" s="6" t="str">
        <f t="shared" si="389"/>
        <v>-</v>
      </c>
      <c r="E6216" s="6" t="str">
        <f>IFERROR(VLOOKUP(B6216,总表!A:D,3,0),"-")</f>
        <v>-</v>
      </c>
      <c r="F6216" s="6" t="str">
        <f t="shared" si="390"/>
        <v>-</v>
      </c>
      <c r="H6216" s="6" t="str">
        <f>IF(IFERROR(VLOOKUP(B6216,总表!A:D,4,0),"露易")=0," ",IFERROR(VLOOKUP(B6216,总表!A:D,4,0),"-"))</f>
        <v>-</v>
      </c>
      <c r="I6216" s="6" t="str">
        <f t="shared" si="391"/>
        <v>-</v>
      </c>
    </row>
    <row r="6217" spans="1:9">
      <c r="A6217" s="6">
        <v>6216</v>
      </c>
      <c r="B6217" s="47" t="str">
        <f t="shared" si="388"/>
        <v>00001848</v>
      </c>
      <c r="C6217" s="47" t="str">
        <f>IFERROR(VLOOKUP(B6217,总表!A:B,2,0),"-")</f>
        <v>-</v>
      </c>
      <c r="D6217" s="6" t="str">
        <f t="shared" si="389"/>
        <v>-</v>
      </c>
      <c r="E6217" s="6" t="str">
        <f>IFERROR(VLOOKUP(B6217,总表!A:D,3,0),"-")</f>
        <v>-</v>
      </c>
      <c r="F6217" s="6" t="str">
        <f t="shared" si="390"/>
        <v>-</v>
      </c>
      <c r="H6217" s="6" t="str">
        <f>IF(IFERROR(VLOOKUP(B6217,总表!A:D,4,0),"露易")=0," ",IFERROR(VLOOKUP(B6217,总表!A:D,4,0),"-"))</f>
        <v>-</v>
      </c>
      <c r="I6217" s="6" t="str">
        <f t="shared" si="391"/>
        <v>-</v>
      </c>
    </row>
    <row r="6218" spans="1:9">
      <c r="A6218" s="6">
        <v>6217</v>
      </c>
      <c r="B6218" s="47" t="str">
        <f t="shared" si="388"/>
        <v>00001849</v>
      </c>
      <c r="C6218" s="47" t="str">
        <f>IFERROR(VLOOKUP(B6218,总表!A:B,2,0),"-")</f>
        <v>-</v>
      </c>
      <c r="D6218" s="6" t="str">
        <f t="shared" si="389"/>
        <v>-</v>
      </c>
      <c r="E6218" s="6" t="str">
        <f>IFERROR(VLOOKUP(B6218,总表!A:D,3,0),"-")</f>
        <v>-</v>
      </c>
      <c r="F6218" s="6" t="str">
        <f t="shared" si="390"/>
        <v>-</v>
      </c>
      <c r="H6218" s="6" t="str">
        <f>IF(IFERROR(VLOOKUP(B6218,总表!A:D,4,0),"露易")=0," ",IFERROR(VLOOKUP(B6218,总表!A:D,4,0),"-"))</f>
        <v>-</v>
      </c>
      <c r="I6218" s="6" t="str">
        <f t="shared" si="391"/>
        <v>-</v>
      </c>
    </row>
    <row r="6219" spans="1:9">
      <c r="A6219" s="6">
        <v>6218</v>
      </c>
      <c r="B6219" s="47" t="str">
        <f t="shared" si="388"/>
        <v>0000184A</v>
      </c>
      <c r="C6219" s="47" t="str">
        <f>IFERROR(VLOOKUP(B6219,总表!A:B,2,0),"-")</f>
        <v>-</v>
      </c>
      <c r="D6219" s="6" t="str">
        <f t="shared" si="389"/>
        <v>-</v>
      </c>
      <c r="E6219" s="6" t="str">
        <f>IFERROR(VLOOKUP(B6219,总表!A:D,3,0),"-")</f>
        <v>-</v>
      </c>
      <c r="F6219" s="6" t="str">
        <f t="shared" si="390"/>
        <v>-</v>
      </c>
      <c r="H6219" s="6" t="str">
        <f>IF(IFERROR(VLOOKUP(B6219,总表!A:D,4,0),"露易")=0," ",IFERROR(VLOOKUP(B6219,总表!A:D,4,0),"-"))</f>
        <v>-</v>
      </c>
      <c r="I6219" s="6" t="str">
        <f t="shared" si="391"/>
        <v>-</v>
      </c>
    </row>
    <row r="6220" spans="1:9">
      <c r="A6220" s="6">
        <v>6219</v>
      </c>
      <c r="B6220" s="47" t="str">
        <f t="shared" si="388"/>
        <v>0000184B</v>
      </c>
      <c r="C6220" s="47" t="str">
        <f>IFERROR(VLOOKUP(B6220,总表!A:B,2,0),"-")</f>
        <v>-</v>
      </c>
      <c r="D6220" s="6" t="str">
        <f t="shared" si="389"/>
        <v>-</v>
      </c>
      <c r="E6220" s="6" t="str">
        <f>IFERROR(VLOOKUP(B6220,总表!A:D,3,0),"-")</f>
        <v>-</v>
      </c>
      <c r="F6220" s="6" t="str">
        <f t="shared" si="390"/>
        <v>-</v>
      </c>
      <c r="H6220" s="6" t="str">
        <f>IF(IFERROR(VLOOKUP(B6220,总表!A:D,4,0),"露易")=0," ",IFERROR(VLOOKUP(B6220,总表!A:D,4,0),"-"))</f>
        <v>-</v>
      </c>
      <c r="I6220" s="6" t="str">
        <f t="shared" si="391"/>
        <v>-</v>
      </c>
    </row>
    <row r="6221" spans="1:9">
      <c r="A6221" s="6">
        <v>6220</v>
      </c>
      <c r="B6221" s="47" t="str">
        <f t="shared" si="388"/>
        <v>0000184C</v>
      </c>
      <c r="C6221" s="47" t="str">
        <f>IFERROR(VLOOKUP(B6221,总表!A:B,2,0),"-")</f>
        <v>-</v>
      </c>
      <c r="D6221" s="6" t="str">
        <f t="shared" si="389"/>
        <v>-</v>
      </c>
      <c r="E6221" s="6" t="str">
        <f>IFERROR(VLOOKUP(B6221,总表!A:D,3,0),"-")</f>
        <v>-</v>
      </c>
      <c r="F6221" s="6" t="str">
        <f t="shared" si="390"/>
        <v>-</v>
      </c>
      <c r="H6221" s="6" t="str">
        <f>IF(IFERROR(VLOOKUP(B6221,总表!A:D,4,0),"露易")=0," ",IFERROR(VLOOKUP(B6221,总表!A:D,4,0),"-"))</f>
        <v>-</v>
      </c>
      <c r="I6221" s="6" t="str">
        <f t="shared" si="391"/>
        <v>-</v>
      </c>
    </row>
    <row r="6222" spans="1:9">
      <c r="A6222" s="6">
        <v>6221</v>
      </c>
      <c r="B6222" s="47" t="str">
        <f t="shared" si="388"/>
        <v>0000184D</v>
      </c>
      <c r="C6222" s="47" t="str">
        <f>IFERROR(VLOOKUP(B6222,总表!A:B,2,0),"-")</f>
        <v>-</v>
      </c>
      <c r="D6222" s="6" t="str">
        <f t="shared" si="389"/>
        <v>-</v>
      </c>
      <c r="E6222" s="6" t="str">
        <f>IFERROR(VLOOKUP(B6222,总表!A:D,3,0),"-")</f>
        <v>-</v>
      </c>
      <c r="F6222" s="6" t="str">
        <f t="shared" si="390"/>
        <v>-</v>
      </c>
      <c r="H6222" s="6" t="str">
        <f>IF(IFERROR(VLOOKUP(B6222,总表!A:D,4,0),"露易")=0," ",IFERROR(VLOOKUP(B6222,总表!A:D,4,0),"-"))</f>
        <v>-</v>
      </c>
      <c r="I6222" s="6" t="str">
        <f t="shared" si="391"/>
        <v>-</v>
      </c>
    </row>
    <row r="6223" spans="1:9">
      <c r="A6223" s="6">
        <v>6222</v>
      </c>
      <c r="B6223" s="47" t="str">
        <f t="shared" si="388"/>
        <v>0000184E</v>
      </c>
      <c r="C6223" s="47" t="str">
        <f>IFERROR(VLOOKUP(B6223,总表!A:B,2,0),"-")</f>
        <v>-</v>
      </c>
      <c r="D6223" s="6" t="str">
        <f t="shared" si="389"/>
        <v>-</v>
      </c>
      <c r="E6223" s="6" t="str">
        <f>IFERROR(VLOOKUP(B6223,总表!A:D,3,0),"-")</f>
        <v>-</v>
      </c>
      <c r="F6223" s="6" t="str">
        <f t="shared" si="390"/>
        <v>-</v>
      </c>
      <c r="H6223" s="6" t="str">
        <f>IF(IFERROR(VLOOKUP(B6223,总表!A:D,4,0),"露易")=0," ",IFERROR(VLOOKUP(B6223,总表!A:D,4,0),"-"))</f>
        <v>-</v>
      </c>
      <c r="I6223" s="6" t="str">
        <f t="shared" si="391"/>
        <v>-</v>
      </c>
    </row>
    <row r="6224" spans="1:9">
      <c r="A6224" s="6">
        <v>6223</v>
      </c>
      <c r="B6224" s="47" t="str">
        <f t="shared" si="388"/>
        <v>0000184F</v>
      </c>
      <c r="C6224" s="47" t="str">
        <f>IFERROR(VLOOKUP(B6224,总表!A:B,2,0),"-")</f>
        <v>-</v>
      </c>
      <c r="D6224" s="6" t="str">
        <f t="shared" si="389"/>
        <v>-</v>
      </c>
      <c r="E6224" s="6" t="str">
        <f>IFERROR(VLOOKUP(B6224,总表!A:D,3,0),"-")</f>
        <v>-</v>
      </c>
      <c r="F6224" s="6" t="str">
        <f t="shared" si="390"/>
        <v>-</v>
      </c>
      <c r="H6224" s="6" t="str">
        <f>IF(IFERROR(VLOOKUP(B6224,总表!A:D,4,0),"露易")=0," ",IFERROR(VLOOKUP(B6224,总表!A:D,4,0),"-"))</f>
        <v>-</v>
      </c>
      <c r="I6224" s="6" t="str">
        <f t="shared" si="391"/>
        <v>-</v>
      </c>
    </row>
    <row r="6225" spans="1:9">
      <c r="A6225" s="6">
        <v>6224</v>
      </c>
      <c r="B6225" s="47" t="str">
        <f t="shared" si="388"/>
        <v>00001850</v>
      </c>
      <c r="C6225" s="47" t="str">
        <f>IFERROR(VLOOKUP(B6225,总表!A:B,2,0),"-")</f>
        <v>-</v>
      </c>
      <c r="D6225" s="6" t="str">
        <f t="shared" si="389"/>
        <v>-</v>
      </c>
      <c r="E6225" s="6" t="str">
        <f>IFERROR(VLOOKUP(B6225,总表!A:D,3,0),"-")</f>
        <v>-</v>
      </c>
      <c r="F6225" s="6" t="str">
        <f t="shared" si="390"/>
        <v>-</v>
      </c>
      <c r="H6225" s="6" t="str">
        <f>IF(IFERROR(VLOOKUP(B6225,总表!A:D,4,0),"露易")=0," ",IFERROR(VLOOKUP(B6225,总表!A:D,4,0),"-"))</f>
        <v>-</v>
      </c>
      <c r="I6225" s="6" t="str">
        <f t="shared" si="391"/>
        <v>-</v>
      </c>
    </row>
    <row r="6226" spans="1:9">
      <c r="A6226" s="6">
        <v>6225</v>
      </c>
      <c r="B6226" s="47" t="str">
        <f t="shared" si="388"/>
        <v>00001851</v>
      </c>
      <c r="C6226" s="47" t="str">
        <f>IFERROR(VLOOKUP(B6226,总表!A:B,2,0),"-")</f>
        <v>-</v>
      </c>
      <c r="D6226" s="6" t="str">
        <f t="shared" si="389"/>
        <v>-</v>
      </c>
      <c r="E6226" s="6" t="str">
        <f>IFERROR(VLOOKUP(B6226,总表!A:D,3,0),"-")</f>
        <v>-</v>
      </c>
      <c r="F6226" s="6" t="str">
        <f t="shared" si="390"/>
        <v>-</v>
      </c>
      <c r="H6226" s="6" t="str">
        <f>IF(IFERROR(VLOOKUP(B6226,总表!A:D,4,0),"露易")=0," ",IFERROR(VLOOKUP(B6226,总表!A:D,4,0),"-"))</f>
        <v>-</v>
      </c>
      <c r="I6226" s="6" t="str">
        <f t="shared" si="391"/>
        <v>-</v>
      </c>
    </row>
    <row r="6227" spans="1:9">
      <c r="A6227" s="6">
        <v>6226</v>
      </c>
      <c r="B6227" s="47" t="str">
        <f t="shared" si="388"/>
        <v>00001852</v>
      </c>
      <c r="C6227" s="47" t="str">
        <f>IFERROR(VLOOKUP(B6227,总表!A:B,2,0),"-")</f>
        <v>-</v>
      </c>
      <c r="D6227" s="6" t="str">
        <f t="shared" si="389"/>
        <v>-</v>
      </c>
      <c r="E6227" s="6" t="str">
        <f>IFERROR(VLOOKUP(B6227,总表!A:D,3,0),"-")</f>
        <v>-</v>
      </c>
      <c r="F6227" s="6" t="str">
        <f t="shared" si="390"/>
        <v>-</v>
      </c>
      <c r="H6227" s="6" t="str">
        <f>IF(IFERROR(VLOOKUP(B6227,总表!A:D,4,0),"露易")=0," ",IFERROR(VLOOKUP(B6227,总表!A:D,4,0),"-"))</f>
        <v>-</v>
      </c>
      <c r="I6227" s="6" t="str">
        <f t="shared" si="391"/>
        <v>-</v>
      </c>
    </row>
    <row r="6228" spans="1:9">
      <c r="A6228" s="6">
        <v>6227</v>
      </c>
      <c r="B6228" s="47" t="str">
        <f t="shared" si="388"/>
        <v>00001853</v>
      </c>
      <c r="C6228" s="47" t="str">
        <f>IFERROR(VLOOKUP(B6228,总表!A:B,2,0),"-")</f>
        <v>-</v>
      </c>
      <c r="D6228" s="6" t="str">
        <f t="shared" si="389"/>
        <v>-</v>
      </c>
      <c r="E6228" s="6" t="str">
        <f>IFERROR(VLOOKUP(B6228,总表!A:D,3,0),"-")</f>
        <v>-</v>
      </c>
      <c r="F6228" s="6" t="str">
        <f t="shared" si="390"/>
        <v>-</v>
      </c>
      <c r="H6228" s="6" t="str">
        <f>IF(IFERROR(VLOOKUP(B6228,总表!A:D,4,0),"露易")=0," ",IFERROR(VLOOKUP(B6228,总表!A:D,4,0),"-"))</f>
        <v>-</v>
      </c>
      <c r="I6228" s="6" t="str">
        <f t="shared" si="391"/>
        <v>-</v>
      </c>
    </row>
    <row r="6229" spans="1:9">
      <c r="A6229" s="6">
        <v>6228</v>
      </c>
      <c r="B6229" s="47" t="str">
        <f t="shared" si="388"/>
        <v>00001854</v>
      </c>
      <c r="C6229" s="47" t="str">
        <f>IFERROR(VLOOKUP(B6229,总表!A:B,2,0),"-")</f>
        <v>-</v>
      </c>
      <c r="D6229" s="6" t="str">
        <f t="shared" si="389"/>
        <v>-</v>
      </c>
      <c r="E6229" s="6" t="str">
        <f>IFERROR(VLOOKUP(B6229,总表!A:D,3,0),"-")</f>
        <v>-</v>
      </c>
      <c r="F6229" s="6" t="str">
        <f t="shared" si="390"/>
        <v>-</v>
      </c>
      <c r="H6229" s="6" t="str">
        <f>IF(IFERROR(VLOOKUP(B6229,总表!A:D,4,0),"露易")=0," ",IFERROR(VLOOKUP(B6229,总表!A:D,4,0),"-"))</f>
        <v>-</v>
      </c>
      <c r="I6229" s="6" t="str">
        <f t="shared" si="391"/>
        <v>-</v>
      </c>
    </row>
    <row r="6230" spans="1:9">
      <c r="A6230" s="6">
        <v>6229</v>
      </c>
      <c r="B6230" s="47" t="str">
        <f t="shared" si="388"/>
        <v>00001855</v>
      </c>
      <c r="C6230" s="47" t="str">
        <f>IFERROR(VLOOKUP(B6230,总表!A:B,2,0),"-")</f>
        <v>-</v>
      </c>
      <c r="D6230" s="6" t="str">
        <f t="shared" si="389"/>
        <v>-</v>
      </c>
      <c r="E6230" s="6" t="str">
        <f>IFERROR(VLOOKUP(B6230,总表!A:D,3,0),"-")</f>
        <v>-</v>
      </c>
      <c r="F6230" s="6" t="str">
        <f t="shared" si="390"/>
        <v>-</v>
      </c>
      <c r="H6230" s="6" t="str">
        <f>IF(IFERROR(VLOOKUP(B6230,总表!A:D,4,0),"露易")=0," ",IFERROR(VLOOKUP(B6230,总表!A:D,4,0),"-"))</f>
        <v>-</v>
      </c>
      <c r="I6230" s="6" t="str">
        <f t="shared" si="391"/>
        <v>-</v>
      </c>
    </row>
    <row r="6231" spans="1:9">
      <c r="A6231" s="6">
        <v>6230</v>
      </c>
      <c r="B6231" s="47" t="str">
        <f t="shared" si="388"/>
        <v>00001856</v>
      </c>
      <c r="C6231" s="47" t="str">
        <f>IFERROR(VLOOKUP(B6231,总表!A:B,2,0),"-")</f>
        <v>-</v>
      </c>
      <c r="D6231" s="6" t="str">
        <f t="shared" si="389"/>
        <v>-</v>
      </c>
      <c r="E6231" s="6" t="str">
        <f>IFERROR(VLOOKUP(B6231,总表!A:D,3,0),"-")</f>
        <v>-</v>
      </c>
      <c r="F6231" s="6" t="str">
        <f t="shared" si="390"/>
        <v>-</v>
      </c>
      <c r="H6231" s="6" t="str">
        <f>IF(IFERROR(VLOOKUP(B6231,总表!A:D,4,0),"露易")=0," ",IFERROR(VLOOKUP(B6231,总表!A:D,4,0),"-"))</f>
        <v>-</v>
      </c>
      <c r="I6231" s="6" t="str">
        <f t="shared" si="391"/>
        <v>-</v>
      </c>
    </row>
    <row r="6232" spans="1:9">
      <c r="A6232" s="6">
        <v>6231</v>
      </c>
      <c r="B6232" s="47" t="str">
        <f t="shared" si="388"/>
        <v>00001857</v>
      </c>
      <c r="C6232" s="47" t="str">
        <f>IFERROR(VLOOKUP(B6232,总表!A:B,2,0),"-")</f>
        <v>-</v>
      </c>
      <c r="D6232" s="6" t="str">
        <f t="shared" si="389"/>
        <v>-</v>
      </c>
      <c r="E6232" s="6" t="str">
        <f>IFERROR(VLOOKUP(B6232,总表!A:D,3,0),"-")</f>
        <v>-</v>
      </c>
      <c r="F6232" s="6" t="str">
        <f t="shared" si="390"/>
        <v>-</v>
      </c>
      <c r="H6232" s="6" t="str">
        <f>IF(IFERROR(VLOOKUP(B6232,总表!A:D,4,0),"露易")=0," ",IFERROR(VLOOKUP(B6232,总表!A:D,4,0),"-"))</f>
        <v>-</v>
      </c>
      <c r="I6232" s="6" t="str">
        <f t="shared" si="391"/>
        <v>-</v>
      </c>
    </row>
    <row r="6233" spans="1:9">
      <c r="A6233" s="6">
        <v>6232</v>
      </c>
      <c r="B6233" s="47" t="str">
        <f t="shared" si="388"/>
        <v>00001858</v>
      </c>
      <c r="C6233" s="47" t="str">
        <f>IFERROR(VLOOKUP(B6233,总表!A:B,2,0),"-")</f>
        <v>-</v>
      </c>
      <c r="D6233" s="6" t="str">
        <f t="shared" si="389"/>
        <v>-</v>
      </c>
      <c r="E6233" s="6" t="str">
        <f>IFERROR(VLOOKUP(B6233,总表!A:D,3,0),"-")</f>
        <v>-</v>
      </c>
      <c r="F6233" s="6" t="str">
        <f t="shared" si="390"/>
        <v>-</v>
      </c>
      <c r="H6233" s="6" t="str">
        <f>IF(IFERROR(VLOOKUP(B6233,总表!A:D,4,0),"露易")=0," ",IFERROR(VLOOKUP(B6233,总表!A:D,4,0),"-"))</f>
        <v>-</v>
      </c>
      <c r="I6233" s="6" t="str">
        <f t="shared" si="391"/>
        <v>-</v>
      </c>
    </row>
    <row r="6234" spans="1:9">
      <c r="A6234" s="6">
        <v>6233</v>
      </c>
      <c r="B6234" s="47" t="str">
        <f t="shared" si="388"/>
        <v>00001859</v>
      </c>
      <c r="C6234" s="47" t="str">
        <f>IFERROR(VLOOKUP(B6234,总表!A:B,2,0),"-")</f>
        <v>-</v>
      </c>
      <c r="D6234" s="6" t="str">
        <f t="shared" si="389"/>
        <v>-</v>
      </c>
      <c r="E6234" s="6" t="str">
        <f>IFERROR(VLOOKUP(B6234,总表!A:D,3,0),"-")</f>
        <v>-</v>
      </c>
      <c r="F6234" s="6" t="str">
        <f t="shared" si="390"/>
        <v>-</v>
      </c>
      <c r="H6234" s="6" t="str">
        <f>IF(IFERROR(VLOOKUP(B6234,总表!A:D,4,0),"露易")=0," ",IFERROR(VLOOKUP(B6234,总表!A:D,4,0),"-"))</f>
        <v>-</v>
      </c>
      <c r="I6234" s="6" t="str">
        <f t="shared" si="391"/>
        <v>-</v>
      </c>
    </row>
    <row r="6235" spans="1:9">
      <c r="A6235" s="6">
        <v>6234</v>
      </c>
      <c r="B6235" s="47" t="str">
        <f t="shared" si="388"/>
        <v>0000185A</v>
      </c>
      <c r="C6235" s="47" t="str">
        <f>IFERROR(VLOOKUP(B6235,总表!A:B,2,0),"-")</f>
        <v>-</v>
      </c>
      <c r="D6235" s="6" t="str">
        <f t="shared" si="389"/>
        <v>-</v>
      </c>
      <c r="E6235" s="6" t="str">
        <f>IFERROR(VLOOKUP(B6235,总表!A:D,3,0),"-")</f>
        <v>-</v>
      </c>
      <c r="F6235" s="6" t="str">
        <f t="shared" si="390"/>
        <v>-</v>
      </c>
      <c r="H6235" s="6" t="str">
        <f>IF(IFERROR(VLOOKUP(B6235,总表!A:D,4,0),"露易")=0," ",IFERROR(VLOOKUP(B6235,总表!A:D,4,0),"-"))</f>
        <v>-</v>
      </c>
      <c r="I6235" s="6" t="str">
        <f t="shared" si="391"/>
        <v>-</v>
      </c>
    </row>
    <row r="6236" spans="1:9">
      <c r="A6236" s="6">
        <v>6235</v>
      </c>
      <c r="B6236" s="47" t="str">
        <f t="shared" si="388"/>
        <v>0000185B</v>
      </c>
      <c r="C6236" s="47" t="str">
        <f>IFERROR(VLOOKUP(B6236,总表!A:B,2,0),"-")</f>
        <v>-</v>
      </c>
      <c r="D6236" s="6" t="str">
        <f t="shared" si="389"/>
        <v>-</v>
      </c>
      <c r="E6236" s="6" t="str">
        <f>IFERROR(VLOOKUP(B6236,总表!A:D,3,0),"-")</f>
        <v>-</v>
      </c>
      <c r="F6236" s="6" t="str">
        <f t="shared" si="390"/>
        <v>-</v>
      </c>
      <c r="H6236" s="6" t="str">
        <f>IF(IFERROR(VLOOKUP(B6236,总表!A:D,4,0),"露易")=0," ",IFERROR(VLOOKUP(B6236,总表!A:D,4,0),"-"))</f>
        <v>-</v>
      </c>
      <c r="I6236" s="6" t="str">
        <f t="shared" si="391"/>
        <v>-</v>
      </c>
    </row>
    <row r="6237" spans="1:9">
      <c r="A6237" s="6">
        <v>6236</v>
      </c>
      <c r="B6237" s="47" t="str">
        <f t="shared" si="388"/>
        <v>0000185C</v>
      </c>
      <c r="C6237" s="47" t="str">
        <f>IFERROR(VLOOKUP(B6237,总表!A:B,2,0),"-")</f>
        <v>-</v>
      </c>
      <c r="D6237" s="6" t="str">
        <f t="shared" si="389"/>
        <v>-</v>
      </c>
      <c r="E6237" s="6" t="str">
        <f>IFERROR(VLOOKUP(B6237,总表!A:D,3,0),"-")</f>
        <v>-</v>
      </c>
      <c r="F6237" s="6" t="str">
        <f t="shared" si="390"/>
        <v>-</v>
      </c>
      <c r="H6237" s="6" t="str">
        <f>IF(IFERROR(VLOOKUP(B6237,总表!A:D,4,0),"露易")=0," ",IFERROR(VLOOKUP(B6237,总表!A:D,4,0),"-"))</f>
        <v>-</v>
      </c>
      <c r="I6237" s="6" t="str">
        <f t="shared" si="391"/>
        <v>-</v>
      </c>
    </row>
    <row r="6238" spans="1:9">
      <c r="A6238" s="6">
        <v>6237</v>
      </c>
      <c r="B6238" s="47" t="str">
        <f t="shared" si="388"/>
        <v>0000185D</v>
      </c>
      <c r="C6238" s="47" t="str">
        <f>IFERROR(VLOOKUP(B6238,总表!A:B,2,0),"-")</f>
        <v>-</v>
      </c>
      <c r="D6238" s="6" t="str">
        <f t="shared" si="389"/>
        <v>-</v>
      </c>
      <c r="E6238" s="6" t="str">
        <f>IFERROR(VLOOKUP(B6238,总表!A:D,3,0),"-")</f>
        <v>-</v>
      </c>
      <c r="F6238" s="6" t="str">
        <f t="shared" si="390"/>
        <v>-</v>
      </c>
      <c r="H6238" s="6" t="str">
        <f>IF(IFERROR(VLOOKUP(B6238,总表!A:D,4,0),"露易")=0," ",IFERROR(VLOOKUP(B6238,总表!A:D,4,0),"-"))</f>
        <v>-</v>
      </c>
      <c r="I6238" s="6" t="str">
        <f t="shared" si="391"/>
        <v>-</v>
      </c>
    </row>
    <row r="6239" spans="1:9">
      <c r="A6239" s="6">
        <v>6238</v>
      </c>
      <c r="B6239" s="47" t="str">
        <f t="shared" si="388"/>
        <v>0000185E</v>
      </c>
      <c r="C6239" s="47" t="str">
        <f>IFERROR(VLOOKUP(B6239,总表!A:B,2,0),"-")</f>
        <v>-</v>
      </c>
      <c r="D6239" s="6" t="str">
        <f t="shared" si="389"/>
        <v>-</v>
      </c>
      <c r="E6239" s="6" t="str">
        <f>IFERROR(VLOOKUP(B6239,总表!A:D,3,0),"-")</f>
        <v>-</v>
      </c>
      <c r="F6239" s="6" t="str">
        <f t="shared" si="390"/>
        <v>-</v>
      </c>
      <c r="H6239" s="6" t="str">
        <f>IF(IFERROR(VLOOKUP(B6239,总表!A:D,4,0),"露易")=0," ",IFERROR(VLOOKUP(B6239,总表!A:D,4,0),"-"))</f>
        <v>-</v>
      </c>
      <c r="I6239" s="6" t="str">
        <f t="shared" si="391"/>
        <v>-</v>
      </c>
    </row>
    <row r="6240" spans="1:9">
      <c r="A6240" s="6">
        <v>6239</v>
      </c>
      <c r="B6240" s="47" t="str">
        <f t="shared" si="388"/>
        <v>0000185F</v>
      </c>
      <c r="C6240" s="47" t="str">
        <f>IFERROR(VLOOKUP(B6240,总表!A:B,2,0),"-")</f>
        <v>-</v>
      </c>
      <c r="D6240" s="6" t="str">
        <f t="shared" si="389"/>
        <v>-</v>
      </c>
      <c r="E6240" s="6" t="str">
        <f>IFERROR(VLOOKUP(B6240,总表!A:D,3,0),"-")</f>
        <v>-</v>
      </c>
      <c r="F6240" s="6" t="str">
        <f t="shared" si="390"/>
        <v>-</v>
      </c>
      <c r="H6240" s="6" t="str">
        <f>IF(IFERROR(VLOOKUP(B6240,总表!A:D,4,0),"露易")=0," ",IFERROR(VLOOKUP(B6240,总表!A:D,4,0),"-"))</f>
        <v>-</v>
      </c>
      <c r="I6240" s="6" t="str">
        <f t="shared" si="391"/>
        <v>-</v>
      </c>
    </row>
    <row r="6241" spans="1:9">
      <c r="A6241" s="6">
        <v>6240</v>
      </c>
      <c r="B6241" s="47" t="str">
        <f t="shared" si="388"/>
        <v>00001860</v>
      </c>
      <c r="C6241" s="47" t="str">
        <f>IFERROR(VLOOKUP(B6241,总表!A:B,2,0),"-")</f>
        <v>-</v>
      </c>
      <c r="D6241" s="6" t="str">
        <f t="shared" si="389"/>
        <v>-</v>
      </c>
      <c r="E6241" s="6" t="str">
        <f>IFERROR(VLOOKUP(B6241,总表!A:D,3,0),"-")</f>
        <v>-</v>
      </c>
      <c r="F6241" s="6" t="str">
        <f t="shared" si="390"/>
        <v>-</v>
      </c>
      <c r="H6241" s="6" t="str">
        <f>IF(IFERROR(VLOOKUP(B6241,总表!A:D,4,0),"露易")=0," ",IFERROR(VLOOKUP(B6241,总表!A:D,4,0),"-"))</f>
        <v>-</v>
      </c>
      <c r="I6241" s="6" t="str">
        <f t="shared" si="391"/>
        <v>-</v>
      </c>
    </row>
    <row r="6242" spans="1:9">
      <c r="A6242" s="6">
        <v>6241</v>
      </c>
      <c r="B6242" s="47" t="str">
        <f t="shared" si="388"/>
        <v>00001861</v>
      </c>
      <c r="C6242" s="47" t="str">
        <f>IFERROR(VLOOKUP(B6242,总表!A:B,2,0),"-")</f>
        <v>-</v>
      </c>
      <c r="D6242" s="6" t="str">
        <f t="shared" si="389"/>
        <v>-</v>
      </c>
      <c r="E6242" s="6" t="str">
        <f>IFERROR(VLOOKUP(B6242,总表!A:D,3,0),"-")</f>
        <v>-</v>
      </c>
      <c r="F6242" s="6" t="str">
        <f t="shared" si="390"/>
        <v>-</v>
      </c>
      <c r="H6242" s="6" t="str">
        <f>IF(IFERROR(VLOOKUP(B6242,总表!A:D,4,0),"露易")=0," ",IFERROR(VLOOKUP(B6242,总表!A:D,4,0),"-"))</f>
        <v>-</v>
      </c>
      <c r="I6242" s="6" t="str">
        <f t="shared" si="391"/>
        <v>-</v>
      </c>
    </row>
    <row r="6243" spans="1:9">
      <c r="A6243" s="6">
        <v>6242</v>
      </c>
      <c r="B6243" s="47" t="str">
        <f t="shared" si="388"/>
        <v>00001862</v>
      </c>
      <c r="C6243" s="47" t="str">
        <f>IFERROR(VLOOKUP(B6243,总表!A:B,2,0),"-")</f>
        <v>-</v>
      </c>
      <c r="D6243" s="6" t="str">
        <f t="shared" si="389"/>
        <v>-</v>
      </c>
      <c r="E6243" s="6" t="str">
        <f>IFERROR(VLOOKUP(B6243,总表!A:D,3,0),"-")</f>
        <v>-</v>
      </c>
      <c r="F6243" s="6" t="str">
        <f t="shared" si="390"/>
        <v>-</v>
      </c>
      <c r="H6243" s="6" t="str">
        <f>IF(IFERROR(VLOOKUP(B6243,总表!A:D,4,0),"露易")=0," ",IFERROR(VLOOKUP(B6243,总表!A:D,4,0),"-"))</f>
        <v>-</v>
      </c>
      <c r="I6243" s="6" t="str">
        <f t="shared" si="391"/>
        <v>-</v>
      </c>
    </row>
    <row r="6244" spans="1:9">
      <c r="A6244" s="6">
        <v>6243</v>
      </c>
      <c r="B6244" s="47" t="str">
        <f t="shared" si="388"/>
        <v>00001863</v>
      </c>
      <c r="C6244" s="47" t="str">
        <f>IFERROR(VLOOKUP(B6244,总表!A:B,2,0),"-")</f>
        <v>-</v>
      </c>
      <c r="D6244" s="6" t="str">
        <f t="shared" si="389"/>
        <v>-</v>
      </c>
      <c r="E6244" s="6" t="str">
        <f>IFERROR(VLOOKUP(B6244,总表!A:D,3,0),"-")</f>
        <v>-</v>
      </c>
      <c r="F6244" s="6" t="str">
        <f t="shared" si="390"/>
        <v>-</v>
      </c>
      <c r="H6244" s="6" t="str">
        <f>IF(IFERROR(VLOOKUP(B6244,总表!A:D,4,0),"露易")=0," ",IFERROR(VLOOKUP(B6244,总表!A:D,4,0),"-"))</f>
        <v>-</v>
      </c>
      <c r="I6244" s="6" t="str">
        <f t="shared" si="391"/>
        <v>-</v>
      </c>
    </row>
    <row r="6245" spans="1:9">
      <c r="A6245" s="6">
        <v>6244</v>
      </c>
      <c r="B6245" s="47" t="str">
        <f t="shared" si="388"/>
        <v>00001864</v>
      </c>
      <c r="C6245" s="47" t="str">
        <f>IFERROR(VLOOKUP(B6245,总表!A:B,2,0),"-")</f>
        <v>-</v>
      </c>
      <c r="D6245" s="6" t="str">
        <f t="shared" si="389"/>
        <v>-</v>
      </c>
      <c r="E6245" s="6" t="str">
        <f>IFERROR(VLOOKUP(B6245,总表!A:D,3,0),"-")</f>
        <v>-</v>
      </c>
      <c r="F6245" s="6" t="str">
        <f t="shared" si="390"/>
        <v>-</v>
      </c>
      <c r="H6245" s="6" t="str">
        <f>IF(IFERROR(VLOOKUP(B6245,总表!A:D,4,0),"露易")=0," ",IFERROR(VLOOKUP(B6245,总表!A:D,4,0),"-"))</f>
        <v>-</v>
      </c>
      <c r="I6245" s="6" t="str">
        <f t="shared" si="391"/>
        <v>-</v>
      </c>
    </row>
    <row r="6246" spans="1:9">
      <c r="A6246" s="6">
        <v>6245</v>
      </c>
      <c r="B6246" s="47" t="str">
        <f t="shared" si="388"/>
        <v>00001865</v>
      </c>
      <c r="C6246" s="47" t="str">
        <f>IFERROR(VLOOKUP(B6246,总表!A:B,2,0),"-")</f>
        <v>-</v>
      </c>
      <c r="D6246" s="6" t="str">
        <f t="shared" si="389"/>
        <v>-</v>
      </c>
      <c r="E6246" s="6" t="str">
        <f>IFERROR(VLOOKUP(B6246,总表!A:D,3,0),"-")</f>
        <v>-</v>
      </c>
      <c r="F6246" s="6" t="str">
        <f t="shared" si="390"/>
        <v>-</v>
      </c>
      <c r="H6246" s="6" t="str">
        <f>IF(IFERROR(VLOOKUP(B6246,总表!A:D,4,0),"露易")=0," ",IFERROR(VLOOKUP(B6246,总表!A:D,4,0),"-"))</f>
        <v>-</v>
      </c>
      <c r="I6246" s="6" t="str">
        <f t="shared" si="391"/>
        <v>-</v>
      </c>
    </row>
    <row r="6247" spans="1:9">
      <c r="A6247" s="6">
        <v>6246</v>
      </c>
      <c r="B6247" s="47" t="str">
        <f t="shared" si="388"/>
        <v>00001866</v>
      </c>
      <c r="C6247" s="47" t="str">
        <f>IFERROR(VLOOKUP(B6247,总表!A:B,2,0),"-")</f>
        <v>-</v>
      </c>
      <c r="D6247" s="6" t="str">
        <f t="shared" si="389"/>
        <v>-</v>
      </c>
      <c r="E6247" s="6" t="str">
        <f>IFERROR(VLOOKUP(B6247,总表!A:D,3,0),"-")</f>
        <v>-</v>
      </c>
      <c r="F6247" s="6" t="str">
        <f t="shared" si="390"/>
        <v>-</v>
      </c>
      <c r="H6247" s="6" t="str">
        <f>IF(IFERROR(VLOOKUP(B6247,总表!A:D,4,0),"露易")=0," ",IFERROR(VLOOKUP(B6247,总表!A:D,4,0),"-"))</f>
        <v>-</v>
      </c>
      <c r="I6247" s="6" t="str">
        <f t="shared" si="391"/>
        <v>-</v>
      </c>
    </row>
    <row r="6248" spans="1:9">
      <c r="A6248" s="6">
        <v>6247</v>
      </c>
      <c r="B6248" s="47" t="str">
        <f t="shared" si="388"/>
        <v>00001867</v>
      </c>
      <c r="C6248" s="47" t="str">
        <f>IFERROR(VLOOKUP(B6248,总表!A:B,2,0),"-")</f>
        <v>-</v>
      </c>
      <c r="D6248" s="6" t="str">
        <f t="shared" si="389"/>
        <v>-</v>
      </c>
      <c r="E6248" s="6" t="str">
        <f>IFERROR(VLOOKUP(B6248,总表!A:D,3,0),"-")</f>
        <v>-</v>
      </c>
      <c r="F6248" s="6" t="str">
        <f t="shared" si="390"/>
        <v>-</v>
      </c>
      <c r="H6248" s="6" t="str">
        <f>IF(IFERROR(VLOOKUP(B6248,总表!A:D,4,0),"露易")=0," ",IFERROR(VLOOKUP(B6248,总表!A:D,4,0),"-"))</f>
        <v>-</v>
      </c>
      <c r="I6248" s="6" t="str">
        <f t="shared" si="391"/>
        <v>-</v>
      </c>
    </row>
    <row r="6249" spans="1:9">
      <c r="A6249" s="6">
        <v>6248</v>
      </c>
      <c r="B6249" s="47" t="str">
        <f t="shared" si="388"/>
        <v>00001868</v>
      </c>
      <c r="C6249" s="47" t="str">
        <f>IFERROR(VLOOKUP(B6249,总表!A:B,2,0),"-")</f>
        <v>-</v>
      </c>
      <c r="D6249" s="6" t="str">
        <f t="shared" si="389"/>
        <v>-</v>
      </c>
      <c r="E6249" s="6" t="str">
        <f>IFERROR(VLOOKUP(B6249,总表!A:D,3,0),"-")</f>
        <v>-</v>
      </c>
      <c r="F6249" s="6" t="str">
        <f t="shared" si="390"/>
        <v>-</v>
      </c>
      <c r="H6249" s="6" t="str">
        <f>IF(IFERROR(VLOOKUP(B6249,总表!A:D,4,0),"露易")=0," ",IFERROR(VLOOKUP(B6249,总表!A:D,4,0),"-"))</f>
        <v>-</v>
      </c>
      <c r="I6249" s="6" t="str">
        <f t="shared" si="391"/>
        <v>-</v>
      </c>
    </row>
    <row r="6250" spans="1:9">
      <c r="A6250" s="6">
        <v>6249</v>
      </c>
      <c r="B6250" s="47" t="str">
        <f t="shared" si="388"/>
        <v>00001869</v>
      </c>
      <c r="C6250" s="47" t="str">
        <f>IFERROR(VLOOKUP(B6250,总表!A:B,2,0),"-")</f>
        <v>-</v>
      </c>
      <c r="D6250" s="6" t="str">
        <f t="shared" si="389"/>
        <v>-</v>
      </c>
      <c r="E6250" s="6" t="str">
        <f>IFERROR(VLOOKUP(B6250,总表!A:D,3,0),"-")</f>
        <v>-</v>
      </c>
      <c r="F6250" s="6" t="str">
        <f t="shared" si="390"/>
        <v>-</v>
      </c>
      <c r="H6250" s="6" t="str">
        <f>IF(IFERROR(VLOOKUP(B6250,总表!A:D,4,0),"露易")=0," ",IFERROR(VLOOKUP(B6250,总表!A:D,4,0),"-"))</f>
        <v>-</v>
      </c>
      <c r="I6250" s="6" t="str">
        <f t="shared" si="391"/>
        <v>-</v>
      </c>
    </row>
    <row r="6251" spans="1:9">
      <c r="A6251" s="6">
        <v>6250</v>
      </c>
      <c r="B6251" s="47" t="str">
        <f t="shared" si="388"/>
        <v>0000186A</v>
      </c>
      <c r="C6251" s="47" t="str">
        <f>IFERROR(VLOOKUP(B6251,总表!A:B,2,0),"-")</f>
        <v>-</v>
      </c>
      <c r="D6251" s="6" t="str">
        <f t="shared" si="389"/>
        <v>-</v>
      </c>
      <c r="E6251" s="6" t="str">
        <f>IFERROR(VLOOKUP(B6251,总表!A:D,3,0),"-")</f>
        <v>-</v>
      </c>
      <c r="F6251" s="6" t="str">
        <f t="shared" si="390"/>
        <v>-</v>
      </c>
      <c r="H6251" s="6" t="str">
        <f>IF(IFERROR(VLOOKUP(B6251,总表!A:D,4,0),"露易")=0," ",IFERROR(VLOOKUP(B6251,总表!A:D,4,0),"-"))</f>
        <v>-</v>
      </c>
      <c r="I6251" s="6" t="str">
        <f t="shared" si="391"/>
        <v>-</v>
      </c>
    </row>
    <row r="6252" spans="1:9">
      <c r="A6252" s="6">
        <v>6251</v>
      </c>
      <c r="B6252" s="47" t="str">
        <f t="shared" si="388"/>
        <v>0000186B</v>
      </c>
      <c r="C6252" s="47" t="str">
        <f>IFERROR(VLOOKUP(B6252,总表!A:B,2,0),"-")</f>
        <v>-</v>
      </c>
      <c r="D6252" s="6" t="str">
        <f t="shared" si="389"/>
        <v>-</v>
      </c>
      <c r="E6252" s="6" t="str">
        <f>IFERROR(VLOOKUP(B6252,总表!A:D,3,0),"-")</f>
        <v>-</v>
      </c>
      <c r="F6252" s="6" t="str">
        <f t="shared" si="390"/>
        <v>-</v>
      </c>
      <c r="H6252" s="6" t="str">
        <f>IF(IFERROR(VLOOKUP(B6252,总表!A:D,4,0),"露易")=0," ",IFERROR(VLOOKUP(B6252,总表!A:D,4,0),"-"))</f>
        <v>-</v>
      </c>
      <c r="I6252" s="6" t="str">
        <f t="shared" si="391"/>
        <v>-</v>
      </c>
    </row>
    <row r="6253" spans="1:9">
      <c r="A6253" s="6">
        <v>6252</v>
      </c>
      <c r="B6253" s="47" t="str">
        <f t="shared" si="388"/>
        <v>0000186C</v>
      </c>
      <c r="C6253" s="47" t="str">
        <f>IFERROR(VLOOKUP(B6253,总表!A:B,2,0),"-")</f>
        <v>-</v>
      </c>
      <c r="D6253" s="6" t="str">
        <f t="shared" si="389"/>
        <v>-</v>
      </c>
      <c r="E6253" s="6" t="str">
        <f>IFERROR(VLOOKUP(B6253,总表!A:D,3,0),"-")</f>
        <v>-</v>
      </c>
      <c r="F6253" s="6" t="str">
        <f t="shared" si="390"/>
        <v>-</v>
      </c>
      <c r="H6253" s="6" t="str">
        <f>IF(IFERROR(VLOOKUP(B6253,总表!A:D,4,0),"露易")=0," ",IFERROR(VLOOKUP(B6253,总表!A:D,4,0),"-"))</f>
        <v>-</v>
      </c>
      <c r="I6253" s="6" t="str">
        <f t="shared" si="391"/>
        <v>-</v>
      </c>
    </row>
    <row r="6254" spans="1:9">
      <c r="A6254" s="6">
        <v>6253</v>
      </c>
      <c r="B6254" s="47" t="str">
        <f t="shared" si="388"/>
        <v>0000186D</v>
      </c>
      <c r="C6254" s="47" t="str">
        <f>IFERROR(VLOOKUP(B6254,总表!A:B,2,0),"-")</f>
        <v>-</v>
      </c>
      <c r="D6254" s="6" t="str">
        <f t="shared" si="389"/>
        <v>-</v>
      </c>
      <c r="E6254" s="6" t="str">
        <f>IFERROR(VLOOKUP(B6254,总表!A:D,3,0),"-")</f>
        <v>-</v>
      </c>
      <c r="F6254" s="6" t="str">
        <f t="shared" si="390"/>
        <v>-</v>
      </c>
      <c r="H6254" s="6" t="str">
        <f>IF(IFERROR(VLOOKUP(B6254,总表!A:D,4,0),"露易")=0," ",IFERROR(VLOOKUP(B6254,总表!A:D,4,0),"-"))</f>
        <v>-</v>
      </c>
      <c r="I6254" s="6" t="str">
        <f t="shared" si="391"/>
        <v>-</v>
      </c>
    </row>
    <row r="6255" spans="1:9">
      <c r="A6255" s="6">
        <v>6254</v>
      </c>
      <c r="B6255" s="47" t="str">
        <f t="shared" si="388"/>
        <v>0000186E</v>
      </c>
      <c r="C6255" s="47" t="str">
        <f>IFERROR(VLOOKUP(B6255,总表!A:B,2,0),"-")</f>
        <v>-</v>
      </c>
      <c r="D6255" s="6" t="str">
        <f t="shared" si="389"/>
        <v>-</v>
      </c>
      <c r="E6255" s="6" t="str">
        <f>IFERROR(VLOOKUP(B6255,总表!A:D,3,0),"-")</f>
        <v>-</v>
      </c>
      <c r="F6255" s="6" t="str">
        <f t="shared" si="390"/>
        <v>-</v>
      </c>
      <c r="H6255" s="6" t="str">
        <f>IF(IFERROR(VLOOKUP(B6255,总表!A:D,4,0),"露易")=0," ",IFERROR(VLOOKUP(B6255,总表!A:D,4,0),"-"))</f>
        <v>-</v>
      </c>
      <c r="I6255" s="6" t="str">
        <f t="shared" si="391"/>
        <v>-</v>
      </c>
    </row>
    <row r="6256" spans="1:9">
      <c r="A6256" s="6">
        <v>6255</v>
      </c>
      <c r="B6256" s="47" t="str">
        <f t="shared" si="388"/>
        <v>0000186F</v>
      </c>
      <c r="C6256" s="47" t="str">
        <f>IFERROR(VLOOKUP(B6256,总表!A:B,2,0),"-")</f>
        <v>-</v>
      </c>
      <c r="D6256" s="6" t="str">
        <f t="shared" si="389"/>
        <v>-</v>
      </c>
      <c r="E6256" s="6" t="str">
        <f>IFERROR(VLOOKUP(B6256,总表!A:D,3,0),"-")</f>
        <v>-</v>
      </c>
      <c r="F6256" s="6" t="str">
        <f t="shared" si="390"/>
        <v>-</v>
      </c>
      <c r="H6256" s="6" t="str">
        <f>IF(IFERROR(VLOOKUP(B6256,总表!A:D,4,0),"露易")=0," ",IFERROR(VLOOKUP(B6256,总表!A:D,4,0),"-"))</f>
        <v>-</v>
      </c>
      <c r="I6256" s="6" t="str">
        <f t="shared" si="391"/>
        <v>-</v>
      </c>
    </row>
    <row r="6257" spans="1:9">
      <c r="A6257" s="6">
        <v>6256</v>
      </c>
      <c r="B6257" s="47" t="str">
        <f t="shared" si="388"/>
        <v>00001870</v>
      </c>
      <c r="C6257" s="47" t="str">
        <f>IFERROR(VLOOKUP(B6257,总表!A:B,2,0),"-")</f>
        <v>-</v>
      </c>
      <c r="D6257" s="6" t="str">
        <f t="shared" si="389"/>
        <v>-</v>
      </c>
      <c r="E6257" s="6" t="str">
        <f>IFERROR(VLOOKUP(B6257,总表!A:D,3,0),"-")</f>
        <v>-</v>
      </c>
      <c r="F6257" s="6" t="str">
        <f t="shared" si="390"/>
        <v>-</v>
      </c>
      <c r="H6257" s="6" t="str">
        <f>IF(IFERROR(VLOOKUP(B6257,总表!A:D,4,0),"露易")=0," ",IFERROR(VLOOKUP(B6257,总表!A:D,4,0),"-"))</f>
        <v>-</v>
      </c>
      <c r="I6257" s="6" t="str">
        <f t="shared" si="391"/>
        <v>-</v>
      </c>
    </row>
    <row r="6258" spans="1:9">
      <c r="A6258" s="6">
        <v>6257</v>
      </c>
      <c r="B6258" s="47" t="str">
        <f t="shared" si="388"/>
        <v>00001871</v>
      </c>
      <c r="C6258" s="47" t="str">
        <f>IFERROR(VLOOKUP(B6258,总表!A:B,2,0),"-")</f>
        <v>-</v>
      </c>
      <c r="D6258" s="6" t="str">
        <f t="shared" si="389"/>
        <v>-</v>
      </c>
      <c r="E6258" s="6" t="str">
        <f>IFERROR(VLOOKUP(B6258,总表!A:D,3,0),"-")</f>
        <v>-</v>
      </c>
      <c r="F6258" s="6" t="str">
        <f t="shared" si="390"/>
        <v>-</v>
      </c>
      <c r="H6258" s="6" t="str">
        <f>IF(IFERROR(VLOOKUP(B6258,总表!A:D,4,0),"露易")=0," ",IFERROR(VLOOKUP(B6258,总表!A:D,4,0),"-"))</f>
        <v>-</v>
      </c>
      <c r="I6258" s="6" t="str">
        <f t="shared" si="391"/>
        <v>-</v>
      </c>
    </row>
    <row r="6259" spans="1:9">
      <c r="A6259" s="6">
        <v>6258</v>
      </c>
      <c r="B6259" s="47" t="str">
        <f t="shared" si="388"/>
        <v>00001872</v>
      </c>
      <c r="C6259" s="47" t="str">
        <f>IFERROR(VLOOKUP(B6259,总表!A:B,2,0),"-")</f>
        <v>-</v>
      </c>
      <c r="D6259" s="6" t="str">
        <f t="shared" si="389"/>
        <v>-</v>
      </c>
      <c r="E6259" s="6" t="str">
        <f>IFERROR(VLOOKUP(B6259,总表!A:D,3,0),"-")</f>
        <v>-</v>
      </c>
      <c r="F6259" s="6" t="str">
        <f t="shared" si="390"/>
        <v>-</v>
      </c>
      <c r="H6259" s="6" t="str">
        <f>IF(IFERROR(VLOOKUP(B6259,总表!A:D,4,0),"露易")=0," ",IFERROR(VLOOKUP(B6259,总表!A:D,4,0),"-"))</f>
        <v>-</v>
      </c>
      <c r="I6259" s="6" t="str">
        <f t="shared" si="391"/>
        <v>-</v>
      </c>
    </row>
    <row r="6260" spans="1:9">
      <c r="A6260" s="6">
        <v>6259</v>
      </c>
      <c r="B6260" s="47" t="str">
        <f t="shared" si="388"/>
        <v>00001873</v>
      </c>
      <c r="C6260" s="47" t="str">
        <f>IFERROR(VLOOKUP(B6260,总表!A:B,2,0),"-")</f>
        <v>-</v>
      </c>
      <c r="D6260" s="6" t="str">
        <f t="shared" si="389"/>
        <v>-</v>
      </c>
      <c r="E6260" s="6" t="str">
        <f>IFERROR(VLOOKUP(B6260,总表!A:D,3,0),"-")</f>
        <v>-</v>
      </c>
      <c r="F6260" s="6" t="str">
        <f t="shared" si="390"/>
        <v>-</v>
      </c>
      <c r="H6260" s="6" t="str">
        <f>IF(IFERROR(VLOOKUP(B6260,总表!A:D,4,0),"露易")=0," ",IFERROR(VLOOKUP(B6260,总表!A:D,4,0),"-"))</f>
        <v>-</v>
      </c>
      <c r="I6260" s="6" t="str">
        <f t="shared" si="391"/>
        <v>-</v>
      </c>
    </row>
    <row r="6261" spans="1:9">
      <c r="A6261" s="6">
        <v>6260</v>
      </c>
      <c r="B6261" s="47" t="str">
        <f t="shared" si="388"/>
        <v>00001874</v>
      </c>
      <c r="C6261" s="47" t="str">
        <f>IFERROR(VLOOKUP(B6261,总表!A:B,2,0),"-")</f>
        <v>-</v>
      </c>
      <c r="D6261" s="6" t="str">
        <f t="shared" si="389"/>
        <v>-</v>
      </c>
      <c r="E6261" s="6" t="str">
        <f>IFERROR(VLOOKUP(B6261,总表!A:D,3,0),"-")</f>
        <v>-</v>
      </c>
      <c r="F6261" s="6" t="str">
        <f t="shared" si="390"/>
        <v>-</v>
      </c>
      <c r="H6261" s="6" t="str">
        <f>IF(IFERROR(VLOOKUP(B6261,总表!A:D,4,0),"露易")=0," ",IFERROR(VLOOKUP(B6261,总表!A:D,4,0),"-"))</f>
        <v>-</v>
      </c>
      <c r="I6261" s="6" t="str">
        <f t="shared" si="391"/>
        <v>-</v>
      </c>
    </row>
    <row r="6262" spans="1:9">
      <c r="A6262" s="6">
        <v>6261</v>
      </c>
      <c r="B6262" s="47" t="str">
        <f t="shared" si="388"/>
        <v>00001875</v>
      </c>
      <c r="C6262" s="47" t="str">
        <f>IFERROR(VLOOKUP(B6262,总表!A:B,2,0),"-")</f>
        <v>-</v>
      </c>
      <c r="D6262" s="6" t="str">
        <f t="shared" si="389"/>
        <v>-</v>
      </c>
      <c r="E6262" s="6" t="str">
        <f>IFERROR(VLOOKUP(B6262,总表!A:D,3,0),"-")</f>
        <v>-</v>
      </c>
      <c r="F6262" s="6" t="str">
        <f t="shared" si="390"/>
        <v>-</v>
      </c>
      <c r="H6262" s="6" t="str">
        <f>IF(IFERROR(VLOOKUP(B6262,总表!A:D,4,0),"露易")=0," ",IFERROR(VLOOKUP(B6262,总表!A:D,4,0),"-"))</f>
        <v>-</v>
      </c>
      <c r="I6262" s="6" t="str">
        <f t="shared" si="391"/>
        <v>-</v>
      </c>
    </row>
    <row r="6263" spans="1:9">
      <c r="A6263" s="6">
        <v>6262</v>
      </c>
      <c r="B6263" s="47" t="str">
        <f t="shared" si="388"/>
        <v>00001876</v>
      </c>
      <c r="C6263" s="47" t="str">
        <f>IFERROR(VLOOKUP(B6263,总表!A:B,2,0),"-")</f>
        <v>-</v>
      </c>
      <c r="D6263" s="6" t="str">
        <f t="shared" si="389"/>
        <v>-</v>
      </c>
      <c r="E6263" s="6" t="str">
        <f>IFERROR(VLOOKUP(B6263,总表!A:D,3,0),"-")</f>
        <v>-</v>
      </c>
      <c r="F6263" s="6" t="str">
        <f t="shared" si="390"/>
        <v>-</v>
      </c>
      <c r="H6263" s="6" t="str">
        <f>IF(IFERROR(VLOOKUP(B6263,总表!A:D,4,0),"露易")=0," ",IFERROR(VLOOKUP(B6263,总表!A:D,4,0),"-"))</f>
        <v>-</v>
      </c>
      <c r="I6263" s="6" t="str">
        <f t="shared" si="391"/>
        <v>-</v>
      </c>
    </row>
    <row r="6264" spans="1:9">
      <c r="A6264" s="6">
        <v>6263</v>
      </c>
      <c r="B6264" s="47" t="str">
        <f t="shared" si="388"/>
        <v>00001877</v>
      </c>
      <c r="C6264" s="47" t="str">
        <f>IFERROR(VLOOKUP(B6264,总表!A:B,2,0),"-")</f>
        <v>-</v>
      </c>
      <c r="D6264" s="6" t="str">
        <f t="shared" si="389"/>
        <v>-</v>
      </c>
      <c r="E6264" s="6" t="str">
        <f>IFERROR(VLOOKUP(B6264,总表!A:D,3,0),"-")</f>
        <v>-</v>
      </c>
      <c r="F6264" s="6" t="str">
        <f t="shared" si="390"/>
        <v>-</v>
      </c>
      <c r="H6264" s="6" t="str">
        <f>IF(IFERROR(VLOOKUP(B6264,总表!A:D,4,0),"露易")=0," ",IFERROR(VLOOKUP(B6264,总表!A:D,4,0),"-"))</f>
        <v>-</v>
      </c>
      <c r="I6264" s="6" t="str">
        <f t="shared" si="391"/>
        <v>-</v>
      </c>
    </row>
    <row r="6265" spans="1:9">
      <c r="A6265" s="6">
        <v>6264</v>
      </c>
      <c r="B6265" s="47" t="str">
        <f t="shared" si="388"/>
        <v>00001878</v>
      </c>
      <c r="C6265" s="47" t="str">
        <f>IFERROR(VLOOKUP(B6265,总表!A:B,2,0),"-")</f>
        <v>-</v>
      </c>
      <c r="D6265" s="6" t="str">
        <f t="shared" si="389"/>
        <v>-</v>
      </c>
      <c r="E6265" s="6" t="str">
        <f>IFERROR(VLOOKUP(B6265,总表!A:D,3,0),"-")</f>
        <v>-</v>
      </c>
      <c r="F6265" s="6" t="str">
        <f t="shared" si="390"/>
        <v>-</v>
      </c>
      <c r="H6265" s="6" t="str">
        <f>IF(IFERROR(VLOOKUP(B6265,总表!A:D,4,0),"露易")=0," ",IFERROR(VLOOKUP(B6265,总表!A:D,4,0),"-"))</f>
        <v>-</v>
      </c>
      <c r="I6265" s="6" t="str">
        <f t="shared" si="391"/>
        <v>-</v>
      </c>
    </row>
    <row r="6266" spans="1:9">
      <c r="A6266" s="6">
        <v>6265</v>
      </c>
      <c r="B6266" s="47" t="str">
        <f t="shared" si="388"/>
        <v>00001879</v>
      </c>
      <c r="C6266" s="47" t="str">
        <f>IFERROR(VLOOKUP(B6266,总表!A:B,2,0),"-")</f>
        <v>-</v>
      </c>
      <c r="D6266" s="6" t="str">
        <f t="shared" si="389"/>
        <v>-</v>
      </c>
      <c r="E6266" s="6" t="str">
        <f>IFERROR(VLOOKUP(B6266,总表!A:D,3,0),"-")</f>
        <v>-</v>
      </c>
      <c r="F6266" s="6" t="str">
        <f t="shared" si="390"/>
        <v>-</v>
      </c>
      <c r="H6266" s="6" t="str">
        <f>IF(IFERROR(VLOOKUP(B6266,总表!A:D,4,0),"露易")=0," ",IFERROR(VLOOKUP(B6266,总表!A:D,4,0),"-"))</f>
        <v>-</v>
      </c>
      <c r="I6266" s="6" t="str">
        <f t="shared" si="391"/>
        <v>-</v>
      </c>
    </row>
    <row r="6267" spans="1:9">
      <c r="A6267" s="6">
        <v>6266</v>
      </c>
      <c r="B6267" s="47" t="str">
        <f t="shared" si="388"/>
        <v>0000187A</v>
      </c>
      <c r="C6267" s="47" t="str">
        <f>IFERROR(VLOOKUP(B6267,总表!A:B,2,0),"-")</f>
        <v>-</v>
      </c>
      <c r="D6267" s="6" t="str">
        <f t="shared" si="389"/>
        <v>-</v>
      </c>
      <c r="E6267" s="6" t="str">
        <f>IFERROR(VLOOKUP(B6267,总表!A:D,3,0),"-")</f>
        <v>-</v>
      </c>
      <c r="F6267" s="6" t="str">
        <f t="shared" si="390"/>
        <v>-</v>
      </c>
      <c r="H6267" s="6" t="str">
        <f>IF(IFERROR(VLOOKUP(B6267,总表!A:D,4,0),"露易")=0," ",IFERROR(VLOOKUP(B6267,总表!A:D,4,0),"-"))</f>
        <v>-</v>
      </c>
      <c r="I6267" s="6" t="str">
        <f t="shared" si="391"/>
        <v>-</v>
      </c>
    </row>
    <row r="6268" spans="1:9">
      <c r="A6268" s="6">
        <v>6267</v>
      </c>
      <c r="B6268" s="47" t="str">
        <f t="shared" si="388"/>
        <v>0000187B</v>
      </c>
      <c r="C6268" s="47" t="str">
        <f>IFERROR(VLOOKUP(B6268,总表!A:B,2,0),"-")</f>
        <v>-</v>
      </c>
      <c r="D6268" s="6" t="str">
        <f t="shared" si="389"/>
        <v>-</v>
      </c>
      <c r="E6268" s="6" t="str">
        <f>IFERROR(VLOOKUP(B6268,总表!A:D,3,0),"-")</f>
        <v>-</v>
      </c>
      <c r="F6268" s="6" t="str">
        <f t="shared" si="390"/>
        <v>-</v>
      </c>
      <c r="H6268" s="6" t="str">
        <f>IF(IFERROR(VLOOKUP(B6268,总表!A:D,4,0),"露易")=0," ",IFERROR(VLOOKUP(B6268,总表!A:D,4,0),"-"))</f>
        <v>-</v>
      </c>
      <c r="I6268" s="6" t="str">
        <f t="shared" si="391"/>
        <v>-</v>
      </c>
    </row>
    <row r="6269" spans="1:9">
      <c r="A6269" s="6">
        <v>6268</v>
      </c>
      <c r="B6269" s="47" t="str">
        <f t="shared" si="388"/>
        <v>0000187C</v>
      </c>
      <c r="C6269" s="47" t="str">
        <f>IFERROR(VLOOKUP(B6269,总表!A:B,2,0),"-")</f>
        <v>-</v>
      </c>
      <c r="D6269" s="6" t="str">
        <f t="shared" si="389"/>
        <v>-</v>
      </c>
      <c r="E6269" s="6" t="str">
        <f>IFERROR(VLOOKUP(B6269,总表!A:D,3,0),"-")</f>
        <v>-</v>
      </c>
      <c r="F6269" s="6" t="str">
        <f t="shared" si="390"/>
        <v>-</v>
      </c>
      <c r="H6269" s="6" t="str">
        <f>IF(IFERROR(VLOOKUP(B6269,总表!A:D,4,0),"露易")=0," ",IFERROR(VLOOKUP(B6269,总表!A:D,4,0),"-"))</f>
        <v>-</v>
      </c>
      <c r="I6269" s="6" t="str">
        <f t="shared" si="391"/>
        <v>-</v>
      </c>
    </row>
    <row r="6270" spans="1:9">
      <c r="A6270" s="6">
        <v>6269</v>
      </c>
      <c r="B6270" s="47" t="str">
        <f t="shared" si="388"/>
        <v>0000187D</v>
      </c>
      <c r="C6270" s="47" t="str">
        <f>IFERROR(VLOOKUP(B6270,总表!A:B,2,0),"-")</f>
        <v>-</v>
      </c>
      <c r="D6270" s="6" t="str">
        <f t="shared" si="389"/>
        <v>-</v>
      </c>
      <c r="E6270" s="6" t="str">
        <f>IFERROR(VLOOKUP(B6270,总表!A:D,3,0),"-")</f>
        <v>-</v>
      </c>
      <c r="F6270" s="6" t="str">
        <f t="shared" si="390"/>
        <v>-</v>
      </c>
      <c r="H6270" s="6" t="str">
        <f>IF(IFERROR(VLOOKUP(B6270,总表!A:D,4,0),"露易")=0," ",IFERROR(VLOOKUP(B6270,总表!A:D,4,0),"-"))</f>
        <v>-</v>
      </c>
      <c r="I6270" s="6" t="str">
        <f t="shared" si="391"/>
        <v>-</v>
      </c>
    </row>
    <row r="6271" spans="1:9">
      <c r="A6271" s="6">
        <v>6270</v>
      </c>
      <c r="B6271" s="47" t="str">
        <f t="shared" si="388"/>
        <v>0000187E</v>
      </c>
      <c r="C6271" s="47" t="str">
        <f>IFERROR(VLOOKUP(B6271,总表!A:B,2,0),"-")</f>
        <v>-</v>
      </c>
      <c r="D6271" s="6" t="str">
        <f t="shared" si="389"/>
        <v>-</v>
      </c>
      <c r="E6271" s="6" t="str">
        <f>IFERROR(VLOOKUP(B6271,总表!A:D,3,0),"-")</f>
        <v>-</v>
      </c>
      <c r="F6271" s="6" t="str">
        <f t="shared" si="390"/>
        <v>-</v>
      </c>
      <c r="H6271" s="6" t="str">
        <f>IF(IFERROR(VLOOKUP(B6271,总表!A:D,4,0),"露易")=0," ",IFERROR(VLOOKUP(B6271,总表!A:D,4,0),"-"))</f>
        <v>-</v>
      </c>
      <c r="I6271" s="6" t="str">
        <f t="shared" si="391"/>
        <v>-</v>
      </c>
    </row>
    <row r="6272" spans="1:9">
      <c r="A6272" s="6">
        <v>6271</v>
      </c>
      <c r="B6272" s="47" t="str">
        <f t="shared" si="388"/>
        <v>0000187F</v>
      </c>
      <c r="C6272" s="47" t="str">
        <f>IFERROR(VLOOKUP(B6272,总表!A:B,2,0),"-")</f>
        <v>-</v>
      </c>
      <c r="D6272" s="6" t="str">
        <f t="shared" si="389"/>
        <v>-</v>
      </c>
      <c r="E6272" s="6" t="str">
        <f>IFERROR(VLOOKUP(B6272,总表!A:D,3,0),"-")</f>
        <v>-</v>
      </c>
      <c r="F6272" s="6" t="str">
        <f t="shared" si="390"/>
        <v>-</v>
      </c>
      <c r="H6272" s="6" t="str">
        <f>IF(IFERROR(VLOOKUP(B6272,总表!A:D,4,0),"露易")=0," ",IFERROR(VLOOKUP(B6272,总表!A:D,4,0),"-"))</f>
        <v>-</v>
      </c>
      <c r="I6272" s="6" t="str">
        <f t="shared" si="391"/>
        <v>-</v>
      </c>
    </row>
    <row r="6273" spans="1:9">
      <c r="A6273" s="6">
        <v>6272</v>
      </c>
      <c r="B6273" s="47" t="str">
        <f t="shared" si="388"/>
        <v>00001880</v>
      </c>
      <c r="C6273" s="47" t="str">
        <f>IFERROR(VLOOKUP(B6273,总表!A:B,2,0),"-")</f>
        <v>-</v>
      </c>
      <c r="D6273" s="6" t="str">
        <f t="shared" si="389"/>
        <v>-</v>
      </c>
      <c r="E6273" s="6" t="str">
        <f>IFERROR(VLOOKUP(B6273,总表!A:D,3,0),"-")</f>
        <v>-</v>
      </c>
      <c r="F6273" s="6" t="str">
        <f t="shared" si="390"/>
        <v>-</v>
      </c>
      <c r="H6273" s="6" t="str">
        <f>IF(IFERROR(VLOOKUP(B6273,总表!A:D,4,0),"露易")=0," ",IFERROR(VLOOKUP(B6273,总表!A:D,4,0),"-"))</f>
        <v>-</v>
      </c>
      <c r="I6273" s="6" t="str">
        <f t="shared" si="391"/>
        <v>-</v>
      </c>
    </row>
    <row r="6274" spans="1:9">
      <c r="A6274" s="6">
        <v>6273</v>
      </c>
      <c r="B6274" s="47" t="str">
        <f t="shared" ref="B6274:B6337" si="392">DEC2HEX(ROW(A6273),8)</f>
        <v>00001881</v>
      </c>
      <c r="C6274" s="47" t="str">
        <f>IFERROR(VLOOKUP(B6274,总表!A:B,2,0),"-")</f>
        <v>-</v>
      </c>
      <c r="D6274" s="6" t="str">
        <f t="shared" ref="D6274:D6337" si="393">C6274</f>
        <v>-</v>
      </c>
      <c r="E6274" s="6" t="str">
        <f>IFERROR(VLOOKUP(B6274,总表!A:D,3,0),"-")</f>
        <v>-</v>
      </c>
      <c r="F6274" s="6" t="str">
        <f t="shared" ref="F6274:F6337" si="394">E6274</f>
        <v>-</v>
      </c>
      <c r="H6274" s="6" t="str">
        <f>IF(IFERROR(VLOOKUP(B6274,总表!A:D,4,0),"露易")=0," ",IFERROR(VLOOKUP(B6274,总表!A:D,4,0),"-"))</f>
        <v>-</v>
      </c>
      <c r="I6274" s="6" t="str">
        <f t="shared" ref="I6274:I6337" si="395">H6274</f>
        <v>-</v>
      </c>
    </row>
    <row r="6275" spans="1:9">
      <c r="A6275" s="6">
        <v>6274</v>
      </c>
      <c r="B6275" s="47" t="str">
        <f t="shared" si="392"/>
        <v>00001882</v>
      </c>
      <c r="C6275" s="47" t="str">
        <f>IFERROR(VLOOKUP(B6275,总表!A:B,2,0),"-")</f>
        <v>-</v>
      </c>
      <c r="D6275" s="6" t="str">
        <f t="shared" si="393"/>
        <v>-</v>
      </c>
      <c r="E6275" s="6" t="str">
        <f>IFERROR(VLOOKUP(B6275,总表!A:D,3,0),"-")</f>
        <v>-</v>
      </c>
      <c r="F6275" s="6" t="str">
        <f t="shared" si="394"/>
        <v>-</v>
      </c>
      <c r="H6275" s="6" t="str">
        <f>IF(IFERROR(VLOOKUP(B6275,总表!A:D,4,0),"露易")=0," ",IFERROR(VLOOKUP(B6275,总表!A:D,4,0),"-"))</f>
        <v>-</v>
      </c>
      <c r="I6275" s="6" t="str">
        <f t="shared" si="395"/>
        <v>-</v>
      </c>
    </row>
    <row r="6276" spans="1:9">
      <c r="A6276" s="6">
        <v>6275</v>
      </c>
      <c r="B6276" s="47" t="str">
        <f t="shared" si="392"/>
        <v>00001883</v>
      </c>
      <c r="C6276" s="47" t="str">
        <f>IFERROR(VLOOKUP(B6276,总表!A:B,2,0),"-")</f>
        <v>-</v>
      </c>
      <c r="D6276" s="6" t="str">
        <f t="shared" si="393"/>
        <v>-</v>
      </c>
      <c r="E6276" s="6" t="str">
        <f>IFERROR(VLOOKUP(B6276,总表!A:D,3,0),"-")</f>
        <v>-</v>
      </c>
      <c r="F6276" s="6" t="str">
        <f t="shared" si="394"/>
        <v>-</v>
      </c>
      <c r="H6276" s="6" t="str">
        <f>IF(IFERROR(VLOOKUP(B6276,总表!A:D,4,0),"露易")=0," ",IFERROR(VLOOKUP(B6276,总表!A:D,4,0),"-"))</f>
        <v>-</v>
      </c>
      <c r="I6276" s="6" t="str">
        <f t="shared" si="395"/>
        <v>-</v>
      </c>
    </row>
    <row r="6277" spans="1:9">
      <c r="A6277" s="6">
        <v>6276</v>
      </c>
      <c r="B6277" s="47" t="str">
        <f t="shared" si="392"/>
        <v>00001884</v>
      </c>
      <c r="C6277" s="47" t="str">
        <f>IFERROR(VLOOKUP(B6277,总表!A:B,2,0),"-")</f>
        <v>-</v>
      </c>
      <c r="D6277" s="6" t="str">
        <f t="shared" si="393"/>
        <v>-</v>
      </c>
      <c r="E6277" s="6" t="str">
        <f>IFERROR(VLOOKUP(B6277,总表!A:D,3,0),"-")</f>
        <v>-</v>
      </c>
      <c r="F6277" s="6" t="str">
        <f t="shared" si="394"/>
        <v>-</v>
      </c>
      <c r="H6277" s="6" t="str">
        <f>IF(IFERROR(VLOOKUP(B6277,总表!A:D,4,0),"露易")=0," ",IFERROR(VLOOKUP(B6277,总表!A:D,4,0),"-"))</f>
        <v>-</v>
      </c>
      <c r="I6277" s="6" t="str">
        <f t="shared" si="395"/>
        <v>-</v>
      </c>
    </row>
    <row r="6278" spans="1:9">
      <c r="A6278" s="6">
        <v>6277</v>
      </c>
      <c r="B6278" s="47" t="str">
        <f t="shared" si="392"/>
        <v>00001885</v>
      </c>
      <c r="C6278" s="47" t="str">
        <f>IFERROR(VLOOKUP(B6278,总表!A:B,2,0),"-")</f>
        <v>-</v>
      </c>
      <c r="D6278" s="6" t="str">
        <f t="shared" si="393"/>
        <v>-</v>
      </c>
      <c r="E6278" s="6" t="str">
        <f>IFERROR(VLOOKUP(B6278,总表!A:D,3,0),"-")</f>
        <v>-</v>
      </c>
      <c r="F6278" s="6" t="str">
        <f t="shared" si="394"/>
        <v>-</v>
      </c>
      <c r="H6278" s="6" t="str">
        <f>IF(IFERROR(VLOOKUP(B6278,总表!A:D,4,0),"露易")=0," ",IFERROR(VLOOKUP(B6278,总表!A:D,4,0),"-"))</f>
        <v>-</v>
      </c>
      <c r="I6278" s="6" t="str">
        <f t="shared" si="395"/>
        <v>-</v>
      </c>
    </row>
    <row r="6279" spans="1:9">
      <c r="A6279" s="6">
        <v>6278</v>
      </c>
      <c r="B6279" s="47" t="str">
        <f t="shared" si="392"/>
        <v>00001886</v>
      </c>
      <c r="C6279" s="47" t="str">
        <f>IFERROR(VLOOKUP(B6279,总表!A:B,2,0),"-")</f>
        <v>-</v>
      </c>
      <c r="D6279" s="6" t="str">
        <f t="shared" si="393"/>
        <v>-</v>
      </c>
      <c r="E6279" s="6" t="str">
        <f>IFERROR(VLOOKUP(B6279,总表!A:D,3,0),"-")</f>
        <v>-</v>
      </c>
      <c r="F6279" s="6" t="str">
        <f t="shared" si="394"/>
        <v>-</v>
      </c>
      <c r="H6279" s="6" t="str">
        <f>IF(IFERROR(VLOOKUP(B6279,总表!A:D,4,0),"露易")=0," ",IFERROR(VLOOKUP(B6279,总表!A:D,4,0),"-"))</f>
        <v>-</v>
      </c>
      <c r="I6279" s="6" t="str">
        <f t="shared" si="395"/>
        <v>-</v>
      </c>
    </row>
    <row r="6280" spans="1:9">
      <c r="A6280" s="6">
        <v>6279</v>
      </c>
      <c r="B6280" s="47" t="str">
        <f t="shared" si="392"/>
        <v>00001887</v>
      </c>
      <c r="C6280" s="47" t="str">
        <f>IFERROR(VLOOKUP(B6280,总表!A:B,2,0),"-")</f>
        <v>-</v>
      </c>
      <c r="D6280" s="6" t="str">
        <f t="shared" si="393"/>
        <v>-</v>
      </c>
      <c r="E6280" s="6" t="str">
        <f>IFERROR(VLOOKUP(B6280,总表!A:D,3,0),"-")</f>
        <v>-</v>
      </c>
      <c r="F6280" s="6" t="str">
        <f t="shared" si="394"/>
        <v>-</v>
      </c>
      <c r="H6280" s="6" t="str">
        <f>IF(IFERROR(VLOOKUP(B6280,总表!A:D,4,0),"露易")=0," ",IFERROR(VLOOKUP(B6280,总表!A:D,4,0),"-"))</f>
        <v>-</v>
      </c>
      <c r="I6280" s="6" t="str">
        <f t="shared" si="395"/>
        <v>-</v>
      </c>
    </row>
    <row r="6281" spans="1:9">
      <c r="A6281" s="6">
        <v>6280</v>
      </c>
      <c r="B6281" s="47" t="str">
        <f t="shared" si="392"/>
        <v>00001888</v>
      </c>
      <c r="C6281" s="47" t="str">
        <f>IFERROR(VLOOKUP(B6281,总表!A:B,2,0),"-")</f>
        <v>-</v>
      </c>
      <c r="D6281" s="6" t="str">
        <f t="shared" si="393"/>
        <v>-</v>
      </c>
      <c r="E6281" s="6" t="str">
        <f>IFERROR(VLOOKUP(B6281,总表!A:D,3,0),"-")</f>
        <v>-</v>
      </c>
      <c r="F6281" s="6" t="str">
        <f t="shared" si="394"/>
        <v>-</v>
      </c>
      <c r="H6281" s="6" t="str">
        <f>IF(IFERROR(VLOOKUP(B6281,总表!A:D,4,0),"露易")=0," ",IFERROR(VLOOKUP(B6281,总表!A:D,4,0),"-"))</f>
        <v>-</v>
      </c>
      <c r="I6281" s="6" t="str">
        <f t="shared" si="395"/>
        <v>-</v>
      </c>
    </row>
    <row r="6282" spans="1:9">
      <c r="A6282" s="6">
        <v>6281</v>
      </c>
      <c r="B6282" s="47" t="str">
        <f t="shared" si="392"/>
        <v>00001889</v>
      </c>
      <c r="C6282" s="47" t="str">
        <f>IFERROR(VLOOKUP(B6282,总表!A:B,2,0),"-")</f>
        <v>-</v>
      </c>
      <c r="D6282" s="6" t="str">
        <f t="shared" si="393"/>
        <v>-</v>
      </c>
      <c r="E6282" s="6" t="str">
        <f>IFERROR(VLOOKUP(B6282,总表!A:D,3,0),"-")</f>
        <v>-</v>
      </c>
      <c r="F6282" s="6" t="str">
        <f t="shared" si="394"/>
        <v>-</v>
      </c>
      <c r="H6282" s="6" t="str">
        <f>IF(IFERROR(VLOOKUP(B6282,总表!A:D,4,0),"露易")=0," ",IFERROR(VLOOKUP(B6282,总表!A:D,4,0),"-"))</f>
        <v>-</v>
      </c>
      <c r="I6282" s="6" t="str">
        <f t="shared" si="395"/>
        <v>-</v>
      </c>
    </row>
    <row r="6283" spans="1:9">
      <c r="A6283" s="6">
        <v>6282</v>
      </c>
      <c r="B6283" s="47" t="str">
        <f t="shared" si="392"/>
        <v>0000188A</v>
      </c>
      <c r="C6283" s="47" t="str">
        <f>IFERROR(VLOOKUP(B6283,总表!A:B,2,0),"-")</f>
        <v>-</v>
      </c>
      <c r="D6283" s="6" t="str">
        <f t="shared" si="393"/>
        <v>-</v>
      </c>
      <c r="E6283" s="6" t="str">
        <f>IFERROR(VLOOKUP(B6283,总表!A:D,3,0),"-")</f>
        <v>-</v>
      </c>
      <c r="F6283" s="6" t="str">
        <f t="shared" si="394"/>
        <v>-</v>
      </c>
      <c r="H6283" s="6" t="str">
        <f>IF(IFERROR(VLOOKUP(B6283,总表!A:D,4,0),"露易")=0," ",IFERROR(VLOOKUP(B6283,总表!A:D,4,0),"-"))</f>
        <v>-</v>
      </c>
      <c r="I6283" s="6" t="str">
        <f t="shared" si="395"/>
        <v>-</v>
      </c>
    </row>
    <row r="6284" spans="1:9">
      <c r="A6284" s="6">
        <v>6283</v>
      </c>
      <c r="B6284" s="47" t="str">
        <f t="shared" si="392"/>
        <v>0000188B</v>
      </c>
      <c r="C6284" s="47" t="str">
        <f>IFERROR(VLOOKUP(B6284,总表!A:B,2,0),"-")</f>
        <v>-</v>
      </c>
      <c r="D6284" s="6" t="str">
        <f t="shared" si="393"/>
        <v>-</v>
      </c>
      <c r="E6284" s="6" t="str">
        <f>IFERROR(VLOOKUP(B6284,总表!A:D,3,0),"-")</f>
        <v>-</v>
      </c>
      <c r="F6284" s="6" t="str">
        <f t="shared" si="394"/>
        <v>-</v>
      </c>
      <c r="H6284" s="6" t="str">
        <f>IF(IFERROR(VLOOKUP(B6284,总表!A:D,4,0),"露易")=0," ",IFERROR(VLOOKUP(B6284,总表!A:D,4,0),"-"))</f>
        <v>-</v>
      </c>
      <c r="I6284" s="6" t="str">
        <f t="shared" si="395"/>
        <v>-</v>
      </c>
    </row>
    <row r="6285" spans="1:9">
      <c r="A6285" s="6">
        <v>6284</v>
      </c>
      <c r="B6285" s="47" t="str">
        <f t="shared" si="392"/>
        <v>0000188C</v>
      </c>
      <c r="C6285" s="47" t="str">
        <f>IFERROR(VLOOKUP(B6285,总表!A:B,2,0),"-")</f>
        <v>-</v>
      </c>
      <c r="D6285" s="6" t="str">
        <f t="shared" si="393"/>
        <v>-</v>
      </c>
      <c r="E6285" s="6" t="str">
        <f>IFERROR(VLOOKUP(B6285,总表!A:D,3,0),"-")</f>
        <v>-</v>
      </c>
      <c r="F6285" s="6" t="str">
        <f t="shared" si="394"/>
        <v>-</v>
      </c>
      <c r="H6285" s="6" t="str">
        <f>IF(IFERROR(VLOOKUP(B6285,总表!A:D,4,0),"露易")=0," ",IFERROR(VLOOKUP(B6285,总表!A:D,4,0),"-"))</f>
        <v>-</v>
      </c>
      <c r="I6285" s="6" t="str">
        <f t="shared" si="395"/>
        <v>-</v>
      </c>
    </row>
    <row r="6286" spans="1:9">
      <c r="A6286" s="6">
        <v>6285</v>
      </c>
      <c r="B6286" s="47" t="str">
        <f t="shared" si="392"/>
        <v>0000188D</v>
      </c>
      <c r="C6286" s="47" t="str">
        <f>IFERROR(VLOOKUP(B6286,总表!A:B,2,0),"-")</f>
        <v>-</v>
      </c>
      <c r="D6286" s="6" t="str">
        <f t="shared" si="393"/>
        <v>-</v>
      </c>
      <c r="E6286" s="6" t="str">
        <f>IFERROR(VLOOKUP(B6286,总表!A:D,3,0),"-")</f>
        <v>-</v>
      </c>
      <c r="F6286" s="6" t="str">
        <f t="shared" si="394"/>
        <v>-</v>
      </c>
      <c r="H6286" s="6" t="str">
        <f>IF(IFERROR(VLOOKUP(B6286,总表!A:D,4,0),"露易")=0," ",IFERROR(VLOOKUP(B6286,总表!A:D,4,0),"-"))</f>
        <v>-</v>
      </c>
      <c r="I6286" s="6" t="str">
        <f t="shared" si="395"/>
        <v>-</v>
      </c>
    </row>
    <row r="6287" spans="1:9">
      <c r="A6287" s="6">
        <v>6286</v>
      </c>
      <c r="B6287" s="47" t="str">
        <f t="shared" si="392"/>
        <v>0000188E</v>
      </c>
      <c r="C6287" s="47" t="str">
        <f>IFERROR(VLOOKUP(B6287,总表!A:B,2,0),"-")</f>
        <v>-</v>
      </c>
      <c r="D6287" s="6" t="str">
        <f t="shared" si="393"/>
        <v>-</v>
      </c>
      <c r="E6287" s="6" t="str">
        <f>IFERROR(VLOOKUP(B6287,总表!A:D,3,0),"-")</f>
        <v>-</v>
      </c>
      <c r="F6287" s="6" t="str">
        <f t="shared" si="394"/>
        <v>-</v>
      </c>
      <c r="H6287" s="6" t="str">
        <f>IF(IFERROR(VLOOKUP(B6287,总表!A:D,4,0),"露易")=0," ",IFERROR(VLOOKUP(B6287,总表!A:D,4,0),"-"))</f>
        <v>-</v>
      </c>
      <c r="I6287" s="6" t="str">
        <f t="shared" si="395"/>
        <v>-</v>
      </c>
    </row>
    <row r="6288" spans="1:9">
      <c r="A6288" s="6">
        <v>6287</v>
      </c>
      <c r="B6288" s="47" t="str">
        <f t="shared" si="392"/>
        <v>0000188F</v>
      </c>
      <c r="C6288" s="47" t="str">
        <f>IFERROR(VLOOKUP(B6288,总表!A:B,2,0),"-")</f>
        <v>-</v>
      </c>
      <c r="D6288" s="6" t="str">
        <f t="shared" si="393"/>
        <v>-</v>
      </c>
      <c r="E6288" s="6" t="str">
        <f>IFERROR(VLOOKUP(B6288,总表!A:D,3,0),"-")</f>
        <v>-</v>
      </c>
      <c r="F6288" s="6" t="str">
        <f t="shared" si="394"/>
        <v>-</v>
      </c>
      <c r="H6288" s="6" t="str">
        <f>IF(IFERROR(VLOOKUP(B6288,总表!A:D,4,0),"露易")=0," ",IFERROR(VLOOKUP(B6288,总表!A:D,4,0),"-"))</f>
        <v>-</v>
      </c>
      <c r="I6288" s="6" t="str">
        <f t="shared" si="395"/>
        <v>-</v>
      </c>
    </row>
    <row r="6289" spans="1:9">
      <c r="A6289" s="6">
        <v>6288</v>
      </c>
      <c r="B6289" s="47" t="str">
        <f t="shared" si="392"/>
        <v>00001890</v>
      </c>
      <c r="C6289" s="47" t="str">
        <f>IFERROR(VLOOKUP(B6289,总表!A:B,2,0),"-")</f>
        <v>-</v>
      </c>
      <c r="D6289" s="6" t="str">
        <f t="shared" si="393"/>
        <v>-</v>
      </c>
      <c r="E6289" s="6" t="str">
        <f>IFERROR(VLOOKUP(B6289,总表!A:D,3,0),"-")</f>
        <v>-</v>
      </c>
      <c r="F6289" s="6" t="str">
        <f t="shared" si="394"/>
        <v>-</v>
      </c>
      <c r="H6289" s="6" t="str">
        <f>IF(IFERROR(VLOOKUP(B6289,总表!A:D,4,0),"露易")=0," ",IFERROR(VLOOKUP(B6289,总表!A:D,4,0),"-"))</f>
        <v>-</v>
      </c>
      <c r="I6289" s="6" t="str">
        <f t="shared" si="395"/>
        <v>-</v>
      </c>
    </row>
    <row r="6290" spans="1:9">
      <c r="A6290" s="6">
        <v>6289</v>
      </c>
      <c r="B6290" s="47" t="str">
        <f t="shared" si="392"/>
        <v>00001891</v>
      </c>
      <c r="C6290" s="47" t="str">
        <f>IFERROR(VLOOKUP(B6290,总表!A:B,2,0),"-")</f>
        <v>-</v>
      </c>
      <c r="D6290" s="6" t="str">
        <f t="shared" si="393"/>
        <v>-</v>
      </c>
      <c r="E6290" s="6" t="str">
        <f>IFERROR(VLOOKUP(B6290,总表!A:D,3,0),"-")</f>
        <v>-</v>
      </c>
      <c r="F6290" s="6" t="str">
        <f t="shared" si="394"/>
        <v>-</v>
      </c>
      <c r="H6290" s="6" t="str">
        <f>IF(IFERROR(VLOOKUP(B6290,总表!A:D,4,0),"露易")=0," ",IFERROR(VLOOKUP(B6290,总表!A:D,4,0),"-"))</f>
        <v>-</v>
      </c>
      <c r="I6290" s="6" t="str">
        <f t="shared" si="395"/>
        <v>-</v>
      </c>
    </row>
    <row r="6291" spans="1:9">
      <c r="A6291" s="6">
        <v>6290</v>
      </c>
      <c r="B6291" s="47" t="str">
        <f t="shared" si="392"/>
        <v>00001892</v>
      </c>
      <c r="C6291" s="47" t="str">
        <f>IFERROR(VLOOKUP(B6291,总表!A:B,2,0),"-")</f>
        <v>-</v>
      </c>
      <c r="D6291" s="6" t="str">
        <f t="shared" si="393"/>
        <v>-</v>
      </c>
      <c r="E6291" s="6" t="str">
        <f>IFERROR(VLOOKUP(B6291,总表!A:D,3,0),"-")</f>
        <v>-</v>
      </c>
      <c r="F6291" s="6" t="str">
        <f t="shared" si="394"/>
        <v>-</v>
      </c>
      <c r="H6291" s="6" t="str">
        <f>IF(IFERROR(VLOOKUP(B6291,总表!A:D,4,0),"露易")=0," ",IFERROR(VLOOKUP(B6291,总表!A:D,4,0),"-"))</f>
        <v>-</v>
      </c>
      <c r="I6291" s="6" t="str">
        <f t="shared" si="395"/>
        <v>-</v>
      </c>
    </row>
    <row r="6292" spans="1:9">
      <c r="A6292" s="6">
        <v>6291</v>
      </c>
      <c r="B6292" s="47" t="str">
        <f t="shared" si="392"/>
        <v>00001893</v>
      </c>
      <c r="C6292" s="47" t="str">
        <f>IFERROR(VLOOKUP(B6292,总表!A:B,2,0),"-")</f>
        <v>-</v>
      </c>
      <c r="D6292" s="6" t="str">
        <f t="shared" si="393"/>
        <v>-</v>
      </c>
      <c r="E6292" s="6" t="str">
        <f>IFERROR(VLOOKUP(B6292,总表!A:D,3,0),"-")</f>
        <v>-</v>
      </c>
      <c r="F6292" s="6" t="str">
        <f t="shared" si="394"/>
        <v>-</v>
      </c>
      <c r="H6292" s="6" t="str">
        <f>IF(IFERROR(VLOOKUP(B6292,总表!A:D,4,0),"露易")=0," ",IFERROR(VLOOKUP(B6292,总表!A:D,4,0),"-"))</f>
        <v>-</v>
      </c>
      <c r="I6292" s="6" t="str">
        <f t="shared" si="395"/>
        <v>-</v>
      </c>
    </row>
    <row r="6293" spans="1:9">
      <c r="A6293" s="6">
        <v>6292</v>
      </c>
      <c r="B6293" s="47" t="str">
        <f t="shared" si="392"/>
        <v>00001894</v>
      </c>
      <c r="C6293" s="47" t="str">
        <f>IFERROR(VLOOKUP(B6293,总表!A:B,2,0),"-")</f>
        <v>-</v>
      </c>
      <c r="D6293" s="6" t="str">
        <f t="shared" si="393"/>
        <v>-</v>
      </c>
      <c r="E6293" s="6" t="str">
        <f>IFERROR(VLOOKUP(B6293,总表!A:D,3,0),"-")</f>
        <v>-</v>
      </c>
      <c r="F6293" s="6" t="str">
        <f t="shared" si="394"/>
        <v>-</v>
      </c>
      <c r="H6293" s="6" t="str">
        <f>IF(IFERROR(VLOOKUP(B6293,总表!A:D,4,0),"露易")=0," ",IFERROR(VLOOKUP(B6293,总表!A:D,4,0),"-"))</f>
        <v>-</v>
      </c>
      <c r="I6293" s="6" t="str">
        <f t="shared" si="395"/>
        <v>-</v>
      </c>
    </row>
    <row r="6294" spans="1:9">
      <c r="A6294" s="6">
        <v>6293</v>
      </c>
      <c r="B6294" s="47" t="str">
        <f t="shared" si="392"/>
        <v>00001895</v>
      </c>
      <c r="C6294" s="47" t="str">
        <f>IFERROR(VLOOKUP(B6294,总表!A:B,2,0),"-")</f>
        <v>-</v>
      </c>
      <c r="D6294" s="6" t="str">
        <f t="shared" si="393"/>
        <v>-</v>
      </c>
      <c r="E6294" s="6" t="str">
        <f>IFERROR(VLOOKUP(B6294,总表!A:D,3,0),"-")</f>
        <v>-</v>
      </c>
      <c r="F6294" s="6" t="str">
        <f t="shared" si="394"/>
        <v>-</v>
      </c>
      <c r="H6294" s="6" t="str">
        <f>IF(IFERROR(VLOOKUP(B6294,总表!A:D,4,0),"露易")=0," ",IFERROR(VLOOKUP(B6294,总表!A:D,4,0),"-"))</f>
        <v>-</v>
      </c>
      <c r="I6294" s="6" t="str">
        <f t="shared" si="395"/>
        <v>-</v>
      </c>
    </row>
    <row r="6295" spans="1:9">
      <c r="A6295" s="6">
        <v>6294</v>
      </c>
      <c r="B6295" s="47" t="str">
        <f t="shared" si="392"/>
        <v>00001896</v>
      </c>
      <c r="C6295" s="47" t="str">
        <f>IFERROR(VLOOKUP(B6295,总表!A:B,2,0),"-")</f>
        <v>-</v>
      </c>
      <c r="D6295" s="6" t="str">
        <f t="shared" si="393"/>
        <v>-</v>
      </c>
      <c r="E6295" s="6" t="str">
        <f>IFERROR(VLOOKUP(B6295,总表!A:D,3,0),"-")</f>
        <v>-</v>
      </c>
      <c r="F6295" s="6" t="str">
        <f t="shared" si="394"/>
        <v>-</v>
      </c>
      <c r="H6295" s="6" t="str">
        <f>IF(IFERROR(VLOOKUP(B6295,总表!A:D,4,0),"露易")=0," ",IFERROR(VLOOKUP(B6295,总表!A:D,4,0),"-"))</f>
        <v>-</v>
      </c>
      <c r="I6295" s="6" t="str">
        <f t="shared" si="395"/>
        <v>-</v>
      </c>
    </row>
    <row r="6296" spans="1:9">
      <c r="A6296" s="6">
        <v>6295</v>
      </c>
      <c r="B6296" s="47" t="str">
        <f t="shared" si="392"/>
        <v>00001897</v>
      </c>
      <c r="C6296" s="47" t="str">
        <f>IFERROR(VLOOKUP(B6296,总表!A:B,2,0),"-")</f>
        <v>-</v>
      </c>
      <c r="D6296" s="6" t="str">
        <f t="shared" si="393"/>
        <v>-</v>
      </c>
      <c r="E6296" s="6" t="str">
        <f>IFERROR(VLOOKUP(B6296,总表!A:D,3,0),"-")</f>
        <v>-</v>
      </c>
      <c r="F6296" s="6" t="str">
        <f t="shared" si="394"/>
        <v>-</v>
      </c>
      <c r="H6296" s="6" t="str">
        <f>IF(IFERROR(VLOOKUP(B6296,总表!A:D,4,0),"露易")=0," ",IFERROR(VLOOKUP(B6296,总表!A:D,4,0),"-"))</f>
        <v>-</v>
      </c>
      <c r="I6296" s="6" t="str">
        <f t="shared" si="395"/>
        <v>-</v>
      </c>
    </row>
    <row r="6297" spans="1:9">
      <c r="A6297" s="6">
        <v>6296</v>
      </c>
      <c r="B6297" s="47" t="str">
        <f t="shared" si="392"/>
        <v>00001898</v>
      </c>
      <c r="C6297" s="47" t="str">
        <f>IFERROR(VLOOKUP(B6297,总表!A:B,2,0),"-")</f>
        <v>-</v>
      </c>
      <c r="D6297" s="6" t="str">
        <f t="shared" si="393"/>
        <v>-</v>
      </c>
      <c r="E6297" s="6" t="str">
        <f>IFERROR(VLOOKUP(B6297,总表!A:D,3,0),"-")</f>
        <v>-</v>
      </c>
      <c r="F6297" s="6" t="str">
        <f t="shared" si="394"/>
        <v>-</v>
      </c>
      <c r="H6297" s="6" t="str">
        <f>IF(IFERROR(VLOOKUP(B6297,总表!A:D,4,0),"露易")=0," ",IFERROR(VLOOKUP(B6297,总表!A:D,4,0),"-"))</f>
        <v>-</v>
      </c>
      <c r="I6297" s="6" t="str">
        <f t="shared" si="395"/>
        <v>-</v>
      </c>
    </row>
    <row r="6298" spans="1:9">
      <c r="A6298" s="6">
        <v>6297</v>
      </c>
      <c r="B6298" s="47" t="str">
        <f t="shared" si="392"/>
        <v>00001899</v>
      </c>
      <c r="C6298" s="47" t="str">
        <f>IFERROR(VLOOKUP(B6298,总表!A:B,2,0),"-")</f>
        <v>-</v>
      </c>
      <c r="D6298" s="6" t="str">
        <f t="shared" si="393"/>
        <v>-</v>
      </c>
      <c r="E6298" s="6" t="str">
        <f>IFERROR(VLOOKUP(B6298,总表!A:D,3,0),"-")</f>
        <v>-</v>
      </c>
      <c r="F6298" s="6" t="str">
        <f t="shared" si="394"/>
        <v>-</v>
      </c>
      <c r="H6298" s="6" t="str">
        <f>IF(IFERROR(VLOOKUP(B6298,总表!A:D,4,0),"露易")=0," ",IFERROR(VLOOKUP(B6298,总表!A:D,4,0),"-"))</f>
        <v>-</v>
      </c>
      <c r="I6298" s="6" t="str">
        <f t="shared" si="395"/>
        <v>-</v>
      </c>
    </row>
    <row r="6299" spans="1:9">
      <c r="A6299" s="6">
        <v>6298</v>
      </c>
      <c r="B6299" s="47" t="str">
        <f t="shared" si="392"/>
        <v>0000189A</v>
      </c>
      <c r="C6299" s="47" t="str">
        <f>IFERROR(VLOOKUP(B6299,总表!A:B,2,0),"-")</f>
        <v>-</v>
      </c>
      <c r="D6299" s="6" t="str">
        <f t="shared" si="393"/>
        <v>-</v>
      </c>
      <c r="E6299" s="6" t="str">
        <f>IFERROR(VLOOKUP(B6299,总表!A:D,3,0),"-")</f>
        <v>-</v>
      </c>
      <c r="F6299" s="6" t="str">
        <f t="shared" si="394"/>
        <v>-</v>
      </c>
      <c r="H6299" s="6" t="str">
        <f>IF(IFERROR(VLOOKUP(B6299,总表!A:D,4,0),"露易")=0," ",IFERROR(VLOOKUP(B6299,总表!A:D,4,0),"-"))</f>
        <v>-</v>
      </c>
      <c r="I6299" s="6" t="str">
        <f t="shared" si="395"/>
        <v>-</v>
      </c>
    </row>
    <row r="6300" spans="1:9">
      <c r="A6300" s="6">
        <v>6299</v>
      </c>
      <c r="B6300" s="47" t="str">
        <f t="shared" si="392"/>
        <v>0000189B</v>
      </c>
      <c r="C6300" s="47" t="str">
        <f>IFERROR(VLOOKUP(B6300,总表!A:B,2,0),"-")</f>
        <v>-</v>
      </c>
      <c r="D6300" s="6" t="str">
        <f t="shared" si="393"/>
        <v>-</v>
      </c>
      <c r="E6300" s="6" t="str">
        <f>IFERROR(VLOOKUP(B6300,总表!A:D,3,0),"-")</f>
        <v>-</v>
      </c>
      <c r="F6300" s="6" t="str">
        <f t="shared" si="394"/>
        <v>-</v>
      </c>
      <c r="H6300" s="6" t="str">
        <f>IF(IFERROR(VLOOKUP(B6300,总表!A:D,4,0),"露易")=0," ",IFERROR(VLOOKUP(B6300,总表!A:D,4,0),"-"))</f>
        <v>-</v>
      </c>
      <c r="I6300" s="6" t="str">
        <f t="shared" si="395"/>
        <v>-</v>
      </c>
    </row>
    <row r="6301" spans="1:9">
      <c r="A6301" s="6">
        <v>6300</v>
      </c>
      <c r="B6301" s="47" t="str">
        <f t="shared" si="392"/>
        <v>0000189C</v>
      </c>
      <c r="C6301" s="47" t="str">
        <f>IFERROR(VLOOKUP(B6301,总表!A:B,2,0),"-")</f>
        <v>-</v>
      </c>
      <c r="D6301" s="6" t="str">
        <f t="shared" si="393"/>
        <v>-</v>
      </c>
      <c r="E6301" s="6" t="str">
        <f>IFERROR(VLOOKUP(B6301,总表!A:D,3,0),"-")</f>
        <v>-</v>
      </c>
      <c r="F6301" s="6" t="str">
        <f t="shared" si="394"/>
        <v>-</v>
      </c>
      <c r="H6301" s="6" t="str">
        <f>IF(IFERROR(VLOOKUP(B6301,总表!A:D,4,0),"露易")=0," ",IFERROR(VLOOKUP(B6301,总表!A:D,4,0),"-"))</f>
        <v>-</v>
      </c>
      <c r="I6301" s="6" t="str">
        <f t="shared" si="395"/>
        <v>-</v>
      </c>
    </row>
    <row r="6302" spans="1:9">
      <c r="A6302" s="6">
        <v>6301</v>
      </c>
      <c r="B6302" s="47" t="str">
        <f t="shared" si="392"/>
        <v>0000189D</v>
      </c>
      <c r="C6302" s="47" t="str">
        <f>IFERROR(VLOOKUP(B6302,总表!A:B,2,0),"-")</f>
        <v>-</v>
      </c>
      <c r="D6302" s="6" t="str">
        <f t="shared" si="393"/>
        <v>-</v>
      </c>
      <c r="E6302" s="6" t="str">
        <f>IFERROR(VLOOKUP(B6302,总表!A:D,3,0),"-")</f>
        <v>-</v>
      </c>
      <c r="F6302" s="6" t="str">
        <f t="shared" si="394"/>
        <v>-</v>
      </c>
      <c r="H6302" s="6" t="str">
        <f>IF(IFERROR(VLOOKUP(B6302,总表!A:D,4,0),"露易")=0," ",IFERROR(VLOOKUP(B6302,总表!A:D,4,0),"-"))</f>
        <v>-</v>
      </c>
      <c r="I6302" s="6" t="str">
        <f t="shared" si="395"/>
        <v>-</v>
      </c>
    </row>
    <row r="6303" spans="1:9">
      <c r="A6303" s="6">
        <v>6302</v>
      </c>
      <c r="B6303" s="47" t="str">
        <f t="shared" si="392"/>
        <v>0000189E</v>
      </c>
      <c r="C6303" s="47" t="str">
        <f>IFERROR(VLOOKUP(B6303,总表!A:B,2,0),"-")</f>
        <v>-</v>
      </c>
      <c r="D6303" s="6" t="str">
        <f t="shared" si="393"/>
        <v>-</v>
      </c>
      <c r="E6303" s="6" t="str">
        <f>IFERROR(VLOOKUP(B6303,总表!A:D,3,0),"-")</f>
        <v>-</v>
      </c>
      <c r="F6303" s="6" t="str">
        <f t="shared" si="394"/>
        <v>-</v>
      </c>
      <c r="H6303" s="6" t="str">
        <f>IF(IFERROR(VLOOKUP(B6303,总表!A:D,4,0),"露易")=0," ",IFERROR(VLOOKUP(B6303,总表!A:D,4,0),"-"))</f>
        <v>-</v>
      </c>
      <c r="I6303" s="6" t="str">
        <f t="shared" si="395"/>
        <v>-</v>
      </c>
    </row>
    <row r="6304" spans="1:9">
      <c r="A6304" s="6">
        <v>6303</v>
      </c>
      <c r="B6304" s="47" t="str">
        <f t="shared" si="392"/>
        <v>0000189F</v>
      </c>
      <c r="C6304" s="47" t="str">
        <f>IFERROR(VLOOKUP(B6304,总表!A:B,2,0),"-")</f>
        <v>-</v>
      </c>
      <c r="D6304" s="6" t="str">
        <f t="shared" si="393"/>
        <v>-</v>
      </c>
      <c r="E6304" s="6" t="str">
        <f>IFERROR(VLOOKUP(B6304,总表!A:D,3,0),"-")</f>
        <v>-</v>
      </c>
      <c r="F6304" s="6" t="str">
        <f t="shared" si="394"/>
        <v>-</v>
      </c>
      <c r="H6304" s="6" t="str">
        <f>IF(IFERROR(VLOOKUP(B6304,总表!A:D,4,0),"露易")=0," ",IFERROR(VLOOKUP(B6304,总表!A:D,4,0),"-"))</f>
        <v>-</v>
      </c>
      <c r="I6304" s="6" t="str">
        <f t="shared" si="395"/>
        <v>-</v>
      </c>
    </row>
    <row r="6305" spans="1:9">
      <c r="A6305" s="6">
        <v>6304</v>
      </c>
      <c r="B6305" s="47" t="str">
        <f t="shared" si="392"/>
        <v>000018A0</v>
      </c>
      <c r="C6305" s="47" t="str">
        <f>IFERROR(VLOOKUP(B6305,总表!A:B,2,0),"-")</f>
        <v>-</v>
      </c>
      <c r="D6305" s="6" t="str">
        <f t="shared" si="393"/>
        <v>-</v>
      </c>
      <c r="E6305" s="6" t="str">
        <f>IFERROR(VLOOKUP(B6305,总表!A:D,3,0),"-")</f>
        <v>-</v>
      </c>
      <c r="F6305" s="6" t="str">
        <f t="shared" si="394"/>
        <v>-</v>
      </c>
      <c r="H6305" s="6" t="str">
        <f>IF(IFERROR(VLOOKUP(B6305,总表!A:D,4,0),"露易")=0," ",IFERROR(VLOOKUP(B6305,总表!A:D,4,0),"-"))</f>
        <v>-</v>
      </c>
      <c r="I6305" s="6" t="str">
        <f t="shared" si="395"/>
        <v>-</v>
      </c>
    </row>
    <row r="6306" spans="1:9">
      <c r="A6306" s="6">
        <v>6305</v>
      </c>
      <c r="B6306" s="47" t="str">
        <f t="shared" si="392"/>
        <v>000018A1</v>
      </c>
      <c r="C6306" s="47" t="str">
        <f>IFERROR(VLOOKUP(B6306,总表!A:B,2,0),"-")</f>
        <v>-</v>
      </c>
      <c r="D6306" s="6" t="str">
        <f t="shared" si="393"/>
        <v>-</v>
      </c>
      <c r="E6306" s="6" t="str">
        <f>IFERROR(VLOOKUP(B6306,总表!A:D,3,0),"-")</f>
        <v>-</v>
      </c>
      <c r="F6306" s="6" t="str">
        <f t="shared" si="394"/>
        <v>-</v>
      </c>
      <c r="H6306" s="6" t="str">
        <f>IF(IFERROR(VLOOKUP(B6306,总表!A:D,4,0),"露易")=0," ",IFERROR(VLOOKUP(B6306,总表!A:D,4,0),"-"))</f>
        <v>-</v>
      </c>
      <c r="I6306" s="6" t="str">
        <f t="shared" si="395"/>
        <v>-</v>
      </c>
    </row>
    <row r="6307" spans="1:9">
      <c r="A6307" s="6">
        <v>6306</v>
      </c>
      <c r="B6307" s="47" t="str">
        <f t="shared" si="392"/>
        <v>000018A2</v>
      </c>
      <c r="C6307" s="47" t="str">
        <f>IFERROR(VLOOKUP(B6307,总表!A:B,2,0),"-")</f>
        <v>-</v>
      </c>
      <c r="D6307" s="6" t="str">
        <f t="shared" si="393"/>
        <v>-</v>
      </c>
      <c r="E6307" s="6" t="str">
        <f>IFERROR(VLOOKUP(B6307,总表!A:D,3,0),"-")</f>
        <v>-</v>
      </c>
      <c r="F6307" s="6" t="str">
        <f t="shared" si="394"/>
        <v>-</v>
      </c>
      <c r="H6307" s="6" t="str">
        <f>IF(IFERROR(VLOOKUP(B6307,总表!A:D,4,0),"露易")=0," ",IFERROR(VLOOKUP(B6307,总表!A:D,4,0),"-"))</f>
        <v>-</v>
      </c>
      <c r="I6307" s="6" t="str">
        <f t="shared" si="395"/>
        <v>-</v>
      </c>
    </row>
    <row r="6308" spans="1:9">
      <c r="A6308" s="6">
        <v>6307</v>
      </c>
      <c r="B6308" s="47" t="str">
        <f t="shared" si="392"/>
        <v>000018A3</v>
      </c>
      <c r="C6308" s="47" t="str">
        <f>IFERROR(VLOOKUP(B6308,总表!A:B,2,0),"-")</f>
        <v>-</v>
      </c>
      <c r="D6308" s="6" t="str">
        <f t="shared" si="393"/>
        <v>-</v>
      </c>
      <c r="E6308" s="6" t="str">
        <f>IFERROR(VLOOKUP(B6308,总表!A:D,3,0),"-")</f>
        <v>-</v>
      </c>
      <c r="F6308" s="6" t="str">
        <f t="shared" si="394"/>
        <v>-</v>
      </c>
      <c r="H6308" s="6" t="str">
        <f>IF(IFERROR(VLOOKUP(B6308,总表!A:D,4,0),"露易")=0," ",IFERROR(VLOOKUP(B6308,总表!A:D,4,0),"-"))</f>
        <v>-</v>
      </c>
      <c r="I6308" s="6" t="str">
        <f t="shared" si="395"/>
        <v>-</v>
      </c>
    </row>
    <row r="6309" spans="1:9">
      <c r="A6309" s="6">
        <v>6308</v>
      </c>
      <c r="B6309" s="47" t="str">
        <f t="shared" si="392"/>
        <v>000018A4</v>
      </c>
      <c r="C6309" s="47" t="str">
        <f>IFERROR(VLOOKUP(B6309,总表!A:B,2,0),"-")</f>
        <v>-</v>
      </c>
      <c r="D6309" s="6" t="str">
        <f t="shared" si="393"/>
        <v>-</v>
      </c>
      <c r="E6309" s="6" t="str">
        <f>IFERROR(VLOOKUP(B6309,总表!A:D,3,0),"-")</f>
        <v>-</v>
      </c>
      <c r="F6309" s="6" t="str">
        <f t="shared" si="394"/>
        <v>-</v>
      </c>
      <c r="H6309" s="6" t="str">
        <f>IF(IFERROR(VLOOKUP(B6309,总表!A:D,4,0),"露易")=0," ",IFERROR(VLOOKUP(B6309,总表!A:D,4,0),"-"))</f>
        <v>-</v>
      </c>
      <c r="I6309" s="6" t="str">
        <f t="shared" si="395"/>
        <v>-</v>
      </c>
    </row>
    <row r="6310" spans="1:9">
      <c r="A6310" s="6">
        <v>6309</v>
      </c>
      <c r="B6310" s="47" t="str">
        <f t="shared" si="392"/>
        <v>000018A5</v>
      </c>
      <c r="C6310" s="47" t="str">
        <f>IFERROR(VLOOKUP(B6310,总表!A:B,2,0),"-")</f>
        <v>-</v>
      </c>
      <c r="D6310" s="6" t="str">
        <f t="shared" si="393"/>
        <v>-</v>
      </c>
      <c r="E6310" s="6" t="str">
        <f>IFERROR(VLOOKUP(B6310,总表!A:D,3,0),"-")</f>
        <v>-</v>
      </c>
      <c r="F6310" s="6" t="str">
        <f t="shared" si="394"/>
        <v>-</v>
      </c>
      <c r="H6310" s="6" t="str">
        <f>IF(IFERROR(VLOOKUP(B6310,总表!A:D,4,0),"露易")=0," ",IFERROR(VLOOKUP(B6310,总表!A:D,4,0),"-"))</f>
        <v>-</v>
      </c>
      <c r="I6310" s="6" t="str">
        <f t="shared" si="395"/>
        <v>-</v>
      </c>
    </row>
    <row r="6311" spans="1:9">
      <c r="A6311" s="6">
        <v>6310</v>
      </c>
      <c r="B6311" s="47" t="str">
        <f t="shared" si="392"/>
        <v>000018A6</v>
      </c>
      <c r="C6311" s="47" t="str">
        <f>IFERROR(VLOOKUP(B6311,总表!A:B,2,0),"-")</f>
        <v>-</v>
      </c>
      <c r="D6311" s="6" t="str">
        <f t="shared" si="393"/>
        <v>-</v>
      </c>
      <c r="E6311" s="6" t="str">
        <f>IFERROR(VLOOKUP(B6311,总表!A:D,3,0),"-")</f>
        <v>-</v>
      </c>
      <c r="F6311" s="6" t="str">
        <f t="shared" si="394"/>
        <v>-</v>
      </c>
      <c r="H6311" s="6" t="str">
        <f>IF(IFERROR(VLOOKUP(B6311,总表!A:D,4,0),"露易")=0," ",IFERROR(VLOOKUP(B6311,总表!A:D,4,0),"-"))</f>
        <v>-</v>
      </c>
      <c r="I6311" s="6" t="str">
        <f t="shared" si="395"/>
        <v>-</v>
      </c>
    </row>
    <row r="6312" spans="1:9">
      <c r="A6312" s="6">
        <v>6311</v>
      </c>
      <c r="B6312" s="47" t="str">
        <f t="shared" si="392"/>
        <v>000018A7</v>
      </c>
      <c r="C6312" s="47" t="str">
        <f>IFERROR(VLOOKUP(B6312,总表!A:B,2,0),"-")</f>
        <v>-</v>
      </c>
      <c r="D6312" s="6" t="str">
        <f t="shared" si="393"/>
        <v>-</v>
      </c>
      <c r="E6312" s="6" t="str">
        <f>IFERROR(VLOOKUP(B6312,总表!A:D,3,0),"-")</f>
        <v>-</v>
      </c>
      <c r="F6312" s="6" t="str">
        <f t="shared" si="394"/>
        <v>-</v>
      </c>
      <c r="H6312" s="6" t="str">
        <f>IF(IFERROR(VLOOKUP(B6312,总表!A:D,4,0),"露易")=0," ",IFERROR(VLOOKUP(B6312,总表!A:D,4,0),"-"))</f>
        <v>-</v>
      </c>
      <c r="I6312" s="6" t="str">
        <f t="shared" si="395"/>
        <v>-</v>
      </c>
    </row>
    <row r="6313" spans="1:9">
      <c r="A6313" s="6">
        <v>6312</v>
      </c>
      <c r="B6313" s="47" t="str">
        <f t="shared" si="392"/>
        <v>000018A8</v>
      </c>
      <c r="C6313" s="47" t="str">
        <f>IFERROR(VLOOKUP(B6313,总表!A:B,2,0),"-")</f>
        <v>-</v>
      </c>
      <c r="D6313" s="6" t="str">
        <f t="shared" si="393"/>
        <v>-</v>
      </c>
      <c r="E6313" s="6" t="str">
        <f>IFERROR(VLOOKUP(B6313,总表!A:D,3,0),"-")</f>
        <v>-</v>
      </c>
      <c r="F6313" s="6" t="str">
        <f t="shared" si="394"/>
        <v>-</v>
      </c>
      <c r="H6313" s="6" t="str">
        <f>IF(IFERROR(VLOOKUP(B6313,总表!A:D,4,0),"露易")=0," ",IFERROR(VLOOKUP(B6313,总表!A:D,4,0),"-"))</f>
        <v>-</v>
      </c>
      <c r="I6313" s="6" t="str">
        <f t="shared" si="395"/>
        <v>-</v>
      </c>
    </row>
    <row r="6314" spans="1:9">
      <c r="A6314" s="6">
        <v>6313</v>
      </c>
      <c r="B6314" s="47" t="str">
        <f t="shared" si="392"/>
        <v>000018A9</v>
      </c>
      <c r="C6314" s="47" t="str">
        <f>IFERROR(VLOOKUP(B6314,总表!A:B,2,0),"-")</f>
        <v>-</v>
      </c>
      <c r="D6314" s="6" t="str">
        <f t="shared" si="393"/>
        <v>-</v>
      </c>
      <c r="E6314" s="6" t="str">
        <f>IFERROR(VLOOKUP(B6314,总表!A:D,3,0),"-")</f>
        <v>-</v>
      </c>
      <c r="F6314" s="6" t="str">
        <f t="shared" si="394"/>
        <v>-</v>
      </c>
      <c r="H6314" s="6" t="str">
        <f>IF(IFERROR(VLOOKUP(B6314,总表!A:D,4,0),"露易")=0," ",IFERROR(VLOOKUP(B6314,总表!A:D,4,0),"-"))</f>
        <v>-</v>
      </c>
      <c r="I6314" s="6" t="str">
        <f t="shared" si="395"/>
        <v>-</v>
      </c>
    </row>
    <row r="6315" spans="1:9">
      <c r="A6315" s="6">
        <v>6314</v>
      </c>
      <c r="B6315" s="47" t="str">
        <f t="shared" si="392"/>
        <v>000018AA</v>
      </c>
      <c r="C6315" s="47" t="str">
        <f>IFERROR(VLOOKUP(B6315,总表!A:B,2,0),"-")</f>
        <v>-</v>
      </c>
      <c r="D6315" s="6" t="str">
        <f t="shared" si="393"/>
        <v>-</v>
      </c>
      <c r="E6315" s="6" t="str">
        <f>IFERROR(VLOOKUP(B6315,总表!A:D,3,0),"-")</f>
        <v>-</v>
      </c>
      <c r="F6315" s="6" t="str">
        <f t="shared" si="394"/>
        <v>-</v>
      </c>
      <c r="H6315" s="6" t="str">
        <f>IF(IFERROR(VLOOKUP(B6315,总表!A:D,4,0),"露易")=0," ",IFERROR(VLOOKUP(B6315,总表!A:D,4,0),"-"))</f>
        <v>-</v>
      </c>
      <c r="I6315" s="6" t="str">
        <f t="shared" si="395"/>
        <v>-</v>
      </c>
    </row>
    <row r="6316" spans="1:9">
      <c r="A6316" s="6">
        <v>6315</v>
      </c>
      <c r="B6316" s="47" t="str">
        <f t="shared" si="392"/>
        <v>000018AB</v>
      </c>
      <c r="C6316" s="47" t="str">
        <f>IFERROR(VLOOKUP(B6316,总表!A:B,2,0),"-")</f>
        <v>-</v>
      </c>
      <c r="D6316" s="6" t="str">
        <f t="shared" si="393"/>
        <v>-</v>
      </c>
      <c r="E6316" s="6" t="str">
        <f>IFERROR(VLOOKUP(B6316,总表!A:D,3,0),"-")</f>
        <v>-</v>
      </c>
      <c r="F6316" s="6" t="str">
        <f t="shared" si="394"/>
        <v>-</v>
      </c>
      <c r="H6316" s="6" t="str">
        <f>IF(IFERROR(VLOOKUP(B6316,总表!A:D,4,0),"露易")=0," ",IFERROR(VLOOKUP(B6316,总表!A:D,4,0),"-"))</f>
        <v>-</v>
      </c>
      <c r="I6316" s="6" t="str">
        <f t="shared" si="395"/>
        <v>-</v>
      </c>
    </row>
    <row r="6317" spans="1:9">
      <c r="A6317" s="6">
        <v>6316</v>
      </c>
      <c r="B6317" s="47" t="str">
        <f t="shared" si="392"/>
        <v>000018AC</v>
      </c>
      <c r="C6317" s="47" t="str">
        <f>IFERROR(VLOOKUP(B6317,总表!A:B,2,0),"-")</f>
        <v>-</v>
      </c>
      <c r="D6317" s="6" t="str">
        <f t="shared" si="393"/>
        <v>-</v>
      </c>
      <c r="E6317" s="6" t="str">
        <f>IFERROR(VLOOKUP(B6317,总表!A:D,3,0),"-")</f>
        <v>-</v>
      </c>
      <c r="F6317" s="6" t="str">
        <f t="shared" si="394"/>
        <v>-</v>
      </c>
      <c r="H6317" s="6" t="str">
        <f>IF(IFERROR(VLOOKUP(B6317,总表!A:D,4,0),"露易")=0," ",IFERROR(VLOOKUP(B6317,总表!A:D,4,0),"-"))</f>
        <v>-</v>
      </c>
      <c r="I6317" s="6" t="str">
        <f t="shared" si="395"/>
        <v>-</v>
      </c>
    </row>
    <row r="6318" spans="1:9">
      <c r="A6318" s="6">
        <v>6317</v>
      </c>
      <c r="B6318" s="47" t="str">
        <f t="shared" si="392"/>
        <v>000018AD</v>
      </c>
      <c r="C6318" s="47" t="str">
        <f>IFERROR(VLOOKUP(B6318,总表!A:B,2,0),"-")</f>
        <v>-</v>
      </c>
      <c r="D6318" s="6" t="str">
        <f t="shared" si="393"/>
        <v>-</v>
      </c>
      <c r="E6318" s="6" t="str">
        <f>IFERROR(VLOOKUP(B6318,总表!A:D,3,0),"-")</f>
        <v>-</v>
      </c>
      <c r="F6318" s="6" t="str">
        <f t="shared" si="394"/>
        <v>-</v>
      </c>
      <c r="H6318" s="6" t="str">
        <f>IF(IFERROR(VLOOKUP(B6318,总表!A:D,4,0),"露易")=0," ",IFERROR(VLOOKUP(B6318,总表!A:D,4,0),"-"))</f>
        <v>-</v>
      </c>
      <c r="I6318" s="6" t="str">
        <f t="shared" si="395"/>
        <v>-</v>
      </c>
    </row>
    <row r="6319" spans="1:9">
      <c r="A6319" s="6">
        <v>6318</v>
      </c>
      <c r="B6319" s="47" t="str">
        <f t="shared" si="392"/>
        <v>000018AE</v>
      </c>
      <c r="C6319" s="47" t="str">
        <f>IFERROR(VLOOKUP(B6319,总表!A:B,2,0),"-")</f>
        <v>-</v>
      </c>
      <c r="D6319" s="6" t="str">
        <f t="shared" si="393"/>
        <v>-</v>
      </c>
      <c r="E6319" s="6" t="str">
        <f>IFERROR(VLOOKUP(B6319,总表!A:D,3,0),"-")</f>
        <v>-</v>
      </c>
      <c r="F6319" s="6" t="str">
        <f t="shared" si="394"/>
        <v>-</v>
      </c>
      <c r="H6319" s="6" t="str">
        <f>IF(IFERROR(VLOOKUP(B6319,总表!A:D,4,0),"露易")=0," ",IFERROR(VLOOKUP(B6319,总表!A:D,4,0),"-"))</f>
        <v>-</v>
      </c>
      <c r="I6319" s="6" t="str">
        <f t="shared" si="395"/>
        <v>-</v>
      </c>
    </row>
    <row r="6320" spans="1:9">
      <c r="A6320" s="6">
        <v>6319</v>
      </c>
      <c r="B6320" s="47" t="str">
        <f t="shared" si="392"/>
        <v>000018AF</v>
      </c>
      <c r="C6320" s="47" t="str">
        <f>IFERROR(VLOOKUP(B6320,总表!A:B,2,0),"-")</f>
        <v>-</v>
      </c>
      <c r="D6320" s="6" t="str">
        <f t="shared" si="393"/>
        <v>-</v>
      </c>
      <c r="E6320" s="6" t="str">
        <f>IFERROR(VLOOKUP(B6320,总表!A:D,3,0),"-")</f>
        <v>-</v>
      </c>
      <c r="F6320" s="6" t="str">
        <f t="shared" si="394"/>
        <v>-</v>
      </c>
      <c r="H6320" s="6" t="str">
        <f>IF(IFERROR(VLOOKUP(B6320,总表!A:D,4,0),"露易")=0," ",IFERROR(VLOOKUP(B6320,总表!A:D,4,0),"-"))</f>
        <v>-</v>
      </c>
      <c r="I6320" s="6" t="str">
        <f t="shared" si="395"/>
        <v>-</v>
      </c>
    </row>
    <row r="6321" spans="1:9">
      <c r="A6321" s="6">
        <v>6320</v>
      </c>
      <c r="B6321" s="47" t="str">
        <f t="shared" si="392"/>
        <v>000018B0</v>
      </c>
      <c r="C6321" s="47" t="str">
        <f>IFERROR(VLOOKUP(B6321,总表!A:B,2,0),"-")</f>
        <v>-</v>
      </c>
      <c r="D6321" s="6" t="str">
        <f t="shared" si="393"/>
        <v>-</v>
      </c>
      <c r="E6321" s="6" t="str">
        <f>IFERROR(VLOOKUP(B6321,总表!A:D,3,0),"-")</f>
        <v>-</v>
      </c>
      <c r="F6321" s="6" t="str">
        <f t="shared" si="394"/>
        <v>-</v>
      </c>
      <c r="H6321" s="6" t="str">
        <f>IF(IFERROR(VLOOKUP(B6321,总表!A:D,4,0),"露易")=0," ",IFERROR(VLOOKUP(B6321,总表!A:D,4,0),"-"))</f>
        <v>-</v>
      </c>
      <c r="I6321" s="6" t="str">
        <f t="shared" si="395"/>
        <v>-</v>
      </c>
    </row>
    <row r="6322" spans="1:9">
      <c r="A6322" s="6">
        <v>6321</v>
      </c>
      <c r="B6322" s="47" t="str">
        <f t="shared" si="392"/>
        <v>000018B1</v>
      </c>
      <c r="C6322" s="47" t="str">
        <f>IFERROR(VLOOKUP(B6322,总表!A:B,2,0),"-")</f>
        <v>-</v>
      </c>
      <c r="D6322" s="6" t="str">
        <f t="shared" si="393"/>
        <v>-</v>
      </c>
      <c r="E6322" s="6" t="str">
        <f>IFERROR(VLOOKUP(B6322,总表!A:D,3,0),"-")</f>
        <v>-</v>
      </c>
      <c r="F6322" s="6" t="str">
        <f t="shared" si="394"/>
        <v>-</v>
      </c>
      <c r="H6322" s="6" t="str">
        <f>IF(IFERROR(VLOOKUP(B6322,总表!A:D,4,0),"露易")=0," ",IFERROR(VLOOKUP(B6322,总表!A:D,4,0),"-"))</f>
        <v>-</v>
      </c>
      <c r="I6322" s="6" t="str">
        <f t="shared" si="395"/>
        <v>-</v>
      </c>
    </row>
    <row r="6323" spans="1:9">
      <c r="A6323" s="6">
        <v>6322</v>
      </c>
      <c r="B6323" s="47" t="str">
        <f t="shared" si="392"/>
        <v>000018B2</v>
      </c>
      <c r="C6323" s="47" t="str">
        <f>IFERROR(VLOOKUP(B6323,总表!A:B,2,0),"-")</f>
        <v>-</v>
      </c>
      <c r="D6323" s="6" t="str">
        <f t="shared" si="393"/>
        <v>-</v>
      </c>
      <c r="E6323" s="6" t="str">
        <f>IFERROR(VLOOKUP(B6323,总表!A:D,3,0),"-")</f>
        <v>-</v>
      </c>
      <c r="F6323" s="6" t="str">
        <f t="shared" si="394"/>
        <v>-</v>
      </c>
      <c r="H6323" s="6" t="str">
        <f>IF(IFERROR(VLOOKUP(B6323,总表!A:D,4,0),"露易")=0," ",IFERROR(VLOOKUP(B6323,总表!A:D,4,0),"-"))</f>
        <v>-</v>
      </c>
      <c r="I6323" s="6" t="str">
        <f t="shared" si="395"/>
        <v>-</v>
      </c>
    </row>
    <row r="6324" spans="1:9">
      <c r="A6324" s="6">
        <v>6323</v>
      </c>
      <c r="B6324" s="47" t="str">
        <f t="shared" si="392"/>
        <v>000018B3</v>
      </c>
      <c r="C6324" s="47" t="str">
        <f>IFERROR(VLOOKUP(B6324,总表!A:B,2,0),"-")</f>
        <v>-</v>
      </c>
      <c r="D6324" s="6" t="str">
        <f t="shared" si="393"/>
        <v>-</v>
      </c>
      <c r="E6324" s="6" t="str">
        <f>IFERROR(VLOOKUP(B6324,总表!A:D,3,0),"-")</f>
        <v>-</v>
      </c>
      <c r="F6324" s="6" t="str">
        <f t="shared" si="394"/>
        <v>-</v>
      </c>
      <c r="H6324" s="6" t="str">
        <f>IF(IFERROR(VLOOKUP(B6324,总表!A:D,4,0),"露易")=0," ",IFERROR(VLOOKUP(B6324,总表!A:D,4,0),"-"))</f>
        <v>-</v>
      </c>
      <c r="I6324" s="6" t="str">
        <f t="shared" si="395"/>
        <v>-</v>
      </c>
    </row>
    <row r="6325" spans="1:9">
      <c r="A6325" s="6">
        <v>6324</v>
      </c>
      <c r="B6325" s="47" t="str">
        <f t="shared" si="392"/>
        <v>000018B4</v>
      </c>
      <c r="C6325" s="47" t="str">
        <f>IFERROR(VLOOKUP(B6325,总表!A:B,2,0),"-")</f>
        <v>-</v>
      </c>
      <c r="D6325" s="6" t="str">
        <f t="shared" si="393"/>
        <v>-</v>
      </c>
      <c r="E6325" s="6" t="str">
        <f>IFERROR(VLOOKUP(B6325,总表!A:D,3,0),"-")</f>
        <v>-</v>
      </c>
      <c r="F6325" s="6" t="str">
        <f t="shared" si="394"/>
        <v>-</v>
      </c>
      <c r="H6325" s="6" t="str">
        <f>IF(IFERROR(VLOOKUP(B6325,总表!A:D,4,0),"露易")=0," ",IFERROR(VLOOKUP(B6325,总表!A:D,4,0),"-"))</f>
        <v>-</v>
      </c>
      <c r="I6325" s="6" t="str">
        <f t="shared" si="395"/>
        <v>-</v>
      </c>
    </row>
    <row r="6326" spans="1:9">
      <c r="A6326" s="6">
        <v>6325</v>
      </c>
      <c r="B6326" s="47" t="str">
        <f t="shared" si="392"/>
        <v>000018B5</v>
      </c>
      <c r="C6326" s="47" t="str">
        <f>IFERROR(VLOOKUP(B6326,总表!A:B,2,0),"-")</f>
        <v>-</v>
      </c>
      <c r="D6326" s="6" t="str">
        <f t="shared" si="393"/>
        <v>-</v>
      </c>
      <c r="E6326" s="6" t="str">
        <f>IFERROR(VLOOKUP(B6326,总表!A:D,3,0),"-")</f>
        <v>-</v>
      </c>
      <c r="F6326" s="6" t="str">
        <f t="shared" si="394"/>
        <v>-</v>
      </c>
      <c r="H6326" s="6" t="str">
        <f>IF(IFERROR(VLOOKUP(B6326,总表!A:D,4,0),"露易")=0," ",IFERROR(VLOOKUP(B6326,总表!A:D,4,0),"-"))</f>
        <v>-</v>
      </c>
      <c r="I6326" s="6" t="str">
        <f t="shared" si="395"/>
        <v>-</v>
      </c>
    </row>
    <row r="6327" spans="1:9">
      <c r="A6327" s="6">
        <v>6326</v>
      </c>
      <c r="B6327" s="47" t="str">
        <f t="shared" si="392"/>
        <v>000018B6</v>
      </c>
      <c r="C6327" s="47" t="str">
        <f>IFERROR(VLOOKUP(B6327,总表!A:B,2,0),"-")</f>
        <v>-</v>
      </c>
      <c r="D6327" s="6" t="str">
        <f t="shared" si="393"/>
        <v>-</v>
      </c>
      <c r="E6327" s="6" t="str">
        <f>IFERROR(VLOOKUP(B6327,总表!A:D,3,0),"-")</f>
        <v>-</v>
      </c>
      <c r="F6327" s="6" t="str">
        <f t="shared" si="394"/>
        <v>-</v>
      </c>
      <c r="H6327" s="6" t="str">
        <f>IF(IFERROR(VLOOKUP(B6327,总表!A:D,4,0),"露易")=0," ",IFERROR(VLOOKUP(B6327,总表!A:D,4,0),"-"))</f>
        <v>-</v>
      </c>
      <c r="I6327" s="6" t="str">
        <f t="shared" si="395"/>
        <v>-</v>
      </c>
    </row>
    <row r="6328" spans="1:9">
      <c r="A6328" s="6">
        <v>6327</v>
      </c>
      <c r="B6328" s="47" t="str">
        <f t="shared" si="392"/>
        <v>000018B7</v>
      </c>
      <c r="C6328" s="47" t="str">
        <f>IFERROR(VLOOKUP(B6328,总表!A:B,2,0),"-")</f>
        <v>-</v>
      </c>
      <c r="D6328" s="6" t="str">
        <f t="shared" si="393"/>
        <v>-</v>
      </c>
      <c r="E6328" s="6" t="str">
        <f>IFERROR(VLOOKUP(B6328,总表!A:D,3,0),"-")</f>
        <v>-</v>
      </c>
      <c r="F6328" s="6" t="str">
        <f t="shared" si="394"/>
        <v>-</v>
      </c>
      <c r="H6328" s="6" t="str">
        <f>IF(IFERROR(VLOOKUP(B6328,总表!A:D,4,0),"露易")=0," ",IFERROR(VLOOKUP(B6328,总表!A:D,4,0),"-"))</f>
        <v>-</v>
      </c>
      <c r="I6328" s="6" t="str">
        <f t="shared" si="395"/>
        <v>-</v>
      </c>
    </row>
    <row r="6329" spans="1:9">
      <c r="A6329" s="6">
        <v>6328</v>
      </c>
      <c r="B6329" s="47" t="str">
        <f t="shared" si="392"/>
        <v>000018B8</v>
      </c>
      <c r="C6329" s="47" t="str">
        <f>IFERROR(VLOOKUP(B6329,总表!A:B,2,0),"-")</f>
        <v>-</v>
      </c>
      <c r="D6329" s="6" t="str">
        <f t="shared" si="393"/>
        <v>-</v>
      </c>
      <c r="E6329" s="6" t="str">
        <f>IFERROR(VLOOKUP(B6329,总表!A:D,3,0),"-")</f>
        <v>-</v>
      </c>
      <c r="F6329" s="6" t="str">
        <f t="shared" si="394"/>
        <v>-</v>
      </c>
      <c r="H6329" s="6" t="str">
        <f>IF(IFERROR(VLOOKUP(B6329,总表!A:D,4,0),"露易")=0," ",IFERROR(VLOOKUP(B6329,总表!A:D,4,0),"-"))</f>
        <v>-</v>
      </c>
      <c r="I6329" s="6" t="str">
        <f t="shared" si="395"/>
        <v>-</v>
      </c>
    </row>
    <row r="6330" spans="1:9">
      <c r="A6330" s="6">
        <v>6329</v>
      </c>
      <c r="B6330" s="47" t="str">
        <f t="shared" si="392"/>
        <v>000018B9</v>
      </c>
      <c r="C6330" s="47" t="str">
        <f>IFERROR(VLOOKUP(B6330,总表!A:B,2,0),"-")</f>
        <v>-</v>
      </c>
      <c r="D6330" s="6" t="str">
        <f t="shared" si="393"/>
        <v>-</v>
      </c>
      <c r="E6330" s="6" t="str">
        <f>IFERROR(VLOOKUP(B6330,总表!A:D,3,0),"-")</f>
        <v>-</v>
      </c>
      <c r="F6330" s="6" t="str">
        <f t="shared" si="394"/>
        <v>-</v>
      </c>
      <c r="H6330" s="6" t="str">
        <f>IF(IFERROR(VLOOKUP(B6330,总表!A:D,4,0),"露易")=0," ",IFERROR(VLOOKUP(B6330,总表!A:D,4,0),"-"))</f>
        <v>-</v>
      </c>
      <c r="I6330" s="6" t="str">
        <f t="shared" si="395"/>
        <v>-</v>
      </c>
    </row>
    <row r="6331" spans="1:9">
      <c r="A6331" s="6">
        <v>6330</v>
      </c>
      <c r="B6331" s="47" t="str">
        <f t="shared" si="392"/>
        <v>000018BA</v>
      </c>
      <c r="C6331" s="47" t="str">
        <f>IFERROR(VLOOKUP(B6331,总表!A:B,2,0),"-")</f>
        <v>-</v>
      </c>
      <c r="D6331" s="6" t="str">
        <f t="shared" si="393"/>
        <v>-</v>
      </c>
      <c r="E6331" s="6" t="str">
        <f>IFERROR(VLOOKUP(B6331,总表!A:D,3,0),"-")</f>
        <v>-</v>
      </c>
      <c r="F6331" s="6" t="str">
        <f t="shared" si="394"/>
        <v>-</v>
      </c>
      <c r="H6331" s="6" t="str">
        <f>IF(IFERROR(VLOOKUP(B6331,总表!A:D,4,0),"露易")=0," ",IFERROR(VLOOKUP(B6331,总表!A:D,4,0),"-"))</f>
        <v>-</v>
      </c>
      <c r="I6331" s="6" t="str">
        <f t="shared" si="395"/>
        <v>-</v>
      </c>
    </row>
    <row r="6332" spans="1:9">
      <c r="A6332" s="6">
        <v>6331</v>
      </c>
      <c r="B6332" s="47" t="str">
        <f t="shared" si="392"/>
        <v>000018BB</v>
      </c>
      <c r="C6332" s="47" t="str">
        <f>IFERROR(VLOOKUP(B6332,总表!A:B,2,0),"-")</f>
        <v>-</v>
      </c>
      <c r="D6332" s="6" t="str">
        <f t="shared" si="393"/>
        <v>-</v>
      </c>
      <c r="E6332" s="6" t="str">
        <f>IFERROR(VLOOKUP(B6332,总表!A:D,3,0),"-")</f>
        <v>-</v>
      </c>
      <c r="F6332" s="6" t="str">
        <f t="shared" si="394"/>
        <v>-</v>
      </c>
      <c r="H6332" s="6" t="str">
        <f>IF(IFERROR(VLOOKUP(B6332,总表!A:D,4,0),"露易")=0," ",IFERROR(VLOOKUP(B6332,总表!A:D,4,0),"-"))</f>
        <v>-</v>
      </c>
      <c r="I6332" s="6" t="str">
        <f t="shared" si="395"/>
        <v>-</v>
      </c>
    </row>
    <row r="6333" spans="1:9">
      <c r="A6333" s="6">
        <v>6332</v>
      </c>
      <c r="B6333" s="47" t="str">
        <f t="shared" si="392"/>
        <v>000018BC</v>
      </c>
      <c r="C6333" s="47" t="str">
        <f>IFERROR(VLOOKUP(B6333,总表!A:B,2,0),"-")</f>
        <v>-</v>
      </c>
      <c r="D6333" s="6" t="str">
        <f t="shared" si="393"/>
        <v>-</v>
      </c>
      <c r="E6333" s="6" t="str">
        <f>IFERROR(VLOOKUP(B6333,总表!A:D,3,0),"-")</f>
        <v>-</v>
      </c>
      <c r="F6333" s="6" t="str">
        <f t="shared" si="394"/>
        <v>-</v>
      </c>
      <c r="H6333" s="6" t="str">
        <f>IF(IFERROR(VLOOKUP(B6333,总表!A:D,4,0),"露易")=0," ",IFERROR(VLOOKUP(B6333,总表!A:D,4,0),"-"))</f>
        <v>-</v>
      </c>
      <c r="I6333" s="6" t="str">
        <f t="shared" si="395"/>
        <v>-</v>
      </c>
    </row>
    <row r="6334" spans="1:9">
      <c r="A6334" s="6">
        <v>6333</v>
      </c>
      <c r="B6334" s="47" t="str">
        <f t="shared" si="392"/>
        <v>000018BD</v>
      </c>
      <c r="C6334" s="47" t="str">
        <f>IFERROR(VLOOKUP(B6334,总表!A:B,2,0),"-")</f>
        <v>-</v>
      </c>
      <c r="D6334" s="6" t="str">
        <f t="shared" si="393"/>
        <v>-</v>
      </c>
      <c r="E6334" s="6" t="str">
        <f>IFERROR(VLOOKUP(B6334,总表!A:D,3,0),"-")</f>
        <v>-</v>
      </c>
      <c r="F6334" s="6" t="str">
        <f t="shared" si="394"/>
        <v>-</v>
      </c>
      <c r="H6334" s="6" t="str">
        <f>IF(IFERROR(VLOOKUP(B6334,总表!A:D,4,0),"露易")=0," ",IFERROR(VLOOKUP(B6334,总表!A:D,4,0),"-"))</f>
        <v>-</v>
      </c>
      <c r="I6334" s="6" t="str">
        <f t="shared" si="395"/>
        <v>-</v>
      </c>
    </row>
    <row r="6335" spans="1:9">
      <c r="A6335" s="6">
        <v>6334</v>
      </c>
      <c r="B6335" s="47" t="str">
        <f t="shared" si="392"/>
        <v>000018BE</v>
      </c>
      <c r="C6335" s="47" t="str">
        <f>IFERROR(VLOOKUP(B6335,总表!A:B,2,0),"-")</f>
        <v>-</v>
      </c>
      <c r="D6335" s="6" t="str">
        <f t="shared" si="393"/>
        <v>-</v>
      </c>
      <c r="E6335" s="6" t="str">
        <f>IFERROR(VLOOKUP(B6335,总表!A:D,3,0),"-")</f>
        <v>-</v>
      </c>
      <c r="F6335" s="6" t="str">
        <f t="shared" si="394"/>
        <v>-</v>
      </c>
      <c r="H6335" s="6" t="str">
        <f>IF(IFERROR(VLOOKUP(B6335,总表!A:D,4,0),"露易")=0," ",IFERROR(VLOOKUP(B6335,总表!A:D,4,0),"-"))</f>
        <v>-</v>
      </c>
      <c r="I6335" s="6" t="str">
        <f t="shared" si="395"/>
        <v>-</v>
      </c>
    </row>
    <row r="6336" spans="1:9">
      <c r="A6336" s="6">
        <v>6335</v>
      </c>
      <c r="B6336" s="47" t="str">
        <f t="shared" si="392"/>
        <v>000018BF</v>
      </c>
      <c r="C6336" s="47" t="str">
        <f>IFERROR(VLOOKUP(B6336,总表!A:B,2,0),"-")</f>
        <v>-</v>
      </c>
      <c r="D6336" s="6" t="str">
        <f t="shared" si="393"/>
        <v>-</v>
      </c>
      <c r="E6336" s="6" t="str">
        <f>IFERROR(VLOOKUP(B6336,总表!A:D,3,0),"-")</f>
        <v>-</v>
      </c>
      <c r="F6336" s="6" t="str">
        <f t="shared" si="394"/>
        <v>-</v>
      </c>
      <c r="H6336" s="6" t="str">
        <f>IF(IFERROR(VLOOKUP(B6336,总表!A:D,4,0),"露易")=0," ",IFERROR(VLOOKUP(B6336,总表!A:D,4,0),"-"))</f>
        <v>-</v>
      </c>
      <c r="I6336" s="6" t="str">
        <f t="shared" si="395"/>
        <v>-</v>
      </c>
    </row>
    <row r="6337" spans="1:9">
      <c r="A6337" s="6">
        <v>6336</v>
      </c>
      <c r="B6337" s="47" t="str">
        <f t="shared" si="392"/>
        <v>000018C0</v>
      </c>
      <c r="C6337" s="47" t="str">
        <f>IFERROR(VLOOKUP(B6337,总表!A:B,2,0),"-")</f>
        <v>-</v>
      </c>
      <c r="D6337" s="6" t="str">
        <f t="shared" si="393"/>
        <v>-</v>
      </c>
      <c r="E6337" s="6" t="str">
        <f>IFERROR(VLOOKUP(B6337,总表!A:D,3,0),"-")</f>
        <v>-</v>
      </c>
      <c r="F6337" s="6" t="str">
        <f t="shared" si="394"/>
        <v>-</v>
      </c>
      <c r="H6337" s="6" t="str">
        <f>IF(IFERROR(VLOOKUP(B6337,总表!A:D,4,0),"露易")=0," ",IFERROR(VLOOKUP(B6337,总表!A:D,4,0),"-"))</f>
        <v>-</v>
      </c>
      <c r="I6337" s="6" t="str">
        <f t="shared" si="395"/>
        <v>-</v>
      </c>
    </row>
    <row r="6338" spans="1:9">
      <c r="A6338" s="6">
        <v>6337</v>
      </c>
      <c r="B6338" s="47" t="str">
        <f t="shared" ref="B6338:B6401" si="396">DEC2HEX(ROW(A6337),8)</f>
        <v>000018C1</v>
      </c>
      <c r="C6338" s="47" t="str">
        <f>IFERROR(VLOOKUP(B6338,总表!A:B,2,0),"-")</f>
        <v>-</v>
      </c>
      <c r="D6338" s="6" t="str">
        <f t="shared" ref="D6338:D6401" si="397">C6338</f>
        <v>-</v>
      </c>
      <c r="E6338" s="6" t="str">
        <f>IFERROR(VLOOKUP(B6338,总表!A:D,3,0),"-")</f>
        <v>-</v>
      </c>
      <c r="F6338" s="6" t="str">
        <f t="shared" ref="F6338:F6401" si="398">E6338</f>
        <v>-</v>
      </c>
      <c r="H6338" s="6" t="str">
        <f>IF(IFERROR(VLOOKUP(B6338,总表!A:D,4,0),"露易")=0," ",IFERROR(VLOOKUP(B6338,总表!A:D,4,0),"-"))</f>
        <v>-</v>
      </c>
      <c r="I6338" s="6" t="str">
        <f t="shared" ref="I6338:I6401" si="399">H6338</f>
        <v>-</v>
      </c>
    </row>
    <row r="6339" spans="1:9">
      <c r="A6339" s="6">
        <v>6338</v>
      </c>
      <c r="B6339" s="47" t="str">
        <f t="shared" si="396"/>
        <v>000018C2</v>
      </c>
      <c r="C6339" s="47" t="str">
        <f>IFERROR(VLOOKUP(B6339,总表!A:B,2,0),"-")</f>
        <v>-</v>
      </c>
      <c r="D6339" s="6" t="str">
        <f t="shared" si="397"/>
        <v>-</v>
      </c>
      <c r="E6339" s="6" t="str">
        <f>IFERROR(VLOOKUP(B6339,总表!A:D,3,0),"-")</f>
        <v>-</v>
      </c>
      <c r="F6339" s="6" t="str">
        <f t="shared" si="398"/>
        <v>-</v>
      </c>
      <c r="H6339" s="6" t="str">
        <f>IF(IFERROR(VLOOKUP(B6339,总表!A:D,4,0),"露易")=0," ",IFERROR(VLOOKUP(B6339,总表!A:D,4,0),"-"))</f>
        <v>-</v>
      </c>
      <c r="I6339" s="6" t="str">
        <f t="shared" si="399"/>
        <v>-</v>
      </c>
    </row>
    <row r="6340" spans="1:9">
      <c r="A6340" s="6">
        <v>6339</v>
      </c>
      <c r="B6340" s="47" t="str">
        <f t="shared" si="396"/>
        <v>000018C3</v>
      </c>
      <c r="C6340" s="47" t="str">
        <f>IFERROR(VLOOKUP(B6340,总表!A:B,2,0),"-")</f>
        <v>-</v>
      </c>
      <c r="D6340" s="6" t="str">
        <f t="shared" si="397"/>
        <v>-</v>
      </c>
      <c r="E6340" s="6" t="str">
        <f>IFERROR(VLOOKUP(B6340,总表!A:D,3,0),"-")</f>
        <v>-</v>
      </c>
      <c r="F6340" s="6" t="str">
        <f t="shared" si="398"/>
        <v>-</v>
      </c>
      <c r="H6340" s="6" t="str">
        <f>IF(IFERROR(VLOOKUP(B6340,总表!A:D,4,0),"露易")=0," ",IFERROR(VLOOKUP(B6340,总表!A:D,4,0),"-"))</f>
        <v>-</v>
      </c>
      <c r="I6340" s="6" t="str">
        <f t="shared" si="399"/>
        <v>-</v>
      </c>
    </row>
    <row r="6341" spans="1:9">
      <c r="A6341" s="6">
        <v>6340</v>
      </c>
      <c r="B6341" s="47" t="str">
        <f t="shared" si="396"/>
        <v>000018C4</v>
      </c>
      <c r="C6341" s="47" t="str">
        <f>IFERROR(VLOOKUP(B6341,总表!A:B,2,0),"-")</f>
        <v>-</v>
      </c>
      <c r="D6341" s="6" t="str">
        <f t="shared" si="397"/>
        <v>-</v>
      </c>
      <c r="E6341" s="6" t="str">
        <f>IFERROR(VLOOKUP(B6341,总表!A:D,3,0),"-")</f>
        <v>-</v>
      </c>
      <c r="F6341" s="6" t="str">
        <f t="shared" si="398"/>
        <v>-</v>
      </c>
      <c r="H6341" s="6" t="str">
        <f>IF(IFERROR(VLOOKUP(B6341,总表!A:D,4,0),"露易")=0," ",IFERROR(VLOOKUP(B6341,总表!A:D,4,0),"-"))</f>
        <v>-</v>
      </c>
      <c r="I6341" s="6" t="str">
        <f t="shared" si="399"/>
        <v>-</v>
      </c>
    </row>
    <row r="6342" spans="1:9">
      <c r="A6342" s="6">
        <v>6341</v>
      </c>
      <c r="B6342" s="47" t="str">
        <f t="shared" si="396"/>
        <v>000018C5</v>
      </c>
      <c r="C6342" s="47" t="str">
        <f>IFERROR(VLOOKUP(B6342,总表!A:B,2,0),"-")</f>
        <v>-</v>
      </c>
      <c r="D6342" s="6" t="str">
        <f t="shared" si="397"/>
        <v>-</v>
      </c>
      <c r="E6342" s="6" t="str">
        <f>IFERROR(VLOOKUP(B6342,总表!A:D,3,0),"-")</f>
        <v>-</v>
      </c>
      <c r="F6342" s="6" t="str">
        <f t="shared" si="398"/>
        <v>-</v>
      </c>
      <c r="H6342" s="6" t="str">
        <f>IF(IFERROR(VLOOKUP(B6342,总表!A:D,4,0),"露易")=0," ",IFERROR(VLOOKUP(B6342,总表!A:D,4,0),"-"))</f>
        <v>-</v>
      </c>
      <c r="I6342" s="6" t="str">
        <f t="shared" si="399"/>
        <v>-</v>
      </c>
    </row>
    <row r="6343" spans="1:9">
      <c r="A6343" s="6">
        <v>6342</v>
      </c>
      <c r="B6343" s="47" t="str">
        <f t="shared" si="396"/>
        <v>000018C6</v>
      </c>
      <c r="C6343" s="47" t="str">
        <f>IFERROR(VLOOKUP(B6343,总表!A:B,2,0),"-")</f>
        <v>-</v>
      </c>
      <c r="D6343" s="6" t="str">
        <f t="shared" si="397"/>
        <v>-</v>
      </c>
      <c r="E6343" s="6" t="str">
        <f>IFERROR(VLOOKUP(B6343,总表!A:D,3,0),"-")</f>
        <v>-</v>
      </c>
      <c r="F6343" s="6" t="str">
        <f t="shared" si="398"/>
        <v>-</v>
      </c>
      <c r="H6343" s="6" t="str">
        <f>IF(IFERROR(VLOOKUP(B6343,总表!A:D,4,0),"露易")=0," ",IFERROR(VLOOKUP(B6343,总表!A:D,4,0),"-"))</f>
        <v>-</v>
      </c>
      <c r="I6343" s="6" t="str">
        <f t="shared" si="399"/>
        <v>-</v>
      </c>
    </row>
    <row r="6344" spans="1:9">
      <c r="A6344" s="6">
        <v>6343</v>
      </c>
      <c r="B6344" s="47" t="str">
        <f t="shared" si="396"/>
        <v>000018C7</v>
      </c>
      <c r="C6344" s="47" t="str">
        <f>IFERROR(VLOOKUP(B6344,总表!A:B,2,0),"-")</f>
        <v>-</v>
      </c>
      <c r="D6344" s="6" t="str">
        <f t="shared" si="397"/>
        <v>-</v>
      </c>
      <c r="E6344" s="6" t="str">
        <f>IFERROR(VLOOKUP(B6344,总表!A:D,3,0),"-")</f>
        <v>-</v>
      </c>
      <c r="F6344" s="6" t="str">
        <f t="shared" si="398"/>
        <v>-</v>
      </c>
      <c r="H6344" s="6" t="str">
        <f>IF(IFERROR(VLOOKUP(B6344,总表!A:D,4,0),"露易")=0," ",IFERROR(VLOOKUP(B6344,总表!A:D,4,0),"-"))</f>
        <v>-</v>
      </c>
      <c r="I6344" s="6" t="str">
        <f t="shared" si="399"/>
        <v>-</v>
      </c>
    </row>
    <row r="6345" spans="1:9">
      <c r="A6345" s="6">
        <v>6344</v>
      </c>
      <c r="B6345" s="47" t="str">
        <f t="shared" si="396"/>
        <v>000018C8</v>
      </c>
      <c r="C6345" s="47" t="str">
        <f>IFERROR(VLOOKUP(B6345,总表!A:B,2,0),"-")</f>
        <v>-</v>
      </c>
      <c r="D6345" s="6" t="str">
        <f t="shared" si="397"/>
        <v>-</v>
      </c>
      <c r="E6345" s="6" t="str">
        <f>IFERROR(VLOOKUP(B6345,总表!A:D,3,0),"-")</f>
        <v>-</v>
      </c>
      <c r="F6345" s="6" t="str">
        <f t="shared" si="398"/>
        <v>-</v>
      </c>
      <c r="H6345" s="6" t="str">
        <f>IF(IFERROR(VLOOKUP(B6345,总表!A:D,4,0),"露易")=0," ",IFERROR(VLOOKUP(B6345,总表!A:D,4,0),"-"))</f>
        <v>-</v>
      </c>
      <c r="I6345" s="6" t="str">
        <f t="shared" si="399"/>
        <v>-</v>
      </c>
    </row>
    <row r="6346" spans="1:9">
      <c r="A6346" s="6">
        <v>6345</v>
      </c>
      <c r="B6346" s="47" t="str">
        <f t="shared" si="396"/>
        <v>000018C9</v>
      </c>
      <c r="C6346" s="47" t="str">
        <f>IFERROR(VLOOKUP(B6346,总表!A:B,2,0),"-")</f>
        <v>-</v>
      </c>
      <c r="D6346" s="6" t="str">
        <f t="shared" si="397"/>
        <v>-</v>
      </c>
      <c r="E6346" s="6" t="str">
        <f>IFERROR(VLOOKUP(B6346,总表!A:D,3,0),"-")</f>
        <v>-</v>
      </c>
      <c r="F6346" s="6" t="str">
        <f t="shared" si="398"/>
        <v>-</v>
      </c>
      <c r="H6346" s="6" t="str">
        <f>IF(IFERROR(VLOOKUP(B6346,总表!A:D,4,0),"露易")=0," ",IFERROR(VLOOKUP(B6346,总表!A:D,4,0),"-"))</f>
        <v>-</v>
      </c>
      <c r="I6346" s="6" t="str">
        <f t="shared" si="399"/>
        <v>-</v>
      </c>
    </row>
    <row r="6347" spans="1:9">
      <c r="A6347" s="6">
        <v>6346</v>
      </c>
      <c r="B6347" s="47" t="str">
        <f t="shared" si="396"/>
        <v>000018CA</v>
      </c>
      <c r="C6347" s="47" t="str">
        <f>IFERROR(VLOOKUP(B6347,总表!A:B,2,0),"-")</f>
        <v>-</v>
      </c>
      <c r="D6347" s="6" t="str">
        <f t="shared" si="397"/>
        <v>-</v>
      </c>
      <c r="E6347" s="6" t="str">
        <f>IFERROR(VLOOKUP(B6347,总表!A:D,3,0),"-")</f>
        <v>-</v>
      </c>
      <c r="F6347" s="6" t="str">
        <f t="shared" si="398"/>
        <v>-</v>
      </c>
      <c r="H6347" s="6" t="str">
        <f>IF(IFERROR(VLOOKUP(B6347,总表!A:D,4,0),"露易")=0," ",IFERROR(VLOOKUP(B6347,总表!A:D,4,0),"-"))</f>
        <v>-</v>
      </c>
      <c r="I6347" s="6" t="str">
        <f t="shared" si="399"/>
        <v>-</v>
      </c>
    </row>
    <row r="6348" spans="1:9">
      <c r="A6348" s="6">
        <v>6347</v>
      </c>
      <c r="B6348" s="47" t="str">
        <f t="shared" si="396"/>
        <v>000018CB</v>
      </c>
      <c r="C6348" s="47" t="str">
        <f>IFERROR(VLOOKUP(B6348,总表!A:B,2,0),"-")</f>
        <v>-</v>
      </c>
      <c r="D6348" s="6" t="str">
        <f t="shared" si="397"/>
        <v>-</v>
      </c>
      <c r="E6348" s="6" t="str">
        <f>IFERROR(VLOOKUP(B6348,总表!A:D,3,0),"-")</f>
        <v>-</v>
      </c>
      <c r="F6348" s="6" t="str">
        <f t="shared" si="398"/>
        <v>-</v>
      </c>
      <c r="H6348" s="6" t="str">
        <f>IF(IFERROR(VLOOKUP(B6348,总表!A:D,4,0),"露易")=0," ",IFERROR(VLOOKUP(B6348,总表!A:D,4,0),"-"))</f>
        <v>-</v>
      </c>
      <c r="I6348" s="6" t="str">
        <f t="shared" si="399"/>
        <v>-</v>
      </c>
    </row>
    <row r="6349" spans="1:9">
      <c r="A6349" s="6">
        <v>6348</v>
      </c>
      <c r="B6349" s="47" t="str">
        <f t="shared" si="396"/>
        <v>000018CC</v>
      </c>
      <c r="C6349" s="47" t="str">
        <f>IFERROR(VLOOKUP(B6349,总表!A:B,2,0),"-")</f>
        <v>-</v>
      </c>
      <c r="D6349" s="6" t="str">
        <f t="shared" si="397"/>
        <v>-</v>
      </c>
      <c r="E6349" s="6" t="str">
        <f>IFERROR(VLOOKUP(B6349,总表!A:D,3,0),"-")</f>
        <v>-</v>
      </c>
      <c r="F6349" s="6" t="str">
        <f t="shared" si="398"/>
        <v>-</v>
      </c>
      <c r="H6349" s="6" t="str">
        <f>IF(IFERROR(VLOOKUP(B6349,总表!A:D,4,0),"露易")=0," ",IFERROR(VLOOKUP(B6349,总表!A:D,4,0),"-"))</f>
        <v>-</v>
      </c>
      <c r="I6349" s="6" t="str">
        <f t="shared" si="399"/>
        <v>-</v>
      </c>
    </row>
    <row r="6350" spans="1:9">
      <c r="A6350" s="6">
        <v>6349</v>
      </c>
      <c r="B6350" s="47" t="str">
        <f t="shared" si="396"/>
        <v>000018CD</v>
      </c>
      <c r="C6350" s="47" t="str">
        <f>IFERROR(VLOOKUP(B6350,总表!A:B,2,0),"-")</f>
        <v>-</v>
      </c>
      <c r="D6350" s="6" t="str">
        <f t="shared" si="397"/>
        <v>-</v>
      </c>
      <c r="E6350" s="6" t="str">
        <f>IFERROR(VLOOKUP(B6350,总表!A:D,3,0),"-")</f>
        <v>-</v>
      </c>
      <c r="F6350" s="6" t="str">
        <f t="shared" si="398"/>
        <v>-</v>
      </c>
      <c r="H6350" s="6" t="str">
        <f>IF(IFERROR(VLOOKUP(B6350,总表!A:D,4,0),"露易")=0," ",IFERROR(VLOOKUP(B6350,总表!A:D,4,0),"-"))</f>
        <v>-</v>
      </c>
      <c r="I6350" s="6" t="str">
        <f t="shared" si="399"/>
        <v>-</v>
      </c>
    </row>
    <row r="6351" spans="1:9">
      <c r="A6351" s="6">
        <v>6350</v>
      </c>
      <c r="B6351" s="47" t="str">
        <f t="shared" si="396"/>
        <v>000018CE</v>
      </c>
      <c r="C6351" s="47" t="str">
        <f>IFERROR(VLOOKUP(B6351,总表!A:B,2,0),"-")</f>
        <v>-</v>
      </c>
      <c r="D6351" s="6" t="str">
        <f t="shared" si="397"/>
        <v>-</v>
      </c>
      <c r="E6351" s="6" t="str">
        <f>IFERROR(VLOOKUP(B6351,总表!A:D,3,0),"-")</f>
        <v>-</v>
      </c>
      <c r="F6351" s="6" t="str">
        <f t="shared" si="398"/>
        <v>-</v>
      </c>
      <c r="H6351" s="6" t="str">
        <f>IF(IFERROR(VLOOKUP(B6351,总表!A:D,4,0),"露易")=0," ",IFERROR(VLOOKUP(B6351,总表!A:D,4,0),"-"))</f>
        <v>-</v>
      </c>
      <c r="I6351" s="6" t="str">
        <f t="shared" si="399"/>
        <v>-</v>
      </c>
    </row>
    <row r="6352" spans="1:9">
      <c r="A6352" s="6">
        <v>6351</v>
      </c>
      <c r="B6352" s="47" t="str">
        <f t="shared" si="396"/>
        <v>000018CF</v>
      </c>
      <c r="C6352" s="47" t="str">
        <f>IFERROR(VLOOKUP(B6352,总表!A:B,2,0),"-")</f>
        <v>-</v>
      </c>
      <c r="D6352" s="6" t="str">
        <f t="shared" si="397"/>
        <v>-</v>
      </c>
      <c r="E6352" s="6" t="str">
        <f>IFERROR(VLOOKUP(B6352,总表!A:D,3,0),"-")</f>
        <v>-</v>
      </c>
      <c r="F6352" s="6" t="str">
        <f t="shared" si="398"/>
        <v>-</v>
      </c>
      <c r="H6352" s="6" t="str">
        <f>IF(IFERROR(VLOOKUP(B6352,总表!A:D,4,0),"露易")=0," ",IFERROR(VLOOKUP(B6352,总表!A:D,4,0),"-"))</f>
        <v>-</v>
      </c>
      <c r="I6352" s="6" t="str">
        <f t="shared" si="399"/>
        <v>-</v>
      </c>
    </row>
    <row r="6353" spans="1:9">
      <c r="A6353" s="6">
        <v>6352</v>
      </c>
      <c r="B6353" s="47" t="str">
        <f t="shared" si="396"/>
        <v>000018D0</v>
      </c>
      <c r="C6353" s="47" t="str">
        <f>IFERROR(VLOOKUP(B6353,总表!A:B,2,0),"-")</f>
        <v>-</v>
      </c>
      <c r="D6353" s="6" t="str">
        <f t="shared" si="397"/>
        <v>-</v>
      </c>
      <c r="E6353" s="6" t="str">
        <f>IFERROR(VLOOKUP(B6353,总表!A:D,3,0),"-")</f>
        <v>-</v>
      </c>
      <c r="F6353" s="6" t="str">
        <f t="shared" si="398"/>
        <v>-</v>
      </c>
      <c r="H6353" s="6" t="str">
        <f>IF(IFERROR(VLOOKUP(B6353,总表!A:D,4,0),"露易")=0," ",IFERROR(VLOOKUP(B6353,总表!A:D,4,0),"-"))</f>
        <v>-</v>
      </c>
      <c r="I6353" s="6" t="str">
        <f t="shared" si="399"/>
        <v>-</v>
      </c>
    </row>
    <row r="6354" spans="1:9">
      <c r="A6354" s="6">
        <v>6353</v>
      </c>
      <c r="B6354" s="47" t="str">
        <f t="shared" si="396"/>
        <v>000018D1</v>
      </c>
      <c r="C6354" s="47" t="str">
        <f>IFERROR(VLOOKUP(B6354,总表!A:B,2,0),"-")</f>
        <v>-</v>
      </c>
      <c r="D6354" s="6" t="str">
        <f t="shared" si="397"/>
        <v>-</v>
      </c>
      <c r="E6354" s="6" t="str">
        <f>IFERROR(VLOOKUP(B6354,总表!A:D,3,0),"-")</f>
        <v>-</v>
      </c>
      <c r="F6354" s="6" t="str">
        <f t="shared" si="398"/>
        <v>-</v>
      </c>
      <c r="H6354" s="6" t="str">
        <f>IF(IFERROR(VLOOKUP(B6354,总表!A:D,4,0),"露易")=0," ",IFERROR(VLOOKUP(B6354,总表!A:D,4,0),"-"))</f>
        <v>-</v>
      </c>
      <c r="I6354" s="6" t="str">
        <f t="shared" si="399"/>
        <v>-</v>
      </c>
    </row>
    <row r="6355" spans="1:9">
      <c r="A6355" s="6">
        <v>6354</v>
      </c>
      <c r="B6355" s="47" t="str">
        <f t="shared" si="396"/>
        <v>000018D2</v>
      </c>
      <c r="C6355" s="47" t="str">
        <f>IFERROR(VLOOKUP(B6355,总表!A:B,2,0),"-")</f>
        <v>-</v>
      </c>
      <c r="D6355" s="6" t="str">
        <f t="shared" si="397"/>
        <v>-</v>
      </c>
      <c r="E6355" s="6" t="str">
        <f>IFERROR(VLOOKUP(B6355,总表!A:D,3,0),"-")</f>
        <v>-</v>
      </c>
      <c r="F6355" s="6" t="str">
        <f t="shared" si="398"/>
        <v>-</v>
      </c>
      <c r="H6355" s="6" t="str">
        <f>IF(IFERROR(VLOOKUP(B6355,总表!A:D,4,0),"露易")=0," ",IFERROR(VLOOKUP(B6355,总表!A:D,4,0),"-"))</f>
        <v>-</v>
      </c>
      <c r="I6355" s="6" t="str">
        <f t="shared" si="399"/>
        <v>-</v>
      </c>
    </row>
    <row r="6356" spans="1:9">
      <c r="A6356" s="6">
        <v>6355</v>
      </c>
      <c r="B6356" s="47" t="str">
        <f t="shared" si="396"/>
        <v>000018D3</v>
      </c>
      <c r="C6356" s="47" t="str">
        <f>IFERROR(VLOOKUP(B6356,总表!A:B,2,0),"-")</f>
        <v>-</v>
      </c>
      <c r="D6356" s="6" t="str">
        <f t="shared" si="397"/>
        <v>-</v>
      </c>
      <c r="E6356" s="6" t="str">
        <f>IFERROR(VLOOKUP(B6356,总表!A:D,3,0),"-")</f>
        <v>-</v>
      </c>
      <c r="F6356" s="6" t="str">
        <f t="shared" si="398"/>
        <v>-</v>
      </c>
      <c r="H6356" s="6" t="str">
        <f>IF(IFERROR(VLOOKUP(B6356,总表!A:D,4,0),"露易")=0," ",IFERROR(VLOOKUP(B6356,总表!A:D,4,0),"-"))</f>
        <v>-</v>
      </c>
      <c r="I6356" s="6" t="str">
        <f t="shared" si="399"/>
        <v>-</v>
      </c>
    </row>
    <row r="6357" spans="1:9">
      <c r="A6357" s="6">
        <v>6356</v>
      </c>
      <c r="B6357" s="47" t="str">
        <f t="shared" si="396"/>
        <v>000018D4</v>
      </c>
      <c r="C6357" s="47" t="str">
        <f>IFERROR(VLOOKUP(B6357,总表!A:B,2,0),"-")</f>
        <v>-</v>
      </c>
      <c r="D6357" s="6" t="str">
        <f t="shared" si="397"/>
        <v>-</v>
      </c>
      <c r="E6357" s="6" t="str">
        <f>IFERROR(VLOOKUP(B6357,总表!A:D,3,0),"-")</f>
        <v>-</v>
      </c>
      <c r="F6357" s="6" t="str">
        <f t="shared" si="398"/>
        <v>-</v>
      </c>
      <c r="H6357" s="6" t="str">
        <f>IF(IFERROR(VLOOKUP(B6357,总表!A:D,4,0),"露易")=0," ",IFERROR(VLOOKUP(B6357,总表!A:D,4,0),"-"))</f>
        <v>-</v>
      </c>
      <c r="I6357" s="6" t="str">
        <f t="shared" si="399"/>
        <v>-</v>
      </c>
    </row>
    <row r="6358" spans="1:9">
      <c r="A6358" s="6">
        <v>6357</v>
      </c>
      <c r="B6358" s="47" t="str">
        <f t="shared" si="396"/>
        <v>000018D5</v>
      </c>
      <c r="C6358" s="47" t="str">
        <f>IFERROR(VLOOKUP(B6358,总表!A:B,2,0),"-")</f>
        <v>-</v>
      </c>
      <c r="D6358" s="6" t="str">
        <f t="shared" si="397"/>
        <v>-</v>
      </c>
      <c r="E6358" s="6" t="str">
        <f>IFERROR(VLOOKUP(B6358,总表!A:D,3,0),"-")</f>
        <v>-</v>
      </c>
      <c r="F6358" s="6" t="str">
        <f t="shared" si="398"/>
        <v>-</v>
      </c>
      <c r="H6358" s="6" t="str">
        <f>IF(IFERROR(VLOOKUP(B6358,总表!A:D,4,0),"露易")=0," ",IFERROR(VLOOKUP(B6358,总表!A:D,4,0),"-"))</f>
        <v>-</v>
      </c>
      <c r="I6358" s="6" t="str">
        <f t="shared" si="399"/>
        <v>-</v>
      </c>
    </row>
    <row r="6359" spans="1:9">
      <c r="A6359" s="6">
        <v>6358</v>
      </c>
      <c r="B6359" s="47" t="str">
        <f t="shared" si="396"/>
        <v>000018D6</v>
      </c>
      <c r="C6359" s="47" t="str">
        <f>IFERROR(VLOOKUP(B6359,总表!A:B,2,0),"-")</f>
        <v>-</v>
      </c>
      <c r="D6359" s="6" t="str">
        <f t="shared" si="397"/>
        <v>-</v>
      </c>
      <c r="E6359" s="6" t="str">
        <f>IFERROR(VLOOKUP(B6359,总表!A:D,3,0),"-")</f>
        <v>-</v>
      </c>
      <c r="F6359" s="6" t="str">
        <f t="shared" si="398"/>
        <v>-</v>
      </c>
      <c r="H6359" s="6" t="str">
        <f>IF(IFERROR(VLOOKUP(B6359,总表!A:D,4,0),"露易")=0," ",IFERROR(VLOOKUP(B6359,总表!A:D,4,0),"-"))</f>
        <v>-</v>
      </c>
      <c r="I6359" s="6" t="str">
        <f t="shared" si="399"/>
        <v>-</v>
      </c>
    </row>
    <row r="6360" spans="1:9">
      <c r="A6360" s="6">
        <v>6359</v>
      </c>
      <c r="B6360" s="47" t="str">
        <f t="shared" si="396"/>
        <v>000018D7</v>
      </c>
      <c r="C6360" s="47" t="str">
        <f>IFERROR(VLOOKUP(B6360,总表!A:B,2,0),"-")</f>
        <v>-</v>
      </c>
      <c r="D6360" s="6" t="str">
        <f t="shared" si="397"/>
        <v>-</v>
      </c>
      <c r="E6360" s="6" t="str">
        <f>IFERROR(VLOOKUP(B6360,总表!A:D,3,0),"-")</f>
        <v>-</v>
      </c>
      <c r="F6360" s="6" t="str">
        <f t="shared" si="398"/>
        <v>-</v>
      </c>
      <c r="H6360" s="6" t="str">
        <f>IF(IFERROR(VLOOKUP(B6360,总表!A:D,4,0),"露易")=0," ",IFERROR(VLOOKUP(B6360,总表!A:D,4,0),"-"))</f>
        <v>-</v>
      </c>
      <c r="I6360" s="6" t="str">
        <f t="shared" si="399"/>
        <v>-</v>
      </c>
    </row>
    <row r="6361" spans="1:9">
      <c r="A6361" s="6">
        <v>6360</v>
      </c>
      <c r="B6361" s="47" t="str">
        <f t="shared" si="396"/>
        <v>000018D8</v>
      </c>
      <c r="C6361" s="47" t="str">
        <f>IFERROR(VLOOKUP(B6361,总表!A:B,2,0),"-")</f>
        <v>-</v>
      </c>
      <c r="D6361" s="6" t="str">
        <f t="shared" si="397"/>
        <v>-</v>
      </c>
      <c r="E6361" s="6" t="str">
        <f>IFERROR(VLOOKUP(B6361,总表!A:D,3,0),"-")</f>
        <v>-</v>
      </c>
      <c r="F6361" s="6" t="str">
        <f t="shared" si="398"/>
        <v>-</v>
      </c>
      <c r="H6361" s="6" t="str">
        <f>IF(IFERROR(VLOOKUP(B6361,总表!A:D,4,0),"露易")=0," ",IFERROR(VLOOKUP(B6361,总表!A:D,4,0),"-"))</f>
        <v>-</v>
      </c>
      <c r="I6361" s="6" t="str">
        <f t="shared" si="399"/>
        <v>-</v>
      </c>
    </row>
    <row r="6362" spans="1:9">
      <c r="A6362" s="6">
        <v>6361</v>
      </c>
      <c r="B6362" s="47" t="str">
        <f t="shared" si="396"/>
        <v>000018D9</v>
      </c>
      <c r="C6362" s="47" t="str">
        <f>IFERROR(VLOOKUP(B6362,总表!A:B,2,0),"-")</f>
        <v>-</v>
      </c>
      <c r="D6362" s="6" t="str">
        <f t="shared" si="397"/>
        <v>-</v>
      </c>
      <c r="E6362" s="6" t="str">
        <f>IFERROR(VLOOKUP(B6362,总表!A:D,3,0),"-")</f>
        <v>-</v>
      </c>
      <c r="F6362" s="6" t="str">
        <f t="shared" si="398"/>
        <v>-</v>
      </c>
      <c r="H6362" s="6" t="str">
        <f>IF(IFERROR(VLOOKUP(B6362,总表!A:D,4,0),"露易")=0," ",IFERROR(VLOOKUP(B6362,总表!A:D,4,0),"-"))</f>
        <v>-</v>
      </c>
      <c r="I6362" s="6" t="str">
        <f t="shared" si="399"/>
        <v>-</v>
      </c>
    </row>
    <row r="6363" spans="1:9">
      <c r="A6363" s="6">
        <v>6362</v>
      </c>
      <c r="B6363" s="47" t="str">
        <f t="shared" si="396"/>
        <v>000018DA</v>
      </c>
      <c r="C6363" s="47" t="str">
        <f>IFERROR(VLOOKUP(B6363,总表!A:B,2,0),"-")</f>
        <v>-</v>
      </c>
      <c r="D6363" s="6" t="str">
        <f t="shared" si="397"/>
        <v>-</v>
      </c>
      <c r="E6363" s="6" t="str">
        <f>IFERROR(VLOOKUP(B6363,总表!A:D,3,0),"-")</f>
        <v>-</v>
      </c>
      <c r="F6363" s="6" t="str">
        <f t="shared" si="398"/>
        <v>-</v>
      </c>
      <c r="H6363" s="6" t="str">
        <f>IF(IFERROR(VLOOKUP(B6363,总表!A:D,4,0),"露易")=0," ",IFERROR(VLOOKUP(B6363,总表!A:D,4,0),"-"))</f>
        <v>-</v>
      </c>
      <c r="I6363" s="6" t="str">
        <f t="shared" si="399"/>
        <v>-</v>
      </c>
    </row>
    <row r="6364" spans="1:9">
      <c r="A6364" s="6">
        <v>6363</v>
      </c>
      <c r="B6364" s="47" t="str">
        <f t="shared" si="396"/>
        <v>000018DB</v>
      </c>
      <c r="C6364" s="47" t="str">
        <f>IFERROR(VLOOKUP(B6364,总表!A:B,2,0),"-")</f>
        <v>-</v>
      </c>
      <c r="D6364" s="6" t="str">
        <f t="shared" si="397"/>
        <v>-</v>
      </c>
      <c r="E6364" s="6" t="str">
        <f>IFERROR(VLOOKUP(B6364,总表!A:D,3,0),"-")</f>
        <v>-</v>
      </c>
      <c r="F6364" s="6" t="str">
        <f t="shared" si="398"/>
        <v>-</v>
      </c>
      <c r="H6364" s="6" t="str">
        <f>IF(IFERROR(VLOOKUP(B6364,总表!A:D,4,0),"露易")=0," ",IFERROR(VLOOKUP(B6364,总表!A:D,4,0),"-"))</f>
        <v>-</v>
      </c>
      <c r="I6364" s="6" t="str">
        <f t="shared" si="399"/>
        <v>-</v>
      </c>
    </row>
    <row r="6365" spans="1:9">
      <c r="A6365" s="6">
        <v>6364</v>
      </c>
      <c r="B6365" s="47" t="str">
        <f t="shared" si="396"/>
        <v>000018DC</v>
      </c>
      <c r="C6365" s="47" t="str">
        <f>IFERROR(VLOOKUP(B6365,总表!A:B,2,0),"-")</f>
        <v>-</v>
      </c>
      <c r="D6365" s="6" t="str">
        <f t="shared" si="397"/>
        <v>-</v>
      </c>
      <c r="E6365" s="6" t="str">
        <f>IFERROR(VLOOKUP(B6365,总表!A:D,3,0),"-")</f>
        <v>-</v>
      </c>
      <c r="F6365" s="6" t="str">
        <f t="shared" si="398"/>
        <v>-</v>
      </c>
      <c r="H6365" s="6" t="str">
        <f>IF(IFERROR(VLOOKUP(B6365,总表!A:D,4,0),"露易")=0," ",IFERROR(VLOOKUP(B6365,总表!A:D,4,0),"-"))</f>
        <v>-</v>
      </c>
      <c r="I6365" s="6" t="str">
        <f t="shared" si="399"/>
        <v>-</v>
      </c>
    </row>
    <row r="6366" spans="1:9">
      <c r="A6366" s="6">
        <v>6365</v>
      </c>
      <c r="B6366" s="47" t="str">
        <f t="shared" si="396"/>
        <v>000018DD</v>
      </c>
      <c r="C6366" s="47" t="str">
        <f>IFERROR(VLOOKUP(B6366,总表!A:B,2,0),"-")</f>
        <v>-</v>
      </c>
      <c r="D6366" s="6" t="str">
        <f t="shared" si="397"/>
        <v>-</v>
      </c>
      <c r="E6366" s="6" t="str">
        <f>IFERROR(VLOOKUP(B6366,总表!A:D,3,0),"-")</f>
        <v>-</v>
      </c>
      <c r="F6366" s="6" t="str">
        <f t="shared" si="398"/>
        <v>-</v>
      </c>
      <c r="H6366" s="6" t="str">
        <f>IF(IFERROR(VLOOKUP(B6366,总表!A:D,4,0),"露易")=0," ",IFERROR(VLOOKUP(B6366,总表!A:D,4,0),"-"))</f>
        <v>-</v>
      </c>
      <c r="I6366" s="6" t="str">
        <f t="shared" si="399"/>
        <v>-</v>
      </c>
    </row>
    <row r="6367" spans="1:9">
      <c r="A6367" s="6">
        <v>6366</v>
      </c>
      <c r="B6367" s="47" t="str">
        <f t="shared" si="396"/>
        <v>000018DE</v>
      </c>
      <c r="C6367" s="47" t="str">
        <f>IFERROR(VLOOKUP(B6367,总表!A:B,2,0),"-")</f>
        <v>-</v>
      </c>
      <c r="D6367" s="6" t="str">
        <f t="shared" si="397"/>
        <v>-</v>
      </c>
      <c r="E6367" s="6" t="str">
        <f>IFERROR(VLOOKUP(B6367,总表!A:D,3,0),"-")</f>
        <v>-</v>
      </c>
      <c r="F6367" s="6" t="str">
        <f t="shared" si="398"/>
        <v>-</v>
      </c>
      <c r="H6367" s="6" t="str">
        <f>IF(IFERROR(VLOOKUP(B6367,总表!A:D,4,0),"露易")=0," ",IFERROR(VLOOKUP(B6367,总表!A:D,4,0),"-"))</f>
        <v>-</v>
      </c>
      <c r="I6367" s="6" t="str">
        <f t="shared" si="399"/>
        <v>-</v>
      </c>
    </row>
    <row r="6368" spans="1:9">
      <c r="A6368" s="6">
        <v>6367</v>
      </c>
      <c r="B6368" s="47" t="str">
        <f t="shared" si="396"/>
        <v>000018DF</v>
      </c>
      <c r="C6368" s="47" t="str">
        <f>IFERROR(VLOOKUP(B6368,总表!A:B,2,0),"-")</f>
        <v>-</v>
      </c>
      <c r="D6368" s="6" t="str">
        <f t="shared" si="397"/>
        <v>-</v>
      </c>
      <c r="E6368" s="6" t="str">
        <f>IFERROR(VLOOKUP(B6368,总表!A:D,3,0),"-")</f>
        <v>-</v>
      </c>
      <c r="F6368" s="6" t="str">
        <f t="shared" si="398"/>
        <v>-</v>
      </c>
      <c r="H6368" s="6" t="str">
        <f>IF(IFERROR(VLOOKUP(B6368,总表!A:D,4,0),"露易")=0," ",IFERROR(VLOOKUP(B6368,总表!A:D,4,0),"-"))</f>
        <v>-</v>
      </c>
      <c r="I6368" s="6" t="str">
        <f t="shared" si="399"/>
        <v>-</v>
      </c>
    </row>
    <row r="6369" spans="1:9">
      <c r="A6369" s="6">
        <v>6368</v>
      </c>
      <c r="B6369" s="47" t="str">
        <f t="shared" si="396"/>
        <v>000018E0</v>
      </c>
      <c r="C6369" s="47" t="str">
        <f>IFERROR(VLOOKUP(B6369,总表!A:B,2,0),"-")</f>
        <v>-</v>
      </c>
      <c r="D6369" s="6" t="str">
        <f t="shared" si="397"/>
        <v>-</v>
      </c>
      <c r="E6369" s="6" t="str">
        <f>IFERROR(VLOOKUP(B6369,总表!A:D,3,0),"-")</f>
        <v>-</v>
      </c>
      <c r="F6369" s="6" t="str">
        <f t="shared" si="398"/>
        <v>-</v>
      </c>
      <c r="H6369" s="6" t="str">
        <f>IF(IFERROR(VLOOKUP(B6369,总表!A:D,4,0),"露易")=0," ",IFERROR(VLOOKUP(B6369,总表!A:D,4,0),"-"))</f>
        <v>-</v>
      </c>
      <c r="I6369" s="6" t="str">
        <f t="shared" si="399"/>
        <v>-</v>
      </c>
    </row>
    <row r="6370" spans="1:9">
      <c r="A6370" s="6">
        <v>6369</v>
      </c>
      <c r="B6370" s="47" t="str">
        <f t="shared" si="396"/>
        <v>000018E1</v>
      </c>
      <c r="C6370" s="47" t="str">
        <f>IFERROR(VLOOKUP(B6370,总表!A:B,2,0),"-")</f>
        <v>-</v>
      </c>
      <c r="D6370" s="6" t="str">
        <f t="shared" si="397"/>
        <v>-</v>
      </c>
      <c r="E6370" s="6" t="str">
        <f>IFERROR(VLOOKUP(B6370,总表!A:D,3,0),"-")</f>
        <v>-</v>
      </c>
      <c r="F6370" s="6" t="str">
        <f t="shared" si="398"/>
        <v>-</v>
      </c>
      <c r="H6370" s="6" t="str">
        <f>IF(IFERROR(VLOOKUP(B6370,总表!A:D,4,0),"露易")=0," ",IFERROR(VLOOKUP(B6370,总表!A:D,4,0),"-"))</f>
        <v>-</v>
      </c>
      <c r="I6370" s="6" t="str">
        <f t="shared" si="399"/>
        <v>-</v>
      </c>
    </row>
    <row r="6371" spans="1:9">
      <c r="A6371" s="6">
        <v>6370</v>
      </c>
      <c r="B6371" s="47" t="str">
        <f t="shared" si="396"/>
        <v>000018E2</v>
      </c>
      <c r="C6371" s="47" t="str">
        <f>IFERROR(VLOOKUP(B6371,总表!A:B,2,0),"-")</f>
        <v>-</v>
      </c>
      <c r="D6371" s="6" t="str">
        <f t="shared" si="397"/>
        <v>-</v>
      </c>
      <c r="E6371" s="6" t="str">
        <f>IFERROR(VLOOKUP(B6371,总表!A:D,3,0),"-")</f>
        <v>-</v>
      </c>
      <c r="F6371" s="6" t="str">
        <f t="shared" si="398"/>
        <v>-</v>
      </c>
      <c r="H6371" s="6" t="str">
        <f>IF(IFERROR(VLOOKUP(B6371,总表!A:D,4,0),"露易")=0," ",IFERROR(VLOOKUP(B6371,总表!A:D,4,0),"-"))</f>
        <v>-</v>
      </c>
      <c r="I6371" s="6" t="str">
        <f t="shared" si="399"/>
        <v>-</v>
      </c>
    </row>
    <row r="6372" spans="1:9">
      <c r="A6372" s="6">
        <v>6371</v>
      </c>
      <c r="B6372" s="47" t="str">
        <f t="shared" si="396"/>
        <v>000018E3</v>
      </c>
      <c r="C6372" s="47" t="str">
        <f>IFERROR(VLOOKUP(B6372,总表!A:B,2,0),"-")</f>
        <v>-</v>
      </c>
      <c r="D6372" s="6" t="str">
        <f t="shared" si="397"/>
        <v>-</v>
      </c>
      <c r="E6372" s="6" t="str">
        <f>IFERROR(VLOOKUP(B6372,总表!A:D,3,0),"-")</f>
        <v>-</v>
      </c>
      <c r="F6372" s="6" t="str">
        <f t="shared" si="398"/>
        <v>-</v>
      </c>
      <c r="H6372" s="6" t="str">
        <f>IF(IFERROR(VLOOKUP(B6372,总表!A:D,4,0),"露易")=0," ",IFERROR(VLOOKUP(B6372,总表!A:D,4,0),"-"))</f>
        <v>-</v>
      </c>
      <c r="I6372" s="6" t="str">
        <f t="shared" si="399"/>
        <v>-</v>
      </c>
    </row>
    <row r="6373" spans="1:9">
      <c r="A6373" s="6">
        <v>6372</v>
      </c>
      <c r="B6373" s="47" t="str">
        <f t="shared" si="396"/>
        <v>000018E4</v>
      </c>
      <c r="C6373" s="47" t="str">
        <f>IFERROR(VLOOKUP(B6373,总表!A:B,2,0),"-")</f>
        <v>-</v>
      </c>
      <c r="D6373" s="6" t="str">
        <f t="shared" si="397"/>
        <v>-</v>
      </c>
      <c r="E6373" s="6" t="str">
        <f>IFERROR(VLOOKUP(B6373,总表!A:D,3,0),"-")</f>
        <v>-</v>
      </c>
      <c r="F6373" s="6" t="str">
        <f t="shared" si="398"/>
        <v>-</v>
      </c>
      <c r="H6373" s="6" t="str">
        <f>IF(IFERROR(VLOOKUP(B6373,总表!A:D,4,0),"露易")=0," ",IFERROR(VLOOKUP(B6373,总表!A:D,4,0),"-"))</f>
        <v>-</v>
      </c>
      <c r="I6373" s="6" t="str">
        <f t="shared" si="399"/>
        <v>-</v>
      </c>
    </row>
    <row r="6374" spans="1:9">
      <c r="A6374" s="6">
        <v>6373</v>
      </c>
      <c r="B6374" s="47" t="str">
        <f t="shared" si="396"/>
        <v>000018E5</v>
      </c>
      <c r="C6374" s="47" t="str">
        <f>IFERROR(VLOOKUP(B6374,总表!A:B,2,0),"-")</f>
        <v>-</v>
      </c>
      <c r="D6374" s="6" t="str">
        <f t="shared" si="397"/>
        <v>-</v>
      </c>
      <c r="E6374" s="6" t="str">
        <f>IFERROR(VLOOKUP(B6374,总表!A:D,3,0),"-")</f>
        <v>-</v>
      </c>
      <c r="F6374" s="6" t="str">
        <f t="shared" si="398"/>
        <v>-</v>
      </c>
      <c r="H6374" s="6" t="str">
        <f>IF(IFERROR(VLOOKUP(B6374,总表!A:D,4,0),"露易")=0," ",IFERROR(VLOOKUP(B6374,总表!A:D,4,0),"-"))</f>
        <v>-</v>
      </c>
      <c r="I6374" s="6" t="str">
        <f t="shared" si="399"/>
        <v>-</v>
      </c>
    </row>
    <row r="6375" spans="1:9">
      <c r="A6375" s="6">
        <v>6374</v>
      </c>
      <c r="B6375" s="47" t="str">
        <f t="shared" si="396"/>
        <v>000018E6</v>
      </c>
      <c r="C6375" s="47" t="str">
        <f>IFERROR(VLOOKUP(B6375,总表!A:B,2,0),"-")</f>
        <v>-</v>
      </c>
      <c r="D6375" s="6" t="str">
        <f t="shared" si="397"/>
        <v>-</v>
      </c>
      <c r="E6375" s="6" t="str">
        <f>IFERROR(VLOOKUP(B6375,总表!A:D,3,0),"-")</f>
        <v>-</v>
      </c>
      <c r="F6375" s="6" t="str">
        <f t="shared" si="398"/>
        <v>-</v>
      </c>
      <c r="H6375" s="6" t="str">
        <f>IF(IFERROR(VLOOKUP(B6375,总表!A:D,4,0),"露易")=0," ",IFERROR(VLOOKUP(B6375,总表!A:D,4,0),"-"))</f>
        <v>-</v>
      </c>
      <c r="I6375" s="6" t="str">
        <f t="shared" si="399"/>
        <v>-</v>
      </c>
    </row>
    <row r="6376" spans="1:9">
      <c r="A6376" s="6">
        <v>6375</v>
      </c>
      <c r="B6376" s="47" t="str">
        <f t="shared" si="396"/>
        <v>000018E7</v>
      </c>
      <c r="C6376" s="47" t="str">
        <f>IFERROR(VLOOKUP(B6376,总表!A:B,2,0),"-")</f>
        <v>-</v>
      </c>
      <c r="D6376" s="6" t="str">
        <f t="shared" si="397"/>
        <v>-</v>
      </c>
      <c r="E6376" s="6" t="str">
        <f>IFERROR(VLOOKUP(B6376,总表!A:D,3,0),"-")</f>
        <v>-</v>
      </c>
      <c r="F6376" s="6" t="str">
        <f t="shared" si="398"/>
        <v>-</v>
      </c>
      <c r="H6376" s="6" t="str">
        <f>IF(IFERROR(VLOOKUP(B6376,总表!A:D,4,0),"露易")=0," ",IFERROR(VLOOKUP(B6376,总表!A:D,4,0),"-"))</f>
        <v>-</v>
      </c>
      <c r="I6376" s="6" t="str">
        <f t="shared" si="399"/>
        <v>-</v>
      </c>
    </row>
    <row r="6377" spans="1:9">
      <c r="A6377" s="6">
        <v>6376</v>
      </c>
      <c r="B6377" s="47" t="str">
        <f t="shared" si="396"/>
        <v>000018E8</v>
      </c>
      <c r="C6377" s="47" t="str">
        <f>IFERROR(VLOOKUP(B6377,总表!A:B,2,0),"-")</f>
        <v>-</v>
      </c>
      <c r="D6377" s="6" t="str">
        <f t="shared" si="397"/>
        <v>-</v>
      </c>
      <c r="E6377" s="6" t="str">
        <f>IFERROR(VLOOKUP(B6377,总表!A:D,3,0),"-")</f>
        <v>-</v>
      </c>
      <c r="F6377" s="6" t="str">
        <f t="shared" si="398"/>
        <v>-</v>
      </c>
      <c r="H6377" s="6" t="str">
        <f>IF(IFERROR(VLOOKUP(B6377,总表!A:D,4,0),"露易")=0," ",IFERROR(VLOOKUP(B6377,总表!A:D,4,0),"-"))</f>
        <v>-</v>
      </c>
      <c r="I6377" s="6" t="str">
        <f t="shared" si="399"/>
        <v>-</v>
      </c>
    </row>
    <row r="6378" spans="1:9">
      <c r="A6378" s="6">
        <v>6377</v>
      </c>
      <c r="B6378" s="47" t="str">
        <f t="shared" si="396"/>
        <v>000018E9</v>
      </c>
      <c r="C6378" s="47" t="str">
        <f>IFERROR(VLOOKUP(B6378,总表!A:B,2,0),"-")</f>
        <v>-</v>
      </c>
      <c r="D6378" s="6" t="str">
        <f t="shared" si="397"/>
        <v>-</v>
      </c>
      <c r="E6378" s="6" t="str">
        <f>IFERROR(VLOOKUP(B6378,总表!A:D,3,0),"-")</f>
        <v>-</v>
      </c>
      <c r="F6378" s="6" t="str">
        <f t="shared" si="398"/>
        <v>-</v>
      </c>
      <c r="H6378" s="6" t="str">
        <f>IF(IFERROR(VLOOKUP(B6378,总表!A:D,4,0),"露易")=0," ",IFERROR(VLOOKUP(B6378,总表!A:D,4,0),"-"))</f>
        <v>-</v>
      </c>
      <c r="I6378" s="6" t="str">
        <f t="shared" si="399"/>
        <v>-</v>
      </c>
    </row>
    <row r="6379" spans="1:9">
      <c r="A6379" s="6">
        <v>6378</v>
      </c>
      <c r="B6379" s="47" t="str">
        <f t="shared" si="396"/>
        <v>000018EA</v>
      </c>
      <c r="C6379" s="47" t="str">
        <f>IFERROR(VLOOKUP(B6379,总表!A:B,2,0),"-")</f>
        <v>-</v>
      </c>
      <c r="D6379" s="6" t="str">
        <f t="shared" si="397"/>
        <v>-</v>
      </c>
      <c r="E6379" s="6" t="str">
        <f>IFERROR(VLOOKUP(B6379,总表!A:D,3,0),"-")</f>
        <v>-</v>
      </c>
      <c r="F6379" s="6" t="str">
        <f t="shared" si="398"/>
        <v>-</v>
      </c>
      <c r="H6379" s="6" t="str">
        <f>IF(IFERROR(VLOOKUP(B6379,总表!A:D,4,0),"露易")=0," ",IFERROR(VLOOKUP(B6379,总表!A:D,4,0),"-"))</f>
        <v>-</v>
      </c>
      <c r="I6379" s="6" t="str">
        <f t="shared" si="399"/>
        <v>-</v>
      </c>
    </row>
    <row r="6380" spans="1:9">
      <c r="A6380" s="6">
        <v>6379</v>
      </c>
      <c r="B6380" s="47" t="str">
        <f t="shared" si="396"/>
        <v>000018EB</v>
      </c>
      <c r="C6380" s="47" t="str">
        <f>IFERROR(VLOOKUP(B6380,总表!A:B,2,0),"-")</f>
        <v>-</v>
      </c>
      <c r="D6380" s="6" t="str">
        <f t="shared" si="397"/>
        <v>-</v>
      </c>
      <c r="E6380" s="6" t="str">
        <f>IFERROR(VLOOKUP(B6380,总表!A:D,3,0),"-")</f>
        <v>-</v>
      </c>
      <c r="F6380" s="6" t="str">
        <f t="shared" si="398"/>
        <v>-</v>
      </c>
      <c r="H6380" s="6" t="str">
        <f>IF(IFERROR(VLOOKUP(B6380,总表!A:D,4,0),"露易")=0," ",IFERROR(VLOOKUP(B6380,总表!A:D,4,0),"-"))</f>
        <v>-</v>
      </c>
      <c r="I6380" s="6" t="str">
        <f t="shared" si="399"/>
        <v>-</v>
      </c>
    </row>
    <row r="6381" spans="1:9">
      <c r="A6381" s="6">
        <v>6380</v>
      </c>
      <c r="B6381" s="47" t="str">
        <f t="shared" si="396"/>
        <v>000018EC</v>
      </c>
      <c r="C6381" s="47" t="str">
        <f>IFERROR(VLOOKUP(B6381,总表!A:B,2,0),"-")</f>
        <v>-</v>
      </c>
      <c r="D6381" s="6" t="str">
        <f t="shared" si="397"/>
        <v>-</v>
      </c>
      <c r="E6381" s="6" t="str">
        <f>IFERROR(VLOOKUP(B6381,总表!A:D,3,0),"-")</f>
        <v>-</v>
      </c>
      <c r="F6381" s="6" t="str">
        <f t="shared" si="398"/>
        <v>-</v>
      </c>
      <c r="H6381" s="6" t="str">
        <f>IF(IFERROR(VLOOKUP(B6381,总表!A:D,4,0),"露易")=0," ",IFERROR(VLOOKUP(B6381,总表!A:D,4,0),"-"))</f>
        <v>-</v>
      </c>
      <c r="I6381" s="6" t="str">
        <f t="shared" si="399"/>
        <v>-</v>
      </c>
    </row>
    <row r="6382" spans="1:9">
      <c r="A6382" s="6">
        <v>6381</v>
      </c>
      <c r="B6382" s="47" t="str">
        <f t="shared" si="396"/>
        <v>000018ED</v>
      </c>
      <c r="C6382" s="47" t="str">
        <f>IFERROR(VLOOKUP(B6382,总表!A:B,2,0),"-")</f>
        <v>-</v>
      </c>
      <c r="D6382" s="6" t="str">
        <f t="shared" si="397"/>
        <v>-</v>
      </c>
      <c r="E6382" s="6" t="str">
        <f>IFERROR(VLOOKUP(B6382,总表!A:D,3,0),"-")</f>
        <v>-</v>
      </c>
      <c r="F6382" s="6" t="str">
        <f t="shared" si="398"/>
        <v>-</v>
      </c>
      <c r="H6382" s="6" t="str">
        <f>IF(IFERROR(VLOOKUP(B6382,总表!A:D,4,0),"露易")=0," ",IFERROR(VLOOKUP(B6382,总表!A:D,4,0),"-"))</f>
        <v>-</v>
      </c>
      <c r="I6382" s="6" t="str">
        <f t="shared" si="399"/>
        <v>-</v>
      </c>
    </row>
    <row r="6383" spans="1:9">
      <c r="A6383" s="6">
        <v>6382</v>
      </c>
      <c r="B6383" s="47" t="str">
        <f t="shared" si="396"/>
        <v>000018EE</v>
      </c>
      <c r="C6383" s="47" t="str">
        <f>IFERROR(VLOOKUP(B6383,总表!A:B,2,0),"-")</f>
        <v>-</v>
      </c>
      <c r="D6383" s="6" t="str">
        <f t="shared" si="397"/>
        <v>-</v>
      </c>
      <c r="E6383" s="6" t="str">
        <f>IFERROR(VLOOKUP(B6383,总表!A:D,3,0),"-")</f>
        <v>-</v>
      </c>
      <c r="F6383" s="6" t="str">
        <f t="shared" si="398"/>
        <v>-</v>
      </c>
      <c r="H6383" s="6" t="str">
        <f>IF(IFERROR(VLOOKUP(B6383,总表!A:D,4,0),"露易")=0," ",IFERROR(VLOOKUP(B6383,总表!A:D,4,0),"-"))</f>
        <v>-</v>
      </c>
      <c r="I6383" s="6" t="str">
        <f t="shared" si="399"/>
        <v>-</v>
      </c>
    </row>
    <row r="6384" spans="1:9">
      <c r="A6384" s="6">
        <v>6383</v>
      </c>
      <c r="B6384" s="47" t="str">
        <f t="shared" si="396"/>
        <v>000018EF</v>
      </c>
      <c r="C6384" s="47" t="str">
        <f>IFERROR(VLOOKUP(B6384,总表!A:B,2,0),"-")</f>
        <v>-</v>
      </c>
      <c r="D6384" s="6" t="str">
        <f t="shared" si="397"/>
        <v>-</v>
      </c>
      <c r="E6384" s="6" t="str">
        <f>IFERROR(VLOOKUP(B6384,总表!A:D,3,0),"-")</f>
        <v>-</v>
      </c>
      <c r="F6384" s="6" t="str">
        <f t="shared" si="398"/>
        <v>-</v>
      </c>
      <c r="H6384" s="6" t="str">
        <f>IF(IFERROR(VLOOKUP(B6384,总表!A:D,4,0),"露易")=0," ",IFERROR(VLOOKUP(B6384,总表!A:D,4,0),"-"))</f>
        <v>-</v>
      </c>
      <c r="I6384" s="6" t="str">
        <f t="shared" si="399"/>
        <v>-</v>
      </c>
    </row>
    <row r="6385" spans="1:9">
      <c r="A6385" s="6">
        <v>6384</v>
      </c>
      <c r="B6385" s="47" t="str">
        <f t="shared" si="396"/>
        <v>000018F0</v>
      </c>
      <c r="C6385" s="47" t="str">
        <f>IFERROR(VLOOKUP(B6385,总表!A:B,2,0),"-")</f>
        <v>-</v>
      </c>
      <c r="D6385" s="6" t="str">
        <f t="shared" si="397"/>
        <v>-</v>
      </c>
      <c r="E6385" s="6" t="str">
        <f>IFERROR(VLOOKUP(B6385,总表!A:D,3,0),"-")</f>
        <v>-</v>
      </c>
      <c r="F6385" s="6" t="str">
        <f t="shared" si="398"/>
        <v>-</v>
      </c>
      <c r="H6385" s="6" t="str">
        <f>IF(IFERROR(VLOOKUP(B6385,总表!A:D,4,0),"露易")=0," ",IFERROR(VLOOKUP(B6385,总表!A:D,4,0),"-"))</f>
        <v>-</v>
      </c>
      <c r="I6385" s="6" t="str">
        <f t="shared" si="399"/>
        <v>-</v>
      </c>
    </row>
    <row r="6386" spans="1:9">
      <c r="A6386" s="6">
        <v>6385</v>
      </c>
      <c r="B6386" s="47" t="str">
        <f t="shared" si="396"/>
        <v>000018F1</v>
      </c>
      <c r="C6386" s="47" t="str">
        <f>IFERROR(VLOOKUP(B6386,总表!A:B,2,0),"-")</f>
        <v>-</v>
      </c>
      <c r="D6386" s="6" t="str">
        <f t="shared" si="397"/>
        <v>-</v>
      </c>
      <c r="E6386" s="6" t="str">
        <f>IFERROR(VLOOKUP(B6386,总表!A:D,3,0),"-")</f>
        <v>-</v>
      </c>
      <c r="F6386" s="6" t="str">
        <f t="shared" si="398"/>
        <v>-</v>
      </c>
      <c r="H6386" s="6" t="str">
        <f>IF(IFERROR(VLOOKUP(B6386,总表!A:D,4,0),"露易")=0," ",IFERROR(VLOOKUP(B6386,总表!A:D,4,0),"-"))</f>
        <v>-</v>
      </c>
      <c r="I6386" s="6" t="str">
        <f t="shared" si="399"/>
        <v>-</v>
      </c>
    </row>
    <row r="6387" spans="1:9">
      <c r="A6387" s="6">
        <v>6386</v>
      </c>
      <c r="B6387" s="47" t="str">
        <f t="shared" si="396"/>
        <v>000018F2</v>
      </c>
      <c r="C6387" s="47" t="str">
        <f>IFERROR(VLOOKUP(B6387,总表!A:B,2,0),"-")</f>
        <v>-</v>
      </c>
      <c r="D6387" s="6" t="str">
        <f t="shared" si="397"/>
        <v>-</v>
      </c>
      <c r="E6387" s="6" t="str">
        <f>IFERROR(VLOOKUP(B6387,总表!A:D,3,0),"-")</f>
        <v>-</v>
      </c>
      <c r="F6387" s="6" t="str">
        <f t="shared" si="398"/>
        <v>-</v>
      </c>
      <c r="H6387" s="6" t="str">
        <f>IF(IFERROR(VLOOKUP(B6387,总表!A:D,4,0),"露易")=0," ",IFERROR(VLOOKUP(B6387,总表!A:D,4,0),"-"))</f>
        <v>-</v>
      </c>
      <c r="I6387" s="6" t="str">
        <f t="shared" si="399"/>
        <v>-</v>
      </c>
    </row>
    <row r="6388" spans="1:9">
      <c r="A6388" s="6">
        <v>6387</v>
      </c>
      <c r="B6388" s="47" t="str">
        <f t="shared" si="396"/>
        <v>000018F3</v>
      </c>
      <c r="C6388" s="47" t="str">
        <f>IFERROR(VLOOKUP(B6388,总表!A:B,2,0),"-")</f>
        <v>-</v>
      </c>
      <c r="D6388" s="6" t="str">
        <f t="shared" si="397"/>
        <v>-</v>
      </c>
      <c r="E6388" s="6" t="str">
        <f>IFERROR(VLOOKUP(B6388,总表!A:D,3,0),"-")</f>
        <v>-</v>
      </c>
      <c r="F6388" s="6" t="str">
        <f t="shared" si="398"/>
        <v>-</v>
      </c>
      <c r="H6388" s="6" t="str">
        <f>IF(IFERROR(VLOOKUP(B6388,总表!A:D,4,0),"露易")=0," ",IFERROR(VLOOKUP(B6388,总表!A:D,4,0),"-"))</f>
        <v>-</v>
      </c>
      <c r="I6388" s="6" t="str">
        <f t="shared" si="399"/>
        <v>-</v>
      </c>
    </row>
    <row r="6389" spans="1:9">
      <c r="A6389" s="6">
        <v>6388</v>
      </c>
      <c r="B6389" s="47" t="str">
        <f t="shared" si="396"/>
        <v>000018F4</v>
      </c>
      <c r="C6389" s="47" t="str">
        <f>IFERROR(VLOOKUP(B6389,总表!A:B,2,0),"-")</f>
        <v>-</v>
      </c>
      <c r="D6389" s="6" t="str">
        <f t="shared" si="397"/>
        <v>-</v>
      </c>
      <c r="E6389" s="6" t="str">
        <f>IFERROR(VLOOKUP(B6389,总表!A:D,3,0),"-")</f>
        <v>-</v>
      </c>
      <c r="F6389" s="6" t="str">
        <f t="shared" si="398"/>
        <v>-</v>
      </c>
      <c r="H6389" s="6" t="str">
        <f>IF(IFERROR(VLOOKUP(B6389,总表!A:D,4,0),"露易")=0," ",IFERROR(VLOOKUP(B6389,总表!A:D,4,0),"-"))</f>
        <v>-</v>
      </c>
      <c r="I6389" s="6" t="str">
        <f t="shared" si="399"/>
        <v>-</v>
      </c>
    </row>
    <row r="6390" spans="1:9">
      <c r="A6390" s="6">
        <v>6389</v>
      </c>
      <c r="B6390" s="47" t="str">
        <f t="shared" si="396"/>
        <v>000018F5</v>
      </c>
      <c r="C6390" s="47" t="str">
        <f>IFERROR(VLOOKUP(B6390,总表!A:B,2,0),"-")</f>
        <v>-</v>
      </c>
      <c r="D6390" s="6" t="str">
        <f t="shared" si="397"/>
        <v>-</v>
      </c>
      <c r="E6390" s="6" t="str">
        <f>IFERROR(VLOOKUP(B6390,总表!A:D,3,0),"-")</f>
        <v>-</v>
      </c>
      <c r="F6390" s="6" t="str">
        <f t="shared" si="398"/>
        <v>-</v>
      </c>
      <c r="H6390" s="6" t="str">
        <f>IF(IFERROR(VLOOKUP(B6390,总表!A:D,4,0),"露易")=0," ",IFERROR(VLOOKUP(B6390,总表!A:D,4,0),"-"))</f>
        <v>-</v>
      </c>
      <c r="I6390" s="6" t="str">
        <f t="shared" si="399"/>
        <v>-</v>
      </c>
    </row>
    <row r="6391" spans="1:9">
      <c r="A6391" s="6">
        <v>6390</v>
      </c>
      <c r="B6391" s="47" t="str">
        <f t="shared" si="396"/>
        <v>000018F6</v>
      </c>
      <c r="C6391" s="47" t="str">
        <f>IFERROR(VLOOKUP(B6391,总表!A:B,2,0),"-")</f>
        <v>-</v>
      </c>
      <c r="D6391" s="6" t="str">
        <f t="shared" si="397"/>
        <v>-</v>
      </c>
      <c r="E6391" s="6" t="str">
        <f>IFERROR(VLOOKUP(B6391,总表!A:D,3,0),"-")</f>
        <v>-</v>
      </c>
      <c r="F6391" s="6" t="str">
        <f t="shared" si="398"/>
        <v>-</v>
      </c>
      <c r="H6391" s="6" t="str">
        <f>IF(IFERROR(VLOOKUP(B6391,总表!A:D,4,0),"露易")=0," ",IFERROR(VLOOKUP(B6391,总表!A:D,4,0),"-"))</f>
        <v>-</v>
      </c>
      <c r="I6391" s="6" t="str">
        <f t="shared" si="399"/>
        <v>-</v>
      </c>
    </row>
    <row r="6392" spans="1:9">
      <c r="A6392" s="6">
        <v>6391</v>
      </c>
      <c r="B6392" s="47" t="str">
        <f t="shared" si="396"/>
        <v>000018F7</v>
      </c>
      <c r="C6392" s="47" t="str">
        <f>IFERROR(VLOOKUP(B6392,总表!A:B,2,0),"-")</f>
        <v>-</v>
      </c>
      <c r="D6392" s="6" t="str">
        <f t="shared" si="397"/>
        <v>-</v>
      </c>
      <c r="E6392" s="6" t="str">
        <f>IFERROR(VLOOKUP(B6392,总表!A:D,3,0),"-")</f>
        <v>-</v>
      </c>
      <c r="F6392" s="6" t="str">
        <f t="shared" si="398"/>
        <v>-</v>
      </c>
      <c r="H6392" s="6" t="str">
        <f>IF(IFERROR(VLOOKUP(B6392,总表!A:D,4,0),"露易")=0," ",IFERROR(VLOOKUP(B6392,总表!A:D,4,0),"-"))</f>
        <v>-</v>
      </c>
      <c r="I6392" s="6" t="str">
        <f t="shared" si="399"/>
        <v>-</v>
      </c>
    </row>
    <row r="6393" spans="1:9">
      <c r="A6393" s="6">
        <v>6392</v>
      </c>
      <c r="B6393" s="47" t="str">
        <f t="shared" si="396"/>
        <v>000018F8</v>
      </c>
      <c r="C6393" s="47" t="str">
        <f>IFERROR(VLOOKUP(B6393,总表!A:B,2,0),"-")</f>
        <v>-</v>
      </c>
      <c r="D6393" s="6" t="str">
        <f t="shared" si="397"/>
        <v>-</v>
      </c>
      <c r="E6393" s="6" t="str">
        <f>IFERROR(VLOOKUP(B6393,总表!A:D,3,0),"-")</f>
        <v>-</v>
      </c>
      <c r="F6393" s="6" t="str">
        <f t="shared" si="398"/>
        <v>-</v>
      </c>
      <c r="H6393" s="6" t="str">
        <f>IF(IFERROR(VLOOKUP(B6393,总表!A:D,4,0),"露易")=0," ",IFERROR(VLOOKUP(B6393,总表!A:D,4,0),"-"))</f>
        <v>-</v>
      </c>
      <c r="I6393" s="6" t="str">
        <f t="shared" si="399"/>
        <v>-</v>
      </c>
    </row>
    <row r="6394" spans="1:9">
      <c r="A6394" s="6">
        <v>6393</v>
      </c>
      <c r="B6394" s="47" t="str">
        <f t="shared" si="396"/>
        <v>000018F9</v>
      </c>
      <c r="C6394" s="47" t="str">
        <f>IFERROR(VLOOKUP(B6394,总表!A:B,2,0),"-")</f>
        <v>-</v>
      </c>
      <c r="D6394" s="6" t="str">
        <f t="shared" si="397"/>
        <v>-</v>
      </c>
      <c r="E6394" s="6" t="str">
        <f>IFERROR(VLOOKUP(B6394,总表!A:D,3,0),"-")</f>
        <v>-</v>
      </c>
      <c r="F6394" s="6" t="str">
        <f t="shared" si="398"/>
        <v>-</v>
      </c>
      <c r="H6394" s="6" t="str">
        <f>IF(IFERROR(VLOOKUP(B6394,总表!A:D,4,0),"露易")=0," ",IFERROR(VLOOKUP(B6394,总表!A:D,4,0),"-"))</f>
        <v>-</v>
      </c>
      <c r="I6394" s="6" t="str">
        <f t="shared" si="399"/>
        <v>-</v>
      </c>
    </row>
    <row r="6395" spans="1:9">
      <c r="A6395" s="6">
        <v>6394</v>
      </c>
      <c r="B6395" s="47" t="str">
        <f t="shared" si="396"/>
        <v>000018FA</v>
      </c>
      <c r="C6395" s="47" t="str">
        <f>IFERROR(VLOOKUP(B6395,总表!A:B,2,0),"-")</f>
        <v>-</v>
      </c>
      <c r="D6395" s="6" t="str">
        <f t="shared" si="397"/>
        <v>-</v>
      </c>
      <c r="E6395" s="6" t="str">
        <f>IFERROR(VLOOKUP(B6395,总表!A:D,3,0),"-")</f>
        <v>-</v>
      </c>
      <c r="F6395" s="6" t="str">
        <f t="shared" si="398"/>
        <v>-</v>
      </c>
      <c r="H6395" s="6" t="str">
        <f>IF(IFERROR(VLOOKUP(B6395,总表!A:D,4,0),"露易")=0," ",IFERROR(VLOOKUP(B6395,总表!A:D,4,0),"-"))</f>
        <v>-</v>
      </c>
      <c r="I6395" s="6" t="str">
        <f t="shared" si="399"/>
        <v>-</v>
      </c>
    </row>
    <row r="6396" spans="1:9">
      <c r="A6396" s="6">
        <v>6395</v>
      </c>
      <c r="B6396" s="47" t="str">
        <f t="shared" si="396"/>
        <v>000018FB</v>
      </c>
      <c r="C6396" s="47" t="str">
        <f>IFERROR(VLOOKUP(B6396,总表!A:B,2,0),"-")</f>
        <v>-</v>
      </c>
      <c r="D6396" s="6" t="str">
        <f t="shared" si="397"/>
        <v>-</v>
      </c>
      <c r="E6396" s="6" t="str">
        <f>IFERROR(VLOOKUP(B6396,总表!A:D,3,0),"-")</f>
        <v>-</v>
      </c>
      <c r="F6396" s="6" t="str">
        <f t="shared" si="398"/>
        <v>-</v>
      </c>
      <c r="H6396" s="6" t="str">
        <f>IF(IFERROR(VLOOKUP(B6396,总表!A:D,4,0),"露易")=0," ",IFERROR(VLOOKUP(B6396,总表!A:D,4,0),"-"))</f>
        <v>-</v>
      </c>
      <c r="I6396" s="6" t="str">
        <f t="shared" si="399"/>
        <v>-</v>
      </c>
    </row>
    <row r="6397" spans="1:9">
      <c r="A6397" s="6">
        <v>6396</v>
      </c>
      <c r="B6397" s="47" t="str">
        <f t="shared" si="396"/>
        <v>000018FC</v>
      </c>
      <c r="C6397" s="47" t="str">
        <f>IFERROR(VLOOKUP(B6397,总表!A:B,2,0),"-")</f>
        <v>-</v>
      </c>
      <c r="D6397" s="6" t="str">
        <f t="shared" si="397"/>
        <v>-</v>
      </c>
      <c r="E6397" s="6" t="str">
        <f>IFERROR(VLOOKUP(B6397,总表!A:D,3,0),"-")</f>
        <v>-</v>
      </c>
      <c r="F6397" s="6" t="str">
        <f t="shared" si="398"/>
        <v>-</v>
      </c>
      <c r="H6397" s="6" t="str">
        <f>IF(IFERROR(VLOOKUP(B6397,总表!A:D,4,0),"露易")=0," ",IFERROR(VLOOKUP(B6397,总表!A:D,4,0),"-"))</f>
        <v>-</v>
      </c>
      <c r="I6397" s="6" t="str">
        <f t="shared" si="399"/>
        <v>-</v>
      </c>
    </row>
    <row r="6398" spans="1:9">
      <c r="A6398" s="6">
        <v>6397</v>
      </c>
      <c r="B6398" s="47" t="str">
        <f t="shared" si="396"/>
        <v>000018FD</v>
      </c>
      <c r="C6398" s="47" t="str">
        <f>IFERROR(VLOOKUP(B6398,总表!A:B,2,0),"-")</f>
        <v>-</v>
      </c>
      <c r="D6398" s="6" t="str">
        <f t="shared" si="397"/>
        <v>-</v>
      </c>
      <c r="E6398" s="6" t="str">
        <f>IFERROR(VLOOKUP(B6398,总表!A:D,3,0),"-")</f>
        <v>-</v>
      </c>
      <c r="F6398" s="6" t="str">
        <f t="shared" si="398"/>
        <v>-</v>
      </c>
      <c r="H6398" s="6" t="str">
        <f>IF(IFERROR(VLOOKUP(B6398,总表!A:D,4,0),"露易")=0," ",IFERROR(VLOOKUP(B6398,总表!A:D,4,0),"-"))</f>
        <v>-</v>
      </c>
      <c r="I6398" s="6" t="str">
        <f t="shared" si="399"/>
        <v>-</v>
      </c>
    </row>
    <row r="6399" spans="1:9">
      <c r="A6399" s="6">
        <v>6398</v>
      </c>
      <c r="B6399" s="47" t="str">
        <f t="shared" si="396"/>
        <v>000018FE</v>
      </c>
      <c r="C6399" s="47" t="str">
        <f>IFERROR(VLOOKUP(B6399,总表!A:B,2,0),"-")</f>
        <v>-</v>
      </c>
      <c r="D6399" s="6" t="str">
        <f t="shared" si="397"/>
        <v>-</v>
      </c>
      <c r="E6399" s="6" t="str">
        <f>IFERROR(VLOOKUP(B6399,总表!A:D,3,0),"-")</f>
        <v>-</v>
      </c>
      <c r="F6399" s="6" t="str">
        <f t="shared" si="398"/>
        <v>-</v>
      </c>
      <c r="H6399" s="6" t="str">
        <f>IF(IFERROR(VLOOKUP(B6399,总表!A:D,4,0),"露易")=0," ",IFERROR(VLOOKUP(B6399,总表!A:D,4,0),"-"))</f>
        <v>-</v>
      </c>
      <c r="I6399" s="6" t="str">
        <f t="shared" si="399"/>
        <v>-</v>
      </c>
    </row>
    <row r="6400" spans="1:9">
      <c r="A6400" s="6">
        <v>6399</v>
      </c>
      <c r="B6400" s="47" t="str">
        <f t="shared" si="396"/>
        <v>000018FF</v>
      </c>
      <c r="C6400" s="47" t="str">
        <f>IFERROR(VLOOKUP(B6400,总表!A:B,2,0),"-")</f>
        <v>-</v>
      </c>
      <c r="D6400" s="6" t="str">
        <f t="shared" si="397"/>
        <v>-</v>
      </c>
      <c r="E6400" s="6" t="str">
        <f>IFERROR(VLOOKUP(B6400,总表!A:D,3,0),"-")</f>
        <v>-</v>
      </c>
      <c r="F6400" s="6" t="str">
        <f t="shared" si="398"/>
        <v>-</v>
      </c>
      <c r="H6400" s="6" t="str">
        <f>IF(IFERROR(VLOOKUP(B6400,总表!A:D,4,0),"露易")=0," ",IFERROR(VLOOKUP(B6400,总表!A:D,4,0),"-"))</f>
        <v>-</v>
      </c>
      <c r="I6400" s="6" t="str">
        <f t="shared" si="399"/>
        <v>-</v>
      </c>
    </row>
    <row r="6401" spans="1:9">
      <c r="A6401" s="6">
        <v>6400</v>
      </c>
      <c r="B6401" s="47" t="str">
        <f t="shared" si="396"/>
        <v>00001900</v>
      </c>
      <c r="C6401" s="47" t="str">
        <f>IFERROR(VLOOKUP(B6401,总表!A:B,2,0),"-")</f>
        <v>-</v>
      </c>
      <c r="D6401" s="6" t="str">
        <f t="shared" si="397"/>
        <v>-</v>
      </c>
      <c r="E6401" s="6" t="str">
        <f>IFERROR(VLOOKUP(B6401,总表!A:D,3,0),"-")</f>
        <v>-</v>
      </c>
      <c r="F6401" s="6" t="str">
        <f t="shared" si="398"/>
        <v>-</v>
      </c>
      <c r="H6401" s="6" t="str">
        <f>IF(IFERROR(VLOOKUP(B6401,总表!A:D,4,0),"露易")=0," ",IFERROR(VLOOKUP(B6401,总表!A:D,4,0),"-"))</f>
        <v>-</v>
      </c>
      <c r="I6401" s="6" t="str">
        <f t="shared" si="399"/>
        <v>-</v>
      </c>
    </row>
    <row r="6402" spans="1:9">
      <c r="A6402" s="6">
        <v>6401</v>
      </c>
      <c r="B6402" s="47" t="str">
        <f t="shared" ref="B6402:B6465" si="400">DEC2HEX(ROW(A6401),8)</f>
        <v>00001901</v>
      </c>
      <c r="C6402" s="47" t="str">
        <f>IFERROR(VLOOKUP(B6402,总表!A:B,2,0),"-")</f>
        <v>-</v>
      </c>
      <c r="D6402" s="6" t="str">
        <f t="shared" ref="D6402:D6465" si="401">C6402</f>
        <v>-</v>
      </c>
      <c r="E6402" s="6" t="str">
        <f>IFERROR(VLOOKUP(B6402,总表!A:D,3,0),"-")</f>
        <v>-</v>
      </c>
      <c r="F6402" s="6" t="str">
        <f t="shared" ref="F6402:F6465" si="402">E6402</f>
        <v>-</v>
      </c>
      <c r="H6402" s="6" t="str">
        <f>IF(IFERROR(VLOOKUP(B6402,总表!A:D,4,0),"露易")=0," ",IFERROR(VLOOKUP(B6402,总表!A:D,4,0),"-"))</f>
        <v>-</v>
      </c>
      <c r="I6402" s="6" t="str">
        <f t="shared" ref="I6402:I6465" si="403">H6402</f>
        <v>-</v>
      </c>
    </row>
    <row r="6403" spans="1:9">
      <c r="A6403" s="6">
        <v>6402</v>
      </c>
      <c r="B6403" s="47" t="str">
        <f t="shared" si="400"/>
        <v>00001902</v>
      </c>
      <c r="C6403" s="47" t="str">
        <f>IFERROR(VLOOKUP(B6403,总表!A:B,2,0),"-")</f>
        <v>-</v>
      </c>
      <c r="D6403" s="6" t="str">
        <f t="shared" si="401"/>
        <v>-</v>
      </c>
      <c r="E6403" s="6" t="str">
        <f>IFERROR(VLOOKUP(B6403,总表!A:D,3,0),"-")</f>
        <v>-</v>
      </c>
      <c r="F6403" s="6" t="str">
        <f t="shared" si="402"/>
        <v>-</v>
      </c>
      <c r="H6403" s="6" t="str">
        <f>IF(IFERROR(VLOOKUP(B6403,总表!A:D,4,0),"露易")=0," ",IFERROR(VLOOKUP(B6403,总表!A:D,4,0),"-"))</f>
        <v>-</v>
      </c>
      <c r="I6403" s="6" t="str">
        <f t="shared" si="403"/>
        <v>-</v>
      </c>
    </row>
    <row r="6404" spans="1:9">
      <c r="A6404" s="6">
        <v>6403</v>
      </c>
      <c r="B6404" s="47" t="str">
        <f t="shared" si="400"/>
        <v>00001903</v>
      </c>
      <c r="C6404" s="47" t="str">
        <f>IFERROR(VLOOKUP(B6404,总表!A:B,2,0),"-")</f>
        <v>-</v>
      </c>
      <c r="D6404" s="6" t="str">
        <f t="shared" si="401"/>
        <v>-</v>
      </c>
      <c r="E6404" s="6" t="str">
        <f>IFERROR(VLOOKUP(B6404,总表!A:D,3,0),"-")</f>
        <v>-</v>
      </c>
      <c r="F6404" s="6" t="str">
        <f t="shared" si="402"/>
        <v>-</v>
      </c>
      <c r="H6404" s="6" t="str">
        <f>IF(IFERROR(VLOOKUP(B6404,总表!A:D,4,0),"露易")=0," ",IFERROR(VLOOKUP(B6404,总表!A:D,4,0),"-"))</f>
        <v>-</v>
      </c>
      <c r="I6404" s="6" t="str">
        <f t="shared" si="403"/>
        <v>-</v>
      </c>
    </row>
    <row r="6405" spans="1:9">
      <c r="A6405" s="6">
        <v>6404</v>
      </c>
      <c r="B6405" s="47" t="str">
        <f t="shared" si="400"/>
        <v>00001904</v>
      </c>
      <c r="C6405" s="47" t="str">
        <f>IFERROR(VLOOKUP(B6405,总表!A:B,2,0),"-")</f>
        <v>-</v>
      </c>
      <c r="D6405" s="6" t="str">
        <f t="shared" si="401"/>
        <v>-</v>
      </c>
      <c r="E6405" s="6" t="str">
        <f>IFERROR(VLOOKUP(B6405,总表!A:D,3,0),"-")</f>
        <v>-</v>
      </c>
      <c r="F6405" s="6" t="str">
        <f t="shared" si="402"/>
        <v>-</v>
      </c>
      <c r="H6405" s="6" t="str">
        <f>IF(IFERROR(VLOOKUP(B6405,总表!A:D,4,0),"露易")=0," ",IFERROR(VLOOKUP(B6405,总表!A:D,4,0),"-"))</f>
        <v>-</v>
      </c>
      <c r="I6405" s="6" t="str">
        <f t="shared" si="403"/>
        <v>-</v>
      </c>
    </row>
    <row r="6406" spans="1:9">
      <c r="A6406" s="6">
        <v>6405</v>
      </c>
      <c r="B6406" s="47" t="str">
        <f t="shared" si="400"/>
        <v>00001905</v>
      </c>
      <c r="C6406" s="47" t="str">
        <f>IFERROR(VLOOKUP(B6406,总表!A:B,2,0),"-")</f>
        <v>-</v>
      </c>
      <c r="D6406" s="6" t="str">
        <f t="shared" si="401"/>
        <v>-</v>
      </c>
      <c r="E6406" s="6" t="str">
        <f>IFERROR(VLOOKUP(B6406,总表!A:D,3,0),"-")</f>
        <v>-</v>
      </c>
      <c r="F6406" s="6" t="str">
        <f t="shared" si="402"/>
        <v>-</v>
      </c>
      <c r="H6406" s="6" t="str">
        <f>IF(IFERROR(VLOOKUP(B6406,总表!A:D,4,0),"露易")=0," ",IFERROR(VLOOKUP(B6406,总表!A:D,4,0),"-"))</f>
        <v>-</v>
      </c>
      <c r="I6406" s="6" t="str">
        <f t="shared" si="403"/>
        <v>-</v>
      </c>
    </row>
    <row r="6407" spans="1:9">
      <c r="A6407" s="6">
        <v>6406</v>
      </c>
      <c r="B6407" s="47" t="str">
        <f t="shared" si="400"/>
        <v>00001906</v>
      </c>
      <c r="C6407" s="47" t="str">
        <f>IFERROR(VLOOKUP(B6407,总表!A:B,2,0),"-")</f>
        <v>-</v>
      </c>
      <c r="D6407" s="6" t="str">
        <f t="shared" si="401"/>
        <v>-</v>
      </c>
      <c r="E6407" s="6" t="str">
        <f>IFERROR(VLOOKUP(B6407,总表!A:D,3,0),"-")</f>
        <v>-</v>
      </c>
      <c r="F6407" s="6" t="str">
        <f t="shared" si="402"/>
        <v>-</v>
      </c>
      <c r="H6407" s="6" t="str">
        <f>IF(IFERROR(VLOOKUP(B6407,总表!A:D,4,0),"露易")=0," ",IFERROR(VLOOKUP(B6407,总表!A:D,4,0),"-"))</f>
        <v>-</v>
      </c>
      <c r="I6407" s="6" t="str">
        <f t="shared" si="403"/>
        <v>-</v>
      </c>
    </row>
    <row r="6408" spans="1:9">
      <c r="A6408" s="6">
        <v>6407</v>
      </c>
      <c r="B6408" s="47" t="str">
        <f t="shared" si="400"/>
        <v>00001907</v>
      </c>
      <c r="C6408" s="47" t="str">
        <f>IFERROR(VLOOKUP(B6408,总表!A:B,2,0),"-")</f>
        <v>-</v>
      </c>
      <c r="D6408" s="6" t="str">
        <f t="shared" si="401"/>
        <v>-</v>
      </c>
      <c r="E6408" s="6" t="str">
        <f>IFERROR(VLOOKUP(B6408,总表!A:D,3,0),"-")</f>
        <v>-</v>
      </c>
      <c r="F6408" s="6" t="str">
        <f t="shared" si="402"/>
        <v>-</v>
      </c>
      <c r="H6408" s="6" t="str">
        <f>IF(IFERROR(VLOOKUP(B6408,总表!A:D,4,0),"露易")=0," ",IFERROR(VLOOKUP(B6408,总表!A:D,4,0),"-"))</f>
        <v>-</v>
      </c>
      <c r="I6408" s="6" t="str">
        <f t="shared" si="403"/>
        <v>-</v>
      </c>
    </row>
    <row r="6409" spans="1:9">
      <c r="A6409" s="6">
        <v>6408</v>
      </c>
      <c r="B6409" s="47" t="str">
        <f t="shared" si="400"/>
        <v>00001908</v>
      </c>
      <c r="C6409" s="47" t="str">
        <f>IFERROR(VLOOKUP(B6409,总表!A:B,2,0),"-")</f>
        <v>-</v>
      </c>
      <c r="D6409" s="6" t="str">
        <f t="shared" si="401"/>
        <v>-</v>
      </c>
      <c r="E6409" s="6" t="str">
        <f>IFERROR(VLOOKUP(B6409,总表!A:D,3,0),"-")</f>
        <v>-</v>
      </c>
      <c r="F6409" s="6" t="str">
        <f t="shared" si="402"/>
        <v>-</v>
      </c>
      <c r="H6409" s="6" t="str">
        <f>IF(IFERROR(VLOOKUP(B6409,总表!A:D,4,0),"露易")=0," ",IFERROR(VLOOKUP(B6409,总表!A:D,4,0),"-"))</f>
        <v>-</v>
      </c>
      <c r="I6409" s="6" t="str">
        <f t="shared" si="403"/>
        <v>-</v>
      </c>
    </row>
    <row r="6410" spans="1:9">
      <c r="A6410" s="6">
        <v>6409</v>
      </c>
      <c r="B6410" s="47" t="str">
        <f t="shared" si="400"/>
        <v>00001909</v>
      </c>
      <c r="C6410" s="47" t="str">
        <f>IFERROR(VLOOKUP(B6410,总表!A:B,2,0),"-")</f>
        <v>-</v>
      </c>
      <c r="D6410" s="6" t="str">
        <f t="shared" si="401"/>
        <v>-</v>
      </c>
      <c r="E6410" s="6" t="str">
        <f>IFERROR(VLOOKUP(B6410,总表!A:D,3,0),"-")</f>
        <v>-</v>
      </c>
      <c r="F6410" s="6" t="str">
        <f t="shared" si="402"/>
        <v>-</v>
      </c>
      <c r="H6410" s="6" t="str">
        <f>IF(IFERROR(VLOOKUP(B6410,总表!A:D,4,0),"露易")=0," ",IFERROR(VLOOKUP(B6410,总表!A:D,4,0),"-"))</f>
        <v>-</v>
      </c>
      <c r="I6410" s="6" t="str">
        <f t="shared" si="403"/>
        <v>-</v>
      </c>
    </row>
    <row r="6411" spans="1:9">
      <c r="A6411" s="6">
        <v>6410</v>
      </c>
      <c r="B6411" s="47" t="str">
        <f t="shared" si="400"/>
        <v>0000190A</v>
      </c>
      <c r="C6411" s="47" t="str">
        <f>IFERROR(VLOOKUP(B6411,总表!A:B,2,0),"-")</f>
        <v>-</v>
      </c>
      <c r="D6411" s="6" t="str">
        <f t="shared" si="401"/>
        <v>-</v>
      </c>
      <c r="E6411" s="6" t="str">
        <f>IFERROR(VLOOKUP(B6411,总表!A:D,3,0),"-")</f>
        <v>-</v>
      </c>
      <c r="F6411" s="6" t="str">
        <f t="shared" si="402"/>
        <v>-</v>
      </c>
      <c r="H6411" s="6" t="str">
        <f>IF(IFERROR(VLOOKUP(B6411,总表!A:D,4,0),"露易")=0," ",IFERROR(VLOOKUP(B6411,总表!A:D,4,0),"-"))</f>
        <v>-</v>
      </c>
      <c r="I6411" s="6" t="str">
        <f t="shared" si="403"/>
        <v>-</v>
      </c>
    </row>
    <row r="6412" spans="1:9">
      <c r="A6412" s="6">
        <v>6411</v>
      </c>
      <c r="B6412" s="47" t="str">
        <f t="shared" si="400"/>
        <v>0000190B</v>
      </c>
      <c r="C6412" s="47" t="str">
        <f>IFERROR(VLOOKUP(B6412,总表!A:B,2,0),"-")</f>
        <v>-</v>
      </c>
      <c r="D6412" s="6" t="str">
        <f t="shared" si="401"/>
        <v>-</v>
      </c>
      <c r="E6412" s="6" t="str">
        <f>IFERROR(VLOOKUP(B6412,总表!A:D,3,0),"-")</f>
        <v>-</v>
      </c>
      <c r="F6412" s="6" t="str">
        <f t="shared" si="402"/>
        <v>-</v>
      </c>
      <c r="H6412" s="6" t="str">
        <f>IF(IFERROR(VLOOKUP(B6412,总表!A:D,4,0),"露易")=0," ",IFERROR(VLOOKUP(B6412,总表!A:D,4,0),"-"))</f>
        <v>-</v>
      </c>
      <c r="I6412" s="6" t="str">
        <f t="shared" si="403"/>
        <v>-</v>
      </c>
    </row>
    <row r="6413" spans="1:9">
      <c r="A6413" s="6">
        <v>6412</v>
      </c>
      <c r="B6413" s="47" t="str">
        <f t="shared" si="400"/>
        <v>0000190C</v>
      </c>
      <c r="C6413" s="47" t="str">
        <f>IFERROR(VLOOKUP(B6413,总表!A:B,2,0),"-")</f>
        <v>-</v>
      </c>
      <c r="D6413" s="6" t="str">
        <f t="shared" si="401"/>
        <v>-</v>
      </c>
      <c r="E6413" s="6" t="str">
        <f>IFERROR(VLOOKUP(B6413,总表!A:D,3,0),"-")</f>
        <v>-</v>
      </c>
      <c r="F6413" s="6" t="str">
        <f t="shared" si="402"/>
        <v>-</v>
      </c>
      <c r="H6413" s="6" t="str">
        <f>IF(IFERROR(VLOOKUP(B6413,总表!A:D,4,0),"露易")=0," ",IFERROR(VLOOKUP(B6413,总表!A:D,4,0),"-"))</f>
        <v>-</v>
      </c>
      <c r="I6413" s="6" t="str">
        <f t="shared" si="403"/>
        <v>-</v>
      </c>
    </row>
    <row r="6414" spans="1:9">
      <c r="A6414" s="6">
        <v>6413</v>
      </c>
      <c r="B6414" s="47" t="str">
        <f t="shared" si="400"/>
        <v>0000190D</v>
      </c>
      <c r="C6414" s="47" t="str">
        <f>IFERROR(VLOOKUP(B6414,总表!A:B,2,0),"-")</f>
        <v>-</v>
      </c>
      <c r="D6414" s="6" t="str">
        <f t="shared" si="401"/>
        <v>-</v>
      </c>
      <c r="E6414" s="6" t="str">
        <f>IFERROR(VLOOKUP(B6414,总表!A:D,3,0),"-")</f>
        <v>-</v>
      </c>
      <c r="F6414" s="6" t="str">
        <f t="shared" si="402"/>
        <v>-</v>
      </c>
      <c r="H6414" s="6" t="str">
        <f>IF(IFERROR(VLOOKUP(B6414,总表!A:D,4,0),"露易")=0," ",IFERROR(VLOOKUP(B6414,总表!A:D,4,0),"-"))</f>
        <v>-</v>
      </c>
      <c r="I6414" s="6" t="str">
        <f t="shared" si="403"/>
        <v>-</v>
      </c>
    </row>
    <row r="6415" spans="1:9">
      <c r="A6415" s="6">
        <v>6414</v>
      </c>
      <c r="B6415" s="47" t="str">
        <f t="shared" si="400"/>
        <v>0000190E</v>
      </c>
      <c r="C6415" s="47" t="str">
        <f>IFERROR(VLOOKUP(B6415,总表!A:B,2,0),"-")</f>
        <v>-</v>
      </c>
      <c r="D6415" s="6" t="str">
        <f t="shared" si="401"/>
        <v>-</v>
      </c>
      <c r="E6415" s="6" t="str">
        <f>IFERROR(VLOOKUP(B6415,总表!A:D,3,0),"-")</f>
        <v>-</v>
      </c>
      <c r="F6415" s="6" t="str">
        <f t="shared" si="402"/>
        <v>-</v>
      </c>
      <c r="H6415" s="6" t="str">
        <f>IF(IFERROR(VLOOKUP(B6415,总表!A:D,4,0),"露易")=0," ",IFERROR(VLOOKUP(B6415,总表!A:D,4,0),"-"))</f>
        <v>-</v>
      </c>
      <c r="I6415" s="6" t="str">
        <f t="shared" si="403"/>
        <v>-</v>
      </c>
    </row>
    <row r="6416" spans="1:9">
      <c r="A6416" s="6">
        <v>6415</v>
      </c>
      <c r="B6416" s="47" t="str">
        <f t="shared" si="400"/>
        <v>0000190F</v>
      </c>
      <c r="C6416" s="47" t="str">
        <f>IFERROR(VLOOKUP(B6416,总表!A:B,2,0),"-")</f>
        <v>-</v>
      </c>
      <c r="D6416" s="6" t="str">
        <f t="shared" si="401"/>
        <v>-</v>
      </c>
      <c r="E6416" s="6" t="str">
        <f>IFERROR(VLOOKUP(B6416,总表!A:D,3,0),"-")</f>
        <v>-</v>
      </c>
      <c r="F6416" s="6" t="str">
        <f t="shared" si="402"/>
        <v>-</v>
      </c>
      <c r="H6416" s="6" t="str">
        <f>IF(IFERROR(VLOOKUP(B6416,总表!A:D,4,0),"露易")=0," ",IFERROR(VLOOKUP(B6416,总表!A:D,4,0),"-"))</f>
        <v>-</v>
      </c>
      <c r="I6416" s="6" t="str">
        <f t="shared" si="403"/>
        <v>-</v>
      </c>
    </row>
    <row r="6417" spans="1:9">
      <c r="A6417" s="6">
        <v>6416</v>
      </c>
      <c r="B6417" s="47" t="str">
        <f t="shared" si="400"/>
        <v>00001910</v>
      </c>
      <c r="C6417" s="47" t="str">
        <f>IFERROR(VLOOKUP(B6417,总表!A:B,2,0),"-")</f>
        <v>-</v>
      </c>
      <c r="D6417" s="6" t="str">
        <f t="shared" si="401"/>
        <v>-</v>
      </c>
      <c r="E6417" s="6" t="str">
        <f>IFERROR(VLOOKUP(B6417,总表!A:D,3,0),"-")</f>
        <v>-</v>
      </c>
      <c r="F6417" s="6" t="str">
        <f t="shared" si="402"/>
        <v>-</v>
      </c>
      <c r="H6417" s="6" t="str">
        <f>IF(IFERROR(VLOOKUP(B6417,总表!A:D,4,0),"露易")=0," ",IFERROR(VLOOKUP(B6417,总表!A:D,4,0),"-"))</f>
        <v>-</v>
      </c>
      <c r="I6417" s="6" t="str">
        <f t="shared" si="403"/>
        <v>-</v>
      </c>
    </row>
    <row r="6418" spans="1:9">
      <c r="A6418" s="6">
        <v>6417</v>
      </c>
      <c r="B6418" s="47" t="str">
        <f t="shared" si="400"/>
        <v>00001911</v>
      </c>
      <c r="C6418" s="47" t="str">
        <f>IFERROR(VLOOKUP(B6418,总表!A:B,2,0),"-")</f>
        <v>-</v>
      </c>
      <c r="D6418" s="6" t="str">
        <f t="shared" si="401"/>
        <v>-</v>
      </c>
      <c r="E6418" s="6" t="str">
        <f>IFERROR(VLOOKUP(B6418,总表!A:D,3,0),"-")</f>
        <v>-</v>
      </c>
      <c r="F6418" s="6" t="str">
        <f t="shared" si="402"/>
        <v>-</v>
      </c>
      <c r="H6418" s="6" t="str">
        <f>IF(IFERROR(VLOOKUP(B6418,总表!A:D,4,0),"露易")=0," ",IFERROR(VLOOKUP(B6418,总表!A:D,4,0),"-"))</f>
        <v>-</v>
      </c>
      <c r="I6418" s="6" t="str">
        <f t="shared" si="403"/>
        <v>-</v>
      </c>
    </row>
    <row r="6419" spans="1:9">
      <c r="A6419" s="6">
        <v>6418</v>
      </c>
      <c r="B6419" s="47" t="str">
        <f t="shared" si="400"/>
        <v>00001912</v>
      </c>
      <c r="C6419" s="47" t="str">
        <f>IFERROR(VLOOKUP(B6419,总表!A:B,2,0),"-")</f>
        <v>-</v>
      </c>
      <c r="D6419" s="6" t="str">
        <f t="shared" si="401"/>
        <v>-</v>
      </c>
      <c r="E6419" s="6" t="str">
        <f>IFERROR(VLOOKUP(B6419,总表!A:D,3,0),"-")</f>
        <v>-</v>
      </c>
      <c r="F6419" s="6" t="str">
        <f t="shared" si="402"/>
        <v>-</v>
      </c>
      <c r="H6419" s="6" t="str">
        <f>IF(IFERROR(VLOOKUP(B6419,总表!A:D,4,0),"露易")=0," ",IFERROR(VLOOKUP(B6419,总表!A:D,4,0),"-"))</f>
        <v>-</v>
      </c>
      <c r="I6419" s="6" t="str">
        <f t="shared" si="403"/>
        <v>-</v>
      </c>
    </row>
    <row r="6420" spans="1:9">
      <c r="A6420" s="6">
        <v>6419</v>
      </c>
      <c r="B6420" s="47" t="str">
        <f t="shared" si="400"/>
        <v>00001913</v>
      </c>
      <c r="C6420" s="47" t="str">
        <f>IFERROR(VLOOKUP(B6420,总表!A:B,2,0),"-")</f>
        <v>-</v>
      </c>
      <c r="D6420" s="6" t="str">
        <f t="shared" si="401"/>
        <v>-</v>
      </c>
      <c r="E6420" s="6" t="str">
        <f>IFERROR(VLOOKUP(B6420,总表!A:D,3,0),"-")</f>
        <v>-</v>
      </c>
      <c r="F6420" s="6" t="str">
        <f t="shared" si="402"/>
        <v>-</v>
      </c>
      <c r="H6420" s="6" t="str">
        <f>IF(IFERROR(VLOOKUP(B6420,总表!A:D,4,0),"露易")=0," ",IFERROR(VLOOKUP(B6420,总表!A:D,4,0),"-"))</f>
        <v>-</v>
      </c>
      <c r="I6420" s="6" t="str">
        <f t="shared" si="403"/>
        <v>-</v>
      </c>
    </row>
    <row r="6421" spans="1:9">
      <c r="A6421" s="6">
        <v>6420</v>
      </c>
      <c r="B6421" s="47" t="str">
        <f t="shared" si="400"/>
        <v>00001914</v>
      </c>
      <c r="C6421" s="47" t="str">
        <f>IFERROR(VLOOKUP(B6421,总表!A:B,2,0),"-")</f>
        <v>-</v>
      </c>
      <c r="D6421" s="6" t="str">
        <f t="shared" si="401"/>
        <v>-</v>
      </c>
      <c r="E6421" s="6" t="str">
        <f>IFERROR(VLOOKUP(B6421,总表!A:D,3,0),"-")</f>
        <v>-</v>
      </c>
      <c r="F6421" s="6" t="str">
        <f t="shared" si="402"/>
        <v>-</v>
      </c>
      <c r="H6421" s="6" t="str">
        <f>IF(IFERROR(VLOOKUP(B6421,总表!A:D,4,0),"露易")=0," ",IFERROR(VLOOKUP(B6421,总表!A:D,4,0),"-"))</f>
        <v>-</v>
      </c>
      <c r="I6421" s="6" t="str">
        <f t="shared" si="403"/>
        <v>-</v>
      </c>
    </row>
    <row r="6422" spans="1:9">
      <c r="A6422" s="6">
        <v>6421</v>
      </c>
      <c r="B6422" s="47" t="str">
        <f t="shared" si="400"/>
        <v>00001915</v>
      </c>
      <c r="C6422" s="47" t="str">
        <f>IFERROR(VLOOKUP(B6422,总表!A:B,2,0),"-")</f>
        <v>-</v>
      </c>
      <c r="D6422" s="6" t="str">
        <f t="shared" si="401"/>
        <v>-</v>
      </c>
      <c r="E6422" s="6" t="str">
        <f>IFERROR(VLOOKUP(B6422,总表!A:D,3,0),"-")</f>
        <v>-</v>
      </c>
      <c r="F6422" s="6" t="str">
        <f t="shared" si="402"/>
        <v>-</v>
      </c>
      <c r="H6422" s="6" t="str">
        <f>IF(IFERROR(VLOOKUP(B6422,总表!A:D,4,0),"露易")=0," ",IFERROR(VLOOKUP(B6422,总表!A:D,4,0),"-"))</f>
        <v>-</v>
      </c>
      <c r="I6422" s="6" t="str">
        <f t="shared" si="403"/>
        <v>-</v>
      </c>
    </row>
    <row r="6423" spans="1:9">
      <c r="A6423" s="6">
        <v>6422</v>
      </c>
      <c r="B6423" s="47" t="str">
        <f t="shared" si="400"/>
        <v>00001916</v>
      </c>
      <c r="C6423" s="47" t="str">
        <f>IFERROR(VLOOKUP(B6423,总表!A:B,2,0),"-")</f>
        <v>-</v>
      </c>
      <c r="D6423" s="6" t="str">
        <f t="shared" si="401"/>
        <v>-</v>
      </c>
      <c r="E6423" s="6" t="str">
        <f>IFERROR(VLOOKUP(B6423,总表!A:D,3,0),"-")</f>
        <v>-</v>
      </c>
      <c r="F6423" s="6" t="str">
        <f t="shared" si="402"/>
        <v>-</v>
      </c>
      <c r="H6423" s="6" t="str">
        <f>IF(IFERROR(VLOOKUP(B6423,总表!A:D,4,0),"露易")=0," ",IFERROR(VLOOKUP(B6423,总表!A:D,4,0),"-"))</f>
        <v>-</v>
      </c>
      <c r="I6423" s="6" t="str">
        <f t="shared" si="403"/>
        <v>-</v>
      </c>
    </row>
    <row r="6424" spans="1:9">
      <c r="A6424" s="6">
        <v>6423</v>
      </c>
      <c r="B6424" s="47" t="str">
        <f t="shared" si="400"/>
        <v>00001917</v>
      </c>
      <c r="C6424" s="47" t="str">
        <f>IFERROR(VLOOKUP(B6424,总表!A:B,2,0),"-")</f>
        <v>-</v>
      </c>
      <c r="D6424" s="6" t="str">
        <f t="shared" si="401"/>
        <v>-</v>
      </c>
      <c r="E6424" s="6" t="str">
        <f>IFERROR(VLOOKUP(B6424,总表!A:D,3,0),"-")</f>
        <v>-</v>
      </c>
      <c r="F6424" s="6" t="str">
        <f t="shared" si="402"/>
        <v>-</v>
      </c>
      <c r="H6424" s="6" t="str">
        <f>IF(IFERROR(VLOOKUP(B6424,总表!A:D,4,0),"露易")=0," ",IFERROR(VLOOKUP(B6424,总表!A:D,4,0),"-"))</f>
        <v>-</v>
      </c>
      <c r="I6424" s="6" t="str">
        <f t="shared" si="403"/>
        <v>-</v>
      </c>
    </row>
    <row r="6425" spans="1:9">
      <c r="A6425" s="6">
        <v>6424</v>
      </c>
      <c r="B6425" s="47" t="str">
        <f t="shared" si="400"/>
        <v>00001918</v>
      </c>
      <c r="C6425" s="47" t="str">
        <f>IFERROR(VLOOKUP(B6425,总表!A:B,2,0),"-")</f>
        <v>-</v>
      </c>
      <c r="D6425" s="6" t="str">
        <f t="shared" si="401"/>
        <v>-</v>
      </c>
      <c r="E6425" s="6" t="str">
        <f>IFERROR(VLOOKUP(B6425,总表!A:D,3,0),"-")</f>
        <v>-</v>
      </c>
      <c r="F6425" s="6" t="str">
        <f t="shared" si="402"/>
        <v>-</v>
      </c>
      <c r="H6425" s="6" t="str">
        <f>IF(IFERROR(VLOOKUP(B6425,总表!A:D,4,0),"露易")=0," ",IFERROR(VLOOKUP(B6425,总表!A:D,4,0),"-"))</f>
        <v>-</v>
      </c>
      <c r="I6425" s="6" t="str">
        <f t="shared" si="403"/>
        <v>-</v>
      </c>
    </row>
    <row r="6426" spans="1:9">
      <c r="A6426" s="6">
        <v>6425</v>
      </c>
      <c r="B6426" s="47" t="str">
        <f t="shared" si="400"/>
        <v>00001919</v>
      </c>
      <c r="C6426" s="47" t="str">
        <f>IFERROR(VLOOKUP(B6426,总表!A:B,2,0),"-")</f>
        <v>-</v>
      </c>
      <c r="D6426" s="6" t="str">
        <f t="shared" si="401"/>
        <v>-</v>
      </c>
      <c r="E6426" s="6" t="str">
        <f>IFERROR(VLOOKUP(B6426,总表!A:D,3,0),"-")</f>
        <v>-</v>
      </c>
      <c r="F6426" s="6" t="str">
        <f t="shared" si="402"/>
        <v>-</v>
      </c>
      <c r="H6426" s="6" t="str">
        <f>IF(IFERROR(VLOOKUP(B6426,总表!A:D,4,0),"露易")=0," ",IFERROR(VLOOKUP(B6426,总表!A:D,4,0),"-"))</f>
        <v>-</v>
      </c>
      <c r="I6426" s="6" t="str">
        <f t="shared" si="403"/>
        <v>-</v>
      </c>
    </row>
    <row r="6427" spans="1:9">
      <c r="A6427" s="6">
        <v>6426</v>
      </c>
      <c r="B6427" s="47" t="str">
        <f t="shared" si="400"/>
        <v>0000191A</v>
      </c>
      <c r="C6427" s="47" t="str">
        <f>IFERROR(VLOOKUP(B6427,总表!A:B,2,0),"-")</f>
        <v>相框类</v>
      </c>
      <c r="D6427" s="6" t="str">
        <f t="shared" si="401"/>
        <v>相框类</v>
      </c>
      <c r="E6427" s="6" t="str">
        <f>IFERROR(VLOOKUP(B6427,总表!A:D,3,0),"-")</f>
        <v>阳明的照片</v>
      </c>
      <c r="F6427" s="6" t="str">
        <f t="shared" si="402"/>
        <v>阳明的照片</v>
      </c>
      <c r="H6427" s="6" t="str">
        <f>IF(IFERROR(VLOOKUP(B6427,总表!A:D,4,0),"露易")=0," ",IFERROR(VLOOKUP(B6427,总表!A:D,4,0),"-"))</f>
        <v> </v>
      </c>
      <c r="I6427" s="6" t="str">
        <f t="shared" si="403"/>
        <v> </v>
      </c>
    </row>
    <row r="6428" spans="1:9">
      <c r="A6428" s="6">
        <v>6427</v>
      </c>
      <c r="B6428" s="47" t="str">
        <f t="shared" si="400"/>
        <v>0000191B</v>
      </c>
      <c r="C6428" s="47" t="str">
        <f>IFERROR(VLOOKUP(B6428,总表!A:B,2,0),"-")</f>
        <v>相框类</v>
      </c>
      <c r="D6428" s="6" t="str">
        <f t="shared" si="401"/>
        <v>相框类</v>
      </c>
      <c r="E6428" s="51" t="str">
        <f>IFERROR(VLOOKUP(B6428,总表!A:D,3,0),"-")</f>
        <v>铁熊的照片</v>
      </c>
      <c r="F6428" s="51" t="str">
        <f t="shared" si="402"/>
        <v>铁熊的照片</v>
      </c>
      <c r="H6428" s="6" t="str">
        <f>IF(IFERROR(VLOOKUP(B6428,总表!A:D,4,0),"露易")=0," ",IFERROR(VLOOKUP(B6428,总表!A:D,4,0),"-"))</f>
        <v> </v>
      </c>
      <c r="I6428" s="6" t="str">
        <f t="shared" si="403"/>
        <v> </v>
      </c>
    </row>
    <row r="6429" spans="1:9">
      <c r="A6429" s="6">
        <v>6428</v>
      </c>
      <c r="B6429" s="47" t="str">
        <f t="shared" si="400"/>
        <v>0000191C</v>
      </c>
      <c r="C6429" s="47" t="str">
        <f>IFERROR(VLOOKUP(B6429,总表!A:B,2,0),"-")</f>
        <v>相框类</v>
      </c>
      <c r="D6429" s="6" t="str">
        <f t="shared" si="401"/>
        <v>相框类</v>
      </c>
      <c r="E6429" s="6" t="str">
        <f>IFERROR(VLOOKUP(B6429,总表!A:D,3,0),"-")</f>
        <v>森森的照片</v>
      </c>
      <c r="F6429" s="6" t="str">
        <f t="shared" si="402"/>
        <v>森森的照片</v>
      </c>
      <c r="H6429" s="6" t="str">
        <f>IF(IFERROR(VLOOKUP(B6429,总表!A:D,4,0),"露易")=0," ",IFERROR(VLOOKUP(B6429,总表!A:D,4,0),"-"))</f>
        <v> </v>
      </c>
      <c r="I6429" s="6" t="str">
        <f t="shared" si="403"/>
        <v> </v>
      </c>
    </row>
    <row r="6430" spans="1:9">
      <c r="A6430" s="6">
        <v>6429</v>
      </c>
      <c r="B6430" s="47" t="str">
        <f t="shared" si="400"/>
        <v>0000191D</v>
      </c>
      <c r="C6430" s="47" t="str">
        <f>IFERROR(VLOOKUP(B6430,总表!A:B,2,0),"-")</f>
        <v>相框类</v>
      </c>
      <c r="D6430" s="6" t="str">
        <f t="shared" si="401"/>
        <v>相框类</v>
      </c>
      <c r="E6430" s="6" t="str">
        <f>IFERROR(VLOOKUP(B6430,总表!A:D,3,0),"-")</f>
        <v>布鹿斯的照片</v>
      </c>
      <c r="F6430" s="6" t="str">
        <f t="shared" si="402"/>
        <v>布鹿斯的照片</v>
      </c>
      <c r="H6430" s="6" t="str">
        <f>IF(IFERROR(VLOOKUP(B6430,总表!A:D,4,0),"露易")=0," ",IFERROR(VLOOKUP(B6430,总表!A:D,4,0),"-"))</f>
        <v> </v>
      </c>
      <c r="I6430" s="6" t="str">
        <f t="shared" si="403"/>
        <v> </v>
      </c>
    </row>
    <row r="6431" spans="1:9">
      <c r="A6431" s="6">
        <v>6430</v>
      </c>
      <c r="B6431" s="47" t="str">
        <f t="shared" si="400"/>
        <v>0000191E</v>
      </c>
      <c r="C6431" s="47" t="str">
        <f>IFERROR(VLOOKUP(B6431,总表!A:B,2,0),"-")</f>
        <v>相框类</v>
      </c>
      <c r="D6431" s="6" t="str">
        <f t="shared" si="401"/>
        <v>相框类</v>
      </c>
      <c r="E6431" s="6" t="str">
        <f>IFERROR(VLOOKUP(B6431,总表!A:D,3,0),"-")</f>
        <v>娣雅的照片</v>
      </c>
      <c r="F6431" s="6" t="str">
        <f t="shared" si="402"/>
        <v>娣雅的照片</v>
      </c>
      <c r="H6431" s="6" t="str">
        <f>IF(IFERROR(VLOOKUP(B6431,总表!A:D,4,0),"露易")=0," ",IFERROR(VLOOKUP(B6431,总表!A:D,4,0),"-"))</f>
        <v> </v>
      </c>
      <c r="I6431" s="6" t="str">
        <f t="shared" si="403"/>
        <v> </v>
      </c>
    </row>
    <row r="6432" spans="1:9">
      <c r="A6432" s="6">
        <v>6431</v>
      </c>
      <c r="B6432" s="47" t="str">
        <f t="shared" si="400"/>
        <v>0000191F</v>
      </c>
      <c r="C6432" s="47" t="str">
        <f>IFERROR(VLOOKUP(B6432,总表!A:B,2,0),"-")</f>
        <v>相框类</v>
      </c>
      <c r="D6432" s="6" t="str">
        <f t="shared" si="401"/>
        <v>相框类</v>
      </c>
      <c r="E6432" s="51" t="str">
        <f>IFERROR(VLOOKUP(B6432,总表!A:D,3,0),"-")</f>
        <v>汤姆的照片</v>
      </c>
      <c r="F6432" s="51" t="str">
        <f t="shared" si="402"/>
        <v>汤姆的照片</v>
      </c>
      <c r="H6432" s="6" t="str">
        <f>IF(IFERROR(VLOOKUP(B6432,总表!A:D,4,0),"露易")=0," ",IFERROR(VLOOKUP(B6432,总表!A:D,4,0),"-"))</f>
        <v> </v>
      </c>
      <c r="I6432" s="6" t="str">
        <f t="shared" si="403"/>
        <v> </v>
      </c>
    </row>
    <row r="6433" spans="1:9">
      <c r="A6433" s="6">
        <v>6432</v>
      </c>
      <c r="B6433" s="47" t="str">
        <f t="shared" si="400"/>
        <v>00001920</v>
      </c>
      <c r="C6433" s="47" t="str">
        <f>IFERROR(VLOOKUP(B6433,总表!A:B,2,0),"-")</f>
        <v>相框类</v>
      </c>
      <c r="D6433" s="6" t="str">
        <f t="shared" si="401"/>
        <v>相框类</v>
      </c>
      <c r="E6433" s="51" t="str">
        <f>IFERROR(VLOOKUP(B6433,总表!A:D,3,0),"-")</f>
        <v>洁西卡的照片</v>
      </c>
      <c r="F6433" s="51" t="str">
        <f t="shared" si="402"/>
        <v>洁西卡的照片</v>
      </c>
      <c r="H6433" s="6" t="str">
        <f>IF(IFERROR(VLOOKUP(B6433,总表!A:D,4,0),"露易")=0," ",IFERROR(VLOOKUP(B6433,总表!A:D,4,0),"-"))</f>
        <v> </v>
      </c>
      <c r="I6433" s="6" t="str">
        <f t="shared" si="403"/>
        <v> </v>
      </c>
    </row>
    <row r="6434" spans="1:9">
      <c r="A6434" s="6">
        <v>6433</v>
      </c>
      <c r="B6434" s="47" t="str">
        <f t="shared" si="400"/>
        <v>00001921</v>
      </c>
      <c r="C6434" s="47" t="str">
        <f>IFERROR(VLOOKUP(B6434,总表!A:B,2,0),"-")</f>
        <v>相框类</v>
      </c>
      <c r="D6434" s="6" t="str">
        <f t="shared" si="401"/>
        <v>相框类</v>
      </c>
      <c r="E6434" s="6" t="str">
        <f>IFERROR(VLOOKUP(B6434,总表!A:D,3,0),"-")</f>
        <v>彼得的照片</v>
      </c>
      <c r="F6434" s="6" t="str">
        <f t="shared" si="402"/>
        <v>彼得的照片</v>
      </c>
      <c r="H6434" s="6" t="str">
        <f>IF(IFERROR(VLOOKUP(B6434,总表!A:D,4,0),"露易")=0," ",IFERROR(VLOOKUP(B6434,总表!A:D,4,0),"-"))</f>
        <v> </v>
      </c>
      <c r="I6434" s="6" t="str">
        <f t="shared" si="403"/>
        <v> </v>
      </c>
    </row>
    <row r="6435" spans="1:9">
      <c r="A6435" s="6">
        <v>6434</v>
      </c>
      <c r="B6435" s="47" t="str">
        <f t="shared" si="400"/>
        <v>00001922</v>
      </c>
      <c r="C6435" s="47" t="str">
        <f>IFERROR(VLOOKUP(B6435,总表!A:B,2,0),"-")</f>
        <v>相框类</v>
      </c>
      <c r="D6435" s="6" t="str">
        <f t="shared" si="401"/>
        <v>相框类</v>
      </c>
      <c r="E6435" s="6" t="str">
        <f>IFERROR(VLOOKUP(B6435,总表!A:D,3,0),"-")</f>
        <v>倪家莉的照片</v>
      </c>
      <c r="F6435" s="6" t="str">
        <f t="shared" si="402"/>
        <v>倪家莉的照片</v>
      </c>
      <c r="H6435" s="6" t="str">
        <f>IF(IFERROR(VLOOKUP(B6435,总表!A:D,4,0),"露易")=0," ",IFERROR(VLOOKUP(B6435,总表!A:D,4,0),"-"))</f>
        <v> </v>
      </c>
      <c r="I6435" s="6" t="str">
        <f t="shared" si="403"/>
        <v> </v>
      </c>
    </row>
    <row r="6436" spans="1:9">
      <c r="A6436" s="6">
        <v>6435</v>
      </c>
      <c r="B6436" s="47" t="str">
        <f t="shared" si="400"/>
        <v>00001923</v>
      </c>
      <c r="C6436" s="47" t="str">
        <f>IFERROR(VLOOKUP(B6436,总表!A:B,2,0),"-")</f>
        <v>相框类</v>
      </c>
      <c r="D6436" s="6" t="str">
        <f t="shared" si="401"/>
        <v>相框类</v>
      </c>
      <c r="E6436" s="51" t="str">
        <f>IFERROR(VLOOKUP(B6436,总表!A:D,3,0),"-")</f>
        <v>查克的照片</v>
      </c>
      <c r="F6436" s="51" t="str">
        <f t="shared" si="402"/>
        <v>查克的照片</v>
      </c>
      <c r="H6436" s="6" t="str">
        <f>IF(IFERROR(VLOOKUP(B6436,总表!A:D,4,0),"露易")=0," ",IFERROR(VLOOKUP(B6436,总表!A:D,4,0),"-"))</f>
        <v> </v>
      </c>
      <c r="I6436" s="6" t="str">
        <f t="shared" si="403"/>
        <v> </v>
      </c>
    </row>
    <row r="6437" spans="1:9">
      <c r="A6437" s="6">
        <v>6436</v>
      </c>
      <c r="B6437" s="47" t="str">
        <f t="shared" si="400"/>
        <v>00001924</v>
      </c>
      <c r="C6437" s="47" t="str">
        <f>IFERROR(VLOOKUP(B6437,总表!A:B,2,0),"-")</f>
        <v>相框类</v>
      </c>
      <c r="D6437" s="6" t="str">
        <f t="shared" si="401"/>
        <v>相框类</v>
      </c>
      <c r="E6437" s="6" t="str">
        <f>IFERROR(VLOOKUP(B6437,总表!A:D,3,0),"-")</f>
        <v>牛奶糖的照片</v>
      </c>
      <c r="F6437" s="6" t="str">
        <f t="shared" si="402"/>
        <v>牛奶糖的照片</v>
      </c>
      <c r="H6437" s="6" t="str">
        <f>IF(IFERROR(VLOOKUP(B6437,总表!A:D,4,0),"露易")=0," ",IFERROR(VLOOKUP(B6437,总表!A:D,4,0),"-"))</f>
        <v> </v>
      </c>
      <c r="I6437" s="6" t="str">
        <f t="shared" si="403"/>
        <v> </v>
      </c>
    </row>
    <row r="6438" spans="1:9">
      <c r="A6438" s="6">
        <v>6437</v>
      </c>
      <c r="B6438" s="47" t="str">
        <f t="shared" si="400"/>
        <v>00001925</v>
      </c>
      <c r="C6438" s="47" t="str">
        <f>IFERROR(VLOOKUP(B6438,总表!A:B,2,0),"-")</f>
        <v>相框类</v>
      </c>
      <c r="D6438" s="6" t="str">
        <f t="shared" si="401"/>
        <v>相框类</v>
      </c>
      <c r="E6438" s="51" t="str">
        <f>IFERROR(VLOOKUP(B6438,总表!A:D,3,0),"-")</f>
        <v>约翰的照片</v>
      </c>
      <c r="F6438" s="51" t="str">
        <f t="shared" si="402"/>
        <v>约翰的照片</v>
      </c>
      <c r="H6438" s="6" t="str">
        <f>IF(IFERROR(VLOOKUP(B6438,总表!A:D,4,0),"露易")=0," ",IFERROR(VLOOKUP(B6438,总表!A:D,4,0),"-"))</f>
        <v> </v>
      </c>
      <c r="I6438" s="6" t="str">
        <f t="shared" si="403"/>
        <v> </v>
      </c>
    </row>
    <row r="6439" spans="1:9">
      <c r="A6439" s="6">
        <v>6438</v>
      </c>
      <c r="B6439" s="47" t="str">
        <f t="shared" si="400"/>
        <v>00001926</v>
      </c>
      <c r="C6439" s="47" t="str">
        <f>IFERROR(VLOOKUP(B6439,总表!A:B,2,0),"-")</f>
        <v>相框类</v>
      </c>
      <c r="D6439" s="6" t="str">
        <f t="shared" si="401"/>
        <v>相框类</v>
      </c>
      <c r="E6439" s="6" t="str">
        <f>IFERROR(VLOOKUP(B6439,总表!A:D,3,0),"-")</f>
        <v>朝阳的照片</v>
      </c>
      <c r="F6439" s="6" t="str">
        <f t="shared" si="402"/>
        <v>朝阳的照片</v>
      </c>
      <c r="H6439" s="6" t="str">
        <f>IF(IFERROR(VLOOKUP(B6439,总表!A:D,4,0),"露易")=0," ",IFERROR(VLOOKUP(B6439,总表!A:D,4,0),"-"))</f>
        <v> </v>
      </c>
      <c r="I6439" s="6" t="str">
        <f t="shared" si="403"/>
        <v> </v>
      </c>
    </row>
    <row r="6440" spans="1:9">
      <c r="A6440" s="6">
        <v>6439</v>
      </c>
      <c r="B6440" s="47" t="str">
        <f t="shared" si="400"/>
        <v>00001927</v>
      </c>
      <c r="C6440" s="47" t="str">
        <f>IFERROR(VLOOKUP(B6440,总表!A:B,2,0),"-")</f>
        <v>相框类</v>
      </c>
      <c r="D6440" s="6" t="str">
        <f t="shared" si="401"/>
        <v>相框类</v>
      </c>
      <c r="E6440" s="6" t="str">
        <f>IFERROR(VLOOKUP(B6440,总表!A:D,3,0),"-")</f>
        <v>大吉的照片</v>
      </c>
      <c r="F6440" s="6" t="str">
        <f t="shared" si="402"/>
        <v>大吉的照片</v>
      </c>
      <c r="H6440" s="6" t="str">
        <f>IF(IFERROR(VLOOKUP(B6440,总表!A:D,4,0),"露易")=0," ",IFERROR(VLOOKUP(B6440,总表!A:D,4,0),"-"))</f>
        <v> </v>
      </c>
      <c r="I6440" s="6" t="str">
        <f t="shared" si="403"/>
        <v> </v>
      </c>
    </row>
    <row r="6441" spans="1:9">
      <c r="A6441" s="6">
        <v>6440</v>
      </c>
      <c r="B6441" s="47" t="str">
        <f t="shared" si="400"/>
        <v>00001928</v>
      </c>
      <c r="C6441" s="47" t="str">
        <f>IFERROR(VLOOKUP(B6441,总表!A:B,2,0),"-")</f>
        <v>相框类</v>
      </c>
      <c r="D6441" s="6" t="str">
        <f t="shared" si="401"/>
        <v>相框类</v>
      </c>
      <c r="E6441" s="51" t="str">
        <f>IFERROR(VLOOKUP(B6441,总表!A:D,3,0),"-")</f>
        <v>罗宾的照片</v>
      </c>
      <c r="F6441" s="51" t="str">
        <f t="shared" si="402"/>
        <v>罗宾的照片</v>
      </c>
      <c r="H6441" s="6" t="str">
        <f>IF(IFERROR(VLOOKUP(B6441,总表!A:D,4,0),"露易")=0," ",IFERROR(VLOOKUP(B6441,总表!A:D,4,0),"-"))</f>
        <v> </v>
      </c>
      <c r="I6441" s="6" t="str">
        <f t="shared" si="403"/>
        <v> </v>
      </c>
    </row>
    <row r="6442" spans="1:9">
      <c r="A6442" s="6">
        <v>6441</v>
      </c>
      <c r="B6442" s="47" t="str">
        <f t="shared" si="400"/>
        <v>00001929</v>
      </c>
      <c r="C6442" s="47" t="str">
        <f>IFERROR(VLOOKUP(B6442,总表!A:B,2,0),"-")</f>
        <v>相框类</v>
      </c>
      <c r="D6442" s="6" t="str">
        <f t="shared" si="401"/>
        <v>相框类</v>
      </c>
      <c r="E6442" s="6" t="str">
        <f>IFERROR(VLOOKUP(B6442,总表!A:D,3,0),"-")</f>
        <v>阿富的照片</v>
      </c>
      <c r="F6442" s="6" t="str">
        <f t="shared" si="402"/>
        <v>阿富的照片</v>
      </c>
      <c r="H6442" s="6" t="str">
        <f>IF(IFERROR(VLOOKUP(B6442,总表!A:D,4,0),"露易")=0," ",IFERROR(VLOOKUP(B6442,总表!A:D,4,0),"-"))</f>
        <v> </v>
      </c>
      <c r="I6442" s="6" t="str">
        <f t="shared" si="403"/>
        <v> </v>
      </c>
    </row>
    <row r="6443" spans="1:9">
      <c r="A6443" s="6">
        <v>6442</v>
      </c>
      <c r="B6443" s="47" t="str">
        <f t="shared" si="400"/>
        <v>0000192A</v>
      </c>
      <c r="C6443" s="47" t="str">
        <f>IFERROR(VLOOKUP(B6443,总表!A:B,2,0),"-")</f>
        <v>相框类</v>
      </c>
      <c r="D6443" s="6" t="str">
        <f t="shared" si="401"/>
        <v>相框类</v>
      </c>
      <c r="E6443" s="6" t="str">
        <f>IFERROR(VLOOKUP(B6443,总表!A:D,3,0),"-")</f>
        <v>傅兰的照片</v>
      </c>
      <c r="F6443" s="6" t="str">
        <f t="shared" si="402"/>
        <v>傅兰的照片</v>
      </c>
      <c r="H6443" s="6" t="str">
        <f>IF(IFERROR(VLOOKUP(B6443,总表!A:D,4,0),"露易")=0," ",IFERROR(VLOOKUP(B6443,总表!A:D,4,0),"-"))</f>
        <v> </v>
      </c>
      <c r="I6443" s="6" t="str">
        <f t="shared" si="403"/>
        <v> </v>
      </c>
    </row>
    <row r="6444" spans="1:9">
      <c r="A6444" s="6">
        <v>6443</v>
      </c>
      <c r="B6444" s="47" t="str">
        <f t="shared" si="400"/>
        <v>0000192B</v>
      </c>
      <c r="C6444" s="47" t="str">
        <f>IFERROR(VLOOKUP(B6444,总表!A:B,2,0),"-")</f>
        <v>相框类</v>
      </c>
      <c r="D6444" s="6" t="str">
        <f t="shared" si="401"/>
        <v>相框类</v>
      </c>
      <c r="E6444" s="6" t="str">
        <f>IFERROR(VLOOKUP(B6444,总表!A:D,3,0),"-")</f>
        <v>阿笨的照片</v>
      </c>
      <c r="F6444" s="6" t="str">
        <f t="shared" si="402"/>
        <v>阿笨的照片</v>
      </c>
      <c r="H6444" s="6" t="str">
        <f>IF(IFERROR(VLOOKUP(B6444,总表!A:D,4,0),"露易")=0," ",IFERROR(VLOOKUP(B6444,总表!A:D,4,0),"-"))</f>
        <v> </v>
      </c>
      <c r="I6444" s="6" t="str">
        <f t="shared" si="403"/>
        <v> </v>
      </c>
    </row>
    <row r="6445" spans="1:9">
      <c r="A6445" s="6">
        <v>6444</v>
      </c>
      <c r="B6445" s="47" t="str">
        <f t="shared" si="400"/>
        <v>0000192C</v>
      </c>
      <c r="C6445" s="47" t="str">
        <f>IFERROR(VLOOKUP(B6445,总表!A:B,2,0),"-")</f>
        <v>相框类</v>
      </c>
      <c r="D6445" s="6" t="str">
        <f t="shared" si="401"/>
        <v>相框类</v>
      </c>
      <c r="E6445" s="6" t="str">
        <f>IFERROR(VLOOKUP(B6445,总表!A:D,3,0),"-")</f>
        <v>香草的照片</v>
      </c>
      <c r="F6445" s="6" t="str">
        <f t="shared" si="402"/>
        <v>香草的照片</v>
      </c>
      <c r="H6445" s="6" t="str">
        <f>IF(IFERROR(VLOOKUP(B6445,总表!A:D,4,0),"露易")=0," ",IFERROR(VLOOKUP(B6445,总表!A:D,4,0),"-"))</f>
        <v> </v>
      </c>
      <c r="I6445" s="6" t="str">
        <f t="shared" si="403"/>
        <v> </v>
      </c>
    </row>
    <row r="6446" spans="1:9">
      <c r="A6446" s="6">
        <v>6445</v>
      </c>
      <c r="B6446" s="47" t="str">
        <f t="shared" si="400"/>
        <v>0000192D</v>
      </c>
      <c r="C6446" s="47" t="str">
        <f>IFERROR(VLOOKUP(B6446,总表!A:B,2,0),"-")</f>
        <v>相框类</v>
      </c>
      <c r="D6446" s="6" t="str">
        <f t="shared" si="401"/>
        <v>相框类</v>
      </c>
      <c r="E6446" s="6" t="str">
        <f>IFERROR(VLOOKUP(B6446,总表!A:D,3,0),"-")</f>
        <v>珮琳的照片</v>
      </c>
      <c r="F6446" s="6" t="str">
        <f t="shared" si="402"/>
        <v>珮琳的照片</v>
      </c>
      <c r="H6446" s="6" t="str">
        <f>IF(IFERROR(VLOOKUP(B6446,总表!A:D,4,0),"露易")=0," ",IFERROR(VLOOKUP(B6446,总表!A:D,4,0),"-"))</f>
        <v> </v>
      </c>
      <c r="I6446" s="6" t="str">
        <f t="shared" si="403"/>
        <v> </v>
      </c>
    </row>
    <row r="6447" spans="1:9">
      <c r="A6447" s="6">
        <v>6446</v>
      </c>
      <c r="B6447" s="47" t="str">
        <f t="shared" si="400"/>
        <v>0000192E</v>
      </c>
      <c r="C6447" s="47" t="str">
        <f>IFERROR(VLOOKUP(B6447,总表!A:B,2,0),"-")</f>
        <v>相框类</v>
      </c>
      <c r="D6447" s="6" t="str">
        <f t="shared" si="401"/>
        <v>相框类</v>
      </c>
      <c r="E6447" s="6" t="str">
        <f>IFERROR(VLOOKUP(B6447,总表!A:D,3,0),"-")</f>
        <v>麻蓉的照片</v>
      </c>
      <c r="F6447" s="6" t="str">
        <f t="shared" si="402"/>
        <v>麻蓉的照片</v>
      </c>
      <c r="H6447" s="6" t="str">
        <f>IF(IFERROR(VLOOKUP(B6447,总表!A:D,4,0),"露易")=0," ",IFERROR(VLOOKUP(B6447,总表!A:D,4,0),"-"))</f>
        <v> </v>
      </c>
      <c r="I6447" s="6" t="str">
        <f t="shared" si="403"/>
        <v> </v>
      </c>
    </row>
    <row r="6448" spans="1:9">
      <c r="A6448" s="6">
        <v>6447</v>
      </c>
      <c r="B6448" s="47" t="str">
        <f t="shared" si="400"/>
        <v>0000192F</v>
      </c>
      <c r="C6448" s="47" t="str">
        <f>IFERROR(VLOOKUP(B6448,总表!A:B,2,0),"-")</f>
        <v>相框类</v>
      </c>
      <c r="D6448" s="6" t="str">
        <f t="shared" si="401"/>
        <v>相框类</v>
      </c>
      <c r="E6448" s="51" t="str">
        <f>IFERROR(VLOOKUP(B6448,总表!A:D,3,0),"-")</f>
        <v>贝果的照片</v>
      </c>
      <c r="F6448" s="51" t="str">
        <f t="shared" si="402"/>
        <v>贝果的照片</v>
      </c>
      <c r="H6448" s="6" t="str">
        <f>IF(IFERROR(VLOOKUP(B6448,总表!A:D,4,0),"露易")=0," ",IFERROR(VLOOKUP(B6448,总表!A:D,4,0),"-"))</f>
        <v> </v>
      </c>
      <c r="I6448" s="6" t="str">
        <f t="shared" si="403"/>
        <v> </v>
      </c>
    </row>
    <row r="6449" spans="1:9">
      <c r="A6449" s="6">
        <v>6448</v>
      </c>
      <c r="B6449" s="47" t="str">
        <f t="shared" si="400"/>
        <v>00001930</v>
      </c>
      <c r="C6449" s="47" t="str">
        <f>IFERROR(VLOOKUP(B6449,总表!A:B,2,0),"-")</f>
        <v>相框类</v>
      </c>
      <c r="D6449" s="6" t="str">
        <f t="shared" si="401"/>
        <v>相框类</v>
      </c>
      <c r="E6449" s="6" t="str">
        <f>IFERROR(VLOOKUP(B6449,总表!A:D,3,0),"-")</f>
        <v>金牌的照片</v>
      </c>
      <c r="F6449" s="6" t="str">
        <f t="shared" si="402"/>
        <v>金牌的照片</v>
      </c>
      <c r="H6449" s="6" t="str">
        <f>IF(IFERROR(VLOOKUP(B6449,总表!A:D,4,0),"露易")=0," ",IFERROR(VLOOKUP(B6449,总表!A:D,4,0),"-"))</f>
        <v> </v>
      </c>
      <c r="I6449" s="6" t="str">
        <f t="shared" si="403"/>
        <v> </v>
      </c>
    </row>
    <row r="6450" spans="1:9">
      <c r="A6450" s="6">
        <v>6449</v>
      </c>
      <c r="B6450" s="47" t="str">
        <f t="shared" si="400"/>
        <v>00001931</v>
      </c>
      <c r="C6450" s="47" t="str">
        <f>IFERROR(VLOOKUP(B6450,总表!A:B,2,0),"-")</f>
        <v>相框类</v>
      </c>
      <c r="D6450" s="6" t="str">
        <f t="shared" si="401"/>
        <v>相框类</v>
      </c>
      <c r="E6450" s="6" t="str">
        <f>IFERROR(VLOOKUP(B6450,总表!A:D,3,0),"-")</f>
        <v>巴克思的照片</v>
      </c>
      <c r="F6450" s="6" t="str">
        <f t="shared" si="402"/>
        <v>巴克思的照片</v>
      </c>
      <c r="H6450" s="6" t="str">
        <f>IF(IFERROR(VLOOKUP(B6450,总表!A:D,4,0),"露易")=0," ",IFERROR(VLOOKUP(B6450,总表!A:D,4,0),"-"))</f>
        <v> </v>
      </c>
      <c r="I6450" s="6" t="str">
        <f t="shared" si="403"/>
        <v> </v>
      </c>
    </row>
    <row r="6451" spans="1:9">
      <c r="A6451" s="6">
        <v>6450</v>
      </c>
      <c r="B6451" s="47" t="str">
        <f t="shared" si="400"/>
        <v>00001932</v>
      </c>
      <c r="C6451" s="47" t="str">
        <f>IFERROR(VLOOKUP(B6451,总表!A:B,2,0),"-")</f>
        <v>相框类</v>
      </c>
      <c r="D6451" s="6" t="str">
        <f t="shared" si="401"/>
        <v>相框类</v>
      </c>
      <c r="E6451" s="6" t="str">
        <f>IFERROR(VLOOKUP(B6451,总表!A:D,3,0),"-")</f>
        <v>文字烧的照片</v>
      </c>
      <c r="F6451" s="6" t="str">
        <f t="shared" si="402"/>
        <v>文字烧的照片</v>
      </c>
      <c r="H6451" s="6" t="str">
        <f>IF(IFERROR(VLOOKUP(B6451,总表!A:D,4,0),"露易")=0," ",IFERROR(VLOOKUP(B6451,总表!A:D,4,0),"-"))</f>
        <v> </v>
      </c>
      <c r="I6451" s="6" t="str">
        <f t="shared" si="403"/>
        <v> </v>
      </c>
    </row>
    <row r="6452" spans="1:9">
      <c r="A6452" s="6">
        <v>6451</v>
      </c>
      <c r="B6452" s="47" t="str">
        <f t="shared" si="400"/>
        <v>00001933</v>
      </c>
      <c r="C6452" s="47" t="str">
        <f>IFERROR(VLOOKUP(B6452,总表!A:B,2,0),"-")</f>
        <v>相框类</v>
      </c>
      <c r="D6452" s="6" t="str">
        <f t="shared" si="401"/>
        <v>相框类</v>
      </c>
      <c r="E6452" s="6" t="str">
        <f>IFERROR(VLOOKUP(B6452,总表!A:D,3,0),"-")</f>
        <v>小八的照片</v>
      </c>
      <c r="F6452" s="6" t="str">
        <f t="shared" si="402"/>
        <v>小八的照片</v>
      </c>
      <c r="H6452" s="6" t="str">
        <f>IF(IFERROR(VLOOKUP(B6452,总表!A:D,4,0),"露易")=0," ",IFERROR(VLOOKUP(B6452,总表!A:D,4,0),"-"))</f>
        <v> </v>
      </c>
      <c r="I6452" s="6" t="str">
        <f t="shared" si="403"/>
        <v> </v>
      </c>
    </row>
    <row r="6453" spans="1:9">
      <c r="A6453" s="6">
        <v>6452</v>
      </c>
      <c r="B6453" s="47" t="str">
        <f t="shared" si="400"/>
        <v>00001934</v>
      </c>
      <c r="C6453" s="47" t="str">
        <f>IFERROR(VLOOKUP(B6453,总表!A:B,2,0),"-")</f>
        <v>相框类</v>
      </c>
      <c r="D6453" s="6" t="str">
        <f t="shared" si="401"/>
        <v>相框类</v>
      </c>
      <c r="E6453" s="6" t="str">
        <f>IFERROR(VLOOKUP(B6453,总表!A:D,3,0),"-")</f>
        <v>花娜的照片</v>
      </c>
      <c r="F6453" s="6" t="str">
        <f t="shared" si="402"/>
        <v>花娜的照片</v>
      </c>
      <c r="H6453" s="6" t="str">
        <f>IF(IFERROR(VLOOKUP(B6453,总表!A:D,4,0),"露易")=0," ",IFERROR(VLOOKUP(B6453,总表!A:D,4,0),"-"))</f>
        <v> </v>
      </c>
      <c r="I6453" s="6" t="str">
        <f t="shared" si="403"/>
        <v> </v>
      </c>
    </row>
    <row r="6454" spans="1:9">
      <c r="A6454" s="6">
        <v>6453</v>
      </c>
      <c r="B6454" s="47" t="str">
        <f t="shared" si="400"/>
        <v>00001935</v>
      </c>
      <c r="C6454" s="47" t="str">
        <f>IFERROR(VLOOKUP(B6454,总表!A:B,2,0),"-")</f>
        <v>相框类</v>
      </c>
      <c r="D6454" s="6" t="str">
        <f t="shared" si="401"/>
        <v>相框类</v>
      </c>
      <c r="E6454" s="6" t="str">
        <f>IFERROR(VLOOKUP(B6454,总表!A:D,3,0),"-")</f>
        <v>包伯的照片</v>
      </c>
      <c r="F6454" s="6" t="str">
        <f t="shared" si="402"/>
        <v>包伯的照片</v>
      </c>
      <c r="H6454" s="6" t="str">
        <f>IF(IFERROR(VLOOKUP(B6454,总表!A:D,4,0),"露易")=0," ",IFERROR(VLOOKUP(B6454,总表!A:D,4,0),"-"))</f>
        <v> </v>
      </c>
      <c r="I6454" s="6" t="str">
        <f t="shared" si="403"/>
        <v> </v>
      </c>
    </row>
    <row r="6455" spans="1:9">
      <c r="A6455" s="6">
        <v>6454</v>
      </c>
      <c r="B6455" s="47" t="str">
        <f t="shared" si="400"/>
        <v>00001936</v>
      </c>
      <c r="C6455" s="47" t="str">
        <f>IFERROR(VLOOKUP(B6455,总表!A:B,2,0),"-")</f>
        <v>相框类</v>
      </c>
      <c r="D6455" s="6" t="str">
        <f t="shared" si="401"/>
        <v>相框类</v>
      </c>
      <c r="E6455" s="6" t="str">
        <f>IFERROR(VLOOKUP(B6455,总表!A:D,3,0),"-")</f>
        <v>皮蛋的照片</v>
      </c>
      <c r="F6455" s="6" t="str">
        <f t="shared" si="402"/>
        <v>皮蛋的照片</v>
      </c>
      <c r="H6455" s="6" t="str">
        <f>IF(IFERROR(VLOOKUP(B6455,总表!A:D,4,0),"露易")=0," ",IFERROR(VLOOKUP(B6455,总表!A:D,4,0),"-"))</f>
        <v> </v>
      </c>
      <c r="I6455" s="6" t="str">
        <f t="shared" si="403"/>
        <v> </v>
      </c>
    </row>
    <row r="6456" spans="1:9">
      <c r="A6456" s="6">
        <v>6455</v>
      </c>
      <c r="B6456" s="47" t="str">
        <f t="shared" si="400"/>
        <v>00001937</v>
      </c>
      <c r="C6456" s="47" t="str">
        <f>IFERROR(VLOOKUP(B6456,总表!A:B,2,0),"-")</f>
        <v>相框类</v>
      </c>
      <c r="D6456" s="6" t="str">
        <f t="shared" si="401"/>
        <v>相框类</v>
      </c>
      <c r="E6456" s="6" t="str">
        <f>IFERROR(VLOOKUP(B6456,总表!A:D,3,0),"-")</f>
        <v>李察的照片</v>
      </c>
      <c r="F6456" s="6" t="str">
        <f t="shared" si="402"/>
        <v>李察的照片</v>
      </c>
      <c r="H6456" s="6" t="str">
        <f>IF(IFERROR(VLOOKUP(B6456,总表!A:D,4,0),"露易")=0," ",IFERROR(VLOOKUP(B6456,总表!A:D,4,0),"-"))</f>
        <v> </v>
      </c>
      <c r="I6456" s="6" t="str">
        <f t="shared" si="403"/>
        <v> </v>
      </c>
    </row>
    <row r="6457" spans="1:9">
      <c r="A6457" s="6">
        <v>6456</v>
      </c>
      <c r="B6457" s="47" t="str">
        <f t="shared" si="400"/>
        <v>00001938</v>
      </c>
      <c r="C6457" s="47" t="str">
        <f>IFERROR(VLOOKUP(B6457,总表!A:B,2,0),"-")</f>
        <v>相框类</v>
      </c>
      <c r="D6457" s="6" t="str">
        <f t="shared" si="401"/>
        <v>相框类</v>
      </c>
      <c r="E6457" s="51" t="str">
        <f>IFERROR(VLOOKUP(B6457,总表!A:D,3,0),"-")</f>
        <v>爱哭鬼的照片</v>
      </c>
      <c r="F6457" s="51" t="str">
        <f t="shared" si="402"/>
        <v>爱哭鬼的照片</v>
      </c>
      <c r="H6457" s="6" t="str">
        <f>IF(IFERROR(VLOOKUP(B6457,总表!A:D,4,0),"露易")=0," ",IFERROR(VLOOKUP(B6457,总表!A:D,4,0),"-"))</f>
        <v> </v>
      </c>
      <c r="I6457" s="6" t="str">
        <f t="shared" si="403"/>
        <v> </v>
      </c>
    </row>
    <row r="6458" spans="1:9">
      <c r="A6458" s="6">
        <v>6457</v>
      </c>
      <c r="B6458" s="47" t="str">
        <f t="shared" si="400"/>
        <v>00001939</v>
      </c>
      <c r="C6458" s="47" t="str">
        <f>IFERROR(VLOOKUP(B6458,总表!A:B,2,0),"-")</f>
        <v>相框类</v>
      </c>
      <c r="D6458" s="6" t="str">
        <f t="shared" si="401"/>
        <v>相框类</v>
      </c>
      <c r="E6458" s="6" t="str">
        <f>IFERROR(VLOOKUP(B6458,总表!A:D,3,0),"-")</f>
        <v>安妮的照片</v>
      </c>
      <c r="F6458" s="6" t="str">
        <f t="shared" si="402"/>
        <v>安妮的照片</v>
      </c>
      <c r="H6458" s="6" t="str">
        <f>IF(IFERROR(VLOOKUP(B6458,总表!A:D,4,0),"露易")=0," ",IFERROR(VLOOKUP(B6458,总表!A:D,4,0),"-"))</f>
        <v> </v>
      </c>
      <c r="I6458" s="6" t="str">
        <f t="shared" si="403"/>
        <v> </v>
      </c>
    </row>
    <row r="6459" spans="1:9">
      <c r="A6459" s="6">
        <v>6458</v>
      </c>
      <c r="B6459" s="47" t="str">
        <f t="shared" si="400"/>
        <v>0000193A</v>
      </c>
      <c r="C6459" s="47" t="str">
        <f>IFERROR(VLOOKUP(B6459,总表!A:B,2,0),"-")</f>
        <v>相框类</v>
      </c>
      <c r="D6459" s="6" t="str">
        <f t="shared" si="401"/>
        <v>相框类</v>
      </c>
      <c r="E6459" s="6" t="str">
        <f>IFERROR(VLOOKUP(B6459,总表!A:D,3,0),"-")</f>
        <v>球藻的照片</v>
      </c>
      <c r="F6459" s="6" t="str">
        <f t="shared" si="402"/>
        <v>球藻的照片</v>
      </c>
      <c r="H6459" s="6" t="str">
        <f>IF(IFERROR(VLOOKUP(B6459,总表!A:D,4,0),"露易")=0," ",IFERROR(VLOOKUP(B6459,总表!A:D,4,0),"-"))</f>
        <v> </v>
      </c>
      <c r="I6459" s="6" t="str">
        <f t="shared" si="403"/>
        <v> </v>
      </c>
    </row>
    <row r="6460" spans="1:9">
      <c r="A6460" s="6">
        <v>6459</v>
      </c>
      <c r="B6460" s="47" t="str">
        <f t="shared" si="400"/>
        <v>0000193B</v>
      </c>
      <c r="C6460" s="47" t="str">
        <f>IFERROR(VLOOKUP(B6460,总表!A:B,2,0),"-")</f>
        <v>相框类</v>
      </c>
      <c r="D6460" s="6" t="str">
        <f t="shared" si="401"/>
        <v>相框类</v>
      </c>
      <c r="E6460" s="6" t="str">
        <f>IFERROR(VLOOKUP(B6460,总表!A:D,3,0),"-")</f>
        <v>海苔裴的照片</v>
      </c>
      <c r="F6460" s="6" t="str">
        <f t="shared" si="402"/>
        <v>海苔裴的照片</v>
      </c>
      <c r="H6460" s="6" t="str">
        <f>IF(IFERROR(VLOOKUP(B6460,总表!A:D,4,0),"露易")=0," ",IFERROR(VLOOKUP(B6460,总表!A:D,4,0),"-"))</f>
        <v> </v>
      </c>
      <c r="I6460" s="6" t="str">
        <f t="shared" si="403"/>
        <v> </v>
      </c>
    </row>
    <row r="6461" spans="1:9">
      <c r="A6461" s="6">
        <v>6460</v>
      </c>
      <c r="B6461" s="47" t="str">
        <f t="shared" si="400"/>
        <v>0000193C</v>
      </c>
      <c r="C6461" s="47" t="str">
        <f>IFERROR(VLOOKUP(B6461,总表!A:B,2,0),"-")</f>
        <v>相框类</v>
      </c>
      <c r="D6461" s="6" t="str">
        <f t="shared" si="401"/>
        <v>相框类</v>
      </c>
      <c r="E6461" s="6" t="str">
        <f>IFERROR(VLOOKUP(B6461,总表!A:D,3,0),"-")</f>
        <v>爪爪的照片</v>
      </c>
      <c r="F6461" s="6" t="str">
        <f t="shared" si="402"/>
        <v>爪爪的照片</v>
      </c>
      <c r="H6461" s="6" t="str">
        <f>IF(IFERROR(VLOOKUP(B6461,总表!A:D,4,0),"露易")=0," ",IFERROR(VLOOKUP(B6461,总表!A:D,4,0),"-"))</f>
        <v> </v>
      </c>
      <c r="I6461" s="6" t="str">
        <f t="shared" si="403"/>
        <v> </v>
      </c>
    </row>
    <row r="6462" spans="1:9">
      <c r="A6462" s="6">
        <v>6461</v>
      </c>
      <c r="B6462" s="47" t="str">
        <f t="shared" si="400"/>
        <v>0000193D</v>
      </c>
      <c r="C6462" s="47" t="str">
        <f>IFERROR(VLOOKUP(B6462,总表!A:B,2,0),"-")</f>
        <v>相框类</v>
      </c>
      <c r="D6462" s="6" t="str">
        <f t="shared" si="401"/>
        <v>相框类</v>
      </c>
      <c r="E6462" s="51" t="str">
        <f>IFERROR(VLOOKUP(B6462,总表!A:D,3,0),"-")</f>
        <v>苏米的照片</v>
      </c>
      <c r="F6462" s="51" t="str">
        <f t="shared" si="402"/>
        <v>苏米的照片</v>
      </c>
      <c r="H6462" s="6" t="str">
        <f>IF(IFERROR(VLOOKUP(B6462,总表!A:D,4,0),"露易")=0," ",IFERROR(VLOOKUP(B6462,总表!A:D,4,0),"-"))</f>
        <v> </v>
      </c>
      <c r="I6462" s="6" t="str">
        <f t="shared" si="403"/>
        <v> </v>
      </c>
    </row>
    <row r="6463" spans="1:9">
      <c r="A6463" s="6">
        <v>6462</v>
      </c>
      <c r="B6463" s="47" t="str">
        <f t="shared" si="400"/>
        <v>0000193E</v>
      </c>
      <c r="C6463" s="47" t="str">
        <f>IFERROR(VLOOKUP(B6463,总表!A:B,2,0),"-")</f>
        <v>相框类</v>
      </c>
      <c r="D6463" s="6" t="str">
        <f t="shared" si="401"/>
        <v>相框类</v>
      </c>
      <c r="E6463" s="6" t="str">
        <f>IFERROR(VLOOKUP(B6463,总表!A:D,3,0),"-")</f>
        <v>小鲔的照片</v>
      </c>
      <c r="F6463" s="6" t="str">
        <f t="shared" si="402"/>
        <v>小鲔的照片</v>
      </c>
      <c r="H6463" s="6" t="str">
        <f>IF(IFERROR(VLOOKUP(B6463,总表!A:D,4,0),"露易")=0," ",IFERROR(VLOOKUP(B6463,总表!A:D,4,0),"-"))</f>
        <v> </v>
      </c>
      <c r="I6463" s="6" t="str">
        <f t="shared" si="403"/>
        <v> </v>
      </c>
    </row>
    <row r="6464" spans="1:9">
      <c r="A6464" s="6">
        <v>6463</v>
      </c>
      <c r="B6464" s="47" t="str">
        <f t="shared" si="400"/>
        <v>0000193F</v>
      </c>
      <c r="C6464" s="47" t="str">
        <f>IFERROR(VLOOKUP(B6464,总表!A:B,2,0),"-")</f>
        <v>相框类</v>
      </c>
      <c r="D6464" s="6" t="str">
        <f t="shared" si="401"/>
        <v>相框类</v>
      </c>
      <c r="E6464" s="6" t="str">
        <f>IFERROR(VLOOKUP(B6464,总表!A:D,3,0),"-")</f>
        <v>阿坊的照片</v>
      </c>
      <c r="F6464" s="6" t="str">
        <f t="shared" si="402"/>
        <v>阿坊的照片</v>
      </c>
      <c r="H6464" s="6" t="str">
        <f>IF(IFERROR(VLOOKUP(B6464,总表!A:D,4,0),"露易")=0," ",IFERROR(VLOOKUP(B6464,总表!A:D,4,0),"-"))</f>
        <v> </v>
      </c>
      <c r="I6464" s="6" t="str">
        <f t="shared" si="403"/>
        <v> </v>
      </c>
    </row>
    <row r="6465" spans="1:9">
      <c r="A6465" s="6">
        <v>6464</v>
      </c>
      <c r="B6465" s="47" t="str">
        <f t="shared" si="400"/>
        <v>00001940</v>
      </c>
      <c r="C6465" s="47" t="str">
        <f>IFERROR(VLOOKUP(B6465,总表!A:B,2,0),"-")</f>
        <v>相框类</v>
      </c>
      <c r="D6465" s="6" t="str">
        <f t="shared" si="401"/>
        <v>相框类</v>
      </c>
      <c r="E6465" s="6" t="str">
        <f>IFERROR(VLOOKUP(B6465,总表!A:D,3,0),"-")</f>
        <v>肥肝的照片</v>
      </c>
      <c r="F6465" s="6" t="str">
        <f t="shared" si="402"/>
        <v>肥肝的照片</v>
      </c>
      <c r="H6465" s="6" t="str">
        <f>IF(IFERROR(VLOOKUP(B6465,总表!A:D,4,0),"露易")=0," ",IFERROR(VLOOKUP(B6465,总表!A:D,4,0),"-"))</f>
        <v> </v>
      </c>
      <c r="I6465" s="6" t="str">
        <f t="shared" si="403"/>
        <v> </v>
      </c>
    </row>
    <row r="6466" spans="1:9">
      <c r="A6466" s="6">
        <v>6465</v>
      </c>
      <c r="B6466" s="47" t="str">
        <f t="shared" ref="B6466:B6529" si="404">DEC2HEX(ROW(A6465),8)</f>
        <v>00001941</v>
      </c>
      <c r="C6466" s="47" t="str">
        <f>IFERROR(VLOOKUP(B6466,总表!A:B,2,0),"-")</f>
        <v>相框类</v>
      </c>
      <c r="D6466" s="6" t="str">
        <f t="shared" ref="D6466:D6529" si="405">C6466</f>
        <v>相框类</v>
      </c>
      <c r="E6466" s="6" t="str">
        <f>IFERROR(VLOOKUP(B6466,总表!A:D,3,0),"-")</f>
        <v>阿守的照片</v>
      </c>
      <c r="F6466" s="6" t="str">
        <f t="shared" ref="F6466:F6529" si="406">E6466</f>
        <v>阿守的照片</v>
      </c>
      <c r="H6466" s="6" t="str">
        <f>IF(IFERROR(VLOOKUP(B6466,总表!A:D,4,0),"露易")=0," ",IFERROR(VLOOKUP(B6466,总表!A:D,4,0),"-"))</f>
        <v> </v>
      </c>
      <c r="I6466" s="6" t="str">
        <f t="shared" ref="I6466:I6529" si="407">H6466</f>
        <v> </v>
      </c>
    </row>
    <row r="6467" spans="1:9">
      <c r="A6467" s="6">
        <v>6466</v>
      </c>
      <c r="B6467" s="47" t="str">
        <f t="shared" si="404"/>
        <v>00001942</v>
      </c>
      <c r="C6467" s="47" t="str">
        <f>IFERROR(VLOOKUP(B6467,总表!A:B,2,0),"-")</f>
        <v>相框类</v>
      </c>
      <c r="D6467" s="6" t="str">
        <f t="shared" si="405"/>
        <v>相框类</v>
      </c>
      <c r="E6467" s="6" t="str">
        <f>IFERROR(VLOOKUP(B6467,总表!A:D,3,0),"-")</f>
        <v>卿德的照片</v>
      </c>
      <c r="F6467" s="6" t="str">
        <f t="shared" si="406"/>
        <v>卿德的照片</v>
      </c>
      <c r="H6467" s="6" t="str">
        <f>IF(IFERROR(VLOOKUP(B6467,总表!A:D,4,0),"露易")=0," ",IFERROR(VLOOKUP(B6467,总表!A:D,4,0),"-"))</f>
        <v> </v>
      </c>
      <c r="I6467" s="6" t="str">
        <f t="shared" si="407"/>
        <v> </v>
      </c>
    </row>
    <row r="6468" spans="1:9">
      <c r="A6468" s="6">
        <v>6467</v>
      </c>
      <c r="B6468" s="47" t="str">
        <f t="shared" si="404"/>
        <v>00001943</v>
      </c>
      <c r="C6468" s="47" t="str">
        <f>IFERROR(VLOOKUP(B6468,总表!A:B,2,0),"-")</f>
        <v>相框类</v>
      </c>
      <c r="D6468" s="6" t="str">
        <f t="shared" si="405"/>
        <v>相框类</v>
      </c>
      <c r="E6468" s="6" t="str">
        <f>IFERROR(VLOOKUP(B6468,总表!A:D,3,0),"-")</f>
        <v>米兰达的照片</v>
      </c>
      <c r="F6468" s="6" t="str">
        <f t="shared" si="406"/>
        <v>米兰达的照片</v>
      </c>
      <c r="H6468" s="6" t="str">
        <f>IF(IFERROR(VLOOKUP(B6468,总表!A:D,4,0),"露易")=0," ",IFERROR(VLOOKUP(B6468,总表!A:D,4,0),"-"))</f>
        <v> </v>
      </c>
      <c r="I6468" s="6" t="str">
        <f t="shared" si="407"/>
        <v> </v>
      </c>
    </row>
    <row r="6469" spans="1:9">
      <c r="A6469" s="6">
        <v>6468</v>
      </c>
      <c r="B6469" s="47" t="str">
        <f t="shared" si="404"/>
        <v>00001944</v>
      </c>
      <c r="C6469" s="47" t="str">
        <f>IFERROR(VLOOKUP(B6469,总表!A:B,2,0),"-")</f>
        <v>相框类</v>
      </c>
      <c r="D6469" s="6" t="str">
        <f t="shared" si="405"/>
        <v>相框类</v>
      </c>
      <c r="E6469" s="6" t="str">
        <f>IFERROR(VLOOKUP(B6469,总表!A:D,3,0),"-")</f>
        <v>番茄酱的照片</v>
      </c>
      <c r="F6469" s="6" t="str">
        <f t="shared" si="406"/>
        <v>番茄酱的照片</v>
      </c>
      <c r="H6469" s="6" t="str">
        <f>IF(IFERROR(VLOOKUP(B6469,总表!A:D,4,0),"露易")=0," ",IFERROR(VLOOKUP(B6469,总表!A:D,4,0),"-"))</f>
        <v> </v>
      </c>
      <c r="I6469" s="6" t="str">
        <f t="shared" si="407"/>
        <v> </v>
      </c>
    </row>
    <row r="6470" spans="1:9">
      <c r="A6470" s="6">
        <v>6469</v>
      </c>
      <c r="B6470" s="47" t="str">
        <f t="shared" si="404"/>
        <v>00001945</v>
      </c>
      <c r="C6470" s="47" t="str">
        <f>IFERROR(VLOOKUP(B6470,总表!A:B,2,0),"-")</f>
        <v>相框类</v>
      </c>
      <c r="D6470" s="6" t="str">
        <f t="shared" si="405"/>
        <v>相框类</v>
      </c>
      <c r="E6470" s="6" t="str">
        <f>IFERROR(VLOOKUP(B6470,总表!A:D,3,0),"-")</f>
        <v>素返真的照片</v>
      </c>
      <c r="F6470" s="6" t="str">
        <f t="shared" si="406"/>
        <v>素返真的照片</v>
      </c>
      <c r="H6470" s="6" t="str">
        <f>IF(IFERROR(VLOOKUP(B6470,总表!A:D,4,0),"露易")=0," ",IFERROR(VLOOKUP(B6470,总表!A:D,4,0),"-"))</f>
        <v> </v>
      </c>
      <c r="I6470" s="6" t="str">
        <f t="shared" si="407"/>
        <v> </v>
      </c>
    </row>
    <row r="6471" spans="1:9">
      <c r="A6471" s="6">
        <v>6470</v>
      </c>
      <c r="B6471" s="47" t="str">
        <f t="shared" si="404"/>
        <v>00001946</v>
      </c>
      <c r="C6471" s="47" t="str">
        <f>IFERROR(VLOOKUP(B6471,总表!A:B,2,0),"-")</f>
        <v>相框类</v>
      </c>
      <c r="D6471" s="6" t="str">
        <f t="shared" si="405"/>
        <v>相框类</v>
      </c>
      <c r="E6471" s="51" t="str">
        <f>IFERROR(VLOOKUP(B6471,总表!A:D,3,0),"-")</f>
        <v>亚美的照片</v>
      </c>
      <c r="F6471" s="51" t="str">
        <f t="shared" si="406"/>
        <v>亚美的照片</v>
      </c>
      <c r="H6471" s="6" t="str">
        <f>IF(IFERROR(VLOOKUP(B6471,总表!A:D,4,0),"露易")=0," ",IFERROR(VLOOKUP(B6471,总表!A:D,4,0),"-"))</f>
        <v> </v>
      </c>
      <c r="I6471" s="6" t="str">
        <f t="shared" si="407"/>
        <v> </v>
      </c>
    </row>
    <row r="6472" spans="1:9">
      <c r="A6472" s="6">
        <v>6471</v>
      </c>
      <c r="B6472" s="47" t="str">
        <f t="shared" si="404"/>
        <v>00001947</v>
      </c>
      <c r="C6472" s="47" t="str">
        <f>IFERROR(VLOOKUP(B6472,总表!A:B,2,0),"-")</f>
        <v>相框类</v>
      </c>
      <c r="D6472" s="6" t="str">
        <f t="shared" si="405"/>
        <v>相框类</v>
      </c>
      <c r="E6472" s="6" t="str">
        <f>IFERROR(VLOOKUP(B6472,总表!A:D,3,0),"-")</f>
        <v>恋恋的照片</v>
      </c>
      <c r="F6472" s="6" t="str">
        <f t="shared" si="406"/>
        <v>恋恋的照片</v>
      </c>
      <c r="H6472" s="6" t="str">
        <f>IF(IFERROR(VLOOKUP(B6472,总表!A:D,4,0),"露易")=0," ",IFERROR(VLOOKUP(B6472,总表!A:D,4,0),"-"))</f>
        <v> </v>
      </c>
      <c r="I6472" s="6" t="str">
        <f t="shared" si="407"/>
        <v> </v>
      </c>
    </row>
    <row r="6473" spans="1:9">
      <c r="A6473" s="6">
        <v>6472</v>
      </c>
      <c r="B6473" s="47" t="str">
        <f t="shared" si="404"/>
        <v>00001948</v>
      </c>
      <c r="C6473" s="47" t="str">
        <f>IFERROR(VLOOKUP(B6473,总表!A:B,2,0),"-")</f>
        <v>相框类</v>
      </c>
      <c r="D6473" s="6" t="str">
        <f t="shared" si="405"/>
        <v>相框类</v>
      </c>
      <c r="E6473" s="6" t="str">
        <f>IFERROR(VLOOKUP(B6473,总表!A:D,3,0),"-")</f>
        <v>何童的照片</v>
      </c>
      <c r="F6473" s="6" t="str">
        <f t="shared" si="406"/>
        <v>何童的照片</v>
      </c>
      <c r="H6473" s="6" t="str">
        <f>IF(IFERROR(VLOOKUP(B6473,总表!A:D,4,0),"露易")=0," ",IFERROR(VLOOKUP(B6473,总表!A:D,4,0),"-"))</f>
        <v> </v>
      </c>
      <c r="I6473" s="6" t="str">
        <f t="shared" si="407"/>
        <v> </v>
      </c>
    </row>
    <row r="6474" spans="1:9">
      <c r="A6474" s="6">
        <v>6473</v>
      </c>
      <c r="B6474" s="47" t="str">
        <f t="shared" si="404"/>
        <v>00001949</v>
      </c>
      <c r="C6474" s="47" t="str">
        <f>IFERROR(VLOOKUP(B6474,总表!A:B,2,0),"-")</f>
        <v>相框类</v>
      </c>
      <c r="D6474" s="6" t="str">
        <f t="shared" si="405"/>
        <v>相框类</v>
      </c>
      <c r="E6474" s="6" t="str">
        <f>IFERROR(VLOOKUP(B6474,总表!A:D,3,0),"-")</f>
        <v>露露的照片</v>
      </c>
      <c r="F6474" s="6" t="str">
        <f t="shared" si="406"/>
        <v>露露的照片</v>
      </c>
      <c r="H6474" s="6" t="str">
        <f>IF(IFERROR(VLOOKUP(B6474,总表!A:D,4,0),"露易")=0," ",IFERROR(VLOOKUP(B6474,总表!A:D,4,0),"-"))</f>
        <v> </v>
      </c>
      <c r="I6474" s="6" t="str">
        <f t="shared" si="407"/>
        <v> </v>
      </c>
    </row>
    <row r="6475" spans="1:9">
      <c r="A6475" s="6">
        <v>6474</v>
      </c>
      <c r="B6475" s="47" t="str">
        <f t="shared" si="404"/>
        <v>0000194A</v>
      </c>
      <c r="C6475" s="47" t="str">
        <f>IFERROR(VLOOKUP(B6475,总表!A:B,2,0),"-")</f>
        <v>相框类</v>
      </c>
      <c r="D6475" s="6" t="str">
        <f t="shared" si="405"/>
        <v>相框类</v>
      </c>
      <c r="E6475" s="6" t="str">
        <f>IFERROR(VLOOKUP(B6475,总表!A:D,3,0),"-")</f>
        <v>巨巨的照片</v>
      </c>
      <c r="F6475" s="6" t="str">
        <f t="shared" si="406"/>
        <v>巨巨的照片</v>
      </c>
      <c r="H6475" s="6" t="str">
        <f>IF(IFERROR(VLOOKUP(B6475,总表!A:D,4,0),"露易")=0," ",IFERROR(VLOOKUP(B6475,总表!A:D,4,0),"-"))</f>
        <v> </v>
      </c>
      <c r="I6475" s="6" t="str">
        <f t="shared" si="407"/>
        <v> </v>
      </c>
    </row>
    <row r="6476" spans="1:9">
      <c r="A6476" s="6">
        <v>6475</v>
      </c>
      <c r="B6476" s="47" t="str">
        <f t="shared" si="404"/>
        <v>0000194B</v>
      </c>
      <c r="C6476" s="47" t="str">
        <f>IFERROR(VLOOKUP(B6476,总表!A:B,2,0),"-")</f>
        <v>相框类</v>
      </c>
      <c r="D6476" s="6" t="str">
        <f t="shared" si="405"/>
        <v>相框类</v>
      </c>
      <c r="E6476" s="6" t="str">
        <f>IFERROR(VLOOKUP(B6476,总表!A:D,3,0),"-")</f>
        <v>阿三的照片</v>
      </c>
      <c r="F6476" s="6" t="str">
        <f t="shared" si="406"/>
        <v>阿三的照片</v>
      </c>
      <c r="H6476" s="6" t="str">
        <f>IF(IFERROR(VLOOKUP(B6476,总表!A:D,4,0),"露易")=0," ",IFERROR(VLOOKUP(B6476,总表!A:D,4,0),"-"))</f>
        <v> </v>
      </c>
      <c r="I6476" s="6" t="str">
        <f t="shared" si="407"/>
        <v> </v>
      </c>
    </row>
    <row r="6477" spans="1:9">
      <c r="A6477" s="6">
        <v>6476</v>
      </c>
      <c r="B6477" s="47" t="str">
        <f t="shared" si="404"/>
        <v>0000194C</v>
      </c>
      <c r="C6477" s="47" t="str">
        <f>IFERROR(VLOOKUP(B6477,总表!A:B,2,0),"-")</f>
        <v>相框类</v>
      </c>
      <c r="D6477" s="6" t="str">
        <f t="shared" si="405"/>
        <v>相框类</v>
      </c>
      <c r="E6477" s="6" t="str">
        <f>IFERROR(VLOOKUP(B6477,总表!A:D,3,0),"-")</f>
        <v>艾勒芬的照片</v>
      </c>
      <c r="F6477" s="6" t="str">
        <f t="shared" si="406"/>
        <v>艾勒芬的照片</v>
      </c>
      <c r="H6477" s="6" t="str">
        <f>IF(IFERROR(VLOOKUP(B6477,总表!A:D,4,0),"露易")=0," ",IFERROR(VLOOKUP(B6477,总表!A:D,4,0),"-"))</f>
        <v> </v>
      </c>
      <c r="I6477" s="6" t="str">
        <f t="shared" si="407"/>
        <v> </v>
      </c>
    </row>
    <row r="6478" spans="1:9">
      <c r="A6478" s="6">
        <v>6477</v>
      </c>
      <c r="B6478" s="47" t="str">
        <f t="shared" si="404"/>
        <v>0000194D</v>
      </c>
      <c r="C6478" s="47" t="str">
        <f>IFERROR(VLOOKUP(B6478,总表!A:B,2,0),"-")</f>
        <v>相框类</v>
      </c>
      <c r="D6478" s="6" t="str">
        <f t="shared" si="405"/>
        <v>相框类</v>
      </c>
      <c r="E6478" s="6" t="str">
        <f>IFERROR(VLOOKUP(B6478,总表!A:D,3,0),"-")</f>
        <v>莎莉的照片</v>
      </c>
      <c r="F6478" s="6" t="str">
        <f t="shared" si="406"/>
        <v>莎莉的照片</v>
      </c>
      <c r="H6478" s="6" t="str">
        <f>IF(IFERROR(VLOOKUP(B6478,总表!A:D,4,0),"露易")=0," ",IFERROR(VLOOKUP(B6478,总表!A:D,4,0),"-"))</f>
        <v> </v>
      </c>
      <c r="I6478" s="6" t="str">
        <f t="shared" si="407"/>
        <v> </v>
      </c>
    </row>
    <row r="6479" spans="1:9">
      <c r="A6479" s="6">
        <v>6478</v>
      </c>
      <c r="B6479" s="47" t="str">
        <f t="shared" si="404"/>
        <v>0000194E</v>
      </c>
      <c r="C6479" s="47" t="str">
        <f>IFERROR(VLOOKUP(B6479,总表!A:B,2,0),"-")</f>
        <v>相框类</v>
      </c>
      <c r="D6479" s="6" t="str">
        <f t="shared" si="405"/>
        <v>相框类</v>
      </c>
      <c r="E6479" s="6" t="str">
        <f>IFERROR(VLOOKUP(B6479,总表!A:D,3,0),"-")</f>
        <v>保罗的照片</v>
      </c>
      <c r="F6479" s="6" t="str">
        <f t="shared" si="406"/>
        <v>保罗的照片</v>
      </c>
      <c r="H6479" s="6" t="str">
        <f>IF(IFERROR(VLOOKUP(B6479,总表!A:D,4,0),"露易")=0," ",IFERROR(VLOOKUP(B6479,总表!A:D,4,0),"-"))</f>
        <v> </v>
      </c>
      <c r="I6479" s="6" t="str">
        <f t="shared" si="407"/>
        <v> </v>
      </c>
    </row>
    <row r="6480" spans="1:9">
      <c r="A6480" s="6">
        <v>6479</v>
      </c>
      <c r="B6480" s="47" t="str">
        <f t="shared" si="404"/>
        <v>0000194F</v>
      </c>
      <c r="C6480" s="47" t="str">
        <f>IFERROR(VLOOKUP(B6480,总表!A:B,2,0),"-")</f>
        <v>相框类</v>
      </c>
      <c r="D6480" s="6" t="str">
        <f t="shared" si="405"/>
        <v>相框类</v>
      </c>
      <c r="E6480" s="6" t="str">
        <f>IFERROR(VLOOKUP(B6480,总表!A:D,3,0),"-")</f>
        <v>大大的照片</v>
      </c>
      <c r="F6480" s="6" t="str">
        <f t="shared" si="406"/>
        <v>大大的照片</v>
      </c>
      <c r="H6480" s="6" t="str">
        <f>IF(IFERROR(VLOOKUP(B6480,总表!A:D,4,0),"露易")=0," ",IFERROR(VLOOKUP(B6480,总表!A:D,4,0),"-"))</f>
        <v> </v>
      </c>
      <c r="I6480" s="6" t="str">
        <f t="shared" si="407"/>
        <v> </v>
      </c>
    </row>
    <row r="6481" spans="1:9">
      <c r="A6481" s="6">
        <v>6480</v>
      </c>
      <c r="B6481" s="47" t="str">
        <f t="shared" si="404"/>
        <v>00001950</v>
      </c>
      <c r="C6481" s="47" t="str">
        <f>IFERROR(VLOOKUP(B6481,总表!A:B,2,0),"-")</f>
        <v>相框类</v>
      </c>
      <c r="D6481" s="6" t="str">
        <f t="shared" si="405"/>
        <v>相框类</v>
      </c>
      <c r="E6481" s="6" t="str">
        <f>IFERROR(VLOOKUP(B6481,总表!A:D,3,0),"-")</f>
        <v>泡芙的照片</v>
      </c>
      <c r="F6481" s="6" t="str">
        <f t="shared" si="406"/>
        <v>泡芙的照片</v>
      </c>
      <c r="H6481" s="6" t="str">
        <f>IF(IFERROR(VLOOKUP(B6481,总表!A:D,4,0),"露易")=0," ",IFERROR(VLOOKUP(B6481,总表!A:D,4,0),"-"))</f>
        <v> </v>
      </c>
      <c r="I6481" s="6" t="str">
        <f t="shared" si="407"/>
        <v> </v>
      </c>
    </row>
    <row r="6482" spans="1:9">
      <c r="A6482" s="6">
        <v>6481</v>
      </c>
      <c r="B6482" s="47" t="str">
        <f t="shared" si="404"/>
        <v>00001951</v>
      </c>
      <c r="C6482" s="47" t="str">
        <f>IFERROR(VLOOKUP(B6482,总表!A:B,2,0),"-")</f>
        <v>相框类</v>
      </c>
      <c r="D6482" s="6" t="str">
        <f t="shared" si="405"/>
        <v>相框类</v>
      </c>
      <c r="E6482" s="6" t="str">
        <f>IFERROR(VLOOKUP(B6482,总表!A:D,3,0),"-")</f>
        <v>阿原的照片</v>
      </c>
      <c r="F6482" s="6" t="str">
        <f t="shared" si="406"/>
        <v>阿原的照片</v>
      </c>
      <c r="H6482" s="6" t="str">
        <f>IF(IFERROR(VLOOKUP(B6482,总表!A:D,4,0),"露易")=0," ",IFERROR(VLOOKUP(B6482,总表!A:D,4,0),"-"))</f>
        <v> </v>
      </c>
      <c r="I6482" s="6" t="str">
        <f t="shared" si="407"/>
        <v> </v>
      </c>
    </row>
    <row r="6483" spans="1:9">
      <c r="A6483" s="6">
        <v>6482</v>
      </c>
      <c r="B6483" s="47" t="str">
        <f t="shared" si="404"/>
        <v>00001952</v>
      </c>
      <c r="C6483" s="47" t="str">
        <f>IFERROR(VLOOKUP(B6483,总表!A:B,2,0),"-")</f>
        <v>相框类</v>
      </c>
      <c r="D6483" s="6" t="str">
        <f t="shared" si="405"/>
        <v>相框类</v>
      </c>
      <c r="E6483" s="6" t="str">
        <f>IFERROR(VLOOKUP(B6483,总表!A:D,3,0),"-")</f>
        <v>妮雅的照片</v>
      </c>
      <c r="F6483" s="6" t="str">
        <f t="shared" si="406"/>
        <v>妮雅的照片</v>
      </c>
      <c r="H6483" s="6" t="str">
        <f>IF(IFERROR(VLOOKUP(B6483,总表!A:D,4,0),"露易")=0," ",IFERROR(VLOOKUP(B6483,总表!A:D,4,0),"-"))</f>
        <v> </v>
      </c>
      <c r="I6483" s="6" t="str">
        <f t="shared" si="407"/>
        <v> </v>
      </c>
    </row>
    <row r="6484" spans="1:9">
      <c r="A6484" s="6">
        <v>6483</v>
      </c>
      <c r="B6484" s="47" t="str">
        <f t="shared" si="404"/>
        <v>00001953</v>
      </c>
      <c r="C6484" s="47" t="str">
        <f>IFERROR(VLOOKUP(B6484,总表!A:B,2,0),"-")</f>
        <v>相框类</v>
      </c>
      <c r="D6484" s="6" t="str">
        <f t="shared" si="405"/>
        <v>相框类</v>
      </c>
      <c r="E6484" s="6" t="str">
        <f>IFERROR(VLOOKUP(B6484,总表!A:D,3,0),"-")</f>
        <v>茉莉的照片</v>
      </c>
      <c r="F6484" s="6" t="str">
        <f t="shared" si="406"/>
        <v>茉莉的照片</v>
      </c>
      <c r="H6484" s="6" t="str">
        <f>IF(IFERROR(VLOOKUP(B6484,总表!A:D,4,0),"露易")=0," ",IFERROR(VLOOKUP(B6484,总表!A:D,4,0),"-"))</f>
        <v> </v>
      </c>
      <c r="I6484" s="6" t="str">
        <f t="shared" si="407"/>
        <v> </v>
      </c>
    </row>
    <row r="6485" spans="1:9">
      <c r="A6485" s="6">
        <v>6484</v>
      </c>
      <c r="B6485" s="47" t="str">
        <f t="shared" si="404"/>
        <v>00001954</v>
      </c>
      <c r="C6485" s="47" t="str">
        <f>IFERROR(VLOOKUP(B6485,总表!A:B,2,0),"-")</f>
        <v>相框类</v>
      </c>
      <c r="D6485" s="6" t="str">
        <f t="shared" si="405"/>
        <v>相框类</v>
      </c>
      <c r="E6485" s="6" t="str">
        <f>IFERROR(VLOOKUP(B6485,总表!A:D,3,0),"-")</f>
        <v>雷妮的照片</v>
      </c>
      <c r="F6485" s="6" t="str">
        <f t="shared" si="406"/>
        <v>雷妮的照片</v>
      </c>
      <c r="H6485" s="6" t="str">
        <f>IF(IFERROR(VLOOKUP(B6485,总表!A:D,4,0),"露易")=0," ",IFERROR(VLOOKUP(B6485,总表!A:D,4,0),"-"))</f>
        <v> </v>
      </c>
      <c r="I6485" s="6" t="str">
        <f t="shared" si="407"/>
        <v> </v>
      </c>
    </row>
    <row r="6486" spans="1:9">
      <c r="A6486" s="6">
        <v>6485</v>
      </c>
      <c r="B6486" s="47" t="str">
        <f t="shared" si="404"/>
        <v>00001955</v>
      </c>
      <c r="C6486" s="47" t="str">
        <f>IFERROR(VLOOKUP(B6486,总表!A:B,2,0),"-")</f>
        <v>相框类</v>
      </c>
      <c r="D6486" s="6" t="str">
        <f t="shared" si="405"/>
        <v>相框类</v>
      </c>
      <c r="E6486" s="51" t="str">
        <f>IFERROR(VLOOKUP(B6486,总表!A:D,3,0),"-")</f>
        <v>锵锵的照片</v>
      </c>
      <c r="F6486" s="51" t="str">
        <f t="shared" si="406"/>
        <v>锵锵的照片</v>
      </c>
      <c r="H6486" s="6" t="str">
        <f>IF(IFERROR(VLOOKUP(B6486,总表!A:D,4,0),"露易")=0," ",IFERROR(VLOOKUP(B6486,总表!A:D,4,0),"-"))</f>
        <v> </v>
      </c>
      <c r="I6486" s="6" t="str">
        <f t="shared" si="407"/>
        <v> </v>
      </c>
    </row>
    <row r="6487" spans="1:9">
      <c r="A6487" s="6">
        <v>6486</v>
      </c>
      <c r="B6487" s="47" t="str">
        <f t="shared" si="404"/>
        <v>00001956</v>
      </c>
      <c r="C6487" s="47" t="str">
        <f>IFERROR(VLOOKUP(B6487,总表!A:B,2,0),"-")</f>
        <v>相框类</v>
      </c>
      <c r="D6487" s="6" t="str">
        <f t="shared" si="405"/>
        <v>相框类</v>
      </c>
      <c r="E6487" s="6" t="str">
        <f>IFERROR(VLOOKUP(B6487,总表!A:D,3,0),"-")</f>
        <v>江适的照片</v>
      </c>
      <c r="F6487" s="6" t="str">
        <f t="shared" si="406"/>
        <v>江适的照片</v>
      </c>
      <c r="H6487" s="6" t="str">
        <f>IF(IFERROR(VLOOKUP(B6487,总表!A:D,4,0),"露易")=0," ",IFERROR(VLOOKUP(B6487,总表!A:D,4,0),"-"))</f>
        <v> </v>
      </c>
      <c r="I6487" s="6" t="str">
        <f t="shared" si="407"/>
        <v> </v>
      </c>
    </row>
    <row r="6488" spans="1:9">
      <c r="A6488" s="6">
        <v>6487</v>
      </c>
      <c r="B6488" s="47" t="str">
        <f t="shared" si="404"/>
        <v>00001957</v>
      </c>
      <c r="C6488" s="47" t="str">
        <f>IFERROR(VLOOKUP(B6488,总表!A:B,2,0),"-")</f>
        <v>相框类</v>
      </c>
      <c r="D6488" s="6" t="str">
        <f t="shared" si="405"/>
        <v>相框类</v>
      </c>
      <c r="E6488" s="6" t="str">
        <f>IFERROR(VLOOKUP(B6488,总表!A:D,3,0),"-")</f>
        <v>迷仔的照片</v>
      </c>
      <c r="F6488" s="6" t="str">
        <f t="shared" si="406"/>
        <v>迷仔的照片</v>
      </c>
      <c r="H6488" s="6" t="str">
        <f>IF(IFERROR(VLOOKUP(B6488,总表!A:D,4,0),"露易")=0," ",IFERROR(VLOOKUP(B6488,总表!A:D,4,0),"-"))</f>
        <v> </v>
      </c>
      <c r="I6488" s="6" t="str">
        <f t="shared" si="407"/>
        <v> </v>
      </c>
    </row>
    <row r="6489" spans="1:9">
      <c r="A6489" s="6">
        <v>6488</v>
      </c>
      <c r="B6489" s="47" t="str">
        <f t="shared" si="404"/>
        <v>00001958</v>
      </c>
      <c r="C6489" s="47" t="str">
        <f>IFERROR(VLOOKUP(B6489,总表!A:B,2,0),"-")</f>
        <v>相框类</v>
      </c>
      <c r="D6489" s="6" t="str">
        <f t="shared" si="405"/>
        <v>相框类</v>
      </c>
      <c r="E6489" s="6" t="str">
        <f>IFERROR(VLOOKUP(B6489,总表!A:D,3,0),"-")</f>
        <v>毒仔的照片</v>
      </c>
      <c r="F6489" s="6" t="str">
        <f t="shared" si="406"/>
        <v>毒仔的照片</v>
      </c>
      <c r="H6489" s="6" t="str">
        <f>IF(IFERROR(VLOOKUP(B6489,总表!A:D,4,0),"露易")=0," ",IFERROR(VLOOKUP(B6489,总表!A:D,4,0),"-"))</f>
        <v> </v>
      </c>
      <c r="I6489" s="6" t="str">
        <f t="shared" si="407"/>
        <v> </v>
      </c>
    </row>
    <row r="6490" spans="1:9">
      <c r="A6490" s="6">
        <v>6489</v>
      </c>
      <c r="B6490" s="47" t="str">
        <f t="shared" si="404"/>
        <v>00001959</v>
      </c>
      <c r="C6490" s="47" t="str">
        <f>IFERROR(VLOOKUP(B6490,总表!A:B,2,0),"-")</f>
        <v>相框类</v>
      </c>
      <c r="D6490" s="6" t="str">
        <f t="shared" si="405"/>
        <v>相框类</v>
      </c>
      <c r="E6490" s="6" t="str">
        <f>IFERROR(VLOOKUP(B6490,总表!A:D,3,0),"-")</f>
        <v>山姆的照片</v>
      </c>
      <c r="F6490" s="6" t="str">
        <f t="shared" si="406"/>
        <v>山姆的照片</v>
      </c>
      <c r="H6490" s="6" t="str">
        <f>IF(IFERROR(VLOOKUP(B6490,总表!A:D,4,0),"露易")=0," ",IFERROR(VLOOKUP(B6490,总表!A:D,4,0),"-"))</f>
        <v> </v>
      </c>
      <c r="I6490" s="6" t="str">
        <f t="shared" si="407"/>
        <v> </v>
      </c>
    </row>
    <row r="6491" spans="1:9">
      <c r="A6491" s="6">
        <v>6490</v>
      </c>
      <c r="B6491" s="47" t="str">
        <f t="shared" si="404"/>
        <v>0000195A</v>
      </c>
      <c r="C6491" s="47" t="str">
        <f>IFERROR(VLOOKUP(B6491,总表!A:B,2,0),"-")</f>
        <v>相框类</v>
      </c>
      <c r="D6491" s="6" t="str">
        <f t="shared" si="405"/>
        <v>相框类</v>
      </c>
      <c r="E6491" s="6" t="str">
        <f>IFERROR(VLOOKUP(B6491,总表!A:D,3,0),"-")</f>
        <v>剪刀的照片</v>
      </c>
      <c r="F6491" s="6" t="str">
        <f t="shared" si="406"/>
        <v>剪刀的照片</v>
      </c>
      <c r="H6491" s="6" t="str">
        <f>IF(IFERROR(VLOOKUP(B6491,总表!A:D,4,0),"露易")=0," ",IFERROR(VLOOKUP(B6491,总表!A:D,4,0),"-"))</f>
        <v> </v>
      </c>
      <c r="I6491" s="6" t="str">
        <f t="shared" si="407"/>
        <v> </v>
      </c>
    </row>
    <row r="6492" spans="1:9">
      <c r="A6492" s="6">
        <v>6491</v>
      </c>
      <c r="B6492" s="47" t="str">
        <f t="shared" si="404"/>
        <v>0000195B</v>
      </c>
      <c r="C6492" s="47" t="str">
        <f>IFERROR(VLOOKUP(B6492,总表!A:B,2,0),"-")</f>
        <v>相框类</v>
      </c>
      <c r="D6492" s="6" t="str">
        <f t="shared" si="405"/>
        <v>相框类</v>
      </c>
      <c r="E6492" s="6" t="str">
        <f>IFERROR(VLOOKUP(B6492,总表!A:D,3,0),"-")</f>
        <v>阿刻的照片</v>
      </c>
      <c r="F6492" s="6" t="str">
        <f t="shared" si="406"/>
        <v>阿刻的照片</v>
      </c>
      <c r="H6492" s="6" t="str">
        <f>IF(IFERROR(VLOOKUP(B6492,总表!A:D,4,0),"露易")=0," ",IFERROR(VLOOKUP(B6492,总表!A:D,4,0),"-"))</f>
        <v> </v>
      </c>
      <c r="I6492" s="6" t="str">
        <f t="shared" si="407"/>
        <v> </v>
      </c>
    </row>
    <row r="6493" spans="1:9">
      <c r="A6493" s="6">
        <v>6492</v>
      </c>
      <c r="B6493" s="47" t="str">
        <f t="shared" si="404"/>
        <v>0000195C</v>
      </c>
      <c r="C6493" s="47" t="str">
        <f>IFERROR(VLOOKUP(B6493,总表!A:B,2,0),"-")</f>
        <v>相框类</v>
      </c>
      <c r="D6493" s="6" t="str">
        <f t="shared" si="405"/>
        <v>相框类</v>
      </c>
      <c r="E6493" s="6" t="str">
        <f>IFERROR(VLOOKUP(B6493,总表!A:D,3,0),"-")</f>
        <v>阿田的照片</v>
      </c>
      <c r="F6493" s="6" t="str">
        <f t="shared" si="406"/>
        <v>阿田的照片</v>
      </c>
      <c r="H6493" s="6" t="str">
        <f>IF(IFERROR(VLOOKUP(B6493,总表!A:D,4,0),"露易")=0," ",IFERROR(VLOOKUP(B6493,总表!A:D,4,0),"-"))</f>
        <v> </v>
      </c>
      <c r="I6493" s="6" t="str">
        <f t="shared" si="407"/>
        <v> </v>
      </c>
    </row>
    <row r="6494" spans="1:9">
      <c r="A6494" s="6">
        <v>6493</v>
      </c>
      <c r="B6494" s="47" t="str">
        <f t="shared" si="404"/>
        <v>0000195D</v>
      </c>
      <c r="C6494" s="47" t="str">
        <f>IFERROR(VLOOKUP(B6494,总表!A:B,2,0),"-")</f>
        <v>相框类</v>
      </c>
      <c r="D6494" s="6" t="str">
        <f t="shared" si="405"/>
        <v>相框类</v>
      </c>
      <c r="E6494" s="6" t="str">
        <f>IFERROR(VLOOKUP(B6494,总表!A:D,3,0),"-")</f>
        <v>穆穆的照片</v>
      </c>
      <c r="F6494" s="6" t="str">
        <f t="shared" si="406"/>
        <v>穆穆的照片</v>
      </c>
      <c r="H6494" s="6" t="str">
        <f>IF(IFERROR(VLOOKUP(B6494,总表!A:D,4,0),"露易")=0," ",IFERROR(VLOOKUP(B6494,总表!A:D,4,0),"-"))</f>
        <v> </v>
      </c>
      <c r="I6494" s="6" t="str">
        <f t="shared" si="407"/>
        <v> </v>
      </c>
    </row>
    <row r="6495" spans="1:9">
      <c r="A6495" s="6">
        <v>6494</v>
      </c>
      <c r="B6495" s="47" t="str">
        <f t="shared" si="404"/>
        <v>0000195E</v>
      </c>
      <c r="C6495" s="47" t="str">
        <f>IFERROR(VLOOKUP(B6495,总表!A:B,2,0),"-")</f>
        <v>相框类</v>
      </c>
      <c r="D6495" s="6" t="str">
        <f t="shared" si="405"/>
        <v>相框类</v>
      </c>
      <c r="E6495" s="6" t="str">
        <f>IFERROR(VLOOKUP(B6495,总表!A:D,3,0),"-")</f>
        <v>春卷的照片</v>
      </c>
      <c r="F6495" s="6" t="str">
        <f t="shared" si="406"/>
        <v>春卷的照片</v>
      </c>
      <c r="H6495" s="6" t="str">
        <f>IF(IFERROR(VLOOKUP(B6495,总表!A:D,4,0),"露易")=0," ",IFERROR(VLOOKUP(B6495,总表!A:D,4,0),"-"))</f>
        <v> </v>
      </c>
      <c r="I6495" s="6" t="str">
        <f t="shared" si="407"/>
        <v> </v>
      </c>
    </row>
    <row r="6496" spans="1:9">
      <c r="A6496" s="6">
        <v>6495</v>
      </c>
      <c r="B6496" s="47" t="str">
        <f t="shared" si="404"/>
        <v>0000195F</v>
      </c>
      <c r="C6496" s="47" t="str">
        <f>IFERROR(VLOOKUP(B6496,总表!A:B,2,0),"-")</f>
        <v>相框类</v>
      </c>
      <c r="D6496" s="6" t="str">
        <f t="shared" si="405"/>
        <v>相框类</v>
      </c>
      <c r="E6496" s="6" t="str">
        <f>IFERROR(VLOOKUP(B6496,总表!A:D,3,0),"-")</f>
        <v>吸管的照片</v>
      </c>
      <c r="F6496" s="6" t="str">
        <f t="shared" si="406"/>
        <v>吸管的照片</v>
      </c>
      <c r="H6496" s="6" t="str">
        <f>IF(IFERROR(VLOOKUP(B6496,总表!A:D,4,0),"露易")=0," ",IFERROR(VLOOKUP(B6496,总表!A:D,4,0),"-"))</f>
        <v> </v>
      </c>
      <c r="I6496" s="6" t="str">
        <f t="shared" si="407"/>
        <v> </v>
      </c>
    </row>
    <row r="6497" spans="1:9">
      <c r="A6497" s="6">
        <v>6496</v>
      </c>
      <c r="B6497" s="47" t="str">
        <f t="shared" si="404"/>
        <v>00001960</v>
      </c>
      <c r="C6497" s="47" t="str">
        <f>IFERROR(VLOOKUP(B6497,总表!A:B,2,0),"-")</f>
        <v>相框类</v>
      </c>
      <c r="D6497" s="6" t="str">
        <f t="shared" si="405"/>
        <v>相框类</v>
      </c>
      <c r="E6497" s="6" t="str">
        <f>IFERROR(VLOOKUP(B6497,总表!A:D,3,0),"-")</f>
        <v>青呱的照片</v>
      </c>
      <c r="F6497" s="6" t="str">
        <f t="shared" si="406"/>
        <v>青呱的照片</v>
      </c>
      <c r="H6497" s="6" t="str">
        <f>IF(IFERROR(VLOOKUP(B6497,总表!A:D,4,0),"露易")=0," ",IFERROR(VLOOKUP(B6497,总表!A:D,4,0),"-"))</f>
        <v> </v>
      </c>
      <c r="I6497" s="6" t="str">
        <f t="shared" si="407"/>
        <v> </v>
      </c>
    </row>
    <row r="6498" spans="1:9">
      <c r="A6498" s="6">
        <v>6497</v>
      </c>
      <c r="B6498" s="47" t="str">
        <f t="shared" si="404"/>
        <v>00001961</v>
      </c>
      <c r="C6498" s="47" t="str">
        <f>IFERROR(VLOOKUP(B6498,总表!A:B,2,0),"-")</f>
        <v>相框类</v>
      </c>
      <c r="D6498" s="6" t="str">
        <f t="shared" si="405"/>
        <v>相框类</v>
      </c>
      <c r="E6498" s="6" t="str">
        <f>IFERROR(VLOOKUP(B6498,总表!A:D,3,0),"-")</f>
        <v>翡翠的照片</v>
      </c>
      <c r="F6498" s="6" t="str">
        <f t="shared" si="406"/>
        <v>翡翠的照片</v>
      </c>
      <c r="H6498" s="6" t="str">
        <f>IF(IFERROR(VLOOKUP(B6498,总表!A:D,4,0),"露易")=0," ",IFERROR(VLOOKUP(B6498,总表!A:D,4,0),"-"))</f>
        <v> </v>
      </c>
      <c r="I6498" s="6" t="str">
        <f t="shared" si="407"/>
        <v> </v>
      </c>
    </row>
    <row r="6499" spans="1:9">
      <c r="A6499" s="6">
        <v>6498</v>
      </c>
      <c r="B6499" s="47" t="str">
        <f t="shared" si="404"/>
        <v>00001962</v>
      </c>
      <c r="C6499" s="47" t="str">
        <f>IFERROR(VLOOKUP(B6499,总表!A:B,2,0),"-")</f>
        <v>相框类</v>
      </c>
      <c r="D6499" s="6" t="str">
        <f t="shared" si="405"/>
        <v>相框类</v>
      </c>
      <c r="E6499" s="6" t="str">
        <f>IFERROR(VLOOKUP(B6499,总表!A:D,3,0),"-")</f>
        <v>嘉俊的照片</v>
      </c>
      <c r="F6499" s="6" t="str">
        <f t="shared" si="406"/>
        <v>嘉俊的照片</v>
      </c>
      <c r="H6499" s="6" t="str">
        <f>IF(IFERROR(VLOOKUP(B6499,总表!A:D,4,0),"露易")=0," ",IFERROR(VLOOKUP(B6499,总表!A:D,4,0),"-"))</f>
        <v> </v>
      </c>
      <c r="I6499" s="6" t="str">
        <f t="shared" si="407"/>
        <v> </v>
      </c>
    </row>
    <row r="6500" spans="1:9">
      <c r="A6500" s="6">
        <v>6499</v>
      </c>
      <c r="B6500" s="47" t="str">
        <f t="shared" si="404"/>
        <v>00001963</v>
      </c>
      <c r="C6500" s="47" t="str">
        <f>IFERROR(VLOOKUP(B6500,总表!A:B,2,0),"-")</f>
        <v>相框类</v>
      </c>
      <c r="D6500" s="6" t="str">
        <f t="shared" si="405"/>
        <v>相框类</v>
      </c>
      <c r="E6500" s="6" t="str">
        <f>IFERROR(VLOOKUP(B6500,总表!A:D,3,0),"-")</f>
        <v>林妲的照片</v>
      </c>
      <c r="F6500" s="6" t="str">
        <f t="shared" si="406"/>
        <v>林妲的照片</v>
      </c>
      <c r="H6500" s="6" t="str">
        <f>IF(IFERROR(VLOOKUP(B6500,总表!A:D,4,0),"露易")=0," ",IFERROR(VLOOKUP(B6500,总表!A:D,4,0),"-"))</f>
        <v> </v>
      </c>
      <c r="I6500" s="6" t="str">
        <f t="shared" si="407"/>
        <v> </v>
      </c>
    </row>
    <row r="6501" spans="1:9">
      <c r="A6501" s="6">
        <v>6500</v>
      </c>
      <c r="B6501" s="47" t="str">
        <f t="shared" si="404"/>
        <v>00001964</v>
      </c>
      <c r="C6501" s="47" t="str">
        <f>IFERROR(VLOOKUP(B6501,总表!A:B,2,0),"-")</f>
        <v>相框类</v>
      </c>
      <c r="D6501" s="6" t="str">
        <f t="shared" si="405"/>
        <v>相框类</v>
      </c>
      <c r="E6501" s="6" t="str">
        <f>IFERROR(VLOOKUP(B6501,总表!A:D,3,0),"-")</f>
        <v>太子的照片</v>
      </c>
      <c r="F6501" s="6" t="str">
        <f t="shared" si="406"/>
        <v>太子的照片</v>
      </c>
      <c r="H6501" s="6" t="str">
        <f>IF(IFERROR(VLOOKUP(B6501,总表!A:D,4,0),"露易")=0," ",IFERROR(VLOOKUP(B6501,总表!A:D,4,0),"-"))</f>
        <v> </v>
      </c>
      <c r="I6501" s="6" t="str">
        <f t="shared" si="407"/>
        <v> </v>
      </c>
    </row>
    <row r="6502" spans="1:9">
      <c r="A6502" s="6">
        <v>6501</v>
      </c>
      <c r="B6502" s="47" t="str">
        <f t="shared" si="404"/>
        <v>00001965</v>
      </c>
      <c r="C6502" s="47" t="str">
        <f>IFERROR(VLOOKUP(B6502,总表!A:B,2,0),"-")</f>
        <v>相框类</v>
      </c>
      <c r="D6502" s="6" t="str">
        <f t="shared" si="405"/>
        <v>相框类</v>
      </c>
      <c r="E6502" s="6" t="str">
        <f>IFERROR(VLOOKUP(B6502,总表!A:D,3,0),"-")</f>
        <v>小睫的照片</v>
      </c>
      <c r="F6502" s="6" t="str">
        <f t="shared" si="406"/>
        <v>小睫的照片</v>
      </c>
      <c r="H6502" s="6" t="str">
        <f>IF(IFERROR(VLOOKUP(B6502,总表!A:D,4,0),"露易")=0," ",IFERROR(VLOOKUP(B6502,总表!A:D,4,0),"-"))</f>
        <v> </v>
      </c>
      <c r="I6502" s="6" t="str">
        <f t="shared" si="407"/>
        <v> </v>
      </c>
    </row>
    <row r="6503" spans="1:9">
      <c r="A6503" s="6">
        <v>6502</v>
      </c>
      <c r="B6503" s="47" t="str">
        <f t="shared" si="404"/>
        <v>00001966</v>
      </c>
      <c r="C6503" s="47" t="str">
        <f>IFERROR(VLOOKUP(B6503,总表!A:B,2,0),"-")</f>
        <v>相框类</v>
      </c>
      <c r="D6503" s="6" t="str">
        <f t="shared" si="405"/>
        <v>相框类</v>
      </c>
      <c r="E6503" s="6" t="str">
        <f>IFERROR(VLOOKUP(B6503,总表!A:D,3,0),"-")</f>
        <v>亨利的照片</v>
      </c>
      <c r="F6503" s="6" t="str">
        <f t="shared" si="406"/>
        <v>亨利的照片</v>
      </c>
      <c r="H6503" s="6" t="str">
        <f>IF(IFERROR(VLOOKUP(B6503,总表!A:D,4,0),"露易")=0," ",IFERROR(VLOOKUP(B6503,总表!A:D,4,0),"-"))</f>
        <v> </v>
      </c>
      <c r="I6503" s="6" t="str">
        <f t="shared" si="407"/>
        <v> </v>
      </c>
    </row>
    <row r="6504" spans="1:9">
      <c r="A6504" s="6">
        <v>6503</v>
      </c>
      <c r="B6504" s="47" t="str">
        <f t="shared" si="404"/>
        <v>00001967</v>
      </c>
      <c r="C6504" s="47" t="str">
        <f>IFERROR(VLOOKUP(B6504,总表!A:B,2,0),"-")</f>
        <v>相框类</v>
      </c>
      <c r="D6504" s="6" t="str">
        <f t="shared" si="405"/>
        <v>相框类</v>
      </c>
      <c r="E6504" s="6" t="str">
        <f>IFERROR(VLOOKUP(B6504,总表!A:D,3,0),"-")</f>
        <v>雪儿的照片</v>
      </c>
      <c r="F6504" s="6" t="str">
        <f t="shared" si="406"/>
        <v>雪儿的照片</v>
      </c>
      <c r="H6504" s="6" t="str">
        <f>IF(IFERROR(VLOOKUP(B6504,总表!A:D,4,0),"露易")=0," ",IFERROR(VLOOKUP(B6504,总表!A:D,4,0),"-"))</f>
        <v> </v>
      </c>
      <c r="I6504" s="6" t="str">
        <f t="shared" si="407"/>
        <v> </v>
      </c>
    </row>
    <row r="6505" spans="1:9">
      <c r="A6505" s="6">
        <v>6504</v>
      </c>
      <c r="B6505" s="47" t="str">
        <f t="shared" si="404"/>
        <v>00001968</v>
      </c>
      <c r="C6505" s="47" t="str">
        <f>IFERROR(VLOOKUP(B6505,总表!A:B,2,0),"-")</f>
        <v>相框类</v>
      </c>
      <c r="D6505" s="6" t="str">
        <f t="shared" si="405"/>
        <v>相框类</v>
      </c>
      <c r="E6505" s="6" t="str">
        <f>IFERROR(VLOOKUP(B6505,总表!A:D,3,0),"-")</f>
        <v>瑞秋的照片</v>
      </c>
      <c r="F6505" s="6" t="str">
        <f t="shared" si="406"/>
        <v>瑞秋的照片</v>
      </c>
      <c r="H6505" s="6" t="str">
        <f>IF(IFERROR(VLOOKUP(B6505,总表!A:D,4,0),"露易")=0," ",IFERROR(VLOOKUP(B6505,总表!A:D,4,0),"-"))</f>
        <v> </v>
      </c>
      <c r="I6505" s="6" t="str">
        <f t="shared" si="407"/>
        <v> </v>
      </c>
    </row>
    <row r="6506" spans="1:9">
      <c r="A6506" s="6">
        <v>6505</v>
      </c>
      <c r="B6506" s="47" t="str">
        <f t="shared" si="404"/>
        <v>00001969</v>
      </c>
      <c r="C6506" s="47" t="str">
        <f>IFERROR(VLOOKUP(B6506,总表!A:B,2,0),"-")</f>
        <v>相框类</v>
      </c>
      <c r="D6506" s="6" t="str">
        <f t="shared" si="405"/>
        <v>相框类</v>
      </c>
      <c r="E6506" s="6" t="str">
        <f>IFERROR(VLOOKUP(B6506,总表!A:D,3,0),"-")</f>
        <v>墨墨的照片</v>
      </c>
      <c r="F6506" s="6" t="str">
        <f t="shared" si="406"/>
        <v>墨墨的照片</v>
      </c>
      <c r="H6506" s="6" t="str">
        <f>IF(IFERROR(VLOOKUP(B6506,总表!A:D,4,0),"露易")=0," ",IFERROR(VLOOKUP(B6506,总表!A:D,4,0),"-"))</f>
        <v> </v>
      </c>
      <c r="I6506" s="6" t="str">
        <f t="shared" si="407"/>
        <v> </v>
      </c>
    </row>
    <row r="6507" spans="1:9">
      <c r="A6507" s="6">
        <v>6506</v>
      </c>
      <c r="B6507" s="47" t="str">
        <f t="shared" si="404"/>
        <v>0000196A</v>
      </c>
      <c r="C6507" s="47" t="str">
        <f>IFERROR(VLOOKUP(B6507,总表!A:B,2,0),"-")</f>
        <v>相框类</v>
      </c>
      <c r="D6507" s="6" t="str">
        <f t="shared" si="405"/>
        <v>相框类</v>
      </c>
      <c r="E6507" s="51" t="str">
        <f>IFERROR(VLOOKUP(B6507,总表!A:D,3,0),"-")</f>
        <v>亚星的照片</v>
      </c>
      <c r="F6507" s="51" t="str">
        <f t="shared" si="406"/>
        <v>亚星的照片</v>
      </c>
      <c r="H6507" s="6" t="str">
        <f>IF(IFERROR(VLOOKUP(B6507,总表!A:D,4,0),"露易")=0," ",IFERROR(VLOOKUP(B6507,总表!A:D,4,0),"-"))</f>
        <v> </v>
      </c>
      <c r="I6507" s="6" t="str">
        <f t="shared" si="407"/>
        <v> </v>
      </c>
    </row>
    <row r="6508" spans="1:9">
      <c r="A6508" s="6">
        <v>6507</v>
      </c>
      <c r="B6508" s="47" t="str">
        <f t="shared" si="404"/>
        <v>0000196B</v>
      </c>
      <c r="C6508" s="47" t="str">
        <f>IFERROR(VLOOKUP(B6508,总表!A:B,2,0),"-")</f>
        <v>相框类</v>
      </c>
      <c r="D6508" s="6" t="str">
        <f t="shared" si="405"/>
        <v>相框类</v>
      </c>
      <c r="E6508" s="6" t="str">
        <f>IFERROR(VLOOKUP(B6508,总表!A:D,3,0),"-")</f>
        <v>比利的照片</v>
      </c>
      <c r="F6508" s="6" t="str">
        <f t="shared" si="406"/>
        <v>比利的照片</v>
      </c>
      <c r="H6508" s="6" t="str">
        <f>IF(IFERROR(VLOOKUP(B6508,总表!A:D,4,0),"露易")=0," ",IFERROR(VLOOKUP(B6508,总表!A:D,4,0),"-"))</f>
        <v> </v>
      </c>
      <c r="I6508" s="6" t="str">
        <f t="shared" si="407"/>
        <v> </v>
      </c>
    </row>
    <row r="6509" spans="1:9">
      <c r="A6509" s="6">
        <v>6508</v>
      </c>
      <c r="B6509" s="47" t="str">
        <f t="shared" si="404"/>
        <v>0000196C</v>
      </c>
      <c r="C6509" s="47" t="str">
        <f>IFERROR(VLOOKUP(B6509,总表!A:B,2,0),"-")</f>
        <v>相框类</v>
      </c>
      <c r="D6509" s="6" t="str">
        <f t="shared" si="405"/>
        <v>相框类</v>
      </c>
      <c r="E6509" s="6" t="str">
        <f>IFERROR(VLOOKUP(B6509,总表!A:D,3,0),"-")</f>
        <v>班长的照片</v>
      </c>
      <c r="F6509" s="6" t="str">
        <f t="shared" si="406"/>
        <v>班长的照片</v>
      </c>
      <c r="H6509" s="6" t="str">
        <f>IF(IFERROR(VLOOKUP(B6509,总表!A:D,4,0),"露易")=0," ",IFERROR(VLOOKUP(B6509,总表!A:D,4,0),"-"))</f>
        <v> </v>
      </c>
      <c r="I6509" s="6" t="str">
        <f t="shared" si="407"/>
        <v> </v>
      </c>
    </row>
    <row r="6510" spans="1:9">
      <c r="A6510" s="6">
        <v>6509</v>
      </c>
      <c r="B6510" s="47" t="str">
        <f t="shared" si="404"/>
        <v>0000196D</v>
      </c>
      <c r="C6510" s="47" t="str">
        <f>IFERROR(VLOOKUP(B6510,总表!A:B,2,0),"-")</f>
        <v>相框类</v>
      </c>
      <c r="D6510" s="6" t="str">
        <f t="shared" si="405"/>
        <v>相框类</v>
      </c>
      <c r="E6510" s="6" t="str">
        <f>IFERROR(VLOOKUP(B6510,总表!A:D,3,0),"-")</f>
        <v>文青的照片</v>
      </c>
      <c r="F6510" s="6" t="str">
        <f t="shared" si="406"/>
        <v>文青的照片</v>
      </c>
      <c r="H6510" s="6" t="str">
        <f>IF(IFERROR(VLOOKUP(B6510,总表!A:D,4,0),"露易")=0," ",IFERROR(VLOOKUP(B6510,总表!A:D,4,0),"-"))</f>
        <v> </v>
      </c>
      <c r="I6510" s="6" t="str">
        <f t="shared" si="407"/>
        <v> </v>
      </c>
    </row>
    <row r="6511" spans="1:9">
      <c r="A6511" s="6">
        <v>6510</v>
      </c>
      <c r="B6511" s="47" t="str">
        <f t="shared" si="404"/>
        <v>0000196E</v>
      </c>
      <c r="C6511" s="47" t="str">
        <f>IFERROR(VLOOKUP(B6511,总表!A:B,2,0),"-")</f>
        <v>相框类</v>
      </c>
      <c r="D6511" s="6" t="str">
        <f t="shared" si="405"/>
        <v>相框类</v>
      </c>
      <c r="E6511" s="6" t="str">
        <f>IFERROR(VLOOKUP(B6511,总表!A:D,3,0),"-")</f>
        <v>芭芭拉的照片</v>
      </c>
      <c r="F6511" s="6" t="str">
        <f t="shared" si="406"/>
        <v>芭芭拉的照片</v>
      </c>
      <c r="H6511" s="6" t="str">
        <f>IF(IFERROR(VLOOKUP(B6511,总表!A:D,4,0),"露易")=0," ",IFERROR(VLOOKUP(B6511,总表!A:D,4,0),"-"))</f>
        <v> </v>
      </c>
      <c r="I6511" s="6" t="str">
        <f t="shared" si="407"/>
        <v> </v>
      </c>
    </row>
    <row r="6512" spans="1:9">
      <c r="A6512" s="6">
        <v>6511</v>
      </c>
      <c r="B6512" s="47" t="str">
        <f t="shared" si="404"/>
        <v>0000196F</v>
      </c>
      <c r="C6512" s="47" t="str">
        <f>IFERROR(VLOOKUP(B6512,总表!A:B,2,0),"-")</f>
        <v>相框类</v>
      </c>
      <c r="D6512" s="6" t="str">
        <f t="shared" si="405"/>
        <v>相框类</v>
      </c>
      <c r="E6512" s="6" t="str">
        <f>IFERROR(VLOOKUP(B6512,总表!A:D,3,0),"-")</f>
        <v>阿朗的照片</v>
      </c>
      <c r="F6512" s="6" t="str">
        <f t="shared" si="406"/>
        <v>阿朗的照片</v>
      </c>
      <c r="H6512" s="6" t="str">
        <f>IF(IFERROR(VLOOKUP(B6512,总表!A:D,4,0),"露易")=0," ",IFERROR(VLOOKUP(B6512,总表!A:D,4,0),"-"))</f>
        <v> </v>
      </c>
      <c r="I6512" s="6" t="str">
        <f t="shared" si="407"/>
        <v> </v>
      </c>
    </row>
    <row r="6513" spans="1:9">
      <c r="A6513" s="6">
        <v>6512</v>
      </c>
      <c r="B6513" s="47" t="str">
        <f t="shared" si="404"/>
        <v>00001970</v>
      </c>
      <c r="C6513" s="47" t="str">
        <f>IFERROR(VLOOKUP(B6513,总表!A:B,2,0),"-")</f>
        <v>相框类</v>
      </c>
      <c r="D6513" s="6" t="str">
        <f t="shared" si="405"/>
        <v>相框类</v>
      </c>
      <c r="E6513" s="51" t="str">
        <f>IFERROR(VLOOKUP(B6513,总表!A:D,3,0),"-")</f>
        <v>哑铃的照片</v>
      </c>
      <c r="F6513" s="51" t="str">
        <f t="shared" si="406"/>
        <v>哑铃的照片</v>
      </c>
      <c r="H6513" s="6" t="str">
        <f>IF(IFERROR(VLOOKUP(B6513,总表!A:D,4,0),"露易")=0," ",IFERROR(VLOOKUP(B6513,总表!A:D,4,0),"-"))</f>
        <v> </v>
      </c>
      <c r="I6513" s="6" t="str">
        <f t="shared" si="407"/>
        <v> </v>
      </c>
    </row>
    <row r="6514" spans="1:9">
      <c r="A6514" s="6">
        <v>6513</v>
      </c>
      <c r="B6514" s="47" t="str">
        <f t="shared" si="404"/>
        <v>00001971</v>
      </c>
      <c r="C6514" s="47" t="str">
        <f>IFERROR(VLOOKUP(B6514,总表!A:B,2,0),"-")</f>
        <v>相框类</v>
      </c>
      <c r="D6514" s="6" t="str">
        <f t="shared" si="405"/>
        <v>相框类</v>
      </c>
      <c r="E6514" s="6" t="str">
        <f>IFERROR(VLOOKUP(B6514,总表!A:D,3,0),"-")</f>
        <v>万泰的照片</v>
      </c>
      <c r="F6514" s="6" t="str">
        <f t="shared" si="406"/>
        <v>万泰的照片</v>
      </c>
      <c r="H6514" s="6" t="str">
        <f>IF(IFERROR(VLOOKUP(B6514,总表!A:D,4,0),"露易")=0," ",IFERROR(VLOOKUP(B6514,总表!A:D,4,0),"-"))</f>
        <v> </v>
      </c>
      <c r="I6514" s="6" t="str">
        <f t="shared" si="407"/>
        <v> </v>
      </c>
    </row>
    <row r="6515" spans="1:9">
      <c r="A6515" s="6">
        <v>6514</v>
      </c>
      <c r="B6515" s="47" t="str">
        <f t="shared" si="404"/>
        <v>00001972</v>
      </c>
      <c r="C6515" s="47" t="str">
        <f>IFERROR(VLOOKUP(B6515,总表!A:B,2,0),"-")</f>
        <v>相框类</v>
      </c>
      <c r="D6515" s="6" t="str">
        <f t="shared" si="405"/>
        <v>相框类</v>
      </c>
      <c r="E6515" s="6" t="str">
        <f>IFERROR(VLOOKUP(B6515,总表!A:D,3,0),"-")</f>
        <v>壮壮的照片</v>
      </c>
      <c r="F6515" s="6" t="str">
        <f t="shared" si="406"/>
        <v>壮壮的照片</v>
      </c>
      <c r="H6515" s="6" t="str">
        <f>IF(IFERROR(VLOOKUP(B6515,总表!A:D,4,0),"露易")=0," ",IFERROR(VLOOKUP(B6515,总表!A:D,4,0),"-"))</f>
        <v> </v>
      </c>
      <c r="I6515" s="6" t="str">
        <f t="shared" si="407"/>
        <v> </v>
      </c>
    </row>
    <row r="6516" spans="1:9">
      <c r="A6516" s="6">
        <v>6515</v>
      </c>
      <c r="B6516" s="47" t="str">
        <f t="shared" si="404"/>
        <v>00001973</v>
      </c>
      <c r="C6516" s="47" t="str">
        <f>IFERROR(VLOOKUP(B6516,总表!A:B,2,0),"-")</f>
        <v>相框类</v>
      </c>
      <c r="D6516" s="6" t="str">
        <f t="shared" si="405"/>
        <v>相框类</v>
      </c>
      <c r="E6516" s="6" t="str">
        <f>IFERROR(VLOOKUP(B6516,总表!A:D,3,0),"-")</f>
        <v>大功的照片</v>
      </c>
      <c r="F6516" s="6" t="str">
        <f t="shared" si="406"/>
        <v>大功的照片</v>
      </c>
      <c r="H6516" s="6" t="str">
        <f>IF(IFERROR(VLOOKUP(B6516,总表!A:D,4,0),"露易")=0," ",IFERROR(VLOOKUP(B6516,总表!A:D,4,0),"-"))</f>
        <v> </v>
      </c>
      <c r="I6516" s="6" t="str">
        <f t="shared" si="407"/>
        <v> </v>
      </c>
    </row>
    <row r="6517" spans="1:9">
      <c r="A6517" s="6">
        <v>6516</v>
      </c>
      <c r="B6517" s="47" t="str">
        <f t="shared" si="404"/>
        <v>00001974</v>
      </c>
      <c r="C6517" s="47" t="str">
        <f>IFERROR(VLOOKUP(B6517,总表!A:B,2,0),"-")</f>
        <v>相框类</v>
      </c>
      <c r="D6517" s="6" t="str">
        <f t="shared" si="405"/>
        <v>相框类</v>
      </c>
      <c r="E6517" s="6" t="str">
        <f>IFERROR(VLOOKUP(B6517,总表!A:D,3,0),"-")</f>
        <v>空空的照片</v>
      </c>
      <c r="F6517" s="6" t="str">
        <f t="shared" si="406"/>
        <v>空空的照片</v>
      </c>
      <c r="H6517" s="6" t="str">
        <f>IF(IFERROR(VLOOKUP(B6517,总表!A:D,4,0),"露易")=0," ",IFERROR(VLOOKUP(B6517,总表!A:D,4,0),"-"))</f>
        <v> </v>
      </c>
      <c r="I6517" s="6" t="str">
        <f t="shared" si="407"/>
        <v> </v>
      </c>
    </row>
    <row r="6518" spans="1:9">
      <c r="A6518" s="6">
        <v>6517</v>
      </c>
      <c r="B6518" s="47" t="str">
        <f t="shared" si="404"/>
        <v>00001975</v>
      </c>
      <c r="C6518" s="47" t="str">
        <f>IFERROR(VLOOKUP(B6518,总表!A:B,2,0),"-")</f>
        <v>相框类</v>
      </c>
      <c r="D6518" s="6" t="str">
        <f t="shared" si="405"/>
        <v>相框类</v>
      </c>
      <c r="E6518" s="6" t="str">
        <f>IFERROR(VLOOKUP(B6518,总表!A:D,3,0),"-")</f>
        <v>吴紫眉的照片</v>
      </c>
      <c r="F6518" s="6" t="str">
        <f t="shared" si="406"/>
        <v>吴紫眉的照片</v>
      </c>
      <c r="H6518" s="6" t="str">
        <f>IF(IFERROR(VLOOKUP(B6518,总表!A:D,4,0),"露易")=0," ",IFERROR(VLOOKUP(B6518,总表!A:D,4,0),"-"))</f>
        <v> </v>
      </c>
      <c r="I6518" s="6" t="str">
        <f t="shared" si="407"/>
        <v> </v>
      </c>
    </row>
    <row r="6519" spans="1:9">
      <c r="A6519" s="6">
        <v>6518</v>
      </c>
      <c r="B6519" s="47" t="str">
        <f t="shared" si="404"/>
        <v>00001976</v>
      </c>
      <c r="C6519" s="47" t="str">
        <f>IFERROR(VLOOKUP(B6519,总表!A:B,2,0),"-")</f>
        <v>相框类</v>
      </c>
      <c r="D6519" s="6" t="str">
        <f t="shared" si="405"/>
        <v>相框类</v>
      </c>
      <c r="E6519" s="6" t="str">
        <f>IFERROR(VLOOKUP(B6519,总表!A:D,3,0),"-")</f>
        <v>阿保的照片</v>
      </c>
      <c r="F6519" s="6" t="str">
        <f t="shared" si="406"/>
        <v>阿保的照片</v>
      </c>
      <c r="H6519" s="6" t="str">
        <f>IF(IFERROR(VLOOKUP(B6519,总表!A:D,4,0),"露易")=0," ",IFERROR(VLOOKUP(B6519,总表!A:D,4,0),"-"))</f>
        <v> </v>
      </c>
      <c r="I6519" s="6" t="str">
        <f t="shared" si="407"/>
        <v> </v>
      </c>
    </row>
    <row r="6520" spans="1:9">
      <c r="A6520" s="6">
        <v>6519</v>
      </c>
      <c r="B6520" s="47" t="str">
        <f t="shared" si="404"/>
        <v>00001977</v>
      </c>
      <c r="C6520" s="47" t="str">
        <f>IFERROR(VLOOKUP(B6520,总表!A:B,2,0),"-")</f>
        <v>相框类</v>
      </c>
      <c r="D6520" s="6" t="str">
        <f t="shared" si="405"/>
        <v>相框类</v>
      </c>
      <c r="E6520" s="6" t="str">
        <f>IFERROR(VLOOKUP(B6520,总表!A:D,3,0),"-")</f>
        <v>阿四的照片</v>
      </c>
      <c r="F6520" s="6" t="str">
        <f t="shared" si="406"/>
        <v>阿四的照片</v>
      </c>
      <c r="H6520" s="6" t="str">
        <f>IF(IFERROR(VLOOKUP(B6520,总表!A:D,4,0),"露易")=0," ",IFERROR(VLOOKUP(B6520,总表!A:D,4,0),"-"))</f>
        <v> </v>
      </c>
      <c r="I6520" s="6" t="str">
        <f t="shared" si="407"/>
        <v> </v>
      </c>
    </row>
    <row r="6521" spans="1:9">
      <c r="A6521" s="6">
        <v>6520</v>
      </c>
      <c r="B6521" s="47" t="str">
        <f t="shared" si="404"/>
        <v>00001978</v>
      </c>
      <c r="C6521" s="47" t="str">
        <f>IFERROR(VLOOKUP(B6521,总表!A:B,2,0),"-")</f>
        <v>相框类</v>
      </c>
      <c r="D6521" s="6" t="str">
        <f t="shared" si="405"/>
        <v>相框类</v>
      </c>
      <c r="E6521" s="6" t="str">
        <f>IFERROR(VLOOKUP(B6521,总表!A:D,3,0),"-")</f>
        <v>史奈鲁的照片</v>
      </c>
      <c r="F6521" s="6" t="str">
        <f t="shared" si="406"/>
        <v>史奈鲁的照片</v>
      </c>
      <c r="H6521" s="6" t="str">
        <f>IF(IFERROR(VLOOKUP(B6521,总表!A:D,4,0),"露易")=0," ",IFERROR(VLOOKUP(B6521,总表!A:D,4,0),"-"))</f>
        <v> </v>
      </c>
      <c r="I6521" s="6" t="str">
        <f t="shared" si="407"/>
        <v> </v>
      </c>
    </row>
    <row r="6522" spans="1:9">
      <c r="A6522" s="6">
        <v>6521</v>
      </c>
      <c r="B6522" s="47" t="str">
        <f t="shared" si="404"/>
        <v>00001979</v>
      </c>
      <c r="C6522" s="47" t="str">
        <f>IFERROR(VLOOKUP(B6522,总表!A:B,2,0),"-")</f>
        <v>相框类</v>
      </c>
      <c r="D6522" s="6" t="str">
        <f t="shared" si="405"/>
        <v>相框类</v>
      </c>
      <c r="E6522" s="6" t="str">
        <f>IFERROR(VLOOKUP(B6522,总表!A:D,3,0),"-")</f>
        <v>哈姆的照片</v>
      </c>
      <c r="F6522" s="6" t="str">
        <f t="shared" si="406"/>
        <v>哈姆的照片</v>
      </c>
      <c r="H6522" s="6" t="str">
        <f>IF(IFERROR(VLOOKUP(B6522,总表!A:D,4,0),"露易")=0," ",IFERROR(VLOOKUP(B6522,总表!A:D,4,0),"-"))</f>
        <v> </v>
      </c>
      <c r="I6522" s="6" t="str">
        <f t="shared" si="407"/>
        <v> </v>
      </c>
    </row>
    <row r="6523" spans="1:9">
      <c r="A6523" s="6">
        <v>6522</v>
      </c>
      <c r="B6523" s="47" t="str">
        <f t="shared" si="404"/>
        <v>0000197A</v>
      </c>
      <c r="C6523" s="47" t="str">
        <f>IFERROR(VLOOKUP(B6523,总表!A:B,2,0),"-")</f>
        <v>相框类</v>
      </c>
      <c r="D6523" s="6" t="str">
        <f t="shared" si="405"/>
        <v>相框类</v>
      </c>
      <c r="E6523" s="6" t="str">
        <f>IFERROR(VLOOKUP(B6523,总表!A:D,3,0),"-")</f>
        <v>苹果的照片</v>
      </c>
      <c r="F6523" s="6" t="str">
        <f t="shared" si="406"/>
        <v>苹果的照片</v>
      </c>
      <c r="H6523" s="6" t="str">
        <f>IF(IFERROR(VLOOKUP(B6523,总表!A:D,4,0),"露易")=0," ",IFERROR(VLOOKUP(B6523,总表!A:D,4,0),"-"))</f>
        <v> </v>
      </c>
      <c r="I6523" s="6" t="str">
        <f t="shared" si="407"/>
        <v> </v>
      </c>
    </row>
    <row r="6524" spans="1:9">
      <c r="A6524" s="6">
        <v>6523</v>
      </c>
      <c r="B6524" s="47" t="str">
        <f t="shared" si="404"/>
        <v>0000197B</v>
      </c>
      <c r="C6524" s="47" t="str">
        <f>IFERROR(VLOOKUP(B6524,总表!A:B,2,0),"-")</f>
        <v>相框类</v>
      </c>
      <c r="D6524" s="6" t="str">
        <f t="shared" si="405"/>
        <v>相框类</v>
      </c>
      <c r="E6524" s="6" t="str">
        <f>IFERROR(VLOOKUP(B6524,总表!A:D,3,0),"-")</f>
        <v>麦麦的照片</v>
      </c>
      <c r="F6524" s="6" t="str">
        <f t="shared" si="406"/>
        <v>麦麦的照片</v>
      </c>
      <c r="H6524" s="6" t="str">
        <f>IF(IFERROR(VLOOKUP(B6524,总表!A:D,4,0),"露易")=0," ",IFERROR(VLOOKUP(B6524,总表!A:D,4,0),"-"))</f>
        <v> </v>
      </c>
      <c r="I6524" s="6" t="str">
        <f t="shared" si="407"/>
        <v> </v>
      </c>
    </row>
    <row r="6525" spans="1:9">
      <c r="A6525" s="6">
        <v>6524</v>
      </c>
      <c r="B6525" s="47" t="str">
        <f t="shared" si="404"/>
        <v>0000197C</v>
      </c>
      <c r="C6525" s="47" t="str">
        <f>IFERROR(VLOOKUP(B6525,总表!A:B,2,0),"-")</f>
        <v>相框类</v>
      </c>
      <c r="D6525" s="6" t="str">
        <f t="shared" si="405"/>
        <v>相框类</v>
      </c>
      <c r="E6525" s="6" t="str">
        <f>IFERROR(VLOOKUP(B6525,总表!A:D,3,0),"-")</f>
        <v>米米的照片</v>
      </c>
      <c r="F6525" s="6" t="str">
        <f t="shared" si="406"/>
        <v>米米的照片</v>
      </c>
      <c r="H6525" s="6" t="str">
        <f>IF(IFERROR(VLOOKUP(B6525,总表!A:D,4,0),"露易")=0," ",IFERROR(VLOOKUP(B6525,总表!A:D,4,0),"-"))</f>
        <v> </v>
      </c>
      <c r="I6525" s="6" t="str">
        <f t="shared" si="407"/>
        <v> </v>
      </c>
    </row>
    <row r="6526" spans="1:9">
      <c r="A6526" s="6">
        <v>6525</v>
      </c>
      <c r="B6526" s="47" t="str">
        <f t="shared" si="404"/>
        <v>0000197D</v>
      </c>
      <c r="C6526" s="47" t="str">
        <f>IFERROR(VLOOKUP(B6526,总表!A:B,2,0),"-")</f>
        <v>相框类</v>
      </c>
      <c r="D6526" s="6" t="str">
        <f t="shared" si="405"/>
        <v>相框类</v>
      </c>
      <c r="E6526" s="6" t="str">
        <f>IFERROR(VLOOKUP(B6526,总表!A:D,3,0),"-")</f>
        <v>安安的照片</v>
      </c>
      <c r="F6526" s="6" t="str">
        <f t="shared" si="406"/>
        <v>安安的照片</v>
      </c>
      <c r="H6526" s="6" t="str">
        <f>IF(IFERROR(VLOOKUP(B6526,总表!A:D,4,0),"露易")=0," ",IFERROR(VLOOKUP(B6526,总表!A:D,4,0),"-"))</f>
        <v> </v>
      </c>
      <c r="I6526" s="6" t="str">
        <f t="shared" si="407"/>
        <v> </v>
      </c>
    </row>
    <row r="6527" spans="1:9">
      <c r="A6527" s="6">
        <v>6526</v>
      </c>
      <c r="B6527" s="47" t="str">
        <f t="shared" si="404"/>
        <v>0000197E</v>
      </c>
      <c r="C6527" s="47" t="str">
        <f>IFERROR(VLOOKUP(B6527,总表!A:B,2,0),"-")</f>
        <v>相框类</v>
      </c>
      <c r="D6527" s="6" t="str">
        <f t="shared" si="405"/>
        <v>相框类</v>
      </c>
      <c r="E6527" s="6" t="str">
        <f>IFERROR(VLOOKUP(B6527,总表!A:D,3,0),"-")</f>
        <v>恰咪的照片</v>
      </c>
      <c r="F6527" s="6" t="str">
        <f t="shared" si="406"/>
        <v>恰咪的照片</v>
      </c>
      <c r="H6527" s="6" t="str">
        <f>IF(IFERROR(VLOOKUP(B6527,总表!A:D,4,0),"露易")=0," ",IFERROR(VLOOKUP(B6527,总表!A:D,4,0),"-"))</f>
        <v> </v>
      </c>
      <c r="I6527" s="6" t="str">
        <f t="shared" si="407"/>
        <v> </v>
      </c>
    </row>
    <row r="6528" spans="1:9">
      <c r="A6528" s="6">
        <v>6527</v>
      </c>
      <c r="B6528" s="47" t="str">
        <f t="shared" si="404"/>
        <v>0000197F</v>
      </c>
      <c r="C6528" s="47" t="str">
        <f>IFERROR(VLOOKUP(B6528,总表!A:B,2,0),"-")</f>
        <v>相框类</v>
      </c>
      <c r="D6528" s="6" t="str">
        <f t="shared" si="405"/>
        <v>相框类</v>
      </c>
      <c r="E6528" s="6" t="str">
        <f>IFERROR(VLOOKUP(B6528,总表!A:D,3,0),"-")</f>
        <v>子墨的照片</v>
      </c>
      <c r="F6528" s="6" t="str">
        <f t="shared" si="406"/>
        <v>子墨的照片</v>
      </c>
      <c r="H6528" s="6" t="str">
        <f>IF(IFERROR(VLOOKUP(B6528,总表!A:D,4,0),"露易")=0," ",IFERROR(VLOOKUP(B6528,总表!A:D,4,0),"-"))</f>
        <v> </v>
      </c>
      <c r="I6528" s="6" t="str">
        <f t="shared" si="407"/>
        <v> </v>
      </c>
    </row>
    <row r="6529" spans="1:9">
      <c r="A6529" s="6">
        <v>6528</v>
      </c>
      <c r="B6529" s="47" t="str">
        <f t="shared" si="404"/>
        <v>00001980</v>
      </c>
      <c r="C6529" s="47" t="str">
        <f>IFERROR(VLOOKUP(B6529,总表!A:B,2,0),"-")</f>
        <v>相框类</v>
      </c>
      <c r="D6529" s="6" t="str">
        <f t="shared" si="405"/>
        <v>相框类</v>
      </c>
      <c r="E6529" s="6" t="str">
        <f>IFERROR(VLOOKUP(B6529,总表!A:D,3,0),"-")</f>
        <v>雪美的照片</v>
      </c>
      <c r="F6529" s="6" t="str">
        <f t="shared" si="406"/>
        <v>雪美的照片</v>
      </c>
      <c r="H6529" s="6" t="str">
        <f>IF(IFERROR(VLOOKUP(B6529,总表!A:D,4,0),"露易")=0," ",IFERROR(VLOOKUP(B6529,总表!A:D,4,0),"-"))</f>
        <v> </v>
      </c>
      <c r="I6529" s="6" t="str">
        <f t="shared" si="407"/>
        <v> </v>
      </c>
    </row>
    <row r="6530" spans="1:9">
      <c r="A6530" s="6">
        <v>6529</v>
      </c>
      <c r="B6530" s="47" t="str">
        <f t="shared" ref="B6530:B6593" si="408">DEC2HEX(ROW(A6529),8)</f>
        <v>00001981</v>
      </c>
      <c r="C6530" s="47" t="str">
        <f>IFERROR(VLOOKUP(B6530,总表!A:B,2,0),"-")</f>
        <v>相框类</v>
      </c>
      <c r="D6530" s="6" t="str">
        <f t="shared" ref="D6530:D6593" si="409">C6530</f>
        <v>相框类</v>
      </c>
      <c r="E6530" s="6" t="str">
        <f>IFERROR(VLOOKUP(B6530,总表!A:D,3,0),"-")</f>
        <v>小仓的照片</v>
      </c>
      <c r="F6530" s="6" t="str">
        <f t="shared" ref="F6530:F6593" si="410">E6530</f>
        <v>小仓的照片</v>
      </c>
      <c r="H6530" s="6" t="str">
        <f>IF(IFERROR(VLOOKUP(B6530,总表!A:D,4,0),"露易")=0," ",IFERROR(VLOOKUP(B6530,总表!A:D,4,0),"-"))</f>
        <v> </v>
      </c>
      <c r="I6530" s="6" t="str">
        <f t="shared" ref="I6530:I6593" si="411">H6530</f>
        <v> </v>
      </c>
    </row>
    <row r="6531" spans="1:9">
      <c r="A6531" s="6">
        <v>6530</v>
      </c>
      <c r="B6531" s="47" t="str">
        <f t="shared" si="408"/>
        <v>00001982</v>
      </c>
      <c r="C6531" s="47" t="str">
        <f>IFERROR(VLOOKUP(B6531,总表!A:B,2,0),"-")</f>
        <v>相框类</v>
      </c>
      <c r="D6531" s="6" t="str">
        <f t="shared" si="409"/>
        <v>相框类</v>
      </c>
      <c r="E6531" s="6" t="str">
        <f>IFERROR(VLOOKUP(B6531,总表!A:D,3,0),"-")</f>
        <v>孔在来的照片</v>
      </c>
      <c r="F6531" s="6" t="str">
        <f t="shared" si="410"/>
        <v>孔在来的照片</v>
      </c>
      <c r="H6531" s="6" t="str">
        <f>IF(IFERROR(VLOOKUP(B6531,总表!A:D,4,0),"露易")=0," ",IFERROR(VLOOKUP(B6531,总表!A:D,4,0),"-"))</f>
        <v> </v>
      </c>
      <c r="I6531" s="6" t="str">
        <f t="shared" si="411"/>
        <v> </v>
      </c>
    </row>
    <row r="6532" spans="1:9">
      <c r="A6532" s="6">
        <v>6531</v>
      </c>
      <c r="B6532" s="47" t="str">
        <f t="shared" si="408"/>
        <v>00001983</v>
      </c>
      <c r="C6532" s="47" t="str">
        <f>IFERROR(VLOOKUP(B6532,总表!A:B,2,0),"-")</f>
        <v>相框类</v>
      </c>
      <c r="D6532" s="6" t="str">
        <f t="shared" si="409"/>
        <v>相框类</v>
      </c>
      <c r="E6532" s="6" t="str">
        <f>IFERROR(VLOOKUP(B6532,总表!A:D,3,0),"-")</f>
        <v>曹珂的照片</v>
      </c>
      <c r="F6532" s="6" t="str">
        <f t="shared" si="410"/>
        <v>曹珂的照片</v>
      </c>
      <c r="H6532" s="6" t="str">
        <f>IF(IFERROR(VLOOKUP(B6532,总表!A:D,4,0),"露易")=0," ",IFERROR(VLOOKUP(B6532,总表!A:D,4,0),"-"))</f>
        <v> </v>
      </c>
      <c r="I6532" s="6" t="str">
        <f t="shared" si="411"/>
        <v> </v>
      </c>
    </row>
    <row r="6533" spans="1:9">
      <c r="A6533" s="6">
        <v>6532</v>
      </c>
      <c r="B6533" s="47" t="str">
        <f t="shared" si="408"/>
        <v>00001984</v>
      </c>
      <c r="C6533" s="47" t="str">
        <f>IFERROR(VLOOKUP(B6533,总表!A:B,2,0),"-")</f>
        <v>相框类</v>
      </c>
      <c r="D6533" s="6" t="str">
        <f t="shared" si="409"/>
        <v>相框类</v>
      </c>
      <c r="E6533" s="6" t="str">
        <f>IFERROR(VLOOKUP(B6533,总表!A:D,3,0),"-")</f>
        <v>豆沙的照片</v>
      </c>
      <c r="F6533" s="6" t="str">
        <f t="shared" si="410"/>
        <v>豆沙的照片</v>
      </c>
      <c r="H6533" s="6" t="str">
        <f>IF(IFERROR(VLOOKUP(B6533,总表!A:D,4,0),"露易")=0," ",IFERROR(VLOOKUP(B6533,总表!A:D,4,0),"-"))</f>
        <v> </v>
      </c>
      <c r="I6533" s="6" t="str">
        <f t="shared" si="411"/>
        <v> </v>
      </c>
    </row>
    <row r="6534" spans="1:9">
      <c r="A6534" s="6">
        <v>6533</v>
      </c>
      <c r="B6534" s="47" t="str">
        <f t="shared" si="408"/>
        <v>00001985</v>
      </c>
      <c r="C6534" s="47" t="str">
        <f>IFERROR(VLOOKUP(B6534,总表!A:B,2,0),"-")</f>
        <v>相框类</v>
      </c>
      <c r="D6534" s="6" t="str">
        <f t="shared" si="409"/>
        <v>相框类</v>
      </c>
      <c r="E6534" s="51" t="str">
        <f>IFERROR(VLOOKUP(B6534,总表!A:D,3,0),"-")</f>
        <v>贾宝为的照片</v>
      </c>
      <c r="F6534" s="51" t="str">
        <f t="shared" si="410"/>
        <v>贾宝为的照片</v>
      </c>
      <c r="H6534" s="6" t="str">
        <f>IF(IFERROR(VLOOKUP(B6534,总表!A:D,4,0),"露易")=0," ",IFERROR(VLOOKUP(B6534,总表!A:D,4,0),"-"))</f>
        <v> </v>
      </c>
      <c r="I6534" s="6" t="str">
        <f t="shared" si="411"/>
        <v> </v>
      </c>
    </row>
    <row r="6535" spans="1:9">
      <c r="A6535" s="6">
        <v>6534</v>
      </c>
      <c r="B6535" s="47" t="str">
        <f t="shared" si="408"/>
        <v>00001986</v>
      </c>
      <c r="C6535" s="47" t="str">
        <f>IFERROR(VLOOKUP(B6535,总表!A:B,2,0),"-")</f>
        <v>相框类</v>
      </c>
      <c r="D6535" s="6" t="str">
        <f t="shared" si="409"/>
        <v>相框类</v>
      </c>
      <c r="E6535" s="6" t="str">
        <f>IFERROR(VLOOKUP(B6535,总表!A:D,3,0),"-")</f>
        <v>艾咪的照片</v>
      </c>
      <c r="F6535" s="6" t="str">
        <f t="shared" si="410"/>
        <v>艾咪的照片</v>
      </c>
      <c r="H6535" s="6" t="str">
        <f>IF(IFERROR(VLOOKUP(B6535,总表!A:D,4,0),"露易")=0," ",IFERROR(VLOOKUP(B6535,总表!A:D,4,0),"-"))</f>
        <v> </v>
      </c>
      <c r="I6535" s="6" t="str">
        <f t="shared" si="411"/>
        <v> </v>
      </c>
    </row>
    <row r="6536" spans="1:9">
      <c r="A6536" s="6">
        <v>6535</v>
      </c>
      <c r="B6536" s="47" t="str">
        <f t="shared" si="408"/>
        <v>00001987</v>
      </c>
      <c r="C6536" s="47" t="str">
        <f>IFERROR(VLOOKUP(B6536,总表!A:B,2,0),"-")</f>
        <v>相框类</v>
      </c>
      <c r="D6536" s="6" t="str">
        <f t="shared" si="409"/>
        <v>相框类</v>
      </c>
      <c r="E6536" s="6" t="str">
        <f>IFERROR(VLOOKUP(B6536,总表!A:D,3,0),"-")</f>
        <v>欧世豪的照片</v>
      </c>
      <c r="F6536" s="6" t="str">
        <f t="shared" si="410"/>
        <v>欧世豪的照片</v>
      </c>
      <c r="H6536" s="6" t="str">
        <f>IF(IFERROR(VLOOKUP(B6536,总表!A:D,4,0),"露易")=0," ",IFERROR(VLOOKUP(B6536,总表!A:D,4,0),"-"))</f>
        <v> </v>
      </c>
      <c r="I6536" s="6" t="str">
        <f t="shared" si="411"/>
        <v> </v>
      </c>
    </row>
    <row r="6537" spans="1:9">
      <c r="A6537" s="6">
        <v>6536</v>
      </c>
      <c r="B6537" s="47" t="str">
        <f t="shared" si="408"/>
        <v>00001988</v>
      </c>
      <c r="C6537" s="47" t="str">
        <f>IFERROR(VLOOKUP(B6537,总表!A:B,2,0),"-")</f>
        <v>相框类</v>
      </c>
      <c r="D6537" s="6" t="str">
        <f t="shared" si="409"/>
        <v>相框类</v>
      </c>
      <c r="E6537" s="6" t="str">
        <f>IFERROR(VLOOKUP(B6537,总表!A:D,3,0),"-")</f>
        <v>戴维的照片</v>
      </c>
      <c r="F6537" s="6" t="str">
        <f t="shared" si="410"/>
        <v>戴维的照片</v>
      </c>
      <c r="H6537" s="6" t="str">
        <f>IF(IFERROR(VLOOKUP(B6537,总表!A:D,4,0),"露易")=0," ",IFERROR(VLOOKUP(B6537,总表!A:D,4,0),"-"))</f>
        <v> </v>
      </c>
      <c r="I6537" s="6" t="str">
        <f t="shared" si="411"/>
        <v> </v>
      </c>
    </row>
    <row r="6538" spans="1:9">
      <c r="A6538" s="6">
        <v>6537</v>
      </c>
      <c r="B6538" s="47" t="str">
        <f t="shared" si="408"/>
        <v>00001989</v>
      </c>
      <c r="C6538" s="47" t="str">
        <f>IFERROR(VLOOKUP(B6538,总表!A:B,2,0),"-")</f>
        <v>相框类</v>
      </c>
      <c r="D6538" s="6" t="str">
        <f t="shared" si="409"/>
        <v>相框类</v>
      </c>
      <c r="E6538" s="6" t="str">
        <f>IFERROR(VLOOKUP(B6538,总表!A:D,3,0),"-")</f>
        <v>阿诚的照片</v>
      </c>
      <c r="F6538" s="6" t="str">
        <f t="shared" si="410"/>
        <v>阿诚的照片</v>
      </c>
      <c r="H6538" s="6" t="str">
        <f>IF(IFERROR(VLOOKUP(B6538,总表!A:D,4,0),"露易")=0," ",IFERROR(VLOOKUP(B6538,总表!A:D,4,0),"-"))</f>
        <v> </v>
      </c>
      <c r="I6538" s="6" t="str">
        <f t="shared" si="411"/>
        <v> </v>
      </c>
    </row>
    <row r="6539" spans="1:9">
      <c r="A6539" s="6">
        <v>6538</v>
      </c>
      <c r="B6539" s="47" t="str">
        <f t="shared" si="408"/>
        <v>0000198A</v>
      </c>
      <c r="C6539" s="47" t="str">
        <f>IFERROR(VLOOKUP(B6539,总表!A:B,2,0),"-")</f>
        <v>相框类</v>
      </c>
      <c r="D6539" s="6" t="str">
        <f t="shared" si="409"/>
        <v>相框类</v>
      </c>
      <c r="E6539" s="6" t="str">
        <f>IFERROR(VLOOKUP(B6539,总表!A:D,3,0),"-")</f>
        <v>熊大叔的照片</v>
      </c>
      <c r="F6539" s="6" t="str">
        <f t="shared" si="410"/>
        <v>熊大叔的照片</v>
      </c>
      <c r="H6539" s="6" t="str">
        <f>IF(IFERROR(VLOOKUP(B6539,总表!A:D,4,0),"露易")=0," ",IFERROR(VLOOKUP(B6539,总表!A:D,4,0),"-"))</f>
        <v> </v>
      </c>
      <c r="I6539" s="6" t="str">
        <f t="shared" si="411"/>
        <v> </v>
      </c>
    </row>
    <row r="6540" spans="1:9">
      <c r="A6540" s="6">
        <v>6539</v>
      </c>
      <c r="B6540" s="47" t="str">
        <f t="shared" si="408"/>
        <v>0000198B</v>
      </c>
      <c r="C6540" s="47" t="str">
        <f>IFERROR(VLOOKUP(B6540,总表!A:B,2,0),"-")</f>
        <v>相框类</v>
      </c>
      <c r="D6540" s="6" t="str">
        <f t="shared" si="409"/>
        <v>相框类</v>
      </c>
      <c r="E6540" s="6" t="str">
        <f>IFERROR(VLOOKUP(B6540,总表!A:D,3,0),"-")</f>
        <v>威亚的照片</v>
      </c>
      <c r="F6540" s="6" t="str">
        <f t="shared" si="410"/>
        <v>威亚的照片</v>
      </c>
      <c r="H6540" s="6" t="str">
        <f>IF(IFERROR(VLOOKUP(B6540,总表!A:D,4,0),"露易")=0," ",IFERROR(VLOOKUP(B6540,总表!A:D,4,0),"-"))</f>
        <v> </v>
      </c>
      <c r="I6540" s="6" t="str">
        <f t="shared" si="411"/>
        <v> </v>
      </c>
    </row>
    <row r="6541" spans="1:9">
      <c r="A6541" s="6">
        <v>6540</v>
      </c>
      <c r="B6541" s="47" t="str">
        <f t="shared" si="408"/>
        <v>0000198C</v>
      </c>
      <c r="C6541" s="47" t="str">
        <f>IFERROR(VLOOKUP(B6541,总表!A:B,2,0),"-")</f>
        <v>相框类</v>
      </c>
      <c r="D6541" s="6" t="str">
        <f t="shared" si="409"/>
        <v>相框类</v>
      </c>
      <c r="E6541" s="6" t="str">
        <f>IFERROR(VLOOKUP(B6541,总表!A:D,3,0),"-")</f>
        <v>圣萝的照片</v>
      </c>
      <c r="F6541" s="6" t="str">
        <f t="shared" si="410"/>
        <v>圣萝的照片</v>
      </c>
      <c r="H6541" s="6" t="str">
        <f>IF(IFERROR(VLOOKUP(B6541,总表!A:D,4,0),"露易")=0," ",IFERROR(VLOOKUP(B6541,总表!A:D,4,0),"-"))</f>
        <v> </v>
      </c>
      <c r="I6541" s="6" t="str">
        <f t="shared" si="411"/>
        <v> </v>
      </c>
    </row>
    <row r="6542" spans="1:9">
      <c r="A6542" s="6">
        <v>6541</v>
      </c>
      <c r="B6542" s="47" t="str">
        <f t="shared" si="408"/>
        <v>0000198D</v>
      </c>
      <c r="C6542" s="47" t="str">
        <f>IFERROR(VLOOKUP(B6542,总表!A:B,2,0),"-")</f>
        <v>相框类</v>
      </c>
      <c r="D6542" s="6" t="str">
        <f t="shared" si="409"/>
        <v>相框类</v>
      </c>
      <c r="E6542" s="6" t="str">
        <f>IFERROR(VLOOKUP(B6542,总表!A:D,3,0),"-")</f>
        <v>草斑娜的照片</v>
      </c>
      <c r="F6542" s="6" t="str">
        <f t="shared" si="410"/>
        <v>草斑娜的照片</v>
      </c>
      <c r="H6542" s="6" t="str">
        <f>IF(IFERROR(VLOOKUP(B6542,总表!A:D,4,0),"露易")=0," ",IFERROR(VLOOKUP(B6542,总表!A:D,4,0),"-"))</f>
        <v> </v>
      </c>
      <c r="I6542" s="6" t="str">
        <f t="shared" si="411"/>
        <v> </v>
      </c>
    </row>
    <row r="6543" spans="1:9">
      <c r="A6543" s="6">
        <v>6542</v>
      </c>
      <c r="B6543" s="47" t="str">
        <f t="shared" si="408"/>
        <v>0000198E</v>
      </c>
      <c r="C6543" s="47" t="str">
        <f>IFERROR(VLOOKUP(B6543,总表!A:B,2,0),"-")</f>
        <v>相框类</v>
      </c>
      <c r="D6543" s="6" t="str">
        <f t="shared" si="409"/>
        <v>相框类</v>
      </c>
      <c r="E6543" s="6" t="str">
        <f>IFERROR(VLOOKUP(B6543,总表!A:D,3,0),"-")</f>
        <v>酥饼的照片</v>
      </c>
      <c r="F6543" s="6" t="str">
        <f t="shared" si="410"/>
        <v>酥饼的照片</v>
      </c>
      <c r="H6543" s="6" t="str">
        <f>IF(IFERROR(VLOOKUP(B6543,总表!A:D,4,0),"露易")=0," ",IFERROR(VLOOKUP(B6543,总表!A:D,4,0),"-"))</f>
        <v> </v>
      </c>
      <c r="I6543" s="6" t="str">
        <f t="shared" si="411"/>
        <v> </v>
      </c>
    </row>
    <row r="6544" spans="1:9">
      <c r="A6544" s="6">
        <v>6543</v>
      </c>
      <c r="B6544" s="47" t="str">
        <f t="shared" si="408"/>
        <v>0000198F</v>
      </c>
      <c r="C6544" s="47" t="str">
        <f>IFERROR(VLOOKUP(B6544,总表!A:B,2,0),"-")</f>
        <v>相框类</v>
      </c>
      <c r="D6544" s="6" t="str">
        <f t="shared" si="409"/>
        <v>相框类</v>
      </c>
      <c r="E6544" s="6" t="str">
        <f>IFERROR(VLOOKUP(B6544,总表!A:D,3,0),"-")</f>
        <v>黑马的照片</v>
      </c>
      <c r="F6544" s="6" t="str">
        <f t="shared" si="410"/>
        <v>黑马的照片</v>
      </c>
      <c r="H6544" s="6" t="str">
        <f>IF(IFERROR(VLOOKUP(B6544,总表!A:D,4,0),"露易")=0," ",IFERROR(VLOOKUP(B6544,总表!A:D,4,0),"-"))</f>
        <v> </v>
      </c>
      <c r="I6544" s="6" t="str">
        <f t="shared" si="411"/>
        <v> </v>
      </c>
    </row>
    <row r="6545" spans="1:9">
      <c r="A6545" s="6">
        <v>6544</v>
      </c>
      <c r="B6545" s="47" t="str">
        <f t="shared" si="408"/>
        <v>00001990</v>
      </c>
      <c r="C6545" s="47" t="str">
        <f>IFERROR(VLOOKUP(B6545,总表!A:B,2,0),"-")</f>
        <v>相框类</v>
      </c>
      <c r="D6545" s="6" t="str">
        <f t="shared" si="409"/>
        <v>相框类</v>
      </c>
      <c r="E6545" s="51" t="str">
        <f>IFERROR(VLOOKUP(B6545,总表!A:D,3,0),"-")</f>
        <v>马星星的照片</v>
      </c>
      <c r="F6545" s="51" t="str">
        <f t="shared" si="410"/>
        <v>马星星的照片</v>
      </c>
      <c r="H6545" s="6" t="str">
        <f>IF(IFERROR(VLOOKUP(B6545,总表!A:D,4,0),"露易")=0," ",IFERROR(VLOOKUP(B6545,总表!A:D,4,0),"-"))</f>
        <v> </v>
      </c>
      <c r="I6545" s="6" t="str">
        <f t="shared" si="411"/>
        <v> </v>
      </c>
    </row>
    <row r="6546" spans="1:9">
      <c r="A6546" s="6">
        <v>6545</v>
      </c>
      <c r="B6546" s="47" t="str">
        <f t="shared" si="408"/>
        <v>00001991</v>
      </c>
      <c r="C6546" s="47" t="str">
        <f>IFERROR(VLOOKUP(B6546,总表!A:B,2,0),"-")</f>
        <v>相框类</v>
      </c>
      <c r="D6546" s="6" t="str">
        <f t="shared" si="409"/>
        <v>相框类</v>
      </c>
      <c r="E6546" s="51" t="str">
        <f>IFERROR(VLOOKUP(B6546,总表!A:D,3,0),"-")</f>
        <v>马誉的照片</v>
      </c>
      <c r="F6546" s="51" t="str">
        <f t="shared" si="410"/>
        <v>马誉的照片</v>
      </c>
      <c r="H6546" s="6" t="str">
        <f>IF(IFERROR(VLOOKUP(B6546,总表!A:D,4,0),"露易")=0," ",IFERROR(VLOOKUP(B6546,总表!A:D,4,0),"-"))</f>
        <v> </v>
      </c>
      <c r="I6546" s="6" t="str">
        <f t="shared" si="411"/>
        <v> </v>
      </c>
    </row>
    <row r="6547" spans="1:9">
      <c r="A6547" s="6">
        <v>6546</v>
      </c>
      <c r="B6547" s="47" t="str">
        <f t="shared" si="408"/>
        <v>00001992</v>
      </c>
      <c r="C6547" s="47" t="str">
        <f>IFERROR(VLOOKUP(B6547,总表!A:B,2,0),"-")</f>
        <v>相框类</v>
      </c>
      <c r="D6547" s="6" t="str">
        <f t="shared" si="409"/>
        <v>相框类</v>
      </c>
      <c r="E6547" s="6" t="str">
        <f>IFERROR(VLOOKUP(B6547,总表!A:D,3,0),"-")</f>
        <v>小铀的照片</v>
      </c>
      <c r="F6547" s="6" t="str">
        <f t="shared" si="410"/>
        <v>小铀的照片</v>
      </c>
      <c r="H6547" s="6" t="str">
        <f>IF(IFERROR(VLOOKUP(B6547,总表!A:D,4,0),"露易")=0," ",IFERROR(VLOOKUP(B6547,总表!A:D,4,0),"-"))</f>
        <v> </v>
      </c>
      <c r="I6547" s="6" t="str">
        <f t="shared" si="411"/>
        <v> </v>
      </c>
    </row>
    <row r="6548" spans="1:9">
      <c r="A6548" s="6">
        <v>6547</v>
      </c>
      <c r="B6548" s="47" t="str">
        <f t="shared" si="408"/>
        <v>00001993</v>
      </c>
      <c r="C6548" s="47" t="str">
        <f>IFERROR(VLOOKUP(B6548,总表!A:B,2,0),"-")</f>
        <v>相框类</v>
      </c>
      <c r="D6548" s="6" t="str">
        <f t="shared" si="409"/>
        <v>相框类</v>
      </c>
      <c r="E6548" s="6" t="str">
        <f>IFERROR(VLOOKUP(B6548,总表!A:D,3,0),"-")</f>
        <v>小薰的照片</v>
      </c>
      <c r="F6548" s="6" t="str">
        <f t="shared" si="410"/>
        <v>小薰的照片</v>
      </c>
      <c r="H6548" s="6" t="str">
        <f>IF(IFERROR(VLOOKUP(B6548,总表!A:D,4,0),"露易")=0," ",IFERROR(VLOOKUP(B6548,总表!A:D,4,0),"-"))</f>
        <v> </v>
      </c>
      <c r="I6548" s="6" t="str">
        <f t="shared" si="411"/>
        <v> </v>
      </c>
    </row>
    <row r="6549" spans="1:9">
      <c r="A6549" s="6">
        <v>6548</v>
      </c>
      <c r="B6549" s="47" t="str">
        <f t="shared" si="408"/>
        <v>00001994</v>
      </c>
      <c r="C6549" s="47" t="str">
        <f>IFERROR(VLOOKUP(B6549,总表!A:B,2,0),"-")</f>
        <v>相框类</v>
      </c>
      <c r="D6549" s="6" t="str">
        <f t="shared" si="409"/>
        <v>相框类</v>
      </c>
      <c r="E6549" s="6" t="str">
        <f>IFERROR(VLOOKUP(B6549,总表!A:D,3,0),"-")</f>
        <v>舒芙蕾的照片</v>
      </c>
      <c r="F6549" s="6" t="str">
        <f t="shared" si="410"/>
        <v>舒芙蕾的照片</v>
      </c>
      <c r="H6549" s="6" t="str">
        <f>IF(IFERROR(VLOOKUP(B6549,总表!A:D,4,0),"露易")=0," ",IFERROR(VLOOKUP(B6549,总表!A:D,4,0),"-"))</f>
        <v> </v>
      </c>
      <c r="I6549" s="6" t="str">
        <f t="shared" si="411"/>
        <v> </v>
      </c>
    </row>
    <row r="6550" spans="1:9">
      <c r="A6550" s="6">
        <v>6549</v>
      </c>
      <c r="B6550" s="47" t="str">
        <f t="shared" si="408"/>
        <v>00001995</v>
      </c>
      <c r="C6550" s="47" t="str">
        <f>IFERROR(VLOOKUP(B6550,总表!A:B,2,0),"-")</f>
        <v>相框类</v>
      </c>
      <c r="D6550" s="6" t="str">
        <f t="shared" si="409"/>
        <v>相框类</v>
      </c>
      <c r="E6550" s="6" t="str">
        <f>IFERROR(VLOOKUP(B6550,总表!A:D,3,0),"-")</f>
        <v>熊战士的照片</v>
      </c>
      <c r="F6550" s="6" t="str">
        <f t="shared" si="410"/>
        <v>熊战士的照片</v>
      </c>
      <c r="H6550" s="6" t="str">
        <f>IF(IFERROR(VLOOKUP(B6550,总表!A:D,4,0),"露易")=0," ",IFERROR(VLOOKUP(B6550,总表!A:D,4,0),"-"))</f>
        <v> </v>
      </c>
      <c r="I6550" s="6" t="str">
        <f t="shared" si="411"/>
        <v> </v>
      </c>
    </row>
    <row r="6551" spans="1:9">
      <c r="A6551" s="6">
        <v>6550</v>
      </c>
      <c r="B6551" s="47" t="str">
        <f t="shared" si="408"/>
        <v>00001996</v>
      </c>
      <c r="C6551" s="47" t="str">
        <f>IFERROR(VLOOKUP(B6551,总表!A:B,2,0),"-")</f>
        <v>相框类</v>
      </c>
      <c r="D6551" s="6" t="str">
        <f t="shared" si="409"/>
        <v>相框类</v>
      </c>
      <c r="E6551" s="6" t="str">
        <f>IFERROR(VLOOKUP(B6551,总表!A:D,3,0),"-")</f>
        <v>笛笛的照片</v>
      </c>
      <c r="F6551" s="6" t="str">
        <f t="shared" si="410"/>
        <v>笛笛的照片</v>
      </c>
      <c r="H6551" s="6" t="str">
        <f>IF(IFERROR(VLOOKUP(B6551,总表!A:D,4,0),"露易")=0," ",IFERROR(VLOOKUP(B6551,总表!A:D,4,0),"-"))</f>
        <v> </v>
      </c>
      <c r="I6551" s="6" t="str">
        <f t="shared" si="411"/>
        <v> </v>
      </c>
    </row>
    <row r="6552" spans="1:9">
      <c r="A6552" s="6">
        <v>6551</v>
      </c>
      <c r="B6552" s="47" t="str">
        <f t="shared" si="408"/>
        <v>00001997</v>
      </c>
      <c r="C6552" s="47" t="str">
        <f>IFERROR(VLOOKUP(B6552,总表!A:B,2,0),"-")</f>
        <v>相框类</v>
      </c>
      <c r="D6552" s="6" t="str">
        <f t="shared" si="409"/>
        <v>相框类</v>
      </c>
      <c r="E6552" s="6" t="str">
        <f>IFERROR(VLOOKUP(B6552,总表!A:D,3,0),"-")</f>
        <v>安索尼的照片</v>
      </c>
      <c r="F6552" s="6" t="str">
        <f t="shared" si="410"/>
        <v>安索尼的照片</v>
      </c>
      <c r="H6552" s="6" t="str">
        <f>IF(IFERROR(VLOOKUP(B6552,总表!A:D,4,0),"露易")=0," ",IFERROR(VLOOKUP(B6552,总表!A:D,4,0),"-"))</f>
        <v> </v>
      </c>
      <c r="I6552" s="6" t="str">
        <f t="shared" si="411"/>
        <v> </v>
      </c>
    </row>
    <row r="6553" spans="1:9">
      <c r="A6553" s="6">
        <v>6552</v>
      </c>
      <c r="B6553" s="47" t="str">
        <f t="shared" si="408"/>
        <v>00001998</v>
      </c>
      <c r="C6553" s="47" t="str">
        <f>IFERROR(VLOOKUP(B6553,总表!A:B,2,0),"-")</f>
        <v>相框类</v>
      </c>
      <c r="D6553" s="6" t="str">
        <f t="shared" si="409"/>
        <v>相框类</v>
      </c>
      <c r="E6553" s="6" t="str">
        <f>IFERROR(VLOOKUP(B6553,总表!A:D,3,0),"-")</f>
        <v>小冈的照片</v>
      </c>
      <c r="F6553" s="6" t="str">
        <f t="shared" si="410"/>
        <v>小冈的照片</v>
      </c>
      <c r="H6553" s="6" t="str">
        <f>IF(IFERROR(VLOOKUP(B6553,总表!A:D,4,0),"露易")=0," ",IFERROR(VLOOKUP(B6553,总表!A:D,4,0),"-"))</f>
        <v> </v>
      </c>
      <c r="I6553" s="6" t="str">
        <f t="shared" si="411"/>
        <v> </v>
      </c>
    </row>
    <row r="6554" spans="1:9">
      <c r="A6554" s="6">
        <v>6553</v>
      </c>
      <c r="B6554" s="47" t="str">
        <f t="shared" si="408"/>
        <v>00001999</v>
      </c>
      <c r="C6554" s="47" t="str">
        <f>IFERROR(VLOOKUP(B6554,总表!A:B,2,0),"-")</f>
        <v>相框类</v>
      </c>
      <c r="D6554" s="6" t="str">
        <f t="shared" si="409"/>
        <v>相框类</v>
      </c>
      <c r="E6554" s="6" t="str">
        <f>IFERROR(VLOOKUP(B6554,总表!A:D,3,0),"-")</f>
        <v>朱黎的照片</v>
      </c>
      <c r="F6554" s="6" t="str">
        <f t="shared" si="410"/>
        <v>朱黎的照片</v>
      </c>
      <c r="H6554" s="6" t="str">
        <f>IF(IFERROR(VLOOKUP(B6554,总表!A:D,4,0),"露易")=0," ",IFERROR(VLOOKUP(B6554,总表!A:D,4,0),"-"))</f>
        <v> </v>
      </c>
      <c r="I6554" s="6" t="str">
        <f t="shared" si="411"/>
        <v> </v>
      </c>
    </row>
    <row r="6555" spans="1:9">
      <c r="A6555" s="6">
        <v>6554</v>
      </c>
      <c r="B6555" s="47" t="str">
        <f t="shared" si="408"/>
        <v>0000199A</v>
      </c>
      <c r="C6555" s="47" t="str">
        <f>IFERROR(VLOOKUP(B6555,总表!A:B,2,0),"-")</f>
        <v>相框类</v>
      </c>
      <c r="D6555" s="6" t="str">
        <f t="shared" si="409"/>
        <v>相框类</v>
      </c>
      <c r="E6555" s="6" t="str">
        <f>IFERROR(VLOOKUP(B6555,总表!A:D,3,0),"-")</f>
        <v>尤嘉莉的照片</v>
      </c>
      <c r="F6555" s="6" t="str">
        <f t="shared" si="410"/>
        <v>尤嘉莉的照片</v>
      </c>
      <c r="H6555" s="6" t="str">
        <f>IF(IFERROR(VLOOKUP(B6555,总表!A:D,4,0),"露易")=0," ",IFERROR(VLOOKUP(B6555,总表!A:D,4,0),"-"))</f>
        <v> </v>
      </c>
      <c r="I6555" s="6" t="str">
        <f t="shared" si="411"/>
        <v> </v>
      </c>
    </row>
    <row r="6556" spans="1:9">
      <c r="A6556" s="6">
        <v>6555</v>
      </c>
      <c r="B6556" s="47" t="str">
        <f t="shared" si="408"/>
        <v>0000199B</v>
      </c>
      <c r="C6556" s="47" t="str">
        <f>IFERROR(VLOOKUP(B6556,总表!A:B,2,0),"-")</f>
        <v>相框类</v>
      </c>
      <c r="D6556" s="6" t="str">
        <f t="shared" si="409"/>
        <v>相框类</v>
      </c>
      <c r="E6556" s="6" t="str">
        <f>IFERROR(VLOOKUP(B6556,总表!A:D,3,0),"-")</f>
        <v>莫儿的照片</v>
      </c>
      <c r="F6556" s="6" t="str">
        <f t="shared" si="410"/>
        <v>莫儿的照片</v>
      </c>
      <c r="H6556" s="6" t="str">
        <f>IF(IFERROR(VLOOKUP(B6556,总表!A:D,4,0),"露易")=0," ",IFERROR(VLOOKUP(B6556,总表!A:D,4,0),"-"))</f>
        <v> </v>
      </c>
      <c r="I6556" s="6" t="str">
        <f t="shared" si="411"/>
        <v> </v>
      </c>
    </row>
    <row r="6557" spans="1:9">
      <c r="A6557" s="6">
        <v>6556</v>
      </c>
      <c r="B6557" s="47" t="str">
        <f t="shared" si="408"/>
        <v>0000199C</v>
      </c>
      <c r="C6557" s="47" t="str">
        <f>IFERROR(VLOOKUP(B6557,总表!A:B,2,0),"-")</f>
        <v>相框类</v>
      </c>
      <c r="D6557" s="6" t="str">
        <f t="shared" si="409"/>
        <v>相框类</v>
      </c>
      <c r="E6557" s="6" t="str">
        <f>IFERROR(VLOOKUP(B6557,总表!A:D,3,0),"-")</f>
        <v>阿得的照片</v>
      </c>
      <c r="F6557" s="6" t="str">
        <f t="shared" si="410"/>
        <v>阿得的照片</v>
      </c>
      <c r="H6557" s="6" t="str">
        <f>IF(IFERROR(VLOOKUP(B6557,总表!A:D,4,0),"露易")=0," ",IFERROR(VLOOKUP(B6557,总表!A:D,4,0),"-"))</f>
        <v> </v>
      </c>
      <c r="I6557" s="6" t="str">
        <f t="shared" si="411"/>
        <v> </v>
      </c>
    </row>
    <row r="6558" spans="1:9">
      <c r="A6558" s="6">
        <v>6557</v>
      </c>
      <c r="B6558" s="47" t="str">
        <f t="shared" si="408"/>
        <v>0000199D</v>
      </c>
      <c r="C6558" s="47" t="str">
        <f>IFERROR(VLOOKUP(B6558,总表!A:B,2,0),"-")</f>
        <v>相框类</v>
      </c>
      <c r="D6558" s="6" t="str">
        <f t="shared" si="409"/>
        <v>相框类</v>
      </c>
      <c r="E6558" s="6" t="str">
        <f>IFERROR(VLOOKUP(B6558,总表!A:D,3,0),"-")</f>
        <v>思颖的照片</v>
      </c>
      <c r="F6558" s="6" t="str">
        <f t="shared" si="410"/>
        <v>思颖的照片</v>
      </c>
      <c r="H6558" s="6" t="str">
        <f>IF(IFERROR(VLOOKUP(B6558,总表!A:D,4,0),"露易")=0," ",IFERROR(VLOOKUP(B6558,总表!A:D,4,0),"-"))</f>
        <v> </v>
      </c>
      <c r="I6558" s="6" t="str">
        <f t="shared" si="411"/>
        <v> </v>
      </c>
    </row>
    <row r="6559" spans="1:9">
      <c r="A6559" s="6">
        <v>6558</v>
      </c>
      <c r="B6559" s="47" t="str">
        <f t="shared" si="408"/>
        <v>0000199E</v>
      </c>
      <c r="C6559" s="47" t="str">
        <f>IFERROR(VLOOKUP(B6559,总表!A:B,2,0),"-")</f>
        <v>相框类</v>
      </c>
      <c r="D6559" s="6" t="str">
        <f t="shared" si="409"/>
        <v>相框类</v>
      </c>
      <c r="E6559" s="51" t="str">
        <f>IFERROR(VLOOKUP(B6559,总表!A:D,3,0),"-")</f>
        <v>钢锁的照片</v>
      </c>
      <c r="F6559" s="51" t="str">
        <f t="shared" si="410"/>
        <v>钢锁的照片</v>
      </c>
      <c r="H6559" s="6" t="str">
        <f>IF(IFERROR(VLOOKUP(B6559,总表!A:D,4,0),"露易")=0," ",IFERROR(VLOOKUP(B6559,总表!A:D,4,0),"-"))</f>
        <v> </v>
      </c>
      <c r="I6559" s="6" t="str">
        <f t="shared" si="411"/>
        <v> </v>
      </c>
    </row>
    <row r="6560" spans="1:9">
      <c r="A6560" s="6">
        <v>6559</v>
      </c>
      <c r="B6560" s="47" t="str">
        <f t="shared" si="408"/>
        <v>0000199F</v>
      </c>
      <c r="C6560" s="47" t="str">
        <f>IFERROR(VLOOKUP(B6560,总表!A:B,2,0),"-")</f>
        <v>相框类</v>
      </c>
      <c r="D6560" s="6" t="str">
        <f t="shared" si="409"/>
        <v>相框类</v>
      </c>
      <c r="E6560" s="6" t="str">
        <f>IFERROR(VLOOKUP(B6560,总表!A:D,3,0),"-")</f>
        <v>阿栗的照片</v>
      </c>
      <c r="F6560" s="6" t="str">
        <f t="shared" si="410"/>
        <v>阿栗的照片</v>
      </c>
      <c r="H6560" s="6" t="str">
        <f>IF(IFERROR(VLOOKUP(B6560,总表!A:D,4,0),"露易")=0," ",IFERROR(VLOOKUP(B6560,总表!A:D,4,0),"-"))</f>
        <v> </v>
      </c>
      <c r="I6560" s="6" t="str">
        <f t="shared" si="411"/>
        <v> </v>
      </c>
    </row>
    <row r="6561" spans="1:9">
      <c r="A6561" s="6">
        <v>6560</v>
      </c>
      <c r="B6561" s="47" t="str">
        <f t="shared" si="408"/>
        <v>000019A0</v>
      </c>
      <c r="C6561" s="47" t="str">
        <f>IFERROR(VLOOKUP(B6561,总表!A:B,2,0),"-")</f>
        <v>相框类</v>
      </c>
      <c r="D6561" s="6" t="str">
        <f t="shared" si="409"/>
        <v>相框类</v>
      </c>
      <c r="E6561" s="6" t="str">
        <f>IFERROR(VLOOKUP(B6561,总表!A:D,3,0),"-")</f>
        <v>阿燕的照片</v>
      </c>
      <c r="F6561" s="6" t="str">
        <f t="shared" si="410"/>
        <v>阿燕的照片</v>
      </c>
      <c r="H6561" s="6" t="str">
        <f>IF(IFERROR(VLOOKUP(B6561,总表!A:D,4,0),"露易")=0," ",IFERROR(VLOOKUP(B6561,总表!A:D,4,0),"-"))</f>
        <v> </v>
      </c>
      <c r="I6561" s="6" t="str">
        <f t="shared" si="411"/>
        <v> </v>
      </c>
    </row>
    <row r="6562" spans="1:9">
      <c r="A6562" s="6">
        <v>6561</v>
      </c>
      <c r="B6562" s="47" t="str">
        <f t="shared" si="408"/>
        <v>000019A1</v>
      </c>
      <c r="C6562" s="47" t="str">
        <f>IFERROR(VLOOKUP(B6562,总表!A:B,2,0),"-")</f>
        <v>相框类</v>
      </c>
      <c r="D6562" s="6" t="str">
        <f t="shared" si="409"/>
        <v>相框类</v>
      </c>
      <c r="E6562" s="51" t="str">
        <f>IFERROR(VLOOKUP(B6562,总表!A:D,3,0),"-")</f>
        <v>简培菈的照片</v>
      </c>
      <c r="F6562" s="51" t="str">
        <f t="shared" si="410"/>
        <v>简培菈的照片</v>
      </c>
      <c r="H6562" s="6" t="str">
        <f>IF(IFERROR(VLOOKUP(B6562,总表!A:D,4,0),"露易")=0," ",IFERROR(VLOOKUP(B6562,总表!A:D,4,0),"-"))</f>
        <v> </v>
      </c>
      <c r="I6562" s="6" t="str">
        <f t="shared" si="411"/>
        <v> </v>
      </c>
    </row>
    <row r="6563" spans="1:9">
      <c r="A6563" s="6">
        <v>6562</v>
      </c>
      <c r="B6563" s="47" t="str">
        <f t="shared" si="408"/>
        <v>000019A2</v>
      </c>
      <c r="C6563" s="47" t="str">
        <f>IFERROR(VLOOKUP(B6563,总表!A:B,2,0),"-")</f>
        <v>相框类</v>
      </c>
      <c r="D6563" s="6" t="str">
        <f t="shared" si="409"/>
        <v>相框类</v>
      </c>
      <c r="E6563" s="6" t="str">
        <f>IFERROR(VLOOKUP(B6563,总表!A:D,3,0),"-")</f>
        <v>敖志明的照片</v>
      </c>
      <c r="F6563" s="6" t="str">
        <f t="shared" si="410"/>
        <v>敖志明的照片</v>
      </c>
      <c r="H6563" s="6" t="str">
        <f>IF(IFERROR(VLOOKUP(B6563,总表!A:D,4,0),"露易")=0," ",IFERROR(VLOOKUP(B6563,总表!A:D,4,0),"-"))</f>
        <v> </v>
      </c>
      <c r="I6563" s="6" t="str">
        <f t="shared" si="411"/>
        <v> </v>
      </c>
    </row>
    <row r="6564" spans="1:9">
      <c r="A6564" s="6">
        <v>6563</v>
      </c>
      <c r="B6564" s="47" t="str">
        <f t="shared" si="408"/>
        <v>000019A3</v>
      </c>
      <c r="C6564" s="47" t="str">
        <f>IFERROR(VLOOKUP(B6564,总表!A:B,2,0),"-")</f>
        <v>相框类</v>
      </c>
      <c r="D6564" s="6" t="str">
        <f t="shared" si="409"/>
        <v>相框类</v>
      </c>
      <c r="E6564" s="51" t="str">
        <f>IFERROR(VLOOKUP(B6564,总表!A:D,3,0),"-")</f>
        <v>罗奇的照片</v>
      </c>
      <c r="F6564" s="51" t="str">
        <f t="shared" si="410"/>
        <v>罗奇的照片</v>
      </c>
      <c r="H6564" s="6" t="str">
        <f>IF(IFERROR(VLOOKUP(B6564,总表!A:D,4,0),"露易")=0," ",IFERROR(VLOOKUP(B6564,总表!A:D,4,0),"-"))</f>
        <v> </v>
      </c>
      <c r="I6564" s="6" t="str">
        <f t="shared" si="411"/>
        <v> </v>
      </c>
    </row>
    <row r="6565" spans="1:9">
      <c r="A6565" s="6">
        <v>6564</v>
      </c>
      <c r="B6565" s="47" t="str">
        <f t="shared" si="408"/>
        <v>000019A4</v>
      </c>
      <c r="C6565" s="47" t="str">
        <f>IFERROR(VLOOKUP(B6565,总表!A:B,2,0),"-")</f>
        <v>相框类</v>
      </c>
      <c r="D6565" s="6" t="str">
        <f t="shared" si="409"/>
        <v>相框类</v>
      </c>
      <c r="E6565" s="51" t="str">
        <f>IFERROR(VLOOKUP(B6565,总表!A:D,3,0),"-")</f>
        <v>缝缝的照片</v>
      </c>
      <c r="F6565" s="51" t="str">
        <f t="shared" si="410"/>
        <v>缝缝的照片</v>
      </c>
      <c r="H6565" s="6" t="str">
        <f>IF(IFERROR(VLOOKUP(B6565,总表!A:D,4,0),"露易")=0," ",IFERROR(VLOOKUP(B6565,总表!A:D,4,0),"-"))</f>
        <v> </v>
      </c>
      <c r="I6565" s="6" t="str">
        <f t="shared" si="411"/>
        <v> </v>
      </c>
    </row>
    <row r="6566" spans="1:9">
      <c r="A6566" s="6">
        <v>6565</v>
      </c>
      <c r="B6566" s="47" t="str">
        <f t="shared" si="408"/>
        <v>000019A5</v>
      </c>
      <c r="C6566" s="47" t="str">
        <f>IFERROR(VLOOKUP(B6566,总表!A:B,2,0),"-")</f>
        <v>相框类</v>
      </c>
      <c r="D6566" s="6" t="str">
        <f t="shared" si="409"/>
        <v>相框类</v>
      </c>
      <c r="E6566" s="51" t="str">
        <f>IFERROR(VLOOKUP(B6566,总表!A:D,3,0),"-")</f>
        <v>亚莎的照片</v>
      </c>
      <c r="F6566" s="51" t="str">
        <f t="shared" si="410"/>
        <v>亚莎的照片</v>
      </c>
      <c r="H6566" s="6" t="str">
        <f>IF(IFERROR(VLOOKUP(B6566,总表!A:D,4,0),"露易")=0," ",IFERROR(VLOOKUP(B6566,总表!A:D,4,0),"-"))</f>
        <v> </v>
      </c>
      <c r="I6566" s="6" t="str">
        <f t="shared" si="411"/>
        <v> </v>
      </c>
    </row>
    <row r="6567" spans="1:9">
      <c r="A6567" s="6">
        <v>6566</v>
      </c>
      <c r="B6567" s="47" t="str">
        <f t="shared" si="408"/>
        <v>000019A6</v>
      </c>
      <c r="C6567" s="47" t="str">
        <f>IFERROR(VLOOKUP(B6567,总表!A:B,2,0),"-")</f>
        <v>相框类</v>
      </c>
      <c r="D6567" s="6" t="str">
        <f t="shared" si="409"/>
        <v>相框类</v>
      </c>
      <c r="E6567" s="51" t="str">
        <f>IFERROR(VLOOKUP(B6567,总表!A:D,3,0),"-")</f>
        <v>妈咪的照片</v>
      </c>
      <c r="F6567" s="51" t="str">
        <f t="shared" si="410"/>
        <v>妈咪的照片</v>
      </c>
      <c r="H6567" s="6" t="str">
        <f>IF(IFERROR(VLOOKUP(B6567,总表!A:D,4,0),"露易")=0," ",IFERROR(VLOOKUP(B6567,总表!A:D,4,0),"-"))</f>
        <v> </v>
      </c>
      <c r="I6567" s="6" t="str">
        <f t="shared" si="411"/>
        <v> </v>
      </c>
    </row>
    <row r="6568" spans="1:9">
      <c r="A6568" s="6">
        <v>6567</v>
      </c>
      <c r="B6568" s="47" t="str">
        <f t="shared" si="408"/>
        <v>000019A7</v>
      </c>
      <c r="C6568" s="47" t="str">
        <f>IFERROR(VLOOKUP(B6568,总表!A:B,2,0),"-")</f>
        <v>相框类</v>
      </c>
      <c r="D6568" s="6" t="str">
        <f t="shared" si="409"/>
        <v>相框类</v>
      </c>
      <c r="E6568" s="6" t="str">
        <f>IFERROR(VLOOKUP(B6568,总表!A:D,3,0),"-")</f>
        <v>童儿的照片</v>
      </c>
      <c r="F6568" s="6" t="str">
        <f t="shared" si="410"/>
        <v>童儿的照片</v>
      </c>
      <c r="H6568" s="6" t="str">
        <f>IF(IFERROR(VLOOKUP(B6568,总表!A:D,4,0),"露易")=0," ",IFERROR(VLOOKUP(B6568,总表!A:D,4,0),"-"))</f>
        <v> </v>
      </c>
      <c r="I6568" s="6" t="str">
        <f t="shared" si="411"/>
        <v> </v>
      </c>
    </row>
    <row r="6569" spans="1:9">
      <c r="A6569" s="6">
        <v>6568</v>
      </c>
      <c r="B6569" s="47" t="str">
        <f t="shared" si="408"/>
        <v>000019A8</v>
      </c>
      <c r="C6569" s="47" t="str">
        <f>IFERROR(VLOOKUP(B6569,总表!A:B,2,0),"-")</f>
        <v>相框类</v>
      </c>
      <c r="D6569" s="6" t="str">
        <f t="shared" si="409"/>
        <v>相框类</v>
      </c>
      <c r="E6569" s="6" t="str">
        <f>IFERROR(VLOOKUP(B6569,总表!A:D,3,0),"-")</f>
        <v>希薇亚的照片</v>
      </c>
      <c r="F6569" s="6" t="str">
        <f t="shared" si="410"/>
        <v>希薇亚的照片</v>
      </c>
      <c r="H6569" s="6" t="str">
        <f>IF(IFERROR(VLOOKUP(B6569,总表!A:D,4,0),"露易")=0," ",IFERROR(VLOOKUP(B6569,总表!A:D,4,0),"-"))</f>
        <v> </v>
      </c>
      <c r="I6569" s="6" t="str">
        <f t="shared" si="411"/>
        <v> </v>
      </c>
    </row>
    <row r="6570" spans="1:9">
      <c r="A6570" s="6">
        <v>6569</v>
      </c>
      <c r="B6570" s="47" t="str">
        <f t="shared" si="408"/>
        <v>000019A9</v>
      </c>
      <c r="C6570" s="47" t="str">
        <f>IFERROR(VLOOKUP(B6570,总表!A:B,2,0),"-")</f>
        <v>相框类</v>
      </c>
      <c r="D6570" s="6" t="str">
        <f t="shared" si="409"/>
        <v>相框类</v>
      </c>
      <c r="E6570" s="6" t="str">
        <f>IFERROR(VLOOKUP(B6570,总表!A:D,3,0),"-")</f>
        <v>袋钢的照片</v>
      </c>
      <c r="F6570" s="6" t="str">
        <f t="shared" si="410"/>
        <v>袋钢的照片</v>
      </c>
      <c r="H6570" s="6" t="str">
        <f>IF(IFERROR(VLOOKUP(B6570,总表!A:D,4,0),"露易")=0," ",IFERROR(VLOOKUP(B6570,总表!A:D,4,0),"-"))</f>
        <v> </v>
      </c>
      <c r="I6570" s="6" t="str">
        <f t="shared" si="411"/>
        <v> </v>
      </c>
    </row>
    <row r="6571" spans="1:9">
      <c r="A6571" s="6">
        <v>6570</v>
      </c>
      <c r="B6571" s="47" t="str">
        <f t="shared" si="408"/>
        <v>000019AA</v>
      </c>
      <c r="C6571" s="47" t="str">
        <f>IFERROR(VLOOKUP(B6571,总表!A:B,2,0),"-")</f>
        <v>相框类</v>
      </c>
      <c r="D6571" s="6" t="str">
        <f t="shared" si="409"/>
        <v>相框类</v>
      </c>
      <c r="E6571" s="6" t="str">
        <f>IFERROR(VLOOKUP(B6571,总表!A:D,3,0),"-")</f>
        <v>麦克的照片</v>
      </c>
      <c r="F6571" s="6" t="str">
        <f t="shared" si="410"/>
        <v>麦克的照片</v>
      </c>
      <c r="H6571" s="6" t="str">
        <f>IF(IFERROR(VLOOKUP(B6571,总表!A:D,4,0),"露易")=0," ",IFERROR(VLOOKUP(B6571,总表!A:D,4,0),"-"))</f>
        <v> </v>
      </c>
      <c r="I6571" s="6" t="str">
        <f t="shared" si="411"/>
        <v> </v>
      </c>
    </row>
    <row r="6572" spans="1:9">
      <c r="A6572" s="6">
        <v>6571</v>
      </c>
      <c r="B6572" s="47" t="str">
        <f t="shared" si="408"/>
        <v>000019AB</v>
      </c>
      <c r="C6572" s="47" t="str">
        <f>IFERROR(VLOOKUP(B6572,总表!A:B,2,0),"-")</f>
        <v>相框类</v>
      </c>
      <c r="D6572" s="6" t="str">
        <f t="shared" si="409"/>
        <v>相框类</v>
      </c>
      <c r="E6572" s="51" t="str">
        <f>IFERROR(VLOOKUP(B6572,总表!A:D,3,0),"-")</f>
        <v>喳喳的照片</v>
      </c>
      <c r="F6572" s="51" t="str">
        <f t="shared" si="410"/>
        <v>喳喳的照片</v>
      </c>
      <c r="H6572" s="6" t="str">
        <f>IF(IFERROR(VLOOKUP(B6572,总表!A:D,4,0),"露易")=0," ",IFERROR(VLOOKUP(B6572,总表!A:D,4,0),"-"))</f>
        <v> </v>
      </c>
      <c r="I6572" s="6" t="str">
        <f t="shared" si="411"/>
        <v> </v>
      </c>
    </row>
    <row r="6573" spans="1:9">
      <c r="A6573" s="6">
        <v>6572</v>
      </c>
      <c r="B6573" s="47" t="str">
        <f t="shared" si="408"/>
        <v>000019AC</v>
      </c>
      <c r="C6573" s="47" t="str">
        <f>IFERROR(VLOOKUP(B6573,总表!A:B,2,0),"-")</f>
        <v>相框类</v>
      </c>
      <c r="D6573" s="6" t="str">
        <f t="shared" si="409"/>
        <v>相框类</v>
      </c>
      <c r="E6573" s="51" t="str">
        <f>IFERROR(VLOOKUP(B6573,总表!A:D,3,0),"-")</f>
        <v>玛莉亚的照片</v>
      </c>
      <c r="F6573" s="51" t="str">
        <f t="shared" si="410"/>
        <v>玛莉亚的照片</v>
      </c>
      <c r="H6573" s="6" t="str">
        <f>IF(IFERROR(VLOOKUP(B6573,总表!A:D,4,0),"露易")=0," ",IFERROR(VLOOKUP(B6573,总表!A:D,4,0),"-"))</f>
        <v> </v>
      </c>
      <c r="I6573" s="6" t="str">
        <f t="shared" si="411"/>
        <v> </v>
      </c>
    </row>
    <row r="6574" spans="1:9">
      <c r="A6574" s="6">
        <v>6573</v>
      </c>
      <c r="B6574" s="47" t="str">
        <f t="shared" si="408"/>
        <v>000019AD</v>
      </c>
      <c r="C6574" s="47" t="str">
        <f>IFERROR(VLOOKUP(B6574,总表!A:B,2,0),"-")</f>
        <v>相框类</v>
      </c>
      <c r="D6574" s="6" t="str">
        <f t="shared" si="409"/>
        <v>相框类</v>
      </c>
      <c r="E6574" s="6" t="str">
        <f>IFERROR(VLOOKUP(B6574,总表!A:D,3,0),"-")</f>
        <v>莫敬的照片</v>
      </c>
      <c r="F6574" s="6" t="str">
        <f t="shared" si="410"/>
        <v>莫敬的照片</v>
      </c>
      <c r="H6574" s="6" t="str">
        <f>IF(IFERROR(VLOOKUP(B6574,总表!A:D,4,0),"露易")=0," ",IFERROR(VLOOKUP(B6574,总表!A:D,4,0),"-"))</f>
        <v> </v>
      </c>
      <c r="I6574" s="6" t="str">
        <f t="shared" si="411"/>
        <v> </v>
      </c>
    </row>
    <row r="6575" spans="1:9">
      <c r="A6575" s="6">
        <v>6574</v>
      </c>
      <c r="B6575" s="47" t="str">
        <f t="shared" si="408"/>
        <v>000019AE</v>
      </c>
      <c r="C6575" s="47" t="str">
        <f>IFERROR(VLOOKUP(B6575,总表!A:B,2,0),"-")</f>
        <v>相框类</v>
      </c>
      <c r="D6575" s="6" t="str">
        <f t="shared" si="409"/>
        <v>相框类</v>
      </c>
      <c r="E6575" s="6" t="str">
        <f>IFERROR(VLOOKUP(B6575,总表!A:D,3,0),"-")</f>
        <v>皇狮的照片</v>
      </c>
      <c r="F6575" s="6" t="str">
        <f t="shared" si="410"/>
        <v>皇狮的照片</v>
      </c>
      <c r="H6575" s="6" t="str">
        <f>IF(IFERROR(VLOOKUP(B6575,总表!A:D,4,0),"露易")=0," ",IFERROR(VLOOKUP(B6575,总表!A:D,4,0),"-"))</f>
        <v> </v>
      </c>
      <c r="I6575" s="6" t="str">
        <f t="shared" si="411"/>
        <v> </v>
      </c>
    </row>
    <row r="6576" spans="1:9">
      <c r="A6576" s="6">
        <v>6575</v>
      </c>
      <c r="B6576" s="47" t="str">
        <f t="shared" si="408"/>
        <v>000019AF</v>
      </c>
      <c r="C6576" s="47" t="str">
        <f>IFERROR(VLOOKUP(B6576,总表!A:B,2,0),"-")</f>
        <v>相框类</v>
      </c>
      <c r="D6576" s="6" t="str">
        <f t="shared" si="409"/>
        <v>相框类</v>
      </c>
      <c r="E6576" s="6" t="str">
        <f>IFERROR(VLOOKUP(B6576,总表!A:D,3,0),"-")</f>
        <v>晴天的照片</v>
      </c>
      <c r="F6576" s="6" t="str">
        <f t="shared" si="410"/>
        <v>晴天的照片</v>
      </c>
      <c r="H6576" s="6" t="str">
        <f>IF(IFERROR(VLOOKUP(B6576,总表!A:D,4,0),"露易")=0," ",IFERROR(VLOOKUP(B6576,总表!A:D,4,0),"-"))</f>
        <v> </v>
      </c>
      <c r="I6576" s="6" t="str">
        <f t="shared" si="411"/>
        <v> </v>
      </c>
    </row>
    <row r="6577" spans="1:9">
      <c r="A6577" s="6">
        <v>6576</v>
      </c>
      <c r="B6577" s="47" t="str">
        <f t="shared" si="408"/>
        <v>000019B0</v>
      </c>
      <c r="C6577" s="47" t="str">
        <f>IFERROR(VLOOKUP(B6577,总表!A:B,2,0),"-")</f>
        <v>相框类</v>
      </c>
      <c r="D6577" s="6" t="str">
        <f t="shared" si="409"/>
        <v>相框类</v>
      </c>
      <c r="E6577" s="6" t="str">
        <f>IFERROR(VLOOKUP(B6577,总表!A:D,3,0),"-")</f>
        <v>老狮的照片</v>
      </c>
      <c r="F6577" s="6" t="str">
        <f t="shared" si="410"/>
        <v>老狮的照片</v>
      </c>
      <c r="H6577" s="6" t="str">
        <f>IF(IFERROR(VLOOKUP(B6577,总表!A:D,4,0),"露易")=0," ",IFERROR(VLOOKUP(B6577,总表!A:D,4,0),"-"))</f>
        <v> </v>
      </c>
      <c r="I6577" s="6" t="str">
        <f t="shared" si="411"/>
        <v> </v>
      </c>
    </row>
    <row r="6578" spans="1:9">
      <c r="A6578" s="6">
        <v>6577</v>
      </c>
      <c r="B6578" s="47" t="str">
        <f t="shared" si="408"/>
        <v>000019B1</v>
      </c>
      <c r="C6578" s="47" t="str">
        <f>IFERROR(VLOOKUP(B6578,总表!A:B,2,0),"-")</f>
        <v>相框类</v>
      </c>
      <c r="D6578" s="6" t="str">
        <f t="shared" si="409"/>
        <v>相框类</v>
      </c>
      <c r="E6578" s="6" t="str">
        <f>IFERROR(VLOOKUP(B6578,总表!A:D,3,0),"-")</f>
        <v>李克的照片</v>
      </c>
      <c r="F6578" s="6" t="str">
        <f t="shared" si="410"/>
        <v>李克的照片</v>
      </c>
      <c r="H6578" s="6" t="str">
        <f>IF(IFERROR(VLOOKUP(B6578,总表!A:D,4,0),"露易")=0," ",IFERROR(VLOOKUP(B6578,总表!A:D,4,0),"-"))</f>
        <v> </v>
      </c>
      <c r="I6578" s="6" t="str">
        <f t="shared" si="411"/>
        <v> </v>
      </c>
    </row>
    <row r="6579" spans="1:9">
      <c r="A6579" s="6">
        <v>6578</v>
      </c>
      <c r="B6579" s="47" t="str">
        <f t="shared" si="408"/>
        <v>000019B2</v>
      </c>
      <c r="C6579" s="47" t="str">
        <f>IFERROR(VLOOKUP(B6579,总表!A:B,2,0),"-")</f>
        <v>相框类</v>
      </c>
      <c r="D6579" s="6" t="str">
        <f t="shared" si="409"/>
        <v>相框类</v>
      </c>
      <c r="E6579" s="51" t="str">
        <f>IFERROR(VLOOKUP(B6579,总表!A:D,3,0),"-")</f>
        <v>亚瑟的照片</v>
      </c>
      <c r="F6579" s="51" t="str">
        <f t="shared" si="410"/>
        <v>亚瑟的照片</v>
      </c>
      <c r="H6579" s="6" t="str">
        <f>IF(IFERROR(VLOOKUP(B6579,总表!A:D,4,0),"露易")=0," ",IFERROR(VLOOKUP(B6579,总表!A:D,4,0),"-"))</f>
        <v> </v>
      </c>
      <c r="I6579" s="6" t="str">
        <f t="shared" si="411"/>
        <v> </v>
      </c>
    </row>
    <row r="6580" spans="1:9">
      <c r="A6580" s="6">
        <v>6579</v>
      </c>
      <c r="B6580" s="47" t="str">
        <f t="shared" si="408"/>
        <v>000019B3</v>
      </c>
      <c r="C6580" s="47" t="str">
        <f>IFERROR(VLOOKUP(B6580,总表!A:B,2,0),"-")</f>
        <v>相框类</v>
      </c>
      <c r="D6580" s="6" t="str">
        <f t="shared" si="409"/>
        <v>相框类</v>
      </c>
      <c r="E6580" s="51" t="str">
        <f>IFERROR(VLOOKUP(B6580,总表!A:D,3,0),"-")</f>
        <v>赖恩睿的照片</v>
      </c>
      <c r="F6580" s="51" t="str">
        <f t="shared" si="410"/>
        <v>赖恩睿的照片</v>
      </c>
      <c r="H6580" s="6" t="str">
        <f>IF(IFERROR(VLOOKUP(B6580,总表!A:D,4,0),"露易")=0," ",IFERROR(VLOOKUP(B6580,总表!A:D,4,0),"-"))</f>
        <v> </v>
      </c>
      <c r="I6580" s="6" t="str">
        <f t="shared" si="411"/>
        <v> </v>
      </c>
    </row>
    <row r="6581" spans="1:9">
      <c r="A6581" s="6">
        <v>6580</v>
      </c>
      <c r="B6581" s="47" t="str">
        <f t="shared" si="408"/>
        <v>000019B4</v>
      </c>
      <c r="C6581" s="47" t="str">
        <f>IFERROR(VLOOKUP(B6581,总表!A:B,2,0),"-")</f>
        <v>相框类</v>
      </c>
      <c r="D6581" s="6" t="str">
        <f t="shared" si="409"/>
        <v>相框类</v>
      </c>
      <c r="E6581" s="6" t="str">
        <f>IFERROR(VLOOKUP(B6581,总表!A:D,3,0),"-")</f>
        <v>七七的照片</v>
      </c>
      <c r="F6581" s="6" t="str">
        <f t="shared" si="410"/>
        <v>七七的照片</v>
      </c>
      <c r="H6581" s="6" t="str">
        <f>IF(IFERROR(VLOOKUP(B6581,总表!A:D,4,0),"露易")=0," ",IFERROR(VLOOKUP(B6581,总表!A:D,4,0),"-"))</f>
        <v> </v>
      </c>
      <c r="I6581" s="6" t="str">
        <f t="shared" si="411"/>
        <v> </v>
      </c>
    </row>
    <row r="6582" spans="1:9">
      <c r="A6582" s="6">
        <v>6581</v>
      </c>
      <c r="B6582" s="47" t="str">
        <f t="shared" si="408"/>
        <v>000019B5</v>
      </c>
      <c r="C6582" s="47" t="str">
        <f>IFERROR(VLOOKUP(B6582,总表!A:B,2,0),"-")</f>
        <v>相框类</v>
      </c>
      <c r="D6582" s="6" t="str">
        <f t="shared" si="409"/>
        <v>相框类</v>
      </c>
      <c r="E6582" s="51" t="str">
        <f>IFERROR(VLOOKUP(B6582,总表!A:D,3,0),"-")</f>
        <v>远仁的照片</v>
      </c>
      <c r="F6582" s="51" t="str">
        <f t="shared" si="410"/>
        <v>远仁的照片</v>
      </c>
      <c r="H6582" s="6" t="str">
        <f>IF(IFERROR(VLOOKUP(B6582,总表!A:D,4,0),"露易")=0," ",IFERROR(VLOOKUP(B6582,总表!A:D,4,0),"-"))</f>
        <v> </v>
      </c>
      <c r="I6582" s="6" t="str">
        <f t="shared" si="411"/>
        <v> </v>
      </c>
    </row>
    <row r="6583" spans="1:9">
      <c r="A6583" s="6">
        <v>6582</v>
      </c>
      <c r="B6583" s="47" t="str">
        <f t="shared" si="408"/>
        <v>000019B6</v>
      </c>
      <c r="C6583" s="47" t="str">
        <f>IFERROR(VLOOKUP(B6583,总表!A:B,2,0),"-")</f>
        <v>相框类</v>
      </c>
      <c r="D6583" s="6" t="str">
        <f t="shared" si="409"/>
        <v>相框类</v>
      </c>
      <c r="E6583" s="51" t="str">
        <f>IFERROR(VLOOKUP(B6583,总表!A:D,3,0),"-")</f>
        <v>凤尾的照片</v>
      </c>
      <c r="F6583" s="51" t="str">
        <f t="shared" si="410"/>
        <v>凤尾的照片</v>
      </c>
      <c r="H6583" s="6" t="str">
        <f>IF(IFERROR(VLOOKUP(B6583,总表!A:D,4,0),"露易")=0," ",IFERROR(VLOOKUP(B6583,总表!A:D,4,0),"-"))</f>
        <v> </v>
      </c>
      <c r="I6583" s="6" t="str">
        <f t="shared" si="411"/>
        <v> </v>
      </c>
    </row>
    <row r="6584" spans="1:9">
      <c r="A6584" s="6">
        <v>6583</v>
      </c>
      <c r="B6584" s="47" t="str">
        <f t="shared" si="408"/>
        <v>000019B7</v>
      </c>
      <c r="C6584" s="47" t="str">
        <f>IFERROR(VLOOKUP(B6584,总表!A:B,2,0),"-")</f>
        <v>相框类</v>
      </c>
      <c r="D6584" s="6" t="str">
        <f t="shared" si="409"/>
        <v>相框类</v>
      </c>
      <c r="E6584" s="6" t="str">
        <f>IFERROR(VLOOKUP(B6584,总表!A:D,3,0),"-")</f>
        <v>四月的照片</v>
      </c>
      <c r="F6584" s="6" t="str">
        <f t="shared" si="410"/>
        <v>四月的照片</v>
      </c>
      <c r="H6584" s="6" t="str">
        <f>IF(IFERROR(VLOOKUP(B6584,总表!A:D,4,0),"露易")=0," ",IFERROR(VLOOKUP(B6584,总表!A:D,4,0),"-"))</f>
        <v> </v>
      </c>
      <c r="I6584" s="6" t="str">
        <f t="shared" si="411"/>
        <v> </v>
      </c>
    </row>
    <row r="6585" spans="1:9">
      <c r="A6585" s="6">
        <v>6584</v>
      </c>
      <c r="B6585" s="47" t="str">
        <f t="shared" si="408"/>
        <v>000019B8</v>
      </c>
      <c r="C6585" s="47" t="str">
        <f>IFERROR(VLOOKUP(B6585,总表!A:B,2,0),"-")</f>
        <v>相框类</v>
      </c>
      <c r="D6585" s="6" t="str">
        <f t="shared" si="409"/>
        <v>相框类</v>
      </c>
      <c r="E6585" s="6" t="str">
        <f>IFERROR(VLOOKUP(B6585,总表!A:D,3,0),"-")</f>
        <v>皮猴的照片</v>
      </c>
      <c r="F6585" s="6" t="str">
        <f t="shared" si="410"/>
        <v>皮猴的照片</v>
      </c>
      <c r="H6585" s="6" t="str">
        <f>IF(IFERROR(VLOOKUP(B6585,总表!A:D,4,0),"露易")=0," ",IFERROR(VLOOKUP(B6585,总表!A:D,4,0),"-"))</f>
        <v> </v>
      </c>
      <c r="I6585" s="6" t="str">
        <f t="shared" si="411"/>
        <v> </v>
      </c>
    </row>
    <row r="6586" spans="1:9">
      <c r="A6586" s="6">
        <v>6585</v>
      </c>
      <c r="B6586" s="47" t="str">
        <f t="shared" si="408"/>
        <v>000019B9</v>
      </c>
      <c r="C6586" s="47" t="str">
        <f>IFERROR(VLOOKUP(B6586,总表!A:B,2,0),"-")</f>
        <v>相框类</v>
      </c>
      <c r="D6586" s="6" t="str">
        <f t="shared" si="409"/>
        <v>相框类</v>
      </c>
      <c r="E6586" s="6" t="str">
        <f>IFERROR(VLOOKUP(B6586,总表!A:D,3,0),"-")</f>
        <v>孟琪的照片</v>
      </c>
      <c r="F6586" s="6" t="str">
        <f t="shared" si="410"/>
        <v>孟琪的照片</v>
      </c>
      <c r="H6586" s="6" t="str">
        <f>IF(IFERROR(VLOOKUP(B6586,总表!A:D,4,0),"露易")=0," ",IFERROR(VLOOKUP(B6586,总表!A:D,4,0),"-"))</f>
        <v> </v>
      </c>
      <c r="I6586" s="6" t="str">
        <f t="shared" si="411"/>
        <v> </v>
      </c>
    </row>
    <row r="6587" spans="1:9">
      <c r="A6587" s="6">
        <v>6586</v>
      </c>
      <c r="B6587" s="47" t="str">
        <f t="shared" si="408"/>
        <v>000019BA</v>
      </c>
      <c r="C6587" s="47" t="str">
        <f>IFERROR(VLOOKUP(B6587,总表!A:B,2,0),"-")</f>
        <v>相框类</v>
      </c>
      <c r="D6587" s="6" t="str">
        <f t="shared" si="409"/>
        <v>相框类</v>
      </c>
      <c r="E6587" s="6" t="str">
        <f>IFERROR(VLOOKUP(B6587,总表!A:D,3,0),"-")</f>
        <v>天佑的照片</v>
      </c>
      <c r="F6587" s="6" t="str">
        <f t="shared" si="410"/>
        <v>天佑的照片</v>
      </c>
      <c r="H6587" s="6" t="str">
        <f>IF(IFERROR(VLOOKUP(B6587,总表!A:D,4,0),"露易")=0," ",IFERROR(VLOOKUP(B6587,总表!A:D,4,0),"-"))</f>
        <v> </v>
      </c>
      <c r="I6587" s="6" t="str">
        <f t="shared" si="411"/>
        <v> </v>
      </c>
    </row>
    <row r="6588" spans="1:9">
      <c r="A6588" s="6">
        <v>6587</v>
      </c>
      <c r="B6588" s="47" t="str">
        <f t="shared" si="408"/>
        <v>000019BB</v>
      </c>
      <c r="C6588" s="47" t="str">
        <f>IFERROR(VLOOKUP(B6588,总表!A:B,2,0),"-")</f>
        <v>相框类</v>
      </c>
      <c r="D6588" s="6" t="str">
        <f t="shared" si="409"/>
        <v>相框类</v>
      </c>
      <c r="E6588" s="6" t="str">
        <f>IFERROR(VLOOKUP(B6588,总表!A:D,3,0),"-")</f>
        <v>雪莉的照片</v>
      </c>
      <c r="F6588" s="6" t="str">
        <f t="shared" si="410"/>
        <v>雪莉的照片</v>
      </c>
      <c r="H6588" s="6" t="str">
        <f>IF(IFERROR(VLOOKUP(B6588,总表!A:D,4,0),"露易")=0," ",IFERROR(VLOOKUP(B6588,总表!A:D,4,0),"-"))</f>
        <v> </v>
      </c>
      <c r="I6588" s="6" t="str">
        <f t="shared" si="411"/>
        <v> </v>
      </c>
    </row>
    <row r="6589" spans="1:9">
      <c r="A6589" s="6">
        <v>6588</v>
      </c>
      <c r="B6589" s="47" t="str">
        <f t="shared" si="408"/>
        <v>000019BC</v>
      </c>
      <c r="C6589" s="47" t="str">
        <f>IFERROR(VLOOKUP(B6589,总表!A:B,2,0),"-")</f>
        <v>相框类</v>
      </c>
      <c r="D6589" s="6" t="str">
        <f t="shared" si="409"/>
        <v>相框类</v>
      </c>
      <c r="E6589" s="6" t="str">
        <f>IFERROR(VLOOKUP(B6589,总表!A:D,3,0),"-")</f>
        <v>德里的照片</v>
      </c>
      <c r="F6589" s="6" t="str">
        <f t="shared" si="410"/>
        <v>德里的照片</v>
      </c>
      <c r="H6589" s="6" t="str">
        <f>IF(IFERROR(VLOOKUP(B6589,总表!A:D,4,0),"露易")=0," ",IFERROR(VLOOKUP(B6589,总表!A:D,4,0),"-"))</f>
        <v> </v>
      </c>
      <c r="I6589" s="6" t="str">
        <f t="shared" si="411"/>
        <v> </v>
      </c>
    </row>
    <row r="6590" spans="1:9">
      <c r="A6590" s="6">
        <v>6589</v>
      </c>
      <c r="B6590" s="47" t="str">
        <f t="shared" si="408"/>
        <v>000019BD</v>
      </c>
      <c r="C6590" s="47" t="str">
        <f>IFERROR(VLOOKUP(B6590,总表!A:B,2,0),"-")</f>
        <v>相框类</v>
      </c>
      <c r="D6590" s="6" t="str">
        <f t="shared" si="409"/>
        <v>相框类</v>
      </c>
      <c r="E6590" s="6" t="str">
        <f>IFERROR(VLOOKUP(B6590,总表!A:D,3,0),"-")</f>
        <v>杜美的照片</v>
      </c>
      <c r="F6590" s="6" t="str">
        <f t="shared" si="410"/>
        <v>杜美的照片</v>
      </c>
      <c r="H6590" s="6" t="str">
        <f>IF(IFERROR(VLOOKUP(B6590,总表!A:D,4,0),"露易")=0," ",IFERROR(VLOOKUP(B6590,总表!A:D,4,0),"-"))</f>
        <v> </v>
      </c>
      <c r="I6590" s="6" t="str">
        <f t="shared" si="411"/>
        <v> </v>
      </c>
    </row>
    <row r="6591" spans="1:9">
      <c r="A6591" s="6">
        <v>6590</v>
      </c>
      <c r="B6591" s="47" t="str">
        <f t="shared" si="408"/>
        <v>000019BE</v>
      </c>
      <c r="C6591" s="47" t="str">
        <f>IFERROR(VLOOKUP(B6591,总表!A:B,2,0),"-")</f>
        <v>相框类</v>
      </c>
      <c r="D6591" s="6" t="str">
        <f t="shared" si="409"/>
        <v>相框类</v>
      </c>
      <c r="E6591" s="6" t="str">
        <f>IFERROR(VLOOKUP(B6591,总表!A:D,3,0),"-")</f>
        <v>韭菜的照片</v>
      </c>
      <c r="F6591" s="6" t="str">
        <f t="shared" si="410"/>
        <v>韭菜的照片</v>
      </c>
      <c r="H6591" s="6" t="str">
        <f>IF(IFERROR(VLOOKUP(B6591,总表!A:D,4,0),"露易")=0," ",IFERROR(VLOOKUP(B6591,总表!A:D,4,0),"-"))</f>
        <v> </v>
      </c>
      <c r="I6591" s="6" t="str">
        <f t="shared" si="411"/>
        <v> </v>
      </c>
    </row>
    <row r="6592" spans="1:9">
      <c r="A6592" s="6">
        <v>6591</v>
      </c>
      <c r="B6592" s="47" t="str">
        <f t="shared" si="408"/>
        <v>000019BF</v>
      </c>
      <c r="C6592" s="47" t="str">
        <f>IFERROR(VLOOKUP(B6592,总表!A:B,2,0),"-")</f>
        <v>相框类</v>
      </c>
      <c r="D6592" s="6" t="str">
        <f t="shared" si="409"/>
        <v>相框类</v>
      </c>
      <c r="E6592" s="51" t="str">
        <f>IFERROR(VLOOKUP(B6592,总表!A:D,3,0),"-")</f>
        <v>贝拉的照片</v>
      </c>
      <c r="F6592" s="51" t="str">
        <f t="shared" si="410"/>
        <v>贝拉的照片</v>
      </c>
      <c r="H6592" s="6" t="str">
        <f>IF(IFERROR(VLOOKUP(B6592,总表!A:D,4,0),"露易")=0," ",IFERROR(VLOOKUP(B6592,总表!A:D,4,0),"-"))</f>
        <v> </v>
      </c>
      <c r="I6592" s="6" t="str">
        <f t="shared" si="411"/>
        <v> </v>
      </c>
    </row>
    <row r="6593" spans="1:9">
      <c r="A6593" s="6">
        <v>6592</v>
      </c>
      <c r="B6593" s="47" t="str">
        <f t="shared" si="408"/>
        <v>000019C0</v>
      </c>
      <c r="C6593" s="47" t="str">
        <f>IFERROR(VLOOKUP(B6593,总表!A:B,2,0),"-")</f>
        <v>相框类</v>
      </c>
      <c r="D6593" s="6" t="str">
        <f t="shared" si="409"/>
        <v>相框类</v>
      </c>
      <c r="E6593" s="6" t="str">
        <f>IFERROR(VLOOKUP(B6593,总表!A:D,3,0),"-")</f>
        <v>西瓜皮的照片</v>
      </c>
      <c r="F6593" s="6" t="str">
        <f t="shared" si="410"/>
        <v>西瓜皮的照片</v>
      </c>
      <c r="H6593" s="6" t="str">
        <f>IF(IFERROR(VLOOKUP(B6593,总表!A:D,4,0),"露易")=0," ",IFERROR(VLOOKUP(B6593,总表!A:D,4,0),"-"))</f>
        <v> </v>
      </c>
      <c r="I6593" s="6" t="str">
        <f t="shared" si="411"/>
        <v> </v>
      </c>
    </row>
    <row r="6594" spans="1:9">
      <c r="A6594" s="6">
        <v>6593</v>
      </c>
      <c r="B6594" s="47" t="str">
        <f t="shared" ref="B6594:B6657" si="412">DEC2HEX(ROW(A6593),8)</f>
        <v>000019C1</v>
      </c>
      <c r="C6594" s="47" t="str">
        <f>IFERROR(VLOOKUP(B6594,总表!A:B,2,0),"-")</f>
        <v>相框类</v>
      </c>
      <c r="D6594" s="6" t="str">
        <f t="shared" ref="D6594:D6657" si="413">C6594</f>
        <v>相框类</v>
      </c>
      <c r="E6594" s="51" t="str">
        <f>IFERROR(VLOOKUP(B6594,总表!A:D,3,0),"-")</f>
        <v>叽叽的照片</v>
      </c>
      <c r="F6594" s="51" t="str">
        <f t="shared" ref="F6594:F6657" si="414">E6594</f>
        <v>叽叽的照片</v>
      </c>
      <c r="H6594" s="6" t="str">
        <f>IF(IFERROR(VLOOKUP(B6594,总表!A:D,4,0),"露易")=0," ",IFERROR(VLOOKUP(B6594,总表!A:D,4,0),"-"))</f>
        <v> </v>
      </c>
      <c r="I6594" s="6" t="str">
        <f t="shared" ref="I6594:I6657" si="415">H6594</f>
        <v> </v>
      </c>
    </row>
    <row r="6595" spans="1:9">
      <c r="A6595" s="6">
        <v>6594</v>
      </c>
      <c r="B6595" s="47" t="str">
        <f t="shared" si="412"/>
        <v>000019C2</v>
      </c>
      <c r="C6595" s="47" t="str">
        <f>IFERROR(VLOOKUP(B6595,总表!A:B,2,0),"-")</f>
        <v>相框类</v>
      </c>
      <c r="D6595" s="6" t="str">
        <f t="shared" si="413"/>
        <v>相框类</v>
      </c>
      <c r="E6595" s="6" t="str">
        <f>IFERROR(VLOOKUP(B6595,总表!A:D,3,0),"-")</f>
        <v>和平的照片</v>
      </c>
      <c r="F6595" s="6" t="str">
        <f t="shared" si="414"/>
        <v>和平的照片</v>
      </c>
      <c r="H6595" s="6" t="str">
        <f>IF(IFERROR(VLOOKUP(B6595,总表!A:D,4,0),"露易")=0," ",IFERROR(VLOOKUP(B6595,总表!A:D,4,0),"-"))</f>
        <v> </v>
      </c>
      <c r="I6595" s="6" t="str">
        <f t="shared" si="415"/>
        <v> </v>
      </c>
    </row>
    <row r="6596" spans="1:9">
      <c r="A6596" s="6">
        <v>6595</v>
      </c>
      <c r="B6596" s="47" t="str">
        <f t="shared" si="412"/>
        <v>000019C3</v>
      </c>
      <c r="C6596" s="47" t="str">
        <f>IFERROR(VLOOKUP(B6596,总表!A:B,2,0),"-")</f>
        <v>相框类</v>
      </c>
      <c r="D6596" s="6" t="str">
        <f t="shared" si="413"/>
        <v>相框类</v>
      </c>
      <c r="E6596" s="6" t="str">
        <f>IFERROR(VLOOKUP(B6596,总表!A:D,3,0),"-")</f>
        <v>阿将的照片</v>
      </c>
      <c r="F6596" s="6" t="str">
        <f t="shared" si="414"/>
        <v>阿将的照片</v>
      </c>
      <c r="H6596" s="6" t="str">
        <f>IF(IFERROR(VLOOKUP(B6596,总表!A:D,4,0),"露易")=0," ",IFERROR(VLOOKUP(B6596,总表!A:D,4,0),"-"))</f>
        <v> </v>
      </c>
      <c r="I6596" s="6" t="str">
        <f t="shared" si="415"/>
        <v> </v>
      </c>
    </row>
    <row r="6597" spans="1:9">
      <c r="A6597" s="6">
        <v>6596</v>
      </c>
      <c r="B6597" s="47" t="str">
        <f t="shared" si="412"/>
        <v>000019C4</v>
      </c>
      <c r="C6597" s="47" t="str">
        <f>IFERROR(VLOOKUP(B6597,总表!A:B,2,0),"-")</f>
        <v>相框类</v>
      </c>
      <c r="D6597" s="6" t="str">
        <f t="shared" si="413"/>
        <v>相框类</v>
      </c>
      <c r="E6597" s="6" t="str">
        <f>IFERROR(VLOOKUP(B6597,总表!A:D,3,0),"-")</f>
        <v>甘油的照片</v>
      </c>
      <c r="F6597" s="6" t="str">
        <f t="shared" si="414"/>
        <v>甘油的照片</v>
      </c>
      <c r="H6597" s="6" t="str">
        <f>IF(IFERROR(VLOOKUP(B6597,总表!A:D,4,0),"露易")=0," ",IFERROR(VLOOKUP(B6597,总表!A:D,4,0),"-"))</f>
        <v> </v>
      </c>
      <c r="I6597" s="6" t="str">
        <f t="shared" si="415"/>
        <v> </v>
      </c>
    </row>
    <row r="6598" spans="1:9">
      <c r="A6598" s="6">
        <v>6597</v>
      </c>
      <c r="B6598" s="47" t="str">
        <f t="shared" si="412"/>
        <v>000019C5</v>
      </c>
      <c r="C6598" s="47" t="str">
        <f>IFERROR(VLOOKUP(B6598,总表!A:B,2,0),"-")</f>
        <v>相框类</v>
      </c>
      <c r="D6598" s="6" t="str">
        <f t="shared" si="413"/>
        <v>相框类</v>
      </c>
      <c r="E6598" s="6" t="str">
        <f>IFERROR(VLOOKUP(B6598,总表!A:D,3,0),"-")</f>
        <v>悄俊的照片</v>
      </c>
      <c r="F6598" s="6" t="str">
        <f t="shared" si="414"/>
        <v>悄俊的照片</v>
      </c>
      <c r="H6598" s="6" t="str">
        <f>IF(IFERROR(VLOOKUP(B6598,总表!A:D,4,0),"露易")=0," ",IFERROR(VLOOKUP(B6598,总表!A:D,4,0),"-"))</f>
        <v> </v>
      </c>
      <c r="I6598" s="6" t="str">
        <f t="shared" si="415"/>
        <v> </v>
      </c>
    </row>
    <row r="6599" spans="1:9">
      <c r="A6599" s="6">
        <v>6598</v>
      </c>
      <c r="B6599" s="47" t="str">
        <f t="shared" si="412"/>
        <v>000019C6</v>
      </c>
      <c r="C6599" s="47" t="str">
        <f>IFERROR(VLOOKUP(B6599,总表!A:B,2,0),"-")</f>
        <v>相框类</v>
      </c>
      <c r="D6599" s="6" t="str">
        <f t="shared" si="413"/>
        <v>相框类</v>
      </c>
      <c r="E6599" s="51" t="str">
        <f>IFERROR(VLOOKUP(B6599,总表!A:D,3,0),"-")</f>
        <v>罗萱儿的照片</v>
      </c>
      <c r="F6599" s="51" t="str">
        <f t="shared" si="414"/>
        <v>罗萱儿的照片</v>
      </c>
      <c r="H6599" s="6" t="str">
        <f>IF(IFERROR(VLOOKUP(B6599,总表!A:D,4,0),"露易")=0," ",IFERROR(VLOOKUP(B6599,总表!A:D,4,0),"-"))</f>
        <v> </v>
      </c>
      <c r="I6599" s="6" t="str">
        <f t="shared" si="415"/>
        <v> </v>
      </c>
    </row>
    <row r="6600" spans="1:9">
      <c r="A6600" s="6">
        <v>6599</v>
      </c>
      <c r="B6600" s="47" t="str">
        <f t="shared" si="412"/>
        <v>000019C7</v>
      </c>
      <c r="C6600" s="47" t="str">
        <f>IFERROR(VLOOKUP(B6600,总表!A:B,2,0),"-")</f>
        <v>相框类</v>
      </c>
      <c r="D6600" s="6" t="str">
        <f t="shared" si="413"/>
        <v>相框类</v>
      </c>
      <c r="E6600" s="6" t="str">
        <f>IFERROR(VLOOKUP(B6600,总表!A:D,3,0),"-")</f>
        <v>茜蓝的照片</v>
      </c>
      <c r="F6600" s="6" t="str">
        <f t="shared" si="414"/>
        <v>茜蓝的照片</v>
      </c>
      <c r="H6600" s="6" t="str">
        <f>IF(IFERROR(VLOOKUP(B6600,总表!A:D,4,0),"露易")=0," ",IFERROR(VLOOKUP(B6600,总表!A:D,4,0),"-"))</f>
        <v> </v>
      </c>
      <c r="I6600" s="6" t="str">
        <f t="shared" si="415"/>
        <v> </v>
      </c>
    </row>
    <row r="6601" spans="1:9">
      <c r="A6601" s="6">
        <v>6600</v>
      </c>
      <c r="B6601" s="47" t="str">
        <f t="shared" si="412"/>
        <v>000019C8</v>
      </c>
      <c r="C6601" s="47" t="str">
        <f>IFERROR(VLOOKUP(B6601,总表!A:B,2,0),"-")</f>
        <v>相框类</v>
      </c>
      <c r="D6601" s="6" t="str">
        <f t="shared" si="413"/>
        <v>相框类</v>
      </c>
      <c r="E6601" s="6" t="str">
        <f>IFERROR(VLOOKUP(B6601,总表!A:D,3,0),"-")</f>
        <v>阿聘的照片</v>
      </c>
      <c r="F6601" s="6" t="str">
        <f t="shared" si="414"/>
        <v>阿聘的照片</v>
      </c>
      <c r="H6601" s="6" t="str">
        <f>IF(IFERROR(VLOOKUP(B6601,总表!A:D,4,0),"露易")=0," ",IFERROR(VLOOKUP(B6601,总表!A:D,4,0),"-"))</f>
        <v> </v>
      </c>
      <c r="I6601" s="6" t="str">
        <f t="shared" si="415"/>
        <v> </v>
      </c>
    </row>
    <row r="6602" spans="1:9">
      <c r="A6602" s="6">
        <v>6601</v>
      </c>
      <c r="B6602" s="47" t="str">
        <f t="shared" si="412"/>
        <v>000019C9</v>
      </c>
      <c r="C6602" s="47" t="str">
        <f>IFERROR(VLOOKUP(B6602,总表!A:B,2,0),"-")</f>
        <v>相框类</v>
      </c>
      <c r="D6602" s="6" t="str">
        <f t="shared" si="413"/>
        <v>相框类</v>
      </c>
      <c r="E6602" s="6" t="str">
        <f>IFERROR(VLOOKUP(B6602,总表!A:D,3,0),"-")</f>
        <v>丸子的照片</v>
      </c>
      <c r="F6602" s="6" t="str">
        <f t="shared" si="414"/>
        <v>丸子的照片</v>
      </c>
      <c r="H6602" s="6" t="str">
        <f>IF(IFERROR(VLOOKUP(B6602,总表!A:D,4,0),"露易")=0," ",IFERROR(VLOOKUP(B6602,总表!A:D,4,0),"-"))</f>
        <v> </v>
      </c>
      <c r="I6602" s="6" t="str">
        <f t="shared" si="415"/>
        <v> </v>
      </c>
    </row>
    <row r="6603" spans="1:9">
      <c r="A6603" s="6">
        <v>6602</v>
      </c>
      <c r="B6603" s="47" t="str">
        <f t="shared" si="412"/>
        <v>000019CA</v>
      </c>
      <c r="C6603" s="47" t="str">
        <f>IFERROR(VLOOKUP(B6603,总表!A:B,2,0),"-")</f>
        <v>相框类</v>
      </c>
      <c r="D6603" s="6" t="str">
        <f t="shared" si="413"/>
        <v>相框类</v>
      </c>
      <c r="E6603" s="6" t="str">
        <f>IFERROR(VLOOKUP(B6603,总表!A:D,3,0),"-")</f>
        <v>如意的照片</v>
      </c>
      <c r="F6603" s="6" t="str">
        <f t="shared" si="414"/>
        <v>如意的照片</v>
      </c>
      <c r="H6603" s="6" t="str">
        <f>IF(IFERROR(VLOOKUP(B6603,总表!A:D,4,0),"露易")=0," ",IFERROR(VLOOKUP(B6603,总表!A:D,4,0),"-"))</f>
        <v> </v>
      </c>
      <c r="I6603" s="6" t="str">
        <f t="shared" si="415"/>
        <v> </v>
      </c>
    </row>
    <row r="6604" spans="1:9">
      <c r="A6604" s="6">
        <v>6603</v>
      </c>
      <c r="B6604" s="47" t="str">
        <f t="shared" si="412"/>
        <v>000019CB</v>
      </c>
      <c r="C6604" s="47" t="str">
        <f>IFERROR(VLOOKUP(B6604,总表!A:B,2,0),"-")</f>
        <v>相框类</v>
      </c>
      <c r="D6604" s="6" t="str">
        <f t="shared" si="413"/>
        <v>相框类</v>
      </c>
      <c r="E6604" s="6" t="str">
        <f>IFERROR(VLOOKUP(B6604,总表!A:D,3,0),"-")</f>
        <v>小啾的照片</v>
      </c>
      <c r="F6604" s="6" t="str">
        <f t="shared" si="414"/>
        <v>小啾的照片</v>
      </c>
      <c r="H6604" s="6" t="str">
        <f>IF(IFERROR(VLOOKUP(B6604,总表!A:D,4,0),"露易")=0," ",IFERROR(VLOOKUP(B6604,总表!A:D,4,0),"-"))</f>
        <v> </v>
      </c>
      <c r="I6604" s="6" t="str">
        <f t="shared" si="415"/>
        <v> </v>
      </c>
    </row>
    <row r="6605" spans="1:9">
      <c r="A6605" s="6">
        <v>6604</v>
      </c>
      <c r="B6605" s="47" t="str">
        <f t="shared" si="412"/>
        <v>000019CC</v>
      </c>
      <c r="C6605" s="47" t="str">
        <f>IFERROR(VLOOKUP(B6605,总表!A:B,2,0),"-")</f>
        <v>相框类</v>
      </c>
      <c r="D6605" s="6" t="str">
        <f t="shared" si="413"/>
        <v>相框类</v>
      </c>
      <c r="E6605" s="51" t="str">
        <f>IFERROR(VLOOKUP(B6605,总表!A:D,3,0),"-")</f>
        <v>纪诺的照片</v>
      </c>
      <c r="F6605" s="51" t="str">
        <f t="shared" si="414"/>
        <v>纪诺的照片</v>
      </c>
      <c r="H6605" s="6" t="str">
        <f>IF(IFERROR(VLOOKUP(B6605,总表!A:D,4,0),"露易")=0," ",IFERROR(VLOOKUP(B6605,总表!A:D,4,0),"-"))</f>
        <v> </v>
      </c>
      <c r="I6605" s="6" t="str">
        <f t="shared" si="415"/>
        <v> </v>
      </c>
    </row>
    <row r="6606" spans="1:9">
      <c r="A6606" s="6">
        <v>6605</v>
      </c>
      <c r="B6606" s="47" t="str">
        <f t="shared" si="412"/>
        <v>000019CD</v>
      </c>
      <c r="C6606" s="47" t="str">
        <f>IFERROR(VLOOKUP(B6606,总表!A:B,2,0),"-")</f>
        <v>相框类</v>
      </c>
      <c r="D6606" s="6" t="str">
        <f t="shared" si="413"/>
        <v>相框类</v>
      </c>
      <c r="E6606" s="6" t="str">
        <f>IFERROR(VLOOKUP(B6606,总表!A:D,3,0),"-")</f>
        <v>起司的照片</v>
      </c>
      <c r="F6606" s="6" t="str">
        <f t="shared" si="414"/>
        <v>起司的照片</v>
      </c>
      <c r="H6606" s="6" t="str">
        <f>IF(IFERROR(VLOOKUP(B6606,总表!A:D,4,0),"露易")=0," ",IFERROR(VLOOKUP(B6606,总表!A:D,4,0),"-"))</f>
        <v> </v>
      </c>
      <c r="I6606" s="6" t="str">
        <f t="shared" si="415"/>
        <v> </v>
      </c>
    </row>
    <row r="6607" spans="1:9">
      <c r="A6607" s="6">
        <v>6606</v>
      </c>
      <c r="B6607" s="47" t="str">
        <f t="shared" si="412"/>
        <v>000019CE</v>
      </c>
      <c r="C6607" s="47" t="str">
        <f>IFERROR(VLOOKUP(B6607,总表!A:B,2,0),"-")</f>
        <v>相框类</v>
      </c>
      <c r="D6607" s="6" t="str">
        <f t="shared" si="413"/>
        <v>相框类</v>
      </c>
      <c r="E6607" s="51" t="str">
        <f>IFERROR(VLOOKUP(B6607,总表!A:D,3,0),"-")</f>
        <v>张瑜的照片</v>
      </c>
      <c r="F6607" s="51" t="str">
        <f t="shared" si="414"/>
        <v>张瑜的照片</v>
      </c>
      <c r="H6607" s="6" t="str">
        <f>IF(IFERROR(VLOOKUP(B6607,总表!A:D,4,0),"露易")=0," ",IFERROR(VLOOKUP(B6607,总表!A:D,4,0),"-"))</f>
        <v> </v>
      </c>
      <c r="I6607" s="6" t="str">
        <f t="shared" si="415"/>
        <v> </v>
      </c>
    </row>
    <row r="6608" spans="1:9">
      <c r="A6608" s="6">
        <v>6607</v>
      </c>
      <c r="B6608" s="47" t="str">
        <f t="shared" si="412"/>
        <v>000019CF</v>
      </c>
      <c r="C6608" s="47" t="str">
        <f>IFERROR(VLOOKUP(B6608,总表!A:B,2,0),"-")</f>
        <v>相框类</v>
      </c>
      <c r="D6608" s="6" t="str">
        <f t="shared" si="413"/>
        <v>相框类</v>
      </c>
      <c r="E6608" s="6" t="str">
        <f>IFERROR(VLOOKUP(B6608,总表!A:D,3,0),"-")</f>
        <v>章立娜的照片</v>
      </c>
      <c r="F6608" s="6" t="str">
        <f t="shared" si="414"/>
        <v>章立娜的照片</v>
      </c>
      <c r="H6608" s="6" t="str">
        <f>IF(IFERROR(VLOOKUP(B6608,总表!A:D,4,0),"露易")=0," ",IFERROR(VLOOKUP(B6608,总表!A:D,4,0),"-"))</f>
        <v> </v>
      </c>
      <c r="I6608" s="6" t="str">
        <f t="shared" si="415"/>
        <v> </v>
      </c>
    </row>
    <row r="6609" spans="1:9">
      <c r="A6609" s="6">
        <v>6608</v>
      </c>
      <c r="B6609" s="47" t="str">
        <f t="shared" si="412"/>
        <v>000019D0</v>
      </c>
      <c r="C6609" s="47" t="str">
        <f>IFERROR(VLOOKUP(B6609,总表!A:B,2,0),"-")</f>
        <v>相框类</v>
      </c>
      <c r="D6609" s="6" t="str">
        <f t="shared" si="413"/>
        <v>相框类</v>
      </c>
      <c r="E6609" s="6" t="str">
        <f>IFERROR(VLOOKUP(B6609,总表!A:D,3,0),"-")</f>
        <v>章丸丸的照片</v>
      </c>
      <c r="F6609" s="6" t="str">
        <f t="shared" si="414"/>
        <v>章丸丸的照片</v>
      </c>
      <c r="H6609" s="6" t="str">
        <f>IF(IFERROR(VLOOKUP(B6609,总表!A:D,4,0),"露易")=0," ",IFERROR(VLOOKUP(B6609,总表!A:D,4,0),"-"))</f>
        <v> </v>
      </c>
      <c r="I6609" s="6" t="str">
        <f t="shared" si="415"/>
        <v> </v>
      </c>
    </row>
    <row r="6610" spans="1:9">
      <c r="A6610" s="6">
        <v>6609</v>
      </c>
      <c r="B6610" s="47" t="str">
        <f t="shared" si="412"/>
        <v>000019D1</v>
      </c>
      <c r="C6610" s="47" t="str">
        <f>IFERROR(VLOOKUP(B6610,总表!A:B,2,0),"-")</f>
        <v>相框类</v>
      </c>
      <c r="D6610" s="6" t="str">
        <f t="shared" si="413"/>
        <v>相框类</v>
      </c>
      <c r="E6610" s="6" t="str">
        <f>IFERROR(VLOOKUP(B6610,总表!A:D,3,0),"-")</f>
        <v>果果的照片</v>
      </c>
      <c r="F6610" s="6" t="str">
        <f t="shared" si="414"/>
        <v>果果的照片</v>
      </c>
      <c r="H6610" s="6" t="str">
        <f>IF(IFERROR(VLOOKUP(B6610,总表!A:D,4,0),"露易")=0," ",IFERROR(VLOOKUP(B6610,总表!A:D,4,0),"-"))</f>
        <v> </v>
      </c>
      <c r="I6610" s="6" t="str">
        <f t="shared" si="415"/>
        <v> </v>
      </c>
    </row>
    <row r="6611" spans="1:9">
      <c r="A6611" s="6">
        <v>6610</v>
      </c>
      <c r="B6611" s="47" t="str">
        <f t="shared" si="412"/>
        <v>000019D2</v>
      </c>
      <c r="C6611" s="47" t="str">
        <f>IFERROR(VLOOKUP(B6611,总表!A:B,2,0),"-")</f>
        <v>相框类</v>
      </c>
      <c r="D6611" s="6" t="str">
        <f t="shared" si="413"/>
        <v>相框类</v>
      </c>
      <c r="E6611" s="6" t="str">
        <f>IFERROR(VLOOKUP(B6611,总表!A:D,3,0),"-")</f>
        <v>仙仙的照片</v>
      </c>
      <c r="F6611" s="6" t="str">
        <f t="shared" si="414"/>
        <v>仙仙的照片</v>
      </c>
      <c r="H6611" s="6" t="str">
        <f>IF(IFERROR(VLOOKUP(B6611,总表!A:D,4,0),"露易")=0," ",IFERROR(VLOOKUP(B6611,总表!A:D,4,0),"-"))</f>
        <v> </v>
      </c>
      <c r="I6611" s="6" t="str">
        <f t="shared" si="415"/>
        <v> </v>
      </c>
    </row>
    <row r="6612" spans="1:9">
      <c r="A6612" s="6">
        <v>6611</v>
      </c>
      <c r="B6612" s="47" t="str">
        <f t="shared" si="412"/>
        <v>000019D3</v>
      </c>
      <c r="C6612" s="47" t="str">
        <f>IFERROR(VLOOKUP(B6612,总表!A:B,2,0),"-")</f>
        <v>相框类</v>
      </c>
      <c r="D6612" s="6" t="str">
        <f t="shared" si="413"/>
        <v>相框类</v>
      </c>
      <c r="E6612" s="6" t="str">
        <f>IFERROR(VLOOKUP(B6612,总表!A:D,3,0),"-")</f>
        <v>小岚的照片</v>
      </c>
      <c r="F6612" s="6" t="str">
        <f t="shared" si="414"/>
        <v>小岚的照片</v>
      </c>
      <c r="H6612" s="6" t="str">
        <f>IF(IFERROR(VLOOKUP(B6612,总表!A:D,4,0),"露易")=0," ",IFERROR(VLOOKUP(B6612,总表!A:D,4,0),"-"))</f>
        <v> </v>
      </c>
      <c r="I6612" s="6" t="str">
        <f t="shared" si="415"/>
        <v> </v>
      </c>
    </row>
    <row r="6613" spans="1:9">
      <c r="A6613" s="6">
        <v>6612</v>
      </c>
      <c r="B6613" s="47" t="str">
        <f t="shared" si="412"/>
        <v>000019D4</v>
      </c>
      <c r="C6613" s="47" t="str">
        <f>IFERROR(VLOOKUP(B6613,总表!A:B,2,0),"-")</f>
        <v>相框类</v>
      </c>
      <c r="D6613" s="6" t="str">
        <f t="shared" si="413"/>
        <v>相框类</v>
      </c>
      <c r="E6613" s="51" t="str">
        <f>IFERROR(VLOOKUP(B6613,总表!A:D,3,0),"-")</f>
        <v>鹤兹的照片</v>
      </c>
      <c r="F6613" s="51" t="str">
        <f t="shared" si="414"/>
        <v>鹤兹的照片</v>
      </c>
      <c r="H6613" s="6" t="str">
        <f>IF(IFERROR(VLOOKUP(B6613,总表!A:D,4,0),"露易")=0," ",IFERROR(VLOOKUP(B6613,总表!A:D,4,0),"-"))</f>
        <v> </v>
      </c>
      <c r="I6613" s="6" t="str">
        <f t="shared" si="415"/>
        <v> </v>
      </c>
    </row>
    <row r="6614" spans="1:9">
      <c r="A6614" s="6">
        <v>6613</v>
      </c>
      <c r="B6614" s="47" t="str">
        <f t="shared" si="412"/>
        <v>000019D5</v>
      </c>
      <c r="C6614" s="47" t="str">
        <f>IFERROR(VLOOKUP(B6614,总表!A:B,2,0),"-")</f>
        <v>相框类</v>
      </c>
      <c r="D6614" s="6" t="str">
        <f t="shared" si="413"/>
        <v>相框类</v>
      </c>
      <c r="E6614" s="6" t="str">
        <f>IFERROR(VLOOKUP(B6614,总表!A:D,3,0),"-")</f>
        <v>朱莉亚的照片</v>
      </c>
      <c r="F6614" s="6" t="str">
        <f t="shared" si="414"/>
        <v>朱莉亚的照片</v>
      </c>
      <c r="H6614" s="6" t="str">
        <f>IF(IFERROR(VLOOKUP(B6614,总表!A:D,4,0),"露易")=0," ",IFERROR(VLOOKUP(B6614,总表!A:D,4,0),"-"))</f>
        <v> </v>
      </c>
      <c r="I6614" s="6" t="str">
        <f t="shared" si="415"/>
        <v> </v>
      </c>
    </row>
    <row r="6615" spans="1:9">
      <c r="A6615" s="6">
        <v>6614</v>
      </c>
      <c r="B6615" s="47" t="str">
        <f t="shared" si="412"/>
        <v>000019D6</v>
      </c>
      <c r="C6615" s="47" t="str">
        <f>IFERROR(VLOOKUP(B6615,总表!A:B,2,0),"-")</f>
        <v>相框类</v>
      </c>
      <c r="D6615" s="6" t="str">
        <f t="shared" si="413"/>
        <v>相框类</v>
      </c>
      <c r="E6615" s="6" t="str">
        <f>IFERROR(VLOOKUP(B6615,总表!A:D,3,0),"-")</f>
        <v>朱禄的照片</v>
      </c>
      <c r="F6615" s="6" t="str">
        <f t="shared" si="414"/>
        <v>朱禄的照片</v>
      </c>
      <c r="H6615" s="6" t="str">
        <f>IF(IFERROR(VLOOKUP(B6615,总表!A:D,4,0),"露易")=0," ",IFERROR(VLOOKUP(B6615,总表!A:D,4,0),"-"))</f>
        <v> </v>
      </c>
      <c r="I6615" s="6" t="str">
        <f t="shared" si="415"/>
        <v> </v>
      </c>
    </row>
    <row r="6616" spans="1:9">
      <c r="A6616" s="6">
        <v>6615</v>
      </c>
      <c r="B6616" s="47" t="str">
        <f t="shared" si="412"/>
        <v>000019D7</v>
      </c>
      <c r="C6616" s="47" t="str">
        <f>IFERROR(VLOOKUP(B6616,总表!A:B,2,0),"-")</f>
        <v>相框类</v>
      </c>
      <c r="D6616" s="6" t="str">
        <f t="shared" si="413"/>
        <v>相框类</v>
      </c>
      <c r="E6616" s="51" t="str">
        <f>IFERROR(VLOOKUP(B6616,总表!A:D,3,0),"-")</f>
        <v>丽婷的照片</v>
      </c>
      <c r="F6616" s="51" t="str">
        <f t="shared" si="414"/>
        <v>丽婷的照片</v>
      </c>
      <c r="H6616" s="6" t="str">
        <f>IF(IFERROR(VLOOKUP(B6616,总表!A:D,4,0),"露易")=0," ",IFERROR(VLOOKUP(B6616,总表!A:D,4,0),"-"))</f>
        <v> </v>
      </c>
      <c r="I6616" s="6" t="str">
        <f t="shared" si="415"/>
        <v> </v>
      </c>
    </row>
    <row r="6617" spans="1:9">
      <c r="A6617" s="6">
        <v>6616</v>
      </c>
      <c r="B6617" s="47" t="str">
        <f t="shared" si="412"/>
        <v>000019D8</v>
      </c>
      <c r="C6617" s="47" t="str">
        <f>IFERROR(VLOOKUP(B6617,总表!A:B,2,0),"-")</f>
        <v>相框类</v>
      </c>
      <c r="D6617" s="6" t="str">
        <f t="shared" si="413"/>
        <v>相框类</v>
      </c>
      <c r="E6617" s="51" t="str">
        <f>IFERROR(VLOOKUP(B6617,总表!A:D,3,0),"-")</f>
        <v>凯恩的照片</v>
      </c>
      <c r="F6617" s="51" t="str">
        <f t="shared" si="414"/>
        <v>凯恩的照片</v>
      </c>
      <c r="H6617" s="6" t="str">
        <f>IF(IFERROR(VLOOKUP(B6617,总表!A:D,4,0),"露易")=0," ",IFERROR(VLOOKUP(B6617,总表!A:D,4,0),"-"))</f>
        <v> </v>
      </c>
      <c r="I6617" s="6" t="str">
        <f t="shared" si="415"/>
        <v> </v>
      </c>
    </row>
    <row r="6618" spans="1:9">
      <c r="A6618" s="6">
        <v>6617</v>
      </c>
      <c r="B6618" s="47" t="str">
        <f t="shared" si="412"/>
        <v>000019D9</v>
      </c>
      <c r="C6618" s="47" t="str">
        <f>IFERROR(VLOOKUP(B6618,总表!A:B,2,0),"-")</f>
        <v>相框类</v>
      </c>
      <c r="D6618" s="6" t="str">
        <f t="shared" si="413"/>
        <v>相框类</v>
      </c>
      <c r="E6618" s="6" t="str">
        <f>IFERROR(VLOOKUP(B6618,总表!A:D,3,0),"-")</f>
        <v>小偲的照片</v>
      </c>
      <c r="F6618" s="6" t="str">
        <f t="shared" si="414"/>
        <v>小偲的照片</v>
      </c>
      <c r="H6618" s="6" t="str">
        <f>IF(IFERROR(VLOOKUP(B6618,总表!A:D,4,0),"露易")=0," ",IFERROR(VLOOKUP(B6618,总表!A:D,4,0),"-"))</f>
        <v> </v>
      </c>
      <c r="I6618" s="6" t="str">
        <f t="shared" si="415"/>
        <v> </v>
      </c>
    </row>
    <row r="6619" spans="1:9">
      <c r="A6619" s="6">
        <v>6618</v>
      </c>
      <c r="B6619" s="47" t="str">
        <f t="shared" si="412"/>
        <v>000019DA</v>
      </c>
      <c r="C6619" s="47" t="str">
        <f>IFERROR(VLOOKUP(B6619,总表!A:B,2,0),"-")</f>
        <v>相框类</v>
      </c>
      <c r="D6619" s="6" t="str">
        <f t="shared" si="413"/>
        <v>相框类</v>
      </c>
      <c r="E6619" s="6" t="str">
        <f>IFERROR(VLOOKUP(B6619,总表!A:D,3,0),"-")</f>
        <v>胡拉拉的照片</v>
      </c>
      <c r="F6619" s="6" t="str">
        <f t="shared" si="414"/>
        <v>胡拉拉的照片</v>
      </c>
      <c r="H6619" s="6" t="str">
        <f>IF(IFERROR(VLOOKUP(B6619,总表!A:D,4,0),"露易")=0," ",IFERROR(VLOOKUP(B6619,总表!A:D,4,0),"-"))</f>
        <v> </v>
      </c>
      <c r="I6619" s="6" t="str">
        <f t="shared" si="415"/>
        <v> </v>
      </c>
    </row>
    <row r="6620" spans="1:9">
      <c r="A6620" s="6">
        <v>6619</v>
      </c>
      <c r="B6620" s="47" t="str">
        <f t="shared" si="412"/>
        <v>000019DB</v>
      </c>
      <c r="C6620" s="47" t="str">
        <f>IFERROR(VLOOKUP(B6620,总表!A:B,2,0),"-")</f>
        <v>相框类</v>
      </c>
      <c r="D6620" s="6" t="str">
        <f t="shared" si="413"/>
        <v>相框类</v>
      </c>
      <c r="E6620" s="6" t="str">
        <f>IFERROR(VLOOKUP(B6620,总表!A:D,3,0),"-")</f>
        <v>火鸟的照片</v>
      </c>
      <c r="F6620" s="6" t="str">
        <f t="shared" si="414"/>
        <v>火鸟的照片</v>
      </c>
      <c r="H6620" s="6" t="str">
        <f>IF(IFERROR(VLOOKUP(B6620,总表!A:D,4,0),"露易")=0," ",IFERROR(VLOOKUP(B6620,总表!A:D,4,0),"-"))</f>
        <v> </v>
      </c>
      <c r="I6620" s="6" t="str">
        <f t="shared" si="415"/>
        <v> </v>
      </c>
    </row>
    <row r="6621" spans="1:9">
      <c r="A6621" s="6">
        <v>6620</v>
      </c>
      <c r="B6621" s="47" t="str">
        <f t="shared" si="412"/>
        <v>000019DC</v>
      </c>
      <c r="C6621" s="47" t="str">
        <f>IFERROR(VLOOKUP(B6621,总表!A:B,2,0),"-")</f>
        <v>相框类</v>
      </c>
      <c r="D6621" s="6" t="str">
        <f t="shared" si="413"/>
        <v>相框类</v>
      </c>
      <c r="E6621" s="6" t="str">
        <f>IFERROR(VLOOKUP(B6621,总表!A:D,3,0),"-")</f>
        <v>阿波罗的照片</v>
      </c>
      <c r="F6621" s="6" t="str">
        <f t="shared" si="414"/>
        <v>阿波罗的照片</v>
      </c>
      <c r="H6621" s="6" t="str">
        <f>IF(IFERROR(VLOOKUP(B6621,总表!A:D,4,0),"露易")=0," ",IFERROR(VLOOKUP(B6621,总表!A:D,4,0),"-"))</f>
        <v> </v>
      </c>
      <c r="I6621" s="6" t="str">
        <f t="shared" si="415"/>
        <v> </v>
      </c>
    </row>
    <row r="6622" spans="1:9">
      <c r="A6622" s="6">
        <v>6621</v>
      </c>
      <c r="B6622" s="47" t="str">
        <f t="shared" si="412"/>
        <v>000019DD</v>
      </c>
      <c r="C6622" s="47" t="str">
        <f>IFERROR(VLOOKUP(B6622,总表!A:B,2,0),"-")</f>
        <v>相框类</v>
      </c>
      <c r="D6622" s="6" t="str">
        <f t="shared" si="413"/>
        <v>相框类</v>
      </c>
      <c r="E6622" s="6" t="str">
        <f>IFERROR(VLOOKUP(B6622,总表!A:D,3,0),"-")</f>
        <v>安地斯的照片</v>
      </c>
      <c r="F6622" s="6" t="str">
        <f t="shared" si="414"/>
        <v>安地斯的照片</v>
      </c>
      <c r="H6622" s="6" t="str">
        <f>IF(IFERROR(VLOOKUP(B6622,总表!A:D,4,0),"露易")=0," ",IFERROR(VLOOKUP(B6622,总表!A:D,4,0),"-"))</f>
        <v> </v>
      </c>
      <c r="I6622" s="6" t="str">
        <f t="shared" si="415"/>
        <v> </v>
      </c>
    </row>
    <row r="6623" spans="1:9">
      <c r="A6623" s="6">
        <v>6622</v>
      </c>
      <c r="B6623" s="47" t="str">
        <f t="shared" si="412"/>
        <v>000019DE</v>
      </c>
      <c r="C6623" s="47" t="str">
        <f>IFERROR(VLOOKUP(B6623,总表!A:B,2,0),"-")</f>
        <v>相框类</v>
      </c>
      <c r="D6623" s="6" t="str">
        <f t="shared" si="413"/>
        <v>相框类</v>
      </c>
      <c r="E6623" s="51" t="str">
        <f>IFERROR(VLOOKUP(B6623,总表!A:D,3,0),"-")</f>
        <v>谢博强的照片</v>
      </c>
      <c r="F6623" s="51" t="str">
        <f t="shared" si="414"/>
        <v>谢博强的照片</v>
      </c>
      <c r="H6623" s="6" t="str">
        <f>IF(IFERROR(VLOOKUP(B6623,总表!A:D,4,0),"露易")=0," ",IFERROR(VLOOKUP(B6623,总表!A:D,4,0),"-"))</f>
        <v> </v>
      </c>
      <c r="I6623" s="6" t="str">
        <f t="shared" si="415"/>
        <v> </v>
      </c>
    </row>
    <row r="6624" spans="1:9">
      <c r="A6624" s="6">
        <v>6623</v>
      </c>
      <c r="B6624" s="47" t="str">
        <f t="shared" si="412"/>
        <v>000019DF</v>
      </c>
      <c r="C6624" s="47" t="str">
        <f>IFERROR(VLOOKUP(B6624,总表!A:B,2,0),"-")</f>
        <v>相框类</v>
      </c>
      <c r="D6624" s="6" t="str">
        <f t="shared" si="413"/>
        <v>相框类</v>
      </c>
      <c r="E6624" s="51" t="str">
        <f>IFERROR(VLOOKUP(B6624,总表!A:D,3,0),"-")</f>
        <v>继光的照片</v>
      </c>
      <c r="F6624" s="51" t="str">
        <f t="shared" si="414"/>
        <v>继光的照片</v>
      </c>
      <c r="H6624" s="6" t="str">
        <f>IF(IFERROR(VLOOKUP(B6624,总表!A:D,4,0),"露易")=0," ",IFERROR(VLOOKUP(B6624,总表!A:D,4,0),"-"))</f>
        <v> </v>
      </c>
      <c r="I6624" s="6" t="str">
        <f t="shared" si="415"/>
        <v> </v>
      </c>
    </row>
    <row r="6625" spans="1:9">
      <c r="A6625" s="6">
        <v>6624</v>
      </c>
      <c r="B6625" s="47" t="str">
        <f t="shared" si="412"/>
        <v>000019E0</v>
      </c>
      <c r="C6625" s="47" t="str">
        <f>IFERROR(VLOOKUP(B6625,总表!A:B,2,0),"-")</f>
        <v>相框类</v>
      </c>
      <c r="D6625" s="6" t="str">
        <f t="shared" si="413"/>
        <v>相框类</v>
      </c>
      <c r="E6625" s="6" t="str">
        <f>IFERROR(VLOOKUP(B6625,总表!A:D,3,0),"-")</f>
        <v>安谷斯的照片</v>
      </c>
      <c r="F6625" s="6" t="str">
        <f t="shared" si="414"/>
        <v>安谷斯的照片</v>
      </c>
      <c r="H6625" s="6" t="str">
        <f>IF(IFERROR(VLOOKUP(B6625,总表!A:D,4,0),"露易")=0," ",IFERROR(VLOOKUP(B6625,总表!A:D,4,0),"-"))</f>
        <v> </v>
      </c>
      <c r="I6625" s="6" t="str">
        <f t="shared" si="415"/>
        <v> </v>
      </c>
    </row>
    <row r="6626" spans="1:9">
      <c r="A6626" s="6">
        <v>6625</v>
      </c>
      <c r="B6626" s="47" t="str">
        <f t="shared" si="412"/>
        <v>000019E1</v>
      </c>
      <c r="C6626" s="47" t="str">
        <f>IFERROR(VLOOKUP(B6626,总表!A:B,2,0),"-")</f>
        <v>相框类</v>
      </c>
      <c r="D6626" s="6" t="str">
        <f t="shared" si="413"/>
        <v>相框类</v>
      </c>
      <c r="E6626" s="6" t="str">
        <f>IFERROR(VLOOKUP(B6626,总表!A:D,3,0),"-")</f>
        <v>浩克的照片</v>
      </c>
      <c r="F6626" s="6" t="str">
        <f t="shared" si="414"/>
        <v>浩克的照片</v>
      </c>
      <c r="H6626" s="6" t="str">
        <f>IF(IFERROR(VLOOKUP(B6626,总表!A:D,4,0),"露易")=0," ",IFERROR(VLOOKUP(B6626,总表!A:D,4,0),"-"))</f>
        <v> </v>
      </c>
      <c r="I6626" s="6" t="str">
        <f t="shared" si="415"/>
        <v> </v>
      </c>
    </row>
    <row r="6627" spans="1:9">
      <c r="A6627" s="6">
        <v>6626</v>
      </c>
      <c r="B6627" s="47" t="str">
        <f t="shared" si="412"/>
        <v>000019E2</v>
      </c>
      <c r="C6627" s="47" t="str">
        <f>IFERROR(VLOOKUP(B6627,总表!A:B,2,0),"-")</f>
        <v>相框类</v>
      </c>
      <c r="D6627" s="6" t="str">
        <f t="shared" si="413"/>
        <v>相框类</v>
      </c>
      <c r="E6627" s="6" t="str">
        <f>IFERROR(VLOOKUP(B6627,总表!A:D,3,0),"-")</f>
        <v>李彻的照片</v>
      </c>
      <c r="F6627" s="6" t="str">
        <f t="shared" si="414"/>
        <v>李彻的照片</v>
      </c>
      <c r="H6627" s="6" t="str">
        <f>IF(IFERROR(VLOOKUP(B6627,总表!A:D,4,0),"露易")=0," ",IFERROR(VLOOKUP(B6627,总表!A:D,4,0),"-"))</f>
        <v> </v>
      </c>
      <c r="I6627" s="6" t="str">
        <f t="shared" si="415"/>
        <v> </v>
      </c>
    </row>
    <row r="6628" spans="1:9">
      <c r="A6628" s="6">
        <v>6627</v>
      </c>
      <c r="B6628" s="47" t="str">
        <f t="shared" si="412"/>
        <v>000019E3</v>
      </c>
      <c r="C6628" s="47" t="str">
        <f>IFERROR(VLOOKUP(B6628,总表!A:B,2,0),"-")</f>
        <v>相框类</v>
      </c>
      <c r="D6628" s="6" t="str">
        <f t="shared" si="413"/>
        <v>相框类</v>
      </c>
      <c r="E6628" s="51" t="str">
        <f>IFERROR(VLOOKUP(B6628,总表!A:D,3,0),"-")</f>
        <v>银阁的照片</v>
      </c>
      <c r="F6628" s="51" t="str">
        <f t="shared" si="414"/>
        <v>银阁的照片</v>
      </c>
      <c r="H6628" s="6" t="str">
        <f>IF(IFERROR(VLOOKUP(B6628,总表!A:D,4,0),"露易")=0," ",IFERROR(VLOOKUP(B6628,总表!A:D,4,0),"-"))</f>
        <v> </v>
      </c>
      <c r="I6628" s="6" t="str">
        <f t="shared" si="415"/>
        <v> </v>
      </c>
    </row>
    <row r="6629" spans="1:9">
      <c r="A6629" s="6">
        <v>6628</v>
      </c>
      <c r="B6629" s="47" t="str">
        <f t="shared" si="412"/>
        <v>000019E4</v>
      </c>
      <c r="C6629" s="47" t="str">
        <f>IFERROR(VLOOKUP(B6629,总表!A:B,2,0),"-")</f>
        <v>相框类</v>
      </c>
      <c r="D6629" s="6" t="str">
        <f t="shared" si="413"/>
        <v>相框类</v>
      </c>
      <c r="E6629" s="6" t="str">
        <f>IFERROR(VLOOKUP(B6629,总表!A:D,3,0),"-")</f>
        <v>法兰克的照片</v>
      </c>
      <c r="F6629" s="6" t="str">
        <f t="shared" si="414"/>
        <v>法兰克的照片</v>
      </c>
      <c r="H6629" s="6" t="str">
        <f>IF(IFERROR(VLOOKUP(B6629,总表!A:D,4,0),"露易")=0," ",IFERROR(VLOOKUP(B6629,总表!A:D,4,0),"-"))</f>
        <v> </v>
      </c>
      <c r="I6629" s="6" t="str">
        <f t="shared" si="415"/>
        <v> </v>
      </c>
    </row>
    <row r="6630" spans="1:9">
      <c r="A6630" s="6">
        <v>6629</v>
      </c>
      <c r="B6630" s="47" t="str">
        <f t="shared" si="412"/>
        <v>000019E5</v>
      </c>
      <c r="C6630" s="47" t="str">
        <f>IFERROR(VLOOKUP(B6630,总表!A:B,2,0),"-")</f>
        <v>相框类</v>
      </c>
      <c r="D6630" s="6" t="str">
        <f t="shared" si="413"/>
        <v>相框类</v>
      </c>
      <c r="E6630" s="6" t="str">
        <f>IFERROR(VLOOKUP(B6630,总表!A:D,3,0),"-")</f>
        <v>蒂芬妮的照片</v>
      </c>
      <c r="F6630" s="6" t="str">
        <f t="shared" si="414"/>
        <v>蒂芬妮的照片</v>
      </c>
      <c r="H6630" s="6" t="str">
        <f>IF(IFERROR(VLOOKUP(B6630,总表!A:D,4,0),"露易")=0," ",IFERROR(VLOOKUP(B6630,总表!A:D,4,0),"-"))</f>
        <v> </v>
      </c>
      <c r="I6630" s="6" t="str">
        <f t="shared" si="415"/>
        <v> </v>
      </c>
    </row>
    <row r="6631" spans="1:9">
      <c r="A6631" s="6">
        <v>6630</v>
      </c>
      <c r="B6631" s="47" t="str">
        <f t="shared" si="412"/>
        <v>000019E6</v>
      </c>
      <c r="C6631" s="47" t="str">
        <f>IFERROR(VLOOKUP(B6631,总表!A:B,2,0),"-")</f>
        <v>相框类</v>
      </c>
      <c r="D6631" s="6" t="str">
        <f t="shared" si="413"/>
        <v>相框类</v>
      </c>
      <c r="E6631" s="6" t="str">
        <f>IFERROR(VLOOKUP(B6631,总表!A:D,3,0),"-")</f>
        <v>欧若拉的照片</v>
      </c>
      <c r="F6631" s="6" t="str">
        <f t="shared" si="414"/>
        <v>欧若拉的照片</v>
      </c>
      <c r="H6631" s="6" t="str">
        <f>IF(IFERROR(VLOOKUP(B6631,总表!A:D,4,0),"露易")=0," ",IFERROR(VLOOKUP(B6631,总表!A:D,4,0),"-"))</f>
        <v> </v>
      </c>
      <c r="I6631" s="6" t="str">
        <f t="shared" si="415"/>
        <v> </v>
      </c>
    </row>
    <row r="6632" spans="1:9">
      <c r="A6632" s="6">
        <v>6631</v>
      </c>
      <c r="B6632" s="47" t="str">
        <f t="shared" si="412"/>
        <v>000019E7</v>
      </c>
      <c r="C6632" s="47" t="str">
        <f>IFERROR(VLOOKUP(B6632,总表!A:B,2,0),"-")</f>
        <v>相框类</v>
      </c>
      <c r="D6632" s="6" t="str">
        <f t="shared" si="413"/>
        <v>相框类</v>
      </c>
      <c r="E6632" s="6" t="str">
        <f>IFERROR(VLOOKUP(B6632,总表!A:D,3,0),"-")</f>
        <v>企鹅达的照片</v>
      </c>
      <c r="F6632" s="6" t="str">
        <f t="shared" si="414"/>
        <v>企鹅达的照片</v>
      </c>
      <c r="H6632" s="6" t="str">
        <f>IF(IFERROR(VLOOKUP(B6632,总表!A:D,4,0),"露易")=0," ",IFERROR(VLOOKUP(B6632,总表!A:D,4,0),"-"))</f>
        <v> </v>
      </c>
      <c r="I6632" s="6" t="str">
        <f t="shared" si="415"/>
        <v> </v>
      </c>
    </row>
    <row r="6633" spans="1:9">
      <c r="A6633" s="6">
        <v>6632</v>
      </c>
      <c r="B6633" s="47" t="str">
        <f t="shared" si="412"/>
        <v>000019E8</v>
      </c>
      <c r="C6633" s="47" t="str">
        <f>IFERROR(VLOOKUP(B6633,总表!A:B,2,0),"-")</f>
        <v>相框类</v>
      </c>
      <c r="D6633" s="6" t="str">
        <f t="shared" si="413"/>
        <v>相框类</v>
      </c>
      <c r="E6633" s="51" t="str">
        <f>IFERROR(VLOOKUP(B6633,总表!A:D,3,0),"-")</f>
        <v>罗斯的照片</v>
      </c>
      <c r="F6633" s="51" t="str">
        <f t="shared" si="414"/>
        <v>罗斯的照片</v>
      </c>
      <c r="H6633" s="6" t="str">
        <f>IF(IFERROR(VLOOKUP(B6633,总表!A:D,4,0),"露易")=0," ",IFERROR(VLOOKUP(B6633,总表!A:D,4,0),"-"))</f>
        <v> </v>
      </c>
      <c r="I6633" s="6" t="str">
        <f t="shared" si="415"/>
        <v> </v>
      </c>
    </row>
    <row r="6634" spans="1:9">
      <c r="A6634" s="6">
        <v>6633</v>
      </c>
      <c r="B6634" s="47" t="str">
        <f t="shared" si="412"/>
        <v>000019E9</v>
      </c>
      <c r="C6634" s="47" t="str">
        <f>IFERROR(VLOOKUP(B6634,总表!A:B,2,0),"-")</f>
        <v>相框类</v>
      </c>
      <c r="D6634" s="6" t="str">
        <f t="shared" si="413"/>
        <v>相框类</v>
      </c>
      <c r="E6634" s="6" t="str">
        <f>IFERROR(VLOOKUP(B6634,总表!A:D,3,0),"-")</f>
        <v>达满的照片</v>
      </c>
      <c r="F6634" s="6" t="str">
        <f t="shared" si="414"/>
        <v>达满的照片</v>
      </c>
      <c r="H6634" s="6" t="str">
        <f>IF(IFERROR(VLOOKUP(B6634,总表!A:D,4,0),"露易")=0," ",IFERROR(VLOOKUP(B6634,总表!A:D,4,0),"-"))</f>
        <v> </v>
      </c>
      <c r="I6634" s="6" t="str">
        <f t="shared" si="415"/>
        <v> </v>
      </c>
    </row>
    <row r="6635" spans="1:9">
      <c r="A6635" s="6">
        <v>6634</v>
      </c>
      <c r="B6635" s="47" t="str">
        <f t="shared" si="412"/>
        <v>000019EA</v>
      </c>
      <c r="C6635" s="47" t="str">
        <f>IFERROR(VLOOKUP(B6635,总表!A:B,2,0),"-")</f>
        <v>相框类</v>
      </c>
      <c r="D6635" s="6" t="str">
        <f t="shared" si="413"/>
        <v>相框类</v>
      </c>
      <c r="E6635" s="51" t="str">
        <f>IFERROR(VLOOKUP(B6635,总表!A:D,3,0),"-")</f>
        <v>谢宾娜的照片</v>
      </c>
      <c r="F6635" s="51" t="str">
        <f t="shared" si="414"/>
        <v>谢宾娜的照片</v>
      </c>
      <c r="H6635" s="6" t="str">
        <f>IF(IFERROR(VLOOKUP(B6635,总表!A:D,4,0),"露易")=0," ",IFERROR(VLOOKUP(B6635,总表!A:D,4,0),"-"))</f>
        <v> </v>
      </c>
      <c r="I6635" s="6" t="str">
        <f t="shared" si="415"/>
        <v> </v>
      </c>
    </row>
    <row r="6636" spans="1:9">
      <c r="A6636" s="6">
        <v>6635</v>
      </c>
      <c r="B6636" s="47" t="str">
        <f t="shared" si="412"/>
        <v>000019EB</v>
      </c>
      <c r="C6636" s="47" t="str">
        <f>IFERROR(VLOOKUP(B6636,总表!A:B,2,0),"-")</f>
        <v>相框类</v>
      </c>
      <c r="D6636" s="6" t="str">
        <f t="shared" si="413"/>
        <v>相框类</v>
      </c>
      <c r="E6636" s="6" t="str">
        <f>IFERROR(VLOOKUP(B6636,总表!A:D,3,0),"-")</f>
        <v>宝拉的照片</v>
      </c>
      <c r="F6636" s="6" t="str">
        <f t="shared" si="414"/>
        <v>宝拉的照片</v>
      </c>
      <c r="H6636" s="6" t="str">
        <f>IF(IFERROR(VLOOKUP(B6636,总表!A:D,4,0),"露易")=0," ",IFERROR(VLOOKUP(B6636,总表!A:D,4,0),"-"))</f>
        <v> </v>
      </c>
      <c r="I6636" s="6" t="str">
        <f t="shared" si="415"/>
        <v> </v>
      </c>
    </row>
    <row r="6637" spans="1:9">
      <c r="A6637" s="6">
        <v>6636</v>
      </c>
      <c r="B6637" s="47" t="str">
        <f t="shared" si="412"/>
        <v>000019EC</v>
      </c>
      <c r="C6637" s="47" t="str">
        <f>IFERROR(VLOOKUP(B6637,总表!A:B,2,0),"-")</f>
        <v>相框类</v>
      </c>
      <c r="D6637" s="6" t="str">
        <f t="shared" si="413"/>
        <v>相框类</v>
      </c>
      <c r="E6637" s="6" t="str">
        <f>IFERROR(VLOOKUP(B6637,总表!A:D,3,0),"-")</f>
        <v>哈奇的照片</v>
      </c>
      <c r="F6637" s="6" t="str">
        <f t="shared" si="414"/>
        <v>哈奇的照片</v>
      </c>
      <c r="H6637" s="6" t="str">
        <f>IF(IFERROR(VLOOKUP(B6637,总表!A:D,4,0),"露易")=0," ",IFERROR(VLOOKUP(B6637,总表!A:D,4,0),"-"))</f>
        <v> </v>
      </c>
      <c r="I6637" s="6" t="str">
        <f t="shared" si="415"/>
        <v> </v>
      </c>
    </row>
    <row r="6638" spans="1:9">
      <c r="A6638" s="6">
        <v>6637</v>
      </c>
      <c r="B6638" s="47" t="str">
        <f t="shared" si="412"/>
        <v>000019ED</v>
      </c>
      <c r="C6638" s="47" t="str">
        <f>IFERROR(VLOOKUP(B6638,总表!A:B,2,0),"-")</f>
        <v>相框类</v>
      </c>
      <c r="D6638" s="6" t="str">
        <f t="shared" si="413"/>
        <v>相框类</v>
      </c>
      <c r="E6638" s="6" t="str">
        <f>IFERROR(VLOOKUP(B6638,总表!A:D,3,0),"-")</f>
        <v>小酒窝的照片</v>
      </c>
      <c r="F6638" s="6" t="str">
        <f t="shared" si="414"/>
        <v>小酒窝的照片</v>
      </c>
      <c r="H6638" s="6" t="str">
        <f>IF(IFERROR(VLOOKUP(B6638,总表!A:D,4,0),"露易")=0," ",IFERROR(VLOOKUP(B6638,总表!A:D,4,0),"-"))</f>
        <v> </v>
      </c>
      <c r="I6638" s="6" t="str">
        <f t="shared" si="415"/>
        <v> </v>
      </c>
    </row>
    <row r="6639" spans="1:9">
      <c r="A6639" s="6">
        <v>6638</v>
      </c>
      <c r="B6639" s="47" t="str">
        <f t="shared" si="412"/>
        <v>000019EE</v>
      </c>
      <c r="C6639" s="47" t="str">
        <f>IFERROR(VLOOKUP(B6639,总表!A:B,2,0),"-")</f>
        <v>相框类</v>
      </c>
      <c r="D6639" s="6" t="str">
        <f t="shared" si="413"/>
        <v>相框类</v>
      </c>
      <c r="E6639" s="6" t="str">
        <f>IFERROR(VLOOKUP(B6639,总表!A:D,3,0),"-")</f>
        <v>竹轮的照片</v>
      </c>
      <c r="F6639" s="6" t="str">
        <f t="shared" si="414"/>
        <v>竹轮的照片</v>
      </c>
      <c r="H6639" s="6" t="str">
        <f>IF(IFERROR(VLOOKUP(B6639,总表!A:D,4,0),"露易")=0," ",IFERROR(VLOOKUP(B6639,总表!A:D,4,0),"-"))</f>
        <v> </v>
      </c>
      <c r="I6639" s="6" t="str">
        <f t="shared" si="415"/>
        <v> </v>
      </c>
    </row>
    <row r="6640" spans="1:9">
      <c r="A6640" s="6">
        <v>6639</v>
      </c>
      <c r="B6640" s="47" t="str">
        <f t="shared" si="412"/>
        <v>000019EF</v>
      </c>
      <c r="C6640" s="47" t="str">
        <f>IFERROR(VLOOKUP(B6640,总表!A:B,2,0),"-")</f>
        <v>相框类</v>
      </c>
      <c r="D6640" s="6" t="str">
        <f t="shared" si="413"/>
        <v>相框类</v>
      </c>
      <c r="E6640" s="6" t="str">
        <f>IFERROR(VLOOKUP(B6640,总表!A:D,3,0),"-")</f>
        <v>秀益的照片</v>
      </c>
      <c r="F6640" s="6" t="str">
        <f t="shared" si="414"/>
        <v>秀益的照片</v>
      </c>
      <c r="H6640" s="6" t="str">
        <f>IF(IFERROR(VLOOKUP(B6640,总表!A:D,4,0),"露易")=0," ",IFERROR(VLOOKUP(B6640,总表!A:D,4,0),"-"))</f>
        <v> </v>
      </c>
      <c r="I6640" s="6" t="str">
        <f t="shared" si="415"/>
        <v> </v>
      </c>
    </row>
    <row r="6641" spans="1:9">
      <c r="A6641" s="6">
        <v>6640</v>
      </c>
      <c r="B6641" s="47" t="str">
        <f t="shared" si="412"/>
        <v>000019F0</v>
      </c>
      <c r="C6641" s="47" t="str">
        <f>IFERROR(VLOOKUP(B6641,总表!A:B,2,0),"-")</f>
        <v>相框类</v>
      </c>
      <c r="D6641" s="6" t="str">
        <f t="shared" si="413"/>
        <v>相框类</v>
      </c>
      <c r="E6641" s="6" t="str">
        <f>IFERROR(VLOOKUP(B6641,总表!A:D,3,0),"-")</f>
        <v>花寿司的照片</v>
      </c>
      <c r="F6641" s="6" t="str">
        <f t="shared" si="414"/>
        <v>花寿司的照片</v>
      </c>
      <c r="H6641" s="6" t="str">
        <f>IF(IFERROR(VLOOKUP(B6641,总表!A:D,4,0),"露易")=0," ",IFERROR(VLOOKUP(B6641,总表!A:D,4,0),"-"))</f>
        <v> </v>
      </c>
      <c r="I6641" s="6" t="str">
        <f t="shared" si="415"/>
        <v> </v>
      </c>
    </row>
    <row r="6642" spans="1:9">
      <c r="A6642" s="6">
        <v>6641</v>
      </c>
      <c r="B6642" s="47" t="str">
        <f t="shared" si="412"/>
        <v>000019F1</v>
      </c>
      <c r="C6642" s="47" t="str">
        <f>IFERROR(VLOOKUP(B6642,总表!A:B,2,0),"-")</f>
        <v>相框类</v>
      </c>
      <c r="D6642" s="6" t="str">
        <f t="shared" si="413"/>
        <v>相框类</v>
      </c>
      <c r="E6642" s="6" t="str">
        <f>IFERROR(VLOOKUP(B6642,总表!A:D,3,0),"-")</f>
        <v>伏特的照片</v>
      </c>
      <c r="F6642" s="6" t="str">
        <f t="shared" si="414"/>
        <v>伏特的照片</v>
      </c>
      <c r="H6642" s="6" t="str">
        <f>IF(IFERROR(VLOOKUP(B6642,总表!A:D,4,0),"露易")=0," ",IFERROR(VLOOKUP(B6642,总表!A:D,4,0),"-"))</f>
        <v> </v>
      </c>
      <c r="I6642" s="6" t="str">
        <f t="shared" si="415"/>
        <v> </v>
      </c>
    </row>
    <row r="6643" spans="1:9">
      <c r="A6643" s="6">
        <v>6642</v>
      </c>
      <c r="B6643" s="47" t="str">
        <f t="shared" si="412"/>
        <v>000019F2</v>
      </c>
      <c r="C6643" s="47" t="str">
        <f>IFERROR(VLOOKUP(B6643,总表!A:B,2,0),"-")</f>
        <v>相框类</v>
      </c>
      <c r="D6643" s="6" t="str">
        <f t="shared" si="413"/>
        <v>相框类</v>
      </c>
      <c r="E6643" s="6" t="str">
        <f>IFERROR(VLOOKUP(B6643,总表!A:D,3,0),"-")</f>
        <v>蕾拉的照片</v>
      </c>
      <c r="F6643" s="6" t="str">
        <f t="shared" si="414"/>
        <v>蕾拉的照片</v>
      </c>
      <c r="H6643" s="6" t="str">
        <f>IF(IFERROR(VLOOKUP(B6643,总表!A:D,4,0),"露易")=0," ",IFERROR(VLOOKUP(B6643,总表!A:D,4,0),"-"))</f>
        <v> </v>
      </c>
      <c r="I6643" s="6" t="str">
        <f t="shared" si="415"/>
        <v> </v>
      </c>
    </row>
    <row r="6644" spans="1:9">
      <c r="A6644" s="6">
        <v>6643</v>
      </c>
      <c r="B6644" s="47" t="str">
        <f t="shared" si="412"/>
        <v>000019F3</v>
      </c>
      <c r="C6644" s="47" t="str">
        <f>IFERROR(VLOOKUP(B6644,总表!A:B,2,0),"-")</f>
        <v>相框类</v>
      </c>
      <c r="D6644" s="6" t="str">
        <f t="shared" si="413"/>
        <v>相框类</v>
      </c>
      <c r="E6644" s="6" t="str">
        <f>IFERROR(VLOOKUP(B6644,总表!A:D,3,0),"-")</f>
        <v>冰莎的照片</v>
      </c>
      <c r="F6644" s="6" t="str">
        <f t="shared" si="414"/>
        <v>冰莎的照片</v>
      </c>
      <c r="H6644" s="6" t="str">
        <f>IF(IFERROR(VLOOKUP(B6644,总表!A:D,4,0),"露易")=0," ",IFERROR(VLOOKUP(B6644,总表!A:D,4,0),"-"))</f>
        <v> </v>
      </c>
      <c r="I6644" s="6" t="str">
        <f t="shared" si="415"/>
        <v> </v>
      </c>
    </row>
    <row r="6645" spans="1:9">
      <c r="A6645" s="6">
        <v>6644</v>
      </c>
      <c r="B6645" s="47" t="str">
        <f t="shared" si="412"/>
        <v>000019F4</v>
      </c>
      <c r="C6645" s="47" t="str">
        <f>IFERROR(VLOOKUP(B6645,总表!A:B,2,0),"-")</f>
        <v>相框类</v>
      </c>
      <c r="D6645" s="6" t="str">
        <f t="shared" si="413"/>
        <v>相框类</v>
      </c>
      <c r="E6645" s="51" t="str">
        <f>IFERROR(VLOOKUP(B6645,总表!A:D,3,0),"-")</f>
        <v>胜利的照片</v>
      </c>
      <c r="F6645" s="51" t="str">
        <f t="shared" si="414"/>
        <v>胜利的照片</v>
      </c>
      <c r="H6645" s="6" t="str">
        <f>IF(IFERROR(VLOOKUP(B6645,总表!A:D,4,0),"露易")=0," ",IFERROR(VLOOKUP(B6645,总表!A:D,4,0),"-"))</f>
        <v> </v>
      </c>
      <c r="I6645" s="6" t="str">
        <f t="shared" si="415"/>
        <v> </v>
      </c>
    </row>
    <row r="6646" spans="1:9">
      <c r="A6646" s="6">
        <v>6645</v>
      </c>
      <c r="B6646" s="47" t="str">
        <f t="shared" si="412"/>
        <v>000019F5</v>
      </c>
      <c r="C6646" s="47" t="str">
        <f>IFERROR(VLOOKUP(B6646,总表!A:B,2,0),"-")</f>
        <v>相框类</v>
      </c>
      <c r="D6646" s="6" t="str">
        <f t="shared" si="413"/>
        <v>相框类</v>
      </c>
      <c r="E6646" s="51" t="str">
        <f>IFERROR(VLOOKUP(B6646,总表!A:D,3,0),"-")</f>
        <v>嘟嘟的照片</v>
      </c>
      <c r="F6646" s="51" t="str">
        <f t="shared" si="414"/>
        <v>嘟嘟的照片</v>
      </c>
      <c r="H6646" s="6" t="str">
        <f>IF(IFERROR(VLOOKUP(B6646,总表!A:D,4,0),"露易")=0," ",IFERROR(VLOOKUP(B6646,总表!A:D,4,0),"-"))</f>
        <v> </v>
      </c>
      <c r="I6646" s="6" t="str">
        <f t="shared" si="415"/>
        <v> </v>
      </c>
    </row>
    <row r="6647" spans="1:9">
      <c r="A6647" s="6">
        <v>6646</v>
      </c>
      <c r="B6647" s="47" t="str">
        <f t="shared" si="412"/>
        <v>000019F6</v>
      </c>
      <c r="C6647" s="47" t="str">
        <f>IFERROR(VLOOKUP(B6647,总表!A:B,2,0),"-")</f>
        <v>相框类</v>
      </c>
      <c r="D6647" s="6" t="str">
        <f t="shared" si="413"/>
        <v>相框类</v>
      </c>
      <c r="E6647" s="6" t="str">
        <f>IFERROR(VLOOKUP(B6647,总表!A:D,3,0),"-")</f>
        <v>古烈的照片</v>
      </c>
      <c r="F6647" s="6" t="str">
        <f t="shared" si="414"/>
        <v>古烈的照片</v>
      </c>
      <c r="H6647" s="6" t="str">
        <f>IF(IFERROR(VLOOKUP(B6647,总表!A:D,4,0),"露易")=0," ",IFERROR(VLOOKUP(B6647,总表!A:D,4,0),"-"))</f>
        <v> </v>
      </c>
      <c r="I6647" s="6" t="str">
        <f t="shared" si="415"/>
        <v> </v>
      </c>
    </row>
    <row r="6648" spans="1:9">
      <c r="A6648" s="6">
        <v>6647</v>
      </c>
      <c r="B6648" s="47" t="str">
        <f t="shared" si="412"/>
        <v>000019F7</v>
      </c>
      <c r="C6648" s="47" t="str">
        <f>IFERROR(VLOOKUP(B6648,总表!A:B,2,0),"-")</f>
        <v>相框类</v>
      </c>
      <c r="D6648" s="6" t="str">
        <f t="shared" si="413"/>
        <v>相框类</v>
      </c>
      <c r="E6648" s="6" t="str">
        <f>IFERROR(VLOOKUP(B6648,总表!A:D,3,0),"-")</f>
        <v>阿猪的照片</v>
      </c>
      <c r="F6648" s="6" t="str">
        <f t="shared" si="414"/>
        <v>阿猪的照片</v>
      </c>
      <c r="H6648" s="6" t="str">
        <f>IF(IFERROR(VLOOKUP(B6648,总表!A:D,4,0),"露易")=0," ",IFERROR(VLOOKUP(B6648,总表!A:D,4,0),"-"))</f>
        <v> </v>
      </c>
      <c r="I6648" s="6" t="str">
        <f t="shared" si="415"/>
        <v> </v>
      </c>
    </row>
    <row r="6649" spans="1:9">
      <c r="A6649" s="6">
        <v>6648</v>
      </c>
      <c r="B6649" s="47" t="str">
        <f t="shared" si="412"/>
        <v>000019F8</v>
      </c>
      <c r="C6649" s="47" t="str">
        <f>IFERROR(VLOOKUP(B6649,总表!A:B,2,0),"-")</f>
        <v>相框类</v>
      </c>
      <c r="D6649" s="6" t="str">
        <f t="shared" si="413"/>
        <v>相框类</v>
      </c>
      <c r="E6649" s="6" t="str">
        <f>IFERROR(VLOOKUP(B6649,总表!A:D,3,0),"-")</f>
        <v>佩希的照片</v>
      </c>
      <c r="F6649" s="6" t="str">
        <f t="shared" si="414"/>
        <v>佩希的照片</v>
      </c>
      <c r="H6649" s="6" t="str">
        <f>IF(IFERROR(VLOOKUP(B6649,总表!A:D,4,0),"露易")=0," ",IFERROR(VLOOKUP(B6649,总表!A:D,4,0),"-"))</f>
        <v> </v>
      </c>
      <c r="I6649" s="6" t="str">
        <f t="shared" si="415"/>
        <v> </v>
      </c>
    </row>
    <row r="6650" spans="1:9">
      <c r="A6650" s="6">
        <v>6649</v>
      </c>
      <c r="B6650" s="47" t="str">
        <f t="shared" si="412"/>
        <v>000019F9</v>
      </c>
      <c r="C6650" s="47" t="str">
        <f>IFERROR(VLOOKUP(B6650,总表!A:B,2,0),"-")</f>
        <v>相框类</v>
      </c>
      <c r="D6650" s="6" t="str">
        <f t="shared" si="413"/>
        <v>相框类</v>
      </c>
      <c r="E6650" s="6" t="str">
        <f>IFERROR(VLOOKUP(B6650,总表!A:D,3,0),"-")</f>
        <v>余板的照片</v>
      </c>
      <c r="F6650" s="6" t="str">
        <f t="shared" si="414"/>
        <v>余板的照片</v>
      </c>
      <c r="H6650" s="6" t="str">
        <f>IF(IFERROR(VLOOKUP(B6650,总表!A:D,4,0),"露易")=0," ",IFERROR(VLOOKUP(B6650,总表!A:D,4,0),"-"))</f>
        <v> </v>
      </c>
      <c r="I6650" s="6" t="str">
        <f t="shared" si="415"/>
        <v> </v>
      </c>
    </row>
    <row r="6651" spans="1:9">
      <c r="A6651" s="6">
        <v>6650</v>
      </c>
      <c r="B6651" s="47" t="str">
        <f t="shared" si="412"/>
        <v>000019FA</v>
      </c>
      <c r="C6651" s="47" t="str">
        <f>IFERROR(VLOOKUP(B6651,总表!A:B,2,0),"-")</f>
        <v>相框类</v>
      </c>
      <c r="D6651" s="6" t="str">
        <f t="shared" si="413"/>
        <v>相框类</v>
      </c>
      <c r="E6651" s="6" t="str">
        <f>IFERROR(VLOOKUP(B6651,总表!A:D,3,0),"-")</f>
        <v>露西的照片</v>
      </c>
      <c r="F6651" s="6" t="str">
        <f t="shared" si="414"/>
        <v>露西的照片</v>
      </c>
      <c r="H6651" s="6" t="str">
        <f>IF(IFERROR(VLOOKUP(B6651,总表!A:D,4,0),"露易")=0," ",IFERROR(VLOOKUP(B6651,总表!A:D,4,0),"-"))</f>
        <v> </v>
      </c>
      <c r="I6651" s="6" t="str">
        <f t="shared" si="415"/>
        <v> </v>
      </c>
    </row>
    <row r="6652" spans="1:9">
      <c r="A6652" s="6">
        <v>6651</v>
      </c>
      <c r="B6652" s="47" t="str">
        <f t="shared" si="412"/>
        <v>000019FB</v>
      </c>
      <c r="C6652" s="47" t="str">
        <f>IFERROR(VLOOKUP(B6652,总表!A:B,2,0),"-")</f>
        <v>相框类</v>
      </c>
      <c r="D6652" s="6" t="str">
        <f t="shared" si="413"/>
        <v>相框类</v>
      </c>
      <c r="E6652" s="6" t="str">
        <f>IFERROR(VLOOKUP(B6652,总表!A:D,3,0),"-")</f>
        <v>肉肉的照片</v>
      </c>
      <c r="F6652" s="6" t="str">
        <f t="shared" si="414"/>
        <v>肉肉的照片</v>
      </c>
      <c r="H6652" s="6" t="str">
        <f>IF(IFERROR(VLOOKUP(B6652,总表!A:D,4,0),"露易")=0," ",IFERROR(VLOOKUP(B6652,总表!A:D,4,0),"-"))</f>
        <v> </v>
      </c>
      <c r="I6652" s="6" t="str">
        <f t="shared" si="415"/>
        <v> </v>
      </c>
    </row>
    <row r="6653" spans="1:9">
      <c r="A6653" s="6">
        <v>6652</v>
      </c>
      <c r="B6653" s="47" t="str">
        <f t="shared" si="412"/>
        <v>000019FC</v>
      </c>
      <c r="C6653" s="47" t="str">
        <f>IFERROR(VLOOKUP(B6653,总表!A:B,2,0),"-")</f>
        <v>相框类</v>
      </c>
      <c r="D6653" s="6" t="str">
        <f t="shared" si="413"/>
        <v>相框类</v>
      </c>
      <c r="E6653" s="6" t="str">
        <f>IFERROR(VLOOKUP(B6653,总表!A:D,3,0),"-")</f>
        <v>博士的照片</v>
      </c>
      <c r="F6653" s="6" t="str">
        <f t="shared" si="414"/>
        <v>博士的照片</v>
      </c>
      <c r="H6653" s="6" t="str">
        <f>IF(IFERROR(VLOOKUP(B6653,总表!A:D,4,0),"露易")=0," ",IFERROR(VLOOKUP(B6653,总表!A:D,4,0),"-"))</f>
        <v> </v>
      </c>
      <c r="I6653" s="6" t="str">
        <f t="shared" si="415"/>
        <v> </v>
      </c>
    </row>
    <row r="6654" spans="1:9">
      <c r="A6654" s="6">
        <v>6653</v>
      </c>
      <c r="B6654" s="47" t="str">
        <f t="shared" si="412"/>
        <v>000019FD</v>
      </c>
      <c r="C6654" s="47" t="str">
        <f>IFERROR(VLOOKUP(B6654,总表!A:B,2,0),"-")</f>
        <v>相框类</v>
      </c>
      <c r="D6654" s="6" t="str">
        <f t="shared" si="413"/>
        <v>相框类</v>
      </c>
      <c r="E6654" s="6" t="str">
        <f>IFERROR(VLOOKUP(B6654,总表!A:D,3,0),"-")</f>
        <v>达利的照片</v>
      </c>
      <c r="F6654" s="6" t="str">
        <f t="shared" si="414"/>
        <v>达利的照片</v>
      </c>
      <c r="H6654" s="6" t="str">
        <f>IF(IFERROR(VLOOKUP(B6654,总表!A:D,4,0),"露易")=0," ",IFERROR(VLOOKUP(B6654,总表!A:D,4,0),"-"))</f>
        <v> </v>
      </c>
      <c r="I6654" s="6" t="str">
        <f t="shared" si="415"/>
        <v> </v>
      </c>
    </row>
    <row r="6655" spans="1:9">
      <c r="A6655" s="6">
        <v>6654</v>
      </c>
      <c r="B6655" s="47" t="str">
        <f t="shared" si="412"/>
        <v>000019FE</v>
      </c>
      <c r="C6655" s="47" t="str">
        <f>IFERROR(VLOOKUP(B6655,总表!A:B,2,0),"-")</f>
        <v>相框类</v>
      </c>
      <c r="D6655" s="6" t="str">
        <f t="shared" si="413"/>
        <v>相框类</v>
      </c>
      <c r="E6655" s="51" t="str">
        <f>IFERROR(VLOOKUP(B6655,总表!A:D,3,0),"-")</f>
        <v>玛格的照片</v>
      </c>
      <c r="F6655" s="51" t="str">
        <f t="shared" si="414"/>
        <v>玛格的照片</v>
      </c>
      <c r="H6655" s="6" t="str">
        <f>IF(IFERROR(VLOOKUP(B6655,总表!A:D,4,0),"露易")=0," ",IFERROR(VLOOKUP(B6655,总表!A:D,4,0),"-"))</f>
        <v> </v>
      </c>
      <c r="I6655" s="6" t="str">
        <f t="shared" si="415"/>
        <v> </v>
      </c>
    </row>
    <row r="6656" spans="1:9">
      <c r="A6656" s="6">
        <v>6655</v>
      </c>
      <c r="B6656" s="47" t="str">
        <f t="shared" si="412"/>
        <v>000019FF</v>
      </c>
      <c r="C6656" s="47" t="str">
        <f>IFERROR(VLOOKUP(B6656,总表!A:B,2,0),"-")</f>
        <v>相框类</v>
      </c>
      <c r="D6656" s="6" t="str">
        <f t="shared" si="413"/>
        <v>相框类</v>
      </c>
      <c r="E6656" s="6" t="str">
        <f>IFERROR(VLOOKUP(B6656,总表!A:D,3,0),"-")</f>
        <v>千惠的照片</v>
      </c>
      <c r="F6656" s="6" t="str">
        <f t="shared" si="414"/>
        <v>千惠的照片</v>
      </c>
      <c r="H6656" s="6" t="str">
        <f>IF(IFERROR(VLOOKUP(B6656,总表!A:D,4,0),"露易")=0," ",IFERROR(VLOOKUP(B6656,总表!A:D,4,0),"-"))</f>
        <v> </v>
      </c>
      <c r="I6656" s="6" t="str">
        <f t="shared" si="415"/>
        <v> </v>
      </c>
    </row>
    <row r="6657" spans="1:9">
      <c r="A6657" s="6">
        <v>6656</v>
      </c>
      <c r="B6657" s="47" t="str">
        <f t="shared" si="412"/>
        <v>00001A00</v>
      </c>
      <c r="C6657" s="47" t="str">
        <f>IFERROR(VLOOKUP(B6657,总表!A:B,2,0),"-")</f>
        <v>相框类</v>
      </c>
      <c r="D6657" s="6" t="str">
        <f t="shared" si="413"/>
        <v>相框类</v>
      </c>
      <c r="E6657" s="6" t="str">
        <f>IFERROR(VLOOKUP(B6657,总表!A:D,3,0),"-")</f>
        <v>小芽的照片</v>
      </c>
      <c r="F6657" s="6" t="str">
        <f t="shared" si="414"/>
        <v>小芽的照片</v>
      </c>
      <c r="H6657" s="6" t="str">
        <f>IF(IFERROR(VLOOKUP(B6657,总表!A:D,4,0),"露易")=0," ",IFERROR(VLOOKUP(B6657,总表!A:D,4,0),"-"))</f>
        <v> </v>
      </c>
      <c r="I6657" s="6" t="str">
        <f t="shared" si="415"/>
        <v> </v>
      </c>
    </row>
    <row r="6658" spans="1:9">
      <c r="A6658" s="6">
        <v>6657</v>
      </c>
      <c r="B6658" s="47" t="str">
        <f t="shared" ref="B6658:B6721" si="416">DEC2HEX(ROW(A6657),8)</f>
        <v>00001A01</v>
      </c>
      <c r="C6658" s="47" t="str">
        <f>IFERROR(VLOOKUP(B6658,总表!A:B,2,0),"-")</f>
        <v>相框类</v>
      </c>
      <c r="D6658" s="6" t="str">
        <f t="shared" ref="D6658:D6721" si="417">C6658</f>
        <v>相框类</v>
      </c>
      <c r="E6658" s="6" t="str">
        <f>IFERROR(VLOOKUP(B6658,总表!A:D,3,0),"-")</f>
        <v>豚皇的照片</v>
      </c>
      <c r="F6658" s="6" t="str">
        <f t="shared" ref="F6658:F6721" si="418">E6658</f>
        <v>豚皇的照片</v>
      </c>
      <c r="H6658" s="6" t="str">
        <f>IF(IFERROR(VLOOKUP(B6658,总表!A:D,4,0),"露易")=0," ",IFERROR(VLOOKUP(B6658,总表!A:D,4,0),"-"))</f>
        <v> </v>
      </c>
      <c r="I6658" s="6" t="str">
        <f t="shared" ref="I6658:I6721" si="419">H6658</f>
        <v> </v>
      </c>
    </row>
    <row r="6659" spans="1:9">
      <c r="A6659" s="6">
        <v>6658</v>
      </c>
      <c r="B6659" s="47" t="str">
        <f t="shared" si="416"/>
        <v>00001A02</v>
      </c>
      <c r="C6659" s="47" t="str">
        <f>IFERROR(VLOOKUP(B6659,总表!A:B,2,0),"-")</f>
        <v>相框类</v>
      </c>
      <c r="D6659" s="6" t="str">
        <f t="shared" si="417"/>
        <v>相框类</v>
      </c>
      <c r="E6659" s="6" t="str">
        <f>IFERROR(VLOOKUP(B6659,总表!A:D,3,0),"-")</f>
        <v>伊比利的照片</v>
      </c>
      <c r="F6659" s="6" t="str">
        <f t="shared" si="418"/>
        <v>伊比利的照片</v>
      </c>
      <c r="H6659" s="6" t="str">
        <f>IF(IFERROR(VLOOKUP(B6659,总表!A:D,4,0),"露易")=0," ",IFERROR(VLOOKUP(B6659,总表!A:D,4,0),"-"))</f>
        <v> </v>
      </c>
      <c r="I6659" s="6" t="str">
        <f t="shared" si="419"/>
        <v> </v>
      </c>
    </row>
    <row r="6660" spans="1:9">
      <c r="A6660" s="6">
        <v>6659</v>
      </c>
      <c r="B6660" s="47" t="str">
        <f t="shared" si="416"/>
        <v>00001A03</v>
      </c>
      <c r="C6660" s="47" t="str">
        <f>IFERROR(VLOOKUP(B6660,总表!A:B,2,0),"-")</f>
        <v>相框类</v>
      </c>
      <c r="D6660" s="6" t="str">
        <f t="shared" si="417"/>
        <v>相框类</v>
      </c>
      <c r="E6660" s="6" t="str">
        <f>IFERROR(VLOOKUP(B6660,总表!A:D,3,0),"-")</f>
        <v>布兰妮的照片</v>
      </c>
      <c r="F6660" s="6" t="str">
        <f t="shared" si="418"/>
        <v>布兰妮的照片</v>
      </c>
      <c r="H6660" s="6" t="str">
        <f>IF(IFERROR(VLOOKUP(B6660,总表!A:D,4,0),"露易")=0," ",IFERROR(VLOOKUP(B6660,总表!A:D,4,0),"-"))</f>
        <v> </v>
      </c>
      <c r="I6660" s="6" t="str">
        <f t="shared" si="419"/>
        <v> </v>
      </c>
    </row>
    <row r="6661" spans="1:9">
      <c r="A6661" s="6">
        <v>6660</v>
      </c>
      <c r="B6661" s="47" t="str">
        <f t="shared" si="416"/>
        <v>00001A04</v>
      </c>
      <c r="C6661" s="47" t="str">
        <f>IFERROR(VLOOKUP(B6661,总表!A:B,2,0),"-")</f>
        <v>相框类</v>
      </c>
      <c r="D6661" s="6" t="str">
        <f t="shared" si="417"/>
        <v>相框类</v>
      </c>
      <c r="E6661" s="6" t="str">
        <f>IFERROR(VLOOKUP(B6661,总表!A:D,3,0),"-")</f>
        <v>摔角鸦的照片</v>
      </c>
      <c r="F6661" s="6" t="str">
        <f t="shared" si="418"/>
        <v>摔角鸦的照片</v>
      </c>
      <c r="H6661" s="6" t="str">
        <f>IF(IFERROR(VLOOKUP(B6661,总表!A:D,4,0),"露易")=0," ",IFERROR(VLOOKUP(B6661,总表!A:D,4,0),"-"))</f>
        <v> </v>
      </c>
      <c r="I6661" s="6" t="str">
        <f t="shared" si="419"/>
        <v> </v>
      </c>
    </row>
    <row r="6662" spans="1:9">
      <c r="A6662" s="6">
        <v>6661</v>
      </c>
      <c r="B6662" s="47" t="str">
        <f t="shared" si="416"/>
        <v>00001A05</v>
      </c>
      <c r="C6662" s="47" t="str">
        <f>IFERROR(VLOOKUP(B6662,总表!A:B,2,0),"-")</f>
        <v>相框类</v>
      </c>
      <c r="D6662" s="6" t="str">
        <f t="shared" si="417"/>
        <v>相框类</v>
      </c>
      <c r="E6662" s="6" t="str">
        <f>IFERROR(VLOOKUP(B6662,总表!A:D,3,0),"-")</f>
        <v>古乃欣的照片</v>
      </c>
      <c r="F6662" s="6" t="str">
        <f t="shared" si="418"/>
        <v>古乃欣的照片</v>
      </c>
      <c r="H6662" s="6" t="str">
        <f>IF(IFERROR(VLOOKUP(B6662,总表!A:D,4,0),"露易")=0," ",IFERROR(VLOOKUP(B6662,总表!A:D,4,0),"-"))</f>
        <v> </v>
      </c>
      <c r="I6662" s="6" t="str">
        <f t="shared" si="419"/>
        <v> </v>
      </c>
    </row>
    <row r="6663" spans="1:9">
      <c r="A6663" s="6">
        <v>6662</v>
      </c>
      <c r="B6663" s="47" t="str">
        <f t="shared" si="416"/>
        <v>00001A06</v>
      </c>
      <c r="C6663" s="47" t="str">
        <f>IFERROR(VLOOKUP(B6663,总表!A:B,2,0),"-")</f>
        <v>相框类</v>
      </c>
      <c r="D6663" s="6" t="str">
        <f t="shared" si="417"/>
        <v>相框类</v>
      </c>
      <c r="E6663" s="6" t="str">
        <f>IFERROR(VLOOKUP(B6663,总表!A:D,3,0),"-")</f>
        <v>莉莉安的照片</v>
      </c>
      <c r="F6663" s="6" t="str">
        <f t="shared" si="418"/>
        <v>莉莉安的照片</v>
      </c>
      <c r="H6663" s="6" t="str">
        <f>IF(IFERROR(VLOOKUP(B6663,总表!A:D,4,0),"露易")=0," ",IFERROR(VLOOKUP(B6663,总表!A:D,4,0),"-"))</f>
        <v> </v>
      </c>
      <c r="I6663" s="6" t="str">
        <f t="shared" si="419"/>
        <v> </v>
      </c>
    </row>
    <row r="6664" spans="1:9">
      <c r="A6664" s="6">
        <v>6663</v>
      </c>
      <c r="B6664" s="47" t="str">
        <f t="shared" si="416"/>
        <v>00001A07</v>
      </c>
      <c r="C6664" s="47" t="str">
        <f>IFERROR(VLOOKUP(B6664,总表!A:B,2,0),"-")</f>
        <v>相框类</v>
      </c>
      <c r="D6664" s="6" t="str">
        <f t="shared" si="417"/>
        <v>相框类</v>
      </c>
      <c r="E6664" s="51" t="str">
        <f>IFERROR(VLOOKUP(B6664,总表!A:D,3,0),"-")</f>
        <v>玛莎的照片</v>
      </c>
      <c r="F6664" s="51" t="str">
        <f t="shared" si="418"/>
        <v>玛莎的照片</v>
      </c>
      <c r="H6664" s="6" t="str">
        <f>IF(IFERROR(VLOOKUP(B6664,总表!A:D,4,0),"露易")=0," ",IFERROR(VLOOKUP(B6664,总表!A:D,4,0),"-"))</f>
        <v> </v>
      </c>
      <c r="I6664" s="6" t="str">
        <f t="shared" si="419"/>
        <v> </v>
      </c>
    </row>
    <row r="6665" spans="1:9">
      <c r="A6665" s="6">
        <v>6664</v>
      </c>
      <c r="B6665" s="47" t="str">
        <f t="shared" si="416"/>
        <v>00001A08</v>
      </c>
      <c r="C6665" s="47" t="str">
        <f>IFERROR(VLOOKUP(B6665,总表!A:B,2,0),"-")</f>
        <v>相框类</v>
      </c>
      <c r="D6665" s="6" t="str">
        <f t="shared" si="417"/>
        <v>相框类</v>
      </c>
      <c r="E6665" s="6" t="str">
        <f>IFERROR(VLOOKUP(B6665,总表!A:D,3,0),"-")</f>
        <v>仰韶的照片</v>
      </c>
      <c r="F6665" s="6" t="str">
        <f t="shared" si="418"/>
        <v>仰韶的照片</v>
      </c>
      <c r="H6665" s="6" t="str">
        <f>IF(IFERROR(VLOOKUP(B6665,总表!A:D,4,0),"露易")=0," ",IFERROR(VLOOKUP(B6665,总表!A:D,4,0),"-"))</f>
        <v> </v>
      </c>
      <c r="I6665" s="6" t="str">
        <f t="shared" si="419"/>
        <v> </v>
      </c>
    </row>
    <row r="6666" spans="1:9">
      <c r="A6666" s="6">
        <v>6665</v>
      </c>
      <c r="B6666" s="47" t="str">
        <f t="shared" si="416"/>
        <v>00001A09</v>
      </c>
      <c r="C6666" s="47" t="str">
        <f>IFERROR(VLOOKUP(B6666,总表!A:B,2,0),"-")</f>
        <v>相框类</v>
      </c>
      <c r="D6666" s="6" t="str">
        <f t="shared" si="417"/>
        <v>相框类</v>
      </c>
      <c r="E6666" s="6" t="str">
        <f>IFERROR(VLOOKUP(B6666,总表!A:D,3,0),"-")</f>
        <v>百川的照片</v>
      </c>
      <c r="F6666" s="6" t="str">
        <f t="shared" si="418"/>
        <v>百川的照片</v>
      </c>
      <c r="H6666" s="6" t="str">
        <f>IF(IFERROR(VLOOKUP(B6666,总表!A:D,4,0),"露易")=0," ",IFERROR(VLOOKUP(B6666,总表!A:D,4,0),"-"))</f>
        <v> </v>
      </c>
      <c r="I6666" s="6" t="str">
        <f t="shared" si="419"/>
        <v> </v>
      </c>
    </row>
    <row r="6667" spans="1:9">
      <c r="A6667" s="6">
        <v>6666</v>
      </c>
      <c r="B6667" s="47" t="str">
        <f t="shared" si="416"/>
        <v>00001A0A</v>
      </c>
      <c r="C6667" s="47" t="str">
        <f>IFERROR(VLOOKUP(B6667,总表!A:B,2,0),"-")</f>
        <v>相框类</v>
      </c>
      <c r="D6667" s="6" t="str">
        <f t="shared" si="417"/>
        <v>相框类</v>
      </c>
      <c r="E6667" s="6" t="str">
        <f>IFERROR(VLOOKUP(B6667,总表!A:D,3,0),"-")</f>
        <v>猛兔的照片</v>
      </c>
      <c r="F6667" s="6" t="str">
        <f t="shared" si="418"/>
        <v>猛兔的照片</v>
      </c>
      <c r="H6667" s="6" t="str">
        <f>IF(IFERROR(VLOOKUP(B6667,总表!A:D,4,0),"露易")=0," ",IFERROR(VLOOKUP(B6667,总表!A:D,4,0),"-"))</f>
        <v> </v>
      </c>
      <c r="I6667" s="6" t="str">
        <f t="shared" si="419"/>
        <v> </v>
      </c>
    </row>
    <row r="6668" spans="1:9">
      <c r="A6668" s="6">
        <v>6667</v>
      </c>
      <c r="B6668" s="47" t="str">
        <f t="shared" si="416"/>
        <v>00001A0B</v>
      </c>
      <c r="C6668" s="47" t="str">
        <f>IFERROR(VLOOKUP(B6668,总表!A:B,2,0),"-")</f>
        <v>相框类</v>
      </c>
      <c r="D6668" s="6" t="str">
        <f t="shared" si="417"/>
        <v>相框类</v>
      </c>
      <c r="E6668" s="6" t="str">
        <f>IFERROR(VLOOKUP(B6668,总表!A:D,3,0),"-")</f>
        <v>珮琪的照片</v>
      </c>
      <c r="F6668" s="6" t="str">
        <f t="shared" si="418"/>
        <v>珮琪的照片</v>
      </c>
      <c r="H6668" s="6" t="str">
        <f>IF(IFERROR(VLOOKUP(B6668,总表!A:D,4,0),"露易")=0," ",IFERROR(VLOOKUP(B6668,总表!A:D,4,0),"-"))</f>
        <v> </v>
      </c>
      <c r="I6668" s="6" t="str">
        <f t="shared" si="419"/>
        <v> </v>
      </c>
    </row>
    <row r="6669" spans="1:9">
      <c r="A6669" s="6">
        <v>6668</v>
      </c>
      <c r="B6669" s="47" t="str">
        <f t="shared" si="416"/>
        <v>00001A0C</v>
      </c>
      <c r="C6669" s="47" t="str">
        <f>IFERROR(VLOOKUP(B6669,总表!A:B,2,0),"-")</f>
        <v>相框类</v>
      </c>
      <c r="D6669" s="6" t="str">
        <f t="shared" si="417"/>
        <v>相框类</v>
      </c>
      <c r="E6669" s="51" t="str">
        <f>IFERROR(VLOOKUP(B6669,总表!A:D,3,0),"-")</f>
        <v>罗塔的照片</v>
      </c>
      <c r="F6669" s="51" t="str">
        <f t="shared" si="418"/>
        <v>罗塔的照片</v>
      </c>
      <c r="H6669" s="6" t="str">
        <f>IF(IFERROR(VLOOKUP(B6669,总表!A:D,4,0),"露易")=0," ",IFERROR(VLOOKUP(B6669,总表!A:D,4,0),"-"))</f>
        <v> </v>
      </c>
      <c r="I6669" s="6" t="str">
        <f t="shared" si="419"/>
        <v> </v>
      </c>
    </row>
    <row r="6670" spans="1:9">
      <c r="A6670" s="6">
        <v>6669</v>
      </c>
      <c r="B6670" s="47" t="str">
        <f t="shared" si="416"/>
        <v>00001A0D</v>
      </c>
      <c r="C6670" s="47" t="str">
        <f>IFERROR(VLOOKUP(B6670,总表!A:B,2,0),"-")</f>
        <v>相框类</v>
      </c>
      <c r="D6670" s="6" t="str">
        <f t="shared" si="417"/>
        <v>相框类</v>
      </c>
      <c r="E6670" s="6" t="str">
        <f>IFERROR(VLOOKUP(B6670,总表!A:D,3,0),"-")</f>
        <v>大姐头的照片</v>
      </c>
      <c r="F6670" s="6" t="str">
        <f t="shared" si="418"/>
        <v>大姐头的照片</v>
      </c>
      <c r="H6670" s="6" t="str">
        <f>IF(IFERROR(VLOOKUP(B6670,总表!A:D,4,0),"露易")=0," ",IFERROR(VLOOKUP(B6670,总表!A:D,4,0),"-"))</f>
        <v> </v>
      </c>
      <c r="I6670" s="6" t="str">
        <f t="shared" si="419"/>
        <v> </v>
      </c>
    </row>
    <row r="6671" spans="1:9">
      <c r="A6671" s="6">
        <v>6670</v>
      </c>
      <c r="B6671" s="47" t="str">
        <f t="shared" si="416"/>
        <v>00001A0E</v>
      </c>
      <c r="C6671" s="47" t="str">
        <f>IFERROR(VLOOKUP(B6671,总表!A:B,2,0),"-")</f>
        <v>相框类</v>
      </c>
      <c r="D6671" s="6" t="str">
        <f t="shared" si="417"/>
        <v>相框类</v>
      </c>
      <c r="E6671" s="6" t="str">
        <f>IFERROR(VLOOKUP(B6671,总表!A:D,3,0),"-")</f>
        <v>儒林的照片</v>
      </c>
      <c r="F6671" s="6" t="str">
        <f t="shared" si="418"/>
        <v>儒林的照片</v>
      </c>
      <c r="H6671" s="6" t="str">
        <f>IF(IFERROR(VLOOKUP(B6671,总表!A:D,4,0),"露易")=0," ",IFERROR(VLOOKUP(B6671,总表!A:D,4,0),"-"))</f>
        <v> </v>
      </c>
      <c r="I6671" s="6" t="str">
        <f t="shared" si="419"/>
        <v> </v>
      </c>
    </row>
    <row r="6672" spans="1:9">
      <c r="A6672" s="6">
        <v>6671</v>
      </c>
      <c r="B6672" s="47" t="str">
        <f t="shared" si="416"/>
        <v>00001A0F</v>
      </c>
      <c r="C6672" s="47" t="str">
        <f>IFERROR(VLOOKUP(B6672,总表!A:B,2,0),"-")</f>
        <v>相框类</v>
      </c>
      <c r="D6672" s="6" t="str">
        <f t="shared" si="417"/>
        <v>相框类</v>
      </c>
      <c r="E6672" s="51" t="str">
        <f>IFERROR(VLOOKUP(B6672,总表!A:D,3,0),"-")</f>
        <v>赵奇的照片</v>
      </c>
      <c r="F6672" s="51" t="str">
        <f t="shared" si="418"/>
        <v>赵奇的照片</v>
      </c>
      <c r="H6672" s="6" t="str">
        <f>IF(IFERROR(VLOOKUP(B6672,总表!A:D,4,0),"露易")=0," ",IFERROR(VLOOKUP(B6672,总表!A:D,4,0),"-"))</f>
        <v> </v>
      </c>
      <c r="I6672" s="6" t="str">
        <f t="shared" si="419"/>
        <v> </v>
      </c>
    </row>
    <row r="6673" spans="1:9">
      <c r="A6673" s="6">
        <v>6672</v>
      </c>
      <c r="B6673" s="47" t="str">
        <f t="shared" si="416"/>
        <v>00001A10</v>
      </c>
      <c r="C6673" s="47" t="str">
        <f>IFERROR(VLOOKUP(B6673,总表!A:B,2,0),"-")</f>
        <v>相框类</v>
      </c>
      <c r="D6673" s="6" t="str">
        <f t="shared" si="417"/>
        <v>相框类</v>
      </c>
      <c r="E6673" s="6" t="str">
        <f>IFERROR(VLOOKUP(B6673,总表!A:D,3,0),"-")</f>
        <v>月兔的照片</v>
      </c>
      <c r="F6673" s="6" t="str">
        <f t="shared" si="418"/>
        <v>月兔的照片</v>
      </c>
      <c r="H6673" s="6" t="str">
        <f>IF(IFERROR(VLOOKUP(B6673,总表!A:D,4,0),"露易")=0," ",IFERROR(VLOOKUP(B6673,总表!A:D,4,0),"-"))</f>
        <v> </v>
      </c>
      <c r="I6673" s="6" t="str">
        <f t="shared" si="419"/>
        <v> </v>
      </c>
    </row>
    <row r="6674" spans="1:9">
      <c r="A6674" s="6">
        <v>6673</v>
      </c>
      <c r="B6674" s="47" t="str">
        <f t="shared" si="416"/>
        <v>00001A11</v>
      </c>
      <c r="C6674" s="47" t="str">
        <f>IFERROR(VLOOKUP(B6674,总表!A:B,2,0),"-")</f>
        <v>相框类</v>
      </c>
      <c r="D6674" s="6" t="str">
        <f t="shared" si="417"/>
        <v>相框类</v>
      </c>
      <c r="E6674" s="6" t="str">
        <f>IFERROR(VLOOKUP(B6674,总表!A:D,3,0),"-")</f>
        <v>阿飞的照片</v>
      </c>
      <c r="F6674" s="6" t="str">
        <f t="shared" si="418"/>
        <v>阿飞的照片</v>
      </c>
      <c r="H6674" s="6" t="str">
        <f>IF(IFERROR(VLOOKUP(B6674,总表!A:D,4,0),"露易")=0," ",IFERROR(VLOOKUP(B6674,总表!A:D,4,0),"-"))</f>
        <v> </v>
      </c>
      <c r="I6674" s="6" t="str">
        <f t="shared" si="419"/>
        <v> </v>
      </c>
    </row>
    <row r="6675" spans="1:9">
      <c r="A6675" s="6">
        <v>6674</v>
      </c>
      <c r="B6675" s="47" t="str">
        <f t="shared" si="416"/>
        <v>00001A12</v>
      </c>
      <c r="C6675" s="47" t="str">
        <f>IFERROR(VLOOKUP(B6675,总表!A:B,2,0),"-")</f>
        <v>相框类</v>
      </c>
      <c r="D6675" s="6" t="str">
        <f t="shared" si="417"/>
        <v>相框类</v>
      </c>
      <c r="E6675" s="6" t="str">
        <f>IFERROR(VLOOKUP(B6675,总表!A:D,3,0),"-")</f>
        <v>阿醋的照片</v>
      </c>
      <c r="F6675" s="6" t="str">
        <f t="shared" si="418"/>
        <v>阿醋的照片</v>
      </c>
      <c r="H6675" s="6" t="str">
        <f>IF(IFERROR(VLOOKUP(B6675,总表!A:D,4,0),"露易")=0," ",IFERROR(VLOOKUP(B6675,总表!A:D,4,0),"-"))</f>
        <v> </v>
      </c>
      <c r="I6675" s="6" t="str">
        <f t="shared" si="419"/>
        <v> </v>
      </c>
    </row>
    <row r="6676" spans="1:9">
      <c r="A6676" s="6">
        <v>6675</v>
      </c>
      <c r="B6676" s="47" t="str">
        <f t="shared" si="416"/>
        <v>00001A13</v>
      </c>
      <c r="C6676" s="47" t="str">
        <f>IFERROR(VLOOKUP(B6676,总表!A:B,2,0),"-")</f>
        <v>相框类</v>
      </c>
      <c r="D6676" s="6" t="str">
        <f t="shared" si="417"/>
        <v>相框类</v>
      </c>
      <c r="E6676" s="6" t="str">
        <f>IFERROR(VLOOKUP(B6676,总表!A:D,3,0),"-")</f>
        <v>法蓝琪的照片</v>
      </c>
      <c r="F6676" s="6" t="str">
        <f t="shared" si="418"/>
        <v>法蓝琪的照片</v>
      </c>
      <c r="H6676" s="6" t="str">
        <f>IF(IFERROR(VLOOKUP(B6676,总表!A:D,4,0),"露易")=0," ",IFERROR(VLOOKUP(B6676,总表!A:D,4,0),"-"))</f>
        <v> </v>
      </c>
      <c r="I6676" s="6" t="str">
        <f t="shared" si="419"/>
        <v> </v>
      </c>
    </row>
    <row r="6677" spans="1:9">
      <c r="A6677" s="6">
        <v>6676</v>
      </c>
      <c r="B6677" s="47" t="str">
        <f t="shared" si="416"/>
        <v>00001A14</v>
      </c>
      <c r="C6677" s="47" t="str">
        <f>IFERROR(VLOOKUP(B6677,总表!A:B,2,0),"-")</f>
        <v>相框类</v>
      </c>
      <c r="D6677" s="6" t="str">
        <f t="shared" si="417"/>
        <v>相框类</v>
      </c>
      <c r="E6677" s="6" t="str">
        <f>IFERROR(VLOOKUP(B6677,总表!A:D,3,0),"-")</f>
        <v>克莉琪的照片</v>
      </c>
      <c r="F6677" s="6" t="str">
        <f t="shared" si="418"/>
        <v>克莉琪的照片</v>
      </c>
      <c r="H6677" s="6" t="str">
        <f>IF(IFERROR(VLOOKUP(B6677,总表!A:D,4,0),"露易")=0," ",IFERROR(VLOOKUP(B6677,总表!A:D,4,0),"-"))</f>
        <v> </v>
      </c>
      <c r="I6677" s="6" t="str">
        <f t="shared" si="419"/>
        <v> </v>
      </c>
    </row>
    <row r="6678" spans="1:9">
      <c r="A6678" s="6">
        <v>6677</v>
      </c>
      <c r="B6678" s="47" t="str">
        <f t="shared" si="416"/>
        <v>00001A15</v>
      </c>
      <c r="C6678" s="47" t="str">
        <f>IFERROR(VLOOKUP(B6678,总表!A:B,2,0),"-")</f>
        <v>相框类</v>
      </c>
      <c r="D6678" s="6" t="str">
        <f t="shared" si="417"/>
        <v>相框类</v>
      </c>
      <c r="E6678" s="51" t="str">
        <f>IFERROR(VLOOKUP(B6678,总表!A:D,3,0),"-")</f>
        <v>风杰的照片</v>
      </c>
      <c r="F6678" s="51" t="str">
        <f t="shared" si="418"/>
        <v>风杰的照片</v>
      </c>
      <c r="H6678" s="6" t="str">
        <f>IF(IFERROR(VLOOKUP(B6678,总表!A:D,4,0),"露易")=0," ",IFERROR(VLOOKUP(B6678,总表!A:D,4,0),"-"))</f>
        <v> </v>
      </c>
      <c r="I6678" s="6" t="str">
        <f t="shared" si="419"/>
        <v> </v>
      </c>
    </row>
    <row r="6679" spans="1:9">
      <c r="A6679" s="6">
        <v>6678</v>
      </c>
      <c r="B6679" s="47" t="str">
        <f t="shared" si="416"/>
        <v>00001A16</v>
      </c>
      <c r="C6679" s="47" t="str">
        <f>IFERROR(VLOOKUP(B6679,总表!A:B,2,0),"-")</f>
        <v>相框类</v>
      </c>
      <c r="D6679" s="6" t="str">
        <f t="shared" si="417"/>
        <v>相框类</v>
      </c>
      <c r="E6679" s="6" t="str">
        <f>IFERROR(VLOOKUP(B6679,总表!A:D,3,0),"-")</f>
        <v>桑托斯的照片</v>
      </c>
      <c r="F6679" s="6" t="str">
        <f t="shared" si="418"/>
        <v>桑托斯的照片</v>
      </c>
      <c r="H6679" s="6" t="str">
        <f>IF(IFERROR(VLOOKUP(B6679,总表!A:D,4,0),"露易")=0," ",IFERROR(VLOOKUP(B6679,总表!A:D,4,0),"-"))</f>
        <v> </v>
      </c>
      <c r="I6679" s="6" t="str">
        <f t="shared" si="419"/>
        <v> </v>
      </c>
    </row>
    <row r="6680" spans="1:9">
      <c r="A6680" s="6">
        <v>6679</v>
      </c>
      <c r="B6680" s="47" t="str">
        <f t="shared" si="416"/>
        <v>00001A17</v>
      </c>
      <c r="C6680" s="47" t="str">
        <f>IFERROR(VLOOKUP(B6680,总表!A:B,2,0),"-")</f>
        <v>相框类</v>
      </c>
      <c r="D6680" s="6" t="str">
        <f t="shared" si="417"/>
        <v>相框类</v>
      </c>
      <c r="E6680" s="6" t="str">
        <f>IFERROR(VLOOKUP(B6680,总表!A:D,3,0),"-")</f>
        <v>巧蔻的照片</v>
      </c>
      <c r="F6680" s="6" t="str">
        <f t="shared" si="418"/>
        <v>巧蔻的照片</v>
      </c>
      <c r="H6680" s="6" t="str">
        <f>IF(IFERROR(VLOOKUP(B6680,总表!A:D,4,0),"露易")=0," ",IFERROR(VLOOKUP(B6680,总表!A:D,4,0),"-"))</f>
        <v> </v>
      </c>
      <c r="I6680" s="6" t="str">
        <f t="shared" si="419"/>
        <v> </v>
      </c>
    </row>
    <row r="6681" spans="1:9">
      <c r="A6681" s="6">
        <v>6680</v>
      </c>
      <c r="B6681" s="47" t="str">
        <f t="shared" si="416"/>
        <v>00001A18</v>
      </c>
      <c r="C6681" s="47" t="str">
        <f>IFERROR(VLOOKUP(B6681,总表!A:B,2,0),"-")</f>
        <v>相框类</v>
      </c>
      <c r="D6681" s="6" t="str">
        <f t="shared" si="417"/>
        <v>相框类</v>
      </c>
      <c r="E6681" s="6" t="str">
        <f>IFERROR(VLOOKUP(B6681,总表!A:D,3,0),"-")</f>
        <v>妙妙的照片</v>
      </c>
      <c r="F6681" s="6" t="str">
        <f t="shared" si="418"/>
        <v>妙妙的照片</v>
      </c>
      <c r="H6681" s="6" t="str">
        <f>IF(IFERROR(VLOOKUP(B6681,总表!A:D,4,0),"露易")=0," ",IFERROR(VLOOKUP(B6681,总表!A:D,4,0),"-"))</f>
        <v> </v>
      </c>
      <c r="I6681" s="6" t="str">
        <f t="shared" si="419"/>
        <v> </v>
      </c>
    </row>
    <row r="6682" spans="1:9">
      <c r="A6682" s="6">
        <v>6681</v>
      </c>
      <c r="B6682" s="47" t="str">
        <f t="shared" si="416"/>
        <v>00001A19</v>
      </c>
      <c r="C6682" s="47" t="str">
        <f>IFERROR(VLOOKUP(B6682,总表!A:B,2,0),"-")</f>
        <v>相框类</v>
      </c>
      <c r="D6682" s="6" t="str">
        <f t="shared" si="417"/>
        <v>相框类</v>
      </c>
      <c r="E6682" s="6" t="str">
        <f>IFERROR(VLOOKUP(B6682,总表!A:D,3,0),"-")</f>
        <v>阿甘的照片</v>
      </c>
      <c r="F6682" s="6" t="str">
        <f t="shared" si="418"/>
        <v>阿甘的照片</v>
      </c>
      <c r="H6682" s="6" t="str">
        <f>IF(IFERROR(VLOOKUP(B6682,总表!A:D,4,0),"露易")=0," ",IFERROR(VLOOKUP(B6682,总表!A:D,4,0),"-"))</f>
        <v> </v>
      </c>
      <c r="I6682" s="6" t="str">
        <f t="shared" si="419"/>
        <v> </v>
      </c>
    </row>
    <row r="6683" spans="1:9">
      <c r="A6683" s="6">
        <v>6682</v>
      </c>
      <c r="B6683" s="47" t="str">
        <f t="shared" si="416"/>
        <v>00001A1A</v>
      </c>
      <c r="C6683" s="47" t="str">
        <f>IFERROR(VLOOKUP(B6683,总表!A:B,2,0),"-")</f>
        <v>相框类</v>
      </c>
      <c r="D6683" s="6" t="str">
        <f t="shared" si="417"/>
        <v>相框类</v>
      </c>
      <c r="E6683" s="6" t="str">
        <f>IFERROR(VLOOKUP(B6683,总表!A:D,3,0),"-")</f>
        <v>文雄的照片</v>
      </c>
      <c r="F6683" s="6" t="str">
        <f t="shared" si="418"/>
        <v>文雄的照片</v>
      </c>
      <c r="H6683" s="6" t="str">
        <f>IF(IFERROR(VLOOKUP(B6683,总表!A:D,4,0),"露易")=0," ",IFERROR(VLOOKUP(B6683,总表!A:D,4,0),"-"))</f>
        <v> </v>
      </c>
      <c r="I6683" s="6" t="str">
        <f t="shared" si="419"/>
        <v> </v>
      </c>
    </row>
    <row r="6684" spans="1:9">
      <c r="A6684" s="6">
        <v>6683</v>
      </c>
      <c r="B6684" s="47" t="str">
        <f t="shared" si="416"/>
        <v>00001A1B</v>
      </c>
      <c r="C6684" s="47" t="str">
        <f>IFERROR(VLOOKUP(B6684,总表!A:B,2,0),"-")</f>
        <v>相框类</v>
      </c>
      <c r="D6684" s="6" t="str">
        <f t="shared" si="417"/>
        <v>相框类</v>
      </c>
      <c r="E6684" s="6" t="str">
        <f>IFERROR(VLOOKUP(B6684,总表!A:D,3,0),"-")</f>
        <v>蜜拉的照片</v>
      </c>
      <c r="F6684" s="6" t="str">
        <f t="shared" si="418"/>
        <v>蜜拉的照片</v>
      </c>
      <c r="H6684" s="6" t="str">
        <f>IF(IFERROR(VLOOKUP(B6684,总表!A:D,4,0),"露易")=0," ",IFERROR(VLOOKUP(B6684,总表!A:D,4,0),"-"))</f>
        <v> </v>
      </c>
      <c r="I6684" s="6" t="str">
        <f t="shared" si="419"/>
        <v> </v>
      </c>
    </row>
    <row r="6685" spans="1:9">
      <c r="A6685" s="6">
        <v>6684</v>
      </c>
      <c r="B6685" s="47" t="str">
        <f t="shared" si="416"/>
        <v>00001A1C</v>
      </c>
      <c r="C6685" s="47" t="str">
        <f>IFERROR(VLOOKUP(B6685,总表!A:B,2,0),"-")</f>
        <v>相框类</v>
      </c>
      <c r="D6685" s="6" t="str">
        <f t="shared" si="417"/>
        <v>相框类</v>
      </c>
      <c r="E6685" s="6" t="str">
        <f>IFERROR(VLOOKUP(B6685,总表!A:D,3,0),"-")</f>
        <v>阿足的照片</v>
      </c>
      <c r="F6685" s="6" t="str">
        <f t="shared" si="418"/>
        <v>阿足的照片</v>
      </c>
      <c r="H6685" s="6" t="str">
        <f>IF(IFERROR(VLOOKUP(B6685,总表!A:D,4,0),"露易")=0," ",IFERROR(VLOOKUP(B6685,总表!A:D,4,0),"-"))</f>
        <v> </v>
      </c>
      <c r="I6685" s="6" t="str">
        <f t="shared" si="419"/>
        <v> </v>
      </c>
    </row>
    <row r="6686" spans="1:9">
      <c r="A6686" s="6">
        <v>6685</v>
      </c>
      <c r="B6686" s="47" t="str">
        <f t="shared" si="416"/>
        <v>00001A1D</v>
      </c>
      <c r="C6686" s="47" t="str">
        <f>IFERROR(VLOOKUP(B6686,总表!A:B,2,0),"-")</f>
        <v>相框类</v>
      </c>
      <c r="D6686" s="6" t="str">
        <f t="shared" si="417"/>
        <v>相框类</v>
      </c>
      <c r="E6686" s="6" t="str">
        <f>IFERROR(VLOOKUP(B6686,总表!A:D,3,0),"-")</f>
        <v>梦梦的照片</v>
      </c>
      <c r="F6686" s="6" t="str">
        <f t="shared" si="418"/>
        <v>梦梦的照片</v>
      </c>
      <c r="H6686" s="6" t="str">
        <f>IF(IFERROR(VLOOKUP(B6686,总表!A:D,4,0),"露易")=0," ",IFERROR(VLOOKUP(B6686,总表!A:D,4,0),"-"))</f>
        <v> </v>
      </c>
      <c r="I6686" s="6" t="str">
        <f t="shared" si="419"/>
        <v> </v>
      </c>
    </row>
    <row r="6687" spans="1:9">
      <c r="A6687" s="6">
        <v>6686</v>
      </c>
      <c r="B6687" s="47" t="str">
        <f t="shared" si="416"/>
        <v>00001A1E</v>
      </c>
      <c r="C6687" s="47" t="str">
        <f>IFERROR(VLOOKUP(B6687,总表!A:B,2,0),"-")</f>
        <v>相框类</v>
      </c>
      <c r="D6687" s="6" t="str">
        <f t="shared" si="417"/>
        <v>相框类</v>
      </c>
      <c r="E6687" s="6" t="str">
        <f>IFERROR(VLOOKUP(B6687,总表!A:D,3,0),"-")</f>
        <v>阿蹲的照片</v>
      </c>
      <c r="F6687" s="6" t="str">
        <f t="shared" si="418"/>
        <v>阿蹲的照片</v>
      </c>
      <c r="H6687" s="6" t="str">
        <f>IF(IFERROR(VLOOKUP(B6687,总表!A:D,4,0),"露易")=0," ",IFERROR(VLOOKUP(B6687,总表!A:D,4,0),"-"))</f>
        <v> </v>
      </c>
      <c r="I6687" s="6" t="str">
        <f t="shared" si="419"/>
        <v> </v>
      </c>
    </row>
    <row r="6688" spans="1:9">
      <c r="A6688" s="6">
        <v>6687</v>
      </c>
      <c r="B6688" s="47" t="str">
        <f t="shared" si="416"/>
        <v>00001A1F</v>
      </c>
      <c r="C6688" s="47" t="str">
        <f>IFERROR(VLOOKUP(B6688,总表!A:B,2,0),"-")</f>
        <v>相框类</v>
      </c>
      <c r="D6688" s="6" t="str">
        <f t="shared" si="417"/>
        <v>相框类</v>
      </c>
      <c r="E6688" s="6" t="str">
        <f>IFERROR(VLOOKUP(B6688,总表!A:D,3,0),"-")</f>
        <v>光雄的照片</v>
      </c>
      <c r="F6688" s="6" t="str">
        <f t="shared" si="418"/>
        <v>光雄的照片</v>
      </c>
      <c r="H6688" s="6" t="str">
        <f>IF(IFERROR(VLOOKUP(B6688,总表!A:D,4,0),"露易")=0," ",IFERROR(VLOOKUP(B6688,总表!A:D,4,0),"-"))</f>
        <v> </v>
      </c>
      <c r="I6688" s="6" t="str">
        <f t="shared" si="419"/>
        <v> </v>
      </c>
    </row>
    <row r="6689" spans="1:9">
      <c r="A6689" s="6">
        <v>6688</v>
      </c>
      <c r="B6689" s="47" t="str">
        <f t="shared" si="416"/>
        <v>00001A20</v>
      </c>
      <c r="C6689" s="47" t="str">
        <f>IFERROR(VLOOKUP(B6689,总表!A:B,2,0),"-")</f>
        <v>相框类</v>
      </c>
      <c r="D6689" s="6" t="str">
        <f t="shared" si="417"/>
        <v>相框类</v>
      </c>
      <c r="E6689" s="6" t="str">
        <f>IFERROR(VLOOKUP(B6689,总表!A:D,3,0),"-")</f>
        <v>草莓的照片</v>
      </c>
      <c r="F6689" s="6" t="str">
        <f t="shared" si="418"/>
        <v>草莓的照片</v>
      </c>
      <c r="H6689" s="6" t="str">
        <f>IF(IFERROR(VLOOKUP(B6689,总表!A:D,4,0),"露易")=0," ",IFERROR(VLOOKUP(B6689,总表!A:D,4,0),"-"))</f>
        <v> </v>
      </c>
      <c r="I6689" s="6" t="str">
        <f t="shared" si="419"/>
        <v> </v>
      </c>
    </row>
    <row r="6690" spans="1:9">
      <c r="A6690" s="6">
        <v>6689</v>
      </c>
      <c r="B6690" s="47" t="str">
        <f t="shared" si="416"/>
        <v>00001A21</v>
      </c>
      <c r="C6690" s="47" t="str">
        <f>IFERROR(VLOOKUP(B6690,总表!A:B,2,0),"-")</f>
        <v>相框类</v>
      </c>
      <c r="D6690" s="6" t="str">
        <f t="shared" si="417"/>
        <v>相框类</v>
      </c>
      <c r="E6690" s="6" t="str">
        <f>IFERROR(VLOOKUP(B6690,总表!A:D,3,0),"-")</f>
        <v>柴姐的照片</v>
      </c>
      <c r="F6690" s="6" t="str">
        <f t="shared" si="418"/>
        <v>柴姐的照片</v>
      </c>
      <c r="H6690" s="6" t="str">
        <f>IF(IFERROR(VLOOKUP(B6690,总表!A:D,4,0),"露易")=0," ",IFERROR(VLOOKUP(B6690,总表!A:D,4,0),"-"))</f>
        <v> </v>
      </c>
      <c r="I6690" s="6" t="str">
        <f t="shared" si="419"/>
        <v> </v>
      </c>
    </row>
    <row r="6691" spans="1:9">
      <c r="A6691" s="6">
        <v>6690</v>
      </c>
      <c r="B6691" s="47" t="str">
        <f t="shared" si="416"/>
        <v>00001A22</v>
      </c>
      <c r="C6691" s="47" t="str">
        <f>IFERROR(VLOOKUP(B6691,总表!A:B,2,0),"-")</f>
        <v>相框类</v>
      </c>
      <c r="D6691" s="6" t="str">
        <f t="shared" si="417"/>
        <v>相框类</v>
      </c>
      <c r="E6691" s="51" t="str">
        <f>IFERROR(VLOOKUP(B6691,总表!A:D,3,0),"-")</f>
        <v>绵绵的照片</v>
      </c>
      <c r="F6691" s="51" t="str">
        <f t="shared" si="418"/>
        <v>绵绵的照片</v>
      </c>
      <c r="H6691" s="6" t="str">
        <f>IF(IFERROR(VLOOKUP(B6691,总表!A:D,4,0),"露易")=0," ",IFERROR(VLOOKUP(B6691,总表!A:D,4,0),"-"))</f>
        <v> </v>
      </c>
      <c r="I6691" s="6" t="str">
        <f t="shared" si="419"/>
        <v> </v>
      </c>
    </row>
    <row r="6692" spans="1:9">
      <c r="A6692" s="6">
        <v>6691</v>
      </c>
      <c r="B6692" s="47" t="str">
        <f t="shared" si="416"/>
        <v>00001A23</v>
      </c>
      <c r="C6692" s="47" t="str">
        <f>IFERROR(VLOOKUP(B6692,总表!A:B,2,0),"-")</f>
        <v>相框类</v>
      </c>
      <c r="D6692" s="6" t="str">
        <f t="shared" si="417"/>
        <v>相框类</v>
      </c>
      <c r="E6692" s="51" t="str">
        <f>IFERROR(VLOOKUP(B6692,总表!A:D,3,0),"-")</f>
        <v>华尔滋的照片</v>
      </c>
      <c r="F6692" s="51" t="str">
        <f t="shared" si="418"/>
        <v>华尔滋的照片</v>
      </c>
      <c r="H6692" s="6" t="str">
        <f>IF(IFERROR(VLOOKUP(B6692,总表!A:D,4,0),"露易")=0," ",IFERROR(VLOOKUP(B6692,总表!A:D,4,0),"-"))</f>
        <v> </v>
      </c>
      <c r="I6692" s="6" t="str">
        <f t="shared" si="419"/>
        <v> </v>
      </c>
    </row>
    <row r="6693" spans="1:9">
      <c r="A6693" s="6">
        <v>6692</v>
      </c>
      <c r="B6693" s="47" t="str">
        <f t="shared" si="416"/>
        <v>00001A24</v>
      </c>
      <c r="C6693" s="47" t="str">
        <f>IFERROR(VLOOKUP(B6693,总表!A:B,2,0),"-")</f>
        <v>相框类</v>
      </c>
      <c r="D6693" s="6" t="str">
        <f t="shared" si="417"/>
        <v>相框类</v>
      </c>
      <c r="E6693" s="6" t="str">
        <f>IFERROR(VLOOKUP(B6693,总表!A:D,3,0),"-")</f>
        <v>毛海儿的照片</v>
      </c>
      <c r="F6693" s="6" t="str">
        <f t="shared" si="418"/>
        <v>毛海儿的照片</v>
      </c>
      <c r="H6693" s="6" t="str">
        <f>IF(IFERROR(VLOOKUP(B6693,总表!A:D,4,0),"露易")=0," ",IFERROR(VLOOKUP(B6693,总表!A:D,4,0),"-"))</f>
        <v> </v>
      </c>
      <c r="I6693" s="6" t="str">
        <f t="shared" si="419"/>
        <v> </v>
      </c>
    </row>
    <row r="6694" spans="1:9">
      <c r="A6694" s="6">
        <v>6693</v>
      </c>
      <c r="B6694" s="47" t="str">
        <f t="shared" si="416"/>
        <v>00001A25</v>
      </c>
      <c r="C6694" s="47" t="str">
        <f>IFERROR(VLOOKUP(B6694,总表!A:B,2,0),"-")</f>
        <v>相框类</v>
      </c>
      <c r="D6694" s="6" t="str">
        <f t="shared" si="417"/>
        <v>相框类</v>
      </c>
      <c r="E6694" s="6" t="str">
        <f>IFERROR(VLOOKUP(B6694,总表!A:D,3,0),"-")</f>
        <v>周之翔的照片</v>
      </c>
      <c r="F6694" s="6" t="str">
        <f t="shared" si="418"/>
        <v>周之翔的照片</v>
      </c>
      <c r="H6694" s="6" t="str">
        <f>IF(IFERROR(VLOOKUP(B6694,总表!A:D,4,0),"露易")=0," ",IFERROR(VLOOKUP(B6694,总表!A:D,4,0),"-"))</f>
        <v> </v>
      </c>
      <c r="I6694" s="6" t="str">
        <f t="shared" si="419"/>
        <v> </v>
      </c>
    </row>
    <row r="6695" spans="1:9">
      <c r="A6695" s="6">
        <v>6694</v>
      </c>
      <c r="B6695" s="47" t="str">
        <f t="shared" si="416"/>
        <v>00001A26</v>
      </c>
      <c r="C6695" s="47" t="str">
        <f>IFERROR(VLOOKUP(B6695,总表!A:B,2,0),"-")</f>
        <v>相框类</v>
      </c>
      <c r="D6695" s="6" t="str">
        <f t="shared" si="417"/>
        <v>相框类</v>
      </c>
      <c r="E6695" s="6" t="str">
        <f>IFERROR(VLOOKUP(B6695,总表!A:D,3,0),"-")</f>
        <v>毡毡的照片</v>
      </c>
      <c r="F6695" s="6" t="str">
        <f t="shared" si="418"/>
        <v>毡毡的照片</v>
      </c>
      <c r="H6695" s="6" t="str">
        <f>IF(IFERROR(VLOOKUP(B6695,总表!A:D,4,0),"露易")=0," ",IFERROR(VLOOKUP(B6695,总表!A:D,4,0),"-"))</f>
        <v> </v>
      </c>
      <c r="I6695" s="6" t="str">
        <f t="shared" si="419"/>
        <v> </v>
      </c>
    </row>
    <row r="6696" spans="1:9">
      <c r="A6696" s="6">
        <v>6695</v>
      </c>
      <c r="B6696" s="47" t="str">
        <f t="shared" si="416"/>
        <v>00001A27</v>
      </c>
      <c r="C6696" s="47" t="str">
        <f>IFERROR(VLOOKUP(B6696,总表!A:B,2,0),"-")</f>
        <v>相框类</v>
      </c>
      <c r="D6696" s="6" t="str">
        <f t="shared" si="417"/>
        <v>相框类</v>
      </c>
      <c r="E6696" s="51" t="str">
        <f>IFERROR(VLOOKUP(B6696,总表!A:D,3,0),"-")</f>
        <v>爱睦的照片</v>
      </c>
      <c r="F6696" s="51" t="str">
        <f t="shared" si="418"/>
        <v>爱睦的照片</v>
      </c>
      <c r="H6696" s="6" t="str">
        <f>IF(IFERROR(VLOOKUP(B6696,总表!A:D,4,0),"露易")=0," ",IFERROR(VLOOKUP(B6696,总表!A:D,4,0),"-"))</f>
        <v> </v>
      </c>
      <c r="I6696" s="6" t="str">
        <f t="shared" si="419"/>
        <v> </v>
      </c>
    </row>
    <row r="6697" spans="1:9">
      <c r="A6697" s="6">
        <v>6696</v>
      </c>
      <c r="B6697" s="47" t="str">
        <f t="shared" si="416"/>
        <v>00001A28</v>
      </c>
      <c r="C6697" s="47" t="str">
        <f>IFERROR(VLOOKUP(B6697,总表!A:B,2,0),"-")</f>
        <v>相框类</v>
      </c>
      <c r="D6697" s="6" t="str">
        <f t="shared" si="417"/>
        <v>相框类</v>
      </c>
      <c r="E6697" s="6" t="str">
        <f>IFERROR(VLOOKUP(B6697,总表!A:D,3,0),"-")</f>
        <v>梅丽诺的照片</v>
      </c>
      <c r="F6697" s="6" t="str">
        <f t="shared" si="418"/>
        <v>梅丽诺的照片</v>
      </c>
      <c r="H6697" s="6" t="str">
        <f>IF(IFERROR(VLOOKUP(B6697,总表!A:D,4,0),"露易")=0," ",IFERROR(VLOOKUP(B6697,总表!A:D,4,0),"-"))</f>
        <v> </v>
      </c>
      <c r="I6697" s="6" t="str">
        <f t="shared" si="419"/>
        <v> </v>
      </c>
    </row>
    <row r="6698" spans="1:9">
      <c r="A6698" s="6">
        <v>6697</v>
      </c>
      <c r="B6698" s="47" t="str">
        <f t="shared" si="416"/>
        <v>00001A29</v>
      </c>
      <c r="C6698" s="47" t="str">
        <f>IFERROR(VLOOKUP(B6698,总表!A:B,2,0),"-")</f>
        <v>相框类</v>
      </c>
      <c r="D6698" s="6" t="str">
        <f t="shared" si="417"/>
        <v>相框类</v>
      </c>
      <c r="E6698" s="51" t="str">
        <f>IFERROR(VLOOKUP(B6698,总表!A:D,3,0),"-")</f>
        <v>贾洛斯的照片</v>
      </c>
      <c r="F6698" s="51" t="str">
        <f t="shared" si="418"/>
        <v>贾洛斯的照片</v>
      </c>
      <c r="H6698" s="6" t="str">
        <f>IF(IFERROR(VLOOKUP(B6698,总表!A:D,4,0),"露易")=0," ",IFERROR(VLOOKUP(B6698,总表!A:D,4,0),"-"))</f>
        <v> </v>
      </c>
      <c r="I6698" s="6" t="str">
        <f t="shared" si="419"/>
        <v> </v>
      </c>
    </row>
    <row r="6699" spans="1:9">
      <c r="A6699" s="6">
        <v>6698</v>
      </c>
      <c r="B6699" s="47" t="str">
        <f t="shared" si="416"/>
        <v>00001A2A</v>
      </c>
      <c r="C6699" s="47" t="str">
        <f>IFERROR(VLOOKUP(B6699,总表!A:B,2,0),"-")</f>
        <v>相框类</v>
      </c>
      <c r="D6699" s="6" t="str">
        <f t="shared" si="417"/>
        <v>相框类</v>
      </c>
      <c r="E6699" s="6" t="str">
        <f>IFERROR(VLOOKUP(B6699,总表!A:D,3,0),"-")</f>
        <v>雪花的照片</v>
      </c>
      <c r="F6699" s="6" t="str">
        <f t="shared" si="418"/>
        <v>雪花的照片</v>
      </c>
      <c r="H6699" s="6" t="str">
        <f>IF(IFERROR(VLOOKUP(B6699,总表!A:D,4,0),"露易")=0," ",IFERROR(VLOOKUP(B6699,总表!A:D,4,0),"-"))</f>
        <v> </v>
      </c>
      <c r="I6699" s="6" t="str">
        <f t="shared" si="419"/>
        <v> </v>
      </c>
    </row>
    <row r="6700" spans="1:9">
      <c r="A6700" s="6">
        <v>6699</v>
      </c>
      <c r="B6700" s="47" t="str">
        <f t="shared" si="416"/>
        <v>00001A2B</v>
      </c>
      <c r="C6700" s="47" t="str">
        <f>IFERROR(VLOOKUP(B6700,总表!A:B,2,0),"-")</f>
        <v>相框类</v>
      </c>
      <c r="D6700" s="6" t="str">
        <f t="shared" si="417"/>
        <v>相框类</v>
      </c>
      <c r="E6700" s="6" t="str">
        <f>IFERROR(VLOOKUP(B6700,总表!A:D,3,0),"-")</f>
        <v>阿司的照片</v>
      </c>
      <c r="F6700" s="6" t="str">
        <f t="shared" si="418"/>
        <v>阿司的照片</v>
      </c>
      <c r="H6700" s="6" t="str">
        <f>IF(IFERROR(VLOOKUP(B6700,总表!A:D,4,0),"露易")=0," ",IFERROR(VLOOKUP(B6700,总表!A:D,4,0),"-"))</f>
        <v> </v>
      </c>
      <c r="I6700" s="6" t="str">
        <f t="shared" si="419"/>
        <v> </v>
      </c>
    </row>
    <row r="6701" spans="1:9">
      <c r="A6701" s="6">
        <v>6700</v>
      </c>
      <c r="B6701" s="47" t="str">
        <f t="shared" si="416"/>
        <v>00001A2C</v>
      </c>
      <c r="C6701" s="47" t="str">
        <f>IFERROR(VLOOKUP(B6701,总表!A:B,2,0),"-")</f>
        <v>相框类</v>
      </c>
      <c r="D6701" s="6" t="str">
        <f t="shared" si="417"/>
        <v>相框类</v>
      </c>
      <c r="E6701" s="6" t="str">
        <f>IFERROR(VLOOKUP(B6701,总表!A:D,3,0),"-")</f>
        <v>温蒂的照片</v>
      </c>
      <c r="F6701" s="6" t="str">
        <f t="shared" si="418"/>
        <v>温蒂的照片</v>
      </c>
      <c r="H6701" s="6" t="str">
        <f>IF(IFERROR(VLOOKUP(B6701,总表!A:D,4,0),"露易")=0," ",IFERROR(VLOOKUP(B6701,总表!A:D,4,0),"-"))</f>
        <v> </v>
      </c>
      <c r="I6701" s="6" t="str">
        <f t="shared" si="419"/>
        <v> </v>
      </c>
    </row>
    <row r="6702" spans="1:9">
      <c r="A6702" s="6">
        <v>6701</v>
      </c>
      <c r="B6702" s="47" t="str">
        <f t="shared" si="416"/>
        <v>00001A2D</v>
      </c>
      <c r="C6702" s="47" t="str">
        <f>IFERROR(VLOOKUP(B6702,总表!A:B,2,0),"-")</f>
        <v>相框类</v>
      </c>
      <c r="D6702" s="6" t="str">
        <f t="shared" si="417"/>
        <v>相框类</v>
      </c>
      <c r="E6702" s="6" t="str">
        <f>IFERROR(VLOOKUP(B6702,总表!A:D,3,0),"-")</f>
        <v>彭澎的照片</v>
      </c>
      <c r="F6702" s="6" t="str">
        <f t="shared" si="418"/>
        <v>彭澎的照片</v>
      </c>
      <c r="H6702" s="6" t="str">
        <f>IF(IFERROR(VLOOKUP(B6702,总表!A:D,4,0),"露易")=0," ",IFERROR(VLOOKUP(B6702,总表!A:D,4,0),"-"))</f>
        <v> </v>
      </c>
      <c r="I6702" s="6" t="str">
        <f t="shared" si="419"/>
        <v> </v>
      </c>
    </row>
    <row r="6703" spans="1:9">
      <c r="A6703" s="6">
        <v>6702</v>
      </c>
      <c r="B6703" s="47" t="str">
        <f t="shared" si="416"/>
        <v>00001A2E</v>
      </c>
      <c r="C6703" s="47" t="str">
        <f>IFERROR(VLOOKUP(B6703,总表!A:B,2,0),"-")</f>
        <v>相框类</v>
      </c>
      <c r="D6703" s="6" t="str">
        <f t="shared" si="417"/>
        <v>相框类</v>
      </c>
      <c r="E6703" s="6" t="str">
        <f>IFERROR(VLOOKUP(B6703,总表!A:D,3,0),"-")</f>
        <v>皮耶罗的照片</v>
      </c>
      <c r="F6703" s="6" t="str">
        <f t="shared" si="418"/>
        <v>皮耶罗的照片</v>
      </c>
      <c r="H6703" s="6" t="str">
        <f>IF(IFERROR(VLOOKUP(B6703,总表!A:D,4,0),"露易")=0," ",IFERROR(VLOOKUP(B6703,总表!A:D,4,0),"-"))</f>
        <v> </v>
      </c>
      <c r="I6703" s="6" t="str">
        <f t="shared" si="419"/>
        <v> </v>
      </c>
    </row>
    <row r="6704" spans="1:9">
      <c r="A6704" s="6">
        <v>6703</v>
      </c>
      <c r="B6704" s="47" t="str">
        <f t="shared" si="416"/>
        <v>00001A2F</v>
      </c>
      <c r="C6704" s="47" t="str">
        <f>IFERROR(VLOOKUP(B6704,总表!A:B,2,0),"-")</f>
        <v>相框类</v>
      </c>
      <c r="D6704" s="6" t="str">
        <f t="shared" si="417"/>
        <v>相框类</v>
      </c>
      <c r="E6704" s="6" t="str">
        <f>IFERROR(VLOOKUP(B6704,总表!A:D,3,0),"-")</f>
        <v>小桃的照片</v>
      </c>
      <c r="F6704" s="6" t="str">
        <f t="shared" si="418"/>
        <v>小桃的照片</v>
      </c>
      <c r="H6704" s="6" t="str">
        <f>IF(IFERROR(VLOOKUP(B6704,总表!A:D,4,0),"露易")=0," ",IFERROR(VLOOKUP(B6704,总表!A:D,4,0),"-"))</f>
        <v> </v>
      </c>
      <c r="I6704" s="6" t="str">
        <f t="shared" si="419"/>
        <v> </v>
      </c>
    </row>
    <row r="6705" spans="1:9">
      <c r="A6705" s="6">
        <v>6704</v>
      </c>
      <c r="B6705" s="47" t="str">
        <f t="shared" si="416"/>
        <v>00001A30</v>
      </c>
      <c r="C6705" s="47" t="str">
        <f>IFERROR(VLOOKUP(B6705,总表!A:B,2,0),"-")</f>
        <v>相框类</v>
      </c>
      <c r="D6705" s="6" t="str">
        <f t="shared" si="417"/>
        <v>相框类</v>
      </c>
      <c r="E6705" s="6" t="str">
        <f>IFERROR(VLOOKUP(B6705,总表!A:D,3,0),"-")</f>
        <v>施万德的照片</v>
      </c>
      <c r="F6705" s="6" t="str">
        <f t="shared" si="418"/>
        <v>施万德的照片</v>
      </c>
      <c r="H6705" s="6" t="str">
        <f>IF(IFERROR(VLOOKUP(B6705,总表!A:D,4,0),"露易")=0," ",IFERROR(VLOOKUP(B6705,总表!A:D,4,0),"-"))</f>
        <v> </v>
      </c>
      <c r="I6705" s="6" t="str">
        <f t="shared" si="419"/>
        <v> </v>
      </c>
    </row>
    <row r="6706" spans="1:9">
      <c r="A6706" s="6">
        <v>6705</v>
      </c>
      <c r="B6706" s="47" t="str">
        <f t="shared" si="416"/>
        <v>00001A31</v>
      </c>
      <c r="C6706" s="47" t="str">
        <f>IFERROR(VLOOKUP(B6706,总表!A:B,2,0),"-")</f>
        <v>相框类</v>
      </c>
      <c r="D6706" s="6" t="str">
        <f t="shared" si="417"/>
        <v>相框类</v>
      </c>
      <c r="E6706" s="6" t="str">
        <f>IFERROR(VLOOKUP(B6706,总表!A:D,3,0),"-")</f>
        <v>小影的照片</v>
      </c>
      <c r="F6706" s="6" t="str">
        <f t="shared" si="418"/>
        <v>小影的照片</v>
      </c>
      <c r="H6706" s="6" t="str">
        <f>IF(IFERROR(VLOOKUP(B6706,总表!A:D,4,0),"露易")=0," ",IFERROR(VLOOKUP(B6706,总表!A:D,4,0),"-"))</f>
        <v> </v>
      </c>
      <c r="I6706" s="6" t="str">
        <f t="shared" si="419"/>
        <v> </v>
      </c>
    </row>
    <row r="6707" spans="1:9">
      <c r="A6707" s="6">
        <v>6706</v>
      </c>
      <c r="B6707" s="47" t="str">
        <f t="shared" si="416"/>
        <v>00001A32</v>
      </c>
      <c r="C6707" s="47" t="str">
        <f>IFERROR(VLOOKUP(B6707,总表!A:B,2,0),"-")</f>
        <v>相框类</v>
      </c>
      <c r="D6707" s="6" t="str">
        <f t="shared" si="417"/>
        <v>相框类</v>
      </c>
      <c r="E6707" s="6" t="str">
        <f>IFERROR(VLOOKUP(B6707,总表!A:D,3,0),"-")</f>
        <v>瑞奇的照片</v>
      </c>
      <c r="F6707" s="6" t="str">
        <f t="shared" si="418"/>
        <v>瑞奇的照片</v>
      </c>
      <c r="H6707" s="6" t="str">
        <f>IF(IFERROR(VLOOKUP(B6707,总表!A:D,4,0),"露易")=0," ",IFERROR(VLOOKUP(B6707,总表!A:D,4,0),"-"))</f>
        <v> </v>
      </c>
      <c r="I6707" s="6" t="str">
        <f t="shared" si="419"/>
        <v> </v>
      </c>
    </row>
    <row r="6708" spans="1:9">
      <c r="A6708" s="6">
        <v>6707</v>
      </c>
      <c r="B6708" s="47" t="str">
        <f t="shared" si="416"/>
        <v>00001A33</v>
      </c>
      <c r="C6708" s="47" t="str">
        <f>IFERROR(VLOOKUP(B6708,总表!A:B,2,0),"-")</f>
        <v>相框类</v>
      </c>
      <c r="D6708" s="6" t="str">
        <f t="shared" si="417"/>
        <v>相框类</v>
      </c>
      <c r="E6708" s="6" t="str">
        <f>IFERROR(VLOOKUP(B6708,总表!A:D,3,0),"-")</f>
        <v>雷贝嘉的照片</v>
      </c>
      <c r="F6708" s="6" t="str">
        <f t="shared" si="418"/>
        <v>雷贝嘉的照片</v>
      </c>
      <c r="H6708" s="6" t="str">
        <f>IF(IFERROR(VLOOKUP(B6708,总表!A:D,4,0),"露易")=0," ",IFERROR(VLOOKUP(B6708,总表!A:D,4,0),"-"))</f>
        <v> </v>
      </c>
      <c r="I6708" s="6" t="str">
        <f t="shared" si="419"/>
        <v> </v>
      </c>
    </row>
    <row r="6709" spans="1:9">
      <c r="A6709" s="6">
        <v>6708</v>
      </c>
      <c r="B6709" s="47" t="str">
        <f t="shared" si="416"/>
        <v>00001A34</v>
      </c>
      <c r="C6709" s="47" t="str">
        <f>IFERROR(VLOOKUP(B6709,总表!A:B,2,0),"-")</f>
        <v>相框类</v>
      </c>
      <c r="D6709" s="6" t="str">
        <f t="shared" si="417"/>
        <v>相框类</v>
      </c>
      <c r="E6709" s="6" t="str">
        <f>IFERROR(VLOOKUP(B6709,总表!A:D,3,0),"-")</f>
        <v>咬咬的照片</v>
      </c>
      <c r="F6709" s="6" t="str">
        <f t="shared" si="418"/>
        <v>咬咬的照片</v>
      </c>
      <c r="H6709" s="6" t="str">
        <f>IF(IFERROR(VLOOKUP(B6709,总表!A:D,4,0),"露易")=0," ",IFERROR(VLOOKUP(B6709,总表!A:D,4,0),"-"))</f>
        <v> </v>
      </c>
      <c r="I6709" s="6" t="str">
        <f t="shared" si="419"/>
        <v> </v>
      </c>
    </row>
    <row r="6710" spans="1:9">
      <c r="A6710" s="6">
        <v>6709</v>
      </c>
      <c r="B6710" s="47" t="str">
        <f t="shared" si="416"/>
        <v>00001A35</v>
      </c>
      <c r="C6710" s="47" t="str">
        <f>IFERROR(VLOOKUP(B6710,总表!A:B,2,0),"-")</f>
        <v>相框类</v>
      </c>
      <c r="D6710" s="6" t="str">
        <f t="shared" si="417"/>
        <v>相框类</v>
      </c>
      <c r="E6710" s="6" t="str">
        <f>IFERROR(VLOOKUP(B6710,总表!A:D,3,0),"-")</f>
        <v>阿二的照片</v>
      </c>
      <c r="F6710" s="6" t="str">
        <f t="shared" si="418"/>
        <v>阿二的照片</v>
      </c>
      <c r="H6710" s="6" t="str">
        <f>IF(IFERROR(VLOOKUP(B6710,总表!A:D,4,0),"露易")=0," ",IFERROR(VLOOKUP(B6710,总表!A:D,4,0),"-"))</f>
        <v> </v>
      </c>
      <c r="I6710" s="6" t="str">
        <f t="shared" si="419"/>
        <v> </v>
      </c>
    </row>
    <row r="6711" spans="1:9">
      <c r="A6711" s="6">
        <v>6710</v>
      </c>
      <c r="B6711" s="47" t="str">
        <f t="shared" si="416"/>
        <v>00001A36</v>
      </c>
      <c r="C6711" s="47" t="str">
        <f>IFERROR(VLOOKUP(B6711,总表!A:B,2,0),"-")</f>
        <v>相框类</v>
      </c>
      <c r="D6711" s="6" t="str">
        <f t="shared" si="417"/>
        <v>相框类</v>
      </c>
      <c r="E6711" s="51" t="str">
        <f>IFERROR(VLOOKUP(B6711,总表!A:D,3,0),"-")</f>
        <v>贾萝琳的照片</v>
      </c>
      <c r="F6711" s="51" t="str">
        <f t="shared" si="418"/>
        <v>贾萝琳的照片</v>
      </c>
      <c r="H6711" s="6" t="str">
        <f>IF(IFERROR(VLOOKUP(B6711,总表!A:D,4,0),"露易")=0," ",IFERROR(VLOOKUP(B6711,总表!A:D,4,0),"-"))</f>
        <v> </v>
      </c>
      <c r="I6711" s="6" t="str">
        <f t="shared" si="419"/>
        <v> </v>
      </c>
    </row>
    <row r="6712" spans="1:9">
      <c r="A6712" s="6">
        <v>6711</v>
      </c>
      <c r="B6712" s="47" t="str">
        <f t="shared" si="416"/>
        <v>00001A37</v>
      </c>
      <c r="C6712" s="47" t="str">
        <f>IFERROR(VLOOKUP(B6712,总表!A:B,2,0),"-")</f>
        <v>相框类</v>
      </c>
      <c r="D6712" s="6" t="str">
        <f t="shared" si="417"/>
        <v>相框类</v>
      </c>
      <c r="E6712" s="6" t="str">
        <f>IFERROR(VLOOKUP(B6712,总表!A:D,3,0),"-")</f>
        <v>拉拉米的照片</v>
      </c>
      <c r="F6712" s="6" t="str">
        <f t="shared" si="418"/>
        <v>拉拉米的照片</v>
      </c>
      <c r="H6712" s="6" t="str">
        <f>IF(IFERROR(VLOOKUP(B6712,总表!A:D,4,0),"露易")=0," ",IFERROR(VLOOKUP(B6712,总表!A:D,4,0),"-"))</f>
        <v> </v>
      </c>
      <c r="I6712" s="6" t="str">
        <f t="shared" si="419"/>
        <v> </v>
      </c>
    </row>
    <row r="6713" spans="1:9">
      <c r="A6713" s="6">
        <v>6712</v>
      </c>
      <c r="B6713" s="47" t="str">
        <f t="shared" si="416"/>
        <v>00001A38</v>
      </c>
      <c r="C6713" s="47" t="str">
        <f>IFERROR(VLOOKUP(B6713,总表!A:B,2,0),"-")</f>
        <v>相框类</v>
      </c>
      <c r="D6713" s="6" t="str">
        <f t="shared" si="417"/>
        <v>相框类</v>
      </c>
      <c r="E6713" s="51" t="str">
        <f>IFERROR(VLOOKUP(B6713,总表!A:D,3,0),"-")</f>
        <v>闪电的照片</v>
      </c>
      <c r="F6713" s="51" t="str">
        <f t="shared" si="418"/>
        <v>闪电的照片</v>
      </c>
      <c r="H6713" s="6" t="str">
        <f>IF(IFERROR(VLOOKUP(B6713,总表!A:D,4,0),"露易")=0," ",IFERROR(VLOOKUP(B6713,总表!A:D,4,0),"-"))</f>
        <v> </v>
      </c>
      <c r="I6713" s="6" t="str">
        <f t="shared" si="419"/>
        <v> </v>
      </c>
    </row>
    <row r="6714" spans="1:9">
      <c r="A6714" s="6">
        <v>6713</v>
      </c>
      <c r="B6714" s="47" t="str">
        <f t="shared" si="416"/>
        <v>00001A39</v>
      </c>
      <c r="C6714" s="47" t="str">
        <f>IFERROR(VLOOKUP(B6714,总表!A:B,2,0),"-")</f>
        <v>相框类</v>
      </c>
      <c r="D6714" s="6" t="str">
        <f t="shared" si="417"/>
        <v>相框类</v>
      </c>
      <c r="E6714" s="6" t="str">
        <f>IFERROR(VLOOKUP(B6714,总表!A:D,3,0),"-")</f>
        <v>小敏的照片</v>
      </c>
      <c r="F6714" s="6" t="str">
        <f t="shared" si="418"/>
        <v>小敏的照片</v>
      </c>
      <c r="H6714" s="6" t="str">
        <f>IF(IFERROR(VLOOKUP(B6714,总表!A:D,4,0),"露易")=0," ",IFERROR(VLOOKUP(B6714,总表!A:D,4,0),"-"))</f>
        <v> </v>
      </c>
      <c r="I6714" s="6" t="str">
        <f t="shared" si="419"/>
        <v> </v>
      </c>
    </row>
    <row r="6715" spans="1:9">
      <c r="A6715" s="6">
        <v>6714</v>
      </c>
      <c r="B6715" s="47" t="str">
        <f t="shared" si="416"/>
        <v>00001A3A</v>
      </c>
      <c r="C6715" s="47" t="str">
        <f>IFERROR(VLOOKUP(B6715,总表!A:B,2,0),"-")</f>
        <v>相框类</v>
      </c>
      <c r="D6715" s="6" t="str">
        <f t="shared" si="417"/>
        <v>相框类</v>
      </c>
      <c r="E6715" s="6" t="str">
        <f>IFERROR(VLOOKUP(B6715,总表!A:D,3,0),"-")</f>
        <v>嘉治的照片</v>
      </c>
      <c r="F6715" s="6" t="str">
        <f t="shared" si="418"/>
        <v>嘉治的照片</v>
      </c>
      <c r="H6715" s="6" t="str">
        <f>IF(IFERROR(VLOOKUP(B6715,总表!A:D,4,0),"露易")=0," ",IFERROR(VLOOKUP(B6715,总表!A:D,4,0),"-"))</f>
        <v> </v>
      </c>
      <c r="I6715" s="6" t="str">
        <f t="shared" si="419"/>
        <v> </v>
      </c>
    </row>
    <row r="6716" spans="1:9">
      <c r="A6716" s="6">
        <v>6715</v>
      </c>
      <c r="B6716" s="47" t="str">
        <f t="shared" si="416"/>
        <v>00001A3B</v>
      </c>
      <c r="C6716" s="47" t="str">
        <f>IFERROR(VLOOKUP(B6716,总表!A:B,2,0),"-")</f>
        <v>相框类</v>
      </c>
      <c r="D6716" s="6" t="str">
        <f t="shared" si="417"/>
        <v>相框类</v>
      </c>
      <c r="E6716" s="51" t="str">
        <f>IFERROR(VLOOKUP(B6716,总表!A:D,3,0),"-")</f>
        <v>罗迪欧的照片</v>
      </c>
      <c r="F6716" s="51" t="str">
        <f t="shared" si="418"/>
        <v>罗迪欧的照片</v>
      </c>
      <c r="H6716" s="6" t="str">
        <f>IF(IFERROR(VLOOKUP(B6716,总表!A:D,4,0),"露易")=0," ",IFERROR(VLOOKUP(B6716,总表!A:D,4,0),"-"))</f>
        <v> </v>
      </c>
      <c r="I6716" s="6" t="str">
        <f t="shared" si="419"/>
        <v> </v>
      </c>
    </row>
    <row r="6717" spans="1:9">
      <c r="A6717" s="6">
        <v>6716</v>
      </c>
      <c r="B6717" s="47" t="str">
        <f t="shared" si="416"/>
        <v>00001A3C</v>
      </c>
      <c r="C6717" s="47" t="str">
        <f>IFERROR(VLOOKUP(B6717,总表!A:B,2,0),"-")</f>
        <v>相框类</v>
      </c>
      <c r="D6717" s="6" t="str">
        <f t="shared" si="417"/>
        <v>相框类</v>
      </c>
      <c r="E6717" s="6" t="str">
        <f>IFERROR(VLOOKUP(B6717,总表!A:D,3,0),"-")</f>
        <v>小芹的照片</v>
      </c>
      <c r="F6717" s="6" t="str">
        <f t="shared" si="418"/>
        <v>小芹的照片</v>
      </c>
      <c r="H6717" s="6" t="str">
        <f>IF(IFERROR(VLOOKUP(B6717,总表!A:D,4,0),"露易")=0," ",IFERROR(VLOOKUP(B6717,总表!A:D,4,0),"-"))</f>
        <v> </v>
      </c>
      <c r="I6717" s="6" t="str">
        <f t="shared" si="419"/>
        <v> </v>
      </c>
    </row>
    <row r="6718" spans="1:9">
      <c r="A6718" s="6">
        <v>6717</v>
      </c>
      <c r="B6718" s="47" t="str">
        <f t="shared" si="416"/>
        <v>00001A3D</v>
      </c>
      <c r="C6718" s="47" t="str">
        <f>IFERROR(VLOOKUP(B6718,总表!A:B,2,0),"-")</f>
        <v>相框类</v>
      </c>
      <c r="D6718" s="6" t="str">
        <f t="shared" si="417"/>
        <v>相框类</v>
      </c>
      <c r="E6718" s="6" t="str">
        <f>IFERROR(VLOOKUP(B6718,总表!A:D,3,0),"-")</f>
        <v>娜塔丽的照片</v>
      </c>
      <c r="F6718" s="6" t="str">
        <f t="shared" si="418"/>
        <v>娜塔丽的照片</v>
      </c>
      <c r="H6718" s="6" t="str">
        <f>IF(IFERROR(VLOOKUP(B6718,总表!A:D,4,0),"露易")=0," ",IFERROR(VLOOKUP(B6718,总表!A:D,4,0),"-"))</f>
        <v> </v>
      </c>
      <c r="I6718" s="6" t="str">
        <f t="shared" si="419"/>
        <v> </v>
      </c>
    </row>
    <row r="6719" spans="1:9">
      <c r="A6719" s="6">
        <v>6718</v>
      </c>
      <c r="B6719" s="47" t="str">
        <f t="shared" si="416"/>
        <v>00001A3E</v>
      </c>
      <c r="C6719" s="47" t="str">
        <f>IFERROR(VLOOKUP(B6719,总表!A:B,2,0),"-")</f>
        <v>相框类</v>
      </c>
      <c r="D6719" s="6" t="str">
        <f t="shared" si="417"/>
        <v>相框类</v>
      </c>
      <c r="E6719" s="6" t="str">
        <f>IFERROR(VLOOKUP(B6719,总表!A:D,3,0),"-")</f>
        <v>孟珮的照片</v>
      </c>
      <c r="F6719" s="6" t="str">
        <f t="shared" si="418"/>
        <v>孟珮的照片</v>
      </c>
      <c r="H6719" s="6" t="str">
        <f>IF(IFERROR(VLOOKUP(B6719,总表!A:D,4,0),"露易")=0," ",IFERROR(VLOOKUP(B6719,总表!A:D,4,0),"-"))</f>
        <v> </v>
      </c>
      <c r="I6719" s="6" t="str">
        <f t="shared" si="419"/>
        <v> </v>
      </c>
    </row>
    <row r="6720" spans="1:9">
      <c r="A6720" s="6">
        <v>6719</v>
      </c>
      <c r="B6720" s="47" t="str">
        <f t="shared" si="416"/>
        <v>00001A3F</v>
      </c>
      <c r="C6720" s="47" t="str">
        <f>IFERROR(VLOOKUP(B6720,总表!A:B,2,0),"-")</f>
        <v>相框类</v>
      </c>
      <c r="D6720" s="6" t="str">
        <f t="shared" si="417"/>
        <v>相框类</v>
      </c>
      <c r="E6720" s="51" t="str">
        <f>IFERROR(VLOOKUP(B6720,总表!A:D,3,0),"-")</f>
        <v>软糖的照片</v>
      </c>
      <c r="F6720" s="51" t="str">
        <f t="shared" si="418"/>
        <v>软糖的照片</v>
      </c>
      <c r="H6720" s="6" t="str">
        <f>IF(IFERROR(VLOOKUP(B6720,总表!A:D,4,0),"露易")=0," ",IFERROR(VLOOKUP(B6720,总表!A:D,4,0),"-"))</f>
        <v> </v>
      </c>
      <c r="I6720" s="6" t="str">
        <f t="shared" si="419"/>
        <v> </v>
      </c>
    </row>
    <row r="6721" spans="1:9">
      <c r="A6721" s="6">
        <v>6720</v>
      </c>
      <c r="B6721" s="47" t="str">
        <f t="shared" si="416"/>
        <v>00001A40</v>
      </c>
      <c r="C6721" s="47" t="str">
        <f>IFERROR(VLOOKUP(B6721,总表!A:B,2,0),"-")</f>
        <v>相框类</v>
      </c>
      <c r="D6721" s="6" t="str">
        <f t="shared" si="417"/>
        <v>相框类</v>
      </c>
      <c r="E6721" s="6" t="str">
        <f>IFERROR(VLOOKUP(B6721,总表!A:D,3,0),"-")</f>
        <v>克栗斯的照片</v>
      </c>
      <c r="F6721" s="6" t="str">
        <f t="shared" si="418"/>
        <v>克栗斯的照片</v>
      </c>
      <c r="H6721" s="6" t="str">
        <f>IF(IFERROR(VLOOKUP(B6721,总表!A:D,4,0),"露易")=0," ",IFERROR(VLOOKUP(B6721,总表!A:D,4,0),"-"))</f>
        <v> </v>
      </c>
      <c r="I6721" s="6" t="str">
        <f t="shared" si="419"/>
        <v> </v>
      </c>
    </row>
    <row r="6722" spans="1:9">
      <c r="A6722" s="6">
        <v>6721</v>
      </c>
      <c r="B6722" s="47" t="str">
        <f t="shared" ref="B6722:B6785" si="420">DEC2HEX(ROW(A6721),8)</f>
        <v>00001A41</v>
      </c>
      <c r="C6722" s="47" t="str">
        <f>IFERROR(VLOOKUP(B6722,总表!A:B,2,0),"-")</f>
        <v>相框类</v>
      </c>
      <c r="D6722" s="6" t="str">
        <f t="shared" ref="D6722:D6785" si="421">C6722</f>
        <v>相框类</v>
      </c>
      <c r="E6722" s="6" t="str">
        <f>IFERROR(VLOOKUP(B6722,总表!A:D,3,0),"-")</f>
        <v>小润的照片</v>
      </c>
      <c r="F6722" s="6" t="str">
        <f t="shared" ref="F6722:F6785" si="422">E6722</f>
        <v>小润的照片</v>
      </c>
      <c r="H6722" s="6" t="str">
        <f>IF(IFERROR(VLOOKUP(B6722,总表!A:D,4,0),"露易")=0," ",IFERROR(VLOOKUP(B6722,总表!A:D,4,0),"-"))</f>
        <v> </v>
      </c>
      <c r="I6722" s="6" t="str">
        <f t="shared" ref="I6722:I6785" si="423">H6722</f>
        <v> </v>
      </c>
    </row>
    <row r="6723" spans="1:9">
      <c r="A6723" s="6">
        <v>6722</v>
      </c>
      <c r="B6723" s="47" t="str">
        <f t="shared" si="420"/>
        <v>00001A42</v>
      </c>
      <c r="C6723" s="47" t="str">
        <f>IFERROR(VLOOKUP(B6723,总表!A:B,2,0),"-")</f>
        <v>相框类</v>
      </c>
      <c r="D6723" s="6" t="str">
        <f t="shared" si="421"/>
        <v>相框类</v>
      </c>
      <c r="E6723" s="6" t="str">
        <f>IFERROR(VLOOKUP(B6723,总表!A:D,3,0),"-")</f>
        <v>艾栗丝的照片</v>
      </c>
      <c r="F6723" s="6" t="str">
        <f t="shared" si="422"/>
        <v>艾栗丝的照片</v>
      </c>
      <c r="H6723" s="6" t="str">
        <f>IF(IFERROR(VLOOKUP(B6723,总表!A:D,4,0),"露易")=0," ",IFERROR(VLOOKUP(B6723,总表!A:D,4,0),"-"))</f>
        <v> </v>
      </c>
      <c r="I6723" s="6" t="str">
        <f t="shared" si="423"/>
        <v> </v>
      </c>
    </row>
    <row r="6724" spans="1:9">
      <c r="A6724" s="6">
        <v>6723</v>
      </c>
      <c r="B6724" s="47" t="str">
        <f t="shared" si="420"/>
        <v>00001A43</v>
      </c>
      <c r="C6724" s="47" t="str">
        <f>IFERROR(VLOOKUP(B6724,总表!A:B,2,0),"-")</f>
        <v>相框类</v>
      </c>
      <c r="D6724" s="6" t="str">
        <f t="shared" si="421"/>
        <v>相框类</v>
      </c>
      <c r="E6724" s="6" t="str">
        <f>IFERROR(VLOOKUP(B6724,总表!A:D,3,0),"-")</f>
        <v>朱穆朗的照片</v>
      </c>
      <c r="F6724" s="6" t="str">
        <f t="shared" si="422"/>
        <v>朱穆朗的照片</v>
      </c>
      <c r="H6724" s="6" t="str">
        <f>IF(IFERROR(VLOOKUP(B6724,总表!A:D,4,0),"露易")=0," ",IFERROR(VLOOKUP(B6724,总表!A:D,4,0),"-"))</f>
        <v> </v>
      </c>
      <c r="I6724" s="6" t="str">
        <f t="shared" si="423"/>
        <v> </v>
      </c>
    </row>
    <row r="6725" spans="1:9">
      <c r="A6725" s="6">
        <v>6724</v>
      </c>
      <c r="B6725" s="47" t="str">
        <f t="shared" si="420"/>
        <v>00001A44</v>
      </c>
      <c r="C6725" s="47" t="str">
        <f>IFERROR(VLOOKUP(B6725,总表!A:B,2,0),"-")</f>
        <v>相框类</v>
      </c>
      <c r="D6725" s="6" t="str">
        <f t="shared" si="421"/>
        <v>相框类</v>
      </c>
      <c r="E6725" s="6" t="str">
        <f>IFERROR(VLOOKUP(B6725,总表!A:D,3,0),"-")</f>
        <v>戈麦斯的照片</v>
      </c>
      <c r="F6725" s="6" t="str">
        <f t="shared" si="422"/>
        <v>戈麦斯的照片</v>
      </c>
      <c r="H6725" s="6" t="str">
        <f>IF(IFERROR(VLOOKUP(B6725,总表!A:D,4,0),"露易")=0," ",IFERROR(VLOOKUP(B6725,总表!A:D,4,0),"-"))</f>
        <v> </v>
      </c>
      <c r="I6725" s="6" t="str">
        <f t="shared" si="423"/>
        <v> </v>
      </c>
    </row>
    <row r="6726" spans="1:9">
      <c r="A6726" s="6">
        <v>6725</v>
      </c>
      <c r="B6726" s="47" t="str">
        <f t="shared" si="420"/>
        <v>00001A45</v>
      </c>
      <c r="C6726" s="47" t="str">
        <f>IFERROR(VLOOKUP(B6726,总表!A:B,2,0),"-")</f>
        <v>相框类</v>
      </c>
      <c r="D6726" s="6" t="str">
        <f t="shared" si="421"/>
        <v>相框类</v>
      </c>
      <c r="E6726" s="6" t="str">
        <f>IFERROR(VLOOKUP(B6726,总表!A:D,3,0),"-")</f>
        <v>谷丰的照片</v>
      </c>
      <c r="F6726" s="6" t="str">
        <f t="shared" si="422"/>
        <v>谷丰的照片</v>
      </c>
      <c r="H6726" s="6" t="str">
        <f>IF(IFERROR(VLOOKUP(B6726,总表!A:D,4,0),"露易")=0," ",IFERROR(VLOOKUP(B6726,总表!A:D,4,0),"-"))</f>
        <v> </v>
      </c>
      <c r="I6726" s="6" t="str">
        <f t="shared" si="423"/>
        <v> </v>
      </c>
    </row>
    <row r="6727" spans="1:9">
      <c r="A6727" s="6">
        <v>6726</v>
      </c>
      <c r="B6727" s="47" t="str">
        <f t="shared" si="420"/>
        <v>00001A46</v>
      </c>
      <c r="C6727" s="47" t="str">
        <f>IFERROR(VLOOKUP(B6727,总表!A:B,2,0),"-")</f>
        <v>相框类</v>
      </c>
      <c r="D6727" s="6" t="str">
        <f t="shared" si="421"/>
        <v>相框类</v>
      </c>
      <c r="E6727" s="6" t="str">
        <f>IFERROR(VLOOKUP(B6727,总表!A:D,3,0),"-")</f>
        <v>毛乐时的照片</v>
      </c>
      <c r="F6727" s="6" t="str">
        <f t="shared" si="422"/>
        <v>毛乐时的照片</v>
      </c>
      <c r="H6727" s="6" t="str">
        <f>IF(IFERROR(VLOOKUP(B6727,总表!A:D,4,0),"露易")=0," ",IFERROR(VLOOKUP(B6727,总表!A:D,4,0),"-"))</f>
        <v> </v>
      </c>
      <c r="I6727" s="6" t="str">
        <f t="shared" si="423"/>
        <v> </v>
      </c>
    </row>
    <row r="6728" spans="1:9">
      <c r="A6728" s="6">
        <v>6727</v>
      </c>
      <c r="B6728" s="47" t="str">
        <f t="shared" si="420"/>
        <v>00001A47</v>
      </c>
      <c r="C6728" s="47" t="str">
        <f>IFERROR(VLOOKUP(B6728,总表!A:B,2,0),"-")</f>
        <v>相框类</v>
      </c>
      <c r="D6728" s="6" t="str">
        <f t="shared" si="421"/>
        <v>相框类</v>
      </c>
      <c r="E6728" s="51" t="str">
        <f>IFERROR(VLOOKUP(B6728,总表!A:D,3,0),"-")</f>
        <v>卢姿的照片</v>
      </c>
      <c r="F6728" s="51" t="str">
        <f t="shared" si="422"/>
        <v>卢姿的照片</v>
      </c>
      <c r="H6728" s="6" t="str">
        <f>IF(IFERROR(VLOOKUP(B6728,总表!A:D,4,0),"露易")=0," ",IFERROR(VLOOKUP(B6728,总表!A:D,4,0),"-"))</f>
        <v> </v>
      </c>
      <c r="I6728" s="6" t="str">
        <f t="shared" si="423"/>
        <v> </v>
      </c>
    </row>
    <row r="6729" spans="1:9">
      <c r="A6729" s="6">
        <v>6728</v>
      </c>
      <c r="B6729" s="47" t="str">
        <f t="shared" si="420"/>
        <v>00001A48</v>
      </c>
      <c r="C6729" s="47" t="str">
        <f>IFERROR(VLOOKUP(B6729,总表!A:B,2,0),"-")</f>
        <v>相框类</v>
      </c>
      <c r="D6729" s="6" t="str">
        <f t="shared" si="421"/>
        <v>相框类</v>
      </c>
      <c r="E6729" s="6" t="str">
        <f>IFERROR(VLOOKUP(B6729,总表!A:D,3,0),"-")</f>
        <v>阿彪的照片</v>
      </c>
      <c r="F6729" s="6" t="str">
        <f t="shared" si="422"/>
        <v>阿彪的照片</v>
      </c>
      <c r="H6729" s="6" t="str">
        <f>IF(IFERROR(VLOOKUP(B6729,总表!A:D,4,0),"露易")=0," ",IFERROR(VLOOKUP(B6729,总表!A:D,4,0),"-"))</f>
        <v> </v>
      </c>
      <c r="I6729" s="6" t="str">
        <f t="shared" si="423"/>
        <v> </v>
      </c>
    </row>
    <row r="6730" spans="1:9">
      <c r="A6730" s="6">
        <v>6729</v>
      </c>
      <c r="B6730" s="47" t="str">
        <f t="shared" si="420"/>
        <v>00001A49</v>
      </c>
      <c r="C6730" s="47" t="str">
        <f>IFERROR(VLOOKUP(B6730,总表!A:B,2,0),"-")</f>
        <v>相框类</v>
      </c>
      <c r="D6730" s="6" t="str">
        <f t="shared" si="421"/>
        <v>相框类</v>
      </c>
      <c r="E6730" s="51" t="str">
        <f>IFERROR(VLOOKUP(B6730,总表!A:D,3,0),"-")</f>
        <v>马丽莲的照片</v>
      </c>
      <c r="F6730" s="51" t="str">
        <f t="shared" si="422"/>
        <v>马丽莲的照片</v>
      </c>
      <c r="H6730" s="6" t="str">
        <f>IF(IFERROR(VLOOKUP(B6730,总表!A:D,4,0),"露易")=0," ",IFERROR(VLOOKUP(B6730,总表!A:D,4,0),"-"))</f>
        <v> </v>
      </c>
      <c r="I6730" s="6" t="str">
        <f t="shared" si="423"/>
        <v> </v>
      </c>
    </row>
    <row r="6731" spans="1:9">
      <c r="A6731" s="6">
        <v>6730</v>
      </c>
      <c r="B6731" s="47" t="str">
        <f t="shared" si="420"/>
        <v>00001A4A</v>
      </c>
      <c r="C6731" s="47" t="str">
        <f>IFERROR(VLOOKUP(B6731,总表!A:B,2,0),"-")</f>
        <v>相框类</v>
      </c>
      <c r="D6731" s="6" t="str">
        <f t="shared" si="421"/>
        <v>相框类</v>
      </c>
      <c r="E6731" s="6" t="str">
        <f>IFERROR(VLOOKUP(B6731,总表!A:D,3,0),"-")</f>
        <v>小雪的照片</v>
      </c>
      <c r="F6731" s="6" t="str">
        <f t="shared" si="422"/>
        <v>小雪的照片</v>
      </c>
      <c r="H6731" s="6" t="str">
        <f>IF(IFERROR(VLOOKUP(B6731,总表!A:D,4,0),"露易")=0," ",IFERROR(VLOOKUP(B6731,总表!A:D,4,0),"-"))</f>
        <v> </v>
      </c>
      <c r="I6731" s="6" t="str">
        <f t="shared" si="423"/>
        <v> </v>
      </c>
    </row>
    <row r="6732" spans="1:9">
      <c r="A6732" s="6">
        <v>6731</v>
      </c>
      <c r="B6732" s="47" t="str">
        <f t="shared" si="420"/>
        <v>00001A4B</v>
      </c>
      <c r="C6732" s="47" t="str">
        <f>IFERROR(VLOOKUP(B6732,总表!A:B,2,0),"-")</f>
        <v>相框类</v>
      </c>
      <c r="D6732" s="6" t="str">
        <f t="shared" si="421"/>
        <v>相框类</v>
      </c>
      <c r="E6732" s="6" t="str">
        <f>IFERROR(VLOOKUP(B6732,总表!A:D,3,0),"-")</f>
        <v>施傅的照片</v>
      </c>
      <c r="F6732" s="6" t="str">
        <f t="shared" si="422"/>
        <v>施傅的照片</v>
      </c>
      <c r="H6732" s="6" t="str">
        <f>IF(IFERROR(VLOOKUP(B6732,总表!A:D,4,0),"露易")=0," ",IFERROR(VLOOKUP(B6732,总表!A:D,4,0),"-"))</f>
        <v> </v>
      </c>
      <c r="I6732" s="6" t="str">
        <f t="shared" si="423"/>
        <v> </v>
      </c>
    </row>
    <row r="6733" spans="1:9">
      <c r="A6733" s="6">
        <v>6732</v>
      </c>
      <c r="B6733" s="47" t="str">
        <f t="shared" si="420"/>
        <v>00001A4C</v>
      </c>
      <c r="C6733" s="47" t="str">
        <f>IFERROR(VLOOKUP(B6733,总表!A:B,2,0),"-")</f>
        <v>相框类</v>
      </c>
      <c r="D6733" s="6" t="str">
        <f t="shared" si="421"/>
        <v>相框类</v>
      </c>
      <c r="E6733" s="6" t="str">
        <f>IFERROR(VLOOKUP(B6733,总表!A:D,3,0),"-")</f>
        <v>潘奇隆的照片</v>
      </c>
      <c r="F6733" s="6" t="str">
        <f t="shared" si="422"/>
        <v>潘奇隆的照片</v>
      </c>
      <c r="H6733" s="6" t="str">
        <f>IF(IFERROR(VLOOKUP(B6733,总表!A:D,4,0),"露易")=0," ",IFERROR(VLOOKUP(B6733,总表!A:D,4,0),"-"))</f>
        <v> </v>
      </c>
      <c r="I6733" s="6" t="str">
        <f t="shared" si="423"/>
        <v> </v>
      </c>
    </row>
    <row r="6734" spans="1:9">
      <c r="A6734" s="6">
        <v>6733</v>
      </c>
      <c r="B6734" s="47" t="str">
        <f t="shared" si="420"/>
        <v>00001A4D</v>
      </c>
      <c r="C6734" s="47" t="str">
        <f>IFERROR(VLOOKUP(B6734,总表!A:B,2,0),"-")</f>
        <v>相框类</v>
      </c>
      <c r="D6734" s="6" t="str">
        <f t="shared" si="421"/>
        <v>相框类</v>
      </c>
      <c r="E6734" s="51" t="str">
        <f>IFERROR(VLOOKUP(B6734,总表!A:D,3,0),"-")</f>
        <v>罗博的照片</v>
      </c>
      <c r="F6734" s="51" t="str">
        <f t="shared" si="422"/>
        <v>罗博的照片</v>
      </c>
      <c r="H6734" s="6" t="str">
        <f>IF(IFERROR(VLOOKUP(B6734,总表!A:D,4,0),"露易")=0," ",IFERROR(VLOOKUP(B6734,总表!A:D,4,0),"-"))</f>
        <v> </v>
      </c>
      <c r="I6734" s="6" t="str">
        <f t="shared" si="423"/>
        <v> </v>
      </c>
    </row>
    <row r="6735" spans="1:9">
      <c r="A6735" s="6">
        <v>6734</v>
      </c>
      <c r="B6735" s="47" t="str">
        <f t="shared" si="420"/>
        <v>00001A4E</v>
      </c>
      <c r="C6735" s="47" t="str">
        <f>IFERROR(VLOOKUP(B6735,总表!A:B,2,0),"-")</f>
        <v>相框类</v>
      </c>
      <c r="D6735" s="6" t="str">
        <f t="shared" si="421"/>
        <v>相框类</v>
      </c>
      <c r="E6735" s="51" t="str">
        <f>IFERROR(VLOOKUP(B6735,总表!A:D,3,0),"-")</f>
        <v>毕安卡的照片</v>
      </c>
      <c r="F6735" s="51" t="str">
        <f t="shared" si="422"/>
        <v>毕安卡的照片</v>
      </c>
      <c r="H6735" s="6" t="str">
        <f>IF(IFERROR(VLOOKUP(B6735,总表!A:D,4,0),"露易")=0," ",IFERROR(VLOOKUP(B6735,总表!A:D,4,0),"-"))</f>
        <v> </v>
      </c>
      <c r="I6735" s="6" t="str">
        <f t="shared" si="423"/>
        <v> </v>
      </c>
    </row>
    <row r="6736" spans="1:9">
      <c r="A6736" s="6">
        <v>6735</v>
      </c>
      <c r="B6736" s="47" t="str">
        <f t="shared" si="420"/>
        <v>00001A4F</v>
      </c>
      <c r="C6736" s="47" t="str">
        <f>IFERROR(VLOOKUP(B6736,总表!A:B,2,0),"-")</f>
        <v>相框类</v>
      </c>
      <c r="D6736" s="6" t="str">
        <f t="shared" si="421"/>
        <v>相框类</v>
      </c>
      <c r="E6736" s="6" t="str">
        <f>IFERROR(VLOOKUP(B6736,总表!A:D,3,0),"-")</f>
        <v>阿研的照片</v>
      </c>
      <c r="F6736" s="6" t="str">
        <f t="shared" si="422"/>
        <v>阿研的照片</v>
      </c>
      <c r="H6736" s="6" t="str">
        <f>IF(IFERROR(VLOOKUP(B6736,总表!A:D,4,0),"露易")=0," ",IFERROR(VLOOKUP(B6736,总表!A:D,4,0),"-"))</f>
        <v> </v>
      </c>
      <c r="I6736" s="6" t="str">
        <f t="shared" si="423"/>
        <v> </v>
      </c>
    </row>
    <row r="6737" spans="1:9">
      <c r="A6737" s="6">
        <v>6736</v>
      </c>
      <c r="B6737" s="47" t="str">
        <f t="shared" si="420"/>
        <v>00001A50</v>
      </c>
      <c r="C6737" s="47" t="str">
        <f>IFERROR(VLOOKUP(B6737,总表!A:B,2,0),"-")</f>
        <v>相框类</v>
      </c>
      <c r="D6737" s="6" t="str">
        <f t="shared" si="421"/>
        <v>相框类</v>
      </c>
      <c r="E6737" s="6" t="str">
        <f>IFERROR(VLOOKUP(B6737,总表!A:D,3,0),"-")</f>
        <v>冰冰的照片</v>
      </c>
      <c r="F6737" s="6" t="str">
        <f t="shared" si="422"/>
        <v>冰冰的照片</v>
      </c>
      <c r="H6737" s="6" t="str">
        <f>IF(IFERROR(VLOOKUP(B6737,总表!A:D,4,0),"露易")=0," ",IFERROR(VLOOKUP(B6737,总表!A:D,4,0),"-"))</f>
        <v> </v>
      </c>
      <c r="I6737" s="6" t="str">
        <f t="shared" si="423"/>
        <v> </v>
      </c>
    </row>
    <row r="6738" spans="1:9">
      <c r="A6738" s="6">
        <v>6737</v>
      </c>
      <c r="B6738" s="47" t="str">
        <f t="shared" si="420"/>
        <v>00001A51</v>
      </c>
      <c r="C6738" s="47" t="str">
        <f>IFERROR(VLOOKUP(B6738,总表!A:B,2,0),"-")</f>
        <v>相框类</v>
      </c>
      <c r="D6738" s="6" t="str">
        <f t="shared" si="421"/>
        <v>相框类</v>
      </c>
      <c r="E6738" s="51" t="str">
        <f>IFERROR(VLOOKUP(B6738,总表!A:D,3,0),"-")</f>
        <v>罗宋的照片</v>
      </c>
      <c r="F6738" s="51" t="str">
        <f t="shared" si="422"/>
        <v>罗宋的照片</v>
      </c>
      <c r="H6738" s="6" t="str">
        <f>IF(IFERROR(VLOOKUP(B6738,总表!A:D,4,0),"露易")=0," ",IFERROR(VLOOKUP(B6738,总表!A:D,4,0),"-"))</f>
        <v> </v>
      </c>
      <c r="I6738" s="6" t="str">
        <f t="shared" si="423"/>
        <v> </v>
      </c>
    </row>
    <row r="6739" spans="1:9">
      <c r="A6739" s="6">
        <v>6738</v>
      </c>
      <c r="B6739" s="47" t="str">
        <f t="shared" si="420"/>
        <v>00001A52</v>
      </c>
      <c r="C6739" s="47" t="str">
        <f>IFERROR(VLOOKUP(B6739,总表!A:B,2,0),"-")</f>
        <v>相框类</v>
      </c>
      <c r="D6739" s="6" t="str">
        <f t="shared" si="421"/>
        <v>相框类</v>
      </c>
      <c r="E6739" s="6" t="str">
        <f>IFERROR(VLOOKUP(B6739,总表!A:D,3,0),"-")</f>
        <v>史培亚的照片</v>
      </c>
      <c r="F6739" s="6" t="str">
        <f t="shared" si="422"/>
        <v>史培亚的照片</v>
      </c>
      <c r="H6739" s="6" t="str">
        <f>IF(IFERROR(VLOOKUP(B6739,总表!A:D,4,0),"露易")=0," ",IFERROR(VLOOKUP(B6739,总表!A:D,4,0),"-"))</f>
        <v> </v>
      </c>
      <c r="I6739" s="6" t="str">
        <f t="shared" si="423"/>
        <v> </v>
      </c>
    </row>
    <row r="6740" spans="1:9">
      <c r="A6740" s="6">
        <v>6739</v>
      </c>
      <c r="B6740" s="47" t="str">
        <f t="shared" si="420"/>
        <v>00001A53</v>
      </c>
      <c r="C6740" s="47" t="str">
        <f>IFERROR(VLOOKUP(B6740,总表!A:B,2,0),"-")</f>
        <v>相框类</v>
      </c>
      <c r="D6740" s="6" t="str">
        <f t="shared" si="421"/>
        <v>相框类</v>
      </c>
      <c r="E6740" s="6" t="str">
        <f>IFERROR(VLOOKUP(B6740,总表!A:D,3,0),"-")</f>
        <v>范妮沙的照片</v>
      </c>
      <c r="F6740" s="6" t="str">
        <f t="shared" si="422"/>
        <v>范妮沙的照片</v>
      </c>
      <c r="H6740" s="6" t="str">
        <f>IF(IFERROR(VLOOKUP(B6740,总表!A:D,4,0),"露易")=0," ",IFERROR(VLOOKUP(B6740,总表!A:D,4,0),"-"))</f>
        <v> </v>
      </c>
      <c r="I6740" s="6" t="str">
        <f t="shared" si="423"/>
        <v> </v>
      </c>
    </row>
    <row r="6741" spans="1:9">
      <c r="A6741" s="6">
        <v>6740</v>
      </c>
      <c r="B6741" s="47" t="str">
        <f t="shared" si="420"/>
        <v>00001A54</v>
      </c>
      <c r="C6741" s="47" t="str">
        <f>IFERROR(VLOOKUP(B6741,总表!A:B,2,0),"-")</f>
        <v>相框类</v>
      </c>
      <c r="D6741" s="6" t="str">
        <f t="shared" si="421"/>
        <v>相框类</v>
      </c>
      <c r="E6741" s="6" t="str">
        <f>IFERROR(VLOOKUP(B6741,总表!A:D,3,0),"-")</f>
        <v>百合的照片</v>
      </c>
      <c r="F6741" s="6" t="str">
        <f t="shared" si="422"/>
        <v>百合的照片</v>
      </c>
      <c r="H6741" s="6" t="str">
        <f>IF(IFERROR(VLOOKUP(B6741,总表!A:D,4,0),"露易")=0," ",IFERROR(VLOOKUP(B6741,总表!A:D,4,0),"-"))</f>
        <v> </v>
      </c>
      <c r="I6741" s="6" t="str">
        <f t="shared" si="423"/>
        <v> </v>
      </c>
    </row>
    <row r="6742" spans="1:9">
      <c r="A6742" s="6">
        <v>6741</v>
      </c>
      <c r="B6742" s="47" t="str">
        <f t="shared" si="420"/>
        <v>00001A55</v>
      </c>
      <c r="C6742" s="47" t="str">
        <f>IFERROR(VLOOKUP(B6742,总表!A:B,2,0),"-")</f>
        <v>相框类</v>
      </c>
      <c r="D6742" s="6" t="str">
        <f t="shared" si="421"/>
        <v>相框类</v>
      </c>
      <c r="E6742" s="6" t="str">
        <f>IFERROR(VLOOKUP(B6742,总表!A:D,3,0),"-")</f>
        <v>李可的照片</v>
      </c>
      <c r="F6742" s="6" t="str">
        <f t="shared" si="422"/>
        <v>李可的照片</v>
      </c>
      <c r="H6742" s="6" t="str">
        <f>IF(IFERROR(VLOOKUP(B6742,总表!A:D,4,0),"露易")=0," ",IFERROR(VLOOKUP(B6742,总表!A:D,4,0),"-"))</f>
        <v> </v>
      </c>
      <c r="I6742" s="6" t="str">
        <f t="shared" si="423"/>
        <v> </v>
      </c>
    </row>
    <row r="6743" spans="1:9">
      <c r="A6743" s="6">
        <v>6742</v>
      </c>
      <c r="B6743" s="47" t="str">
        <f t="shared" si="420"/>
        <v>00001A56</v>
      </c>
      <c r="C6743" s="47" t="str">
        <f>IFERROR(VLOOKUP(B6743,总表!A:B,2,0),"-")</f>
        <v>相框类</v>
      </c>
      <c r="D6743" s="6" t="str">
        <f t="shared" si="421"/>
        <v>相框类</v>
      </c>
      <c r="E6743" s="6" t="str">
        <f>IFERROR(VLOOKUP(B6743,总表!A:D,3,0),"-")</f>
        <v>大常的照片</v>
      </c>
      <c r="F6743" s="6" t="str">
        <f t="shared" si="422"/>
        <v>大常的照片</v>
      </c>
      <c r="H6743" s="6" t="str">
        <f>IF(IFERROR(VLOOKUP(B6743,总表!A:D,4,0),"露易")=0," ",IFERROR(VLOOKUP(B6743,总表!A:D,4,0),"-"))</f>
        <v> </v>
      </c>
      <c r="I6743" s="6" t="str">
        <f t="shared" si="423"/>
        <v> </v>
      </c>
    </row>
    <row r="6744" spans="1:9">
      <c r="A6744" s="6">
        <v>6743</v>
      </c>
      <c r="B6744" s="47" t="str">
        <f t="shared" si="420"/>
        <v>00001A57</v>
      </c>
      <c r="C6744" s="47" t="str">
        <f>IFERROR(VLOOKUP(B6744,总表!A:B,2,0),"-")</f>
        <v>相框类</v>
      </c>
      <c r="D6744" s="6" t="str">
        <f t="shared" si="421"/>
        <v>相框类</v>
      </c>
      <c r="E6744" s="6" t="str">
        <f>IFERROR(VLOOKUP(B6744,总表!A:D,3,0),"-")</f>
        <v>有美的照片</v>
      </c>
      <c r="F6744" s="6" t="str">
        <f t="shared" si="422"/>
        <v>有美的照片</v>
      </c>
      <c r="H6744" s="6" t="str">
        <f>IF(IFERROR(VLOOKUP(B6744,总表!A:D,4,0),"露易")=0," ",IFERROR(VLOOKUP(B6744,总表!A:D,4,0),"-"))</f>
        <v> </v>
      </c>
      <c r="I6744" s="6" t="str">
        <f t="shared" si="423"/>
        <v> </v>
      </c>
    </row>
    <row r="6745" spans="1:9">
      <c r="A6745" s="6">
        <v>6744</v>
      </c>
      <c r="B6745" s="47" t="str">
        <f t="shared" si="420"/>
        <v>00001A58</v>
      </c>
      <c r="C6745" s="47" t="str">
        <f>IFERROR(VLOOKUP(B6745,总表!A:B,2,0),"-")</f>
        <v>相框类</v>
      </c>
      <c r="D6745" s="6" t="str">
        <f t="shared" si="421"/>
        <v>相框类</v>
      </c>
      <c r="E6745" s="51" t="str">
        <f>IFERROR(VLOOKUP(B6745,总表!A:D,3,0),"-")</f>
        <v>卢尔曼的照片</v>
      </c>
      <c r="F6745" s="51" t="str">
        <f t="shared" si="422"/>
        <v>卢尔曼的照片</v>
      </c>
      <c r="H6745" s="6" t="str">
        <f>IF(IFERROR(VLOOKUP(B6745,总表!A:D,4,0),"露易")=0," ",IFERROR(VLOOKUP(B6745,总表!A:D,4,0),"-"))</f>
        <v> </v>
      </c>
      <c r="I6745" s="6" t="str">
        <f t="shared" si="423"/>
        <v> </v>
      </c>
    </row>
    <row r="6746" spans="1:9">
      <c r="A6746" s="6">
        <v>6745</v>
      </c>
      <c r="B6746" s="47" t="str">
        <f t="shared" si="420"/>
        <v>00001A59</v>
      </c>
      <c r="C6746" s="47" t="str">
        <f>IFERROR(VLOOKUP(B6746,总表!A:B,2,0),"-")</f>
        <v>相框类</v>
      </c>
      <c r="D6746" s="6" t="str">
        <f t="shared" si="421"/>
        <v>相框类</v>
      </c>
      <c r="E6746" s="6" t="str">
        <f>IFERROR(VLOOKUP(B6746,总表!A:D,3,0),"-")</f>
        <v>阿判的照片</v>
      </c>
      <c r="F6746" s="6" t="str">
        <f t="shared" si="422"/>
        <v>阿判的照片</v>
      </c>
      <c r="H6746" s="6" t="str">
        <f>IF(IFERROR(VLOOKUP(B6746,总表!A:D,4,0),"露易")=0," ",IFERROR(VLOOKUP(B6746,总表!A:D,4,0),"-"))</f>
        <v> </v>
      </c>
      <c r="I6746" s="6" t="str">
        <f t="shared" si="423"/>
        <v> </v>
      </c>
    </row>
    <row r="6747" spans="1:9">
      <c r="A6747" s="6">
        <v>6746</v>
      </c>
      <c r="B6747" s="47" t="str">
        <f t="shared" si="420"/>
        <v>00001A5A</v>
      </c>
      <c r="C6747" s="47" t="str">
        <f>IFERROR(VLOOKUP(B6747,总表!A:B,2,0),"-")</f>
        <v>相框类</v>
      </c>
      <c r="D6747" s="6" t="str">
        <f t="shared" si="421"/>
        <v>相框类</v>
      </c>
      <c r="E6747" s="51" t="str">
        <f>IFERROR(VLOOKUP(B6747,总表!A:D,3,0),"-")</f>
        <v>圆圆的照片</v>
      </c>
      <c r="F6747" s="51" t="str">
        <f t="shared" si="422"/>
        <v>圆圆的照片</v>
      </c>
      <c r="H6747" s="6" t="str">
        <f>IF(IFERROR(VLOOKUP(B6747,总表!A:D,4,0),"露易")=0," ",IFERROR(VLOOKUP(B6747,总表!A:D,4,0),"-"))</f>
        <v> </v>
      </c>
      <c r="I6747" s="6" t="str">
        <f t="shared" si="423"/>
        <v> </v>
      </c>
    </row>
    <row r="6748" spans="1:9">
      <c r="A6748" s="6">
        <v>6747</v>
      </c>
      <c r="B6748" s="47" t="str">
        <f t="shared" si="420"/>
        <v>00001A5B</v>
      </c>
      <c r="C6748" s="47" t="str">
        <f>IFERROR(VLOOKUP(B6748,总表!A:B,2,0),"-")</f>
        <v>相框类</v>
      </c>
      <c r="D6748" s="6" t="str">
        <f t="shared" si="421"/>
        <v>相框类</v>
      </c>
      <c r="E6748" s="6" t="str">
        <f>IFERROR(VLOOKUP(B6748,总表!A:D,3,0),"-")</f>
        <v>彭花的照片</v>
      </c>
      <c r="F6748" s="6" t="str">
        <f t="shared" si="422"/>
        <v>彭花的照片</v>
      </c>
      <c r="H6748" s="6" t="str">
        <f>IF(IFERROR(VLOOKUP(B6748,总表!A:D,4,0),"露易")=0," ",IFERROR(VLOOKUP(B6748,总表!A:D,4,0),"-"))</f>
        <v> </v>
      </c>
      <c r="I6748" s="6" t="str">
        <f t="shared" si="423"/>
        <v> </v>
      </c>
    </row>
    <row r="6749" spans="1:9">
      <c r="A6749" s="6">
        <v>6748</v>
      </c>
      <c r="B6749" s="47" t="str">
        <f t="shared" si="420"/>
        <v>00001A5C</v>
      </c>
      <c r="C6749" s="47" t="str">
        <f>IFERROR(VLOOKUP(B6749,总表!A:B,2,0),"-")</f>
        <v>相框类</v>
      </c>
      <c r="D6749" s="6" t="str">
        <f t="shared" si="421"/>
        <v>相框类</v>
      </c>
      <c r="E6749" s="6" t="str">
        <f>IFERROR(VLOOKUP(B6749,总表!A:D,3,0),"-")</f>
        <v>奥莉的照片</v>
      </c>
      <c r="F6749" s="6" t="str">
        <f t="shared" si="422"/>
        <v>奥莉的照片</v>
      </c>
      <c r="H6749" s="6" t="str">
        <f>IF(IFERROR(VLOOKUP(B6749,总表!A:D,4,0),"露易")=0," ",IFERROR(VLOOKUP(B6749,总表!A:D,4,0),"-"))</f>
        <v> </v>
      </c>
      <c r="I6749" s="6" t="str">
        <f t="shared" si="423"/>
        <v> </v>
      </c>
    </row>
    <row r="6750" spans="1:9">
      <c r="A6750" s="6">
        <v>6749</v>
      </c>
      <c r="B6750" s="47" t="str">
        <f t="shared" si="420"/>
        <v>00001A5D</v>
      </c>
      <c r="C6750" s="47" t="str">
        <f>IFERROR(VLOOKUP(B6750,总表!A:B,2,0),"-")</f>
        <v>相框类</v>
      </c>
      <c r="D6750" s="6" t="str">
        <f t="shared" si="421"/>
        <v>相框类</v>
      </c>
      <c r="E6750" s="6" t="str">
        <f>IFERROR(VLOOKUP(B6750,总表!A:D,3,0),"-")</f>
        <v>余子酱的照片</v>
      </c>
      <c r="F6750" s="6" t="str">
        <f t="shared" si="422"/>
        <v>余子酱的照片</v>
      </c>
      <c r="H6750" s="6" t="str">
        <f>IF(IFERROR(VLOOKUP(B6750,总表!A:D,4,0),"露易")=0," ",IFERROR(VLOOKUP(B6750,总表!A:D,4,0),"-"))</f>
        <v> </v>
      </c>
      <c r="I6750" s="6" t="str">
        <f t="shared" si="423"/>
        <v> </v>
      </c>
    </row>
    <row r="6751" spans="1:9">
      <c r="A6751" s="6">
        <v>6750</v>
      </c>
      <c r="B6751" s="47" t="str">
        <f t="shared" si="420"/>
        <v>00001A5E</v>
      </c>
      <c r="C6751" s="47" t="str">
        <f>IFERROR(VLOOKUP(B6751,总表!A:B,2,0),"-")</f>
        <v>相框类</v>
      </c>
      <c r="D6751" s="6" t="str">
        <f t="shared" si="421"/>
        <v>相框类</v>
      </c>
      <c r="E6751" s="51" t="str">
        <f>IFERROR(VLOOKUP(B6751,总表!A:D,3,0),"-")</f>
        <v>纯纯的照片</v>
      </c>
      <c r="F6751" s="51" t="str">
        <f t="shared" si="422"/>
        <v>纯纯的照片</v>
      </c>
      <c r="H6751" s="6" t="str">
        <f>IF(IFERROR(VLOOKUP(B6751,总表!A:D,4,0),"露易")=0," ",IFERROR(VLOOKUP(B6751,总表!A:D,4,0),"-"))</f>
        <v> </v>
      </c>
      <c r="I6751" s="6" t="str">
        <f t="shared" si="423"/>
        <v> </v>
      </c>
    </row>
    <row r="6752" spans="1:9">
      <c r="A6752" s="6">
        <v>6751</v>
      </c>
      <c r="B6752" s="47" t="str">
        <f t="shared" si="420"/>
        <v>00001A5F</v>
      </c>
      <c r="C6752" s="47" t="str">
        <f>IFERROR(VLOOKUP(B6752,总表!A:B,2,0),"-")</f>
        <v>相框类</v>
      </c>
      <c r="D6752" s="6" t="str">
        <f t="shared" si="421"/>
        <v>相框类</v>
      </c>
      <c r="E6752" s="51" t="str">
        <f>IFERROR(VLOOKUP(B6752,总表!A:D,3,0),"-")</f>
        <v>尔光的照片</v>
      </c>
      <c r="F6752" s="51" t="str">
        <f t="shared" si="422"/>
        <v>尔光的照片</v>
      </c>
      <c r="H6752" s="6" t="str">
        <f>IF(IFERROR(VLOOKUP(B6752,总表!A:D,4,0),"露易")=0," ",IFERROR(VLOOKUP(B6752,总表!A:D,4,0),"-"))</f>
        <v> </v>
      </c>
      <c r="I6752" s="6" t="str">
        <f t="shared" si="423"/>
        <v> </v>
      </c>
    </row>
    <row r="6753" spans="1:9">
      <c r="A6753" s="6">
        <v>6752</v>
      </c>
      <c r="B6753" s="47" t="str">
        <f t="shared" si="420"/>
        <v>00001A60</v>
      </c>
      <c r="C6753" s="47" t="str">
        <f>IFERROR(VLOOKUP(B6753,总表!A:B,2,0),"-")</f>
        <v>相框类</v>
      </c>
      <c r="D6753" s="6" t="str">
        <f t="shared" si="421"/>
        <v>相框类</v>
      </c>
      <c r="E6753" s="6" t="str">
        <f>IFERROR(VLOOKUP(B6753,总表!A:D,3,0),"-")</f>
        <v>小玉的照片</v>
      </c>
      <c r="F6753" s="6" t="str">
        <f t="shared" si="422"/>
        <v>小玉的照片</v>
      </c>
      <c r="H6753" s="6" t="str">
        <f>IF(IFERROR(VLOOKUP(B6753,总表!A:D,4,0),"露易")=0," ",IFERROR(VLOOKUP(B6753,总表!A:D,4,0),"-"))</f>
        <v> </v>
      </c>
      <c r="I6753" s="6" t="str">
        <f t="shared" si="423"/>
        <v> </v>
      </c>
    </row>
    <row r="6754" spans="1:9">
      <c r="A6754" s="6">
        <v>6753</v>
      </c>
      <c r="B6754" s="47" t="str">
        <f t="shared" si="420"/>
        <v>00001A61</v>
      </c>
      <c r="C6754" s="47" t="str">
        <f>IFERROR(VLOOKUP(B6754,总表!A:B,2,0),"-")</f>
        <v>相框类</v>
      </c>
      <c r="D6754" s="6" t="str">
        <f t="shared" si="421"/>
        <v>相框类</v>
      </c>
      <c r="E6754" s="6" t="str">
        <f>IFERROR(VLOOKUP(B6754,总表!A:D,3,0),"-")</f>
        <v>仁平的照片</v>
      </c>
      <c r="F6754" s="6" t="str">
        <f t="shared" si="422"/>
        <v>仁平的照片</v>
      </c>
      <c r="H6754" s="6" t="str">
        <f>IF(IFERROR(VLOOKUP(B6754,总表!A:D,4,0),"露易")=0," ",IFERROR(VLOOKUP(B6754,总表!A:D,4,0),"-"))</f>
        <v> </v>
      </c>
      <c r="I6754" s="6" t="str">
        <f t="shared" si="423"/>
        <v> </v>
      </c>
    </row>
    <row r="6755" spans="1:9">
      <c r="A6755" s="6">
        <v>6754</v>
      </c>
      <c r="B6755" s="47" t="str">
        <f t="shared" si="420"/>
        <v>00001A62</v>
      </c>
      <c r="C6755" s="47" t="str">
        <f>IFERROR(VLOOKUP(B6755,总表!A:B,2,0),"-")</f>
        <v>相框类</v>
      </c>
      <c r="D6755" s="6" t="str">
        <f t="shared" si="421"/>
        <v>相框类</v>
      </c>
      <c r="E6755" s="51" t="str">
        <f>IFERROR(VLOOKUP(B6755,总表!A:D,3,0),"-")</f>
        <v>贵妃的照片</v>
      </c>
      <c r="F6755" s="51" t="str">
        <f t="shared" si="422"/>
        <v>贵妃的照片</v>
      </c>
      <c r="H6755" s="6" t="str">
        <f>IF(IFERROR(VLOOKUP(B6755,总表!A:D,4,0),"露易")=0," ",IFERROR(VLOOKUP(B6755,总表!A:D,4,0),"-"))</f>
        <v> </v>
      </c>
      <c r="I6755" s="6" t="str">
        <f t="shared" si="423"/>
        <v> </v>
      </c>
    </row>
    <row r="6756" spans="1:9">
      <c r="A6756" s="6">
        <v>6755</v>
      </c>
      <c r="B6756" s="47" t="str">
        <f t="shared" si="420"/>
        <v>00001A63</v>
      </c>
      <c r="C6756" s="47" t="str">
        <f>IFERROR(VLOOKUP(B6756,总表!A:B,2,0),"-")</f>
        <v>相框类</v>
      </c>
      <c r="D6756" s="6" t="str">
        <f t="shared" si="421"/>
        <v>相框类</v>
      </c>
      <c r="E6756" s="6" t="str">
        <f>IFERROR(VLOOKUP(B6756,总表!A:D,3,0),"-")</f>
        <v>戈伍纪的照片</v>
      </c>
      <c r="F6756" s="6" t="str">
        <f t="shared" si="422"/>
        <v>戈伍纪的照片</v>
      </c>
      <c r="H6756" s="6" t="str">
        <f>IF(IFERROR(VLOOKUP(B6756,总表!A:D,4,0),"露易")=0," ",IFERROR(VLOOKUP(B6756,总表!A:D,4,0),"-"))</f>
        <v> </v>
      </c>
      <c r="I6756" s="6" t="str">
        <f t="shared" si="423"/>
        <v> </v>
      </c>
    </row>
    <row r="6757" spans="1:9">
      <c r="A6757" s="6">
        <v>6756</v>
      </c>
      <c r="B6757" s="47" t="str">
        <f t="shared" si="420"/>
        <v>00001A64</v>
      </c>
      <c r="C6757" s="47" t="str">
        <f>IFERROR(VLOOKUP(B6757,总表!A:B,2,0),"-")</f>
        <v>相框类</v>
      </c>
      <c r="D6757" s="6" t="str">
        <f t="shared" si="421"/>
        <v>相框类</v>
      </c>
      <c r="E6757" s="6" t="str">
        <f>IFERROR(VLOOKUP(B6757,总表!A:D,3,0),"-")</f>
        <v>阿一的照片</v>
      </c>
      <c r="F6757" s="6" t="str">
        <f t="shared" si="422"/>
        <v>阿一的照片</v>
      </c>
      <c r="H6757" s="6" t="str">
        <f>IF(IFERROR(VLOOKUP(B6757,总表!A:D,4,0),"露易")=0," ",IFERROR(VLOOKUP(B6757,总表!A:D,4,0),"-"))</f>
        <v> </v>
      </c>
      <c r="I6757" s="6" t="str">
        <f t="shared" si="423"/>
        <v> </v>
      </c>
    </row>
    <row r="6758" spans="1:9">
      <c r="A6758" s="6">
        <v>6757</v>
      </c>
      <c r="B6758" s="47" t="str">
        <f t="shared" si="420"/>
        <v>00001A65</v>
      </c>
      <c r="C6758" s="47" t="str">
        <f>IFERROR(VLOOKUP(B6758,总表!A:B,2,0),"-")</f>
        <v>相框类</v>
      </c>
      <c r="D6758" s="6" t="str">
        <f t="shared" si="421"/>
        <v>相框类</v>
      </c>
      <c r="E6758" s="6" t="str">
        <f>IFERROR(VLOOKUP(B6758,总表!A:D,3,0),"-")</f>
        <v>珍珍的照片</v>
      </c>
      <c r="F6758" s="6" t="str">
        <f t="shared" si="422"/>
        <v>珍珍的照片</v>
      </c>
      <c r="H6758" s="6" t="str">
        <f>IF(IFERROR(VLOOKUP(B6758,总表!A:D,4,0),"露易")=0," ",IFERROR(VLOOKUP(B6758,总表!A:D,4,0),"-"))</f>
        <v> </v>
      </c>
      <c r="I6758" s="6" t="str">
        <f t="shared" si="423"/>
        <v> </v>
      </c>
    </row>
    <row r="6759" spans="1:9">
      <c r="A6759" s="6">
        <v>6758</v>
      </c>
      <c r="B6759" s="47" t="str">
        <f t="shared" si="420"/>
        <v>00001A66</v>
      </c>
      <c r="C6759" s="47" t="str">
        <f>IFERROR(VLOOKUP(B6759,总表!A:B,2,0),"-")</f>
        <v>相框类</v>
      </c>
      <c r="D6759" s="6" t="str">
        <f t="shared" si="421"/>
        <v>相框类</v>
      </c>
      <c r="E6759" s="6" t="str">
        <f>IFERROR(VLOOKUP(B6759,总表!A:D,3,0),"-")</f>
        <v>小虎的照片</v>
      </c>
      <c r="F6759" s="6" t="str">
        <f t="shared" si="422"/>
        <v>小虎的照片</v>
      </c>
      <c r="H6759" s="6" t="str">
        <f>IF(IFERROR(VLOOKUP(B6759,总表!A:D,4,0),"露易")=0," ",IFERROR(VLOOKUP(B6759,总表!A:D,4,0),"-"))</f>
        <v> </v>
      </c>
      <c r="I6759" s="6" t="str">
        <f t="shared" si="423"/>
        <v> </v>
      </c>
    </row>
    <row r="6760" spans="1:9">
      <c r="A6760" s="6">
        <v>6759</v>
      </c>
      <c r="B6760" s="47" t="str">
        <f t="shared" si="420"/>
        <v>00001A67</v>
      </c>
      <c r="C6760" s="47" t="str">
        <f>IFERROR(VLOOKUP(B6760,总表!A:B,2,0),"-")</f>
        <v>相框类</v>
      </c>
      <c r="D6760" s="6" t="str">
        <f t="shared" si="421"/>
        <v>相框类</v>
      </c>
      <c r="E6760" s="6" t="str">
        <f>IFERROR(VLOOKUP(B6760,总表!A:D,3,0),"-")</f>
        <v>男子汗的照片</v>
      </c>
      <c r="F6760" s="6" t="str">
        <f t="shared" si="422"/>
        <v>男子汗的照片</v>
      </c>
      <c r="H6760" s="6" t="str">
        <f>IF(IFERROR(VLOOKUP(B6760,总表!A:D,4,0),"露易")=0," ",IFERROR(VLOOKUP(B6760,总表!A:D,4,0),"-"))</f>
        <v> </v>
      </c>
      <c r="I6760" s="6" t="str">
        <f t="shared" si="423"/>
        <v> </v>
      </c>
    </row>
    <row r="6761" spans="1:9">
      <c r="A6761" s="6">
        <v>6760</v>
      </c>
      <c r="B6761" s="47" t="str">
        <f t="shared" si="420"/>
        <v>00001A68</v>
      </c>
      <c r="C6761" s="47" t="str">
        <f>IFERROR(VLOOKUP(B6761,总表!A:B,2,0),"-")</f>
        <v>相框类</v>
      </c>
      <c r="D6761" s="6" t="str">
        <f t="shared" si="421"/>
        <v>相框类</v>
      </c>
      <c r="E6761" s="6" t="str">
        <f>IFERROR(VLOOKUP(B6761,总表!A:D,3,0),"-")</f>
        <v>朱古莉的照片</v>
      </c>
      <c r="F6761" s="6" t="str">
        <f t="shared" si="422"/>
        <v>朱古莉的照片</v>
      </c>
      <c r="H6761" s="6" t="str">
        <f>IF(IFERROR(VLOOKUP(B6761,总表!A:D,4,0),"露易")=0," ",IFERROR(VLOOKUP(B6761,总表!A:D,4,0),"-"))</f>
        <v> </v>
      </c>
      <c r="I6761" s="6" t="str">
        <f t="shared" si="423"/>
        <v> </v>
      </c>
    </row>
    <row r="6762" spans="1:9">
      <c r="A6762" s="6">
        <v>6761</v>
      </c>
      <c r="B6762" s="47" t="str">
        <f t="shared" si="420"/>
        <v>00001A69</v>
      </c>
      <c r="C6762" s="47" t="str">
        <f>IFERROR(VLOOKUP(B6762,总表!A:B,2,0),"-")</f>
        <v>相框类</v>
      </c>
      <c r="D6762" s="6" t="str">
        <f t="shared" si="421"/>
        <v>相框类</v>
      </c>
      <c r="E6762" s="6" t="str">
        <f>IFERROR(VLOOKUP(B6762,总表!A:D,3,0),"-")</f>
        <v>阿邦的照片</v>
      </c>
      <c r="F6762" s="6" t="str">
        <f t="shared" si="422"/>
        <v>阿邦的照片</v>
      </c>
      <c r="H6762" s="6" t="str">
        <f>IF(IFERROR(VLOOKUP(B6762,总表!A:D,4,0),"露易")=0," ",IFERROR(VLOOKUP(B6762,总表!A:D,4,0),"-"))</f>
        <v> </v>
      </c>
      <c r="I6762" s="6" t="str">
        <f t="shared" si="423"/>
        <v> </v>
      </c>
    </row>
    <row r="6763" spans="1:9">
      <c r="A6763" s="6">
        <v>6762</v>
      </c>
      <c r="B6763" s="47" t="str">
        <f t="shared" si="420"/>
        <v>00001A6A</v>
      </c>
      <c r="C6763" s="47" t="str">
        <f>IFERROR(VLOOKUP(B6763,总表!A:B,2,0),"-")</f>
        <v>相框类</v>
      </c>
      <c r="D6763" s="6" t="str">
        <f t="shared" si="421"/>
        <v>相框类</v>
      </c>
      <c r="E6763" s="6" t="str">
        <f>IFERROR(VLOOKUP(B6763,总表!A:D,3,0),"-")</f>
        <v>莎莎的照片</v>
      </c>
      <c r="F6763" s="6" t="str">
        <f t="shared" si="422"/>
        <v>莎莎的照片</v>
      </c>
      <c r="H6763" s="6" t="str">
        <f>IF(IFERROR(VLOOKUP(B6763,总表!A:D,4,0),"露易")=0," ",IFERROR(VLOOKUP(B6763,总表!A:D,4,0),"-"))</f>
        <v> </v>
      </c>
      <c r="I6763" s="6" t="str">
        <f t="shared" si="423"/>
        <v> </v>
      </c>
    </row>
    <row r="6764" spans="1:9">
      <c r="A6764" s="6">
        <v>6763</v>
      </c>
      <c r="B6764" s="47" t="str">
        <f t="shared" si="420"/>
        <v>00001A6B</v>
      </c>
      <c r="C6764" s="47" t="str">
        <f>IFERROR(VLOOKUP(B6764,总表!A:B,2,0),"-")</f>
        <v>相框类</v>
      </c>
      <c r="D6764" s="6" t="str">
        <f t="shared" si="421"/>
        <v>相框类</v>
      </c>
      <c r="E6764" s="6" t="str">
        <f>IFERROR(VLOOKUP(B6764,总表!A:D,3,0),"-")</f>
        <v>美佳的照片</v>
      </c>
      <c r="F6764" s="6" t="str">
        <f t="shared" si="422"/>
        <v>美佳的照片</v>
      </c>
      <c r="H6764" s="6" t="str">
        <f>IF(IFERROR(VLOOKUP(B6764,总表!A:D,4,0),"露易")=0," ",IFERROR(VLOOKUP(B6764,总表!A:D,4,0),"-"))</f>
        <v> </v>
      </c>
      <c r="I6764" s="6" t="str">
        <f t="shared" si="423"/>
        <v> </v>
      </c>
    </row>
    <row r="6765" spans="1:9">
      <c r="A6765" s="6">
        <v>6764</v>
      </c>
      <c r="B6765" s="47" t="str">
        <f t="shared" si="420"/>
        <v>00001A6C</v>
      </c>
      <c r="C6765" s="47" t="str">
        <f>IFERROR(VLOOKUP(B6765,总表!A:B,2,0),"-")</f>
        <v>相框类</v>
      </c>
      <c r="D6765" s="6" t="str">
        <f t="shared" si="421"/>
        <v>相框类</v>
      </c>
      <c r="E6765" s="51" t="str">
        <f>IFERROR(VLOOKUP(B6765,总表!A:D,3,0),"-")</f>
        <v>柠檬娜的照片</v>
      </c>
      <c r="F6765" s="51" t="str">
        <f t="shared" si="422"/>
        <v>柠檬娜的照片</v>
      </c>
      <c r="H6765" s="6" t="str">
        <f>IF(IFERROR(VLOOKUP(B6765,总表!A:D,4,0),"露易")=0," ",IFERROR(VLOOKUP(B6765,总表!A:D,4,0),"-"))</f>
        <v> </v>
      </c>
      <c r="I6765" s="6" t="str">
        <f t="shared" si="423"/>
        <v> </v>
      </c>
    </row>
    <row r="6766" spans="1:9">
      <c r="A6766" s="6">
        <v>6765</v>
      </c>
      <c r="B6766" s="47" t="str">
        <f t="shared" si="420"/>
        <v>00001A6D</v>
      </c>
      <c r="C6766" s="47" t="str">
        <f>IFERROR(VLOOKUP(B6766,总表!A:B,2,0),"-")</f>
        <v>相框类</v>
      </c>
      <c r="D6766" s="6" t="str">
        <f t="shared" si="421"/>
        <v>相框类</v>
      </c>
      <c r="E6766" s="6" t="str">
        <f>IFERROR(VLOOKUP(B6766,总表!A:D,3,0),"-")</f>
        <v>小雅的照片</v>
      </c>
      <c r="F6766" s="6" t="str">
        <f t="shared" si="422"/>
        <v>小雅的照片</v>
      </c>
      <c r="H6766" s="6" t="str">
        <f>IF(IFERROR(VLOOKUP(B6766,总表!A:D,4,0),"露易")=0," ",IFERROR(VLOOKUP(B6766,总表!A:D,4,0),"-"))</f>
        <v> </v>
      </c>
      <c r="I6766" s="6" t="str">
        <f t="shared" si="423"/>
        <v> </v>
      </c>
    </row>
    <row r="6767" spans="1:9">
      <c r="A6767" s="6">
        <v>6766</v>
      </c>
      <c r="B6767" s="47" t="str">
        <f t="shared" si="420"/>
        <v>00001A6E</v>
      </c>
      <c r="C6767" s="47" t="str">
        <f>IFERROR(VLOOKUP(B6767,总表!A:B,2,0),"-")</f>
        <v>相框类</v>
      </c>
      <c r="D6767" s="6" t="str">
        <f t="shared" si="421"/>
        <v>相框类</v>
      </c>
      <c r="E6767" s="51" t="str">
        <f>IFERROR(VLOOKUP(B6767,总表!A:D,3,0),"-")</f>
        <v>艳后的照片</v>
      </c>
      <c r="F6767" s="51" t="str">
        <f t="shared" si="422"/>
        <v>艳后的照片</v>
      </c>
      <c r="H6767" s="6" t="str">
        <f>IF(IFERROR(VLOOKUP(B6767,总表!A:D,4,0),"露易")=0," ",IFERROR(VLOOKUP(B6767,总表!A:D,4,0),"-"))</f>
        <v> </v>
      </c>
      <c r="I6767" s="6" t="str">
        <f t="shared" si="423"/>
        <v> </v>
      </c>
    </row>
    <row r="6768" spans="1:9">
      <c r="A6768" s="6">
        <v>6767</v>
      </c>
      <c r="B6768" s="47" t="str">
        <f t="shared" si="420"/>
        <v>00001A6F</v>
      </c>
      <c r="C6768" s="47" t="str">
        <f>IFERROR(VLOOKUP(B6768,总表!A:B,2,0),"-")</f>
        <v>相框类</v>
      </c>
      <c r="D6768" s="6" t="str">
        <f t="shared" si="421"/>
        <v>相框类</v>
      </c>
      <c r="E6768" s="6" t="str">
        <f>IFERROR(VLOOKUP(B6768,总表!A:D,3,0),"-")</f>
        <v>茶茶的照片</v>
      </c>
      <c r="F6768" s="6" t="str">
        <f t="shared" si="422"/>
        <v>茶茶的照片</v>
      </c>
      <c r="H6768" s="6" t="str">
        <f>IF(IFERROR(VLOOKUP(B6768,总表!A:D,4,0),"露易")=0," ",IFERROR(VLOOKUP(B6768,总表!A:D,4,0),"-"))</f>
        <v> </v>
      </c>
      <c r="I6768" s="6" t="str">
        <f t="shared" si="423"/>
        <v> </v>
      </c>
    </row>
    <row r="6769" spans="1:9">
      <c r="A6769" s="6">
        <v>6768</v>
      </c>
      <c r="B6769" s="47" t="str">
        <f t="shared" si="420"/>
        <v>00001A70</v>
      </c>
      <c r="C6769" s="47" t="str">
        <f>IFERROR(VLOOKUP(B6769,总表!A:B,2,0),"-")</f>
        <v>相框类</v>
      </c>
      <c r="D6769" s="6" t="str">
        <f t="shared" si="421"/>
        <v>相框类</v>
      </c>
      <c r="E6769" s="6" t="str">
        <f>IFERROR(VLOOKUP(B6769,总表!A:D,3,0),"-")</f>
        <v>巧巧的照片</v>
      </c>
      <c r="F6769" s="6" t="str">
        <f t="shared" si="422"/>
        <v>巧巧的照片</v>
      </c>
      <c r="H6769" s="6" t="str">
        <f>IF(IFERROR(VLOOKUP(B6769,总表!A:D,4,0),"露易")=0," ",IFERROR(VLOOKUP(B6769,总表!A:D,4,0),"-"))</f>
        <v> </v>
      </c>
      <c r="I6769" s="6" t="str">
        <f t="shared" si="423"/>
        <v> </v>
      </c>
    </row>
    <row r="6770" spans="1:9">
      <c r="A6770" s="6">
        <v>6769</v>
      </c>
      <c r="B6770" s="47" t="str">
        <f t="shared" si="420"/>
        <v>00001A71</v>
      </c>
      <c r="C6770" s="47" t="str">
        <f>IFERROR(VLOOKUP(B6770,总表!A:B,2,0),"-")</f>
        <v>相框类</v>
      </c>
      <c r="D6770" s="6" t="str">
        <f t="shared" si="421"/>
        <v>相框类</v>
      </c>
      <c r="E6770" s="6" t="str">
        <f>IFERROR(VLOOKUP(B6770,总表!A:D,3,0),"-")</f>
        <v>娃娃的照片</v>
      </c>
      <c r="F6770" s="6" t="str">
        <f t="shared" si="422"/>
        <v>娃娃的照片</v>
      </c>
      <c r="H6770" s="6" t="str">
        <f>IF(IFERROR(VLOOKUP(B6770,总表!A:D,4,0),"露易")=0," ",IFERROR(VLOOKUP(B6770,总表!A:D,4,0),"-"))</f>
        <v> </v>
      </c>
      <c r="I6770" s="6" t="str">
        <f t="shared" si="423"/>
        <v> </v>
      </c>
    </row>
    <row r="6771" spans="1:9">
      <c r="A6771" s="6">
        <v>6770</v>
      </c>
      <c r="B6771" s="47" t="str">
        <f t="shared" si="420"/>
        <v>00001A72</v>
      </c>
      <c r="C6771" s="47" t="str">
        <f>IFERROR(VLOOKUP(B6771,总表!A:B,2,0),"-")</f>
        <v>相框类</v>
      </c>
      <c r="D6771" s="6" t="str">
        <f t="shared" si="421"/>
        <v>相框类</v>
      </c>
      <c r="E6771" s="6" t="str">
        <f>IFERROR(VLOOKUP(B6771,总表!A:D,3,0),"-")</f>
        <v>小枫的照片</v>
      </c>
      <c r="F6771" s="6" t="str">
        <f t="shared" si="422"/>
        <v>小枫的照片</v>
      </c>
      <c r="H6771" s="6" t="str">
        <f>IF(IFERROR(VLOOKUP(B6771,总表!A:D,4,0),"露易")=0," ",IFERROR(VLOOKUP(B6771,总表!A:D,4,0),"-"))</f>
        <v> </v>
      </c>
      <c r="I6771" s="6" t="str">
        <f t="shared" si="423"/>
        <v> </v>
      </c>
    </row>
    <row r="6772" spans="1:9">
      <c r="A6772" s="6">
        <v>6771</v>
      </c>
      <c r="B6772" s="47" t="str">
        <f t="shared" si="420"/>
        <v>00001A73</v>
      </c>
      <c r="C6772" s="47" t="str">
        <f>IFERROR(VLOOKUP(B6772,总表!A:B,2,0),"-")</f>
        <v>相框类</v>
      </c>
      <c r="D6772" s="6" t="str">
        <f t="shared" si="421"/>
        <v>相框类</v>
      </c>
      <c r="E6772" s="6" t="str">
        <f>IFERROR(VLOOKUP(B6772,总表!A:D,3,0),"-")</f>
        <v>蓬蓬的照片</v>
      </c>
      <c r="F6772" s="6" t="str">
        <f t="shared" si="422"/>
        <v>蓬蓬的照片</v>
      </c>
      <c r="H6772" s="6" t="str">
        <f>IF(IFERROR(VLOOKUP(B6772,总表!A:D,4,0),"露易")=0," ",IFERROR(VLOOKUP(B6772,总表!A:D,4,0),"-"))</f>
        <v> </v>
      </c>
      <c r="I6772" s="6" t="str">
        <f t="shared" si="423"/>
        <v> </v>
      </c>
    </row>
    <row r="6773" spans="1:9">
      <c r="A6773" s="6">
        <v>6772</v>
      </c>
      <c r="B6773" s="47" t="str">
        <f t="shared" si="420"/>
        <v>00001A74</v>
      </c>
      <c r="C6773" s="47" t="str">
        <f>IFERROR(VLOOKUP(B6773,总表!A:B,2,0),"-")</f>
        <v>相框类</v>
      </c>
      <c r="D6773" s="6" t="str">
        <f t="shared" si="421"/>
        <v>相框类</v>
      </c>
      <c r="E6773" s="6" t="str">
        <f>IFERROR(VLOOKUP(B6773,总表!A:D,3,0),"-")</f>
        <v>阿钦的照片</v>
      </c>
      <c r="F6773" s="6" t="str">
        <f t="shared" si="422"/>
        <v>阿钦的照片</v>
      </c>
      <c r="H6773" s="6" t="str">
        <f>IF(IFERROR(VLOOKUP(B6773,总表!A:D,4,0),"露易")=0," ",IFERROR(VLOOKUP(B6773,总表!A:D,4,0),"-"))</f>
        <v> </v>
      </c>
      <c r="I6773" s="6" t="str">
        <f t="shared" si="423"/>
        <v> </v>
      </c>
    </row>
    <row r="6774" spans="1:9">
      <c r="A6774" s="6">
        <v>6773</v>
      </c>
      <c r="B6774" s="47" t="str">
        <f t="shared" si="420"/>
        <v>00001A75</v>
      </c>
      <c r="C6774" s="47" t="str">
        <f>IFERROR(VLOOKUP(B6774,总表!A:B,2,0),"-")</f>
        <v>相框类</v>
      </c>
      <c r="D6774" s="6" t="str">
        <f t="shared" si="421"/>
        <v>相框类</v>
      </c>
      <c r="E6774" s="6" t="str">
        <f>IFERROR(VLOOKUP(B6774,总表!A:D,3,0),"-")</f>
        <v>艾德豪的照片</v>
      </c>
      <c r="F6774" s="6" t="str">
        <f t="shared" si="422"/>
        <v>艾德豪的照片</v>
      </c>
      <c r="H6774" s="6" t="str">
        <f>IF(IFERROR(VLOOKUP(B6774,总表!A:D,4,0),"露易")=0," ",IFERROR(VLOOKUP(B6774,总表!A:D,4,0),"-"))</f>
        <v> </v>
      </c>
      <c r="I6774" s="6" t="str">
        <f t="shared" si="423"/>
        <v> </v>
      </c>
    </row>
    <row r="6775" spans="1:9">
      <c r="A6775" s="6">
        <v>6774</v>
      </c>
      <c r="B6775" s="47" t="str">
        <f t="shared" si="420"/>
        <v>00001A76</v>
      </c>
      <c r="C6775" s="47" t="str">
        <f>IFERROR(VLOOKUP(B6775,总表!A:B,2,0),"-")</f>
        <v>相框类</v>
      </c>
      <c r="D6775" s="6" t="str">
        <f t="shared" si="421"/>
        <v>相框类</v>
      </c>
      <c r="E6775" s="6" t="str">
        <f>IFERROR(VLOOKUP(B6775,总表!A:D,3,0),"-")</f>
        <v>玩具熊的照片</v>
      </c>
      <c r="F6775" s="6" t="str">
        <f t="shared" si="422"/>
        <v>玩具熊的照片</v>
      </c>
      <c r="H6775" s="6" t="str">
        <f>IF(IFERROR(VLOOKUP(B6775,总表!A:D,4,0),"露易")=0," ",IFERROR(VLOOKUP(B6775,总表!A:D,4,0),"-"))</f>
        <v> </v>
      </c>
      <c r="I6775" s="6" t="str">
        <f t="shared" si="423"/>
        <v> </v>
      </c>
    </row>
    <row r="6776" spans="1:9">
      <c r="A6776" s="6">
        <v>6775</v>
      </c>
      <c r="B6776" s="47" t="str">
        <f t="shared" si="420"/>
        <v>00001A77</v>
      </c>
      <c r="C6776" s="47" t="str">
        <f>IFERROR(VLOOKUP(B6776,总表!A:B,2,0),"-")</f>
        <v>相框类</v>
      </c>
      <c r="D6776" s="6" t="str">
        <f t="shared" si="421"/>
        <v>相框类</v>
      </c>
      <c r="E6776" s="6" t="str">
        <f>IFERROR(VLOOKUP(B6776,总表!A:D,3,0),"-")</f>
        <v>嘉弼的照片</v>
      </c>
      <c r="F6776" s="6" t="str">
        <f t="shared" si="422"/>
        <v>嘉弼的照片</v>
      </c>
      <c r="H6776" s="6" t="str">
        <f>IF(IFERROR(VLOOKUP(B6776,总表!A:D,4,0),"露易")=0," ",IFERROR(VLOOKUP(B6776,总表!A:D,4,0),"-"))</f>
        <v> </v>
      </c>
      <c r="I6776" s="6" t="str">
        <f t="shared" si="423"/>
        <v> </v>
      </c>
    </row>
    <row r="6777" spans="1:9">
      <c r="A6777" s="6">
        <v>6776</v>
      </c>
      <c r="B6777" s="47" t="str">
        <f t="shared" si="420"/>
        <v>00001A78</v>
      </c>
      <c r="C6777" s="47" t="str">
        <f>IFERROR(VLOOKUP(B6777,总表!A:B,2,0),"-")</f>
        <v>相框类</v>
      </c>
      <c r="D6777" s="6" t="str">
        <f t="shared" si="421"/>
        <v>相框类</v>
      </c>
      <c r="E6777" s="6" t="str">
        <f>IFERROR(VLOOKUP(B6777,总表!A:D,3,0),"-")</f>
        <v>安东尼的照片</v>
      </c>
      <c r="F6777" s="6" t="str">
        <f t="shared" si="422"/>
        <v>安东尼的照片</v>
      </c>
      <c r="H6777" s="6" t="str">
        <f>IF(IFERROR(VLOOKUP(B6777,总表!A:D,4,0),"露易")=0," ",IFERROR(VLOOKUP(B6777,总表!A:D,4,0),"-"))</f>
        <v> </v>
      </c>
      <c r="I6777" s="6" t="str">
        <f t="shared" si="423"/>
        <v> </v>
      </c>
    </row>
    <row r="6778" spans="1:9">
      <c r="A6778" s="6">
        <v>6777</v>
      </c>
      <c r="B6778" s="47" t="str">
        <f t="shared" si="420"/>
        <v>00001A79</v>
      </c>
      <c r="C6778" s="47" t="str">
        <f>IFERROR(VLOOKUP(B6778,总表!A:B,2,0),"-")</f>
        <v>相框类</v>
      </c>
      <c r="D6778" s="6" t="str">
        <f t="shared" si="421"/>
        <v>相框类</v>
      </c>
      <c r="E6778" s="51" t="str">
        <f>IFERROR(VLOOKUP(B6778,总表!A:D,3,0),"-")</f>
        <v>宪雄的照片</v>
      </c>
      <c r="F6778" s="51" t="str">
        <f t="shared" si="422"/>
        <v>宪雄的照片</v>
      </c>
      <c r="H6778" s="6" t="str">
        <f>IF(IFERROR(VLOOKUP(B6778,总表!A:D,4,0),"露易")=0," ",IFERROR(VLOOKUP(B6778,总表!A:D,4,0),"-"))</f>
        <v> </v>
      </c>
      <c r="I6778" s="6" t="str">
        <f t="shared" si="423"/>
        <v> </v>
      </c>
    </row>
    <row r="6779" spans="1:9">
      <c r="A6779" s="6">
        <v>6778</v>
      </c>
      <c r="B6779" s="47" t="str">
        <f t="shared" si="420"/>
        <v>00001A7A</v>
      </c>
      <c r="C6779" s="47" t="str">
        <f>IFERROR(VLOOKUP(B6779,总表!A:B,2,0),"-")</f>
        <v>相框类</v>
      </c>
      <c r="D6779" s="6" t="str">
        <f t="shared" si="421"/>
        <v>相框类</v>
      </c>
      <c r="E6779" s="51" t="str">
        <f>IFERROR(VLOOKUP(B6779,总表!A:D,3,0),"-")</f>
        <v>毕克萝的照片</v>
      </c>
      <c r="F6779" s="51" t="str">
        <f t="shared" si="422"/>
        <v>毕克萝的照片</v>
      </c>
      <c r="H6779" s="6" t="str">
        <f>IF(IFERROR(VLOOKUP(B6779,总表!A:D,4,0),"露易")=0," ",IFERROR(VLOOKUP(B6779,总表!A:D,4,0),"-"))</f>
        <v> </v>
      </c>
      <c r="I6779" s="6" t="str">
        <f t="shared" si="423"/>
        <v> </v>
      </c>
    </row>
    <row r="6780" spans="1:9">
      <c r="A6780" s="6">
        <v>6779</v>
      </c>
      <c r="B6780" s="47" t="str">
        <f t="shared" si="420"/>
        <v>00001A7B</v>
      </c>
      <c r="C6780" s="47" t="str">
        <f>IFERROR(VLOOKUP(B6780,总表!A:B,2,0),"-")</f>
        <v>相框类</v>
      </c>
      <c r="D6780" s="6" t="str">
        <f t="shared" si="421"/>
        <v>相框类</v>
      </c>
      <c r="E6780" s="51" t="str">
        <f>IFERROR(VLOOKUP(B6780,总表!A:D,3,0),"-")</f>
        <v>樱桃的照片</v>
      </c>
      <c r="F6780" s="51" t="str">
        <f t="shared" si="422"/>
        <v>樱桃的照片</v>
      </c>
      <c r="H6780" s="6" t="str">
        <f>IF(IFERROR(VLOOKUP(B6780,总表!A:D,4,0),"露易")=0," ",IFERROR(VLOOKUP(B6780,总表!A:D,4,0),"-"))</f>
        <v> </v>
      </c>
      <c r="I6780" s="6" t="str">
        <f t="shared" si="423"/>
        <v> </v>
      </c>
    </row>
    <row r="6781" spans="1:9">
      <c r="A6781" s="6">
        <v>6780</v>
      </c>
      <c r="B6781" s="47" t="str">
        <f t="shared" si="420"/>
        <v>00001A7C</v>
      </c>
      <c r="C6781" s="47" t="str">
        <f>IFERROR(VLOOKUP(B6781,总表!A:B,2,0),"-")</f>
        <v>相框类</v>
      </c>
      <c r="D6781" s="6" t="str">
        <f t="shared" si="421"/>
        <v>相框类</v>
      </c>
      <c r="E6781" s="6" t="str">
        <f>IFERROR(VLOOKUP(B6781,总表!A:D,3,0),"-")</f>
        <v>阿妹的照片</v>
      </c>
      <c r="F6781" s="6" t="str">
        <f t="shared" si="422"/>
        <v>阿妹的照片</v>
      </c>
      <c r="H6781" s="6" t="str">
        <f>IF(IFERROR(VLOOKUP(B6781,总表!A:D,4,0),"露易")=0," ",IFERROR(VLOOKUP(B6781,总表!A:D,4,0),"-"))</f>
        <v> </v>
      </c>
      <c r="I6781" s="6" t="str">
        <f t="shared" si="423"/>
        <v> </v>
      </c>
    </row>
    <row r="6782" spans="1:9">
      <c r="A6782" s="6">
        <v>6781</v>
      </c>
      <c r="B6782" s="47" t="str">
        <f t="shared" si="420"/>
        <v>00001A7D</v>
      </c>
      <c r="C6782" s="47" t="str">
        <f>IFERROR(VLOOKUP(B6782,总表!A:B,2,0),"-")</f>
        <v>相框类</v>
      </c>
      <c r="D6782" s="6" t="str">
        <f t="shared" si="421"/>
        <v>相框类</v>
      </c>
      <c r="E6782" s="6" t="str">
        <f>IFERROR(VLOOKUP(B6782,总表!A:D,3,0),"-")</f>
        <v>佳敏的照片</v>
      </c>
      <c r="F6782" s="6" t="str">
        <f t="shared" si="422"/>
        <v>佳敏的照片</v>
      </c>
      <c r="H6782" s="6" t="str">
        <f>IF(IFERROR(VLOOKUP(B6782,总表!A:D,4,0),"露易")=0," ",IFERROR(VLOOKUP(B6782,总表!A:D,4,0),"-"))</f>
        <v> </v>
      </c>
      <c r="I6782" s="6" t="str">
        <f t="shared" si="423"/>
        <v> </v>
      </c>
    </row>
    <row r="6783" spans="1:9">
      <c r="A6783" s="6">
        <v>6782</v>
      </c>
      <c r="B6783" s="47" t="str">
        <f t="shared" si="420"/>
        <v>00001A7E</v>
      </c>
      <c r="C6783" s="47" t="str">
        <f>IFERROR(VLOOKUP(B6783,总表!A:B,2,0),"-")</f>
        <v>相框类</v>
      </c>
      <c r="D6783" s="6" t="str">
        <f t="shared" si="421"/>
        <v>相框类</v>
      </c>
      <c r="E6783" s="6" t="str">
        <f>IFERROR(VLOOKUP(B6783,总表!A:D,3,0),"-")</f>
        <v>胖达的照片</v>
      </c>
      <c r="F6783" s="6" t="str">
        <f t="shared" si="422"/>
        <v>胖达的照片</v>
      </c>
      <c r="H6783" s="6" t="str">
        <f>IF(IFERROR(VLOOKUP(B6783,总表!A:D,4,0),"露易")=0," ",IFERROR(VLOOKUP(B6783,总表!A:D,4,0),"-"))</f>
        <v> </v>
      </c>
      <c r="I6783" s="6" t="str">
        <f t="shared" si="423"/>
        <v> </v>
      </c>
    </row>
    <row r="6784" spans="1:9">
      <c r="A6784" s="6">
        <v>6783</v>
      </c>
      <c r="B6784" s="47" t="str">
        <f t="shared" si="420"/>
        <v>00001A7F</v>
      </c>
      <c r="C6784" s="47" t="str">
        <f>IFERROR(VLOOKUP(B6784,总表!A:B,2,0),"-")</f>
        <v>相框类</v>
      </c>
      <c r="D6784" s="6" t="str">
        <f t="shared" si="421"/>
        <v>相框类</v>
      </c>
      <c r="E6784" s="6" t="str">
        <f>IFERROR(VLOOKUP(B6784,总表!A:D,3,0),"-")</f>
        <v>阿西的照片</v>
      </c>
      <c r="F6784" s="6" t="str">
        <f t="shared" si="422"/>
        <v>阿西的照片</v>
      </c>
      <c r="H6784" s="6" t="str">
        <f>IF(IFERROR(VLOOKUP(B6784,总表!A:D,4,0),"露易")=0," ",IFERROR(VLOOKUP(B6784,总表!A:D,4,0),"-"))</f>
        <v> </v>
      </c>
      <c r="I6784" s="6" t="str">
        <f t="shared" si="423"/>
        <v> </v>
      </c>
    </row>
    <row r="6785" spans="1:9">
      <c r="A6785" s="6">
        <v>6784</v>
      </c>
      <c r="B6785" s="47" t="str">
        <f t="shared" si="420"/>
        <v>00001A80</v>
      </c>
      <c r="C6785" s="47" t="str">
        <f>IFERROR(VLOOKUP(B6785,总表!A:B,2,0),"-")</f>
        <v>相框类</v>
      </c>
      <c r="D6785" s="6" t="str">
        <f t="shared" si="421"/>
        <v>相框类</v>
      </c>
      <c r="E6785" s="6" t="str">
        <f>IFERROR(VLOOKUP(B6785,总表!A:D,3,0),"-")</f>
        <v>然姐的照片</v>
      </c>
      <c r="F6785" s="6" t="str">
        <f t="shared" si="422"/>
        <v>然姐的照片</v>
      </c>
      <c r="H6785" s="6" t="str">
        <f>IF(IFERROR(VLOOKUP(B6785,总表!A:D,4,0),"露易")=0," ",IFERROR(VLOOKUP(B6785,总表!A:D,4,0),"-"))</f>
        <v> </v>
      </c>
      <c r="I6785" s="6" t="str">
        <f t="shared" si="423"/>
        <v> </v>
      </c>
    </row>
    <row r="6786" spans="1:9">
      <c r="A6786" s="6">
        <v>6785</v>
      </c>
      <c r="B6786" s="47" t="str">
        <f t="shared" ref="B6786:B6849" si="424">DEC2HEX(ROW(A6785),8)</f>
        <v>00001A81</v>
      </c>
      <c r="C6786" s="47" t="str">
        <f>IFERROR(VLOOKUP(B6786,总表!A:B,2,0),"-")</f>
        <v>相框类</v>
      </c>
      <c r="D6786" s="6" t="str">
        <f t="shared" ref="D6786:D6849" si="425">C6786</f>
        <v>相框类</v>
      </c>
      <c r="E6786" s="6" t="str">
        <f>IFERROR(VLOOKUP(B6786,总表!A:D,3,0),"-")</f>
        <v>肯肯的照片</v>
      </c>
      <c r="F6786" s="6" t="str">
        <f t="shared" ref="F6786:F6849" si="426">E6786</f>
        <v>肯肯的照片</v>
      </c>
      <c r="H6786" s="6" t="str">
        <f>IF(IFERROR(VLOOKUP(B6786,总表!A:D,4,0),"露易")=0," ",IFERROR(VLOOKUP(B6786,总表!A:D,4,0),"-"))</f>
        <v> </v>
      </c>
      <c r="I6786" s="6" t="str">
        <f t="shared" ref="I6786:I6849" si="427">H6786</f>
        <v> </v>
      </c>
    </row>
    <row r="6787" spans="1:9">
      <c r="A6787" s="6">
        <v>6786</v>
      </c>
      <c r="B6787" s="47" t="str">
        <f t="shared" si="424"/>
        <v>00001A82</v>
      </c>
      <c r="C6787" s="47" t="str">
        <f>IFERROR(VLOOKUP(B6787,总表!A:B,2,0),"-")</f>
        <v>相框类</v>
      </c>
      <c r="D6787" s="6" t="str">
        <f t="shared" si="425"/>
        <v>相框类</v>
      </c>
      <c r="E6787" s="6" t="str">
        <f>IFERROR(VLOOKUP(B6787,总表!A:D,3,0),"-")</f>
        <v>沛希的照片</v>
      </c>
      <c r="F6787" s="6" t="str">
        <f t="shared" si="426"/>
        <v>沛希的照片</v>
      </c>
      <c r="H6787" s="6" t="str">
        <f>IF(IFERROR(VLOOKUP(B6787,总表!A:D,4,0),"露易")=0," ",IFERROR(VLOOKUP(B6787,总表!A:D,4,0),"-"))</f>
        <v> </v>
      </c>
      <c r="I6787" s="6" t="str">
        <f t="shared" si="427"/>
        <v> </v>
      </c>
    </row>
    <row r="6788" spans="1:9">
      <c r="A6788" s="6">
        <v>6787</v>
      </c>
      <c r="B6788" s="47" t="str">
        <f t="shared" si="424"/>
        <v>00001A83</v>
      </c>
      <c r="C6788" s="47" t="str">
        <f>IFERROR(VLOOKUP(B6788,总表!A:B,2,0),"-")</f>
        <v>相框类</v>
      </c>
      <c r="D6788" s="6" t="str">
        <f t="shared" si="425"/>
        <v>相框类</v>
      </c>
      <c r="E6788" s="6" t="str">
        <f>IFERROR(VLOOKUP(B6788,总表!A:D,3,0),"-")</f>
        <v>太平的照片</v>
      </c>
      <c r="F6788" s="6" t="str">
        <f t="shared" si="426"/>
        <v>太平的照片</v>
      </c>
      <c r="H6788" s="6" t="str">
        <f>IF(IFERROR(VLOOKUP(B6788,总表!A:D,4,0),"露易")=0," ",IFERROR(VLOOKUP(B6788,总表!A:D,4,0),"-"))</f>
        <v> </v>
      </c>
      <c r="I6788" s="6" t="str">
        <f t="shared" si="427"/>
        <v> </v>
      </c>
    </row>
    <row r="6789" spans="1:9">
      <c r="A6789" s="6">
        <v>6788</v>
      </c>
      <c r="B6789" s="47" t="str">
        <f t="shared" si="424"/>
        <v>00001A84</v>
      </c>
      <c r="C6789" s="47" t="str">
        <f>IFERROR(VLOOKUP(B6789,总表!A:B,2,0),"-")</f>
        <v>相框类</v>
      </c>
      <c r="D6789" s="6" t="str">
        <f t="shared" si="425"/>
        <v>相框类</v>
      </c>
      <c r="E6789" s="6" t="str">
        <f>IFERROR(VLOOKUP(B6789,总表!A:D,3,0),"-")</f>
        <v>黄金鸡的照片</v>
      </c>
      <c r="F6789" s="6" t="str">
        <f t="shared" si="426"/>
        <v>黄金鸡的照片</v>
      </c>
      <c r="H6789" s="6" t="str">
        <f>IF(IFERROR(VLOOKUP(B6789,总表!A:D,4,0),"露易")=0," ",IFERROR(VLOOKUP(B6789,总表!A:D,4,0),"-"))</f>
        <v> </v>
      </c>
      <c r="I6789" s="6" t="str">
        <f t="shared" si="427"/>
        <v> </v>
      </c>
    </row>
    <row r="6790" spans="1:9">
      <c r="A6790" s="6">
        <v>6789</v>
      </c>
      <c r="B6790" s="47" t="str">
        <f t="shared" si="424"/>
        <v>00001A85</v>
      </c>
      <c r="C6790" s="47" t="str">
        <f>IFERROR(VLOOKUP(B6790,总表!A:B,2,0),"-")</f>
        <v>相框类</v>
      </c>
      <c r="D6790" s="6" t="str">
        <f t="shared" si="425"/>
        <v>相框类</v>
      </c>
      <c r="E6790" s="6" t="str">
        <f>IFERROR(VLOOKUP(B6790,总表!A:D,3,0),"-")</f>
        <v>陶米咕的照片</v>
      </c>
      <c r="F6790" s="6" t="str">
        <f t="shared" si="426"/>
        <v>陶米咕的照片</v>
      </c>
      <c r="H6790" s="6" t="str">
        <f>IF(IFERROR(VLOOKUP(B6790,总表!A:D,4,0),"露易")=0," ",IFERROR(VLOOKUP(B6790,总表!A:D,4,0),"-"))</f>
        <v> </v>
      </c>
      <c r="I6790" s="6" t="str">
        <f t="shared" si="427"/>
        <v> </v>
      </c>
    </row>
    <row r="6791" spans="1:9">
      <c r="A6791" s="6">
        <v>6790</v>
      </c>
      <c r="B6791" s="47" t="str">
        <f t="shared" si="424"/>
        <v>00001A86</v>
      </c>
      <c r="C6791" s="47" t="str">
        <f>IFERROR(VLOOKUP(B6791,总表!A:B,2,0),"-")</f>
        <v>相框类</v>
      </c>
      <c r="D6791" s="6" t="str">
        <f t="shared" si="425"/>
        <v>相框类</v>
      </c>
      <c r="E6791" s="6" t="str">
        <f>IFERROR(VLOOKUP(B6791,总表!A:D,3,0),"-")</f>
        <v>咏旋的照片</v>
      </c>
      <c r="F6791" s="6" t="str">
        <f t="shared" si="426"/>
        <v>咏旋的照片</v>
      </c>
      <c r="H6791" s="6" t="str">
        <f>IF(IFERROR(VLOOKUP(B6791,总表!A:D,4,0),"露易")=0," ",IFERROR(VLOOKUP(B6791,总表!A:D,4,0),"-"))</f>
        <v> </v>
      </c>
      <c r="I6791" s="6" t="str">
        <f t="shared" si="427"/>
        <v> </v>
      </c>
    </row>
    <row r="6792" spans="1:9">
      <c r="A6792" s="6">
        <v>6791</v>
      </c>
      <c r="B6792" s="47" t="str">
        <f t="shared" si="424"/>
        <v>00001A87</v>
      </c>
      <c r="C6792" s="47" t="str">
        <f>IFERROR(VLOOKUP(B6792,总表!A:B,2,0),"-")</f>
        <v>相框类</v>
      </c>
      <c r="D6792" s="6" t="str">
        <f t="shared" si="425"/>
        <v>相框类</v>
      </c>
      <c r="E6792" s="6" t="str">
        <f>IFERROR(VLOOKUP(B6792,总表!A:D,3,0),"-")</f>
        <v>帕塔雅的照片</v>
      </c>
      <c r="F6792" s="6" t="str">
        <f t="shared" si="426"/>
        <v>帕塔雅的照片</v>
      </c>
      <c r="H6792" s="6" t="str">
        <f>IF(IFERROR(VLOOKUP(B6792,总表!A:D,4,0),"露易")=0," ",IFERROR(VLOOKUP(B6792,总表!A:D,4,0),"-"))</f>
        <v> </v>
      </c>
      <c r="I6792" s="6" t="str">
        <f t="shared" si="427"/>
        <v> </v>
      </c>
    </row>
    <row r="6793" spans="1:9">
      <c r="A6793" s="6">
        <v>6792</v>
      </c>
      <c r="B6793" s="47" t="str">
        <f t="shared" si="424"/>
        <v>00001A88</v>
      </c>
      <c r="C6793" s="47" t="str">
        <f>IFERROR(VLOOKUP(B6793,总表!A:B,2,0),"-")</f>
        <v>相框类</v>
      </c>
      <c r="D6793" s="6" t="str">
        <f t="shared" si="425"/>
        <v>相框类</v>
      </c>
      <c r="E6793" s="6" t="str">
        <f>IFERROR(VLOOKUP(B6793,总表!A:D,3,0),"-")</f>
        <v>金阁的照片</v>
      </c>
      <c r="F6793" s="6" t="str">
        <f t="shared" si="426"/>
        <v>金阁的照片</v>
      </c>
      <c r="H6793" s="6" t="str">
        <f>IF(IFERROR(VLOOKUP(B6793,总表!A:D,4,0),"露易")=0," ",IFERROR(VLOOKUP(B6793,总表!A:D,4,0),"-"))</f>
        <v> </v>
      </c>
      <c r="I6793" s="6" t="str">
        <f t="shared" si="427"/>
        <v> </v>
      </c>
    </row>
    <row r="6794" spans="1:9">
      <c r="A6794" s="6">
        <v>6793</v>
      </c>
      <c r="B6794" s="47" t="str">
        <f t="shared" si="424"/>
        <v>00001A89</v>
      </c>
      <c r="C6794" s="47" t="str">
        <f>IFERROR(VLOOKUP(B6794,总表!A:B,2,0),"-")</f>
        <v>相框类</v>
      </c>
      <c r="D6794" s="6" t="str">
        <f t="shared" si="425"/>
        <v>相框类</v>
      </c>
      <c r="E6794" s="51" t="str">
        <f>IFERROR(VLOOKUP(B6794,总表!A:D,3,0),"-")</f>
        <v>凯西的照片</v>
      </c>
      <c r="F6794" s="51" t="str">
        <f t="shared" si="426"/>
        <v>凯西的照片</v>
      </c>
      <c r="H6794" s="6" t="str">
        <f>IF(IFERROR(VLOOKUP(B6794,总表!A:D,4,0),"露易")=0," ",IFERROR(VLOOKUP(B6794,总表!A:D,4,0),"-"))</f>
        <v> </v>
      </c>
      <c r="I6794" s="6" t="str">
        <f t="shared" si="427"/>
        <v> </v>
      </c>
    </row>
    <row r="6795" spans="1:9">
      <c r="A6795" s="6">
        <v>6794</v>
      </c>
      <c r="B6795" s="47" t="str">
        <f t="shared" si="424"/>
        <v>00001A8A</v>
      </c>
      <c r="C6795" s="47" t="str">
        <f>IFERROR(VLOOKUP(B6795,总表!A:B,2,0),"-")</f>
        <v>相框类</v>
      </c>
      <c r="D6795" s="6" t="str">
        <f t="shared" si="425"/>
        <v>相框类</v>
      </c>
      <c r="E6795" s="51" t="str">
        <f>IFERROR(VLOOKUP(B6795,总表!A:D,3,0),"-")</f>
        <v>乌骨鸡的照片</v>
      </c>
      <c r="F6795" s="51" t="str">
        <f t="shared" si="426"/>
        <v>乌骨鸡的照片</v>
      </c>
      <c r="H6795" s="6" t="str">
        <f>IF(IFERROR(VLOOKUP(B6795,总表!A:D,4,0),"露易")=0," ",IFERROR(VLOOKUP(B6795,总表!A:D,4,0),"-"))</f>
        <v> </v>
      </c>
      <c r="I6795" s="6" t="str">
        <f t="shared" si="427"/>
        <v> </v>
      </c>
    </row>
    <row r="6796" spans="1:9">
      <c r="A6796" s="6">
        <v>6795</v>
      </c>
      <c r="B6796" s="47" t="str">
        <f t="shared" si="424"/>
        <v>00001A8B</v>
      </c>
      <c r="C6796" s="47" t="str">
        <f>IFERROR(VLOOKUP(B6796,总表!A:B,2,0),"-")</f>
        <v>相框类</v>
      </c>
      <c r="D6796" s="6" t="str">
        <f t="shared" si="425"/>
        <v>相框类</v>
      </c>
      <c r="E6796" s="6" t="str">
        <f>IFERROR(VLOOKUP(B6796,总表!A:D,3,0),"-")</f>
        <v>阿排的照片</v>
      </c>
      <c r="F6796" s="6" t="str">
        <f t="shared" si="426"/>
        <v>阿排的照片</v>
      </c>
      <c r="H6796" s="6" t="str">
        <f>IF(IFERROR(VLOOKUP(B6796,总表!A:D,4,0),"露易")=0," ",IFERROR(VLOOKUP(B6796,总表!A:D,4,0),"-"))</f>
        <v> </v>
      </c>
      <c r="I6796" s="6" t="str">
        <f t="shared" si="427"/>
        <v> </v>
      </c>
    </row>
    <row r="6797" spans="1:9">
      <c r="A6797" s="6">
        <v>6796</v>
      </c>
      <c r="B6797" s="47" t="str">
        <f t="shared" si="424"/>
        <v>00001A8C</v>
      </c>
      <c r="C6797" s="47" t="str">
        <f>IFERROR(VLOOKUP(B6797,总表!A:B,2,0),"-")</f>
        <v>相框类</v>
      </c>
      <c r="D6797" s="6" t="str">
        <f t="shared" si="425"/>
        <v>相框类</v>
      </c>
      <c r="E6797" s="6" t="str">
        <f>IFERROR(VLOOKUP(B6797,总表!A:D,3,0),"-")</f>
        <v>牧牧的照片</v>
      </c>
      <c r="F6797" s="6" t="str">
        <f t="shared" si="426"/>
        <v>牧牧的照片</v>
      </c>
      <c r="H6797" s="6" t="str">
        <f>IF(IFERROR(VLOOKUP(B6797,总表!A:D,4,0),"露易")=0," ",IFERROR(VLOOKUP(B6797,总表!A:D,4,0),"-"))</f>
        <v> </v>
      </c>
      <c r="I6797" s="6" t="str">
        <f t="shared" si="427"/>
        <v> </v>
      </c>
    </row>
    <row r="6798" spans="1:9">
      <c r="A6798" s="6">
        <v>6797</v>
      </c>
      <c r="B6798" s="47" t="str">
        <f t="shared" si="424"/>
        <v>00001A8D</v>
      </c>
      <c r="C6798" s="47" t="str">
        <f>IFERROR(VLOOKUP(B6798,总表!A:B,2,0),"-")</f>
        <v>相框类</v>
      </c>
      <c r="D6798" s="6" t="str">
        <f t="shared" si="425"/>
        <v>相框类</v>
      </c>
      <c r="E6798" s="6" t="str">
        <f>IFERROR(VLOOKUP(B6798,总表!A:D,3,0),"-")</f>
        <v>晨曦的照片</v>
      </c>
      <c r="F6798" s="6" t="str">
        <f t="shared" si="426"/>
        <v>晨曦的照片</v>
      </c>
      <c r="H6798" s="6" t="str">
        <f>IF(IFERROR(VLOOKUP(B6798,总表!A:D,4,0),"露易")=0," ",IFERROR(VLOOKUP(B6798,总表!A:D,4,0),"-"))</f>
        <v> </v>
      </c>
      <c r="I6798" s="6" t="str">
        <f t="shared" si="427"/>
        <v> </v>
      </c>
    </row>
    <row r="6799" spans="1:9">
      <c r="A6799" s="6">
        <v>6798</v>
      </c>
      <c r="B6799" s="47" t="str">
        <f t="shared" si="424"/>
        <v>00001A8E</v>
      </c>
      <c r="C6799" s="47" t="str">
        <f>IFERROR(VLOOKUP(B6799,总表!A:B,2,0),"-")</f>
        <v>相框类</v>
      </c>
      <c r="D6799" s="6" t="str">
        <f t="shared" si="425"/>
        <v>相框类</v>
      </c>
      <c r="E6799" s="6" t="str">
        <f>IFERROR(VLOOKUP(B6799,总表!A:D,3,0),"-")</f>
        <v>丹丹的照片</v>
      </c>
      <c r="F6799" s="6" t="str">
        <f t="shared" si="426"/>
        <v>丹丹的照片</v>
      </c>
      <c r="H6799" s="6" t="str">
        <f>IF(IFERROR(VLOOKUP(B6799,总表!A:D,4,0),"露易")=0," ",IFERROR(VLOOKUP(B6799,总表!A:D,4,0),"-"))</f>
        <v> </v>
      </c>
      <c r="I6799" s="6" t="str">
        <f t="shared" si="427"/>
        <v> </v>
      </c>
    </row>
    <row r="6800" spans="1:9">
      <c r="A6800" s="6">
        <v>6799</v>
      </c>
      <c r="B6800" s="47" t="str">
        <f t="shared" si="424"/>
        <v>00001A8F</v>
      </c>
      <c r="C6800" s="47" t="str">
        <f>IFERROR(VLOOKUP(B6800,总表!A:B,2,0),"-")</f>
        <v>相框类</v>
      </c>
      <c r="D6800" s="6" t="str">
        <f t="shared" si="425"/>
        <v>相框类</v>
      </c>
      <c r="E6800" s="6" t="str">
        <f>IFERROR(VLOOKUP(B6800,总表!A:D,3,0),"-")</f>
        <v>玉兰的照片</v>
      </c>
      <c r="F6800" s="6" t="str">
        <f t="shared" si="426"/>
        <v>玉兰的照片</v>
      </c>
      <c r="H6800" s="6" t="str">
        <f>IF(IFERROR(VLOOKUP(B6800,总表!A:D,4,0),"露易")=0," ",IFERROR(VLOOKUP(B6800,总表!A:D,4,0),"-"))</f>
        <v> </v>
      </c>
      <c r="I6800" s="6" t="str">
        <f t="shared" si="427"/>
        <v> </v>
      </c>
    </row>
    <row r="6801" spans="1:9">
      <c r="A6801" s="6">
        <v>6800</v>
      </c>
      <c r="B6801" s="47" t="str">
        <f t="shared" si="424"/>
        <v>00001A90</v>
      </c>
      <c r="C6801" s="47" t="str">
        <f>IFERROR(VLOOKUP(B6801,总表!A:B,2,0),"-")</f>
        <v>相框类</v>
      </c>
      <c r="D6801" s="6" t="str">
        <f t="shared" si="425"/>
        <v>相框类</v>
      </c>
      <c r="E6801" s="6" t="str">
        <f>IFERROR(VLOOKUP(B6801,总表!A:D,3,0),"-")</f>
        <v>阿泥的照片</v>
      </c>
      <c r="F6801" s="6" t="str">
        <f t="shared" si="426"/>
        <v>阿泥的照片</v>
      </c>
      <c r="H6801" s="6" t="str">
        <f>IF(IFERROR(VLOOKUP(B6801,总表!A:D,4,0),"露易")=0," ",IFERROR(VLOOKUP(B6801,总表!A:D,4,0),"-"))</f>
        <v> </v>
      </c>
      <c r="I6801" s="6" t="str">
        <f t="shared" si="427"/>
        <v> </v>
      </c>
    </row>
    <row r="6802" spans="1:9">
      <c r="A6802" s="6">
        <v>6801</v>
      </c>
      <c r="B6802" s="47" t="str">
        <f t="shared" si="424"/>
        <v>00001A91</v>
      </c>
      <c r="C6802" s="47" t="str">
        <f>IFERROR(VLOOKUP(B6802,总表!A:B,2,0),"-")</f>
        <v>相框类</v>
      </c>
      <c r="D6802" s="6" t="str">
        <f t="shared" si="425"/>
        <v>相框类</v>
      </c>
      <c r="E6802" s="51" t="str">
        <f>IFERROR(VLOOKUP(B6802,总表!A:D,3,0),"-")</f>
        <v>鳄罗思的照片</v>
      </c>
      <c r="F6802" s="51" t="str">
        <f t="shared" si="426"/>
        <v>鳄罗思的照片</v>
      </c>
      <c r="H6802" s="6" t="str">
        <f>IF(IFERROR(VLOOKUP(B6802,总表!A:D,4,0),"露易")=0," ",IFERROR(VLOOKUP(B6802,总表!A:D,4,0),"-"))</f>
        <v> </v>
      </c>
      <c r="I6802" s="6" t="str">
        <f t="shared" si="427"/>
        <v> </v>
      </c>
    </row>
    <row r="6803" spans="1:9">
      <c r="A6803" s="6">
        <v>6802</v>
      </c>
      <c r="B6803" s="47" t="str">
        <f t="shared" si="424"/>
        <v>00001A92</v>
      </c>
      <c r="C6803" s="47" t="str">
        <f>IFERROR(VLOOKUP(B6803,总表!A:B,2,0),"-")</f>
        <v>相框类</v>
      </c>
      <c r="D6803" s="6" t="str">
        <f t="shared" si="425"/>
        <v>相框类</v>
      </c>
      <c r="E6803" s="6" t="str">
        <f>IFERROR(VLOOKUP(B6803,总表!A:D,3,0),"-")</f>
        <v>丰年的照片</v>
      </c>
      <c r="F6803" s="6" t="str">
        <f t="shared" si="426"/>
        <v>丰年的照片</v>
      </c>
      <c r="H6803" s="6" t="str">
        <f>IF(IFERROR(VLOOKUP(B6803,总表!A:D,4,0),"露易")=0," ",IFERROR(VLOOKUP(B6803,总表!A:D,4,0),"-"))</f>
        <v> </v>
      </c>
      <c r="I6803" s="6" t="str">
        <f t="shared" si="427"/>
        <v> </v>
      </c>
    </row>
    <row r="6804" spans="1:9">
      <c r="A6804" s="6">
        <v>6803</v>
      </c>
      <c r="B6804" s="47" t="str">
        <f t="shared" si="424"/>
        <v>00001A93</v>
      </c>
      <c r="C6804" s="47" t="str">
        <f>IFERROR(VLOOKUP(B6804,总表!A:B,2,0),"-")</f>
        <v>相框类</v>
      </c>
      <c r="D6804" s="6" t="str">
        <f t="shared" si="425"/>
        <v>相框类</v>
      </c>
      <c r="E6804" s="6" t="str">
        <f>IFERROR(VLOOKUP(B6804,总表!A:D,3,0),"-")</f>
        <v>大和的照片</v>
      </c>
      <c r="F6804" s="6" t="str">
        <f t="shared" si="426"/>
        <v>大和的照片</v>
      </c>
      <c r="H6804" s="6" t="str">
        <f>IF(IFERROR(VLOOKUP(B6804,总表!A:D,4,0),"露易")=0," ",IFERROR(VLOOKUP(B6804,总表!A:D,4,0),"-"))</f>
        <v> </v>
      </c>
      <c r="I6804" s="6" t="str">
        <f t="shared" si="427"/>
        <v> </v>
      </c>
    </row>
    <row r="6805" spans="1:9">
      <c r="A6805" s="6">
        <v>6804</v>
      </c>
      <c r="B6805" s="47" t="str">
        <f t="shared" si="424"/>
        <v>00001A94</v>
      </c>
      <c r="C6805" s="47" t="str">
        <f>IFERROR(VLOOKUP(B6805,总表!A:B,2,0),"-")</f>
        <v>相框类</v>
      </c>
      <c r="D6805" s="6" t="str">
        <f t="shared" si="425"/>
        <v>相框类</v>
      </c>
      <c r="E6805" s="6" t="str">
        <f>IFERROR(VLOOKUP(B6805,总表!A:D,3,0),"-")</f>
        <v>海德的照片</v>
      </c>
      <c r="F6805" s="6" t="str">
        <f t="shared" si="426"/>
        <v>海德的照片</v>
      </c>
      <c r="H6805" s="6" t="str">
        <f>IF(IFERROR(VLOOKUP(B6805,总表!A:D,4,0),"露易")=0," ",IFERROR(VLOOKUP(B6805,总表!A:D,4,0),"-"))</f>
        <v> </v>
      </c>
      <c r="I6805" s="6" t="str">
        <f t="shared" si="427"/>
        <v> </v>
      </c>
    </row>
    <row r="6806" spans="1:9">
      <c r="A6806" s="6">
        <v>6805</v>
      </c>
      <c r="B6806" s="47" t="str">
        <f t="shared" si="424"/>
        <v>00001A95</v>
      </c>
      <c r="C6806" s="47" t="str">
        <f>IFERROR(VLOOKUP(B6806,总表!A:B,2,0),"-")</f>
        <v>相框类</v>
      </c>
      <c r="D6806" s="6" t="str">
        <f t="shared" si="425"/>
        <v>相框类</v>
      </c>
      <c r="E6806" s="51" t="str">
        <f>IFERROR(VLOOKUP(B6806,总表!A:D,3,0),"-")</f>
        <v>爱莉的照片</v>
      </c>
      <c r="F6806" s="51" t="str">
        <f t="shared" si="426"/>
        <v>爱莉的照片</v>
      </c>
      <c r="H6806" s="6" t="str">
        <f>IF(IFERROR(VLOOKUP(B6806,总表!A:D,4,0),"露易")=0," ",IFERROR(VLOOKUP(B6806,总表!A:D,4,0),"-"))</f>
        <v> </v>
      </c>
      <c r="I6806" s="6" t="str">
        <f t="shared" si="427"/>
        <v> </v>
      </c>
    </row>
    <row r="6807" spans="1:9">
      <c r="A6807" s="6">
        <v>6806</v>
      </c>
      <c r="B6807" s="47" t="str">
        <f t="shared" si="424"/>
        <v>00001A96</v>
      </c>
      <c r="C6807" s="47" t="str">
        <f>IFERROR(VLOOKUP(B6807,总表!A:B,2,0),"-")</f>
        <v>相框类</v>
      </c>
      <c r="D6807" s="6" t="str">
        <f t="shared" si="425"/>
        <v>相框类</v>
      </c>
      <c r="E6807" s="6" t="str">
        <f>IFERROR(VLOOKUP(B6807,总表!A:D,3,0),"-")</f>
        <v>阿龙的照片</v>
      </c>
      <c r="F6807" s="6" t="str">
        <f t="shared" si="426"/>
        <v>阿龙的照片</v>
      </c>
      <c r="H6807" s="6" t="str">
        <f>IF(IFERROR(VLOOKUP(B6807,总表!A:D,4,0),"露易")=0," ",IFERROR(VLOOKUP(B6807,总表!A:D,4,0),"-"))</f>
        <v> </v>
      </c>
      <c r="I6807" s="6" t="str">
        <f t="shared" si="427"/>
        <v> </v>
      </c>
    </row>
    <row r="6808" spans="1:9">
      <c r="A6808" s="6">
        <v>6807</v>
      </c>
      <c r="B6808" s="47" t="str">
        <f t="shared" si="424"/>
        <v>00001A97</v>
      </c>
      <c r="C6808" s="47" t="str">
        <f>IFERROR(VLOOKUP(B6808,总表!A:B,2,0),"-")</f>
        <v>相框类</v>
      </c>
      <c r="D6808" s="6" t="str">
        <f t="shared" si="425"/>
        <v>相框类</v>
      </c>
      <c r="E6808" s="6" t="str">
        <f>IFERROR(VLOOKUP(B6808,总表!A:D,3,0),"-")</f>
        <v>音音的照片</v>
      </c>
      <c r="F6808" s="6" t="str">
        <f t="shared" si="426"/>
        <v>音音的照片</v>
      </c>
      <c r="H6808" s="6" t="str">
        <f>IF(IFERROR(VLOOKUP(B6808,总表!A:D,4,0),"露易")=0," ",IFERROR(VLOOKUP(B6808,总表!A:D,4,0),"-"))</f>
        <v> </v>
      </c>
      <c r="I6808" s="6" t="str">
        <f t="shared" si="427"/>
        <v> </v>
      </c>
    </row>
    <row r="6809" spans="1:9">
      <c r="A6809" s="6">
        <v>6808</v>
      </c>
      <c r="B6809" s="47" t="str">
        <f t="shared" si="424"/>
        <v>00001A98</v>
      </c>
      <c r="C6809" s="47" t="str">
        <f>IFERROR(VLOOKUP(B6809,总表!A:B,2,0),"-")</f>
        <v>相框类</v>
      </c>
      <c r="D6809" s="6" t="str">
        <f t="shared" si="425"/>
        <v>相框类</v>
      </c>
      <c r="E6809" s="6" t="str">
        <f>IFERROR(VLOOKUP(B6809,总表!A:D,3,0),"-")</f>
        <v>小健的照片</v>
      </c>
      <c r="F6809" s="6" t="str">
        <f t="shared" si="426"/>
        <v>小健的照片</v>
      </c>
      <c r="H6809" s="6" t="str">
        <f>IF(IFERROR(VLOOKUP(B6809,总表!A:D,4,0),"露易")=0," ",IFERROR(VLOOKUP(B6809,总表!A:D,4,0),"-"))</f>
        <v> </v>
      </c>
      <c r="I6809" s="6" t="str">
        <f t="shared" si="427"/>
        <v> </v>
      </c>
    </row>
    <row r="6810" spans="1:9">
      <c r="A6810" s="6">
        <v>6809</v>
      </c>
      <c r="B6810" s="47" t="str">
        <f t="shared" si="424"/>
        <v>00001A99</v>
      </c>
      <c r="C6810" s="47" t="str">
        <f>IFERROR(VLOOKUP(B6810,总表!A:B,2,0),"-")</f>
        <v>-</v>
      </c>
      <c r="D6810" s="6" t="str">
        <f t="shared" si="425"/>
        <v>-</v>
      </c>
      <c r="E6810" s="6" t="str">
        <f>IFERROR(VLOOKUP(B6810,总表!A:D,3,0),"-")</f>
        <v>-</v>
      </c>
      <c r="F6810" s="6" t="str">
        <f t="shared" si="426"/>
        <v>-</v>
      </c>
      <c r="H6810" s="6" t="str">
        <f>IF(IFERROR(VLOOKUP(B6810,总表!A:D,4,0),"露易")=0," ",IFERROR(VLOOKUP(B6810,总表!A:D,4,0),"-"))</f>
        <v>-</v>
      </c>
      <c r="I6810" s="6" t="str">
        <f t="shared" si="427"/>
        <v>-</v>
      </c>
    </row>
    <row r="6811" spans="1:9">
      <c r="A6811" s="6">
        <v>6810</v>
      </c>
      <c r="B6811" s="47" t="str">
        <f t="shared" si="424"/>
        <v>00001A9A</v>
      </c>
      <c r="C6811" s="47" t="str">
        <f>IFERROR(VLOOKUP(B6811,总表!A:B,2,0),"-")</f>
        <v>-</v>
      </c>
      <c r="D6811" s="6" t="str">
        <f t="shared" si="425"/>
        <v>-</v>
      </c>
      <c r="E6811" s="6" t="str">
        <f>IFERROR(VLOOKUP(B6811,总表!A:D,3,0),"-")</f>
        <v>-</v>
      </c>
      <c r="F6811" s="6" t="str">
        <f t="shared" si="426"/>
        <v>-</v>
      </c>
      <c r="H6811" s="6" t="str">
        <f>IF(IFERROR(VLOOKUP(B6811,总表!A:D,4,0),"露易")=0," ",IFERROR(VLOOKUP(B6811,总表!A:D,4,0),"-"))</f>
        <v>-</v>
      </c>
      <c r="I6811" s="6" t="str">
        <f t="shared" si="427"/>
        <v>-</v>
      </c>
    </row>
    <row r="6812" spans="1:9">
      <c r="A6812" s="6">
        <v>6811</v>
      </c>
      <c r="B6812" s="47" t="str">
        <f t="shared" si="424"/>
        <v>00001A9B</v>
      </c>
      <c r="C6812" s="47" t="str">
        <f>IFERROR(VLOOKUP(B6812,总表!A:B,2,0),"-")</f>
        <v>上衣</v>
      </c>
      <c r="D6812" s="6" t="str">
        <f t="shared" si="425"/>
        <v>上衣</v>
      </c>
      <c r="E6812" s="6" t="str">
        <f>IFERROR(VLOOKUP(B6812,总表!A:D,3,0),"-")</f>
        <v>嘉顿格纹衬衫</v>
      </c>
      <c r="F6812" s="6" t="str">
        <f t="shared" si="426"/>
        <v>嘉顿格纹衬衫</v>
      </c>
      <c r="H6812" s="51" t="str">
        <f>IF(IFERROR(VLOOKUP(B6812,总表!A:D,4,0),"露易")=0," ",IFERROR(VLOOKUP(B6812,总表!A:D,4,0),"-"))</f>
        <v>红色</v>
      </c>
      <c r="I6812" s="51" t="str">
        <f t="shared" si="427"/>
        <v>红色</v>
      </c>
    </row>
    <row r="6813" spans="1:9">
      <c r="A6813" s="6">
        <v>6812</v>
      </c>
      <c r="B6813" s="47" t="str">
        <f t="shared" si="424"/>
        <v>00001A9C</v>
      </c>
      <c r="C6813" s="47" t="str">
        <f>IFERROR(VLOOKUP(B6813,总表!A:B,2,0),"-")</f>
        <v>-</v>
      </c>
      <c r="D6813" s="6" t="str">
        <f t="shared" si="425"/>
        <v>-</v>
      </c>
      <c r="E6813" s="6" t="str">
        <f>IFERROR(VLOOKUP(B6813,总表!A:D,3,0),"-")</f>
        <v>-</v>
      </c>
      <c r="F6813" s="6" t="str">
        <f t="shared" si="426"/>
        <v>-</v>
      </c>
      <c r="H6813" s="6" t="str">
        <f>IF(IFERROR(VLOOKUP(B6813,总表!A:D,4,0),"露易")=0," ",IFERROR(VLOOKUP(B6813,总表!A:D,4,0),"-"))</f>
        <v>-</v>
      </c>
      <c r="I6813" s="6" t="str">
        <f t="shared" si="427"/>
        <v>-</v>
      </c>
    </row>
    <row r="6814" spans="1:9">
      <c r="A6814" s="6">
        <v>6813</v>
      </c>
      <c r="B6814" s="47" t="str">
        <f t="shared" si="424"/>
        <v>00001A9D</v>
      </c>
      <c r="C6814" s="50" t="str">
        <f>IFERROR(VLOOKUP(B6814,总表!A:B,2,0),"-")</f>
        <v>摆设类</v>
      </c>
      <c r="D6814" s="51" t="str">
        <f t="shared" si="425"/>
        <v>摆设类</v>
      </c>
      <c r="E6814" s="6" t="str">
        <f>IFERROR(VLOOKUP(B6814,总表!A:D,3,0),"-")</f>
        <v>とたけけライブのイス</v>
      </c>
      <c r="F6814" s="6" t="str">
        <f t="shared" si="426"/>
        <v>とたけけライブのイス</v>
      </c>
      <c r="H6814" s="6" t="str">
        <f>IF(IFERROR(VLOOKUP(B6814,总表!A:D,4,0),"露易")=0," ",IFERROR(VLOOKUP(B6814,总表!A:D,4,0),"-"))</f>
        <v> </v>
      </c>
      <c r="I6814" s="6" t="str">
        <f t="shared" si="427"/>
        <v> </v>
      </c>
    </row>
    <row r="6815" spans="1:9">
      <c r="A6815" s="6">
        <v>6814</v>
      </c>
      <c r="B6815" s="47" t="str">
        <f t="shared" si="424"/>
        <v>00001A9E</v>
      </c>
      <c r="C6815" s="47" t="str">
        <f>IFERROR(VLOOKUP(B6815,总表!A:B,2,0),"-")</f>
        <v>-</v>
      </c>
      <c r="D6815" s="6" t="str">
        <f t="shared" si="425"/>
        <v>-</v>
      </c>
      <c r="E6815" s="6" t="str">
        <f>IFERROR(VLOOKUP(B6815,总表!A:D,3,0),"-")</f>
        <v>-</v>
      </c>
      <c r="F6815" s="6" t="str">
        <f t="shared" si="426"/>
        <v>-</v>
      </c>
      <c r="H6815" s="6" t="str">
        <f>IF(IFERROR(VLOOKUP(B6815,总表!A:D,4,0),"露易")=0," ",IFERROR(VLOOKUP(B6815,总表!A:D,4,0),"-"))</f>
        <v>-</v>
      </c>
      <c r="I6815" s="6" t="str">
        <f t="shared" si="427"/>
        <v>-</v>
      </c>
    </row>
    <row r="6816" spans="1:9">
      <c r="A6816" s="6">
        <v>6815</v>
      </c>
      <c r="B6816" s="47" t="str">
        <f t="shared" si="424"/>
        <v>00001A9F</v>
      </c>
      <c r="C6816" s="47" t="str">
        <f>IFERROR(VLOOKUP(B6816,总表!A:B,2,0),"-")</f>
        <v>-</v>
      </c>
      <c r="D6816" s="6" t="str">
        <f t="shared" si="425"/>
        <v>-</v>
      </c>
      <c r="E6816" s="6" t="str">
        <f>IFERROR(VLOOKUP(B6816,总表!A:D,3,0),"-")</f>
        <v>-</v>
      </c>
      <c r="F6816" s="6" t="str">
        <f t="shared" si="426"/>
        <v>-</v>
      </c>
      <c r="H6816" s="6" t="str">
        <f>IF(IFERROR(VLOOKUP(B6816,总表!A:D,4,0),"露易")=0," ",IFERROR(VLOOKUP(B6816,总表!A:D,4,0),"-"))</f>
        <v>-</v>
      </c>
      <c r="I6816" s="6" t="str">
        <f t="shared" si="427"/>
        <v>-</v>
      </c>
    </row>
    <row r="6817" spans="1:9">
      <c r="A6817" s="6">
        <v>6816</v>
      </c>
      <c r="B6817" s="47" t="str">
        <f t="shared" si="424"/>
        <v>00001AA0</v>
      </c>
      <c r="C6817" s="47" t="str">
        <f>IFERROR(VLOOKUP(B6817,总表!A:B,2,0),"-")</f>
        <v>-</v>
      </c>
      <c r="D6817" s="6" t="str">
        <f t="shared" si="425"/>
        <v>-</v>
      </c>
      <c r="E6817" s="6" t="str">
        <f>IFERROR(VLOOKUP(B6817,总表!A:D,3,0),"-")</f>
        <v>-</v>
      </c>
      <c r="F6817" s="6" t="str">
        <f t="shared" si="426"/>
        <v>-</v>
      </c>
      <c r="H6817" s="6" t="str">
        <f>IF(IFERROR(VLOOKUP(B6817,总表!A:D,4,0),"露易")=0," ",IFERROR(VLOOKUP(B6817,总表!A:D,4,0),"-"))</f>
        <v>-</v>
      </c>
      <c r="I6817" s="6" t="str">
        <f t="shared" si="427"/>
        <v>-</v>
      </c>
    </row>
    <row r="6818" spans="1:9">
      <c r="A6818" s="6">
        <v>6817</v>
      </c>
      <c r="B6818" s="47" t="str">
        <f t="shared" si="424"/>
        <v>00001AA1</v>
      </c>
      <c r="C6818" s="47" t="str">
        <f>IFERROR(VLOOKUP(B6818,总表!A:B,2,0),"-")</f>
        <v>-</v>
      </c>
      <c r="D6818" s="6" t="str">
        <f t="shared" si="425"/>
        <v>-</v>
      </c>
      <c r="E6818" s="6" t="str">
        <f>IFERROR(VLOOKUP(B6818,总表!A:D,3,0),"-")</f>
        <v>-</v>
      </c>
      <c r="F6818" s="6" t="str">
        <f t="shared" si="426"/>
        <v>-</v>
      </c>
      <c r="H6818" s="6" t="str">
        <f>IF(IFERROR(VLOOKUP(B6818,总表!A:D,4,0),"露易")=0," ",IFERROR(VLOOKUP(B6818,总表!A:D,4,0),"-"))</f>
        <v>-</v>
      </c>
      <c r="I6818" s="6" t="str">
        <f t="shared" si="427"/>
        <v>-</v>
      </c>
    </row>
    <row r="6819" spans="1:9">
      <c r="A6819" s="6">
        <v>6818</v>
      </c>
      <c r="B6819" s="47" t="str">
        <f t="shared" si="424"/>
        <v>00001AA2</v>
      </c>
      <c r="C6819" s="50" t="str">
        <f>IFERROR(VLOOKUP(B6819,总表!A:B,2,0),"-")</f>
        <v>摆设类</v>
      </c>
      <c r="D6819" s="51" t="str">
        <f t="shared" si="425"/>
        <v>摆设类</v>
      </c>
      <c r="E6819" s="6" t="str">
        <f>IFERROR(VLOOKUP(B6819,总表!A:D,3,0),"-")</f>
        <v>挂饰</v>
      </c>
      <c r="F6819" s="6" t="str">
        <f t="shared" si="426"/>
        <v>挂饰</v>
      </c>
      <c r="H6819" s="6" t="str">
        <f>IF(IFERROR(VLOOKUP(B6819,总表!A:D,4,0),"露易")=0," ",IFERROR(VLOOKUP(B6819,总表!A:D,4,0),"-"))</f>
        <v> </v>
      </c>
      <c r="I6819" s="6" t="str">
        <f t="shared" si="427"/>
        <v> </v>
      </c>
    </row>
    <row r="6820" spans="1:9">
      <c r="A6820" s="6">
        <v>6819</v>
      </c>
      <c r="B6820" s="47" t="str">
        <f t="shared" si="424"/>
        <v>00001AA3</v>
      </c>
      <c r="C6820" s="47" t="str">
        <f>IFERROR(VLOOKUP(B6820,总表!A:B,2,0),"-")</f>
        <v>上衣</v>
      </c>
      <c r="D6820" s="6" t="str">
        <f t="shared" si="425"/>
        <v>上衣</v>
      </c>
      <c r="E6820" s="51" t="str">
        <f>IFERROR(VLOOKUP(B6820,总表!A:D,3,0),"-")</f>
        <v>凤梨夏威夷衬衫</v>
      </c>
      <c r="F6820" s="51" t="str">
        <f t="shared" si="426"/>
        <v>凤梨夏威夷衬衫</v>
      </c>
      <c r="H6820" s="51" t="str">
        <f>IF(IFERROR(VLOOKUP(B6820,总表!A:D,4,0),"露易")=0," ",IFERROR(VLOOKUP(B6820,总表!A:D,4,0),"-"))</f>
        <v>红色</v>
      </c>
      <c r="I6820" s="51" t="str">
        <f t="shared" si="427"/>
        <v>红色</v>
      </c>
    </row>
    <row r="6821" spans="1:9">
      <c r="A6821" s="6">
        <v>6820</v>
      </c>
      <c r="B6821" s="47" t="str">
        <f t="shared" si="424"/>
        <v>00001AA4</v>
      </c>
      <c r="C6821" s="47" t="str">
        <f>IFERROR(VLOOKUP(B6821,总表!A:B,2,0),"-")</f>
        <v>上衣</v>
      </c>
      <c r="D6821" s="6" t="str">
        <f t="shared" si="425"/>
        <v>上衣</v>
      </c>
      <c r="E6821" s="51" t="str">
        <f>IFERROR(VLOOKUP(B6821,总表!A:D,3,0),"-")</f>
        <v>凤梨夏威夷衬衫</v>
      </c>
      <c r="F6821" s="51" t="str">
        <f t="shared" si="426"/>
        <v>凤梨夏威夷衬衫</v>
      </c>
      <c r="H6821" s="6" t="str">
        <f>IF(IFERROR(VLOOKUP(B6821,总表!A:D,4,0),"露易")=0," ",IFERROR(VLOOKUP(B6821,总表!A:D,4,0),"-"))</f>
        <v>黄色</v>
      </c>
      <c r="I6821" s="6" t="str">
        <f t="shared" si="427"/>
        <v>黄色</v>
      </c>
    </row>
    <row r="6822" spans="1:9">
      <c r="A6822" s="6">
        <v>6821</v>
      </c>
      <c r="B6822" s="47" t="str">
        <f t="shared" si="424"/>
        <v>00001AA5</v>
      </c>
      <c r="C6822" s="47" t="str">
        <f>IFERROR(VLOOKUP(B6822,总表!A:B,2,0),"-")</f>
        <v>上衣</v>
      </c>
      <c r="D6822" s="6" t="str">
        <f t="shared" si="425"/>
        <v>上衣</v>
      </c>
      <c r="E6822" s="51" t="str">
        <f>IFERROR(VLOOKUP(B6822,总表!A:D,3,0),"-")</f>
        <v>凤梨夏威夷衬衫</v>
      </c>
      <c r="F6822" s="51" t="str">
        <f t="shared" si="426"/>
        <v>凤梨夏威夷衬衫</v>
      </c>
      <c r="H6822" s="51" t="str">
        <f>IF(IFERROR(VLOOKUP(B6822,总表!A:D,4,0),"露易")=0," ",IFERROR(VLOOKUP(B6822,总表!A:D,4,0),"-"))</f>
        <v>绿色</v>
      </c>
      <c r="I6822" s="51" t="str">
        <f t="shared" si="427"/>
        <v>绿色</v>
      </c>
    </row>
    <row r="6823" spans="1:9">
      <c r="A6823" s="6">
        <v>6822</v>
      </c>
      <c r="B6823" s="47" t="str">
        <f t="shared" si="424"/>
        <v>00001AA6</v>
      </c>
      <c r="C6823" s="47" t="str">
        <f>IFERROR(VLOOKUP(B6823,总表!A:B,2,0),"-")</f>
        <v>上衣</v>
      </c>
      <c r="D6823" s="6" t="str">
        <f t="shared" si="425"/>
        <v>上衣</v>
      </c>
      <c r="E6823" s="6" t="str">
        <f>IFERROR(VLOOKUP(B6823,总表!A:D,3,0),"-")</f>
        <v>最闪耀星星上衣</v>
      </c>
      <c r="F6823" s="6" t="str">
        <f t="shared" si="426"/>
        <v>最闪耀星星上衣</v>
      </c>
      <c r="H6823" s="6" t="str">
        <f>IF(IFERROR(VLOOKUP(B6823,总表!A:D,4,0),"露易")=0," ",IFERROR(VLOOKUP(B6823,总表!A:D,4,0),"-"))</f>
        <v>紫色</v>
      </c>
      <c r="I6823" s="6" t="str">
        <f t="shared" si="427"/>
        <v>紫色</v>
      </c>
    </row>
    <row r="6824" spans="1:9">
      <c r="A6824" s="6">
        <v>6823</v>
      </c>
      <c r="B6824" s="47" t="str">
        <f t="shared" si="424"/>
        <v>00001AA7</v>
      </c>
      <c r="C6824" s="47" t="str">
        <f>IFERROR(VLOOKUP(B6824,总表!A:B,2,0),"-")</f>
        <v>-</v>
      </c>
      <c r="D6824" s="6" t="str">
        <f t="shared" si="425"/>
        <v>-</v>
      </c>
      <c r="E6824" s="6" t="str">
        <f>IFERROR(VLOOKUP(B6824,总表!A:D,3,0),"-")</f>
        <v>-</v>
      </c>
      <c r="F6824" s="6" t="str">
        <f t="shared" si="426"/>
        <v>-</v>
      </c>
      <c r="H6824" s="6" t="str">
        <f>IF(IFERROR(VLOOKUP(B6824,总表!A:D,4,0),"露易")=0," ",IFERROR(VLOOKUP(B6824,总表!A:D,4,0),"-"))</f>
        <v>-</v>
      </c>
      <c r="I6824" s="6" t="str">
        <f t="shared" si="427"/>
        <v>-</v>
      </c>
    </row>
    <row r="6825" spans="1:9">
      <c r="A6825" s="6">
        <v>6824</v>
      </c>
      <c r="B6825" s="47" t="str">
        <f t="shared" si="424"/>
        <v>00001AA8</v>
      </c>
      <c r="C6825" s="47" t="str">
        <f>IFERROR(VLOOKUP(B6825,总表!A:B,2,0),"-")</f>
        <v>-</v>
      </c>
      <c r="D6825" s="6" t="str">
        <f t="shared" si="425"/>
        <v>-</v>
      </c>
      <c r="E6825" s="6" t="str">
        <f>IFERROR(VLOOKUP(B6825,总表!A:D,3,0),"-")</f>
        <v>-</v>
      </c>
      <c r="F6825" s="6" t="str">
        <f t="shared" si="426"/>
        <v>-</v>
      </c>
      <c r="H6825" s="6" t="str">
        <f>IF(IFERROR(VLOOKUP(B6825,总表!A:D,4,0),"露易")=0," ",IFERROR(VLOOKUP(B6825,总表!A:D,4,0),"-"))</f>
        <v>-</v>
      </c>
      <c r="I6825" s="6" t="str">
        <f t="shared" si="427"/>
        <v>-</v>
      </c>
    </row>
    <row r="6826" spans="1:9">
      <c r="A6826" s="6">
        <v>6825</v>
      </c>
      <c r="B6826" s="47" t="str">
        <f t="shared" si="424"/>
        <v>00001AA9</v>
      </c>
      <c r="C6826" s="47" t="str">
        <f>IFERROR(VLOOKUP(B6826,总表!A:B,2,0),"-")</f>
        <v>-</v>
      </c>
      <c r="D6826" s="6" t="str">
        <f t="shared" si="425"/>
        <v>-</v>
      </c>
      <c r="E6826" s="6" t="str">
        <f>IFERROR(VLOOKUP(B6826,总表!A:D,3,0),"-")</f>
        <v>-</v>
      </c>
      <c r="F6826" s="6" t="str">
        <f t="shared" si="426"/>
        <v>-</v>
      </c>
      <c r="H6826" s="6" t="str">
        <f>IF(IFERROR(VLOOKUP(B6826,总表!A:D,4,0),"露易")=0," ",IFERROR(VLOOKUP(B6826,总表!A:D,4,0),"-"))</f>
        <v>-</v>
      </c>
      <c r="I6826" s="6" t="str">
        <f t="shared" si="427"/>
        <v>-</v>
      </c>
    </row>
    <row r="6827" spans="1:9">
      <c r="A6827" s="6">
        <v>6826</v>
      </c>
      <c r="B6827" s="47" t="str">
        <f t="shared" si="424"/>
        <v>00001AAA</v>
      </c>
      <c r="C6827" s="50" t="str">
        <f>IFERROR(VLOOKUP(B6827,总表!A:B,2,0),"-")</f>
        <v>摆设类</v>
      </c>
      <c r="D6827" s="51" t="str">
        <f t="shared" si="425"/>
        <v>摆设类</v>
      </c>
      <c r="E6827" s="6" t="str">
        <f>IFERROR(VLOOKUP(B6827,总表!A:D,3,0),"-")</f>
        <v>星光</v>
      </c>
      <c r="F6827" s="6" t="str">
        <f t="shared" si="426"/>
        <v>星光</v>
      </c>
      <c r="H6827" s="6" t="str">
        <f>IF(IFERROR(VLOOKUP(B6827,总表!A:D,4,0),"露易")=0," ",IFERROR(VLOOKUP(B6827,总表!A:D,4,0),"-"))</f>
        <v> </v>
      </c>
      <c r="I6827" s="6" t="str">
        <f t="shared" si="427"/>
        <v> </v>
      </c>
    </row>
    <row r="6828" spans="1:9">
      <c r="A6828" s="6">
        <v>6827</v>
      </c>
      <c r="B6828" s="47" t="str">
        <f t="shared" si="424"/>
        <v>00001AAB</v>
      </c>
      <c r="C6828" s="50" t="str">
        <f>IFERROR(VLOOKUP(B6828,总表!A:B,2,0),"-")</f>
        <v>摆设类</v>
      </c>
      <c r="D6828" s="51" t="str">
        <f t="shared" si="425"/>
        <v>摆设类</v>
      </c>
      <c r="E6828" s="6" t="str">
        <f>IFERROR(VLOOKUP(B6828,总表!A:D,3,0),"-")</f>
        <v>星星挂饰</v>
      </c>
      <c r="F6828" s="6" t="str">
        <f t="shared" si="426"/>
        <v>星星挂饰</v>
      </c>
      <c r="H6828" s="6" t="str">
        <f>IF(IFERROR(VLOOKUP(B6828,总表!A:D,4,0),"露易")=0," ",IFERROR(VLOOKUP(B6828,总表!A:D,4,0),"-"))</f>
        <v> </v>
      </c>
      <c r="I6828" s="6" t="str">
        <f t="shared" si="427"/>
        <v> </v>
      </c>
    </row>
    <row r="6829" spans="1:9">
      <c r="A6829" s="6">
        <v>6828</v>
      </c>
      <c r="B6829" s="47" t="str">
        <f t="shared" si="424"/>
        <v>00001AAC</v>
      </c>
      <c r="C6829" s="47" t="str">
        <f>IFERROR(VLOOKUP(B6829,总表!A:B,2,0),"-")</f>
        <v>-</v>
      </c>
      <c r="D6829" s="6" t="str">
        <f t="shared" si="425"/>
        <v>-</v>
      </c>
      <c r="E6829" s="6" t="str">
        <f>IFERROR(VLOOKUP(B6829,总表!A:D,3,0),"-")</f>
        <v>-</v>
      </c>
      <c r="F6829" s="6" t="str">
        <f t="shared" si="426"/>
        <v>-</v>
      </c>
      <c r="H6829" s="6" t="str">
        <f>IF(IFERROR(VLOOKUP(B6829,总表!A:D,4,0),"露易")=0," ",IFERROR(VLOOKUP(B6829,总表!A:D,4,0),"-"))</f>
        <v>-</v>
      </c>
      <c r="I6829" s="6" t="str">
        <f t="shared" si="427"/>
        <v>-</v>
      </c>
    </row>
    <row r="6830" spans="1:9">
      <c r="A6830" s="6">
        <v>6829</v>
      </c>
      <c r="B6830" s="47" t="str">
        <f t="shared" si="424"/>
        <v>00001AAD</v>
      </c>
      <c r="C6830" s="50" t="str">
        <f>IFERROR(VLOOKUP(B6830,总表!A:B,2,0),"-")</f>
        <v>摆设类</v>
      </c>
      <c r="D6830" s="51" t="str">
        <f t="shared" si="425"/>
        <v>摆设类</v>
      </c>
      <c r="E6830" s="6" t="str">
        <f>IFERROR(VLOOKUP(B6830,总表!A:D,3,0),"-")</f>
        <v>新月椅</v>
      </c>
      <c r="F6830" s="6" t="str">
        <f t="shared" si="426"/>
        <v>新月椅</v>
      </c>
      <c r="H6830" s="6" t="str">
        <f>IF(IFERROR(VLOOKUP(B6830,总表!A:D,4,0),"露易")=0," ",IFERROR(VLOOKUP(B6830,总表!A:D,4,0),"-"))</f>
        <v> </v>
      </c>
      <c r="I6830" s="6" t="str">
        <f t="shared" si="427"/>
        <v> </v>
      </c>
    </row>
    <row r="6831" spans="1:9">
      <c r="A6831" s="6">
        <v>6830</v>
      </c>
      <c r="B6831" s="47" t="str">
        <f t="shared" si="424"/>
        <v>00001AAE</v>
      </c>
      <c r="C6831" s="47" t="str">
        <f>IFERROR(VLOOKUP(B6831,总表!A:B,2,0),"-")</f>
        <v>-</v>
      </c>
      <c r="D6831" s="6" t="str">
        <f t="shared" si="425"/>
        <v>-</v>
      </c>
      <c r="E6831" s="6" t="str">
        <f>IFERROR(VLOOKUP(B6831,总表!A:D,3,0),"-")</f>
        <v>-</v>
      </c>
      <c r="F6831" s="6" t="str">
        <f t="shared" si="426"/>
        <v>-</v>
      </c>
      <c r="H6831" s="6" t="str">
        <f>IF(IFERROR(VLOOKUP(B6831,总表!A:D,4,0),"露易")=0," ",IFERROR(VLOOKUP(B6831,总表!A:D,4,0),"-"))</f>
        <v>-</v>
      </c>
      <c r="I6831" s="6" t="str">
        <f t="shared" si="427"/>
        <v>-</v>
      </c>
    </row>
    <row r="6832" spans="1:9">
      <c r="A6832" s="6">
        <v>6831</v>
      </c>
      <c r="B6832" s="47" t="str">
        <f t="shared" si="424"/>
        <v>00001AAF</v>
      </c>
      <c r="C6832" s="50" t="str">
        <f>IFERROR(VLOOKUP(B6832,总表!A:B,2,0),"-")</f>
        <v>摆设类</v>
      </c>
      <c r="D6832" s="51" t="str">
        <f t="shared" si="425"/>
        <v>摆设类</v>
      </c>
      <c r="E6832" s="51" t="str">
        <f>IFERROR(VLOOKUP(B6832,总表!A:D,3,0),"-")</f>
        <v>赏花提灯</v>
      </c>
      <c r="F6832" s="51" t="str">
        <f t="shared" si="426"/>
        <v>赏花提灯</v>
      </c>
      <c r="H6832" s="6" t="str">
        <f>IF(IFERROR(VLOOKUP(B6832,总表!A:D,4,0),"露易")=0," ",IFERROR(VLOOKUP(B6832,总表!A:D,4,0),"-"))</f>
        <v> </v>
      </c>
      <c r="I6832" s="6" t="str">
        <f t="shared" si="427"/>
        <v> </v>
      </c>
    </row>
    <row r="6833" spans="1:9">
      <c r="A6833" s="6">
        <v>6832</v>
      </c>
      <c r="B6833" s="47" t="str">
        <f t="shared" si="424"/>
        <v>00001AB0</v>
      </c>
      <c r="C6833" s="50" t="str">
        <f>IFERROR(VLOOKUP(B6833,总表!A:B,2,0),"-")</f>
        <v>摆设类</v>
      </c>
      <c r="D6833" s="51" t="str">
        <f t="shared" si="425"/>
        <v>摆设类</v>
      </c>
      <c r="E6833" s="51" t="str">
        <f>IFERROR(VLOOKUP(B6833,总表!A:D,3,0),"-")</f>
        <v>樱花时钟</v>
      </c>
      <c r="F6833" s="51" t="str">
        <f t="shared" si="426"/>
        <v>樱花时钟</v>
      </c>
      <c r="H6833" s="6" t="str">
        <f>IF(IFERROR(VLOOKUP(B6833,总表!A:D,4,0),"露易")=0," ",IFERROR(VLOOKUP(B6833,总表!A:D,4,0),"-"))</f>
        <v> </v>
      </c>
      <c r="I6833" s="6" t="str">
        <f t="shared" si="427"/>
        <v> </v>
      </c>
    </row>
    <row r="6834" spans="1:9">
      <c r="A6834" s="6">
        <v>6833</v>
      </c>
      <c r="B6834" s="47" t="str">
        <f t="shared" si="424"/>
        <v>00001AB1</v>
      </c>
      <c r="C6834" s="47" t="str">
        <f>IFERROR(VLOOKUP(B6834,总表!A:B,2,0),"-")</f>
        <v>-</v>
      </c>
      <c r="D6834" s="6" t="str">
        <f t="shared" si="425"/>
        <v>-</v>
      </c>
      <c r="E6834" s="6" t="str">
        <f>IFERROR(VLOOKUP(B6834,总表!A:D,3,0),"-")</f>
        <v>-</v>
      </c>
      <c r="F6834" s="6" t="str">
        <f t="shared" si="426"/>
        <v>-</v>
      </c>
      <c r="H6834" s="6" t="str">
        <f>IF(IFERROR(VLOOKUP(B6834,总表!A:D,4,0),"露易")=0," ",IFERROR(VLOOKUP(B6834,总表!A:D,4,0),"-"))</f>
        <v>-</v>
      </c>
      <c r="I6834" s="6" t="str">
        <f t="shared" si="427"/>
        <v>-</v>
      </c>
    </row>
    <row r="6835" spans="1:9">
      <c r="A6835" s="6">
        <v>6834</v>
      </c>
      <c r="B6835" s="47" t="str">
        <f t="shared" si="424"/>
        <v>00001AB2</v>
      </c>
      <c r="C6835" s="47" t="str">
        <f>IFERROR(VLOOKUP(B6835,总表!A:B,2,0),"-")</f>
        <v>-</v>
      </c>
      <c r="D6835" s="6" t="str">
        <f t="shared" si="425"/>
        <v>-</v>
      </c>
      <c r="E6835" s="6" t="str">
        <f>IFERROR(VLOOKUP(B6835,总表!A:D,3,0),"-")</f>
        <v>-</v>
      </c>
      <c r="F6835" s="6" t="str">
        <f t="shared" si="426"/>
        <v>-</v>
      </c>
      <c r="H6835" s="6" t="str">
        <f>IF(IFERROR(VLOOKUP(B6835,总表!A:D,4,0),"露易")=0," ",IFERROR(VLOOKUP(B6835,总表!A:D,4,0),"-"))</f>
        <v>-</v>
      </c>
      <c r="I6835" s="6" t="str">
        <f t="shared" si="427"/>
        <v>-</v>
      </c>
    </row>
    <row r="6836" spans="1:9">
      <c r="A6836" s="6">
        <v>6835</v>
      </c>
      <c r="B6836" s="47" t="str">
        <f t="shared" si="424"/>
        <v>00001AB3</v>
      </c>
      <c r="C6836" s="47" t="str">
        <f>IFERROR(VLOOKUP(B6836,总表!A:B,2,0),"-")</f>
        <v>上衣</v>
      </c>
      <c r="D6836" s="6" t="str">
        <f t="shared" si="425"/>
        <v>上衣</v>
      </c>
      <c r="E6836" s="6" t="str">
        <f>IFERROR(VLOOKUP(B6836,总表!A:D,3,0),"-")</f>
        <v>MVP T恤</v>
      </c>
      <c r="F6836" s="6" t="str">
        <f t="shared" si="426"/>
        <v>MVP T恤</v>
      </c>
      <c r="H6836" s="6" t="str">
        <f>IF(IFERROR(VLOOKUP(B6836,总表!A:D,4,0),"露易")=0," ",IFERROR(VLOOKUP(B6836,总表!A:D,4,0),"-"))</f>
        <v>白色</v>
      </c>
      <c r="I6836" s="6" t="str">
        <f t="shared" si="427"/>
        <v>白色</v>
      </c>
    </row>
    <row r="6837" spans="1:9">
      <c r="A6837" s="6">
        <v>6836</v>
      </c>
      <c r="B6837" s="47" t="str">
        <f t="shared" si="424"/>
        <v>00001AB4</v>
      </c>
      <c r="C6837" s="47" t="str">
        <f>IFERROR(VLOOKUP(B6837,总表!A:B,2,0),"-")</f>
        <v>-</v>
      </c>
      <c r="D6837" s="6" t="str">
        <f t="shared" si="425"/>
        <v>-</v>
      </c>
      <c r="E6837" s="6" t="str">
        <f>IFERROR(VLOOKUP(B6837,总表!A:D,3,0),"-")</f>
        <v>-</v>
      </c>
      <c r="F6837" s="6" t="str">
        <f t="shared" si="426"/>
        <v>-</v>
      </c>
      <c r="H6837" s="6" t="str">
        <f>IF(IFERROR(VLOOKUP(B6837,总表!A:D,4,0),"露易")=0," ",IFERROR(VLOOKUP(B6837,总表!A:D,4,0),"-"))</f>
        <v>-</v>
      </c>
      <c r="I6837" s="6" t="str">
        <f t="shared" si="427"/>
        <v>-</v>
      </c>
    </row>
    <row r="6838" spans="1:9">
      <c r="A6838" s="6">
        <v>6837</v>
      </c>
      <c r="B6838" s="47" t="str">
        <f t="shared" si="424"/>
        <v>00001AB5</v>
      </c>
      <c r="C6838" s="47" t="str">
        <f>IFERROR(VLOOKUP(B6838,总表!A:B,2,0),"-")</f>
        <v>-</v>
      </c>
      <c r="D6838" s="6" t="str">
        <f t="shared" si="425"/>
        <v>-</v>
      </c>
      <c r="E6838" s="6" t="str">
        <f>IFERROR(VLOOKUP(B6838,总表!A:D,3,0),"-")</f>
        <v>-</v>
      </c>
      <c r="F6838" s="6" t="str">
        <f t="shared" si="426"/>
        <v>-</v>
      </c>
      <c r="H6838" s="6" t="str">
        <f>IF(IFERROR(VLOOKUP(B6838,总表!A:D,4,0),"露易")=0," ",IFERROR(VLOOKUP(B6838,总表!A:D,4,0),"-"))</f>
        <v>-</v>
      </c>
      <c r="I6838" s="6" t="str">
        <f t="shared" si="427"/>
        <v>-</v>
      </c>
    </row>
    <row r="6839" spans="1:9">
      <c r="A6839" s="6">
        <v>6838</v>
      </c>
      <c r="B6839" s="47" t="str">
        <f t="shared" si="424"/>
        <v>00001AB6</v>
      </c>
      <c r="C6839" s="47" t="str">
        <f>IFERROR(VLOOKUP(B6839,总表!A:B,2,0),"-")</f>
        <v>背包类</v>
      </c>
      <c r="D6839" s="6" t="str">
        <f t="shared" si="425"/>
        <v>背包类</v>
      </c>
      <c r="E6839" s="6" t="str">
        <f>IFERROR(VLOOKUP(B6839,总表!A:D,3,0),"-")</f>
        <v>都市双肩包</v>
      </c>
      <c r="F6839" s="6" t="str">
        <f t="shared" si="426"/>
        <v>都市双肩包</v>
      </c>
      <c r="H6839" s="51" t="str">
        <f>IF(IFERROR(VLOOKUP(B6839,总表!A:D,4,0),"露易")=0," ",IFERROR(VLOOKUP(B6839,总表!A:D,4,0),"-"))</f>
        <v>绿色</v>
      </c>
      <c r="I6839" s="51" t="str">
        <f t="shared" si="427"/>
        <v>绿色</v>
      </c>
    </row>
    <row r="6840" spans="1:9">
      <c r="A6840" s="6">
        <v>6839</v>
      </c>
      <c r="B6840" s="47" t="str">
        <f t="shared" si="424"/>
        <v>00001AB7</v>
      </c>
      <c r="C6840" s="47" t="str">
        <f>IFERROR(VLOOKUP(B6840,总表!A:B,2,0),"-")</f>
        <v>背包类</v>
      </c>
      <c r="D6840" s="6" t="str">
        <f t="shared" si="425"/>
        <v>背包类</v>
      </c>
      <c r="E6840" s="6" t="str">
        <f>IFERROR(VLOOKUP(B6840,总表!A:D,3,0),"-")</f>
        <v>都市双肩包</v>
      </c>
      <c r="F6840" s="6" t="str">
        <f t="shared" si="426"/>
        <v>都市双肩包</v>
      </c>
      <c r="H6840" s="6" t="str">
        <f>IF(IFERROR(VLOOKUP(B6840,总表!A:D,4,0),"露易")=0," ",IFERROR(VLOOKUP(B6840,总表!A:D,4,0),"-"))</f>
        <v>橘色</v>
      </c>
      <c r="I6840" s="6" t="str">
        <f t="shared" si="427"/>
        <v>橘色</v>
      </c>
    </row>
    <row r="6841" spans="1:9">
      <c r="A6841" s="6">
        <v>6840</v>
      </c>
      <c r="B6841" s="47" t="str">
        <f t="shared" si="424"/>
        <v>00001AB8</v>
      </c>
      <c r="C6841" s="47" t="str">
        <f>IFERROR(VLOOKUP(B6841,总表!A:B,2,0),"-")</f>
        <v>雨伞类</v>
      </c>
      <c r="D6841" s="6" t="str">
        <f t="shared" si="425"/>
        <v>雨伞类</v>
      </c>
      <c r="E6841" s="6" t="str">
        <f>IFERROR(VLOOKUP(B6841,总表!A:D,3,0),"-")</f>
        <v>叶子雨伞</v>
      </c>
      <c r="F6841" s="6" t="str">
        <f t="shared" si="426"/>
        <v>叶子雨伞</v>
      </c>
      <c r="H6841" s="6" t="str">
        <f>IF(IFERROR(VLOOKUP(B6841,总表!A:D,4,0),"露易")=0," ",IFERROR(VLOOKUP(B6841,总表!A:D,4,0),"-"))</f>
        <v> </v>
      </c>
      <c r="I6841" s="6" t="str">
        <f t="shared" si="427"/>
        <v> </v>
      </c>
    </row>
    <row r="6842" spans="1:9">
      <c r="A6842" s="6">
        <v>6841</v>
      </c>
      <c r="B6842" s="47" t="str">
        <f t="shared" si="424"/>
        <v>00001AB9</v>
      </c>
      <c r="C6842" s="47" t="str">
        <f>IFERROR(VLOOKUP(B6842,总表!A:B,2,0),"-")</f>
        <v>其他类</v>
      </c>
      <c r="D6842" s="6" t="str">
        <f t="shared" si="425"/>
        <v>其他类</v>
      </c>
      <c r="E6842" s="6" t="str">
        <f>IFERROR(VLOOKUP(B6842,总表!A:D,3,0),"-")</f>
        <v>露营地搬迁工具组</v>
      </c>
      <c r="F6842" s="6" t="str">
        <f t="shared" si="426"/>
        <v>露营地搬迁工具组</v>
      </c>
      <c r="H6842" s="6" t="str">
        <f>IF(IFERROR(VLOOKUP(B6842,总表!A:D,4,0),"露易")=0," ",IFERROR(VLOOKUP(B6842,总表!A:D,4,0),"-"))</f>
        <v> </v>
      </c>
      <c r="I6842" s="6" t="str">
        <f t="shared" si="427"/>
        <v> </v>
      </c>
    </row>
    <row r="6843" spans="1:9">
      <c r="A6843" s="6">
        <v>6842</v>
      </c>
      <c r="B6843" s="47" t="str">
        <f t="shared" si="424"/>
        <v>00001ABA</v>
      </c>
      <c r="C6843" s="50" t="str">
        <f>IFERROR(VLOOKUP(B6843,总表!A:B,2,0),"-")</f>
        <v>裤裙类</v>
      </c>
      <c r="D6843" s="51" t="str">
        <f t="shared" si="425"/>
        <v>裤裙类</v>
      </c>
      <c r="E6843" s="51" t="str">
        <f>IFERROR(VLOOKUP(B6843,总表!A:D,3,0),"-")</f>
        <v>裤裙</v>
      </c>
      <c r="F6843" s="51" t="str">
        <f t="shared" si="426"/>
        <v>裤裙</v>
      </c>
      <c r="H6843" s="6" t="str">
        <f>IF(IFERROR(VLOOKUP(B6843,总表!A:D,4,0),"露易")=0," ",IFERROR(VLOOKUP(B6843,总表!A:D,4,0),"-"))</f>
        <v>白色</v>
      </c>
      <c r="I6843" s="6" t="str">
        <f t="shared" si="427"/>
        <v>白色</v>
      </c>
    </row>
    <row r="6844" spans="1:9">
      <c r="A6844" s="6">
        <v>6843</v>
      </c>
      <c r="B6844" s="47" t="str">
        <f t="shared" si="424"/>
        <v>00001ABB</v>
      </c>
      <c r="C6844" s="47" t="str">
        <f>IFERROR(VLOOKUP(B6844,总表!A:B,2,0),"-")</f>
        <v>房内地板</v>
      </c>
      <c r="D6844" s="6" t="str">
        <f t="shared" si="425"/>
        <v>房内地板</v>
      </c>
      <c r="E6844" s="6" t="str">
        <f>IFERROR(VLOOKUP(B6844,总表!A:D,3,0),"-")</f>
        <v>白色铸铁拼花地板</v>
      </c>
      <c r="F6844" s="6" t="str">
        <f t="shared" si="426"/>
        <v>白色铸铁拼花地板</v>
      </c>
      <c r="H6844" s="6" t="str">
        <f>IF(IFERROR(VLOOKUP(B6844,总表!A:D,4,0),"露易")=0," ",IFERROR(VLOOKUP(B6844,总表!A:D,4,0),"-"))</f>
        <v> </v>
      </c>
      <c r="I6844" s="6" t="str">
        <f t="shared" si="427"/>
        <v> </v>
      </c>
    </row>
    <row r="6845" spans="1:9">
      <c r="A6845" s="6">
        <v>6844</v>
      </c>
      <c r="B6845" s="47" t="str">
        <f t="shared" si="424"/>
        <v>00001ABC</v>
      </c>
      <c r="C6845" s="47" t="str">
        <f>IFERROR(VLOOKUP(B6845,总表!A:B,2,0),"-")</f>
        <v>房内地板</v>
      </c>
      <c r="D6845" s="6" t="str">
        <f t="shared" si="425"/>
        <v>房内地板</v>
      </c>
      <c r="E6845" s="6" t="str">
        <f>IFERROR(VLOOKUP(B6845,总表!A:D,3,0),"-")</f>
        <v>酷感塑胶砖地板</v>
      </c>
      <c r="F6845" s="6" t="str">
        <f t="shared" si="426"/>
        <v>酷感塑胶砖地板</v>
      </c>
      <c r="H6845" s="6" t="str">
        <f>IF(IFERROR(VLOOKUP(B6845,总表!A:D,4,0),"露易")=0," ",IFERROR(VLOOKUP(B6845,总表!A:D,4,0),"-"))</f>
        <v> </v>
      </c>
      <c r="I6845" s="6" t="str">
        <f t="shared" si="427"/>
        <v> </v>
      </c>
    </row>
    <row r="6846" spans="1:9">
      <c r="A6846" s="6">
        <v>6845</v>
      </c>
      <c r="B6846" s="47" t="str">
        <f t="shared" si="424"/>
        <v>00001ABD</v>
      </c>
      <c r="C6846" s="47" t="str">
        <f>IFERROR(VLOOKUP(B6846,总表!A:B,2,0),"-")</f>
        <v>房内地板</v>
      </c>
      <c r="D6846" s="6" t="str">
        <f t="shared" si="425"/>
        <v>房内地板</v>
      </c>
      <c r="E6846" s="6" t="str">
        <f>IFERROR(VLOOKUP(B6846,总表!A:D,3,0),"-")</f>
        <v>橘色迷彩地板</v>
      </c>
      <c r="F6846" s="6" t="str">
        <f t="shared" si="426"/>
        <v>橘色迷彩地板</v>
      </c>
      <c r="H6846" s="6" t="str">
        <f>IF(IFERROR(VLOOKUP(B6846,总表!A:D,4,0),"露易")=0," ",IFERROR(VLOOKUP(B6846,总表!A:D,4,0),"-"))</f>
        <v> </v>
      </c>
      <c r="I6846" s="6" t="str">
        <f t="shared" si="427"/>
        <v> </v>
      </c>
    </row>
    <row r="6847" spans="1:9">
      <c r="A6847" s="6">
        <v>6846</v>
      </c>
      <c r="B6847" s="47" t="str">
        <f t="shared" si="424"/>
        <v>00001ABE</v>
      </c>
      <c r="C6847" s="47" t="str">
        <f>IFERROR(VLOOKUP(B6847,总表!A:B,2,0),"-")</f>
        <v>房内地板</v>
      </c>
      <c r="D6847" s="6" t="str">
        <f t="shared" si="425"/>
        <v>房内地板</v>
      </c>
      <c r="E6847" s="51" t="str">
        <f>IFERROR(VLOOKUP(B6847,总表!A:D,3,0),"-")</f>
        <v>蓝色马赛克砖地板</v>
      </c>
      <c r="F6847" s="51" t="str">
        <f t="shared" si="426"/>
        <v>蓝色马赛克砖地板</v>
      </c>
      <c r="H6847" s="6" t="str">
        <f>IF(IFERROR(VLOOKUP(B6847,总表!A:D,4,0),"露易")=0," ",IFERROR(VLOOKUP(B6847,总表!A:D,4,0),"-"))</f>
        <v> </v>
      </c>
      <c r="I6847" s="6" t="str">
        <f t="shared" si="427"/>
        <v> </v>
      </c>
    </row>
    <row r="6848" spans="1:9">
      <c r="A6848" s="6">
        <v>6847</v>
      </c>
      <c r="B6848" s="47" t="str">
        <f t="shared" si="424"/>
        <v>00001ABF</v>
      </c>
      <c r="C6848" s="47" t="str">
        <f>IFERROR(VLOOKUP(B6848,总表!A:B,2,0),"-")</f>
        <v>房内地板</v>
      </c>
      <c r="D6848" s="6" t="str">
        <f t="shared" si="425"/>
        <v>房内地板</v>
      </c>
      <c r="E6848" s="51" t="str">
        <f>IFERROR(VLOOKUP(B6848,总表!A:D,3,0),"-")</f>
        <v>绿色花朵地板</v>
      </c>
      <c r="F6848" s="51" t="str">
        <f t="shared" si="426"/>
        <v>绿色花朵地板</v>
      </c>
      <c r="H6848" s="6" t="str">
        <f>IF(IFERROR(VLOOKUP(B6848,总表!A:D,4,0),"露易")=0," ",IFERROR(VLOOKUP(B6848,总表!A:D,4,0),"-"))</f>
        <v> </v>
      </c>
      <c r="I6848" s="6" t="str">
        <f t="shared" si="427"/>
        <v> </v>
      </c>
    </row>
    <row r="6849" spans="1:9">
      <c r="A6849" s="6">
        <v>6848</v>
      </c>
      <c r="B6849" s="47" t="str">
        <f t="shared" si="424"/>
        <v>00001AC0</v>
      </c>
      <c r="C6849" s="47" t="str">
        <f>IFERROR(VLOOKUP(B6849,总表!A:B,2,0),"-")</f>
        <v>房内地板</v>
      </c>
      <c r="D6849" s="6" t="str">
        <f t="shared" si="425"/>
        <v>房内地板</v>
      </c>
      <c r="E6849" s="6" t="str">
        <f>IFERROR(VLOOKUP(B6849,总表!A:D,3,0),"-")</f>
        <v>老虎纹地毯</v>
      </c>
      <c r="F6849" s="6" t="str">
        <f t="shared" si="426"/>
        <v>老虎纹地毯</v>
      </c>
      <c r="H6849" s="6" t="str">
        <f>IF(IFERROR(VLOOKUP(B6849,总表!A:D,4,0),"露易")=0," ",IFERROR(VLOOKUP(B6849,总表!A:D,4,0),"-"))</f>
        <v> </v>
      </c>
      <c r="I6849" s="6" t="str">
        <f t="shared" si="427"/>
        <v> </v>
      </c>
    </row>
    <row r="6850" spans="1:9">
      <c r="A6850" s="6">
        <v>6849</v>
      </c>
      <c r="B6850" s="47" t="str">
        <f t="shared" ref="B6850:B6913" si="428">DEC2HEX(ROW(A6849),8)</f>
        <v>00001AC1</v>
      </c>
      <c r="C6850" s="47" t="str">
        <f>IFERROR(VLOOKUP(B6850,总表!A:B,2,0),"-")</f>
        <v>房内地板</v>
      </c>
      <c r="D6850" s="6" t="str">
        <f t="shared" ref="D6850:D6913" si="429">C6850</f>
        <v>房内地板</v>
      </c>
      <c r="E6850" s="6" t="str">
        <f>IFERROR(VLOOKUP(B6850,总表!A:D,3,0),"-")</f>
        <v>茶色砖块地板</v>
      </c>
      <c r="F6850" s="6" t="str">
        <f t="shared" ref="F6850:F6913" si="430">E6850</f>
        <v>茶色砖块地板</v>
      </c>
      <c r="H6850" s="6" t="str">
        <f>IF(IFERROR(VLOOKUP(B6850,总表!A:D,4,0),"露易")=0," ",IFERROR(VLOOKUP(B6850,总表!A:D,4,0),"-"))</f>
        <v> </v>
      </c>
      <c r="I6850" s="6" t="str">
        <f t="shared" ref="I6850:I6913" si="431">H6850</f>
        <v> </v>
      </c>
    </row>
    <row r="6851" spans="1:9">
      <c r="A6851" s="6">
        <v>6850</v>
      </c>
      <c r="B6851" s="47" t="str">
        <f t="shared" si="428"/>
        <v>00001AC2</v>
      </c>
      <c r="C6851" s="47" t="str">
        <f>IFERROR(VLOOKUP(B6851,总表!A:B,2,0),"-")</f>
        <v>房内墙纸</v>
      </c>
      <c r="D6851" s="6" t="str">
        <f t="shared" si="429"/>
        <v>房内墙纸</v>
      </c>
      <c r="E6851" s="6" t="str">
        <f>IFERROR(VLOOKUP(B6851,总表!A:D,3,0),"-")</f>
        <v>茶色砖块墙</v>
      </c>
      <c r="F6851" s="6" t="str">
        <f t="shared" si="430"/>
        <v>茶色砖块墙</v>
      </c>
      <c r="H6851" s="6" t="str">
        <f>IF(IFERROR(VLOOKUP(B6851,总表!A:D,4,0),"露易")=0," ",IFERROR(VLOOKUP(B6851,总表!A:D,4,0),"-"))</f>
        <v> </v>
      </c>
      <c r="I6851" s="6" t="str">
        <f t="shared" si="431"/>
        <v> </v>
      </c>
    </row>
    <row r="6852" spans="1:9">
      <c r="A6852" s="6">
        <v>6851</v>
      </c>
      <c r="B6852" s="47" t="str">
        <f t="shared" si="428"/>
        <v>00001AC3</v>
      </c>
      <c r="C6852" s="47" t="str">
        <f>IFERROR(VLOOKUP(B6852,总表!A:B,2,0),"-")</f>
        <v>房内墙纸</v>
      </c>
      <c r="D6852" s="6" t="str">
        <f t="shared" si="429"/>
        <v>房内墙纸</v>
      </c>
      <c r="E6852" s="6" t="str">
        <f>IFERROR(VLOOKUP(B6852,总表!A:D,3,0),"-")</f>
        <v>棕色皇冠壁纸</v>
      </c>
      <c r="F6852" s="6" t="str">
        <f t="shared" si="430"/>
        <v>棕色皇冠壁纸</v>
      </c>
      <c r="H6852" s="6" t="str">
        <f>IF(IFERROR(VLOOKUP(B6852,总表!A:D,4,0),"露易")=0," ",IFERROR(VLOOKUP(B6852,总表!A:D,4,0),"-"))</f>
        <v> </v>
      </c>
      <c r="I6852" s="6" t="str">
        <f t="shared" si="431"/>
        <v> </v>
      </c>
    </row>
    <row r="6853" spans="1:9">
      <c r="A6853" s="6">
        <v>6852</v>
      </c>
      <c r="B6853" s="47" t="str">
        <f t="shared" si="428"/>
        <v>00001AC4</v>
      </c>
      <c r="C6853" s="47" t="str">
        <f>IFERROR(VLOOKUP(B6853,总表!A:B,2,0),"-")</f>
        <v>房内墙纸</v>
      </c>
      <c r="D6853" s="6" t="str">
        <f t="shared" si="429"/>
        <v>房内墙纸</v>
      </c>
      <c r="E6853" s="51" t="str">
        <f>IFERROR(VLOOKUP(B6853,总表!A:D,3,0),"-")</f>
        <v>蓝色碎花壁纸</v>
      </c>
      <c r="F6853" s="51" t="str">
        <f t="shared" si="430"/>
        <v>蓝色碎花壁纸</v>
      </c>
      <c r="H6853" s="6" t="str">
        <f>IF(IFERROR(VLOOKUP(B6853,总表!A:D,4,0),"露易")=0," ",IFERROR(VLOOKUP(B6853,总表!A:D,4,0),"-"))</f>
        <v> </v>
      </c>
      <c r="I6853" s="6" t="str">
        <f t="shared" si="431"/>
        <v> </v>
      </c>
    </row>
    <row r="6854" spans="1:9">
      <c r="A6854" s="6">
        <v>6853</v>
      </c>
      <c r="B6854" s="47" t="str">
        <f t="shared" si="428"/>
        <v>00001AC5</v>
      </c>
      <c r="C6854" s="47" t="str">
        <f>IFERROR(VLOOKUP(B6854,总表!A:B,2,0),"-")</f>
        <v>房内墙纸</v>
      </c>
      <c r="D6854" s="6" t="str">
        <f t="shared" si="429"/>
        <v>房内墙纸</v>
      </c>
      <c r="E6854" s="51" t="str">
        <f>IFERROR(VLOOKUP(B6854,总表!A:D,3,0),"-")</f>
        <v>红色洞洞板墙</v>
      </c>
      <c r="F6854" s="51" t="str">
        <f t="shared" si="430"/>
        <v>红色洞洞板墙</v>
      </c>
      <c r="H6854" s="6" t="str">
        <f>IF(IFERROR(VLOOKUP(B6854,总表!A:D,4,0),"露易")=0," ",IFERROR(VLOOKUP(B6854,总表!A:D,4,0),"-"))</f>
        <v> </v>
      </c>
      <c r="I6854" s="6" t="str">
        <f t="shared" si="431"/>
        <v> </v>
      </c>
    </row>
    <row r="6855" spans="1:9">
      <c r="A6855" s="6">
        <v>6854</v>
      </c>
      <c r="B6855" s="47" t="str">
        <f t="shared" si="428"/>
        <v>00001AC6</v>
      </c>
      <c r="C6855" s="47" t="str">
        <f>IFERROR(VLOOKUP(B6855,总表!A:B,2,0),"-")</f>
        <v>房内墙纸</v>
      </c>
      <c r="D6855" s="6" t="str">
        <f t="shared" si="429"/>
        <v>房内墙纸</v>
      </c>
      <c r="E6855" s="51" t="str">
        <f>IFERROR(VLOOKUP(B6855,总表!A:D,3,0),"-")</f>
        <v>绿色线板墙</v>
      </c>
      <c r="F6855" s="51" t="str">
        <f t="shared" si="430"/>
        <v>绿色线板墙</v>
      </c>
      <c r="H6855" s="6" t="str">
        <f>IF(IFERROR(VLOOKUP(B6855,总表!A:D,4,0),"露易")=0," ",IFERROR(VLOOKUP(B6855,总表!A:D,4,0),"-"))</f>
        <v> </v>
      </c>
      <c r="I6855" s="6" t="str">
        <f t="shared" si="431"/>
        <v> </v>
      </c>
    </row>
    <row r="6856" spans="1:9">
      <c r="A6856" s="6">
        <v>6855</v>
      </c>
      <c r="B6856" s="47" t="str">
        <f t="shared" si="428"/>
        <v>00001AC7</v>
      </c>
      <c r="C6856" s="47" t="str">
        <f>IFERROR(VLOOKUP(B6856,总表!A:B,2,0),"-")</f>
        <v>房内墙纸</v>
      </c>
      <c r="D6856" s="6" t="str">
        <f t="shared" si="429"/>
        <v>房内墙纸</v>
      </c>
      <c r="E6856" s="6" t="str">
        <f>IFERROR(VLOOKUP(B6856,总表!A:D,3,0),"-")</f>
        <v>橘色迷彩壁纸</v>
      </c>
      <c r="F6856" s="6" t="str">
        <f t="shared" si="430"/>
        <v>橘色迷彩壁纸</v>
      </c>
      <c r="H6856" s="6" t="str">
        <f>IF(IFERROR(VLOOKUP(B6856,总表!A:D,4,0),"露易")=0," ",IFERROR(VLOOKUP(B6856,总表!A:D,4,0),"-"))</f>
        <v> </v>
      </c>
      <c r="I6856" s="6" t="str">
        <f t="shared" si="431"/>
        <v> </v>
      </c>
    </row>
    <row r="6857" spans="1:9">
      <c r="A6857" s="6">
        <v>6856</v>
      </c>
      <c r="B6857" s="47" t="str">
        <f t="shared" si="428"/>
        <v>00001AC8</v>
      </c>
      <c r="C6857" s="47" t="str">
        <f>IFERROR(VLOOKUP(B6857,总表!A:B,2,0),"-")</f>
        <v>房内墙纸</v>
      </c>
      <c r="D6857" s="6" t="str">
        <f t="shared" si="429"/>
        <v>房内墙纸</v>
      </c>
      <c r="E6857" s="51" t="str">
        <f>IFERROR(VLOOKUP(B6857,总表!A:D,3,0),"-")</f>
        <v>红色撞色砖墙</v>
      </c>
      <c r="F6857" s="51" t="str">
        <f t="shared" si="430"/>
        <v>红色撞色砖墙</v>
      </c>
      <c r="H6857" s="6" t="str">
        <f>IF(IFERROR(VLOOKUP(B6857,总表!A:D,4,0),"露易")=0," ",IFERROR(VLOOKUP(B6857,总表!A:D,4,0),"-"))</f>
        <v> </v>
      </c>
      <c r="I6857" s="6" t="str">
        <f t="shared" si="431"/>
        <v> </v>
      </c>
    </row>
    <row r="6858" spans="1:9">
      <c r="A6858" s="6">
        <v>6857</v>
      </c>
      <c r="B6858" s="47" t="str">
        <f t="shared" si="428"/>
        <v>00001AC9</v>
      </c>
      <c r="C6858" s="47" t="str">
        <f>IFERROR(VLOOKUP(B6858,总表!A:B,2,0),"-")</f>
        <v>房内墙纸</v>
      </c>
      <c r="D6858" s="6" t="str">
        <f t="shared" si="429"/>
        <v>房内墙纸</v>
      </c>
      <c r="E6858" s="6" t="str">
        <f>IFERROR(VLOOKUP(B6858,总表!A:D,3,0),"-")</f>
        <v>桃红色撞色砖墙</v>
      </c>
      <c r="F6858" s="6" t="str">
        <f t="shared" si="430"/>
        <v>桃红色撞色砖墙</v>
      </c>
      <c r="H6858" s="6" t="str">
        <f>IF(IFERROR(VLOOKUP(B6858,总表!A:D,4,0),"露易")=0," ",IFERROR(VLOOKUP(B6858,总表!A:D,4,0),"-"))</f>
        <v> </v>
      </c>
      <c r="I6858" s="6" t="str">
        <f t="shared" si="431"/>
        <v> </v>
      </c>
    </row>
    <row r="6859" spans="1:9">
      <c r="A6859" s="6">
        <v>6858</v>
      </c>
      <c r="B6859" s="47" t="str">
        <f t="shared" si="428"/>
        <v>00001ACA</v>
      </c>
      <c r="C6859" s="47" t="str">
        <f>IFERROR(VLOOKUP(B6859,总表!A:B,2,0),"-")</f>
        <v>房内墙纸</v>
      </c>
      <c r="D6859" s="6" t="str">
        <f t="shared" si="429"/>
        <v>房内墙纸</v>
      </c>
      <c r="E6859" s="51" t="str">
        <f>IFERROR(VLOOKUP(B6859,总表!A:D,3,0),"-")</f>
        <v>蓝色撞色砖墙</v>
      </c>
      <c r="F6859" s="51" t="str">
        <f t="shared" si="430"/>
        <v>蓝色撞色砖墙</v>
      </c>
      <c r="H6859" s="6" t="str">
        <f>IF(IFERROR(VLOOKUP(B6859,总表!A:D,4,0),"露易")=0," ",IFERROR(VLOOKUP(B6859,总表!A:D,4,0),"-"))</f>
        <v> </v>
      </c>
      <c r="I6859" s="6" t="str">
        <f t="shared" si="431"/>
        <v> </v>
      </c>
    </row>
    <row r="6860" spans="1:9">
      <c r="A6860" s="6">
        <v>6859</v>
      </c>
      <c r="B6860" s="47" t="str">
        <f t="shared" si="428"/>
        <v>00001ACB</v>
      </c>
      <c r="C6860" s="47" t="str">
        <f>IFERROR(VLOOKUP(B6860,总表!A:B,2,0),"-")</f>
        <v>房内墙纸</v>
      </c>
      <c r="D6860" s="6" t="str">
        <f t="shared" si="429"/>
        <v>房内墙纸</v>
      </c>
      <c r="E6860" s="51" t="str">
        <f>IFERROR(VLOOKUP(B6860,总表!A:D,3,0),"-")</f>
        <v>单色配色撞色砖墙</v>
      </c>
      <c r="F6860" s="51" t="str">
        <f t="shared" si="430"/>
        <v>单色配色撞色砖墙</v>
      </c>
      <c r="H6860" s="6" t="str">
        <f>IF(IFERROR(VLOOKUP(B6860,总表!A:D,4,0),"露易")=0," ",IFERROR(VLOOKUP(B6860,总表!A:D,4,0),"-"))</f>
        <v> </v>
      </c>
      <c r="I6860" s="6" t="str">
        <f t="shared" si="431"/>
        <v> </v>
      </c>
    </row>
    <row r="6861" spans="1:9">
      <c r="A6861" s="6">
        <v>6860</v>
      </c>
      <c r="B6861" s="47" t="str">
        <f t="shared" si="428"/>
        <v>00001ACC</v>
      </c>
      <c r="C6861" s="47" t="str">
        <f>IFERROR(VLOOKUP(B6861,总表!A:B,2,0),"-")</f>
        <v>鞋类</v>
      </c>
      <c r="D6861" s="6" t="str">
        <f t="shared" si="429"/>
        <v>鞋类</v>
      </c>
      <c r="E6861" s="6" t="str">
        <f>IFERROR(VLOOKUP(B6861,总表!A:D,3,0),"-")</f>
        <v>毛球靴</v>
      </c>
      <c r="F6861" s="6" t="str">
        <f t="shared" si="430"/>
        <v>毛球靴</v>
      </c>
      <c r="H6861" s="51" t="str">
        <f>IF(IFERROR(VLOOKUP(B6861,总表!A:D,4,0),"露易")=0," ",IFERROR(VLOOKUP(B6861,总表!A:D,4,0),"-"))</f>
        <v>红色</v>
      </c>
      <c r="I6861" s="51" t="str">
        <f t="shared" si="431"/>
        <v>红色</v>
      </c>
    </row>
    <row r="6862" spans="1:9">
      <c r="A6862" s="6">
        <v>6861</v>
      </c>
      <c r="B6862" s="47" t="str">
        <f t="shared" si="428"/>
        <v>00001ACD</v>
      </c>
      <c r="C6862" s="47" t="str">
        <f>IFERROR(VLOOKUP(B6862,总表!A:B,2,0),"-")</f>
        <v>房内墙纸</v>
      </c>
      <c r="D6862" s="6" t="str">
        <f t="shared" si="429"/>
        <v>房内墙纸</v>
      </c>
      <c r="E6862" s="6" t="str">
        <f>IFERROR(VLOOKUP(B6862,总表!A:D,3,0),"-")</f>
        <v>白色大厅墙</v>
      </c>
      <c r="F6862" s="6" t="str">
        <f t="shared" si="430"/>
        <v>白色大厅墙</v>
      </c>
      <c r="H6862" s="6" t="str">
        <f>IF(IFERROR(VLOOKUP(B6862,总表!A:D,4,0),"露易")=0," ",IFERROR(VLOOKUP(B6862,总表!A:D,4,0),"-"))</f>
        <v> </v>
      </c>
      <c r="I6862" s="6" t="str">
        <f t="shared" si="431"/>
        <v> </v>
      </c>
    </row>
    <row r="6863" spans="1:9">
      <c r="A6863" s="6">
        <v>6862</v>
      </c>
      <c r="B6863" s="47" t="str">
        <f t="shared" si="428"/>
        <v>00001ACE</v>
      </c>
      <c r="C6863" s="47" t="str">
        <f>IFERROR(VLOOKUP(B6863,总表!A:B,2,0),"-")</f>
        <v>房内墙纸</v>
      </c>
      <c r="D6863" s="6" t="str">
        <f t="shared" si="429"/>
        <v>房内墙纸</v>
      </c>
      <c r="E6863" s="6" t="str">
        <f>IFERROR(VLOOKUP(B6863,总表!A:D,3,0),"-")</f>
        <v>黑色大厅墙</v>
      </c>
      <c r="F6863" s="6" t="str">
        <f t="shared" si="430"/>
        <v>黑色大厅墙</v>
      </c>
      <c r="H6863" s="6" t="str">
        <f>IF(IFERROR(VLOOKUP(B6863,总表!A:D,4,0),"露易")=0," ",IFERROR(VLOOKUP(B6863,总表!A:D,4,0),"-"))</f>
        <v> </v>
      </c>
      <c r="I6863" s="6" t="str">
        <f t="shared" si="431"/>
        <v> </v>
      </c>
    </row>
    <row r="6864" spans="1:9">
      <c r="A6864" s="6">
        <v>6863</v>
      </c>
      <c r="B6864" s="47" t="str">
        <f t="shared" si="428"/>
        <v>00001ACF</v>
      </c>
      <c r="C6864" s="47" t="str">
        <f>IFERROR(VLOOKUP(B6864,总表!A:B,2,0),"-")</f>
        <v>房内墙纸</v>
      </c>
      <c r="D6864" s="6" t="str">
        <f t="shared" si="429"/>
        <v>房内墙纸</v>
      </c>
      <c r="E6864" s="6" t="str">
        <f>IFERROR(VLOOKUP(B6864,总表!A:D,3,0),"-")</f>
        <v>黄绿色摩洛哥砖墙</v>
      </c>
      <c r="F6864" s="6" t="str">
        <f t="shared" si="430"/>
        <v>黄绿色摩洛哥砖墙</v>
      </c>
      <c r="H6864" s="6" t="str">
        <f>IF(IFERROR(VLOOKUP(B6864,总表!A:D,4,0),"露易")=0," ",IFERROR(VLOOKUP(B6864,总表!A:D,4,0),"-"))</f>
        <v> </v>
      </c>
      <c r="I6864" s="6" t="str">
        <f t="shared" si="431"/>
        <v> </v>
      </c>
    </row>
    <row r="6865" spans="1:9">
      <c r="A6865" s="6">
        <v>6864</v>
      </c>
      <c r="B6865" s="47" t="str">
        <f t="shared" si="428"/>
        <v>00001AD0</v>
      </c>
      <c r="C6865" s="47" t="str">
        <f>IFERROR(VLOOKUP(B6865,总表!A:B,2,0),"-")</f>
        <v>房内墙纸</v>
      </c>
      <c r="D6865" s="6" t="str">
        <f t="shared" si="429"/>
        <v>房内墙纸</v>
      </c>
      <c r="E6865" s="6" t="str">
        <f>IFERROR(VLOOKUP(B6865,总表!A:D,3,0),"-")</f>
        <v>紫色摩洛哥砖墙</v>
      </c>
      <c r="F6865" s="6" t="str">
        <f t="shared" si="430"/>
        <v>紫色摩洛哥砖墙</v>
      </c>
      <c r="H6865" s="6" t="str">
        <f>IF(IFERROR(VLOOKUP(B6865,总表!A:D,4,0),"露易")=0," ",IFERROR(VLOOKUP(B6865,总表!A:D,4,0),"-"))</f>
        <v> </v>
      </c>
      <c r="I6865" s="6" t="str">
        <f t="shared" si="431"/>
        <v> </v>
      </c>
    </row>
    <row r="6866" spans="1:9">
      <c r="A6866" s="6">
        <v>6865</v>
      </c>
      <c r="B6866" s="47" t="str">
        <f t="shared" si="428"/>
        <v>00001AD1</v>
      </c>
      <c r="C6866" s="47" t="str">
        <f>IFERROR(VLOOKUP(B6866,总表!A:B,2,0),"-")</f>
        <v>房内墙纸</v>
      </c>
      <c r="D6866" s="6" t="str">
        <f t="shared" si="429"/>
        <v>房内墙纸</v>
      </c>
      <c r="E6866" s="6" t="str">
        <f>IFERROR(VLOOKUP(B6866,总表!A:D,3,0),"-")</f>
        <v>黄色儿童房壁纸</v>
      </c>
      <c r="F6866" s="6" t="str">
        <f t="shared" si="430"/>
        <v>黄色儿童房壁纸</v>
      </c>
      <c r="H6866" s="6" t="str">
        <f>IF(IFERROR(VLOOKUP(B6866,总表!A:D,4,0),"露易")=0," ",IFERROR(VLOOKUP(B6866,总表!A:D,4,0),"-"))</f>
        <v> </v>
      </c>
      <c r="I6866" s="6" t="str">
        <f t="shared" si="431"/>
        <v> </v>
      </c>
    </row>
    <row r="6867" spans="1:9">
      <c r="A6867" s="6">
        <v>6866</v>
      </c>
      <c r="B6867" s="47" t="str">
        <f t="shared" si="428"/>
        <v>00001AD2</v>
      </c>
      <c r="C6867" s="47" t="str">
        <f>IFERROR(VLOOKUP(B6867,总表!A:B,2,0),"-")</f>
        <v>房内墙纸</v>
      </c>
      <c r="D6867" s="6" t="str">
        <f t="shared" si="429"/>
        <v>房内墙纸</v>
      </c>
      <c r="E6867" s="51" t="str">
        <f>IFERROR(VLOOKUP(B6867,总表!A:D,3,0),"-")</f>
        <v>绿色儿童房壁纸</v>
      </c>
      <c r="F6867" s="51" t="str">
        <f t="shared" si="430"/>
        <v>绿色儿童房壁纸</v>
      </c>
      <c r="H6867" s="6" t="str">
        <f>IF(IFERROR(VLOOKUP(B6867,总表!A:D,4,0),"露易")=0," ",IFERROR(VLOOKUP(B6867,总表!A:D,4,0),"-"))</f>
        <v> </v>
      </c>
      <c r="I6867" s="6" t="str">
        <f t="shared" si="431"/>
        <v> </v>
      </c>
    </row>
    <row r="6868" spans="1:9">
      <c r="A6868" s="6">
        <v>6867</v>
      </c>
      <c r="B6868" s="47" t="str">
        <f t="shared" si="428"/>
        <v>00001AD3</v>
      </c>
      <c r="C6868" s="47" t="str">
        <f>IFERROR(VLOOKUP(B6868,总表!A:B,2,0),"-")</f>
        <v>鞋类</v>
      </c>
      <c r="D6868" s="6" t="str">
        <f t="shared" si="429"/>
        <v>鞋类</v>
      </c>
      <c r="E6868" s="6" t="str">
        <f>IFERROR(VLOOKUP(B6868,总表!A:D,3,0),"-")</f>
        <v>毛球靴</v>
      </c>
      <c r="F6868" s="6" t="str">
        <f t="shared" si="430"/>
        <v>毛球靴</v>
      </c>
      <c r="H6868" s="6" t="str">
        <f>IF(IFERROR(VLOOKUP(B6868,总表!A:D,4,0),"露易")=0," ",IFERROR(VLOOKUP(B6868,总表!A:D,4,0),"-"))</f>
        <v>黄色</v>
      </c>
      <c r="I6868" s="6" t="str">
        <f t="shared" si="431"/>
        <v>黄色</v>
      </c>
    </row>
    <row r="6869" spans="1:9">
      <c r="A6869" s="6">
        <v>6868</v>
      </c>
      <c r="B6869" s="47" t="str">
        <f t="shared" si="428"/>
        <v>00001AD4</v>
      </c>
      <c r="C6869" s="47" t="str">
        <f>IFERROR(VLOOKUP(B6869,总表!A:B,2,0),"-")</f>
        <v>房内墙纸</v>
      </c>
      <c r="D6869" s="6" t="str">
        <f t="shared" si="429"/>
        <v>房内墙纸</v>
      </c>
      <c r="E6869" s="6" t="str">
        <f>IFERROR(VLOOKUP(B6869,总表!A:D,3,0),"-")</f>
        <v>白色玫瑰壁纸</v>
      </c>
      <c r="F6869" s="6" t="str">
        <f t="shared" si="430"/>
        <v>白色玫瑰壁纸</v>
      </c>
      <c r="H6869" s="6" t="str">
        <f>IF(IFERROR(VLOOKUP(B6869,总表!A:D,4,0),"露易")=0," ",IFERROR(VLOOKUP(B6869,总表!A:D,4,0),"-"))</f>
        <v> </v>
      </c>
      <c r="I6869" s="6" t="str">
        <f t="shared" si="431"/>
        <v> </v>
      </c>
    </row>
    <row r="6870" spans="1:9">
      <c r="A6870" s="6">
        <v>6869</v>
      </c>
      <c r="B6870" s="47" t="str">
        <f t="shared" si="428"/>
        <v>00001AD5</v>
      </c>
      <c r="C6870" s="47" t="str">
        <f>IFERROR(VLOOKUP(B6870,总表!A:B,2,0),"-")</f>
        <v>房内墙纸</v>
      </c>
      <c r="D6870" s="6" t="str">
        <f t="shared" si="429"/>
        <v>房内墙纸</v>
      </c>
      <c r="E6870" s="51" t="str">
        <f>IFERROR(VLOOKUP(B6870,总表!A:D,3,0),"-")</f>
        <v>蓝色玫瑰壁纸</v>
      </c>
      <c r="F6870" s="51" t="str">
        <f t="shared" si="430"/>
        <v>蓝色玫瑰壁纸</v>
      </c>
      <c r="H6870" s="6" t="str">
        <f>IF(IFERROR(VLOOKUP(B6870,总表!A:D,4,0),"露易")=0," ",IFERROR(VLOOKUP(B6870,总表!A:D,4,0),"-"))</f>
        <v> </v>
      </c>
      <c r="I6870" s="6" t="str">
        <f t="shared" si="431"/>
        <v> </v>
      </c>
    </row>
    <row r="6871" spans="1:9">
      <c r="A6871" s="6">
        <v>6870</v>
      </c>
      <c r="B6871" s="47" t="str">
        <f t="shared" si="428"/>
        <v>00001AD6</v>
      </c>
      <c r="C6871" s="47" t="str">
        <f>IFERROR(VLOOKUP(B6871,总表!A:B,2,0),"-")</f>
        <v>房内墙纸</v>
      </c>
      <c r="D6871" s="6" t="str">
        <f t="shared" si="429"/>
        <v>房内墙纸</v>
      </c>
      <c r="E6871" s="51" t="str">
        <f>IFERROR(VLOOKUP(B6871,总表!A:D,3,0),"-")</f>
        <v>红色爱心壁纸</v>
      </c>
      <c r="F6871" s="51" t="str">
        <f t="shared" si="430"/>
        <v>红色爱心壁纸</v>
      </c>
      <c r="H6871" s="6" t="str">
        <f>IF(IFERROR(VLOOKUP(B6871,总表!A:D,4,0),"露易")=0," ",IFERROR(VLOOKUP(B6871,总表!A:D,4,0),"-"))</f>
        <v> </v>
      </c>
      <c r="I6871" s="6" t="str">
        <f t="shared" si="431"/>
        <v> </v>
      </c>
    </row>
    <row r="6872" spans="1:9">
      <c r="A6872" s="6">
        <v>6871</v>
      </c>
      <c r="B6872" s="47" t="str">
        <f t="shared" si="428"/>
        <v>00001AD7</v>
      </c>
      <c r="C6872" s="47" t="str">
        <f>IFERROR(VLOOKUP(B6872,总表!A:B,2,0),"-")</f>
        <v>房内墙纸</v>
      </c>
      <c r="D6872" s="6" t="str">
        <f t="shared" si="429"/>
        <v>房内墙纸</v>
      </c>
      <c r="E6872" s="6" t="str">
        <f>IFERROR(VLOOKUP(B6872,总表!A:D,3,0),"-")</f>
        <v>黄色爱心壁纸</v>
      </c>
      <c r="F6872" s="6" t="str">
        <f t="shared" si="430"/>
        <v>黄色爱心壁纸</v>
      </c>
      <c r="H6872" s="6" t="str">
        <f>IF(IFERROR(VLOOKUP(B6872,总表!A:D,4,0),"露易")=0," ",IFERROR(VLOOKUP(B6872,总表!A:D,4,0),"-"))</f>
        <v> </v>
      </c>
      <c r="I6872" s="6" t="str">
        <f t="shared" si="431"/>
        <v> </v>
      </c>
    </row>
    <row r="6873" spans="1:9">
      <c r="A6873" s="6">
        <v>6872</v>
      </c>
      <c r="B6873" s="47" t="str">
        <f t="shared" si="428"/>
        <v>00001AD8</v>
      </c>
      <c r="C6873" s="47" t="str">
        <f>IFERROR(VLOOKUP(B6873,总表!A:B,2,0),"-")</f>
        <v>房内墙纸</v>
      </c>
      <c r="D6873" s="6" t="str">
        <f t="shared" si="429"/>
        <v>房内墙纸</v>
      </c>
      <c r="E6873" s="6" t="str">
        <f>IFERROR(VLOOKUP(B6873,总表!A:D,3,0),"-")</f>
        <v>黄色花纹壁纸</v>
      </c>
      <c r="F6873" s="6" t="str">
        <f t="shared" si="430"/>
        <v>黄色花纹壁纸</v>
      </c>
      <c r="H6873" s="6" t="str">
        <f>IF(IFERROR(VLOOKUP(B6873,总表!A:D,4,0),"露易")=0," ",IFERROR(VLOOKUP(B6873,总表!A:D,4,0),"-"))</f>
        <v> </v>
      </c>
      <c r="I6873" s="6" t="str">
        <f t="shared" si="431"/>
        <v> </v>
      </c>
    </row>
    <row r="6874" spans="1:9">
      <c r="A6874" s="6">
        <v>6873</v>
      </c>
      <c r="B6874" s="47" t="str">
        <f t="shared" si="428"/>
        <v>00001AD9</v>
      </c>
      <c r="C6874" s="47" t="str">
        <f>IFERROR(VLOOKUP(B6874,总表!A:B,2,0),"-")</f>
        <v>房内墙纸</v>
      </c>
      <c r="D6874" s="6" t="str">
        <f t="shared" si="429"/>
        <v>房内墙纸</v>
      </c>
      <c r="E6874" s="51" t="str">
        <f>IFERROR(VLOOKUP(B6874,总表!A:D,3,0),"-")</f>
        <v>蓝色花纹壁纸</v>
      </c>
      <c r="F6874" s="51" t="str">
        <f t="shared" si="430"/>
        <v>蓝色花纹壁纸</v>
      </c>
      <c r="H6874" s="6" t="str">
        <f>IF(IFERROR(VLOOKUP(B6874,总表!A:D,4,0),"露易")=0," ",IFERROR(VLOOKUP(B6874,总表!A:D,4,0),"-"))</f>
        <v> </v>
      </c>
      <c r="I6874" s="6" t="str">
        <f t="shared" si="431"/>
        <v> </v>
      </c>
    </row>
    <row r="6875" spans="1:9">
      <c r="A6875" s="6">
        <v>6874</v>
      </c>
      <c r="B6875" s="47" t="str">
        <f t="shared" si="428"/>
        <v>00001ADA</v>
      </c>
      <c r="C6875" s="47" t="str">
        <f>IFERROR(VLOOKUP(B6875,总表!A:B,2,0),"-")</f>
        <v>房内墙纸</v>
      </c>
      <c r="D6875" s="6" t="str">
        <f t="shared" si="429"/>
        <v>房内墙纸</v>
      </c>
      <c r="E6875" s="6" t="str">
        <f>IFERROR(VLOOKUP(B6875,总表!A:D,3,0),"-")</f>
        <v>棕黑色拼图壁纸</v>
      </c>
      <c r="F6875" s="6" t="str">
        <f t="shared" si="430"/>
        <v>棕黑色拼图壁纸</v>
      </c>
      <c r="H6875" s="6" t="str">
        <f>IF(IFERROR(VLOOKUP(B6875,总表!A:D,4,0),"露易")=0," ",IFERROR(VLOOKUP(B6875,总表!A:D,4,0),"-"))</f>
        <v> </v>
      </c>
      <c r="I6875" s="6" t="str">
        <f t="shared" si="431"/>
        <v> </v>
      </c>
    </row>
    <row r="6876" spans="1:9">
      <c r="A6876" s="6">
        <v>6875</v>
      </c>
      <c r="B6876" s="47" t="str">
        <f t="shared" si="428"/>
        <v>00001ADB</v>
      </c>
      <c r="C6876" s="47" t="str">
        <f>IFERROR(VLOOKUP(B6876,总表!A:B,2,0),"-")</f>
        <v>房内墙纸</v>
      </c>
      <c r="D6876" s="6" t="str">
        <f t="shared" si="429"/>
        <v>房内墙纸</v>
      </c>
      <c r="E6876" s="6" t="str">
        <f>IFERROR(VLOOKUP(B6876,总表!A:D,3,0),"-")</f>
        <v>紫色拼图壁纸</v>
      </c>
      <c r="F6876" s="6" t="str">
        <f t="shared" si="430"/>
        <v>紫色拼图壁纸</v>
      </c>
      <c r="H6876" s="6" t="str">
        <f>IF(IFERROR(VLOOKUP(B6876,总表!A:D,4,0),"露易")=0," ",IFERROR(VLOOKUP(B6876,总表!A:D,4,0),"-"))</f>
        <v> </v>
      </c>
      <c r="I6876" s="6" t="str">
        <f t="shared" si="431"/>
        <v> </v>
      </c>
    </row>
    <row r="6877" spans="1:9">
      <c r="A6877" s="6">
        <v>6876</v>
      </c>
      <c r="B6877" s="47" t="str">
        <f t="shared" si="428"/>
        <v>00001ADC</v>
      </c>
      <c r="C6877" s="47" t="str">
        <f>IFERROR(VLOOKUP(B6877,总表!A:B,2,0),"-")</f>
        <v>房内墙纸</v>
      </c>
      <c r="D6877" s="6" t="str">
        <f t="shared" si="429"/>
        <v>房内墙纸</v>
      </c>
      <c r="E6877" s="6" t="str">
        <f>IFERROR(VLOOKUP(B6877,总表!A:D,3,0),"-")</f>
        <v>植物图案砖墙</v>
      </c>
      <c r="F6877" s="6" t="str">
        <f t="shared" si="430"/>
        <v>植物图案砖墙</v>
      </c>
      <c r="H6877" s="6" t="str">
        <f>IF(IFERROR(VLOOKUP(B6877,总表!A:D,4,0),"露易")=0," ",IFERROR(VLOOKUP(B6877,总表!A:D,4,0),"-"))</f>
        <v> </v>
      </c>
      <c r="I6877" s="6" t="str">
        <f t="shared" si="431"/>
        <v> </v>
      </c>
    </row>
    <row r="6878" spans="1:9">
      <c r="A6878" s="6">
        <v>6877</v>
      </c>
      <c r="B6878" s="47" t="str">
        <f t="shared" si="428"/>
        <v>00001ADD</v>
      </c>
      <c r="C6878" s="47" t="str">
        <f>IFERROR(VLOOKUP(B6878,总表!A:B,2,0),"-")</f>
        <v>房内墙纸</v>
      </c>
      <c r="D6878" s="6" t="str">
        <f t="shared" si="429"/>
        <v>房内墙纸</v>
      </c>
      <c r="E6878" s="6" t="str">
        <f>IFERROR(VLOOKUP(B6878,总表!A:D,3,0),"-")</f>
        <v>黑色植物图案砖墙</v>
      </c>
      <c r="F6878" s="6" t="str">
        <f t="shared" si="430"/>
        <v>黑色植物图案砖墙</v>
      </c>
      <c r="H6878" s="6" t="str">
        <f>IF(IFERROR(VLOOKUP(B6878,总表!A:D,4,0),"露易")=0," ",IFERROR(VLOOKUP(B6878,总表!A:D,4,0),"-"))</f>
        <v> </v>
      </c>
      <c r="I6878" s="6" t="str">
        <f t="shared" si="431"/>
        <v> </v>
      </c>
    </row>
    <row r="6879" spans="1:9">
      <c r="A6879" s="6">
        <v>6878</v>
      </c>
      <c r="B6879" s="47" t="str">
        <f t="shared" si="428"/>
        <v>00001ADE</v>
      </c>
      <c r="C6879" s="47" t="str">
        <f>IFERROR(VLOOKUP(B6879,总表!A:B,2,0),"-")</f>
        <v>房内墙纸</v>
      </c>
      <c r="D6879" s="6" t="str">
        <f t="shared" si="429"/>
        <v>房内墙纸</v>
      </c>
      <c r="E6879" s="51" t="str">
        <f>IFERROR(VLOOKUP(B6879,总表!A:D,3,0),"-")</f>
        <v>绿色布墙</v>
      </c>
      <c r="F6879" s="51" t="str">
        <f t="shared" si="430"/>
        <v>绿色布墙</v>
      </c>
      <c r="H6879" s="6" t="str">
        <f>IF(IFERROR(VLOOKUP(B6879,总表!A:D,4,0),"露易")=0," ",IFERROR(VLOOKUP(B6879,总表!A:D,4,0),"-"))</f>
        <v> </v>
      </c>
      <c r="I6879" s="6" t="str">
        <f t="shared" si="431"/>
        <v> </v>
      </c>
    </row>
    <row r="6880" spans="1:9">
      <c r="A6880" s="6">
        <v>6879</v>
      </c>
      <c r="B6880" s="47" t="str">
        <f t="shared" si="428"/>
        <v>00001ADF</v>
      </c>
      <c r="C6880" s="47" t="str">
        <f>IFERROR(VLOOKUP(B6880,总表!A:B,2,0),"-")</f>
        <v>房内墙纸</v>
      </c>
      <c r="D6880" s="6" t="str">
        <f t="shared" si="429"/>
        <v>房内墙纸</v>
      </c>
      <c r="E6880" s="51" t="str">
        <f>IFERROR(VLOOKUP(B6880,总表!A:D,3,0),"-")</f>
        <v>红色布墙</v>
      </c>
      <c r="F6880" s="51" t="str">
        <f t="shared" si="430"/>
        <v>红色布墙</v>
      </c>
      <c r="H6880" s="6" t="str">
        <f>IF(IFERROR(VLOOKUP(B6880,总表!A:D,4,0),"露易")=0," ",IFERROR(VLOOKUP(B6880,总表!A:D,4,0),"-"))</f>
        <v> </v>
      </c>
      <c r="I6880" s="6" t="str">
        <f t="shared" si="431"/>
        <v> </v>
      </c>
    </row>
    <row r="6881" spans="1:9">
      <c r="A6881" s="6">
        <v>6880</v>
      </c>
      <c r="B6881" s="47" t="str">
        <f t="shared" si="428"/>
        <v>00001AE0</v>
      </c>
      <c r="C6881" s="47" t="str">
        <f>IFERROR(VLOOKUP(B6881,总表!A:B,2,0),"-")</f>
        <v>帽子类</v>
      </c>
      <c r="D6881" s="6" t="str">
        <f t="shared" si="429"/>
        <v>帽子类</v>
      </c>
      <c r="E6881" s="51" t="str">
        <f>IFERROR(VLOOKUP(B6881,总表!A:D,3,0),"-")</f>
        <v>针织帽</v>
      </c>
      <c r="F6881" s="51" t="str">
        <f t="shared" si="430"/>
        <v>针织帽</v>
      </c>
      <c r="H6881" s="6" t="str">
        <f>IF(IFERROR(VLOOKUP(B6881,总表!A:D,4,0),"露易")=0," ",IFERROR(VLOOKUP(B6881,总表!A:D,4,0),"-"))</f>
        <v>白色</v>
      </c>
      <c r="I6881" s="6" t="str">
        <f t="shared" si="431"/>
        <v>白色</v>
      </c>
    </row>
    <row r="6882" spans="1:9">
      <c r="A6882" s="6">
        <v>6881</v>
      </c>
      <c r="B6882" s="47" t="str">
        <f t="shared" si="428"/>
        <v>00001AE1</v>
      </c>
      <c r="C6882" s="47" t="str">
        <f>IFERROR(VLOOKUP(B6882,总表!A:B,2,0),"-")</f>
        <v>帽子类</v>
      </c>
      <c r="D6882" s="6" t="str">
        <f t="shared" si="429"/>
        <v>帽子类</v>
      </c>
      <c r="E6882" s="51" t="str">
        <f>IFERROR(VLOOKUP(B6882,总表!A:D,3,0),"-")</f>
        <v>针织帽</v>
      </c>
      <c r="F6882" s="51" t="str">
        <f t="shared" si="430"/>
        <v>针织帽</v>
      </c>
      <c r="H6882" s="6" t="str">
        <f>IF(IFERROR(VLOOKUP(B6882,总表!A:D,4,0),"露易")=0," ",IFERROR(VLOOKUP(B6882,总表!A:D,4,0),"-"))</f>
        <v>灰色</v>
      </c>
      <c r="I6882" s="6" t="str">
        <f t="shared" si="431"/>
        <v>灰色</v>
      </c>
    </row>
    <row r="6883" spans="1:9">
      <c r="A6883" s="6">
        <v>6882</v>
      </c>
      <c r="B6883" s="47" t="str">
        <f t="shared" si="428"/>
        <v>00001AE2</v>
      </c>
      <c r="C6883" s="47" t="str">
        <f>IFERROR(VLOOKUP(B6883,总表!A:B,2,0),"-")</f>
        <v>帽子类</v>
      </c>
      <c r="D6883" s="6" t="str">
        <f t="shared" si="429"/>
        <v>帽子类</v>
      </c>
      <c r="E6883" s="51" t="str">
        <f>IFERROR(VLOOKUP(B6883,总表!A:D,3,0),"-")</f>
        <v>针织帽</v>
      </c>
      <c r="F6883" s="51" t="str">
        <f t="shared" si="430"/>
        <v>针织帽</v>
      </c>
      <c r="H6883" s="51" t="str">
        <f>IF(IFERROR(VLOOKUP(B6883,总表!A:D,4,0),"露易")=0," ",IFERROR(VLOOKUP(B6883,总表!A:D,4,0),"-"))</f>
        <v>红褐色</v>
      </c>
      <c r="I6883" s="51" t="str">
        <f t="shared" si="431"/>
        <v>红褐色</v>
      </c>
    </row>
    <row r="6884" spans="1:9">
      <c r="A6884" s="6">
        <v>6883</v>
      </c>
      <c r="B6884" s="47" t="str">
        <f t="shared" si="428"/>
        <v>00001AE3</v>
      </c>
      <c r="C6884" s="47" t="str">
        <f>IFERROR(VLOOKUP(B6884,总表!A:B,2,0),"-")</f>
        <v>-</v>
      </c>
      <c r="D6884" s="6" t="str">
        <f t="shared" si="429"/>
        <v>-</v>
      </c>
      <c r="E6884" s="6" t="str">
        <f>IFERROR(VLOOKUP(B6884,总表!A:D,3,0),"-")</f>
        <v>-</v>
      </c>
      <c r="F6884" s="6" t="str">
        <f t="shared" si="430"/>
        <v>-</v>
      </c>
      <c r="H6884" s="6" t="str">
        <f>IF(IFERROR(VLOOKUP(B6884,总表!A:D,4,0),"露易")=0," ",IFERROR(VLOOKUP(B6884,总表!A:D,4,0),"-"))</f>
        <v>-</v>
      </c>
      <c r="I6884" s="6" t="str">
        <f t="shared" si="431"/>
        <v>-</v>
      </c>
    </row>
    <row r="6885" spans="1:9">
      <c r="A6885" s="6">
        <v>6884</v>
      </c>
      <c r="B6885" s="47" t="str">
        <f t="shared" si="428"/>
        <v>00001AE4</v>
      </c>
      <c r="C6885" s="47" t="str">
        <f>IFERROR(VLOOKUP(B6885,总表!A:B,2,0),"-")</f>
        <v>鞋类</v>
      </c>
      <c r="D6885" s="6" t="str">
        <f t="shared" si="429"/>
        <v>鞋类</v>
      </c>
      <c r="E6885" s="51" t="str">
        <f>IFERROR(VLOOKUP(B6885,总表!A:D,3,0),"-")</f>
        <v>懒人鞋</v>
      </c>
      <c r="F6885" s="51" t="str">
        <f t="shared" si="430"/>
        <v>懒人鞋</v>
      </c>
      <c r="H6885" s="51" t="str">
        <f>IF(IFERROR(VLOOKUP(B6885,总表!A:D,4,0),"露易")=0," ",IFERROR(VLOOKUP(B6885,总表!A:D,4,0),"-"))</f>
        <v>红色</v>
      </c>
      <c r="I6885" s="51" t="str">
        <f t="shared" si="431"/>
        <v>红色</v>
      </c>
    </row>
    <row r="6886" spans="1:9">
      <c r="A6886" s="6">
        <v>6885</v>
      </c>
      <c r="B6886" s="47" t="str">
        <f t="shared" si="428"/>
        <v>00001AE5</v>
      </c>
      <c r="C6886" s="47" t="str">
        <f>IFERROR(VLOOKUP(B6886,总表!A:B,2,0),"-")</f>
        <v>鞋类</v>
      </c>
      <c r="D6886" s="6" t="str">
        <f t="shared" si="429"/>
        <v>鞋类</v>
      </c>
      <c r="E6886" s="51" t="str">
        <f>IFERROR(VLOOKUP(B6886,总表!A:D,3,0),"-")</f>
        <v>懒人鞋</v>
      </c>
      <c r="F6886" s="51" t="str">
        <f t="shared" si="430"/>
        <v>懒人鞋</v>
      </c>
      <c r="H6886" s="51" t="str">
        <f>IF(IFERROR(VLOOKUP(B6886,总表!A:D,4,0),"露易")=0," ",IFERROR(VLOOKUP(B6886,总表!A:D,4,0),"-"))</f>
        <v>蓝色</v>
      </c>
      <c r="I6886" s="51" t="str">
        <f t="shared" si="431"/>
        <v>蓝色</v>
      </c>
    </row>
    <row r="6887" spans="1:9">
      <c r="A6887" s="6">
        <v>6886</v>
      </c>
      <c r="B6887" s="47" t="str">
        <f t="shared" si="428"/>
        <v>00001AE6</v>
      </c>
      <c r="C6887" s="47" t="str">
        <f>IFERROR(VLOOKUP(B6887,总表!A:B,2,0),"-")</f>
        <v>-</v>
      </c>
      <c r="D6887" s="6" t="str">
        <f t="shared" si="429"/>
        <v>-</v>
      </c>
      <c r="E6887" s="6" t="str">
        <f>IFERROR(VLOOKUP(B6887,总表!A:D,3,0),"-")</f>
        <v>-</v>
      </c>
      <c r="F6887" s="6" t="str">
        <f t="shared" si="430"/>
        <v>-</v>
      </c>
      <c r="H6887" s="6" t="str">
        <f>IF(IFERROR(VLOOKUP(B6887,总表!A:D,4,0),"露易")=0," ",IFERROR(VLOOKUP(B6887,总表!A:D,4,0),"-"))</f>
        <v>-</v>
      </c>
      <c r="I6887" s="6" t="str">
        <f t="shared" si="431"/>
        <v>-</v>
      </c>
    </row>
    <row r="6888" spans="1:9">
      <c r="A6888" s="6">
        <v>6887</v>
      </c>
      <c r="B6888" s="47" t="str">
        <f t="shared" si="428"/>
        <v>00001AE7</v>
      </c>
      <c r="C6888" s="47" t="str">
        <f>IFERROR(VLOOKUP(B6888,总表!A:B,2,0),"-")</f>
        <v>-</v>
      </c>
      <c r="D6888" s="6" t="str">
        <f t="shared" si="429"/>
        <v>-</v>
      </c>
      <c r="E6888" s="6" t="str">
        <f>IFERROR(VLOOKUP(B6888,总表!A:D,3,0),"-")</f>
        <v>-</v>
      </c>
      <c r="F6888" s="6" t="str">
        <f t="shared" si="430"/>
        <v>-</v>
      </c>
      <c r="H6888" s="6" t="str">
        <f>IF(IFERROR(VLOOKUP(B6888,总表!A:D,4,0),"露易")=0," ",IFERROR(VLOOKUP(B6888,总表!A:D,4,0),"-"))</f>
        <v>-</v>
      </c>
      <c r="I6888" s="6" t="str">
        <f t="shared" si="431"/>
        <v>-</v>
      </c>
    </row>
    <row r="6889" spans="1:9">
      <c r="A6889" s="6">
        <v>6888</v>
      </c>
      <c r="B6889" s="47" t="str">
        <f t="shared" si="428"/>
        <v>00001AE8</v>
      </c>
      <c r="C6889" s="47" t="str">
        <f>IFERROR(VLOOKUP(B6889,总表!A:B,2,0),"-")</f>
        <v>上衣</v>
      </c>
      <c r="D6889" s="6" t="str">
        <f t="shared" si="429"/>
        <v>上衣</v>
      </c>
      <c r="E6889" s="6" t="str">
        <f>IFERROR(VLOOKUP(B6889,总表!A:D,3,0),"-")</f>
        <v>1号服</v>
      </c>
      <c r="F6889" s="6" t="str">
        <f t="shared" si="430"/>
        <v>1号服</v>
      </c>
      <c r="H6889" s="51" t="str">
        <f>IF(IFERROR(VLOOKUP(B6889,总表!A:D,4,0),"露易")=0," ",IFERROR(VLOOKUP(B6889,总表!A:D,4,0),"-"))</f>
        <v>红色</v>
      </c>
      <c r="I6889" s="51" t="str">
        <f t="shared" si="431"/>
        <v>红色</v>
      </c>
    </row>
    <row r="6890" spans="1:9">
      <c r="A6890" s="6">
        <v>6889</v>
      </c>
      <c r="B6890" s="47" t="str">
        <f t="shared" si="428"/>
        <v>00001AE9</v>
      </c>
      <c r="C6890" s="47" t="str">
        <f>IFERROR(VLOOKUP(B6890,总表!A:B,2,0),"-")</f>
        <v>鞋类</v>
      </c>
      <c r="D6890" s="6" t="str">
        <f t="shared" si="429"/>
        <v>鞋类</v>
      </c>
      <c r="E6890" s="51" t="str">
        <f>IFERROR(VLOOKUP(B6890,总表!A:D,3,0),"-")</f>
        <v>懒人鞋</v>
      </c>
      <c r="F6890" s="51" t="str">
        <f t="shared" si="430"/>
        <v>懒人鞋</v>
      </c>
      <c r="H6890" s="51" t="str">
        <f>IF(IFERROR(VLOOKUP(B6890,总表!A:D,4,0),"露易")=0," ",IFERROR(VLOOKUP(B6890,总表!A:D,4,0),"-"))</f>
        <v>绿色</v>
      </c>
      <c r="I6890" s="51" t="str">
        <f t="shared" si="431"/>
        <v>绿色</v>
      </c>
    </row>
    <row r="6891" spans="1:9">
      <c r="A6891" s="6">
        <v>6890</v>
      </c>
      <c r="B6891" s="47" t="str">
        <f t="shared" si="428"/>
        <v>00001AEA</v>
      </c>
      <c r="C6891" s="47" t="str">
        <f>IFERROR(VLOOKUP(B6891,总表!A:B,2,0),"-")</f>
        <v>鞋类</v>
      </c>
      <c r="D6891" s="6" t="str">
        <f t="shared" si="429"/>
        <v>鞋类</v>
      </c>
      <c r="E6891" s="51" t="str">
        <f>IFERROR(VLOOKUP(B6891,总表!A:D,3,0),"-")</f>
        <v>懒人鞋</v>
      </c>
      <c r="F6891" s="51" t="str">
        <f t="shared" si="430"/>
        <v>懒人鞋</v>
      </c>
      <c r="H6891" s="6" t="str">
        <f>IF(IFERROR(VLOOKUP(B6891,总表!A:D,4,0),"露易")=0," ",IFERROR(VLOOKUP(B6891,总表!A:D,4,0),"-"))</f>
        <v>黑色</v>
      </c>
      <c r="I6891" s="6" t="str">
        <f t="shared" si="431"/>
        <v>黑色</v>
      </c>
    </row>
    <row r="6892" spans="1:9">
      <c r="A6892" s="6">
        <v>6891</v>
      </c>
      <c r="B6892" s="47" t="str">
        <f t="shared" si="428"/>
        <v>00001AEB</v>
      </c>
      <c r="C6892" s="47" t="str">
        <f>IFERROR(VLOOKUP(B6892,总表!A:B,2,0),"-")</f>
        <v>-</v>
      </c>
      <c r="D6892" s="6" t="str">
        <f t="shared" si="429"/>
        <v>-</v>
      </c>
      <c r="E6892" s="6" t="str">
        <f>IFERROR(VLOOKUP(B6892,总表!A:D,3,0),"-")</f>
        <v>-</v>
      </c>
      <c r="F6892" s="6" t="str">
        <f t="shared" si="430"/>
        <v>-</v>
      </c>
      <c r="H6892" s="6" t="str">
        <f>IF(IFERROR(VLOOKUP(B6892,总表!A:D,4,0),"露易")=0," ",IFERROR(VLOOKUP(B6892,总表!A:D,4,0),"-"))</f>
        <v>-</v>
      </c>
      <c r="I6892" s="6" t="str">
        <f t="shared" si="431"/>
        <v>-</v>
      </c>
    </row>
    <row r="6893" spans="1:9">
      <c r="A6893" s="6">
        <v>6892</v>
      </c>
      <c r="B6893" s="47" t="str">
        <f t="shared" si="428"/>
        <v>00001AEC</v>
      </c>
      <c r="C6893" s="47" t="str">
        <f>IFERROR(VLOOKUP(B6893,总表!A:B,2,0),"-")</f>
        <v>鞋类</v>
      </c>
      <c r="D6893" s="6" t="str">
        <f t="shared" si="429"/>
        <v>鞋类</v>
      </c>
      <c r="E6893" s="6" t="str">
        <f>IFERROR(VLOOKUP(B6893,总表!A:D,3,0),"-")</f>
        <v>帆布鞋</v>
      </c>
      <c r="F6893" s="6" t="str">
        <f t="shared" si="430"/>
        <v>帆布鞋</v>
      </c>
      <c r="H6893" s="6" t="str">
        <f>IF(IFERROR(VLOOKUP(B6893,总表!A:D,4,0),"露易")=0," ",IFERROR(VLOOKUP(B6893,总表!A:D,4,0),"-"))</f>
        <v>紫色</v>
      </c>
      <c r="I6893" s="6" t="str">
        <f t="shared" si="431"/>
        <v>紫色</v>
      </c>
    </row>
    <row r="6894" spans="1:9">
      <c r="A6894" s="6">
        <v>6893</v>
      </c>
      <c r="B6894" s="47" t="str">
        <f t="shared" si="428"/>
        <v>00001AED</v>
      </c>
      <c r="C6894" s="47" t="str">
        <f>IFERROR(VLOOKUP(B6894,总表!A:B,2,0),"-")</f>
        <v>鞋类</v>
      </c>
      <c r="D6894" s="6" t="str">
        <f t="shared" si="429"/>
        <v>鞋类</v>
      </c>
      <c r="E6894" s="6" t="str">
        <f>IFERROR(VLOOKUP(B6894,总表!A:D,3,0),"-")</f>
        <v>麂皮运动鞋</v>
      </c>
      <c r="F6894" s="6" t="str">
        <f t="shared" si="430"/>
        <v>麂皮运动鞋</v>
      </c>
      <c r="H6894" s="51" t="str">
        <f>IF(IFERROR(VLOOKUP(B6894,总表!A:D,4,0),"露易")=0," ",IFERROR(VLOOKUP(B6894,总表!A:D,4,0),"-"))</f>
        <v>绿色</v>
      </c>
      <c r="I6894" s="51" t="str">
        <f t="shared" si="431"/>
        <v>绿色</v>
      </c>
    </row>
    <row r="6895" spans="1:9">
      <c r="A6895" s="6">
        <v>6894</v>
      </c>
      <c r="B6895" s="47" t="str">
        <f t="shared" si="428"/>
        <v>00001AEE</v>
      </c>
      <c r="C6895" s="47" t="str">
        <f>IFERROR(VLOOKUP(B6895,总表!A:B,2,0),"-")</f>
        <v>鞋类</v>
      </c>
      <c r="D6895" s="6" t="str">
        <f t="shared" si="429"/>
        <v>鞋类</v>
      </c>
      <c r="E6895" s="6" t="str">
        <f>IFERROR(VLOOKUP(B6895,总表!A:D,3,0),"-")</f>
        <v>尖头靴</v>
      </c>
      <c r="F6895" s="6" t="str">
        <f t="shared" si="430"/>
        <v>尖头靴</v>
      </c>
      <c r="H6895" s="6" t="str">
        <f>IF(IFERROR(VLOOKUP(B6895,总表!A:D,4,0),"露易")=0," ",IFERROR(VLOOKUP(B6895,总表!A:D,4,0),"-"))</f>
        <v>黑色</v>
      </c>
      <c r="I6895" s="6" t="str">
        <f t="shared" si="431"/>
        <v>黑色</v>
      </c>
    </row>
    <row r="6896" spans="1:9">
      <c r="A6896" s="6">
        <v>6895</v>
      </c>
      <c r="B6896" s="47" t="str">
        <f t="shared" si="428"/>
        <v>00001AEF</v>
      </c>
      <c r="C6896" s="47" t="str">
        <f>IFERROR(VLOOKUP(B6896,总表!A:B,2,0),"-")</f>
        <v>事件类</v>
      </c>
      <c r="D6896" s="6" t="str">
        <f t="shared" si="429"/>
        <v>事件类</v>
      </c>
      <c r="E6896" s="51" t="str">
        <f>IFERROR(VLOOKUP(B6896,总表!A:D,3,0),"-")</f>
        <v>√</v>
      </c>
      <c r="F6896" s="51" t="str">
        <f t="shared" si="430"/>
        <v>√</v>
      </c>
      <c r="G6896" s="6" t="s">
        <v>9</v>
      </c>
      <c r="H6896" s="6" t="str">
        <f>IF(IFERROR(VLOOKUP(B6896,总表!A:D,4,0),"露易")=0," ",IFERROR(VLOOKUP(B6896,总表!A:D,4,0),"-"))</f>
        <v> </v>
      </c>
      <c r="I6896" s="6" t="str">
        <f t="shared" si="431"/>
        <v> </v>
      </c>
    </row>
    <row r="6897" spans="1:9">
      <c r="A6897" s="6">
        <v>6896</v>
      </c>
      <c r="B6897" s="47" t="str">
        <f t="shared" si="428"/>
        <v>00001AF0</v>
      </c>
      <c r="C6897" s="47" t="str">
        <f>IFERROR(VLOOKUP(B6897,总表!A:B,2,0),"-")</f>
        <v>事件类</v>
      </c>
      <c r="D6897" s="6" t="str">
        <f t="shared" si="429"/>
        <v>事件类</v>
      </c>
      <c r="E6897" s="6" t="str">
        <f>IFERROR(VLOOKUP(B6897,总表!A:D,3,0),"-")</f>
        <v>ー</v>
      </c>
      <c r="F6897" s="6" t="str">
        <f t="shared" si="430"/>
        <v>ー</v>
      </c>
      <c r="G6897" s="6" t="s">
        <v>9</v>
      </c>
      <c r="H6897" s="6" t="str">
        <f>IF(IFERROR(VLOOKUP(B6897,总表!A:D,4,0),"露易")=0," ",IFERROR(VLOOKUP(B6897,总表!A:D,4,0),"-"))</f>
        <v> </v>
      </c>
      <c r="I6897" s="6" t="str">
        <f t="shared" si="431"/>
        <v> </v>
      </c>
    </row>
    <row r="6898" spans="1:9">
      <c r="A6898" s="6">
        <v>6897</v>
      </c>
      <c r="B6898" s="47" t="str">
        <f t="shared" si="428"/>
        <v>00001AF1</v>
      </c>
      <c r="C6898" s="47" t="str">
        <f>IFERROR(VLOOKUP(B6898,总表!A:B,2,0),"-")</f>
        <v>-</v>
      </c>
      <c r="D6898" s="6" t="str">
        <f t="shared" si="429"/>
        <v>-</v>
      </c>
      <c r="E6898" s="6" t="str">
        <f>IFERROR(VLOOKUP(B6898,总表!A:D,3,0),"-")</f>
        <v>-</v>
      </c>
      <c r="F6898" s="6" t="str">
        <f t="shared" si="430"/>
        <v>-</v>
      </c>
      <c r="H6898" s="6" t="str">
        <f>IF(IFERROR(VLOOKUP(B6898,总表!A:D,4,0),"露易")=0," ",IFERROR(VLOOKUP(B6898,总表!A:D,4,0),"-"))</f>
        <v>-</v>
      </c>
      <c r="I6898" s="6" t="str">
        <f t="shared" si="431"/>
        <v>-</v>
      </c>
    </row>
    <row r="6899" spans="1:9">
      <c r="A6899" s="6">
        <v>6898</v>
      </c>
      <c r="B6899" s="47" t="str">
        <f t="shared" si="428"/>
        <v>00001AF2</v>
      </c>
      <c r="C6899" s="47" t="str">
        <f>IFERROR(VLOOKUP(B6899,总表!A:B,2,0),"-")</f>
        <v>袜子</v>
      </c>
      <c r="D6899" s="6" t="str">
        <f t="shared" si="429"/>
        <v>袜子</v>
      </c>
      <c r="E6899" s="51" t="str">
        <f>IFERROR(VLOOKUP(B6899,总表!A:D,3,0),"-")</f>
        <v>鲜艳袜子</v>
      </c>
      <c r="F6899" s="51" t="str">
        <f t="shared" si="430"/>
        <v>鲜艳袜子</v>
      </c>
      <c r="H6899" s="51" t="str">
        <f>IF(IFERROR(VLOOKUP(B6899,总表!A:D,4,0),"露易")=0," ",IFERROR(VLOOKUP(B6899,总表!A:D,4,0),"-"))</f>
        <v>绿色</v>
      </c>
      <c r="I6899" s="51" t="str">
        <f t="shared" si="431"/>
        <v>绿色</v>
      </c>
    </row>
    <row r="6900" spans="1:9">
      <c r="A6900" s="6">
        <v>6899</v>
      </c>
      <c r="B6900" s="47" t="str">
        <f t="shared" si="428"/>
        <v>00001AF3</v>
      </c>
      <c r="C6900" s="50" t="str">
        <f>IFERROR(VLOOKUP(B6900,总表!A:B,2,0),"-")</f>
        <v>裤裙类</v>
      </c>
      <c r="D6900" s="51" t="str">
        <f t="shared" si="429"/>
        <v>裤裙类</v>
      </c>
      <c r="E6900" s="51" t="str">
        <f>IFERROR(VLOOKUP(B6900,总表!A:D,3,0),"-")</f>
        <v>户外活动裤</v>
      </c>
      <c r="F6900" s="51" t="str">
        <f t="shared" si="430"/>
        <v>户外活动裤</v>
      </c>
      <c r="H6900" s="6" t="str">
        <f>IF(IFERROR(VLOOKUP(B6900,总表!A:D,4,0),"露易")=0," ",IFERROR(VLOOKUP(B6900,总表!A:D,4,0),"-"))</f>
        <v>黑色</v>
      </c>
      <c r="I6900" s="6" t="str">
        <f t="shared" si="431"/>
        <v>黑色</v>
      </c>
    </row>
    <row r="6901" spans="1:9">
      <c r="A6901" s="6">
        <v>6900</v>
      </c>
      <c r="B6901" s="47" t="str">
        <f t="shared" si="428"/>
        <v>00001AF4</v>
      </c>
      <c r="C6901" s="47" t="str">
        <f>IFERROR(VLOOKUP(B6901,总表!A:B,2,0),"-")</f>
        <v>-</v>
      </c>
      <c r="D6901" s="6" t="str">
        <f t="shared" si="429"/>
        <v>-</v>
      </c>
      <c r="E6901" s="6" t="str">
        <f>IFERROR(VLOOKUP(B6901,总表!A:D,3,0),"-")</f>
        <v>-</v>
      </c>
      <c r="F6901" s="6" t="str">
        <f t="shared" si="430"/>
        <v>-</v>
      </c>
      <c r="H6901" s="6" t="str">
        <f>IF(IFERROR(VLOOKUP(B6901,总表!A:D,4,0),"露易")=0," ",IFERROR(VLOOKUP(B6901,总表!A:D,4,0),"-"))</f>
        <v>-</v>
      </c>
      <c r="I6901" s="6" t="str">
        <f t="shared" si="431"/>
        <v>-</v>
      </c>
    </row>
    <row r="6902" spans="1:9">
      <c r="A6902" s="6">
        <v>6901</v>
      </c>
      <c r="B6902" s="47" t="str">
        <f t="shared" si="428"/>
        <v>00001AF5</v>
      </c>
      <c r="C6902" s="50" t="str">
        <f>IFERROR(VLOOKUP(B6902,总表!A:B,2,0),"-")</f>
        <v>连衣套装</v>
      </c>
      <c r="D6902" s="51" t="str">
        <f t="shared" si="429"/>
        <v>连衣套装</v>
      </c>
      <c r="E6902" s="6" t="str">
        <f>IFERROR(VLOOKUP(B6902,总表!A:D,3,0),"-")</f>
        <v>大花朵图案连身裙</v>
      </c>
      <c r="F6902" s="6" t="str">
        <f t="shared" si="430"/>
        <v>大花朵图案连身裙</v>
      </c>
      <c r="H6902" s="6" t="str">
        <f>IF(IFERROR(VLOOKUP(B6902,总表!A:D,4,0),"露易")=0," ",IFERROR(VLOOKUP(B6902,总表!A:D,4,0),"-"))</f>
        <v>粉红</v>
      </c>
      <c r="I6902" s="6" t="str">
        <f t="shared" si="431"/>
        <v>粉红</v>
      </c>
    </row>
    <row r="6903" spans="1:9">
      <c r="A6903" s="6">
        <v>6902</v>
      </c>
      <c r="B6903" s="47" t="str">
        <f t="shared" si="428"/>
        <v>00001AF6</v>
      </c>
      <c r="C6903" s="47" t="str">
        <f>IFERROR(VLOOKUP(B6903,总表!A:B,2,0),"-")</f>
        <v>袜子</v>
      </c>
      <c r="D6903" s="6" t="str">
        <f t="shared" si="429"/>
        <v>袜子</v>
      </c>
      <c r="E6903" s="6" t="str">
        <f>IFERROR(VLOOKUP(B6903,总表!A:D,3,0),"-")</f>
        <v>粗横纹袜</v>
      </c>
      <c r="F6903" s="6" t="str">
        <f t="shared" si="430"/>
        <v>粗横纹袜</v>
      </c>
      <c r="H6903" s="6" t="str">
        <f>IF(IFERROR(VLOOKUP(B6903,总表!A:D,4,0),"露易")=0," ",IFERROR(VLOOKUP(B6903,总表!A:D,4,0),"-"))</f>
        <v>浅蓝色</v>
      </c>
      <c r="I6903" s="6" t="str">
        <f t="shared" si="431"/>
        <v>浅蓝色</v>
      </c>
    </row>
    <row r="6904" spans="1:9">
      <c r="A6904" s="6">
        <v>6903</v>
      </c>
      <c r="B6904" s="47" t="str">
        <f t="shared" si="428"/>
        <v>00001AF7</v>
      </c>
      <c r="C6904" s="47" t="str">
        <f>IFERROR(VLOOKUP(B6904,总表!A:B,2,0),"-")</f>
        <v>-</v>
      </c>
      <c r="D6904" s="6" t="str">
        <f t="shared" si="429"/>
        <v>-</v>
      </c>
      <c r="E6904" s="6" t="str">
        <f>IFERROR(VLOOKUP(B6904,总表!A:D,3,0),"-")</f>
        <v>-</v>
      </c>
      <c r="F6904" s="6" t="str">
        <f t="shared" si="430"/>
        <v>-</v>
      </c>
      <c r="H6904" s="6" t="str">
        <f>IF(IFERROR(VLOOKUP(B6904,总表!A:D,4,0),"露易")=0," ",IFERROR(VLOOKUP(B6904,总表!A:D,4,0),"-"))</f>
        <v>-</v>
      </c>
      <c r="I6904" s="6" t="str">
        <f t="shared" si="431"/>
        <v>-</v>
      </c>
    </row>
    <row r="6905" spans="1:9">
      <c r="A6905" s="6">
        <v>6904</v>
      </c>
      <c r="B6905" s="47" t="str">
        <f t="shared" si="428"/>
        <v>00001AF8</v>
      </c>
      <c r="C6905" s="47" t="str">
        <f>IFERROR(VLOOKUP(B6905,总表!A:B,2,0),"-")</f>
        <v>雨伞类</v>
      </c>
      <c r="D6905" s="6" t="str">
        <f t="shared" si="429"/>
        <v>雨伞类</v>
      </c>
      <c r="E6905" s="6" t="str">
        <f>IFERROR(VLOOKUP(B6905,总表!A:D,3,0),"-")</f>
        <v>向日葵雨伞</v>
      </c>
      <c r="F6905" s="6" t="str">
        <f t="shared" si="430"/>
        <v>向日葵雨伞</v>
      </c>
      <c r="H6905" s="6" t="str">
        <f>IF(IFERROR(VLOOKUP(B6905,总表!A:D,4,0),"露易")=0," ",IFERROR(VLOOKUP(B6905,总表!A:D,4,0),"-"))</f>
        <v> </v>
      </c>
      <c r="I6905" s="6" t="str">
        <f t="shared" si="431"/>
        <v> </v>
      </c>
    </row>
    <row r="6906" spans="1:9">
      <c r="A6906" s="6">
        <v>6905</v>
      </c>
      <c r="B6906" s="47" t="str">
        <f t="shared" si="428"/>
        <v>00001AF9</v>
      </c>
      <c r="C6906" s="47" t="str">
        <f>IFERROR(VLOOKUP(B6906,总表!A:B,2,0),"-")</f>
        <v>雨伞类</v>
      </c>
      <c r="D6906" s="6" t="str">
        <f t="shared" si="429"/>
        <v>雨伞类</v>
      </c>
      <c r="E6906" s="6" t="str">
        <f>IFERROR(VLOOKUP(B6906,总表!A:D,3,0),"-")</f>
        <v>雪花雨伞</v>
      </c>
      <c r="F6906" s="6" t="str">
        <f t="shared" si="430"/>
        <v>雪花雨伞</v>
      </c>
      <c r="H6906" s="6" t="str">
        <f>IF(IFERROR(VLOOKUP(B6906,总表!A:D,4,0),"露易")=0," ",IFERROR(VLOOKUP(B6906,总表!A:D,4,0),"-"))</f>
        <v> </v>
      </c>
      <c r="I6906" s="6" t="str">
        <f t="shared" si="431"/>
        <v> </v>
      </c>
    </row>
    <row r="6907" spans="1:9">
      <c r="A6907" s="6">
        <v>6906</v>
      </c>
      <c r="B6907" s="47" t="str">
        <f t="shared" si="428"/>
        <v>00001AFA</v>
      </c>
      <c r="C6907" s="47" t="str">
        <f>IFERROR(VLOOKUP(B6907,总表!A:B,2,0),"-")</f>
        <v>雨伞类</v>
      </c>
      <c r="D6907" s="6" t="str">
        <f t="shared" si="429"/>
        <v>雨伞类</v>
      </c>
      <c r="E6907" s="51" t="str">
        <f>IFERROR(VLOOKUP(B6907,总表!A:D,3,0),"-")</f>
        <v>绣球花雨伞</v>
      </c>
      <c r="F6907" s="51" t="str">
        <f t="shared" si="430"/>
        <v>绣球花雨伞</v>
      </c>
      <c r="H6907" s="6" t="str">
        <f>IF(IFERROR(VLOOKUP(B6907,总表!A:D,4,0),"露易")=0," ",IFERROR(VLOOKUP(B6907,总表!A:D,4,0),"-"))</f>
        <v> </v>
      </c>
      <c r="I6907" s="6" t="str">
        <f t="shared" si="431"/>
        <v> </v>
      </c>
    </row>
    <row r="6908" spans="1:9">
      <c r="A6908" s="6">
        <v>6907</v>
      </c>
      <c r="B6908" s="47" t="str">
        <f t="shared" si="428"/>
        <v>00001AFB</v>
      </c>
      <c r="C6908" s="47" t="str">
        <f>IFERROR(VLOOKUP(B6908,总表!A:B,2,0),"-")</f>
        <v>雨伞类</v>
      </c>
      <c r="D6908" s="6" t="str">
        <f t="shared" si="429"/>
        <v>雨伞类</v>
      </c>
      <c r="E6908" s="6" t="str">
        <f>IFERROR(VLOOKUP(B6908,总表!A:D,3,0),"-")</f>
        <v>草莓雨伞</v>
      </c>
      <c r="F6908" s="6" t="str">
        <f t="shared" si="430"/>
        <v>草莓雨伞</v>
      </c>
      <c r="H6908" s="6" t="str">
        <f>IF(IFERROR(VLOOKUP(B6908,总表!A:D,4,0),"露易")=0," ",IFERROR(VLOOKUP(B6908,总表!A:D,4,0),"-"))</f>
        <v> </v>
      </c>
      <c r="I6908" s="6" t="str">
        <f t="shared" si="431"/>
        <v> </v>
      </c>
    </row>
    <row r="6909" spans="1:9">
      <c r="A6909" s="6">
        <v>6908</v>
      </c>
      <c r="B6909" s="47" t="str">
        <f t="shared" si="428"/>
        <v>00001AFC</v>
      </c>
      <c r="C6909" s="47" t="str">
        <f>IFERROR(VLOOKUP(B6909,总表!A:B,2,0),"-")</f>
        <v>雨伞类</v>
      </c>
      <c r="D6909" s="6" t="str">
        <f t="shared" si="429"/>
        <v>雨伞类</v>
      </c>
      <c r="E6909" s="6" t="str">
        <f>IFERROR(VLOOKUP(B6909,总表!A:D,3,0),"-")</f>
        <v>奇异果雨伞</v>
      </c>
      <c r="F6909" s="6" t="str">
        <f t="shared" si="430"/>
        <v>奇异果雨伞</v>
      </c>
      <c r="H6909" s="6" t="str">
        <f>IF(IFERROR(VLOOKUP(B6909,总表!A:D,4,0),"露易")=0," ",IFERROR(VLOOKUP(B6909,总表!A:D,4,0),"-"))</f>
        <v> </v>
      </c>
      <c r="I6909" s="6" t="str">
        <f t="shared" si="431"/>
        <v> </v>
      </c>
    </row>
    <row r="6910" spans="1:9">
      <c r="A6910" s="6">
        <v>6909</v>
      </c>
      <c r="B6910" s="47" t="str">
        <f t="shared" si="428"/>
        <v>00001AFD</v>
      </c>
      <c r="C6910" s="47" t="str">
        <f>IFERROR(VLOOKUP(B6910,总表!A:B,2,0),"-")</f>
        <v>雨伞类</v>
      </c>
      <c r="D6910" s="6" t="str">
        <f t="shared" si="429"/>
        <v>雨伞类</v>
      </c>
      <c r="E6910" s="6" t="str">
        <f>IFERROR(VLOOKUP(B6910,总表!A:D,3,0),"-")</f>
        <v>西瓜雨伞</v>
      </c>
      <c r="F6910" s="6" t="str">
        <f t="shared" si="430"/>
        <v>西瓜雨伞</v>
      </c>
      <c r="H6910" s="6" t="str">
        <f>IF(IFERROR(VLOOKUP(B6910,总表!A:D,4,0),"露易")=0," ",IFERROR(VLOOKUP(B6910,总表!A:D,4,0),"-"))</f>
        <v> </v>
      </c>
      <c r="I6910" s="6" t="str">
        <f t="shared" si="431"/>
        <v> </v>
      </c>
    </row>
    <row r="6911" spans="1:9">
      <c r="A6911" s="6">
        <v>6910</v>
      </c>
      <c r="B6911" s="47" t="str">
        <f t="shared" si="428"/>
        <v>00001AFE</v>
      </c>
      <c r="C6911" s="47" t="str">
        <f>IFERROR(VLOOKUP(B6911,总表!A:B,2,0),"-")</f>
        <v>雨伞类</v>
      </c>
      <c r="D6911" s="6" t="str">
        <f t="shared" si="429"/>
        <v>雨伞类</v>
      </c>
      <c r="E6911" s="51" t="str">
        <f>IFERROR(VLOOKUP(B6911,总表!A:D,3,0),"-")</f>
        <v>凤梨雨伞</v>
      </c>
      <c r="F6911" s="51" t="str">
        <f t="shared" si="430"/>
        <v>凤梨雨伞</v>
      </c>
      <c r="H6911" s="6" t="str">
        <f>IF(IFERROR(VLOOKUP(B6911,总表!A:D,4,0),"露易")=0," ",IFERROR(VLOOKUP(B6911,总表!A:D,4,0),"-"))</f>
        <v> </v>
      </c>
      <c r="I6911" s="6" t="str">
        <f t="shared" si="431"/>
        <v> </v>
      </c>
    </row>
    <row r="6912" spans="1:9">
      <c r="A6912" s="6">
        <v>6911</v>
      </c>
      <c r="B6912" s="47" t="str">
        <f t="shared" si="428"/>
        <v>00001AFF</v>
      </c>
      <c r="C6912" s="47" t="str">
        <f>IFERROR(VLOOKUP(B6912,总表!A:B,2,0),"-")</f>
        <v>雨伞类</v>
      </c>
      <c r="D6912" s="6" t="str">
        <f t="shared" si="429"/>
        <v>雨伞类</v>
      </c>
      <c r="E6912" s="6" t="str">
        <f>IFERROR(VLOOKUP(B6912,总表!A:D,3,0),"-")</f>
        <v>葡萄雨伞</v>
      </c>
      <c r="F6912" s="6" t="str">
        <f t="shared" si="430"/>
        <v>葡萄雨伞</v>
      </c>
      <c r="H6912" s="6" t="str">
        <f>IF(IFERROR(VLOOKUP(B6912,总表!A:D,4,0),"露易")=0," ",IFERROR(VLOOKUP(B6912,总表!A:D,4,0),"-"))</f>
        <v> </v>
      </c>
      <c r="I6912" s="6" t="str">
        <f t="shared" si="431"/>
        <v> </v>
      </c>
    </row>
    <row r="6913" spans="1:9">
      <c r="A6913" s="6">
        <v>6912</v>
      </c>
      <c r="B6913" s="47" t="str">
        <f t="shared" si="428"/>
        <v>00001B00</v>
      </c>
      <c r="C6913" s="47" t="str">
        <f>IFERROR(VLOOKUP(B6913,总表!A:B,2,0),"-")</f>
        <v>雨伞类</v>
      </c>
      <c r="D6913" s="6" t="str">
        <f t="shared" si="429"/>
        <v>雨伞类</v>
      </c>
      <c r="E6913" s="6" t="str">
        <f>IFERROR(VLOOKUP(B6913,总表!A:D,3,0),"-")</f>
        <v>橘子雨伞</v>
      </c>
      <c r="F6913" s="6" t="str">
        <f t="shared" si="430"/>
        <v>橘子雨伞</v>
      </c>
      <c r="H6913" s="6" t="str">
        <f>IF(IFERROR(VLOOKUP(B6913,总表!A:D,4,0),"露易")=0," ",IFERROR(VLOOKUP(B6913,总表!A:D,4,0),"-"))</f>
        <v> </v>
      </c>
      <c r="I6913" s="6" t="str">
        <f t="shared" si="431"/>
        <v> </v>
      </c>
    </row>
    <row r="6914" spans="1:9">
      <c r="A6914" s="6">
        <v>6913</v>
      </c>
      <c r="B6914" s="47" t="str">
        <f t="shared" ref="B6914:B6977" si="432">DEC2HEX(ROW(A6913),8)</f>
        <v>00001B01</v>
      </c>
      <c r="C6914" s="47" t="str">
        <f>IFERROR(VLOOKUP(B6914,总表!A:B,2,0),"-")</f>
        <v>雨伞类</v>
      </c>
      <c r="D6914" s="6" t="str">
        <f t="shared" ref="D6914:D6977" si="433">C6914</f>
        <v>雨伞类</v>
      </c>
      <c r="E6914" s="6" t="str">
        <f>IFERROR(VLOOKUP(B6914,总表!A:D,3,0),"-")</f>
        <v>雨点雨伞</v>
      </c>
      <c r="F6914" s="6" t="str">
        <f t="shared" ref="F6914:F6977" si="434">E6914</f>
        <v>雨点雨伞</v>
      </c>
      <c r="H6914" s="6" t="str">
        <f>IF(IFERROR(VLOOKUP(B6914,总表!A:D,4,0),"露易")=0," ",IFERROR(VLOOKUP(B6914,总表!A:D,4,0),"-"))</f>
        <v> </v>
      </c>
      <c r="I6914" s="6" t="str">
        <f t="shared" ref="I6914:I6977" si="435">H6914</f>
        <v> </v>
      </c>
    </row>
    <row r="6915" spans="1:9">
      <c r="A6915" s="6">
        <v>6914</v>
      </c>
      <c r="B6915" s="47" t="str">
        <f t="shared" si="432"/>
        <v>00001B02</v>
      </c>
      <c r="C6915" s="47" t="str">
        <f>IFERROR(VLOOKUP(B6915,总表!A:B,2,0),"-")</f>
        <v>雨伞类</v>
      </c>
      <c r="D6915" s="6" t="str">
        <f t="shared" si="433"/>
        <v>雨伞类</v>
      </c>
      <c r="E6915" s="6" t="str">
        <f>IFERROR(VLOOKUP(B6915,总表!A:D,3,0),"-")</f>
        <v>碎花纹雨伞</v>
      </c>
      <c r="F6915" s="6" t="str">
        <f t="shared" si="434"/>
        <v>碎花纹雨伞</v>
      </c>
      <c r="H6915" s="6" t="str">
        <f>IF(IFERROR(VLOOKUP(B6915,总表!A:D,4,0),"露易")=0," ",IFERROR(VLOOKUP(B6915,总表!A:D,4,0),"-"))</f>
        <v> </v>
      </c>
      <c r="I6915" s="6" t="str">
        <f t="shared" si="435"/>
        <v> </v>
      </c>
    </row>
    <row r="6916" spans="1:9">
      <c r="A6916" s="6">
        <v>6915</v>
      </c>
      <c r="B6916" s="47" t="str">
        <f t="shared" si="432"/>
        <v>00001B03</v>
      </c>
      <c r="C6916" s="47" t="str">
        <f>IFERROR(VLOOKUP(B6916,总表!A:B,2,0),"-")</f>
        <v>雨伞类</v>
      </c>
      <c r="D6916" s="6" t="str">
        <f t="shared" si="433"/>
        <v>雨伞类</v>
      </c>
      <c r="E6916" s="6" t="str">
        <f>IFERROR(VLOOKUP(B6916,总表!A:D,3,0),"-")</f>
        <v>黑色蕾丝雨伞</v>
      </c>
      <c r="F6916" s="6" t="str">
        <f t="shared" si="434"/>
        <v>黑色蕾丝雨伞</v>
      </c>
      <c r="H6916" s="6" t="str">
        <f>IF(IFERROR(VLOOKUP(B6916,总表!A:D,4,0),"露易")=0," ",IFERROR(VLOOKUP(B6916,总表!A:D,4,0),"-"))</f>
        <v> </v>
      </c>
      <c r="I6916" s="6" t="str">
        <f t="shared" si="435"/>
        <v> </v>
      </c>
    </row>
    <row r="6917" spans="1:9">
      <c r="A6917" s="6">
        <v>6916</v>
      </c>
      <c r="B6917" s="47" t="str">
        <f t="shared" si="432"/>
        <v>00001B04</v>
      </c>
      <c r="C6917" s="47" t="str">
        <f>IFERROR(VLOOKUP(B6917,总表!A:B,2,0),"-")</f>
        <v>雨伞类</v>
      </c>
      <c r="D6917" s="6" t="str">
        <f t="shared" si="433"/>
        <v>雨伞类</v>
      </c>
      <c r="E6917" s="6" t="str">
        <f>IFERROR(VLOOKUP(B6917,总表!A:D,3,0),"-")</f>
        <v>条纹雨伞</v>
      </c>
      <c r="F6917" s="6" t="str">
        <f t="shared" si="434"/>
        <v>条纹雨伞</v>
      </c>
      <c r="H6917" s="6" t="str">
        <f>IF(IFERROR(VLOOKUP(B6917,总表!A:D,4,0),"露易")=0," ",IFERROR(VLOOKUP(B6917,总表!A:D,4,0),"-"))</f>
        <v> </v>
      </c>
      <c r="I6917" s="6" t="str">
        <f t="shared" si="435"/>
        <v> </v>
      </c>
    </row>
    <row r="6918" spans="1:9">
      <c r="A6918" s="6">
        <v>6917</v>
      </c>
      <c r="B6918" s="47" t="str">
        <f t="shared" si="432"/>
        <v>00001B05</v>
      </c>
      <c r="C6918" s="47" t="str">
        <f>IFERROR(VLOOKUP(B6918,总表!A:B,2,0),"-")</f>
        <v>雨伞类</v>
      </c>
      <c r="D6918" s="6" t="str">
        <f t="shared" si="433"/>
        <v>雨伞类</v>
      </c>
      <c r="E6918" s="51" t="str">
        <f>IFERROR(VLOOKUP(B6918,总表!A:D,3,0),"-")</f>
        <v>苏格兰格纹雨伞</v>
      </c>
      <c r="F6918" s="51" t="str">
        <f t="shared" si="434"/>
        <v>苏格兰格纹雨伞</v>
      </c>
      <c r="H6918" s="6" t="str">
        <f>IF(IFERROR(VLOOKUP(B6918,总表!A:D,4,0),"露易")=0," ",IFERROR(VLOOKUP(B6918,总表!A:D,4,0),"-"))</f>
        <v> </v>
      </c>
      <c r="I6918" s="6" t="str">
        <f t="shared" si="435"/>
        <v> </v>
      </c>
    </row>
    <row r="6919" spans="1:9">
      <c r="A6919" s="6">
        <v>6918</v>
      </c>
      <c r="B6919" s="47" t="str">
        <f t="shared" si="432"/>
        <v>00001B06</v>
      </c>
      <c r="C6919" s="47" t="str">
        <f>IFERROR(VLOOKUP(B6919,总表!A:B,2,0),"-")</f>
        <v>雨伞类</v>
      </c>
      <c r="D6919" s="6" t="str">
        <f t="shared" si="433"/>
        <v>雨伞类</v>
      </c>
      <c r="E6919" s="6" t="str">
        <f>IFERROR(VLOOKUP(B6919,总表!A:D,3,0),"-")</f>
        <v>花纹透明雨伞</v>
      </c>
      <c r="F6919" s="6" t="str">
        <f t="shared" si="434"/>
        <v>花纹透明雨伞</v>
      </c>
      <c r="H6919" s="6" t="str">
        <f>IF(IFERROR(VLOOKUP(B6919,总表!A:D,4,0),"露易")=0," ",IFERROR(VLOOKUP(B6919,总表!A:D,4,0),"-"))</f>
        <v> </v>
      </c>
      <c r="I6919" s="6" t="str">
        <f t="shared" si="435"/>
        <v> </v>
      </c>
    </row>
    <row r="6920" spans="1:9">
      <c r="A6920" s="6">
        <v>6919</v>
      </c>
      <c r="B6920" s="47" t="str">
        <f t="shared" si="432"/>
        <v>00001B07</v>
      </c>
      <c r="C6920" s="47" t="str">
        <f>IFERROR(VLOOKUP(B6920,总表!A:B,2,0),"-")</f>
        <v>雨伞类</v>
      </c>
      <c r="D6920" s="6" t="str">
        <f t="shared" si="433"/>
        <v>雨伞类</v>
      </c>
      <c r="E6920" s="6" t="str">
        <f>IFERROR(VLOOKUP(B6920,总表!A:D,3,0),"-")</f>
        <v>蝙蝠雨伞</v>
      </c>
      <c r="F6920" s="6" t="str">
        <f t="shared" si="434"/>
        <v>蝙蝠雨伞</v>
      </c>
      <c r="H6920" s="6" t="str">
        <f>IF(IFERROR(VLOOKUP(B6920,总表!A:D,4,0),"露易")=0," ",IFERROR(VLOOKUP(B6920,总表!A:D,4,0),"-"))</f>
        <v> </v>
      </c>
      <c r="I6920" s="6" t="str">
        <f t="shared" si="435"/>
        <v> </v>
      </c>
    </row>
    <row r="6921" spans="1:9">
      <c r="A6921" s="6">
        <v>6920</v>
      </c>
      <c r="B6921" s="47" t="str">
        <f t="shared" si="432"/>
        <v>00001B08</v>
      </c>
      <c r="C6921" s="47" t="str">
        <f>IFERROR(VLOOKUP(B6921,总表!A:B,2,0),"-")</f>
        <v>-</v>
      </c>
      <c r="D6921" s="6" t="str">
        <f t="shared" si="433"/>
        <v>-</v>
      </c>
      <c r="E6921" s="6" t="str">
        <f>IFERROR(VLOOKUP(B6921,总表!A:D,3,0),"-")</f>
        <v>-</v>
      </c>
      <c r="F6921" s="6" t="str">
        <f t="shared" si="434"/>
        <v>-</v>
      </c>
      <c r="H6921" s="6" t="str">
        <f>IF(IFERROR(VLOOKUP(B6921,总表!A:D,4,0),"露易")=0," ",IFERROR(VLOOKUP(B6921,总表!A:D,4,0),"-"))</f>
        <v>-</v>
      </c>
      <c r="I6921" s="6" t="str">
        <f t="shared" si="435"/>
        <v>-</v>
      </c>
    </row>
    <row r="6922" spans="1:9">
      <c r="A6922" s="6">
        <v>6921</v>
      </c>
      <c r="B6922" s="47" t="str">
        <f t="shared" si="432"/>
        <v>00001B09</v>
      </c>
      <c r="C6922" s="47" t="str">
        <f>IFERROR(VLOOKUP(B6922,总表!A:B,2,0),"-")</f>
        <v>帽子类</v>
      </c>
      <c r="D6922" s="6" t="str">
        <f t="shared" si="433"/>
        <v>帽子类</v>
      </c>
      <c r="E6922" s="6" t="str">
        <f>IFERROR(VLOOKUP(B6922,总表!A:D,3,0),"-")</f>
        <v>天使光环</v>
      </c>
      <c r="F6922" s="6" t="str">
        <f t="shared" si="434"/>
        <v>天使光环</v>
      </c>
      <c r="H6922" s="6" t="str">
        <f>IF(IFERROR(VLOOKUP(B6922,总表!A:D,4,0),"露易")=0," ",IFERROR(VLOOKUP(B6922,总表!A:D,4,0),"-"))</f>
        <v>金色</v>
      </c>
      <c r="I6922" s="6" t="str">
        <f t="shared" si="435"/>
        <v>金色</v>
      </c>
    </row>
    <row r="6923" spans="1:9">
      <c r="A6923" s="6">
        <v>6922</v>
      </c>
      <c r="B6923" s="47" t="str">
        <f t="shared" si="432"/>
        <v>00001B0A</v>
      </c>
      <c r="C6923" s="47" t="str">
        <f>IFERROR(VLOOKUP(B6923,总表!A:B,2,0),"-")</f>
        <v>鞋类</v>
      </c>
      <c r="D6923" s="6" t="str">
        <f t="shared" si="433"/>
        <v>鞋类</v>
      </c>
      <c r="E6923" s="6" t="str">
        <f>IFERROR(VLOOKUP(B6923,总表!A:D,3,0),"-")</f>
        <v>沙滩拖鞋</v>
      </c>
      <c r="F6923" s="6" t="str">
        <f t="shared" si="434"/>
        <v>沙滩拖鞋</v>
      </c>
      <c r="H6923" s="51" t="str">
        <f>IF(IFERROR(VLOOKUP(B6923,总表!A:D,4,0),"露易")=0," ",IFERROR(VLOOKUP(B6923,总表!A:D,4,0),"-"))</f>
        <v>绿色</v>
      </c>
      <c r="I6923" s="51" t="str">
        <f t="shared" si="435"/>
        <v>绿色</v>
      </c>
    </row>
    <row r="6924" spans="1:9">
      <c r="A6924" s="6">
        <v>6923</v>
      </c>
      <c r="B6924" s="47" t="str">
        <f t="shared" si="432"/>
        <v>00001B0B</v>
      </c>
      <c r="C6924" s="47" t="str">
        <f>IFERROR(VLOOKUP(B6924,总表!A:B,2,0),"-")</f>
        <v>雨伞类</v>
      </c>
      <c r="D6924" s="6" t="str">
        <f t="shared" si="433"/>
        <v>雨伞类</v>
      </c>
      <c r="E6924" s="6" t="str">
        <f>IFERROR(VLOOKUP(B6924,总表!A:D,3,0),"-")</f>
        <v>迷彩雨伞</v>
      </c>
      <c r="F6924" s="6" t="str">
        <f t="shared" si="434"/>
        <v>迷彩雨伞</v>
      </c>
      <c r="H6924" s="6" t="str">
        <f>IF(IFERROR(VLOOKUP(B6924,总表!A:D,4,0),"露易")=0," ",IFERROR(VLOOKUP(B6924,总表!A:D,4,0),"-"))</f>
        <v> </v>
      </c>
      <c r="I6924" s="6" t="str">
        <f t="shared" si="435"/>
        <v> </v>
      </c>
    </row>
    <row r="6925" spans="1:9">
      <c r="A6925" s="6">
        <v>6924</v>
      </c>
      <c r="B6925" s="47" t="str">
        <f t="shared" si="432"/>
        <v>00001B0C</v>
      </c>
      <c r="C6925" s="47" t="str">
        <f>IFERROR(VLOOKUP(B6925,总表!A:B,2,0),"-")</f>
        <v>雨伞类</v>
      </c>
      <c r="D6925" s="6" t="str">
        <f t="shared" si="433"/>
        <v>雨伞类</v>
      </c>
      <c r="E6925" s="6" t="str">
        <f>IFERROR(VLOOKUP(B6925,总表!A:D,3,0),"-")</f>
        <v>晴天娃娃雨伞</v>
      </c>
      <c r="F6925" s="6" t="str">
        <f t="shared" si="434"/>
        <v>晴天娃娃雨伞</v>
      </c>
      <c r="H6925" s="6" t="str">
        <f>IF(IFERROR(VLOOKUP(B6925,总表!A:D,4,0),"露易")=0," ",IFERROR(VLOOKUP(B6925,总表!A:D,4,0),"-"))</f>
        <v> </v>
      </c>
      <c r="I6925" s="6" t="str">
        <f t="shared" si="435"/>
        <v> </v>
      </c>
    </row>
    <row r="6926" spans="1:9">
      <c r="A6926" s="6">
        <v>6925</v>
      </c>
      <c r="B6926" s="47" t="str">
        <f t="shared" si="432"/>
        <v>00001B0D</v>
      </c>
      <c r="C6926" s="47" t="str">
        <f>IFERROR(VLOOKUP(B6926,总表!A:B,2,0),"-")</f>
        <v>雨伞类</v>
      </c>
      <c r="D6926" s="6" t="str">
        <f t="shared" si="433"/>
        <v>雨伞类</v>
      </c>
      <c r="E6926" s="6" t="str">
        <f>IFERROR(VLOOKUP(B6926,总表!A:D,3,0),"-")</f>
        <v>青蛙雨伞</v>
      </c>
      <c r="F6926" s="6" t="str">
        <f t="shared" si="434"/>
        <v>青蛙雨伞</v>
      </c>
      <c r="H6926" s="6" t="str">
        <f>IF(IFERROR(VLOOKUP(B6926,总表!A:D,4,0),"露易")=0," ",IFERROR(VLOOKUP(B6926,总表!A:D,4,0),"-"))</f>
        <v> </v>
      </c>
      <c r="I6926" s="6" t="str">
        <f t="shared" si="435"/>
        <v> </v>
      </c>
    </row>
    <row r="6927" spans="1:9">
      <c r="A6927" s="6">
        <v>6926</v>
      </c>
      <c r="B6927" s="47" t="str">
        <f t="shared" si="432"/>
        <v>00001B0E</v>
      </c>
      <c r="C6927" s="47" t="str">
        <f>IFERROR(VLOOKUP(B6927,总表!A:B,2,0),"-")</f>
        <v>雨伞类</v>
      </c>
      <c r="D6927" s="6" t="str">
        <f t="shared" si="433"/>
        <v>雨伞类</v>
      </c>
      <c r="E6927" s="6" t="str">
        <f>IFERROR(VLOOKUP(B6927,总表!A:D,3,0),"-")</f>
        <v>草莓嘉顿格雨伞</v>
      </c>
      <c r="F6927" s="6" t="str">
        <f t="shared" si="434"/>
        <v>草莓嘉顿格雨伞</v>
      </c>
      <c r="H6927" s="6" t="str">
        <f>IF(IFERROR(VLOOKUP(B6927,总表!A:D,4,0),"露易")=0," ",IFERROR(VLOOKUP(B6927,总表!A:D,4,0),"-"))</f>
        <v> </v>
      </c>
      <c r="I6927" s="6" t="str">
        <f t="shared" si="435"/>
        <v> </v>
      </c>
    </row>
    <row r="6928" spans="1:9">
      <c r="A6928" s="6">
        <v>6927</v>
      </c>
      <c r="B6928" s="47" t="str">
        <f t="shared" si="432"/>
        <v>00001B0F</v>
      </c>
      <c r="C6928" s="47" t="str">
        <f>IFERROR(VLOOKUP(B6928,总表!A:B,2,0),"-")</f>
        <v>房内地板</v>
      </c>
      <c r="D6928" s="6" t="str">
        <f t="shared" si="433"/>
        <v>房内地板</v>
      </c>
      <c r="E6928" s="6" t="str">
        <f>IFERROR(VLOOKUP(B6928,总表!A:D,3,0),"-")</f>
        <v>紫色摩洛哥砖地板</v>
      </c>
      <c r="F6928" s="6" t="str">
        <f t="shared" si="434"/>
        <v>紫色摩洛哥砖地板</v>
      </c>
      <c r="H6928" s="6" t="str">
        <f>IF(IFERROR(VLOOKUP(B6928,总表!A:D,4,0),"露易")=0," ",IFERROR(VLOOKUP(B6928,总表!A:D,4,0),"-"))</f>
        <v> </v>
      </c>
      <c r="I6928" s="6" t="str">
        <f t="shared" si="435"/>
        <v> </v>
      </c>
    </row>
    <row r="6929" spans="1:9">
      <c r="A6929" s="6">
        <v>6928</v>
      </c>
      <c r="B6929" s="47" t="str">
        <f t="shared" si="432"/>
        <v>00001B10</v>
      </c>
      <c r="C6929" s="47" t="str">
        <f>IFERROR(VLOOKUP(B6929,总表!A:B,2,0),"-")</f>
        <v>房内地板</v>
      </c>
      <c r="D6929" s="6" t="str">
        <f t="shared" si="433"/>
        <v>房内地板</v>
      </c>
      <c r="E6929" s="6" t="str">
        <f>IFERROR(VLOOKUP(B6929,总表!A:D,3,0),"-")</f>
        <v>黄绿色摩洛哥砖地板</v>
      </c>
      <c r="F6929" s="6" t="str">
        <f t="shared" si="434"/>
        <v>黄绿色摩洛哥砖地板</v>
      </c>
      <c r="H6929" s="6" t="str">
        <f>IF(IFERROR(VLOOKUP(B6929,总表!A:D,4,0),"露易")=0," ",IFERROR(VLOOKUP(B6929,总表!A:D,4,0),"-"))</f>
        <v> </v>
      </c>
      <c r="I6929" s="6" t="str">
        <f t="shared" si="435"/>
        <v> </v>
      </c>
    </row>
    <row r="6930" spans="1:9">
      <c r="A6930" s="6">
        <v>6929</v>
      </c>
      <c r="B6930" s="47" t="str">
        <f t="shared" si="432"/>
        <v>00001B11</v>
      </c>
      <c r="C6930" s="50" t="str">
        <f>IFERROR(VLOOKUP(B6930,总表!A:B,2,0),"-")</f>
        <v>鱼模型</v>
      </c>
      <c r="D6930" s="51" t="str">
        <f t="shared" si="433"/>
        <v>鱼模型</v>
      </c>
      <c r="E6930" s="51" t="str">
        <f>IFERROR(VLOOKUP(B6930,总表!A:D,3,0),"-")</f>
        <v>鲫鱼模型</v>
      </c>
      <c r="F6930" s="51" t="str">
        <f t="shared" si="434"/>
        <v>鲫鱼模型</v>
      </c>
      <c r="H6930" s="6" t="str">
        <f>IF(IFERROR(VLOOKUP(B6930,总表!A:D,4,0),"露易")=0," ",IFERROR(VLOOKUP(B6930,总表!A:D,4,0),"-"))</f>
        <v> </v>
      </c>
      <c r="I6930" s="6" t="str">
        <f t="shared" si="435"/>
        <v> </v>
      </c>
    </row>
    <row r="6931" spans="1:9">
      <c r="A6931" s="6">
        <v>6930</v>
      </c>
      <c r="B6931" s="47" t="str">
        <f t="shared" si="432"/>
        <v>00001B12</v>
      </c>
      <c r="C6931" s="50" t="str">
        <f>IFERROR(VLOOKUP(B6931,总表!A:B,2,0),"-")</f>
        <v>鱼模型</v>
      </c>
      <c r="D6931" s="51" t="str">
        <f t="shared" si="433"/>
        <v>鱼模型</v>
      </c>
      <c r="E6931" s="6" t="str">
        <f>IFERROR(VLOOKUP(B6931,总表!A:D,3,0),"-")</f>
        <v>金鱼模型</v>
      </c>
      <c r="F6931" s="6" t="str">
        <f t="shared" si="434"/>
        <v>金鱼模型</v>
      </c>
      <c r="H6931" s="6" t="str">
        <f>IF(IFERROR(VLOOKUP(B6931,总表!A:D,4,0),"露易")=0," ",IFERROR(VLOOKUP(B6931,总表!A:D,4,0),"-"))</f>
        <v> </v>
      </c>
      <c r="I6931" s="6" t="str">
        <f t="shared" si="435"/>
        <v> </v>
      </c>
    </row>
    <row r="6932" spans="1:9">
      <c r="A6932" s="6">
        <v>6931</v>
      </c>
      <c r="B6932" s="47" t="str">
        <f t="shared" si="432"/>
        <v>00001B13</v>
      </c>
      <c r="C6932" s="50" t="str">
        <f>IFERROR(VLOOKUP(B6932,总表!A:B,2,0),"-")</f>
        <v>鱼模型</v>
      </c>
      <c r="D6932" s="51" t="str">
        <f t="shared" si="433"/>
        <v>鱼模型</v>
      </c>
      <c r="E6932" s="51" t="str">
        <f>IFERROR(VLOOKUP(B6932,总表!A:D,3,0),"-")</f>
        <v>红目鲫模型</v>
      </c>
      <c r="F6932" s="51" t="str">
        <f t="shared" si="434"/>
        <v>红目鲫模型</v>
      </c>
      <c r="H6932" s="6" t="str">
        <f>IF(IFERROR(VLOOKUP(B6932,总表!A:D,4,0),"露易")=0," ",IFERROR(VLOOKUP(B6932,总表!A:D,4,0),"-"))</f>
        <v> </v>
      </c>
      <c r="I6932" s="6" t="str">
        <f t="shared" si="435"/>
        <v> </v>
      </c>
    </row>
    <row r="6933" spans="1:9">
      <c r="A6933" s="6">
        <v>6932</v>
      </c>
      <c r="B6933" s="47" t="str">
        <f t="shared" si="432"/>
        <v>00001B14</v>
      </c>
      <c r="C6933" s="50" t="str">
        <f>IFERROR(VLOOKUP(B6933,总表!A:B,2,0),"-")</f>
        <v>鱼模型</v>
      </c>
      <c r="D6933" s="51" t="str">
        <f t="shared" si="433"/>
        <v>鱼模型</v>
      </c>
      <c r="E6933" s="6" t="str">
        <f>IFERROR(VLOOKUP(B6933,总表!A:D,3,0),"-")</f>
        <v>竹荚鱼模型</v>
      </c>
      <c r="F6933" s="6" t="str">
        <f t="shared" si="434"/>
        <v>竹荚鱼模型</v>
      </c>
      <c r="H6933" s="6" t="str">
        <f>IF(IFERROR(VLOOKUP(B6933,总表!A:D,4,0),"露易")=0," ",IFERROR(VLOOKUP(B6933,总表!A:D,4,0),"-"))</f>
        <v> </v>
      </c>
      <c r="I6933" s="6" t="str">
        <f t="shared" si="435"/>
        <v> </v>
      </c>
    </row>
    <row r="6934" spans="1:9">
      <c r="A6934" s="6">
        <v>6933</v>
      </c>
      <c r="B6934" s="47" t="str">
        <f t="shared" si="432"/>
        <v>00001B15</v>
      </c>
      <c r="C6934" s="50" t="str">
        <f>IFERROR(VLOOKUP(B6934,总表!A:B,2,0),"-")</f>
        <v>鱼模型</v>
      </c>
      <c r="D6934" s="51" t="str">
        <f t="shared" si="433"/>
        <v>鱼模型</v>
      </c>
      <c r="E6934" s="6" t="str">
        <f>IFERROR(VLOOKUP(B6934,总表!A:D,3,0),"-")</f>
        <v>神仙鱼模型</v>
      </c>
      <c r="F6934" s="6" t="str">
        <f t="shared" si="434"/>
        <v>神仙鱼模型</v>
      </c>
      <c r="H6934" s="6" t="str">
        <f>IF(IFERROR(VLOOKUP(B6934,总表!A:D,4,0),"露易")=0," ",IFERROR(VLOOKUP(B6934,总表!A:D,4,0),"-"))</f>
        <v> </v>
      </c>
      <c r="I6934" s="6" t="str">
        <f t="shared" si="435"/>
        <v> </v>
      </c>
    </row>
    <row r="6935" spans="1:9">
      <c r="A6935" s="6">
        <v>6934</v>
      </c>
      <c r="B6935" s="47" t="str">
        <f t="shared" si="432"/>
        <v>00001B16</v>
      </c>
      <c r="C6935" s="47" t="str">
        <f>IFERROR(VLOOKUP(B6935,总表!A:B,2,0),"-")</f>
        <v>-</v>
      </c>
      <c r="D6935" s="6" t="str">
        <f t="shared" si="433"/>
        <v>-</v>
      </c>
      <c r="E6935" s="6" t="str">
        <f>IFERROR(VLOOKUP(B6935,总表!A:D,3,0),"-")</f>
        <v>-</v>
      </c>
      <c r="F6935" s="6" t="str">
        <f t="shared" si="434"/>
        <v>-</v>
      </c>
      <c r="H6935" s="6" t="str">
        <f>IF(IFERROR(VLOOKUP(B6935,总表!A:D,4,0),"露易")=0," ",IFERROR(VLOOKUP(B6935,总表!A:D,4,0),"-"))</f>
        <v>-</v>
      </c>
      <c r="I6935" s="6" t="str">
        <f t="shared" si="435"/>
        <v>-</v>
      </c>
    </row>
    <row r="6936" spans="1:9">
      <c r="A6936" s="6">
        <v>6935</v>
      </c>
      <c r="B6936" s="47" t="str">
        <f t="shared" si="432"/>
        <v>00001B17</v>
      </c>
      <c r="C6936" s="50" t="str">
        <f>IFERROR(VLOOKUP(B6936,总表!A:B,2,0),"-")</f>
        <v>鱼模型</v>
      </c>
      <c r="D6936" s="51" t="str">
        <f t="shared" si="433"/>
        <v>鱼模型</v>
      </c>
      <c r="E6936" s="6" t="str">
        <f>IFERROR(VLOOKUP(B6936,总表!A:D,3,0),"-")</f>
        <v>骨舌鱼模型</v>
      </c>
      <c r="F6936" s="6" t="str">
        <f t="shared" si="434"/>
        <v>骨舌鱼模型</v>
      </c>
      <c r="H6936" s="6" t="str">
        <f>IF(IFERROR(VLOOKUP(B6936,总表!A:D,4,0),"露易")=0," ",IFERROR(VLOOKUP(B6936,总表!A:D,4,0),"-"))</f>
        <v> </v>
      </c>
      <c r="I6936" s="6" t="str">
        <f t="shared" si="435"/>
        <v> </v>
      </c>
    </row>
    <row r="6937" spans="1:9">
      <c r="A6937" s="6">
        <v>6936</v>
      </c>
      <c r="B6937" s="47" t="str">
        <f t="shared" si="432"/>
        <v>00001B18</v>
      </c>
      <c r="C6937" s="50" t="str">
        <f>IFERROR(VLOOKUP(B6937,总表!A:B,2,0),"-")</f>
        <v>鱼模型</v>
      </c>
      <c r="D6937" s="51" t="str">
        <f t="shared" si="433"/>
        <v>鱼模型</v>
      </c>
      <c r="E6937" s="6" t="str">
        <f>IFERROR(VLOOKUP(B6937,总表!A:D,3,0),"-")</f>
        <v>香鱼模型</v>
      </c>
      <c r="F6937" s="6" t="str">
        <f t="shared" si="434"/>
        <v>香鱼模型</v>
      </c>
      <c r="H6937" s="6" t="str">
        <f>IF(IFERROR(VLOOKUP(B6937,总表!A:D,4,0),"露易")=0," ",IFERROR(VLOOKUP(B6937,总表!A:D,4,0),"-"))</f>
        <v> </v>
      </c>
      <c r="I6937" s="6" t="str">
        <f t="shared" si="435"/>
        <v> </v>
      </c>
    </row>
    <row r="6938" spans="1:9">
      <c r="A6938" s="6">
        <v>6937</v>
      </c>
      <c r="B6938" s="47" t="str">
        <f t="shared" si="432"/>
        <v>00001B19</v>
      </c>
      <c r="C6938" s="50" t="str">
        <f>IFERROR(VLOOKUP(B6938,总表!A:B,2,0),"-")</f>
        <v>鱼模型</v>
      </c>
      <c r="D6938" s="51" t="str">
        <f t="shared" si="433"/>
        <v>鱼模型</v>
      </c>
      <c r="E6938" s="6" t="str">
        <f>IFERROR(VLOOKUP(B6938,总表!A:D,3,0),"-")</f>
        <v>斗鱼模型</v>
      </c>
      <c r="F6938" s="6" t="str">
        <f t="shared" si="434"/>
        <v>斗鱼模型</v>
      </c>
      <c r="H6938" s="6" t="str">
        <f>IF(IFERROR(VLOOKUP(B6938,总表!A:D,4,0),"露易")=0," ",IFERROR(VLOOKUP(B6938,总表!A:D,4,0),"-"))</f>
        <v> </v>
      </c>
      <c r="I6938" s="6" t="str">
        <f t="shared" si="435"/>
        <v> </v>
      </c>
    </row>
    <row r="6939" spans="1:9">
      <c r="A6939" s="6">
        <v>6938</v>
      </c>
      <c r="B6939" s="47" t="str">
        <f t="shared" si="432"/>
        <v>00001B1A</v>
      </c>
      <c r="C6939" s="50" t="str">
        <f>IFERROR(VLOOKUP(B6939,总表!A:B,2,0),"-")</f>
        <v>鱼模型</v>
      </c>
      <c r="D6939" s="51" t="str">
        <f t="shared" si="433"/>
        <v>鱼模型</v>
      </c>
      <c r="E6939" s="6" t="str">
        <f>IFERROR(VLOOKUP(B6939,总表!A:D,3,0),"-")</f>
        <v>黑鲈鱼模型</v>
      </c>
      <c r="F6939" s="6" t="str">
        <f t="shared" si="434"/>
        <v>黑鲈鱼模型</v>
      </c>
      <c r="H6939" s="6" t="str">
        <f>IF(IFERROR(VLOOKUP(B6939,总表!A:D,4,0),"露易")=0," ",IFERROR(VLOOKUP(B6939,总表!A:D,4,0),"-"))</f>
        <v> </v>
      </c>
      <c r="I6939" s="6" t="str">
        <f t="shared" si="435"/>
        <v> </v>
      </c>
    </row>
    <row r="6940" spans="1:9">
      <c r="A6940" s="6">
        <v>6939</v>
      </c>
      <c r="B6940" s="47" t="str">
        <f t="shared" si="432"/>
        <v>00001B1B</v>
      </c>
      <c r="C6940" s="50" t="str">
        <f>IFERROR(VLOOKUP(B6940,总表!A:B,2,0),"-")</f>
        <v>鱼模型</v>
      </c>
      <c r="D6940" s="51" t="str">
        <f t="shared" si="433"/>
        <v>鱼模型</v>
      </c>
      <c r="E6940" s="51" t="str">
        <f>IFERROR(VLOOKUP(B6940,总表!A:D,3,0),"-")</f>
        <v>蓝腮太阳鱼模型</v>
      </c>
      <c r="F6940" s="51" t="str">
        <f t="shared" si="434"/>
        <v>蓝腮太阳鱼模型</v>
      </c>
      <c r="H6940" s="6" t="str">
        <f>IF(IFERROR(VLOOKUP(B6940,总表!A:D,4,0),"露易")=0," ",IFERROR(VLOOKUP(B6940,总表!A:D,4,0),"-"))</f>
        <v> </v>
      </c>
      <c r="I6940" s="6" t="str">
        <f t="shared" si="435"/>
        <v> </v>
      </c>
    </row>
    <row r="6941" spans="1:9">
      <c r="A6941" s="6">
        <v>6940</v>
      </c>
      <c r="B6941" s="47" t="str">
        <f t="shared" si="432"/>
        <v>00001B1C</v>
      </c>
      <c r="C6941" s="50" t="str">
        <f>IFERROR(VLOOKUP(B6941,总表!A:B,2,0),"-")</f>
        <v>鱼模型</v>
      </c>
      <c r="D6941" s="51" t="str">
        <f t="shared" si="433"/>
        <v>鱼模型</v>
      </c>
      <c r="E6941" s="6" t="str">
        <f>IFERROR(VLOOKUP(B6941,总表!A:D,3,0),"-")</f>
        <v>灯笼鱼模型</v>
      </c>
      <c r="F6941" s="6" t="str">
        <f t="shared" si="434"/>
        <v>灯笼鱼模型</v>
      </c>
      <c r="H6941" s="6" t="str">
        <f>IF(IFERROR(VLOOKUP(B6941,总表!A:D,4,0),"露易")=0," ",IFERROR(VLOOKUP(B6941,总表!A:D,4,0),"-"))</f>
        <v> </v>
      </c>
      <c r="I6941" s="6" t="str">
        <f t="shared" si="435"/>
        <v> </v>
      </c>
    </row>
    <row r="6942" spans="1:9">
      <c r="A6942" s="6">
        <v>6941</v>
      </c>
      <c r="B6942" s="47" t="str">
        <f t="shared" si="432"/>
        <v>00001B1D</v>
      </c>
      <c r="C6942" s="50" t="str">
        <f>IFERROR(VLOOKUP(B6942,总表!A:B,2,0),"-")</f>
        <v>鱼模型</v>
      </c>
      <c r="D6942" s="51" t="str">
        <f t="shared" si="433"/>
        <v>鱼模型</v>
      </c>
      <c r="E6942" s="6" t="str">
        <f>IFERROR(VLOOKUP(B6942,总表!A:D,3,0),"-")</f>
        <v>耳带蝴蝶鱼模型</v>
      </c>
      <c r="F6942" s="6" t="str">
        <f t="shared" si="434"/>
        <v>耳带蝴蝶鱼模型</v>
      </c>
      <c r="H6942" s="6" t="str">
        <f>IF(IFERROR(VLOOKUP(B6942,总表!A:D,4,0),"露易")=0," ",IFERROR(VLOOKUP(B6942,总表!A:D,4,0),"-"))</f>
        <v> </v>
      </c>
      <c r="I6942" s="6" t="str">
        <f t="shared" si="435"/>
        <v> </v>
      </c>
    </row>
    <row r="6943" spans="1:9">
      <c r="A6943" s="6">
        <v>6942</v>
      </c>
      <c r="B6943" s="47" t="str">
        <f t="shared" si="432"/>
        <v>00001B1E</v>
      </c>
      <c r="C6943" s="50" t="str">
        <f>IFERROR(VLOOKUP(B6943,总表!A:B,2,0),"-")</f>
        <v>鱼模型</v>
      </c>
      <c r="D6943" s="51" t="str">
        <f t="shared" si="433"/>
        <v>鱼模型</v>
      </c>
      <c r="E6943" s="51" t="str">
        <f>IFERROR(VLOOKUP(B6943,总表!A:D,3,0),"-")</f>
        <v>龙睛金鱼模型</v>
      </c>
      <c r="F6943" s="51" t="str">
        <f t="shared" si="434"/>
        <v>龙睛金鱼模型</v>
      </c>
      <c r="H6943" s="6" t="str">
        <f>IF(IFERROR(VLOOKUP(B6943,总表!A:D,4,0),"露易")=0," ",IFERROR(VLOOKUP(B6943,总表!A:D,4,0),"-"))</f>
        <v> </v>
      </c>
      <c r="I6943" s="6" t="str">
        <f t="shared" si="435"/>
        <v> </v>
      </c>
    </row>
    <row r="6944" spans="1:9">
      <c r="A6944" s="6">
        <v>6943</v>
      </c>
      <c r="B6944" s="47" t="str">
        <f t="shared" si="432"/>
        <v>00001B1F</v>
      </c>
      <c r="C6944" s="50" t="str">
        <f>IFERROR(VLOOKUP(B6944,总表!A:B,2,0),"-")</f>
        <v>鱼模型</v>
      </c>
      <c r="D6944" s="51" t="str">
        <f t="shared" si="433"/>
        <v>鱼模型</v>
      </c>
      <c r="E6944" s="6" t="str">
        <f>IFERROR(VLOOKUP(B6944,总表!A:D,3,0),"-")</f>
        <v>太平洋桶眼鱼模型</v>
      </c>
      <c r="F6944" s="6" t="str">
        <f t="shared" si="434"/>
        <v>太平洋桶眼鱼模型</v>
      </c>
      <c r="H6944" s="6" t="str">
        <f>IF(IFERROR(VLOOKUP(B6944,总表!A:D,4,0),"露易")=0," ",IFERROR(VLOOKUP(B6944,总表!A:D,4,0),"-"))</f>
        <v> </v>
      </c>
      <c r="I6944" s="6" t="str">
        <f t="shared" si="435"/>
        <v> </v>
      </c>
    </row>
    <row r="6945" spans="1:9">
      <c r="A6945" s="6">
        <v>6944</v>
      </c>
      <c r="B6945" s="47" t="str">
        <f t="shared" si="432"/>
        <v>00001B20</v>
      </c>
      <c r="C6945" s="50" t="str">
        <f>IFERROR(VLOOKUP(B6945,总表!A:B,2,0),"-")</f>
        <v>鱼模型</v>
      </c>
      <c r="D6945" s="51" t="str">
        <f t="shared" si="433"/>
        <v>鱼模型</v>
      </c>
      <c r="E6945" s="6" t="str">
        <f>IFERROR(VLOOKUP(B6945,总表!A:D,3,0),"-")</f>
        <v>泥鳅模型</v>
      </c>
      <c r="F6945" s="6" t="str">
        <f t="shared" si="434"/>
        <v>泥鳅模型</v>
      </c>
      <c r="H6945" s="6" t="str">
        <f>IF(IFERROR(VLOOKUP(B6945,总表!A:D,4,0),"露易")=0," ",IFERROR(VLOOKUP(B6945,总表!A:D,4,0),"-"))</f>
        <v> </v>
      </c>
      <c r="I6945" s="6" t="str">
        <f t="shared" si="435"/>
        <v> </v>
      </c>
    </row>
    <row r="6946" spans="1:9">
      <c r="A6946" s="6">
        <v>6945</v>
      </c>
      <c r="B6946" s="47" t="str">
        <f t="shared" si="432"/>
        <v>00001B21</v>
      </c>
      <c r="C6946" s="50" t="str">
        <f>IFERROR(VLOOKUP(B6946,总表!A:B,2,0),"-")</f>
        <v>鱼模型</v>
      </c>
      <c r="D6946" s="51" t="str">
        <f t="shared" si="433"/>
        <v>鱼模型</v>
      </c>
      <c r="E6946" s="6" t="str">
        <f>IFERROR(VLOOKUP(B6946,总表!A:D,3,0),"-")</f>
        <v>温泉医生鱼模型</v>
      </c>
      <c r="F6946" s="6" t="str">
        <f t="shared" si="434"/>
        <v>温泉医生鱼模型</v>
      </c>
      <c r="H6946" s="6" t="str">
        <f>IF(IFERROR(VLOOKUP(B6946,总表!A:D,4,0),"露易")=0," ",IFERROR(VLOOKUP(B6946,总表!A:D,4,0),"-"))</f>
        <v> </v>
      </c>
      <c r="I6946" s="6" t="str">
        <f t="shared" si="435"/>
        <v> </v>
      </c>
    </row>
    <row r="6947" spans="1:9">
      <c r="A6947" s="6">
        <v>6946</v>
      </c>
      <c r="B6947" s="47" t="str">
        <f t="shared" si="432"/>
        <v>00001B22</v>
      </c>
      <c r="C6947" s="50" t="str">
        <f>IFERROR(VLOOKUP(B6947,总表!A:B,2,0),"-")</f>
        <v>鱼模型</v>
      </c>
      <c r="D6947" s="51" t="str">
        <f t="shared" si="433"/>
        <v>鱼模型</v>
      </c>
      <c r="E6947" s="6" t="str">
        <f>IFERROR(VLOOKUP(B6947,总表!A:D,3,0),"-")</f>
        <v>塘鳢鱼模型</v>
      </c>
      <c r="F6947" s="6" t="str">
        <f t="shared" si="434"/>
        <v>塘鳢鱼模型</v>
      </c>
      <c r="H6947" s="6" t="str">
        <f>IF(IFERROR(VLOOKUP(B6947,总表!A:D,4,0),"露易")=0," ",IFERROR(VLOOKUP(B6947,总表!A:D,4,0),"-"))</f>
        <v> </v>
      </c>
      <c r="I6947" s="6" t="str">
        <f t="shared" si="435"/>
        <v> </v>
      </c>
    </row>
    <row r="6948" spans="1:9">
      <c r="A6948" s="6">
        <v>6947</v>
      </c>
      <c r="B6948" s="47" t="str">
        <f t="shared" si="432"/>
        <v>00001B23</v>
      </c>
      <c r="C6948" s="47" t="str">
        <f>IFERROR(VLOOKUP(B6948,总表!A:B,2,0),"-")</f>
        <v>帽子类</v>
      </c>
      <c r="D6948" s="6" t="str">
        <f t="shared" si="433"/>
        <v>帽子类</v>
      </c>
      <c r="E6948" s="51" t="str">
        <f>IFERROR(VLOOKUP(B6948,总表!A:D,3,0),"-")</f>
        <v>护士帽</v>
      </c>
      <c r="F6948" s="51" t="str">
        <f t="shared" si="434"/>
        <v>护士帽</v>
      </c>
      <c r="H6948" s="6" t="str">
        <f>IF(IFERROR(VLOOKUP(B6948,总表!A:D,4,0),"露易")=0," ",IFERROR(VLOOKUP(B6948,总表!A:D,4,0),"-"))</f>
        <v>粉红</v>
      </c>
      <c r="I6948" s="6" t="str">
        <f t="shared" si="435"/>
        <v>粉红</v>
      </c>
    </row>
    <row r="6949" spans="1:9">
      <c r="A6949" s="6">
        <v>6948</v>
      </c>
      <c r="B6949" s="47" t="str">
        <f t="shared" si="432"/>
        <v>00001B24</v>
      </c>
      <c r="C6949" s="47" t="str">
        <f>IFERROR(VLOOKUP(B6949,总表!A:B,2,0),"-")</f>
        <v>-</v>
      </c>
      <c r="D6949" s="6" t="str">
        <f t="shared" si="433"/>
        <v>-</v>
      </c>
      <c r="E6949" s="6" t="str">
        <f>IFERROR(VLOOKUP(B6949,总表!A:D,3,0),"-")</f>
        <v>-</v>
      </c>
      <c r="F6949" s="6" t="str">
        <f t="shared" si="434"/>
        <v>-</v>
      </c>
      <c r="H6949" s="6" t="str">
        <f>IF(IFERROR(VLOOKUP(B6949,总表!A:D,4,0),"露易")=0," ",IFERROR(VLOOKUP(B6949,总表!A:D,4,0),"-"))</f>
        <v>-</v>
      </c>
      <c r="I6949" s="6" t="str">
        <f t="shared" si="435"/>
        <v>-</v>
      </c>
    </row>
    <row r="6950" spans="1:9">
      <c r="A6950" s="6">
        <v>6949</v>
      </c>
      <c r="B6950" s="47" t="str">
        <f t="shared" si="432"/>
        <v>00001B25</v>
      </c>
      <c r="C6950" s="50" t="str">
        <f>IFERROR(VLOOKUP(B6950,总表!A:B,2,0),"-")</f>
        <v>鱼模型</v>
      </c>
      <c r="D6950" s="51" t="str">
        <f t="shared" si="433"/>
        <v>鱼模型</v>
      </c>
      <c r="E6950" s="51" t="str">
        <f>IFERROR(VLOOKUP(B6950,总表!A:D,3,0),"-")</f>
        <v>鳐鱼模型</v>
      </c>
      <c r="F6950" s="51" t="str">
        <f t="shared" si="434"/>
        <v>鳐鱼模型</v>
      </c>
      <c r="H6950" s="6" t="str">
        <f>IF(IFERROR(VLOOKUP(B6950,总表!A:D,4,0),"露易")=0," ",IFERROR(VLOOKUP(B6950,总表!A:D,4,0),"-"))</f>
        <v> </v>
      </c>
      <c r="I6950" s="6" t="str">
        <f t="shared" si="435"/>
        <v> </v>
      </c>
    </row>
    <row r="6951" spans="1:9">
      <c r="A6951" s="6">
        <v>6950</v>
      </c>
      <c r="B6951" s="47" t="str">
        <f t="shared" si="432"/>
        <v>00001B26</v>
      </c>
      <c r="C6951" s="50" t="str">
        <f>IFERROR(VLOOKUP(B6951,总表!A:B,2,0),"-")</f>
        <v>鱼模型</v>
      </c>
      <c r="D6951" s="51" t="str">
        <f t="shared" si="433"/>
        <v>鱼模型</v>
      </c>
      <c r="E6951" s="6" t="str">
        <f>IFERROR(VLOOKUP(B6951,总表!A:D,3,0),"-")</f>
        <v>恩氏多鳍鱼模型</v>
      </c>
      <c r="F6951" s="6" t="str">
        <f t="shared" si="434"/>
        <v>恩氏多鳍鱼模型</v>
      </c>
      <c r="H6951" s="6" t="str">
        <f>IF(IFERROR(VLOOKUP(B6951,总表!A:D,4,0),"露易")=0," ",IFERROR(VLOOKUP(B6951,总表!A:D,4,0),"-"))</f>
        <v> </v>
      </c>
      <c r="I6951" s="6" t="str">
        <f t="shared" si="435"/>
        <v> </v>
      </c>
    </row>
    <row r="6952" spans="1:9">
      <c r="A6952" s="6">
        <v>6951</v>
      </c>
      <c r="B6952" s="47" t="str">
        <f t="shared" si="432"/>
        <v>00001B27</v>
      </c>
      <c r="C6952" s="50" t="str">
        <f>IFERROR(VLOOKUP(B6952,总表!A:B,2,0),"-")</f>
        <v>鱼模型</v>
      </c>
      <c r="D6952" s="51" t="str">
        <f t="shared" si="433"/>
        <v>鱼模型</v>
      </c>
      <c r="E6952" s="6" t="str">
        <f>IFERROR(VLOOKUP(B6952,总表!A:D,3,0),"-")</f>
        <v>河豚模型</v>
      </c>
      <c r="F6952" s="6" t="str">
        <f t="shared" si="434"/>
        <v>河豚模型</v>
      </c>
      <c r="H6952" s="6" t="str">
        <f>IF(IFERROR(VLOOKUP(B6952,总表!A:D,4,0),"露易")=0," ",IFERROR(VLOOKUP(B6952,总表!A:D,4,0),"-"))</f>
        <v> </v>
      </c>
      <c r="I6952" s="6" t="str">
        <f t="shared" si="435"/>
        <v> </v>
      </c>
    </row>
    <row r="6953" spans="1:9">
      <c r="A6953" s="6">
        <v>6952</v>
      </c>
      <c r="B6953" s="47" t="str">
        <f t="shared" si="432"/>
        <v>00001B28</v>
      </c>
      <c r="C6953" s="50" t="str">
        <f>IFERROR(VLOOKUP(B6953,总表!A:B,2,0),"-")</f>
        <v>鱼模型</v>
      </c>
      <c r="D6953" s="51" t="str">
        <f t="shared" si="433"/>
        <v>鱼模型</v>
      </c>
      <c r="E6953" s="6" t="str">
        <f>IFERROR(VLOOKUP(B6953,总表!A:D,3,0),"-")</f>
        <v>雀鳝模型</v>
      </c>
      <c r="F6953" s="6" t="str">
        <f t="shared" si="434"/>
        <v>雀鳝模型</v>
      </c>
      <c r="H6953" s="6" t="str">
        <f>IF(IFERROR(VLOOKUP(B6953,总表!A:D,4,0),"露易")=0," ",IFERROR(VLOOKUP(B6953,总表!A:D,4,0),"-"))</f>
        <v> </v>
      </c>
      <c r="I6953" s="6" t="str">
        <f t="shared" si="435"/>
        <v> </v>
      </c>
    </row>
    <row r="6954" spans="1:9">
      <c r="A6954" s="6">
        <v>6953</v>
      </c>
      <c r="B6954" s="47" t="str">
        <f t="shared" si="432"/>
        <v>00001B29</v>
      </c>
      <c r="C6954" s="50" t="str">
        <f>IFERROR(VLOOKUP(B6954,总表!A:B,2,0),"-")</f>
        <v>鱼模型</v>
      </c>
      <c r="D6954" s="51" t="str">
        <f t="shared" si="433"/>
        <v>鱼模型</v>
      </c>
      <c r="E6954" s="6" t="str">
        <f>IFERROR(VLOOKUP(B6954,总表!A:D,3,0),"-")</f>
        <v>金鳟模型</v>
      </c>
      <c r="F6954" s="6" t="str">
        <f t="shared" si="434"/>
        <v>金鳟模型</v>
      </c>
      <c r="H6954" s="6" t="str">
        <f>IF(IFERROR(VLOOKUP(B6954,总表!A:D,4,0),"露易")=0," ",IFERROR(VLOOKUP(B6954,总表!A:D,4,0),"-"))</f>
        <v> </v>
      </c>
      <c r="I6954" s="6" t="str">
        <f t="shared" si="435"/>
        <v> </v>
      </c>
    </row>
    <row r="6955" spans="1:9">
      <c r="A6955" s="6">
        <v>6954</v>
      </c>
      <c r="B6955" s="47" t="str">
        <f t="shared" si="432"/>
        <v>00001B2A</v>
      </c>
      <c r="C6955" s="50" t="str">
        <f>IFERROR(VLOOKUP(B6955,总表!A:B,2,0),"-")</f>
        <v>鱼模型</v>
      </c>
      <c r="D6955" s="51" t="str">
        <f t="shared" si="433"/>
        <v>鱼模型</v>
      </c>
      <c r="E6955" s="6" t="str">
        <f>IFERROR(VLOOKUP(B6955,总表!A:D,3,0),"-")</f>
        <v>孔雀鱼模型</v>
      </c>
      <c r="F6955" s="6" t="str">
        <f t="shared" si="434"/>
        <v>孔雀鱼模型</v>
      </c>
      <c r="H6955" s="6" t="str">
        <f>IF(IFERROR(VLOOKUP(B6955,总表!A:D,4,0),"露易")=0," ",IFERROR(VLOOKUP(B6955,总表!A:D,4,0),"-"))</f>
        <v> </v>
      </c>
      <c r="I6955" s="6" t="str">
        <f t="shared" si="435"/>
        <v> </v>
      </c>
    </row>
    <row r="6956" spans="1:9">
      <c r="A6956" s="6">
        <v>6955</v>
      </c>
      <c r="B6956" s="47" t="str">
        <f t="shared" si="432"/>
        <v>00001B2B</v>
      </c>
      <c r="C6956" s="50" t="str">
        <f>IFERROR(VLOOKUP(B6956,总表!A:B,2,0),"-")</f>
        <v>鱼模型</v>
      </c>
      <c r="D6956" s="51" t="str">
        <f t="shared" si="433"/>
        <v>鱼模型</v>
      </c>
      <c r="E6956" s="6" t="str">
        <f>IFERROR(VLOOKUP(B6956,总表!A:D,3,0),"-")</f>
        <v>五彩鳗模型</v>
      </c>
      <c r="F6956" s="6" t="str">
        <f t="shared" si="434"/>
        <v>五彩鳗模型</v>
      </c>
      <c r="H6956" s="6" t="str">
        <f>IF(IFERROR(VLOOKUP(B6956,总表!A:D,4,0),"露易")=0," ",IFERROR(VLOOKUP(B6956,总表!A:D,4,0),"-"))</f>
        <v> </v>
      </c>
      <c r="I6956" s="6" t="str">
        <f t="shared" si="435"/>
        <v> </v>
      </c>
    </row>
    <row r="6957" spans="1:9">
      <c r="A6957" s="6">
        <v>6956</v>
      </c>
      <c r="B6957" s="47" t="str">
        <f t="shared" si="432"/>
        <v>00001B2C</v>
      </c>
      <c r="C6957" s="50" t="str">
        <f>IFERROR(VLOOKUP(B6957,总表!A:B,2,0),"-")</f>
        <v>鱼模型</v>
      </c>
      <c r="D6957" s="51" t="str">
        <f t="shared" si="433"/>
        <v>鱼模型</v>
      </c>
      <c r="E6957" s="6" t="str">
        <f>IFERROR(VLOOKUP(B6957,总表!A:D,3,0),"-")</f>
        <v>刺豚模型</v>
      </c>
      <c r="F6957" s="6" t="str">
        <f t="shared" si="434"/>
        <v>刺豚模型</v>
      </c>
      <c r="H6957" s="6" t="str">
        <f>IF(IFERROR(VLOOKUP(B6957,总表!A:D,4,0),"露易")=0," ",IFERROR(VLOOKUP(B6957,总表!A:D,4,0),"-"))</f>
        <v> </v>
      </c>
      <c r="I6957" s="6" t="str">
        <f t="shared" si="435"/>
        <v> </v>
      </c>
    </row>
    <row r="6958" spans="1:9">
      <c r="A6958" s="6">
        <v>6957</v>
      </c>
      <c r="B6958" s="47" t="str">
        <f t="shared" si="432"/>
        <v>00001B2D</v>
      </c>
      <c r="C6958" s="50" t="str">
        <f>IFERROR(VLOOKUP(B6958,总表!A:B,2,0),"-")</f>
        <v>鱼模型</v>
      </c>
      <c r="D6958" s="51" t="str">
        <f t="shared" si="433"/>
        <v>鱼模型</v>
      </c>
      <c r="E6958" s="6" t="str">
        <f>IFERROR(VLOOKUP(B6958,总表!A:D,3,0),"-")</f>
        <v>比目鱼模型</v>
      </c>
      <c r="F6958" s="6" t="str">
        <f t="shared" si="434"/>
        <v>比目鱼模型</v>
      </c>
      <c r="H6958" s="6" t="str">
        <f>IF(IFERROR(VLOOKUP(B6958,总表!A:D,4,0),"露易")=0," ",IFERROR(VLOOKUP(B6958,总表!A:D,4,0),"-"))</f>
        <v> </v>
      </c>
      <c r="I6958" s="6" t="str">
        <f t="shared" si="435"/>
        <v> </v>
      </c>
    </row>
    <row r="6959" spans="1:9">
      <c r="A6959" s="6">
        <v>6958</v>
      </c>
      <c r="B6959" s="47" t="str">
        <f t="shared" si="432"/>
        <v>00001B2E</v>
      </c>
      <c r="C6959" s="50" t="str">
        <f>IFERROR(VLOOKUP(B6959,总表!A:B,2,0),"-")</f>
        <v>鱼模型</v>
      </c>
      <c r="D6959" s="51" t="str">
        <f t="shared" si="433"/>
        <v>鱼模型</v>
      </c>
      <c r="E6959" s="51" t="str">
        <f>IFERROR(VLOOKUP(B6959,总表!A:D,3,0),"-")</f>
        <v>鱿鱼模型</v>
      </c>
      <c r="F6959" s="51" t="str">
        <f t="shared" si="434"/>
        <v>鱿鱼模型</v>
      </c>
      <c r="H6959" s="6" t="str">
        <f>IF(IFERROR(VLOOKUP(B6959,总表!A:D,4,0),"露易")=0," ",IFERROR(VLOOKUP(B6959,总表!A:D,4,0),"-"))</f>
        <v> </v>
      </c>
      <c r="I6959" s="6" t="str">
        <f t="shared" si="435"/>
        <v> </v>
      </c>
    </row>
    <row r="6960" spans="1:9">
      <c r="A6960" s="6">
        <v>6959</v>
      </c>
      <c r="B6960" s="47" t="str">
        <f t="shared" si="432"/>
        <v>00001B2F</v>
      </c>
      <c r="C6960" s="50" t="str">
        <f>IFERROR(VLOOKUP(B6960,总表!A:B,2,0),"-")</f>
        <v>鱼模型</v>
      </c>
      <c r="D6960" s="51" t="str">
        <f t="shared" si="433"/>
        <v>鱼模型</v>
      </c>
      <c r="E6960" s="6" t="str">
        <f>IFERROR(VLOOKUP(B6960,总表!A:D,3,0),"-")</f>
        <v>条石鲷模型</v>
      </c>
      <c r="F6960" s="6" t="str">
        <f t="shared" si="434"/>
        <v>条石鲷模型</v>
      </c>
      <c r="H6960" s="6" t="str">
        <f>IF(IFERROR(VLOOKUP(B6960,总表!A:D,4,0),"露易")=0," ",IFERROR(VLOOKUP(B6960,总表!A:D,4,0),"-"))</f>
        <v> </v>
      </c>
      <c r="I6960" s="6" t="str">
        <f t="shared" si="435"/>
        <v> </v>
      </c>
    </row>
    <row r="6961" spans="1:9">
      <c r="A6961" s="6">
        <v>6960</v>
      </c>
      <c r="B6961" s="47" t="str">
        <f t="shared" si="432"/>
        <v>00001B30</v>
      </c>
      <c r="C6961" s="50" t="str">
        <f>IFERROR(VLOOKUP(B6961,总表!A:B,2,0),"-")</f>
        <v>鱼模型</v>
      </c>
      <c r="D6961" s="51" t="str">
        <f t="shared" si="433"/>
        <v>鱼模型</v>
      </c>
      <c r="E6961" s="51" t="str">
        <f>IFERROR(VLOOKUP(B6961,总表!A:D,3,0),"-")</f>
        <v>远东哲罗鱼模型</v>
      </c>
      <c r="F6961" s="51" t="str">
        <f t="shared" si="434"/>
        <v>远东哲罗鱼模型</v>
      </c>
      <c r="H6961" s="6" t="str">
        <f>IF(IFERROR(VLOOKUP(B6961,总表!A:D,4,0),"露易")=0," ",IFERROR(VLOOKUP(B6961,总表!A:D,4,0),"-"))</f>
        <v> </v>
      </c>
      <c r="I6961" s="6" t="str">
        <f t="shared" si="435"/>
        <v> </v>
      </c>
    </row>
    <row r="6962" spans="1:9">
      <c r="A6962" s="6">
        <v>6961</v>
      </c>
      <c r="B6962" s="47" t="str">
        <f t="shared" si="432"/>
        <v>00001B31</v>
      </c>
      <c r="C6962" s="50" t="str">
        <f>IFERROR(VLOOKUP(B6962,总表!A:B,2,0),"-")</f>
        <v>鱼模型</v>
      </c>
      <c r="D6962" s="51" t="str">
        <f t="shared" si="433"/>
        <v>鱼模型</v>
      </c>
      <c r="E6962" s="51" t="str">
        <f>IFERROR(VLOOKUP(B6962,总表!A:D,3,0),"-")</f>
        <v>鲸鲨模型</v>
      </c>
      <c r="F6962" s="51" t="str">
        <f t="shared" si="434"/>
        <v>鲸鲨模型</v>
      </c>
      <c r="H6962" s="6" t="str">
        <f>IF(IFERROR(VLOOKUP(B6962,总表!A:D,4,0),"露易")=0," ",IFERROR(VLOOKUP(B6962,总表!A:D,4,0),"-"))</f>
        <v> </v>
      </c>
      <c r="I6962" s="6" t="str">
        <f t="shared" si="435"/>
        <v> </v>
      </c>
    </row>
    <row r="6963" spans="1:9">
      <c r="A6963" s="6">
        <v>6962</v>
      </c>
      <c r="B6963" s="47" t="str">
        <f t="shared" si="432"/>
        <v>00001B32</v>
      </c>
      <c r="C6963" s="50" t="str">
        <f>IFERROR(VLOOKUP(B6963,总表!A:B,2,0),"-")</f>
        <v>鱼模型</v>
      </c>
      <c r="D6963" s="51" t="str">
        <f t="shared" si="433"/>
        <v>鱼模型</v>
      </c>
      <c r="E6963" s="6" t="str">
        <f>IFERROR(VLOOKUP(B6963,总表!A:D,3,0),"-")</f>
        <v>青蛙模型</v>
      </c>
      <c r="F6963" s="6" t="str">
        <f t="shared" si="434"/>
        <v>青蛙模型</v>
      </c>
      <c r="H6963" s="6" t="str">
        <f>IF(IFERROR(VLOOKUP(B6963,总表!A:D,4,0),"露易")=0," ",IFERROR(VLOOKUP(B6963,总表!A:D,4,0),"-"))</f>
        <v> </v>
      </c>
      <c r="I6963" s="6" t="str">
        <f t="shared" si="435"/>
        <v> </v>
      </c>
    </row>
    <row r="6964" spans="1:9">
      <c r="A6964" s="6">
        <v>6963</v>
      </c>
      <c r="B6964" s="47" t="str">
        <f t="shared" si="432"/>
        <v>00001B33</v>
      </c>
      <c r="C6964" s="50" t="str">
        <f>IFERROR(VLOOKUP(B6964,总表!A:B,2,0),"-")</f>
        <v>鱼模型</v>
      </c>
      <c r="D6964" s="51" t="str">
        <f t="shared" si="433"/>
        <v>鱼模型</v>
      </c>
      <c r="E6964" s="6" t="str">
        <f>IFERROR(VLOOKUP(B6964,总表!A:D,3,0),"-")</f>
        <v>旗鱼模型</v>
      </c>
      <c r="F6964" s="6" t="str">
        <f t="shared" si="434"/>
        <v>旗鱼模型</v>
      </c>
      <c r="H6964" s="6" t="str">
        <f>IF(IFERROR(VLOOKUP(B6964,总表!A:D,4,0),"露易")=0," ",IFERROR(VLOOKUP(B6964,总表!A:D,4,0),"-"))</f>
        <v> </v>
      </c>
      <c r="I6964" s="6" t="str">
        <f t="shared" si="435"/>
        <v> </v>
      </c>
    </row>
    <row r="6965" spans="1:9">
      <c r="A6965" s="6">
        <v>6964</v>
      </c>
      <c r="B6965" s="47" t="str">
        <f t="shared" si="432"/>
        <v>00001B34</v>
      </c>
      <c r="C6965" s="50" t="str">
        <f>IFERROR(VLOOKUP(B6965,总表!A:B,2,0),"-")</f>
        <v>鱼模型</v>
      </c>
      <c r="D6965" s="51" t="str">
        <f t="shared" si="433"/>
        <v>鱼模型</v>
      </c>
      <c r="E6965" s="51" t="str">
        <f>IFERROR(VLOOKUP(B6965,总表!A:D,3,0),"-")</f>
        <v>拟鳄龟模型</v>
      </c>
      <c r="F6965" s="51" t="str">
        <f t="shared" si="434"/>
        <v>拟鳄龟模型</v>
      </c>
      <c r="H6965" s="6" t="str">
        <f>IF(IFERROR(VLOOKUP(B6965,总表!A:D,4,0),"露易")=0," ",IFERROR(VLOOKUP(B6965,总表!A:D,4,0),"-"))</f>
        <v> </v>
      </c>
      <c r="I6965" s="6" t="str">
        <f t="shared" si="435"/>
        <v> </v>
      </c>
    </row>
    <row r="6966" spans="1:9">
      <c r="A6966" s="6">
        <v>6965</v>
      </c>
      <c r="B6966" s="47" t="str">
        <f t="shared" si="432"/>
        <v>00001B35</v>
      </c>
      <c r="C6966" s="50" t="str">
        <f>IFERROR(VLOOKUP(B6966,总表!A:B,2,0),"-")</f>
        <v>鱼模型</v>
      </c>
      <c r="D6966" s="51" t="str">
        <f t="shared" si="433"/>
        <v>鱼模型</v>
      </c>
      <c r="E6966" s="51" t="str">
        <f>IFERROR(VLOOKUP(B6966,总表!A:D,3,0),"-")</f>
        <v>鲽鱼模型</v>
      </c>
      <c r="F6966" s="51" t="str">
        <f t="shared" si="434"/>
        <v>鲽鱼模型</v>
      </c>
      <c r="H6966" s="6" t="str">
        <f>IF(IFERROR(VLOOKUP(B6966,总表!A:D,4,0),"露易")=0," ",IFERROR(VLOOKUP(B6966,总表!A:D,4,0),"-"))</f>
        <v> </v>
      </c>
      <c r="I6966" s="6" t="str">
        <f t="shared" si="435"/>
        <v> </v>
      </c>
    </row>
    <row r="6967" spans="1:9">
      <c r="A6967" s="6">
        <v>6966</v>
      </c>
      <c r="B6967" s="47" t="str">
        <f t="shared" si="432"/>
        <v>00001B36</v>
      </c>
      <c r="C6967" s="47" t="str">
        <f>IFERROR(VLOOKUP(B6967,总表!A:B,2,0),"-")</f>
        <v>-</v>
      </c>
      <c r="D6967" s="6" t="str">
        <f t="shared" si="433"/>
        <v>-</v>
      </c>
      <c r="E6967" s="6" t="str">
        <f>IFERROR(VLOOKUP(B6967,总表!A:D,3,0),"-")</f>
        <v>-</v>
      </c>
      <c r="F6967" s="6" t="str">
        <f t="shared" si="434"/>
        <v>-</v>
      </c>
      <c r="H6967" s="6" t="str">
        <f>IF(IFERROR(VLOOKUP(B6967,总表!A:D,4,0),"露易")=0," ",IFERROR(VLOOKUP(B6967,总表!A:D,4,0),"-"))</f>
        <v>-</v>
      </c>
      <c r="I6967" s="6" t="str">
        <f t="shared" si="435"/>
        <v>-</v>
      </c>
    </row>
    <row r="6968" spans="1:9">
      <c r="A6968" s="6">
        <v>6967</v>
      </c>
      <c r="B6968" s="47" t="str">
        <f t="shared" si="432"/>
        <v>00001B37</v>
      </c>
      <c r="C6968" s="47" t="str">
        <f>IFERROR(VLOOKUP(B6968,总表!A:B,2,0),"-")</f>
        <v>-</v>
      </c>
      <c r="D6968" s="6" t="str">
        <f t="shared" si="433"/>
        <v>-</v>
      </c>
      <c r="E6968" s="6" t="str">
        <f>IFERROR(VLOOKUP(B6968,总表!A:D,3,0),"-")</f>
        <v>-</v>
      </c>
      <c r="F6968" s="6" t="str">
        <f t="shared" si="434"/>
        <v>-</v>
      </c>
      <c r="H6968" s="6" t="str">
        <f>IF(IFERROR(VLOOKUP(B6968,总表!A:D,4,0),"露易")=0," ",IFERROR(VLOOKUP(B6968,总表!A:D,4,0),"-"))</f>
        <v>-</v>
      </c>
      <c r="I6968" s="6" t="str">
        <f t="shared" si="435"/>
        <v>-</v>
      </c>
    </row>
    <row r="6969" spans="1:9">
      <c r="A6969" s="6">
        <v>6968</v>
      </c>
      <c r="B6969" s="47" t="str">
        <f t="shared" si="432"/>
        <v>00001B38</v>
      </c>
      <c r="C6969" s="47" t="str">
        <f>IFERROR(VLOOKUP(B6969,总表!A:B,2,0),"-")</f>
        <v>-</v>
      </c>
      <c r="D6969" s="6" t="str">
        <f t="shared" si="433"/>
        <v>-</v>
      </c>
      <c r="E6969" s="6" t="str">
        <f>IFERROR(VLOOKUP(B6969,总表!A:D,3,0),"-")</f>
        <v>-</v>
      </c>
      <c r="F6969" s="6" t="str">
        <f t="shared" si="434"/>
        <v>-</v>
      </c>
      <c r="H6969" s="6" t="str">
        <f>IF(IFERROR(VLOOKUP(B6969,总表!A:D,4,0),"露易")=0," ",IFERROR(VLOOKUP(B6969,总表!A:D,4,0),"-"))</f>
        <v>-</v>
      </c>
      <c r="I6969" s="6" t="str">
        <f t="shared" si="435"/>
        <v>-</v>
      </c>
    </row>
    <row r="6970" spans="1:9">
      <c r="A6970" s="6">
        <v>6969</v>
      </c>
      <c r="B6970" s="47" t="str">
        <f t="shared" si="432"/>
        <v>00001B39</v>
      </c>
      <c r="C6970" s="47" t="str">
        <f>IFERROR(VLOOKUP(B6970,总表!A:B,2,0),"-")</f>
        <v>-</v>
      </c>
      <c r="D6970" s="6" t="str">
        <f t="shared" si="433"/>
        <v>-</v>
      </c>
      <c r="E6970" s="6" t="str">
        <f>IFERROR(VLOOKUP(B6970,总表!A:D,3,0),"-")</f>
        <v>-</v>
      </c>
      <c r="F6970" s="6" t="str">
        <f t="shared" si="434"/>
        <v>-</v>
      </c>
      <c r="H6970" s="6" t="str">
        <f>IF(IFERROR(VLOOKUP(B6970,总表!A:D,4,0),"露易")=0," ",IFERROR(VLOOKUP(B6970,总表!A:D,4,0),"-"))</f>
        <v>-</v>
      </c>
      <c r="I6970" s="6" t="str">
        <f t="shared" si="435"/>
        <v>-</v>
      </c>
    </row>
    <row r="6971" spans="1:9">
      <c r="A6971" s="6">
        <v>6970</v>
      </c>
      <c r="B6971" s="47" t="str">
        <f t="shared" si="432"/>
        <v>00001B3A</v>
      </c>
      <c r="C6971" s="47" t="str">
        <f>IFERROR(VLOOKUP(B6971,总表!A:B,2,0),"-")</f>
        <v>-</v>
      </c>
      <c r="D6971" s="6" t="str">
        <f t="shared" si="433"/>
        <v>-</v>
      </c>
      <c r="E6971" s="6" t="str">
        <f>IFERROR(VLOOKUP(B6971,总表!A:D,3,0),"-")</f>
        <v>-</v>
      </c>
      <c r="F6971" s="6" t="str">
        <f t="shared" si="434"/>
        <v>-</v>
      </c>
      <c r="H6971" s="6" t="str">
        <f>IF(IFERROR(VLOOKUP(B6971,总表!A:D,4,0),"露易")=0," ",IFERROR(VLOOKUP(B6971,总表!A:D,4,0),"-"))</f>
        <v>-</v>
      </c>
      <c r="I6971" s="6" t="str">
        <f t="shared" si="435"/>
        <v>-</v>
      </c>
    </row>
    <row r="6972" spans="1:9">
      <c r="A6972" s="6">
        <v>6971</v>
      </c>
      <c r="B6972" s="47" t="str">
        <f t="shared" si="432"/>
        <v>00001B3B</v>
      </c>
      <c r="C6972" s="47" t="str">
        <f>IFERROR(VLOOKUP(B6972,总表!A:B,2,0),"-")</f>
        <v>-</v>
      </c>
      <c r="D6972" s="6" t="str">
        <f t="shared" si="433"/>
        <v>-</v>
      </c>
      <c r="E6972" s="6" t="str">
        <f>IFERROR(VLOOKUP(B6972,总表!A:D,3,0),"-")</f>
        <v>-</v>
      </c>
      <c r="F6972" s="6" t="str">
        <f t="shared" si="434"/>
        <v>-</v>
      </c>
      <c r="H6972" s="6" t="str">
        <f>IF(IFERROR(VLOOKUP(B6972,总表!A:D,4,0),"露易")=0," ",IFERROR(VLOOKUP(B6972,总表!A:D,4,0),"-"))</f>
        <v>-</v>
      </c>
      <c r="I6972" s="6" t="str">
        <f t="shared" si="435"/>
        <v>-</v>
      </c>
    </row>
    <row r="6973" spans="1:9">
      <c r="A6973" s="6">
        <v>6972</v>
      </c>
      <c r="B6973" s="47" t="str">
        <f t="shared" si="432"/>
        <v>00001B3C</v>
      </c>
      <c r="C6973" s="47" t="str">
        <f>IFERROR(VLOOKUP(B6973,总表!A:B,2,0),"-")</f>
        <v>-</v>
      </c>
      <c r="D6973" s="6" t="str">
        <f t="shared" si="433"/>
        <v>-</v>
      </c>
      <c r="E6973" s="6" t="str">
        <f>IFERROR(VLOOKUP(B6973,总表!A:D,3,0),"-")</f>
        <v>-</v>
      </c>
      <c r="F6973" s="6" t="str">
        <f t="shared" si="434"/>
        <v>-</v>
      </c>
      <c r="H6973" s="6" t="str">
        <f>IF(IFERROR(VLOOKUP(B6973,总表!A:D,4,0),"露易")=0," ",IFERROR(VLOOKUP(B6973,总表!A:D,4,0),"-"))</f>
        <v>-</v>
      </c>
      <c r="I6973" s="6" t="str">
        <f t="shared" si="435"/>
        <v>-</v>
      </c>
    </row>
    <row r="6974" spans="1:9">
      <c r="A6974" s="6">
        <v>6973</v>
      </c>
      <c r="B6974" s="47" t="str">
        <f t="shared" si="432"/>
        <v>00001B3D</v>
      </c>
      <c r="C6974" s="47" t="str">
        <f>IFERROR(VLOOKUP(B6974,总表!A:B,2,0),"-")</f>
        <v>-</v>
      </c>
      <c r="D6974" s="6" t="str">
        <f t="shared" si="433"/>
        <v>-</v>
      </c>
      <c r="E6974" s="6" t="str">
        <f>IFERROR(VLOOKUP(B6974,总表!A:D,3,0),"-")</f>
        <v>-</v>
      </c>
      <c r="F6974" s="6" t="str">
        <f t="shared" si="434"/>
        <v>-</v>
      </c>
      <c r="H6974" s="6" t="str">
        <f>IF(IFERROR(VLOOKUP(B6974,总表!A:D,4,0),"露易")=0," ",IFERROR(VLOOKUP(B6974,总表!A:D,4,0),"-"))</f>
        <v>-</v>
      </c>
      <c r="I6974" s="6" t="str">
        <f t="shared" si="435"/>
        <v>-</v>
      </c>
    </row>
    <row r="6975" spans="1:9">
      <c r="A6975" s="6">
        <v>6974</v>
      </c>
      <c r="B6975" s="47" t="str">
        <f t="shared" si="432"/>
        <v>00001B3E</v>
      </c>
      <c r="C6975" s="47" t="str">
        <f>IFERROR(VLOOKUP(B6975,总表!A:B,2,0),"-")</f>
        <v>-</v>
      </c>
      <c r="D6975" s="6" t="str">
        <f t="shared" si="433"/>
        <v>-</v>
      </c>
      <c r="E6975" s="6" t="str">
        <f>IFERROR(VLOOKUP(B6975,总表!A:D,3,0),"-")</f>
        <v>-</v>
      </c>
      <c r="F6975" s="6" t="str">
        <f t="shared" si="434"/>
        <v>-</v>
      </c>
      <c r="H6975" s="6" t="str">
        <f>IF(IFERROR(VLOOKUP(B6975,总表!A:D,4,0),"露易")=0," ",IFERROR(VLOOKUP(B6975,总表!A:D,4,0),"-"))</f>
        <v>-</v>
      </c>
      <c r="I6975" s="6" t="str">
        <f t="shared" si="435"/>
        <v>-</v>
      </c>
    </row>
    <row r="6976" spans="1:9">
      <c r="A6976" s="6">
        <v>6975</v>
      </c>
      <c r="B6976" s="47" t="str">
        <f t="shared" si="432"/>
        <v>00001B3F</v>
      </c>
      <c r="C6976" s="47" t="str">
        <f>IFERROR(VLOOKUP(B6976,总表!A:B,2,0),"-")</f>
        <v>-</v>
      </c>
      <c r="D6976" s="6" t="str">
        <f t="shared" si="433"/>
        <v>-</v>
      </c>
      <c r="E6976" s="6" t="str">
        <f>IFERROR(VLOOKUP(B6976,总表!A:D,3,0),"-")</f>
        <v>-</v>
      </c>
      <c r="F6976" s="6" t="str">
        <f t="shared" si="434"/>
        <v>-</v>
      </c>
      <c r="H6976" s="6" t="str">
        <f>IF(IFERROR(VLOOKUP(B6976,总表!A:D,4,0),"露易")=0," ",IFERROR(VLOOKUP(B6976,总表!A:D,4,0),"-"))</f>
        <v>-</v>
      </c>
      <c r="I6976" s="6" t="str">
        <f t="shared" si="435"/>
        <v>-</v>
      </c>
    </row>
    <row r="6977" spans="1:9">
      <c r="A6977" s="6">
        <v>6976</v>
      </c>
      <c r="B6977" s="47" t="str">
        <f t="shared" si="432"/>
        <v>00001B40</v>
      </c>
      <c r="C6977" s="47" t="str">
        <f>IFERROR(VLOOKUP(B6977,总表!A:B,2,0),"-")</f>
        <v>-</v>
      </c>
      <c r="D6977" s="6" t="str">
        <f t="shared" si="433"/>
        <v>-</v>
      </c>
      <c r="E6977" s="6" t="str">
        <f>IFERROR(VLOOKUP(B6977,总表!A:D,3,0),"-")</f>
        <v>-</v>
      </c>
      <c r="F6977" s="6" t="str">
        <f t="shared" si="434"/>
        <v>-</v>
      </c>
      <c r="H6977" s="6" t="str">
        <f>IF(IFERROR(VLOOKUP(B6977,总表!A:D,4,0),"露易")=0," ",IFERROR(VLOOKUP(B6977,总表!A:D,4,0),"-"))</f>
        <v>-</v>
      </c>
      <c r="I6977" s="6" t="str">
        <f t="shared" si="435"/>
        <v>-</v>
      </c>
    </row>
    <row r="6978" spans="1:9">
      <c r="A6978" s="6">
        <v>6977</v>
      </c>
      <c r="B6978" s="47" t="str">
        <f t="shared" ref="B6978:B7041" si="436">DEC2HEX(ROW(A6977),8)</f>
        <v>00001B41</v>
      </c>
      <c r="C6978" s="47" t="str">
        <f>IFERROR(VLOOKUP(B6978,总表!A:B,2,0),"-")</f>
        <v>-</v>
      </c>
      <c r="D6978" s="6" t="str">
        <f t="shared" ref="D6978:D7041" si="437">C6978</f>
        <v>-</v>
      </c>
      <c r="E6978" s="6" t="str">
        <f>IFERROR(VLOOKUP(B6978,总表!A:D,3,0),"-")</f>
        <v>-</v>
      </c>
      <c r="F6978" s="6" t="str">
        <f t="shared" ref="F6978:F7041" si="438">E6978</f>
        <v>-</v>
      </c>
      <c r="H6978" s="6" t="str">
        <f>IF(IFERROR(VLOOKUP(B6978,总表!A:D,4,0),"露易")=0," ",IFERROR(VLOOKUP(B6978,总表!A:D,4,0),"-"))</f>
        <v>-</v>
      </c>
      <c r="I6978" s="6" t="str">
        <f t="shared" ref="I6978:I7041" si="439">H6978</f>
        <v>-</v>
      </c>
    </row>
    <row r="6979" spans="1:9">
      <c r="A6979" s="6">
        <v>6978</v>
      </c>
      <c r="B6979" s="47" t="str">
        <f t="shared" si="436"/>
        <v>00001B42</v>
      </c>
      <c r="C6979" s="50" t="str">
        <f>IFERROR(VLOOKUP(B6979,总表!A:B,2,0),"-")</f>
        <v>鱼模型</v>
      </c>
      <c r="D6979" s="51" t="str">
        <f t="shared" si="437"/>
        <v>鱼模型</v>
      </c>
      <c r="E6979" s="6" t="str">
        <f>IFERROR(VLOOKUP(B6979,总表!A:D,3,0),"-")</f>
        <v>帝王鲑模型</v>
      </c>
      <c r="F6979" s="6" t="str">
        <f t="shared" si="438"/>
        <v>帝王鲑模型</v>
      </c>
      <c r="H6979" s="6" t="str">
        <f>IF(IFERROR(VLOOKUP(B6979,总表!A:D,4,0),"露易")=0," ",IFERROR(VLOOKUP(B6979,总表!A:D,4,0),"-"))</f>
        <v> </v>
      </c>
      <c r="I6979" s="6" t="str">
        <f t="shared" si="439"/>
        <v> </v>
      </c>
    </row>
    <row r="6980" spans="1:9">
      <c r="A6980" s="6">
        <v>6979</v>
      </c>
      <c r="B6980" s="47" t="str">
        <f t="shared" si="436"/>
        <v>00001B43</v>
      </c>
      <c r="C6980" s="50" t="str">
        <f>IFERROR(VLOOKUP(B6980,总表!A:B,2,0),"-")</f>
        <v>鱼模型</v>
      </c>
      <c r="D6980" s="51" t="str">
        <f t="shared" si="437"/>
        <v>鱼模型</v>
      </c>
      <c r="E6980" s="6" t="str">
        <f>IFERROR(VLOOKUP(B6980,总表!A:D,3,0),"-")</f>
        <v>吸盘鱼模型</v>
      </c>
      <c r="F6980" s="6" t="str">
        <f t="shared" si="438"/>
        <v>吸盘鱼模型</v>
      </c>
      <c r="H6980" s="6" t="str">
        <f>IF(IFERROR(VLOOKUP(B6980,总表!A:D,4,0),"露易")=0," ",IFERROR(VLOOKUP(B6980,总表!A:D,4,0),"-"))</f>
        <v> </v>
      </c>
      <c r="I6980" s="6" t="str">
        <f t="shared" si="439"/>
        <v> </v>
      </c>
    </row>
    <row r="6981" spans="1:9">
      <c r="A6981" s="6">
        <v>6980</v>
      </c>
      <c r="B6981" s="47" t="str">
        <f t="shared" si="436"/>
        <v>00001B44</v>
      </c>
      <c r="C6981" s="50" t="str">
        <f>IFERROR(VLOOKUP(B6981,总表!A:B,2,0),"-")</f>
        <v>鱼模型</v>
      </c>
      <c r="D6981" s="51" t="str">
        <f t="shared" si="437"/>
        <v>鱼模型</v>
      </c>
      <c r="E6981" s="51" t="str">
        <f>IFERROR(VLOOKUP(B6981,总表!A:D,3,0),"-")</f>
        <v>鲤鱼模型</v>
      </c>
      <c r="F6981" s="51" t="str">
        <f t="shared" si="438"/>
        <v>鲤鱼模型</v>
      </c>
      <c r="H6981" s="6" t="str">
        <f>IF(IFERROR(VLOOKUP(B6981,总表!A:D,4,0),"露易")=0," ",IFERROR(VLOOKUP(B6981,总表!A:D,4,0),"-"))</f>
        <v> </v>
      </c>
      <c r="I6981" s="6" t="str">
        <f t="shared" si="439"/>
        <v> </v>
      </c>
    </row>
    <row r="6982" spans="1:9">
      <c r="A6982" s="6">
        <v>6981</v>
      </c>
      <c r="B6982" s="47" t="str">
        <f t="shared" si="436"/>
        <v>00001B45</v>
      </c>
      <c r="C6982" s="50" t="str">
        <f>IFERROR(VLOOKUP(B6982,总表!A:B,2,0),"-")</f>
        <v>鱼模型</v>
      </c>
      <c r="D6982" s="51" t="str">
        <f t="shared" si="437"/>
        <v>鱼模型</v>
      </c>
      <c r="E6982" s="6" t="str">
        <f>IFERROR(VLOOKUP(B6982,总表!A:D,3,0),"-")</f>
        <v>小丑鱼模型</v>
      </c>
      <c r="F6982" s="6" t="str">
        <f t="shared" si="438"/>
        <v>小丑鱼模型</v>
      </c>
      <c r="H6982" s="6" t="str">
        <f>IF(IFERROR(VLOOKUP(B6982,总表!A:D,4,0),"露易")=0," ",IFERROR(VLOOKUP(B6982,总表!A:D,4,0),"-"))</f>
        <v> </v>
      </c>
      <c r="I6982" s="6" t="str">
        <f t="shared" si="439"/>
        <v> </v>
      </c>
    </row>
    <row r="6983" spans="1:9">
      <c r="A6983" s="6">
        <v>6982</v>
      </c>
      <c r="B6983" s="47" t="str">
        <f t="shared" si="436"/>
        <v>00001B46</v>
      </c>
      <c r="C6983" s="50" t="str">
        <f>IFERROR(VLOOKUP(B6983,总表!A:B,2,0),"-")</f>
        <v>鱼模型</v>
      </c>
      <c r="D6983" s="51" t="str">
        <f t="shared" si="437"/>
        <v>鱼模型</v>
      </c>
      <c r="E6983" s="6" t="str">
        <f>IFERROR(VLOOKUP(B6983,总表!A:D,3,0),"-")</f>
        <v>海蝴蝶模型</v>
      </c>
      <c r="F6983" s="6" t="str">
        <f t="shared" si="438"/>
        <v>海蝴蝶模型</v>
      </c>
      <c r="H6983" s="6" t="str">
        <f>IF(IFERROR(VLOOKUP(B6983,总表!A:D,4,0),"露易")=0," ",IFERROR(VLOOKUP(B6983,总表!A:D,4,0),"-"))</f>
        <v> </v>
      </c>
      <c r="I6983" s="6" t="str">
        <f t="shared" si="439"/>
        <v> </v>
      </c>
    </row>
    <row r="6984" spans="1:9">
      <c r="A6984" s="6">
        <v>6983</v>
      </c>
      <c r="B6984" s="47" t="str">
        <f t="shared" si="436"/>
        <v>00001B47</v>
      </c>
      <c r="C6984" s="50" t="str">
        <f>IFERROR(VLOOKUP(B6984,总表!A:B,2,0),"-")</f>
        <v>鱼模型</v>
      </c>
      <c r="D6984" s="51" t="str">
        <f t="shared" si="437"/>
        <v>鱼模型</v>
      </c>
      <c r="E6984" s="51" t="str">
        <f>IFERROR(VLOOKUP(B6984,总表!A:D,3,0),"-")</f>
        <v>鲔鱼模型</v>
      </c>
      <c r="F6984" s="51" t="str">
        <f t="shared" si="438"/>
        <v>鲔鱼模型</v>
      </c>
      <c r="H6984" s="6" t="str">
        <f>IF(IFERROR(VLOOKUP(B6984,总表!A:D,4,0),"露易")=0," ",IFERROR(VLOOKUP(B6984,总表!A:D,4,0),"-"))</f>
        <v> </v>
      </c>
      <c r="I6984" s="6" t="str">
        <f t="shared" si="439"/>
        <v> </v>
      </c>
    </row>
    <row r="6985" spans="1:9">
      <c r="A6985" s="6">
        <v>6984</v>
      </c>
      <c r="B6985" s="47" t="str">
        <f t="shared" si="436"/>
        <v>00001B48</v>
      </c>
      <c r="C6985" s="50" t="str">
        <f>IFERROR(VLOOKUP(B6985,总表!A:B,2,0),"-")</f>
        <v>鱼模型</v>
      </c>
      <c r="D6985" s="51" t="str">
        <f t="shared" si="437"/>
        <v>鱼模型</v>
      </c>
      <c r="E6985" s="6" t="str">
        <f>IFERROR(VLOOKUP(B6985,总表!A:D,3,0),"-")</f>
        <v>翻车鱼模型</v>
      </c>
      <c r="F6985" s="6" t="str">
        <f t="shared" si="438"/>
        <v>翻车鱼模型</v>
      </c>
      <c r="H6985" s="6" t="str">
        <f>IF(IFERROR(VLOOKUP(B6985,总表!A:D,4,0),"露易")=0," ",IFERROR(VLOOKUP(B6985,总表!A:D,4,0),"-"))</f>
        <v> </v>
      </c>
      <c r="I6985" s="6" t="str">
        <f t="shared" si="439"/>
        <v> </v>
      </c>
    </row>
    <row r="6986" spans="1:9">
      <c r="A6986" s="6">
        <v>6985</v>
      </c>
      <c r="B6986" s="47" t="str">
        <f t="shared" si="436"/>
        <v>00001B49</v>
      </c>
      <c r="C6986" s="50" t="str">
        <f>IFERROR(VLOOKUP(B6986,总表!A:B,2,0),"-")</f>
        <v>鱼模型</v>
      </c>
      <c r="D6986" s="51" t="str">
        <f t="shared" si="437"/>
        <v>鱼模型</v>
      </c>
      <c r="E6986" s="6" t="str">
        <f>IFERROR(VLOOKUP(B6986,总表!A:D,3,0),"-")</f>
        <v>稻田鱼模型</v>
      </c>
      <c r="F6986" s="6" t="str">
        <f t="shared" si="438"/>
        <v>稻田鱼模型</v>
      </c>
      <c r="H6986" s="6" t="str">
        <f>IF(IFERROR(VLOOKUP(B6986,总表!A:D,4,0),"露易")=0," ",IFERROR(VLOOKUP(B6986,总表!A:D,4,0),"-"))</f>
        <v> </v>
      </c>
      <c r="I6986" s="6" t="str">
        <f t="shared" si="439"/>
        <v> </v>
      </c>
    </row>
    <row r="6987" spans="1:9">
      <c r="A6987" s="6">
        <v>6986</v>
      </c>
      <c r="B6987" s="47" t="str">
        <f t="shared" si="436"/>
        <v>00001B4A</v>
      </c>
      <c r="C6987" s="47" t="str">
        <f>IFERROR(VLOOKUP(B6987,总表!A:B,2,0),"-")</f>
        <v>-</v>
      </c>
      <c r="D6987" s="6" t="str">
        <f t="shared" si="437"/>
        <v>-</v>
      </c>
      <c r="E6987" s="6" t="str">
        <f>IFERROR(VLOOKUP(B6987,总表!A:D,3,0),"-")</f>
        <v>-</v>
      </c>
      <c r="F6987" s="6" t="str">
        <f t="shared" si="438"/>
        <v>-</v>
      </c>
      <c r="H6987" s="6" t="str">
        <f>IF(IFERROR(VLOOKUP(B6987,总表!A:D,4,0),"露易")=0," ",IFERROR(VLOOKUP(B6987,总表!A:D,4,0),"-"))</f>
        <v>-</v>
      </c>
      <c r="I6987" s="6" t="str">
        <f t="shared" si="439"/>
        <v>-</v>
      </c>
    </row>
    <row r="6988" spans="1:9">
      <c r="A6988" s="6">
        <v>6987</v>
      </c>
      <c r="B6988" s="47" t="str">
        <f t="shared" si="436"/>
        <v>00001B4B</v>
      </c>
      <c r="C6988" s="50" t="str">
        <f>IFERROR(VLOOKUP(B6988,总表!A:B,2,0),"-")</f>
        <v>鱼模型</v>
      </c>
      <c r="D6988" s="51" t="str">
        <f t="shared" si="437"/>
        <v>鱼模型</v>
      </c>
      <c r="E6988" s="51" t="str">
        <f>IFERROR(VLOOKUP(B6988,总表!A:D,3,0),"-")</f>
        <v>鲶鱼模型</v>
      </c>
      <c r="F6988" s="51" t="str">
        <f t="shared" si="438"/>
        <v>鲶鱼模型</v>
      </c>
      <c r="H6988" s="6" t="str">
        <f>IF(IFERROR(VLOOKUP(B6988,总表!A:D,4,0),"露易")=0," ",IFERROR(VLOOKUP(B6988,总表!A:D,4,0),"-"))</f>
        <v> </v>
      </c>
      <c r="I6988" s="6" t="str">
        <f t="shared" si="439"/>
        <v> </v>
      </c>
    </row>
    <row r="6989" spans="1:9">
      <c r="A6989" s="6">
        <v>6988</v>
      </c>
      <c r="B6989" s="47" t="str">
        <f t="shared" si="436"/>
        <v>00001B4C</v>
      </c>
      <c r="C6989" s="50" t="str">
        <f>IFERROR(VLOOKUP(B6989,总表!A:B,2,0),"-")</f>
        <v>鱼模型</v>
      </c>
      <c r="D6989" s="51" t="str">
        <f t="shared" si="437"/>
        <v>鱼模型</v>
      </c>
      <c r="E6989" s="51" t="str">
        <f>IFERROR(VLOOKUP(B6989,总表!A:D,3,0),"-")</f>
        <v>拟刺尾鲷模型</v>
      </c>
      <c r="F6989" s="51" t="str">
        <f t="shared" si="438"/>
        <v>拟刺尾鲷模型</v>
      </c>
      <c r="H6989" s="6" t="str">
        <f>IF(IFERROR(VLOOKUP(B6989,总表!A:D,4,0),"露易")=0," ",IFERROR(VLOOKUP(B6989,总表!A:D,4,0),"-"))</f>
        <v> </v>
      </c>
      <c r="I6989" s="6" t="str">
        <f t="shared" si="439"/>
        <v> </v>
      </c>
    </row>
    <row r="6990" spans="1:9">
      <c r="A6990" s="6">
        <v>6989</v>
      </c>
      <c r="B6990" s="47" t="str">
        <f t="shared" si="436"/>
        <v>00001B4D</v>
      </c>
      <c r="C6990" s="50" t="str">
        <f>IFERROR(VLOOKUP(B6990,总表!A:B,2,0),"-")</f>
        <v>鱼模型</v>
      </c>
      <c r="D6990" s="51" t="str">
        <f t="shared" si="437"/>
        <v>鱼模型</v>
      </c>
      <c r="E6990" s="51" t="str">
        <f>IFERROR(VLOOKUP(B6990,总表!A:D,3,0),"-")</f>
        <v>苏眉鱼模型</v>
      </c>
      <c r="F6990" s="51" t="str">
        <f t="shared" si="438"/>
        <v>苏眉鱼模型</v>
      </c>
      <c r="H6990" s="6" t="str">
        <f>IF(IFERROR(VLOOKUP(B6990,总表!A:D,4,0),"露易")=0," ",IFERROR(VLOOKUP(B6990,总表!A:D,4,0),"-"))</f>
        <v> </v>
      </c>
      <c r="I6990" s="6" t="str">
        <f t="shared" si="439"/>
        <v> </v>
      </c>
    </row>
    <row r="6991" spans="1:9">
      <c r="A6991" s="6">
        <v>6990</v>
      </c>
      <c r="B6991" s="47" t="str">
        <f t="shared" si="436"/>
        <v>00001B4E</v>
      </c>
      <c r="C6991" s="50" t="str">
        <f>IFERROR(VLOOKUP(B6991,总表!A:B,2,0),"-")</f>
        <v>鱼模型</v>
      </c>
      <c r="D6991" s="51" t="str">
        <f t="shared" si="437"/>
        <v>鱼模型</v>
      </c>
      <c r="E6991" s="6" t="str">
        <f>IFERROR(VLOOKUP(B6991,总表!A:D,3,0),"-")</f>
        <v>霓虹灯鱼模型</v>
      </c>
      <c r="F6991" s="6" t="str">
        <f t="shared" si="438"/>
        <v>霓虹灯鱼模型</v>
      </c>
      <c r="H6991" s="6" t="str">
        <f>IF(IFERROR(VLOOKUP(B6991,总表!A:D,4,0),"露易")=0," ",IFERROR(VLOOKUP(B6991,总表!A:D,4,0),"-"))</f>
        <v> </v>
      </c>
      <c r="I6991" s="6" t="str">
        <f t="shared" si="439"/>
        <v> </v>
      </c>
    </row>
    <row r="6992" spans="1:9">
      <c r="A6992" s="6">
        <v>6991</v>
      </c>
      <c r="B6992" s="47" t="str">
        <f t="shared" si="436"/>
        <v>00001B4F</v>
      </c>
      <c r="C6992" s="50" t="str">
        <f>IFERROR(VLOOKUP(B6992,总表!A:B,2,0),"-")</f>
        <v>鱼模型</v>
      </c>
      <c r="D6992" s="51" t="str">
        <f t="shared" si="437"/>
        <v>鱼模型</v>
      </c>
      <c r="E6992" s="51" t="str">
        <f>IFERROR(VLOOKUP(B6992,总表!A:D,3,0),"-")</f>
        <v>锦鲤模型</v>
      </c>
      <c r="F6992" s="51" t="str">
        <f t="shared" si="438"/>
        <v>锦鲤模型</v>
      </c>
      <c r="H6992" s="6" t="str">
        <f>IF(IFERROR(VLOOKUP(B6992,总表!A:D,4,0),"露易")=0," ",IFERROR(VLOOKUP(B6992,总表!A:D,4,0),"-"))</f>
        <v> </v>
      </c>
      <c r="I6992" s="6" t="str">
        <f t="shared" si="439"/>
        <v> </v>
      </c>
    </row>
    <row r="6993" spans="1:9">
      <c r="A6993" s="6">
        <v>6992</v>
      </c>
      <c r="B6993" s="47" t="str">
        <f t="shared" si="436"/>
        <v>00001B50</v>
      </c>
      <c r="C6993" s="47" t="str">
        <f>IFERROR(VLOOKUP(B6993,总表!A:B,2,0),"-")</f>
        <v>相框类</v>
      </c>
      <c r="D6993" s="6" t="str">
        <f t="shared" si="437"/>
        <v>相框类</v>
      </c>
      <c r="E6993" s="6" t="str">
        <f>IFERROR(VLOOKUP(B6993,总表!A:D,3,0),"-")</f>
        <v>雷哈娜的照片</v>
      </c>
      <c r="F6993" s="6" t="str">
        <f t="shared" si="438"/>
        <v>雷哈娜的照片</v>
      </c>
      <c r="H6993" s="6" t="str">
        <f>IF(IFERROR(VLOOKUP(B6993,总表!A:D,4,0),"露易")=0," ",IFERROR(VLOOKUP(B6993,总表!A:D,4,0),"-"))</f>
        <v> </v>
      </c>
      <c r="I6993" s="6" t="str">
        <f t="shared" si="439"/>
        <v> </v>
      </c>
    </row>
    <row r="6994" spans="1:9">
      <c r="A6994" s="6">
        <v>6993</v>
      </c>
      <c r="B6994" s="47" t="str">
        <f t="shared" si="436"/>
        <v>00001B51</v>
      </c>
      <c r="C6994" s="47" t="str">
        <f>IFERROR(VLOOKUP(B6994,总表!A:B,2,0),"-")</f>
        <v>相框类</v>
      </c>
      <c r="D6994" s="6" t="str">
        <f t="shared" si="437"/>
        <v>相框类</v>
      </c>
      <c r="E6994" s="6" t="str">
        <f>IFERROR(VLOOKUP(B6994,总表!A:D,3,0),"-")</f>
        <v>美玲的照片</v>
      </c>
      <c r="F6994" s="6" t="str">
        <f t="shared" si="438"/>
        <v>美玲的照片</v>
      </c>
      <c r="H6994" s="6" t="str">
        <f>IF(IFERROR(VLOOKUP(B6994,总表!A:D,4,0),"露易")=0," ",IFERROR(VLOOKUP(B6994,总表!A:D,4,0),"-"))</f>
        <v> </v>
      </c>
      <c r="I6994" s="6" t="str">
        <f t="shared" si="439"/>
        <v> </v>
      </c>
    </row>
    <row r="6995" spans="1:9">
      <c r="A6995" s="6">
        <v>6994</v>
      </c>
      <c r="B6995" s="47" t="str">
        <f t="shared" si="436"/>
        <v>00001B52</v>
      </c>
      <c r="C6995" s="47" t="str">
        <f>IFERROR(VLOOKUP(B6995,总表!A:B,2,0),"-")</f>
        <v>相框类</v>
      </c>
      <c r="D6995" s="6" t="str">
        <f t="shared" si="437"/>
        <v>相框类</v>
      </c>
      <c r="E6995" s="6" t="str">
        <f>IFERROR(VLOOKUP(B6995,总表!A:D,3,0),"-")</f>
        <v>莫妮卡的照片</v>
      </c>
      <c r="F6995" s="6" t="str">
        <f t="shared" si="438"/>
        <v>莫妮卡的照片</v>
      </c>
      <c r="H6995" s="6" t="str">
        <f>IF(IFERROR(VLOOKUP(B6995,总表!A:D,4,0),"露易")=0," ",IFERROR(VLOOKUP(B6995,总表!A:D,4,0),"-"))</f>
        <v> </v>
      </c>
      <c r="I6995" s="6" t="str">
        <f t="shared" si="439"/>
        <v> </v>
      </c>
    </row>
    <row r="6996" spans="1:9">
      <c r="A6996" s="6">
        <v>6995</v>
      </c>
      <c r="B6996" s="47" t="str">
        <f t="shared" si="436"/>
        <v>00001B53</v>
      </c>
      <c r="C6996" s="47" t="str">
        <f>IFERROR(VLOOKUP(B6996,总表!A:B,2,0),"-")</f>
        <v>相框类</v>
      </c>
      <c r="D6996" s="6" t="str">
        <f t="shared" si="437"/>
        <v>相框类</v>
      </c>
      <c r="E6996" s="6" t="str">
        <f>IFERROR(VLOOKUP(B6996,总表!A:D,3,0),"-")</f>
        <v>糖果的照片</v>
      </c>
      <c r="F6996" s="6" t="str">
        <f t="shared" si="438"/>
        <v>糖果的照片</v>
      </c>
      <c r="H6996" s="6" t="str">
        <f>IF(IFERROR(VLOOKUP(B6996,总表!A:D,4,0),"露易")=0," ",IFERROR(VLOOKUP(B6996,总表!A:D,4,0),"-"))</f>
        <v> </v>
      </c>
      <c r="I6996" s="6" t="str">
        <f t="shared" si="439"/>
        <v> </v>
      </c>
    </row>
    <row r="6997" spans="1:9">
      <c r="A6997" s="6">
        <v>6996</v>
      </c>
      <c r="B6997" s="47" t="str">
        <f t="shared" si="436"/>
        <v>00001B54</v>
      </c>
      <c r="C6997" s="47" t="str">
        <f>IFERROR(VLOOKUP(B6997,总表!A:B,2,0),"-")</f>
        <v>相框类</v>
      </c>
      <c r="D6997" s="6" t="str">
        <f t="shared" si="437"/>
        <v>相框类</v>
      </c>
      <c r="E6997" s="6" t="str">
        <f>IFERROR(VLOOKUP(B6997,总表!A:D,3,0),"-")</f>
        <v>杰克的照片</v>
      </c>
      <c r="F6997" s="6" t="str">
        <f t="shared" si="438"/>
        <v>杰克的照片</v>
      </c>
      <c r="H6997" s="6" t="str">
        <f>IF(IFERROR(VLOOKUP(B6997,总表!A:D,4,0),"露易")=0," ",IFERROR(VLOOKUP(B6997,总表!A:D,4,0),"-"))</f>
        <v> </v>
      </c>
      <c r="I6997" s="6" t="str">
        <f t="shared" si="439"/>
        <v> </v>
      </c>
    </row>
    <row r="6998" spans="1:9">
      <c r="A6998" s="6">
        <v>6997</v>
      </c>
      <c r="B6998" s="47" t="str">
        <f t="shared" si="436"/>
        <v>00001B55</v>
      </c>
      <c r="C6998" s="47" t="str">
        <f>IFERROR(VLOOKUP(B6998,总表!A:B,2,0),"-")</f>
        <v>相框类</v>
      </c>
      <c r="D6998" s="6" t="str">
        <f t="shared" si="437"/>
        <v>相框类</v>
      </c>
      <c r="E6998" s="51" t="str">
        <f>IFERROR(VLOOKUP(B6998,总表!A:D,3,0),"-")</f>
        <v>庞克斯的照片</v>
      </c>
      <c r="F6998" s="51" t="str">
        <f t="shared" si="438"/>
        <v>庞克斯的照片</v>
      </c>
      <c r="H6998" s="6" t="str">
        <f>IF(IFERROR(VLOOKUP(B6998,总表!A:D,4,0),"露易")=0," ",IFERROR(VLOOKUP(B6998,总表!A:D,4,0),"-"))</f>
        <v> </v>
      </c>
      <c r="I6998" s="6" t="str">
        <f t="shared" si="439"/>
        <v> </v>
      </c>
    </row>
    <row r="6999" spans="1:9">
      <c r="A6999" s="6">
        <v>6998</v>
      </c>
      <c r="B6999" s="47" t="str">
        <f t="shared" si="436"/>
        <v>00001B56</v>
      </c>
      <c r="C6999" s="47" t="str">
        <f>IFERROR(VLOOKUP(B6999,总表!A:B,2,0),"-")</f>
        <v>帽子类</v>
      </c>
      <c r="D6999" s="6" t="str">
        <f t="shared" si="437"/>
        <v>帽子类</v>
      </c>
      <c r="E6999" s="6" t="str">
        <f>IFERROR(VLOOKUP(B6999,总表!A:D,3,0),"-")</f>
        <v>霜淇淋帽</v>
      </c>
      <c r="F6999" s="6" t="str">
        <f t="shared" si="438"/>
        <v>霜淇淋帽</v>
      </c>
      <c r="H6999" s="6" t="str">
        <f>IF(IFERROR(VLOOKUP(B6999,总表!A:D,4,0),"露易")=0," ",IFERROR(VLOOKUP(B6999,总表!A:D,4,0),"-"))</f>
        <v>香草</v>
      </c>
      <c r="I6999" s="6" t="str">
        <f t="shared" si="439"/>
        <v>香草</v>
      </c>
    </row>
    <row r="7000" spans="1:9">
      <c r="A7000" s="6">
        <v>6999</v>
      </c>
      <c r="B7000" s="47" t="str">
        <f t="shared" si="436"/>
        <v>00001B57</v>
      </c>
      <c r="C7000" s="50" t="str">
        <f>IFERROR(VLOOKUP(B7000,总表!A:B,2,0),"-")</f>
        <v>鱼模型</v>
      </c>
      <c r="D7000" s="51" t="str">
        <f t="shared" si="437"/>
        <v>鱼模型</v>
      </c>
      <c r="E7000" s="51" t="str">
        <f>IFERROR(VLOOKUP(B7000,总表!A:D,3,0),"-")</f>
        <v>凤尾鱼模型</v>
      </c>
      <c r="F7000" s="51" t="str">
        <f t="shared" si="438"/>
        <v>凤尾鱼模型</v>
      </c>
      <c r="H7000" s="6" t="str">
        <f>IF(IFERROR(VLOOKUP(B7000,总表!A:D,4,0),"露易")=0," ",IFERROR(VLOOKUP(B7000,总表!A:D,4,0),"-"))</f>
        <v> </v>
      </c>
      <c r="I7000" s="6" t="str">
        <f t="shared" si="439"/>
        <v> </v>
      </c>
    </row>
    <row r="7001" spans="1:9">
      <c r="A7001" s="6">
        <v>7000</v>
      </c>
      <c r="B7001" s="47" t="str">
        <f t="shared" si="436"/>
        <v>00001B58</v>
      </c>
      <c r="C7001" s="50" t="str">
        <f>IFERROR(VLOOKUP(B7001,总表!A:B,2,0),"-")</f>
        <v>鱼模型</v>
      </c>
      <c r="D7001" s="51" t="str">
        <f t="shared" si="437"/>
        <v>鱼模型</v>
      </c>
      <c r="E7001" s="6" t="str">
        <f>IFERROR(VLOOKUP(B7001,总表!A:D,3,0),"-")</f>
        <v>溪哥模型</v>
      </c>
      <c r="F7001" s="6" t="str">
        <f t="shared" si="438"/>
        <v>溪哥模型</v>
      </c>
      <c r="H7001" s="6" t="str">
        <f>IF(IFERROR(VLOOKUP(B7001,总表!A:D,4,0),"露易")=0," ",IFERROR(VLOOKUP(B7001,总表!A:D,4,0),"-"))</f>
        <v> </v>
      </c>
      <c r="I7001" s="6" t="str">
        <f t="shared" si="439"/>
        <v> </v>
      </c>
    </row>
    <row r="7002" spans="1:9">
      <c r="A7002" s="6">
        <v>7001</v>
      </c>
      <c r="B7002" s="47" t="str">
        <f t="shared" si="436"/>
        <v>00001B59</v>
      </c>
      <c r="C7002" s="50" t="str">
        <f>IFERROR(VLOOKUP(B7002,总表!A:B,2,0),"-")</f>
        <v>鱼模型</v>
      </c>
      <c r="D7002" s="51" t="str">
        <f t="shared" si="437"/>
        <v>鱼模型</v>
      </c>
      <c r="E7002" s="6" t="str">
        <f>IFERROR(VLOOKUP(B7002,总表!A:D,3,0),"-")</f>
        <v>蝌蚪模型</v>
      </c>
      <c r="F7002" s="6" t="str">
        <f t="shared" si="438"/>
        <v>蝌蚪模型</v>
      </c>
      <c r="H7002" s="6" t="str">
        <f>IF(IFERROR(VLOOKUP(B7002,总表!A:D,4,0),"露易")=0," ",IFERROR(VLOOKUP(B7002,总表!A:D,4,0),"-"))</f>
        <v> </v>
      </c>
      <c r="I7002" s="6" t="str">
        <f t="shared" si="439"/>
        <v> </v>
      </c>
    </row>
    <row r="7003" spans="1:9">
      <c r="A7003" s="6">
        <v>7002</v>
      </c>
      <c r="B7003" s="47" t="str">
        <f t="shared" si="436"/>
        <v>00001B5A</v>
      </c>
      <c r="C7003" s="50" t="str">
        <f>IFERROR(VLOOKUP(B7003,总表!A:B,2,0),"-")</f>
        <v>鱼模型</v>
      </c>
      <c r="D7003" s="51" t="str">
        <f t="shared" si="437"/>
        <v>鱼模型</v>
      </c>
      <c r="E7003" s="51" t="str">
        <f>IFERROR(VLOOKUP(B7003,总表!A:D,3,0),"-")</f>
        <v>锯鲨模型</v>
      </c>
      <c r="F7003" s="51" t="str">
        <f t="shared" si="438"/>
        <v>锯鲨模型</v>
      </c>
      <c r="H7003" s="6" t="str">
        <f>IF(IFERROR(VLOOKUP(B7003,总表!A:D,4,0),"露易")=0," ",IFERROR(VLOOKUP(B7003,总表!A:D,4,0),"-"))</f>
        <v> </v>
      </c>
      <c r="I7003" s="6" t="str">
        <f t="shared" si="439"/>
        <v> </v>
      </c>
    </row>
    <row r="7004" spans="1:9">
      <c r="A7004" s="6">
        <v>7003</v>
      </c>
      <c r="B7004" s="47" t="str">
        <f t="shared" si="436"/>
        <v>00001B5B</v>
      </c>
      <c r="C7004" s="50" t="str">
        <f>IFERROR(VLOOKUP(B7004,总表!A:B,2,0),"-")</f>
        <v>鱼模型</v>
      </c>
      <c r="D7004" s="51" t="str">
        <f t="shared" si="437"/>
        <v>鱼模型</v>
      </c>
      <c r="E7004" s="6" t="str">
        <f>IFERROR(VLOOKUP(B7004,总表!A:D,3,0),"-")</f>
        <v>花羔红点鲑模型</v>
      </c>
      <c r="F7004" s="6" t="str">
        <f t="shared" si="438"/>
        <v>花羔红点鲑模型</v>
      </c>
      <c r="H7004" s="6" t="str">
        <f>IF(IFERROR(VLOOKUP(B7004,总表!A:D,4,0),"露易")=0," ",IFERROR(VLOOKUP(B7004,总表!A:D,4,0),"-"))</f>
        <v> </v>
      </c>
      <c r="I7004" s="6" t="str">
        <f t="shared" si="439"/>
        <v> </v>
      </c>
    </row>
    <row r="7005" spans="1:9">
      <c r="A7005" s="6">
        <v>7004</v>
      </c>
      <c r="B7005" s="47" t="str">
        <f t="shared" si="436"/>
        <v>00001B5C</v>
      </c>
      <c r="C7005" s="50" t="str">
        <f>IFERROR(VLOOKUP(B7005,总表!A:B,2,0),"-")</f>
        <v>鱼模型</v>
      </c>
      <c r="D7005" s="51" t="str">
        <f t="shared" si="437"/>
        <v>鱼模型</v>
      </c>
      <c r="E7005" s="6" t="str">
        <f>IFERROR(VLOOKUP(B7005,总表!A:D,3,0),"-")</f>
        <v>白斑狗鱼模型</v>
      </c>
      <c r="F7005" s="6" t="str">
        <f t="shared" si="438"/>
        <v>白斑狗鱼模型</v>
      </c>
      <c r="H7005" s="6" t="str">
        <f>IF(IFERROR(VLOOKUP(B7005,总表!A:D,4,0),"露易")=0," ",IFERROR(VLOOKUP(B7005,总表!A:D,4,0),"-"))</f>
        <v> </v>
      </c>
      <c r="I7005" s="6" t="str">
        <f t="shared" si="439"/>
        <v> </v>
      </c>
    </row>
    <row r="7006" spans="1:9">
      <c r="A7006" s="6">
        <v>7005</v>
      </c>
      <c r="B7006" s="47" t="str">
        <f t="shared" si="436"/>
        <v>00001B5D</v>
      </c>
      <c r="C7006" s="50" t="str">
        <f>IFERROR(VLOOKUP(B7006,总表!A:B,2,0),"-")</f>
        <v>鱼模型</v>
      </c>
      <c r="D7006" s="51" t="str">
        <f t="shared" si="437"/>
        <v>鱼模型</v>
      </c>
      <c r="E7006" s="6" t="str">
        <f>IFERROR(VLOOKUP(B7006,总表!A:D,3,0),"-")</f>
        <v>食人鱼模型</v>
      </c>
      <c r="F7006" s="6" t="str">
        <f t="shared" si="438"/>
        <v>食人鱼模型</v>
      </c>
      <c r="H7006" s="6" t="str">
        <f>IF(IFERROR(VLOOKUP(B7006,总表!A:D,4,0),"露易")=0," ",IFERROR(VLOOKUP(B7006,总表!A:D,4,0),"-"))</f>
        <v> </v>
      </c>
      <c r="I7006" s="6" t="str">
        <f t="shared" si="439"/>
        <v> </v>
      </c>
    </row>
    <row r="7007" spans="1:9">
      <c r="A7007" s="6">
        <v>7006</v>
      </c>
      <c r="B7007" s="47" t="str">
        <f t="shared" si="436"/>
        <v>00001B5E</v>
      </c>
      <c r="C7007" s="50" t="str">
        <f>IFERROR(VLOOKUP(B7007,总表!A:B,2,0),"-")</f>
        <v>鱼模型</v>
      </c>
      <c r="D7007" s="51" t="str">
        <f t="shared" si="437"/>
        <v>鱼模型</v>
      </c>
      <c r="E7007" s="6" t="str">
        <f>IFERROR(VLOOKUP(B7007,总表!A:D,3,0),"-")</f>
        <v>巨骨舌鱼模型</v>
      </c>
      <c r="F7007" s="6" t="str">
        <f t="shared" si="438"/>
        <v>巨骨舌鱼模型</v>
      </c>
      <c r="H7007" s="6" t="str">
        <f>IF(IFERROR(VLOOKUP(B7007,总表!A:D,4,0),"露易")=0," ",IFERROR(VLOOKUP(B7007,总表!A:D,4,0),"-"))</f>
        <v> </v>
      </c>
      <c r="I7007" s="6" t="str">
        <f t="shared" si="439"/>
        <v> </v>
      </c>
    </row>
    <row r="7008" spans="1:9">
      <c r="A7008" s="6">
        <v>7007</v>
      </c>
      <c r="B7008" s="47" t="str">
        <f t="shared" si="436"/>
        <v>00001B5F</v>
      </c>
      <c r="C7008" s="50" t="str">
        <f>IFERROR(VLOOKUP(B7008,总表!A:B,2,0),"-")</f>
        <v>鱼模型</v>
      </c>
      <c r="D7008" s="51" t="str">
        <f t="shared" si="437"/>
        <v>鱼模型</v>
      </c>
      <c r="E7008" s="6" t="str">
        <f>IFERROR(VLOOKUP(B7008,总表!A:D,3,0),"-")</f>
        <v>黑鱼模型</v>
      </c>
      <c r="F7008" s="6" t="str">
        <f t="shared" si="438"/>
        <v>黑鱼模型</v>
      </c>
      <c r="H7008" s="6" t="str">
        <f>IF(IFERROR(VLOOKUP(B7008,总表!A:D,4,0),"露易")=0," ",IFERROR(VLOOKUP(B7008,总表!A:D,4,0),"-"))</f>
        <v> </v>
      </c>
      <c r="I7008" s="6" t="str">
        <f t="shared" si="439"/>
        <v> </v>
      </c>
    </row>
    <row r="7009" spans="1:9">
      <c r="A7009" s="6">
        <v>7008</v>
      </c>
      <c r="B7009" s="47" t="str">
        <f t="shared" si="436"/>
        <v>00001B60</v>
      </c>
      <c r="C7009" s="50" t="str">
        <f>IFERROR(VLOOKUP(B7009,总表!A:B,2,0),"-")</f>
        <v>鱼模型</v>
      </c>
      <c r="D7009" s="51" t="str">
        <f t="shared" si="437"/>
        <v>鱼模型</v>
      </c>
      <c r="E7009" s="6" t="str">
        <f>IFERROR(VLOOKUP(B7009,总表!A:D,3,0),"-")</f>
        <v>彩虹鱼模型</v>
      </c>
      <c r="F7009" s="6" t="str">
        <f t="shared" si="438"/>
        <v>彩虹鱼模型</v>
      </c>
      <c r="H7009" s="6" t="str">
        <f>IF(IFERROR(VLOOKUP(B7009,总表!A:D,4,0),"露易")=0," ",IFERROR(VLOOKUP(B7009,总表!A:D,4,0),"-"))</f>
        <v> </v>
      </c>
      <c r="I7009" s="6" t="str">
        <f t="shared" si="439"/>
        <v> </v>
      </c>
    </row>
    <row r="7010" spans="1:9">
      <c r="A7010" s="6">
        <v>7009</v>
      </c>
      <c r="B7010" s="47" t="str">
        <f t="shared" si="436"/>
        <v>00001B61</v>
      </c>
      <c r="C7010" s="50" t="str">
        <f>IFERROR(VLOOKUP(B7010,总表!A:B,2,0),"-")</f>
        <v>鱼模型</v>
      </c>
      <c r="D7010" s="51" t="str">
        <f t="shared" si="437"/>
        <v>鱼模型</v>
      </c>
      <c r="E7010" s="51" t="str">
        <f>IFERROR(VLOOKUP(B7010,总表!A:D,3,0),"-")</f>
        <v>兰寿金鱼模型</v>
      </c>
      <c r="F7010" s="51" t="str">
        <f t="shared" si="438"/>
        <v>兰寿金鱼模型</v>
      </c>
      <c r="H7010" s="6" t="str">
        <f>IF(IFERROR(VLOOKUP(B7010,总表!A:D,4,0),"露易")=0," ",IFERROR(VLOOKUP(B7010,总表!A:D,4,0),"-"))</f>
        <v> </v>
      </c>
      <c r="I7010" s="6" t="str">
        <f t="shared" si="439"/>
        <v> </v>
      </c>
    </row>
    <row r="7011" spans="1:9">
      <c r="A7011" s="6">
        <v>7010</v>
      </c>
      <c r="B7011" s="47" t="str">
        <f t="shared" si="436"/>
        <v>00001B62</v>
      </c>
      <c r="C7011" s="50" t="str">
        <f>IFERROR(VLOOKUP(B7011,总表!A:B,2,0),"-")</f>
        <v>鱼模型</v>
      </c>
      <c r="D7011" s="51" t="str">
        <f t="shared" si="437"/>
        <v>鱼模型</v>
      </c>
      <c r="E7011" s="6" t="str">
        <f>IFERROR(VLOOKUP(B7011,总表!A:D,3,0),"-")</f>
        <v>白面弄鱼模型</v>
      </c>
      <c r="F7011" s="6" t="str">
        <f t="shared" si="438"/>
        <v>白面弄鱼模型</v>
      </c>
      <c r="H7011" s="6" t="str">
        <f>IF(IFERROR(VLOOKUP(B7011,总表!A:D,4,0),"露易")=0," ",IFERROR(VLOOKUP(B7011,总表!A:D,4,0),"-"))</f>
        <v> </v>
      </c>
      <c r="I7011" s="6" t="str">
        <f t="shared" si="439"/>
        <v> </v>
      </c>
    </row>
    <row r="7012" spans="1:9">
      <c r="A7012" s="6">
        <v>7011</v>
      </c>
      <c r="B7012" s="47" t="str">
        <f t="shared" si="436"/>
        <v>00001B63</v>
      </c>
      <c r="C7012" s="50" t="str">
        <f>IFERROR(VLOOKUP(B7012,总表!A:B,2,0),"-")</f>
        <v>鱼模型</v>
      </c>
      <c r="D7012" s="51" t="str">
        <f t="shared" si="437"/>
        <v>鱼模型</v>
      </c>
      <c r="E7012" s="6" t="str">
        <f>IFERROR(VLOOKUP(B7012,总表!A:D,3,0),"-")</f>
        <v>皇带鱼模型</v>
      </c>
      <c r="F7012" s="6" t="str">
        <f t="shared" si="438"/>
        <v>皇带鱼模型</v>
      </c>
      <c r="H7012" s="6" t="str">
        <f>IF(IFERROR(VLOOKUP(B7012,总表!A:D,4,0),"露易")=0," ",IFERROR(VLOOKUP(B7012,总表!A:D,4,0),"-"))</f>
        <v> </v>
      </c>
      <c r="I7012" s="6" t="str">
        <f t="shared" si="439"/>
        <v> </v>
      </c>
    </row>
    <row r="7013" spans="1:9">
      <c r="A7013" s="6">
        <v>7012</v>
      </c>
      <c r="B7013" s="47" t="str">
        <f t="shared" si="436"/>
        <v>00001B64</v>
      </c>
      <c r="C7013" s="50" t="str">
        <f>IFERROR(VLOOKUP(B7013,总表!A:B,2,0),"-")</f>
        <v>鱼模型</v>
      </c>
      <c r="D7013" s="51" t="str">
        <f t="shared" si="437"/>
        <v>鱼模型</v>
      </c>
      <c r="E7013" s="51" t="str">
        <f>IFERROR(VLOOKUP(B7013,总表!A:D,3,0),"-")</f>
        <v>鲑鱼模型</v>
      </c>
      <c r="F7013" s="51" t="str">
        <f t="shared" si="438"/>
        <v>鲑鱼模型</v>
      </c>
      <c r="H7013" s="6" t="str">
        <f>IF(IFERROR(VLOOKUP(B7013,总表!A:D,4,0),"露易")=0," ",IFERROR(VLOOKUP(B7013,总表!A:D,4,0),"-"))</f>
        <v> </v>
      </c>
      <c r="I7013" s="6" t="str">
        <f t="shared" si="439"/>
        <v> </v>
      </c>
    </row>
    <row r="7014" spans="1:9">
      <c r="A7014" s="6">
        <v>7013</v>
      </c>
      <c r="B7014" s="47" t="str">
        <f t="shared" si="436"/>
        <v>00001B65</v>
      </c>
      <c r="C7014" s="50" t="str">
        <f>IFERROR(VLOOKUP(B7014,总表!A:B,2,0),"-")</f>
        <v>鱼模型</v>
      </c>
      <c r="D7014" s="51" t="str">
        <f t="shared" si="437"/>
        <v>鱼模型</v>
      </c>
      <c r="E7014" s="51" t="str">
        <f>IFERROR(VLOOKUP(B7014,总表!A:D,3,0),"-")</f>
        <v>鲨鱼模型</v>
      </c>
      <c r="F7014" s="51" t="str">
        <f t="shared" si="438"/>
        <v>鲨鱼模型</v>
      </c>
      <c r="H7014" s="6" t="str">
        <f>IF(IFERROR(VLOOKUP(B7014,总表!A:D,4,0),"露易")=0," ",IFERROR(VLOOKUP(B7014,总表!A:D,4,0),"-"))</f>
        <v> </v>
      </c>
      <c r="I7014" s="6" t="str">
        <f t="shared" si="439"/>
        <v> </v>
      </c>
    </row>
    <row r="7015" spans="1:9">
      <c r="A7015" s="6">
        <v>7014</v>
      </c>
      <c r="B7015" s="47" t="str">
        <f t="shared" si="436"/>
        <v>00001B66</v>
      </c>
      <c r="C7015" s="50" t="str">
        <f>IFERROR(VLOOKUP(B7015,总表!A:B,2,0),"-")</f>
        <v>鱼模型</v>
      </c>
      <c r="D7015" s="51" t="str">
        <f t="shared" si="437"/>
        <v>鱼模型</v>
      </c>
      <c r="E7015" s="6" t="str">
        <f>IFERROR(VLOOKUP(B7015,总表!A:D,3,0),"-")</f>
        <v>鬼头刀模型</v>
      </c>
      <c r="F7015" s="6" t="str">
        <f t="shared" si="438"/>
        <v>鬼头刀模型</v>
      </c>
      <c r="H7015" s="6" t="str">
        <f>IF(IFERROR(VLOOKUP(B7015,总表!A:D,4,0),"露易")=0," ",IFERROR(VLOOKUP(B7015,总表!A:D,4,0),"-"))</f>
        <v> </v>
      </c>
      <c r="I7015" s="6" t="str">
        <f t="shared" si="439"/>
        <v> </v>
      </c>
    </row>
    <row r="7016" spans="1:9">
      <c r="A7016" s="6">
        <v>7015</v>
      </c>
      <c r="B7016" s="47" t="str">
        <f t="shared" si="436"/>
        <v>00001B67</v>
      </c>
      <c r="C7016" s="50" t="str">
        <f>IFERROR(VLOOKUP(B7016,总表!A:B,2,0),"-")</f>
        <v>鱼模型</v>
      </c>
      <c r="D7016" s="51" t="str">
        <f t="shared" si="437"/>
        <v>鱼模型</v>
      </c>
      <c r="E7016" s="6" t="str">
        <f>IFERROR(VLOOKUP(B7016,总表!A:D,3,0),"-")</f>
        <v>双髻鲨模型</v>
      </c>
      <c r="F7016" s="6" t="str">
        <f t="shared" si="438"/>
        <v>双髻鲨模型</v>
      </c>
      <c r="H7016" s="6" t="str">
        <f>IF(IFERROR(VLOOKUP(B7016,总表!A:D,4,0),"露易")=0," ",IFERROR(VLOOKUP(B7016,总表!A:D,4,0),"-"))</f>
        <v> </v>
      </c>
      <c r="I7016" s="6" t="str">
        <f t="shared" si="439"/>
        <v> </v>
      </c>
    </row>
    <row r="7017" spans="1:9">
      <c r="A7017" s="6">
        <v>7016</v>
      </c>
      <c r="B7017" s="47" t="str">
        <f t="shared" si="436"/>
        <v>00001B68</v>
      </c>
      <c r="C7017" s="50" t="str">
        <f>IFERROR(VLOOKUP(B7017,总表!A:B,2,0),"-")</f>
        <v>鱼模型</v>
      </c>
      <c r="D7017" s="51" t="str">
        <f t="shared" si="437"/>
        <v>鱼模型</v>
      </c>
      <c r="E7017" s="6" t="str">
        <f>IFERROR(VLOOKUP(B7017,总表!A:D,3,0),"-")</f>
        <v>矛尾鱼模型</v>
      </c>
      <c r="F7017" s="6" t="str">
        <f t="shared" si="438"/>
        <v>矛尾鱼模型</v>
      </c>
      <c r="H7017" s="6" t="str">
        <f>IF(IFERROR(VLOOKUP(B7017,总表!A:D,4,0),"露易")=0," ",IFERROR(VLOOKUP(B7017,总表!A:D,4,0),"-"))</f>
        <v> </v>
      </c>
      <c r="I7017" s="6" t="str">
        <f t="shared" si="439"/>
        <v> </v>
      </c>
    </row>
    <row r="7018" spans="1:9">
      <c r="A7018" s="6">
        <v>7017</v>
      </c>
      <c r="B7018" s="47" t="str">
        <f t="shared" si="436"/>
        <v>00001B69</v>
      </c>
      <c r="C7018" s="50" t="str">
        <f>IFERROR(VLOOKUP(B7018,总表!A:B,2,0),"-")</f>
        <v>鱼模型</v>
      </c>
      <c r="D7018" s="51" t="str">
        <f t="shared" si="437"/>
        <v>鱼模型</v>
      </c>
      <c r="E7018" s="51" t="str">
        <f>IFERROR(VLOOKUP(B7018,总表!A:D,3,0),"-")</f>
        <v>鳖模型</v>
      </c>
      <c r="F7018" s="51" t="str">
        <f t="shared" si="438"/>
        <v>鳖模型</v>
      </c>
      <c r="H7018" s="6" t="str">
        <f>IF(IFERROR(VLOOKUP(B7018,总表!A:D,4,0),"露易")=0," ",IFERROR(VLOOKUP(B7018,总表!A:D,4,0),"-"))</f>
        <v> </v>
      </c>
      <c r="I7018" s="6" t="str">
        <f t="shared" si="439"/>
        <v> </v>
      </c>
    </row>
    <row r="7019" spans="1:9">
      <c r="A7019" s="6">
        <v>7018</v>
      </c>
      <c r="B7019" s="47" t="str">
        <f t="shared" si="436"/>
        <v>00001B6A</v>
      </c>
      <c r="C7019" s="50" t="str">
        <f>IFERROR(VLOOKUP(B7019,总表!A:B,2,0),"-")</f>
        <v>鱼模型</v>
      </c>
      <c r="D7019" s="51" t="str">
        <f t="shared" si="437"/>
        <v>鱼模型</v>
      </c>
      <c r="E7019" s="51" t="str">
        <f>IFERROR(VLOOKUP(B7019,总表!A:D,3,0),"-")</f>
        <v>鲈鱼模型</v>
      </c>
      <c r="F7019" s="51" t="str">
        <f t="shared" si="438"/>
        <v>鲈鱼模型</v>
      </c>
      <c r="H7019" s="6" t="str">
        <f>IF(IFERROR(VLOOKUP(B7019,总表!A:D,4,0),"露易")=0," ",IFERROR(VLOOKUP(B7019,总表!A:D,4,0),"-"))</f>
        <v> </v>
      </c>
      <c r="I7019" s="6" t="str">
        <f t="shared" si="439"/>
        <v> </v>
      </c>
    </row>
    <row r="7020" spans="1:9">
      <c r="A7020" s="6">
        <v>7019</v>
      </c>
      <c r="B7020" s="47" t="str">
        <f t="shared" si="436"/>
        <v>00001B6B</v>
      </c>
      <c r="C7020" s="50" t="str">
        <f>IFERROR(VLOOKUP(B7020,总表!A:B,2,0),"-")</f>
        <v>鱼模型</v>
      </c>
      <c r="D7020" s="51" t="str">
        <f t="shared" si="437"/>
        <v>鱼模型</v>
      </c>
      <c r="E7020" s="6" t="str">
        <f>IFERROR(VLOOKUP(B7020,总表!A:D,3,0),"-")</f>
        <v>中华绒螯蟹模型</v>
      </c>
      <c r="F7020" s="6" t="str">
        <f t="shared" si="438"/>
        <v>中华绒螯蟹模型</v>
      </c>
      <c r="H7020" s="6" t="str">
        <f>IF(IFERROR(VLOOKUP(B7020,总表!A:D,4,0),"露易")=0," ",IFERROR(VLOOKUP(B7020,总表!A:D,4,0),"-"))</f>
        <v> </v>
      </c>
      <c r="I7020" s="6" t="str">
        <f t="shared" si="439"/>
        <v> </v>
      </c>
    </row>
    <row r="7021" spans="1:9">
      <c r="A7021" s="6">
        <v>7020</v>
      </c>
      <c r="B7021" s="47" t="str">
        <f t="shared" si="436"/>
        <v>00001B6C</v>
      </c>
      <c r="C7021" s="50" t="str">
        <f>IFERROR(VLOOKUP(B7021,总表!A:B,2,0),"-")</f>
        <v>鱼模型</v>
      </c>
      <c r="D7021" s="51" t="str">
        <f t="shared" si="437"/>
        <v>鱼模型</v>
      </c>
      <c r="E7021" s="51" t="str">
        <f>IFERROR(VLOOKUP(B7021,总表!A:D,3,0),"-")</f>
        <v>鲷鱼模型</v>
      </c>
      <c r="F7021" s="51" t="str">
        <f t="shared" si="438"/>
        <v>鲷鱼模型</v>
      </c>
      <c r="H7021" s="6" t="str">
        <f>IF(IFERROR(VLOOKUP(B7021,总表!A:D,4,0),"露易")=0," ",IFERROR(VLOOKUP(B7021,总表!A:D,4,0),"-"))</f>
        <v> </v>
      </c>
      <c r="I7021" s="6" t="str">
        <f t="shared" si="439"/>
        <v> </v>
      </c>
    </row>
    <row r="7022" spans="1:9">
      <c r="A7022" s="6">
        <v>7021</v>
      </c>
      <c r="B7022" s="47" t="str">
        <f t="shared" si="436"/>
        <v>00001B6D</v>
      </c>
      <c r="C7022" s="50" t="str">
        <f>IFERROR(VLOOKUP(B7022,总表!A:B,2,0),"-")</f>
        <v>鱼模型</v>
      </c>
      <c r="D7022" s="51" t="str">
        <f t="shared" si="437"/>
        <v>鱼模型</v>
      </c>
      <c r="E7022" s="6" t="str">
        <f>IFERROR(VLOOKUP(B7022,总表!A:D,3,0),"-")</f>
        <v>海马模型</v>
      </c>
      <c r="F7022" s="6" t="str">
        <f t="shared" si="438"/>
        <v>海马模型</v>
      </c>
      <c r="H7022" s="6" t="str">
        <f>IF(IFERROR(VLOOKUP(B7022,总表!A:D,4,0),"露易")=0," ",IFERROR(VLOOKUP(B7022,总表!A:D,4,0),"-"))</f>
        <v> </v>
      </c>
      <c r="I7022" s="6" t="str">
        <f t="shared" si="439"/>
        <v> </v>
      </c>
    </row>
    <row r="7023" spans="1:9">
      <c r="A7023" s="6">
        <v>7022</v>
      </c>
      <c r="B7023" s="47" t="str">
        <f t="shared" si="436"/>
        <v>00001B6E</v>
      </c>
      <c r="C7023" s="50" t="str">
        <f>IFERROR(VLOOKUP(B7023,总表!A:B,2,0),"-")</f>
        <v>鱼模型</v>
      </c>
      <c r="D7023" s="51" t="str">
        <f t="shared" si="437"/>
        <v>鱼模型</v>
      </c>
      <c r="E7023" s="6" t="str">
        <f>IFERROR(VLOOKUP(B7023,总表!A:D,3,0),"-")</f>
        <v>吴郭鱼模型</v>
      </c>
      <c r="F7023" s="6" t="str">
        <f t="shared" si="438"/>
        <v>吴郭鱼模型</v>
      </c>
      <c r="H7023" s="6" t="str">
        <f>IF(IFERROR(VLOOKUP(B7023,总表!A:D,4,0),"露易")=0," ",IFERROR(VLOOKUP(B7023,总表!A:D,4,0),"-"))</f>
        <v> </v>
      </c>
      <c r="I7023" s="6" t="str">
        <f t="shared" si="439"/>
        <v> </v>
      </c>
    </row>
    <row r="7024" spans="1:9">
      <c r="A7024" s="6">
        <v>7023</v>
      </c>
      <c r="B7024" s="47" t="str">
        <f t="shared" si="436"/>
        <v>00001B6F</v>
      </c>
      <c r="C7024" s="50" t="str">
        <f>IFERROR(VLOOKUP(B7024,总表!A:B,2,0),"-")</f>
        <v>鱼模型</v>
      </c>
      <c r="D7024" s="51" t="str">
        <f t="shared" si="437"/>
        <v>鱼模型</v>
      </c>
      <c r="E7024" s="51" t="str">
        <f>IFERROR(VLOOKUP(B7024,总表!A:D,3,0),"-")</f>
        <v>鲟鱼模型</v>
      </c>
      <c r="F7024" s="51" t="str">
        <f t="shared" si="438"/>
        <v>鲟鱼模型</v>
      </c>
      <c r="H7024" s="6" t="str">
        <f>IF(IFERROR(VLOOKUP(B7024,总表!A:D,4,0),"露易")=0," ",IFERROR(VLOOKUP(B7024,总表!A:D,4,0),"-"))</f>
        <v> </v>
      </c>
      <c r="I7024" s="6" t="str">
        <f t="shared" si="439"/>
        <v> </v>
      </c>
    </row>
    <row r="7025" spans="1:9">
      <c r="A7025" s="6">
        <v>7024</v>
      </c>
      <c r="B7025" s="47" t="str">
        <f t="shared" si="436"/>
        <v>00001B70</v>
      </c>
      <c r="C7025" s="50" t="str">
        <f>IFERROR(VLOOKUP(B7025,总表!A:B,2,0),"-")</f>
        <v>鱼模型</v>
      </c>
      <c r="D7025" s="51" t="str">
        <f t="shared" si="437"/>
        <v>鱼模型</v>
      </c>
      <c r="E7025" s="6" t="str">
        <f>IFERROR(VLOOKUP(B7025,总表!A:D,3,0),"-")</f>
        <v>雅罗鱼模型</v>
      </c>
      <c r="F7025" s="6" t="str">
        <f t="shared" si="438"/>
        <v>雅罗鱼模型</v>
      </c>
      <c r="H7025" s="6" t="str">
        <f>IF(IFERROR(VLOOKUP(B7025,总表!A:D,4,0),"露易")=0," ",IFERROR(VLOOKUP(B7025,总表!A:D,4,0),"-"))</f>
        <v> </v>
      </c>
      <c r="I7025" s="6" t="str">
        <f t="shared" si="439"/>
        <v> </v>
      </c>
    </row>
    <row r="7026" spans="1:9">
      <c r="A7026" s="6">
        <v>7025</v>
      </c>
      <c r="B7026" s="47" t="str">
        <f t="shared" si="436"/>
        <v>00001B71</v>
      </c>
      <c r="C7026" s="50" t="str">
        <f>IFERROR(VLOOKUP(B7026,总表!A:B,2,0),"-")</f>
        <v>鱼模型</v>
      </c>
      <c r="D7026" s="51" t="str">
        <f t="shared" si="437"/>
        <v>鱼模型</v>
      </c>
      <c r="E7026" s="6" t="str">
        <f>IFERROR(VLOOKUP(B7026,总表!A:D,3,0),"-")</f>
        <v>裸胸鳝模型</v>
      </c>
      <c r="F7026" s="6" t="str">
        <f t="shared" si="438"/>
        <v>裸胸鳝模型</v>
      </c>
      <c r="H7026" s="6" t="str">
        <f>IF(IFERROR(VLOOKUP(B7026,总表!A:D,4,0),"露易")=0," ",IFERROR(VLOOKUP(B7026,总表!A:D,4,0),"-"))</f>
        <v> </v>
      </c>
      <c r="I7026" s="6" t="str">
        <f t="shared" si="439"/>
        <v> </v>
      </c>
    </row>
    <row r="7027" spans="1:9">
      <c r="A7027" s="6">
        <v>7026</v>
      </c>
      <c r="B7027" s="47" t="str">
        <f t="shared" si="436"/>
        <v>00001B72</v>
      </c>
      <c r="C7027" s="50" t="str">
        <f>IFERROR(VLOOKUP(B7027,总表!A:B,2,0),"-")</f>
        <v>鱼模型</v>
      </c>
      <c r="D7027" s="51" t="str">
        <f t="shared" si="437"/>
        <v>鱼模型</v>
      </c>
      <c r="E7027" s="6" t="str">
        <f>IFERROR(VLOOKUP(B7027,总表!A:D,3,0),"-")</f>
        <v>西太公鱼模型</v>
      </c>
      <c r="F7027" s="6" t="str">
        <f t="shared" si="438"/>
        <v>西太公鱼模型</v>
      </c>
      <c r="H7027" s="6" t="str">
        <f>IF(IFERROR(VLOOKUP(B7027,总表!A:D,4,0),"露易")=0," ",IFERROR(VLOOKUP(B7027,总表!A:D,4,0),"-"))</f>
        <v> </v>
      </c>
      <c r="I7027" s="6" t="str">
        <f t="shared" si="439"/>
        <v> </v>
      </c>
    </row>
    <row r="7028" spans="1:9">
      <c r="A7028" s="6">
        <v>7027</v>
      </c>
      <c r="B7028" s="47" t="str">
        <f t="shared" si="436"/>
        <v>00001B73</v>
      </c>
      <c r="C7028" s="50" t="str">
        <f>IFERROR(VLOOKUP(B7028,总表!A:B,2,0),"-")</f>
        <v>鱼模型</v>
      </c>
      <c r="D7028" s="51" t="str">
        <f t="shared" si="437"/>
        <v>鱼模型</v>
      </c>
      <c r="E7028" s="51" t="str">
        <f>IFERROR(VLOOKUP(B7028,总表!A:D,3,0),"-")</f>
        <v>樱花钩吻鲑模型</v>
      </c>
      <c r="F7028" s="51" t="str">
        <f t="shared" si="438"/>
        <v>樱花钩吻鲑模型</v>
      </c>
      <c r="H7028" s="6" t="str">
        <f>IF(IFERROR(VLOOKUP(B7028,总表!A:D,4,0),"露易")=0," ",IFERROR(VLOOKUP(B7028,总表!A:D,4,0),"-"))</f>
        <v> </v>
      </c>
      <c r="I7028" s="6" t="str">
        <f t="shared" si="439"/>
        <v> </v>
      </c>
    </row>
    <row r="7029" spans="1:9">
      <c r="A7029" s="6">
        <v>7028</v>
      </c>
      <c r="B7029" s="47" t="str">
        <f t="shared" si="436"/>
        <v>00001B74</v>
      </c>
      <c r="C7029" s="50" t="str">
        <f>IFERROR(VLOOKUP(B7029,总表!A:B,2,0),"-")</f>
        <v>鱼模型</v>
      </c>
      <c r="D7029" s="51" t="str">
        <f t="shared" si="437"/>
        <v>鱼模型</v>
      </c>
      <c r="E7029" s="6" t="str">
        <f>IFERROR(VLOOKUP(B7029,总表!A:D,3,0),"-")</f>
        <v>黄鲈鱼模型</v>
      </c>
      <c r="F7029" s="6" t="str">
        <f t="shared" si="438"/>
        <v>黄鲈鱼模型</v>
      </c>
      <c r="H7029" s="6" t="str">
        <f>IF(IFERROR(VLOOKUP(B7029,总表!A:D,4,0),"露易")=0," ",IFERROR(VLOOKUP(B7029,总表!A:D,4,0),"-"))</f>
        <v> </v>
      </c>
      <c r="I7029" s="6" t="str">
        <f t="shared" si="439"/>
        <v> </v>
      </c>
    </row>
    <row r="7030" spans="1:9">
      <c r="A7030" s="6">
        <v>7029</v>
      </c>
      <c r="B7030" s="47" t="str">
        <f t="shared" si="436"/>
        <v>00001B75</v>
      </c>
      <c r="C7030" s="50" t="str">
        <f>IFERROR(VLOOKUP(B7030,总表!A:B,2,0),"-")</f>
        <v>鱼模型</v>
      </c>
      <c r="D7030" s="51" t="str">
        <f t="shared" si="437"/>
        <v>鱼模型</v>
      </c>
      <c r="E7030" s="6" t="str">
        <f>IFERROR(VLOOKUP(B7030,总表!A:D,3,0),"-")</f>
        <v>淡水龙虾模型</v>
      </c>
      <c r="F7030" s="6" t="str">
        <f t="shared" si="438"/>
        <v>淡水龙虾模型</v>
      </c>
      <c r="H7030" s="6" t="str">
        <f>IF(IFERROR(VLOOKUP(B7030,总表!A:D,4,0),"露易")=0," ",IFERROR(VLOOKUP(B7030,总表!A:D,4,0),"-"))</f>
        <v> </v>
      </c>
      <c r="I7030" s="6" t="str">
        <f t="shared" si="439"/>
        <v> </v>
      </c>
    </row>
    <row r="7031" spans="1:9">
      <c r="A7031" s="6">
        <v>7030</v>
      </c>
      <c r="B7031" s="47" t="str">
        <f t="shared" si="436"/>
        <v>00001B76</v>
      </c>
      <c r="C7031" s="47" t="str">
        <f>IFERROR(VLOOKUP(B7031,总表!A:B,2,0),"-")</f>
        <v>-</v>
      </c>
      <c r="D7031" s="6" t="str">
        <f t="shared" si="437"/>
        <v>-</v>
      </c>
      <c r="E7031" s="6" t="str">
        <f>IFERROR(VLOOKUP(B7031,总表!A:D,3,0),"-")</f>
        <v>-</v>
      </c>
      <c r="F7031" s="6" t="str">
        <f t="shared" si="438"/>
        <v>-</v>
      </c>
      <c r="H7031" s="6" t="str">
        <f>IF(IFERROR(VLOOKUP(B7031,总表!A:D,4,0),"露易")=0," ",IFERROR(VLOOKUP(B7031,总表!A:D,4,0),"-"))</f>
        <v>-</v>
      </c>
      <c r="I7031" s="6" t="str">
        <f t="shared" si="439"/>
        <v>-</v>
      </c>
    </row>
    <row r="7032" spans="1:9">
      <c r="A7032" s="6">
        <v>7031</v>
      </c>
      <c r="B7032" s="47" t="str">
        <f t="shared" si="436"/>
        <v>00001B77</v>
      </c>
      <c r="C7032" s="47" t="str">
        <f>IFERROR(VLOOKUP(B7032,总表!A:B,2,0),"-")</f>
        <v>-</v>
      </c>
      <c r="D7032" s="6" t="str">
        <f t="shared" si="437"/>
        <v>-</v>
      </c>
      <c r="E7032" s="6" t="str">
        <f>IFERROR(VLOOKUP(B7032,总表!A:D,3,0),"-")</f>
        <v>-</v>
      </c>
      <c r="F7032" s="6" t="str">
        <f t="shared" si="438"/>
        <v>-</v>
      </c>
      <c r="H7032" s="6" t="str">
        <f>IF(IFERROR(VLOOKUP(B7032,总表!A:D,4,0),"露易")=0," ",IFERROR(VLOOKUP(B7032,总表!A:D,4,0),"-"))</f>
        <v>-</v>
      </c>
      <c r="I7032" s="6" t="str">
        <f t="shared" si="439"/>
        <v>-</v>
      </c>
    </row>
    <row r="7033" spans="1:9">
      <c r="A7033" s="6">
        <v>7032</v>
      </c>
      <c r="B7033" s="47" t="str">
        <f t="shared" si="436"/>
        <v>00001B78</v>
      </c>
      <c r="C7033" s="50" t="str">
        <f>IFERROR(VLOOKUP(B7033,总表!A:B,2,0),"-")</f>
        <v>摆设类</v>
      </c>
      <c r="D7033" s="51" t="str">
        <f t="shared" si="437"/>
        <v>摆设类</v>
      </c>
      <c r="E7033" s="6" t="str">
        <f>IFERROR(VLOOKUP(B7033,总表!A:D,3,0),"-")</f>
        <v>金屋奖杯</v>
      </c>
      <c r="F7033" s="6" t="str">
        <f t="shared" si="438"/>
        <v>金屋奖杯</v>
      </c>
      <c r="H7033" s="6" t="str">
        <f>IF(IFERROR(VLOOKUP(B7033,总表!A:D,4,0),"露易")=0," ",IFERROR(VLOOKUP(B7033,总表!A:D,4,0),"-"))</f>
        <v> </v>
      </c>
      <c r="I7033" s="6" t="str">
        <f t="shared" si="439"/>
        <v> </v>
      </c>
    </row>
    <row r="7034" spans="1:9">
      <c r="A7034" s="6">
        <v>7033</v>
      </c>
      <c r="B7034" s="47" t="str">
        <f t="shared" si="436"/>
        <v>00001B79</v>
      </c>
      <c r="C7034" s="47" t="str">
        <f>IFERROR(VLOOKUP(B7034,总表!A:B,2,0),"-")</f>
        <v>-</v>
      </c>
      <c r="D7034" s="6" t="str">
        <f t="shared" si="437"/>
        <v>-</v>
      </c>
      <c r="E7034" s="6" t="str">
        <f>IFERROR(VLOOKUP(B7034,总表!A:D,3,0),"-")</f>
        <v>-</v>
      </c>
      <c r="F7034" s="6" t="str">
        <f t="shared" si="438"/>
        <v>-</v>
      </c>
      <c r="H7034" s="6" t="str">
        <f>IF(IFERROR(VLOOKUP(B7034,总表!A:D,4,0),"露易")=0," ",IFERROR(VLOOKUP(B7034,总表!A:D,4,0),"-"))</f>
        <v>-</v>
      </c>
      <c r="I7034" s="6" t="str">
        <f t="shared" si="439"/>
        <v>-</v>
      </c>
    </row>
    <row r="7035" spans="1:9">
      <c r="A7035" s="6">
        <v>7034</v>
      </c>
      <c r="B7035" s="47" t="str">
        <f t="shared" si="436"/>
        <v>00001B7A</v>
      </c>
      <c r="C7035" s="47" t="str">
        <f>IFERROR(VLOOKUP(B7035,总表!A:B,2,0),"-")</f>
        <v>-</v>
      </c>
      <c r="D7035" s="6" t="str">
        <f t="shared" si="437"/>
        <v>-</v>
      </c>
      <c r="E7035" s="6" t="str">
        <f>IFERROR(VLOOKUP(B7035,总表!A:D,3,0),"-")</f>
        <v>-</v>
      </c>
      <c r="F7035" s="6" t="str">
        <f t="shared" si="438"/>
        <v>-</v>
      </c>
      <c r="H7035" s="6" t="str">
        <f>IF(IFERROR(VLOOKUP(B7035,总表!A:D,4,0),"露易")=0," ",IFERROR(VLOOKUP(B7035,总表!A:D,4,0),"-"))</f>
        <v>-</v>
      </c>
      <c r="I7035" s="6" t="str">
        <f t="shared" si="439"/>
        <v>-</v>
      </c>
    </row>
    <row r="7036" spans="1:9">
      <c r="A7036" s="6">
        <v>7035</v>
      </c>
      <c r="B7036" s="47" t="str">
        <f t="shared" si="436"/>
        <v>00001B7B</v>
      </c>
      <c r="C7036" s="50" t="str">
        <f>IFERROR(VLOOKUP(B7036,总表!A:B,2,0),"-")</f>
        <v>摆设类</v>
      </c>
      <c r="D7036" s="51" t="str">
        <f t="shared" si="437"/>
        <v>摆设类</v>
      </c>
      <c r="E7036" s="6" t="str">
        <f>IFERROR(VLOOKUP(B7036,总表!A:D,3,0),"-")</f>
        <v>快乐家协会金奖座</v>
      </c>
      <c r="F7036" s="6" t="str">
        <f t="shared" si="438"/>
        <v>快乐家协会金奖座</v>
      </c>
      <c r="H7036" s="6" t="str">
        <f>IF(IFERROR(VLOOKUP(B7036,总表!A:D,4,0),"露易")=0," ",IFERROR(VLOOKUP(B7036,总表!A:D,4,0),"-"))</f>
        <v> </v>
      </c>
      <c r="I7036" s="6" t="str">
        <f t="shared" si="439"/>
        <v> </v>
      </c>
    </row>
    <row r="7037" spans="1:9">
      <c r="A7037" s="6">
        <v>7036</v>
      </c>
      <c r="B7037" s="47" t="str">
        <f t="shared" si="436"/>
        <v>00001B7C</v>
      </c>
      <c r="C7037" s="50" t="str">
        <f>IFERROR(VLOOKUP(B7037,总表!A:B,2,0),"-")</f>
        <v>摆设类</v>
      </c>
      <c r="D7037" s="51" t="str">
        <f t="shared" si="437"/>
        <v>摆设类</v>
      </c>
      <c r="E7037" s="6" t="str">
        <f>IFERROR(VLOOKUP(B7037,总表!A:D,3,0),"-")</f>
        <v>快乐家协会银奖座</v>
      </c>
      <c r="F7037" s="6" t="str">
        <f t="shared" si="438"/>
        <v>快乐家协会银奖座</v>
      </c>
      <c r="H7037" s="6" t="str">
        <f>IF(IFERROR(VLOOKUP(B7037,总表!A:D,4,0),"露易")=0," ",IFERROR(VLOOKUP(B7037,总表!A:D,4,0),"-"))</f>
        <v> </v>
      </c>
      <c r="I7037" s="6" t="str">
        <f t="shared" si="439"/>
        <v> </v>
      </c>
    </row>
    <row r="7038" spans="1:9">
      <c r="A7038" s="6">
        <v>7037</v>
      </c>
      <c r="B7038" s="47" t="str">
        <f t="shared" si="436"/>
        <v>00001B7D</v>
      </c>
      <c r="C7038" s="50" t="str">
        <f>IFERROR(VLOOKUP(B7038,总表!A:B,2,0),"-")</f>
        <v>摆设类</v>
      </c>
      <c r="D7038" s="51" t="str">
        <f t="shared" si="437"/>
        <v>摆设类</v>
      </c>
      <c r="E7038" s="6" t="str">
        <f>IFERROR(VLOOKUP(B7038,总表!A:D,3,0),"-")</f>
        <v>快乐家协会铜奖座</v>
      </c>
      <c r="F7038" s="6" t="str">
        <f t="shared" si="438"/>
        <v>快乐家协会铜奖座</v>
      </c>
      <c r="H7038" s="6" t="str">
        <f>IF(IFERROR(VLOOKUP(B7038,总表!A:D,4,0),"露易")=0," ",IFERROR(VLOOKUP(B7038,总表!A:D,4,0),"-"))</f>
        <v> </v>
      </c>
      <c r="I7038" s="6" t="str">
        <f t="shared" si="439"/>
        <v> </v>
      </c>
    </row>
    <row r="7039" spans="1:9">
      <c r="A7039" s="6">
        <v>7038</v>
      </c>
      <c r="B7039" s="47" t="str">
        <f t="shared" si="436"/>
        <v>00001B7E</v>
      </c>
      <c r="C7039" s="47" t="str">
        <f>IFERROR(VLOOKUP(B7039,总表!A:B,2,0),"-")</f>
        <v>-</v>
      </c>
      <c r="D7039" s="6" t="str">
        <f t="shared" si="437"/>
        <v>-</v>
      </c>
      <c r="E7039" s="6" t="str">
        <f>IFERROR(VLOOKUP(B7039,总表!A:D,3,0),"-")</f>
        <v>-</v>
      </c>
      <c r="F7039" s="6" t="str">
        <f t="shared" si="438"/>
        <v>-</v>
      </c>
      <c r="H7039" s="6" t="str">
        <f>IF(IFERROR(VLOOKUP(B7039,总表!A:D,4,0),"露易")=0," ",IFERROR(VLOOKUP(B7039,总表!A:D,4,0),"-"))</f>
        <v>-</v>
      </c>
      <c r="I7039" s="6" t="str">
        <f t="shared" si="439"/>
        <v>-</v>
      </c>
    </row>
    <row r="7040" spans="1:9">
      <c r="A7040" s="6">
        <v>7039</v>
      </c>
      <c r="B7040" s="47" t="str">
        <f t="shared" si="436"/>
        <v>00001B7F</v>
      </c>
      <c r="C7040" s="47" t="str">
        <f>IFERROR(VLOOKUP(B7040,总表!A:B,2,0),"-")</f>
        <v>-</v>
      </c>
      <c r="D7040" s="6" t="str">
        <f t="shared" si="437"/>
        <v>-</v>
      </c>
      <c r="E7040" s="6" t="str">
        <f>IFERROR(VLOOKUP(B7040,总表!A:D,3,0),"-")</f>
        <v>-</v>
      </c>
      <c r="F7040" s="6" t="str">
        <f t="shared" si="438"/>
        <v>-</v>
      </c>
      <c r="H7040" s="6" t="str">
        <f>IF(IFERROR(VLOOKUP(B7040,总表!A:D,4,0),"露易")=0," ",IFERROR(VLOOKUP(B7040,总表!A:D,4,0),"-"))</f>
        <v>-</v>
      </c>
      <c r="I7040" s="6" t="str">
        <f t="shared" si="439"/>
        <v>-</v>
      </c>
    </row>
    <row r="7041" spans="1:9">
      <c r="A7041" s="6">
        <v>7040</v>
      </c>
      <c r="B7041" s="47" t="str">
        <f t="shared" si="436"/>
        <v>00001B80</v>
      </c>
      <c r="C7041" s="50" t="str">
        <f>IFERROR(VLOOKUP(B7041,总表!A:B,2,0),"-")</f>
        <v>摆设类</v>
      </c>
      <c r="D7041" s="51" t="str">
        <f t="shared" si="437"/>
        <v>摆设类</v>
      </c>
      <c r="E7041" s="6" t="str">
        <f>IFERROR(VLOOKUP(B7041,总表!A:D,3,0),"-")</f>
        <v>快乐家协会锦旗</v>
      </c>
      <c r="F7041" s="6" t="str">
        <f t="shared" si="438"/>
        <v>快乐家协会锦旗</v>
      </c>
      <c r="H7041" s="6" t="str">
        <f>IF(IFERROR(VLOOKUP(B7041,总表!A:D,4,0),"露易")=0," ",IFERROR(VLOOKUP(B7041,总表!A:D,4,0),"-"))</f>
        <v> </v>
      </c>
      <c r="I7041" s="6" t="str">
        <f t="shared" si="439"/>
        <v> </v>
      </c>
    </row>
    <row r="7042" spans="1:9">
      <c r="A7042" s="6">
        <v>7041</v>
      </c>
      <c r="B7042" s="47" t="str">
        <f t="shared" ref="B7042:B7105" si="440">DEC2HEX(ROW(A7041),8)</f>
        <v>00001B81</v>
      </c>
      <c r="C7042" s="47" t="str">
        <f>IFERROR(VLOOKUP(B7042,总表!A:B,2,0),"-")</f>
        <v>-</v>
      </c>
      <c r="D7042" s="6" t="str">
        <f t="shared" ref="D7042:D7105" si="441">C7042</f>
        <v>-</v>
      </c>
      <c r="E7042" s="6" t="str">
        <f>IFERROR(VLOOKUP(B7042,总表!A:D,3,0),"-")</f>
        <v>-</v>
      </c>
      <c r="F7042" s="6" t="str">
        <f t="shared" ref="F7042:F7105" si="442">E7042</f>
        <v>-</v>
      </c>
      <c r="H7042" s="6" t="str">
        <f>IF(IFERROR(VLOOKUP(B7042,总表!A:D,4,0),"露易")=0," ",IFERROR(VLOOKUP(B7042,总表!A:D,4,0),"-"))</f>
        <v>-</v>
      </c>
      <c r="I7042" s="6" t="str">
        <f t="shared" ref="I7042:I7105" si="443">H7042</f>
        <v>-</v>
      </c>
    </row>
    <row r="7043" spans="1:9">
      <c r="A7043" s="6">
        <v>7042</v>
      </c>
      <c r="B7043" s="47" t="str">
        <f t="shared" si="440"/>
        <v>00001B82</v>
      </c>
      <c r="C7043" s="47" t="str">
        <f>IFERROR(VLOOKUP(B7043,总表!A:B,2,0),"-")</f>
        <v>-</v>
      </c>
      <c r="D7043" s="6" t="str">
        <f t="shared" si="441"/>
        <v>-</v>
      </c>
      <c r="E7043" s="6" t="str">
        <f>IFERROR(VLOOKUP(B7043,总表!A:D,3,0),"-")</f>
        <v>-</v>
      </c>
      <c r="F7043" s="6" t="str">
        <f t="shared" si="442"/>
        <v>-</v>
      </c>
      <c r="H7043" s="6" t="str">
        <f>IF(IFERROR(VLOOKUP(B7043,总表!A:D,4,0),"露易")=0," ",IFERROR(VLOOKUP(B7043,总表!A:D,4,0),"-"))</f>
        <v>-</v>
      </c>
      <c r="I7043" s="6" t="str">
        <f t="shared" si="443"/>
        <v>-</v>
      </c>
    </row>
    <row r="7044" spans="1:9">
      <c r="A7044" s="6">
        <v>7043</v>
      </c>
      <c r="B7044" s="47" t="str">
        <f t="shared" si="440"/>
        <v>00001B83</v>
      </c>
      <c r="C7044" s="50" t="str">
        <f>IFERROR(VLOOKUP(B7044,总表!A:B,2,0),"-")</f>
        <v>摆设类</v>
      </c>
      <c r="D7044" s="51" t="str">
        <f t="shared" si="441"/>
        <v>摆设类</v>
      </c>
      <c r="E7044" s="6" t="str">
        <f>IFERROR(VLOOKUP(B7044,总表!A:D,3,0),"-")</f>
        <v>巨石阵</v>
      </c>
      <c r="F7044" s="6" t="str">
        <f t="shared" si="442"/>
        <v>巨石阵</v>
      </c>
      <c r="H7044" s="6" t="str">
        <f>IF(IFERROR(VLOOKUP(B7044,总表!A:D,4,0),"露易")=0," ",IFERROR(VLOOKUP(B7044,总表!A:D,4,0),"-"))</f>
        <v> </v>
      </c>
      <c r="I7044" s="6" t="str">
        <f t="shared" si="443"/>
        <v> </v>
      </c>
    </row>
    <row r="7045" spans="1:9">
      <c r="A7045" s="6">
        <v>7044</v>
      </c>
      <c r="B7045" s="47" t="str">
        <f t="shared" si="440"/>
        <v>00001B84</v>
      </c>
      <c r="C7045" s="47" t="str">
        <f>IFERROR(VLOOKUP(B7045,总表!A:B,2,0),"-")</f>
        <v>-</v>
      </c>
      <c r="D7045" s="6" t="str">
        <f t="shared" si="441"/>
        <v>-</v>
      </c>
      <c r="E7045" s="6" t="str">
        <f>IFERROR(VLOOKUP(B7045,总表!A:D,3,0),"-")</f>
        <v>-</v>
      </c>
      <c r="F7045" s="6" t="str">
        <f t="shared" si="442"/>
        <v>-</v>
      </c>
      <c r="H7045" s="6" t="str">
        <f>IF(IFERROR(VLOOKUP(B7045,总表!A:D,4,0),"露易")=0," ",IFERROR(VLOOKUP(B7045,总表!A:D,4,0),"-"))</f>
        <v>-</v>
      </c>
      <c r="I7045" s="6" t="str">
        <f t="shared" si="443"/>
        <v>-</v>
      </c>
    </row>
    <row r="7046" spans="1:9">
      <c r="A7046" s="6">
        <v>7045</v>
      </c>
      <c r="B7046" s="47" t="str">
        <f t="shared" si="440"/>
        <v>00001B85</v>
      </c>
      <c r="C7046" s="50" t="str">
        <f>IFERROR(VLOOKUP(B7046,总表!A:B,2,0),"-")</f>
        <v>摆设类</v>
      </c>
      <c r="D7046" s="51" t="str">
        <f t="shared" si="441"/>
        <v>摆设类</v>
      </c>
      <c r="E7046" s="6" t="str">
        <f>IFERROR(VLOOKUP(B7046,总表!A:D,3,0),"-")</f>
        <v>空罐卡林巴琴</v>
      </c>
      <c r="F7046" s="6" t="str">
        <f t="shared" si="442"/>
        <v>空罐卡林巴琴</v>
      </c>
      <c r="H7046" s="6" t="str">
        <f>IF(IFERROR(VLOOKUP(B7046,总表!A:D,4,0),"露易")=0," ",IFERROR(VLOOKUP(B7046,总表!A:D,4,0),"-"))</f>
        <v> </v>
      </c>
      <c r="I7046" s="6" t="str">
        <f t="shared" si="443"/>
        <v> </v>
      </c>
    </row>
    <row r="7047" spans="1:9">
      <c r="A7047" s="6">
        <v>7046</v>
      </c>
      <c r="B7047" s="47" t="str">
        <f t="shared" si="440"/>
        <v>00001B86</v>
      </c>
      <c r="C7047" s="47" t="str">
        <f>IFERROR(VLOOKUP(B7047,总表!A:B,2,0),"-")</f>
        <v>昆虫模型</v>
      </c>
      <c r="D7047" s="6" t="str">
        <f t="shared" si="441"/>
        <v>昆虫模型</v>
      </c>
      <c r="E7047" s="6" t="str">
        <f>IFERROR(VLOOKUP(B7047,总表!A:D,3,0),"-")</f>
        <v>油蝉模型</v>
      </c>
      <c r="F7047" s="6" t="str">
        <f t="shared" si="442"/>
        <v>油蝉模型</v>
      </c>
      <c r="H7047" s="6" t="str">
        <f>IF(IFERROR(VLOOKUP(B7047,总表!A:D,4,0),"露易")=0," ",IFERROR(VLOOKUP(B7047,总表!A:D,4,0),"-"))</f>
        <v> </v>
      </c>
      <c r="I7047" s="6" t="str">
        <f t="shared" si="443"/>
        <v> </v>
      </c>
    </row>
    <row r="7048" spans="1:9">
      <c r="A7048" s="6">
        <v>7047</v>
      </c>
      <c r="B7048" s="47" t="str">
        <f t="shared" si="440"/>
        <v>00001B87</v>
      </c>
      <c r="C7048" s="50" t="str">
        <f>IFERROR(VLOOKUP(B7048,总表!A:B,2,0),"-")</f>
        <v>摆设类</v>
      </c>
      <c r="D7048" s="51" t="str">
        <f t="shared" si="441"/>
        <v>摆设类</v>
      </c>
      <c r="E7048" s="6" t="str">
        <f>IFERROR(VLOOKUP(B7048,总表!A:D,3,0),"-")</f>
        <v>座垫</v>
      </c>
      <c r="F7048" s="6" t="str">
        <f t="shared" si="442"/>
        <v>座垫</v>
      </c>
      <c r="H7048" s="6" t="str">
        <f>IF(IFERROR(VLOOKUP(B7048,总表!A:D,4,0),"露易")=0," ",IFERROR(VLOOKUP(B7048,总表!A:D,4,0),"-"))</f>
        <v> </v>
      </c>
      <c r="I7048" s="6" t="str">
        <f t="shared" si="443"/>
        <v> </v>
      </c>
    </row>
    <row r="7049" spans="1:9">
      <c r="A7049" s="6">
        <v>7048</v>
      </c>
      <c r="B7049" s="47" t="str">
        <f t="shared" si="440"/>
        <v>00001B88</v>
      </c>
      <c r="C7049" s="50" t="str">
        <f>IFERROR(VLOOKUP(B7049,总表!A:B,2,0),"-")</f>
        <v>摆设类</v>
      </c>
      <c r="D7049" s="51" t="str">
        <f t="shared" si="441"/>
        <v>摆设类</v>
      </c>
      <c r="E7049" s="6" t="str">
        <f>IFERROR(VLOOKUP(B7049,总表!A:D,3,0),"-")</f>
        <v>座垫堆</v>
      </c>
      <c r="F7049" s="6" t="str">
        <f t="shared" si="442"/>
        <v>座垫堆</v>
      </c>
      <c r="H7049" s="6" t="str">
        <f>IF(IFERROR(VLOOKUP(B7049,总表!A:D,4,0),"露易")=0," ",IFERROR(VLOOKUP(B7049,总表!A:D,4,0),"-"))</f>
        <v> </v>
      </c>
      <c r="I7049" s="6" t="str">
        <f t="shared" si="443"/>
        <v> </v>
      </c>
    </row>
    <row r="7050" spans="1:9">
      <c r="A7050" s="6">
        <v>7049</v>
      </c>
      <c r="B7050" s="47" t="str">
        <f t="shared" si="440"/>
        <v>00001B89</v>
      </c>
      <c r="C7050" s="47" t="str">
        <f>IFERROR(VLOOKUP(B7050,总表!A:B,2,0),"-")</f>
        <v>昆虫模型</v>
      </c>
      <c r="D7050" s="6" t="str">
        <f t="shared" si="441"/>
        <v>昆虫模型</v>
      </c>
      <c r="E7050" s="51" t="str">
        <f>IFERROR(VLOOKUP(B7050,总表!A:D,3,0),"-")</f>
        <v>红颈凤蝶模型</v>
      </c>
      <c r="F7050" s="51" t="str">
        <f t="shared" si="442"/>
        <v>红颈凤蝶模型</v>
      </c>
      <c r="H7050" s="6" t="str">
        <f>IF(IFERROR(VLOOKUP(B7050,总表!A:D,4,0),"露易")=0," ",IFERROR(VLOOKUP(B7050,总表!A:D,4,0),"-"))</f>
        <v> </v>
      </c>
      <c r="I7050" s="6" t="str">
        <f t="shared" si="443"/>
        <v> </v>
      </c>
    </row>
    <row r="7051" spans="1:9">
      <c r="A7051" s="6">
        <v>7050</v>
      </c>
      <c r="B7051" s="47" t="str">
        <f t="shared" si="440"/>
        <v>00001B8A</v>
      </c>
      <c r="C7051" s="47" t="str">
        <f>IFERROR(VLOOKUP(B7051,总表!A:B,2,0),"-")</f>
        <v>昆虫模型</v>
      </c>
      <c r="D7051" s="6" t="str">
        <f t="shared" si="441"/>
        <v>昆虫模型</v>
      </c>
      <c r="E7051" s="51" t="str">
        <f>IFERROR(VLOOKUP(B7051,总表!A:D,3,0),"-")</f>
        <v>红蜻蜓模型</v>
      </c>
      <c r="F7051" s="51" t="str">
        <f t="shared" si="442"/>
        <v>红蜻蜓模型</v>
      </c>
      <c r="H7051" s="6" t="str">
        <f>IF(IFERROR(VLOOKUP(B7051,总表!A:D,4,0),"露易")=0," ",IFERROR(VLOOKUP(B7051,总表!A:D,4,0),"-"))</f>
        <v> </v>
      </c>
      <c r="I7051" s="6" t="str">
        <f t="shared" si="443"/>
        <v> </v>
      </c>
    </row>
    <row r="7052" spans="1:9">
      <c r="A7052" s="6">
        <v>7051</v>
      </c>
      <c r="B7052" s="47" t="str">
        <f t="shared" si="440"/>
        <v>00001B8B</v>
      </c>
      <c r="C7052" s="47" t="str">
        <f>IFERROR(VLOOKUP(B7052,总表!A:B,2,0),"-")</f>
        <v>昆虫模型</v>
      </c>
      <c r="D7052" s="6" t="str">
        <f t="shared" si="441"/>
        <v>昆虫模型</v>
      </c>
      <c r="E7052" s="6" t="str">
        <f>IFERROR(VLOOKUP(B7052,总表!A:D,3,0),"-")</f>
        <v>巨大蝴蝶模型</v>
      </c>
      <c r="F7052" s="6" t="str">
        <f t="shared" si="442"/>
        <v>巨大蝴蝶模型</v>
      </c>
      <c r="H7052" s="6" t="str">
        <f>IF(IFERROR(VLOOKUP(B7052,总表!A:D,4,0),"露易")=0," ",IFERROR(VLOOKUP(B7052,总表!A:D,4,0),"-"))</f>
        <v> </v>
      </c>
      <c r="I7052" s="6" t="str">
        <f t="shared" si="443"/>
        <v> </v>
      </c>
    </row>
    <row r="7053" spans="1:9">
      <c r="A7053" s="6">
        <v>7052</v>
      </c>
      <c r="B7053" s="47" t="str">
        <f t="shared" si="440"/>
        <v>00001B8C</v>
      </c>
      <c r="C7053" s="47" t="str">
        <f>IFERROR(VLOOKUP(B7053,总表!A:B,2,0),"-")</f>
        <v>昆虫模型</v>
      </c>
      <c r="D7053" s="6" t="str">
        <f t="shared" si="441"/>
        <v>昆虫模型</v>
      </c>
      <c r="E7053" s="6" t="str">
        <f>IFERROR(VLOOKUP(B7053,总表!A:D,3,0),"-")</f>
        <v>水黾模型</v>
      </c>
      <c r="F7053" s="6" t="str">
        <f t="shared" si="442"/>
        <v>水黾模型</v>
      </c>
      <c r="H7053" s="6" t="str">
        <f>IF(IFERROR(VLOOKUP(B7053,总表!A:D,4,0),"露易")=0," ",IFERROR(VLOOKUP(B7053,总表!A:D,4,0),"-"))</f>
        <v> </v>
      </c>
      <c r="I7053" s="6" t="str">
        <f t="shared" si="443"/>
        <v> </v>
      </c>
    </row>
    <row r="7054" spans="1:9">
      <c r="A7054" s="6">
        <v>7053</v>
      </c>
      <c r="B7054" s="47" t="str">
        <f t="shared" si="440"/>
        <v>00001B8D</v>
      </c>
      <c r="C7054" s="47" t="str">
        <f>IFERROR(VLOOKUP(B7054,总表!A:B,2,0),"-")</f>
        <v>昆虫模型</v>
      </c>
      <c r="D7054" s="6" t="str">
        <f t="shared" si="441"/>
        <v>昆虫模型</v>
      </c>
      <c r="E7054" s="51" t="str">
        <f>IFERROR(VLOOKUP(B7054,总表!A:D,3,0),"-")</f>
        <v>蚂蚁模型</v>
      </c>
      <c r="F7054" s="51" t="str">
        <f t="shared" si="442"/>
        <v>蚂蚁模型</v>
      </c>
      <c r="H7054" s="6" t="str">
        <f>IF(IFERROR(VLOOKUP(B7054,总表!A:D,4,0),"露易")=0," ",IFERROR(VLOOKUP(B7054,总表!A:D,4,0),"-"))</f>
        <v> </v>
      </c>
      <c r="I7054" s="6" t="str">
        <f t="shared" si="443"/>
        <v> </v>
      </c>
    </row>
    <row r="7055" spans="1:9">
      <c r="A7055" s="6">
        <v>7054</v>
      </c>
      <c r="B7055" s="47" t="str">
        <f t="shared" si="440"/>
        <v>00001B8E</v>
      </c>
      <c r="C7055" s="47" t="str">
        <f>IFERROR(VLOOKUP(B7055,总表!A:B,2,0),"-")</f>
        <v>昆虫模型</v>
      </c>
      <c r="D7055" s="6" t="str">
        <f t="shared" si="441"/>
        <v>昆虫模型</v>
      </c>
      <c r="E7055" s="6" t="str">
        <f>IFERROR(VLOOKUP(B7055,总表!A:D,3,0),"-")</f>
        <v>鼠妇模型</v>
      </c>
      <c r="F7055" s="6" t="str">
        <f t="shared" si="442"/>
        <v>鼠妇模型</v>
      </c>
      <c r="H7055" s="6" t="str">
        <f>IF(IFERROR(VLOOKUP(B7055,总表!A:D,4,0),"露易")=0," ",IFERROR(VLOOKUP(B7055,总表!A:D,4,0),"-"))</f>
        <v> </v>
      </c>
      <c r="I7055" s="6" t="str">
        <f t="shared" si="443"/>
        <v> </v>
      </c>
    </row>
    <row r="7056" spans="1:9">
      <c r="A7056" s="6">
        <v>7055</v>
      </c>
      <c r="B7056" s="47" t="str">
        <f t="shared" si="440"/>
        <v>00001B8F</v>
      </c>
      <c r="C7056" s="47" t="str">
        <f>IFERROR(VLOOKUP(B7056,总表!A:B,2,0),"-")</f>
        <v>昆虫模型</v>
      </c>
      <c r="D7056" s="6" t="str">
        <f t="shared" si="441"/>
        <v>昆虫模型</v>
      </c>
      <c r="E7056" s="6" t="str">
        <f>IFERROR(VLOOKUP(B7056,总表!A:D,3,0),"-")</f>
        <v>海蟑螂模型</v>
      </c>
      <c r="F7056" s="6" t="str">
        <f t="shared" si="442"/>
        <v>海蟑螂模型</v>
      </c>
      <c r="H7056" s="6" t="str">
        <f>IF(IFERROR(VLOOKUP(B7056,总表!A:D,4,0),"露易")=0," ",IFERROR(VLOOKUP(B7056,总表!A:D,4,0),"-"))</f>
        <v> </v>
      </c>
      <c r="I7056" s="6" t="str">
        <f t="shared" si="443"/>
        <v> </v>
      </c>
    </row>
    <row r="7057" spans="1:9">
      <c r="A7057" s="6">
        <v>7056</v>
      </c>
      <c r="B7057" s="47" t="str">
        <f t="shared" si="440"/>
        <v>00001B90</v>
      </c>
      <c r="C7057" s="47" t="str">
        <f>IFERROR(VLOOKUP(B7057,总表!A:B,2,0),"-")</f>
        <v>昆虫模型</v>
      </c>
      <c r="D7057" s="6" t="str">
        <f t="shared" si="441"/>
        <v>昆虫模型</v>
      </c>
      <c r="E7057" s="51" t="str">
        <f>IFERROR(VLOOKUP(B7057,总表!A:D,3,0),"-")</f>
        <v>飞蛾模型</v>
      </c>
      <c r="F7057" s="51" t="str">
        <f t="shared" si="442"/>
        <v>飞蛾模型</v>
      </c>
      <c r="H7057" s="6" t="str">
        <f>IF(IFERROR(VLOOKUP(B7057,总表!A:D,4,0),"露易")=0," ",IFERROR(VLOOKUP(B7057,总表!A:D,4,0),"-"))</f>
        <v> </v>
      </c>
      <c r="I7057" s="6" t="str">
        <f t="shared" si="443"/>
        <v> </v>
      </c>
    </row>
    <row r="7058" spans="1:9">
      <c r="A7058" s="6">
        <v>7057</v>
      </c>
      <c r="B7058" s="47" t="str">
        <f t="shared" si="440"/>
        <v>00001B91</v>
      </c>
      <c r="C7058" s="47" t="str">
        <f>IFERROR(VLOOKUP(B7058,总表!A:B,2,0),"-")</f>
        <v>昆虫模型</v>
      </c>
      <c r="D7058" s="6" t="str">
        <f t="shared" si="441"/>
        <v>昆虫模型</v>
      </c>
      <c r="E7058" s="51" t="str">
        <f>IFERROR(VLOOKUP(B7058,总表!A:D,3,0),"-")</f>
        <v>龙虱模型</v>
      </c>
      <c r="F7058" s="51" t="str">
        <f t="shared" si="442"/>
        <v>龙虱模型</v>
      </c>
      <c r="H7058" s="6" t="str">
        <f>IF(IFERROR(VLOOKUP(B7058,总表!A:D,4,0),"露易")=0," ",IFERROR(VLOOKUP(B7058,总表!A:D,4,0),"-"))</f>
        <v> </v>
      </c>
      <c r="I7058" s="6" t="str">
        <f t="shared" si="443"/>
        <v> </v>
      </c>
    </row>
    <row r="7059" spans="1:9">
      <c r="A7059" s="6">
        <v>7058</v>
      </c>
      <c r="B7059" s="47" t="str">
        <f t="shared" si="440"/>
        <v>00001B92</v>
      </c>
      <c r="C7059" s="47" t="str">
        <f>IFERROR(VLOOKUP(B7059,总表!A:B,2,0),"-")</f>
        <v>昆虫模型</v>
      </c>
      <c r="D7059" s="6" t="str">
        <f t="shared" si="441"/>
        <v>昆虫模型</v>
      </c>
      <c r="E7059" s="51" t="str">
        <f>IFERROR(VLOOKUP(B7059,总表!A:D,3,0),"-")</f>
        <v>绿胸晏蜓模型</v>
      </c>
      <c r="F7059" s="51" t="str">
        <f t="shared" si="442"/>
        <v>绿胸晏蜓模型</v>
      </c>
      <c r="H7059" s="6" t="str">
        <f>IF(IFERROR(VLOOKUP(B7059,总表!A:D,4,0),"露易")=0," ",IFERROR(VLOOKUP(B7059,总表!A:D,4,0),"-"))</f>
        <v> </v>
      </c>
      <c r="I7059" s="6" t="str">
        <f t="shared" si="443"/>
        <v> </v>
      </c>
    </row>
    <row r="7060" spans="1:9">
      <c r="A7060" s="6">
        <v>7059</v>
      </c>
      <c r="B7060" s="47" t="str">
        <f t="shared" si="440"/>
        <v>00001B93</v>
      </c>
      <c r="C7060" s="47" t="str">
        <f>IFERROR(VLOOKUP(B7060,总表!A:B,2,0),"-")</f>
        <v>昆虫模型</v>
      </c>
      <c r="D7060" s="6" t="str">
        <f t="shared" si="441"/>
        <v>昆虫模型</v>
      </c>
      <c r="E7060" s="6" t="str">
        <f>IFERROR(VLOOKUP(B7060,总表!A:D,3,0),"-")</f>
        <v>巨大花金龟模型</v>
      </c>
      <c r="F7060" s="6" t="str">
        <f t="shared" si="442"/>
        <v>巨大花金龟模型</v>
      </c>
      <c r="H7060" s="6" t="str">
        <f>IF(IFERROR(VLOOKUP(B7060,总表!A:D,4,0),"露易")=0," ",IFERROR(VLOOKUP(B7060,总表!A:D,4,0),"-"))</f>
        <v> </v>
      </c>
      <c r="I7060" s="6" t="str">
        <f t="shared" si="443"/>
        <v> </v>
      </c>
    </row>
    <row r="7061" spans="1:9">
      <c r="A7061" s="6">
        <v>7060</v>
      </c>
      <c r="B7061" s="47" t="str">
        <f t="shared" si="440"/>
        <v>00001B94</v>
      </c>
      <c r="C7061" s="47" t="str">
        <f>IFERROR(VLOOKUP(B7061,总表!A:B,2,0),"-")</f>
        <v>昆虫模型</v>
      </c>
      <c r="D7061" s="6" t="str">
        <f t="shared" si="441"/>
        <v>昆虫模型</v>
      </c>
      <c r="E7061" s="51" t="str">
        <f>IFERROR(VLOOKUP(B7061,总表!A:D,3,0),"-")</f>
        <v>苍蝇模型</v>
      </c>
      <c r="F7061" s="51" t="str">
        <f t="shared" si="442"/>
        <v>苍蝇模型</v>
      </c>
      <c r="H7061" s="6" t="str">
        <f>IF(IFERROR(VLOOKUP(B7061,总表!A:D,4,0),"露易")=0," ",IFERROR(VLOOKUP(B7061,总表!A:D,4,0),"-"))</f>
        <v> </v>
      </c>
      <c r="I7061" s="6" t="str">
        <f t="shared" si="443"/>
        <v> </v>
      </c>
    </row>
    <row r="7062" spans="1:9">
      <c r="A7062" s="6">
        <v>7061</v>
      </c>
      <c r="B7062" s="47" t="str">
        <f t="shared" si="440"/>
        <v>00001B95</v>
      </c>
      <c r="C7062" s="47" t="str">
        <f>IFERROR(VLOOKUP(B7062,总表!A:B,2,0),"-")</f>
        <v>昆虫模型</v>
      </c>
      <c r="D7062" s="6" t="str">
        <f t="shared" si="441"/>
        <v>昆虫模型</v>
      </c>
      <c r="E7062" s="51" t="str">
        <f>IFERROR(VLOOKUP(B7062,总表!A:D,3,0),"-")</f>
        <v>兰花螳螂模型</v>
      </c>
      <c r="F7062" s="51" t="str">
        <f t="shared" si="442"/>
        <v>兰花螳螂模型</v>
      </c>
      <c r="H7062" s="6" t="str">
        <f>IF(IFERROR(VLOOKUP(B7062,总表!A:D,4,0),"露易")=0," ",IFERROR(VLOOKUP(B7062,总表!A:D,4,0),"-"))</f>
        <v> </v>
      </c>
      <c r="I7062" s="6" t="str">
        <f t="shared" si="443"/>
        <v> </v>
      </c>
    </row>
    <row r="7063" spans="1:9">
      <c r="A7063" s="6">
        <v>7062</v>
      </c>
      <c r="B7063" s="47" t="str">
        <f t="shared" si="440"/>
        <v>00001B96</v>
      </c>
      <c r="C7063" s="47" t="str">
        <f>IFERROR(VLOOKUP(B7063,总表!A:B,2,0),"-")</f>
        <v>昆虫模型</v>
      </c>
      <c r="D7063" s="6" t="str">
        <f t="shared" si="441"/>
        <v>昆虫模型</v>
      </c>
      <c r="E7063" s="6" t="str">
        <f>IFERROR(VLOOKUP(B7063,总表!A:D,3,0),"-")</f>
        <v>虎甲虫模型</v>
      </c>
      <c r="F7063" s="6" t="str">
        <f t="shared" si="442"/>
        <v>虎甲虫模型</v>
      </c>
      <c r="H7063" s="6" t="str">
        <f>IF(IFERROR(VLOOKUP(B7063,总表!A:D,4,0),"露易")=0," ",IFERROR(VLOOKUP(B7063,总表!A:D,4,0),"-"))</f>
        <v> </v>
      </c>
      <c r="I7063" s="6" t="str">
        <f t="shared" si="443"/>
        <v> </v>
      </c>
    </row>
    <row r="7064" spans="1:9">
      <c r="A7064" s="6">
        <v>7063</v>
      </c>
      <c r="B7064" s="47" t="str">
        <f t="shared" si="440"/>
        <v>00001B97</v>
      </c>
      <c r="C7064" s="47" t="str">
        <f>IFERROR(VLOOKUP(B7064,总表!A:B,2,0),"-")</f>
        <v>昆虫模型</v>
      </c>
      <c r="D7064" s="6" t="str">
        <f t="shared" si="441"/>
        <v>昆虫模型</v>
      </c>
      <c r="E7064" s="6" t="str">
        <f>IFERROR(VLOOKUP(B7064,总表!A:D,3,0),"-")</f>
        <v>暮蝉模型</v>
      </c>
      <c r="F7064" s="6" t="str">
        <f t="shared" si="442"/>
        <v>暮蝉模型</v>
      </c>
      <c r="H7064" s="6" t="str">
        <f>IF(IFERROR(VLOOKUP(B7064,总表!A:D,4,0),"露易")=0," ",IFERROR(VLOOKUP(B7064,总表!A:D,4,0),"-"))</f>
        <v> </v>
      </c>
      <c r="I7064" s="6" t="str">
        <f t="shared" si="443"/>
        <v> </v>
      </c>
    </row>
    <row r="7065" spans="1:9">
      <c r="A7065" s="6">
        <v>7064</v>
      </c>
      <c r="B7065" s="47" t="str">
        <f t="shared" si="440"/>
        <v>00001B98</v>
      </c>
      <c r="C7065" s="47" t="str">
        <f>IFERROR(VLOOKUP(B7065,总表!A:B,2,0),"-")</f>
        <v>昆虫模型</v>
      </c>
      <c r="D7065" s="6" t="str">
        <f t="shared" si="441"/>
        <v>昆虫模型</v>
      </c>
      <c r="E7065" s="51" t="str">
        <f>IFERROR(VLOOKUP(B7065,总表!A:D,3,0),"-")</f>
        <v>细身赤锹形虫模型</v>
      </c>
      <c r="F7065" s="51" t="str">
        <f t="shared" si="442"/>
        <v>细身赤锹形虫模型</v>
      </c>
      <c r="H7065" s="6" t="str">
        <f>IF(IFERROR(VLOOKUP(B7065,总表!A:D,4,0),"露易")=0," ",IFERROR(VLOOKUP(B7065,总表!A:D,4,0),"-"))</f>
        <v> </v>
      </c>
      <c r="I7065" s="6" t="str">
        <f t="shared" si="443"/>
        <v> </v>
      </c>
    </row>
    <row r="7066" spans="1:9">
      <c r="A7066" s="6">
        <v>7065</v>
      </c>
      <c r="B7066" s="47" t="str">
        <f t="shared" si="440"/>
        <v>00001B99</v>
      </c>
      <c r="C7066" s="47" t="str">
        <f>IFERROR(VLOOKUP(B7066,总表!A:B,2,0),"-")</f>
        <v>昆虫模型</v>
      </c>
      <c r="D7066" s="6" t="str">
        <f t="shared" si="441"/>
        <v>昆虫模型</v>
      </c>
      <c r="E7066" s="51" t="str">
        <f>IFERROR(VLOOKUP(B7066,总表!A:D,3,0),"-")</f>
        <v>萤火虫模型</v>
      </c>
      <c r="F7066" s="51" t="str">
        <f t="shared" si="442"/>
        <v>萤火虫模型</v>
      </c>
      <c r="H7066" s="6" t="str">
        <f>IF(IFERROR(VLOOKUP(B7066,总表!A:D,4,0),"露易")=0," ",IFERROR(VLOOKUP(B7066,总表!A:D,4,0),"-"))</f>
        <v> </v>
      </c>
      <c r="I7066" s="6" t="str">
        <f t="shared" si="443"/>
        <v> </v>
      </c>
    </row>
    <row r="7067" spans="1:9">
      <c r="A7067" s="6">
        <v>7066</v>
      </c>
      <c r="B7067" s="47" t="str">
        <f t="shared" si="440"/>
        <v>00001B9A</v>
      </c>
      <c r="C7067" s="47" t="str">
        <f>IFERROR(VLOOKUP(B7067,总表!A:B,2,0),"-")</f>
        <v>昆虫模型</v>
      </c>
      <c r="D7067" s="6" t="str">
        <f t="shared" si="441"/>
        <v>昆虫模型</v>
      </c>
      <c r="E7067" s="6" t="str">
        <f>IFERROR(VLOOKUP(B7067,总表!A:D,3,0),"-")</f>
        <v>蜣螂模型</v>
      </c>
      <c r="F7067" s="6" t="str">
        <f t="shared" si="442"/>
        <v>蜣螂模型</v>
      </c>
      <c r="H7067" s="6" t="str">
        <f>IF(IFERROR(VLOOKUP(B7067,总表!A:D,4,0),"露易")=0," ",IFERROR(VLOOKUP(B7067,总表!A:D,4,0),"-"))</f>
        <v> </v>
      </c>
      <c r="I7067" s="6" t="str">
        <f t="shared" si="443"/>
        <v> </v>
      </c>
    </row>
    <row r="7068" spans="1:9">
      <c r="A7068" s="6">
        <v>7067</v>
      </c>
      <c r="B7068" s="47" t="str">
        <f t="shared" si="440"/>
        <v>00001B9B</v>
      </c>
      <c r="C7068" s="47" t="str">
        <f>IFERROR(VLOOKUP(B7068,总表!A:B,2,0),"-")</f>
        <v>昆虫模型</v>
      </c>
      <c r="D7068" s="6" t="str">
        <f t="shared" si="441"/>
        <v>昆虫模型</v>
      </c>
      <c r="E7068" s="6" t="str">
        <f>IFERROR(VLOOKUP(B7068,总表!A:D,3,0),"-")</f>
        <v>稻蝗模型</v>
      </c>
      <c r="F7068" s="6" t="str">
        <f t="shared" si="442"/>
        <v>稻蝗模型</v>
      </c>
      <c r="H7068" s="6" t="str">
        <f>IF(IFERROR(VLOOKUP(B7068,总表!A:D,4,0),"露易")=0," ",IFERROR(VLOOKUP(B7068,总表!A:D,4,0),"-"))</f>
        <v> </v>
      </c>
      <c r="I7068" s="6" t="str">
        <f t="shared" si="443"/>
        <v> </v>
      </c>
    </row>
    <row r="7069" spans="1:9">
      <c r="A7069" s="6">
        <v>7068</v>
      </c>
      <c r="B7069" s="47" t="str">
        <f t="shared" si="440"/>
        <v>00001B9C</v>
      </c>
      <c r="C7069" s="47" t="str">
        <f>IFERROR(VLOOKUP(B7069,总表!A:B,2,0),"-")</f>
        <v>昆虫模型</v>
      </c>
      <c r="D7069" s="6" t="str">
        <f t="shared" si="441"/>
        <v>昆虫模型</v>
      </c>
      <c r="E7069" s="6" t="str">
        <f>IFERROR(VLOOKUP(B7069,总表!A:D,3,0),"-")</f>
        <v>螳螂模型</v>
      </c>
      <c r="F7069" s="6" t="str">
        <f t="shared" si="442"/>
        <v>螳螂模型</v>
      </c>
      <c r="H7069" s="6" t="str">
        <f>IF(IFERROR(VLOOKUP(B7069,总表!A:D,4,0),"露易")=0," ",IFERROR(VLOOKUP(B7069,总表!A:D,4,0),"-"))</f>
        <v> </v>
      </c>
      <c r="I7069" s="6" t="str">
        <f t="shared" si="443"/>
        <v> </v>
      </c>
    </row>
    <row r="7070" spans="1:9">
      <c r="A7070" s="6">
        <v>7069</v>
      </c>
      <c r="B7070" s="47" t="str">
        <f t="shared" si="440"/>
        <v>00001B9D</v>
      </c>
      <c r="C7070" s="47" t="str">
        <f>IFERROR(VLOOKUP(B7070,总表!A:B,2,0),"-")</f>
        <v>昆虫模型</v>
      </c>
      <c r="D7070" s="6" t="str">
        <f t="shared" si="441"/>
        <v>昆虫模型</v>
      </c>
      <c r="E7070" s="6" t="str">
        <f>IFERROR(VLOOKUP(B7070,总表!A:D,3,0),"-")</f>
        <v>椿象模型</v>
      </c>
      <c r="F7070" s="6" t="str">
        <f t="shared" si="442"/>
        <v>椿象模型</v>
      </c>
      <c r="H7070" s="6" t="str">
        <f>IF(IFERROR(VLOOKUP(B7070,总表!A:D,4,0),"露易")=0," ",IFERROR(VLOOKUP(B7070,总表!A:D,4,0),"-"))</f>
        <v> </v>
      </c>
      <c r="I7070" s="6" t="str">
        <f t="shared" si="443"/>
        <v> </v>
      </c>
    </row>
    <row r="7071" spans="1:9">
      <c r="A7071" s="6">
        <v>7070</v>
      </c>
      <c r="B7071" s="47" t="str">
        <f t="shared" si="440"/>
        <v>00001B9E</v>
      </c>
      <c r="C7071" s="47" t="str">
        <f>IFERROR(VLOOKUP(B7071,总表!A:B,2,0),"-")</f>
        <v>昆虫模型</v>
      </c>
      <c r="D7071" s="6" t="str">
        <f t="shared" si="441"/>
        <v>昆虫模型</v>
      </c>
      <c r="E7071" s="6" t="str">
        <f>IFERROR(VLOOKUP(B7071,总表!A:D,3,0),"-")</f>
        <v>星天牛模型</v>
      </c>
      <c r="F7071" s="6" t="str">
        <f t="shared" si="442"/>
        <v>星天牛模型</v>
      </c>
      <c r="H7071" s="6" t="str">
        <f>IF(IFERROR(VLOOKUP(B7071,总表!A:D,4,0),"露易")=0," ",IFERROR(VLOOKUP(B7071,总表!A:D,4,0),"-"))</f>
        <v> </v>
      </c>
      <c r="I7071" s="6" t="str">
        <f t="shared" si="443"/>
        <v> </v>
      </c>
    </row>
    <row r="7072" spans="1:9">
      <c r="A7072" s="6">
        <v>7071</v>
      </c>
      <c r="B7072" s="47" t="str">
        <f t="shared" si="440"/>
        <v>00001B9F</v>
      </c>
      <c r="C7072" s="47" t="str">
        <f>IFERROR(VLOOKUP(B7072,总表!A:B,2,0),"-")</f>
        <v>昆虫模型</v>
      </c>
      <c r="D7072" s="6" t="str">
        <f t="shared" si="441"/>
        <v>昆虫模型</v>
      </c>
      <c r="E7072" s="51" t="str">
        <f>IFERROR(VLOOKUP(B7072,总表!A:D,3,0),"-")</f>
        <v>乌鸦凤蝶模型</v>
      </c>
      <c r="F7072" s="51" t="str">
        <f t="shared" si="442"/>
        <v>乌鸦凤蝶模型</v>
      </c>
      <c r="H7072" s="6" t="str">
        <f>IF(IFERROR(VLOOKUP(B7072,总表!A:D,4,0),"露易")=0," ",IFERROR(VLOOKUP(B7072,总表!A:D,4,0),"-"))</f>
        <v> </v>
      </c>
      <c r="I7072" s="6" t="str">
        <f t="shared" si="443"/>
        <v> </v>
      </c>
    </row>
    <row r="7073" spans="1:9">
      <c r="A7073" s="6">
        <v>7072</v>
      </c>
      <c r="B7073" s="47" t="str">
        <f t="shared" si="440"/>
        <v>00001BA0</v>
      </c>
      <c r="C7073" s="47" t="str">
        <f>IFERROR(VLOOKUP(B7073,总表!A:B,2,0),"-")</f>
        <v>昆虫模型</v>
      </c>
      <c r="D7073" s="6" t="str">
        <f t="shared" si="441"/>
        <v>昆虫模型</v>
      </c>
      <c r="E7073" s="51" t="str">
        <f>IFERROR(VLOOKUP(B7073,总表!A:D,3,0),"-")</f>
        <v>蜗牛模型</v>
      </c>
      <c r="F7073" s="51" t="str">
        <f t="shared" si="442"/>
        <v>蜗牛模型</v>
      </c>
      <c r="H7073" s="6" t="str">
        <f>IF(IFERROR(VLOOKUP(B7073,总表!A:D,4,0),"露易")=0," ",IFERROR(VLOOKUP(B7073,总表!A:D,4,0),"-"))</f>
        <v> </v>
      </c>
      <c r="I7073" s="6" t="str">
        <f t="shared" si="443"/>
        <v> </v>
      </c>
    </row>
    <row r="7074" spans="1:9">
      <c r="A7074" s="6">
        <v>7073</v>
      </c>
      <c r="B7074" s="47" t="str">
        <f t="shared" si="440"/>
        <v>00001BA1</v>
      </c>
      <c r="C7074" s="47" t="str">
        <f>IFERROR(VLOOKUP(B7074,总表!A:B,2,0),"-")</f>
        <v>昆虫模型</v>
      </c>
      <c r="D7074" s="6" t="str">
        <f t="shared" si="441"/>
        <v>昆虫模型</v>
      </c>
      <c r="E7074" s="6" t="str">
        <f>IFERROR(VLOOKUP(B7074,总表!A:D,3,0),"-")</f>
        <v>蚱蜢模型</v>
      </c>
      <c r="F7074" s="6" t="str">
        <f t="shared" si="442"/>
        <v>蚱蜢模型</v>
      </c>
      <c r="H7074" s="6" t="str">
        <f>IF(IFERROR(VLOOKUP(B7074,总表!A:D,4,0),"露易")=0," ",IFERROR(VLOOKUP(B7074,总表!A:D,4,0),"-"))</f>
        <v> </v>
      </c>
      <c r="I7074" s="6" t="str">
        <f t="shared" si="443"/>
        <v> </v>
      </c>
    </row>
    <row r="7075" spans="1:9">
      <c r="A7075" s="6">
        <v>7074</v>
      </c>
      <c r="B7075" s="47" t="str">
        <f t="shared" si="440"/>
        <v>00001BA2</v>
      </c>
      <c r="C7075" s="47" t="str">
        <f>IFERROR(VLOOKUP(B7075,总表!A:B,2,0),"-")</f>
        <v>昆虫模型</v>
      </c>
      <c r="D7075" s="6" t="str">
        <f t="shared" si="441"/>
        <v>昆虫模型</v>
      </c>
      <c r="E7075" s="6" t="str">
        <f>IFERROR(VLOOKUP(B7075,总表!A:D,3,0),"-")</f>
        <v>雪隐金龟模型</v>
      </c>
      <c r="F7075" s="6" t="str">
        <f t="shared" si="442"/>
        <v>雪隐金龟模型</v>
      </c>
      <c r="H7075" s="6" t="str">
        <f>IF(IFERROR(VLOOKUP(B7075,总表!A:D,4,0),"露易")=0," ",IFERROR(VLOOKUP(B7075,总表!A:D,4,0),"-"))</f>
        <v> </v>
      </c>
      <c r="I7075" s="6" t="str">
        <f t="shared" si="443"/>
        <v> </v>
      </c>
    </row>
    <row r="7076" spans="1:9">
      <c r="A7076" s="6">
        <v>7075</v>
      </c>
      <c r="B7076" s="47" t="str">
        <f t="shared" si="440"/>
        <v>00001BA3</v>
      </c>
      <c r="C7076" s="47" t="str">
        <f>IFERROR(VLOOKUP(B7076,总表!A:B,2,0),"-")</f>
        <v>昆虫模型</v>
      </c>
      <c r="D7076" s="6" t="str">
        <f t="shared" si="441"/>
        <v>昆虫模型</v>
      </c>
      <c r="E7076" s="6" t="str">
        <f>IFERROR(VLOOKUP(B7076,总表!A:D,3,0),"-")</f>
        <v>高卡萨斯南洋大兜虫模型</v>
      </c>
      <c r="F7076" s="6" t="str">
        <f t="shared" si="442"/>
        <v>高卡萨斯南洋大兜虫模型</v>
      </c>
      <c r="H7076" s="6" t="str">
        <f>IF(IFERROR(VLOOKUP(B7076,总表!A:D,4,0),"露易")=0," ",IFERROR(VLOOKUP(B7076,总表!A:D,4,0),"-"))</f>
        <v> </v>
      </c>
      <c r="I7076" s="6" t="str">
        <f t="shared" si="443"/>
        <v> </v>
      </c>
    </row>
    <row r="7077" spans="1:9">
      <c r="A7077" s="6">
        <v>7076</v>
      </c>
      <c r="B7077" s="47" t="str">
        <f t="shared" si="440"/>
        <v>00001BA4</v>
      </c>
      <c r="C7077" s="47" t="str">
        <f>IFERROR(VLOOKUP(B7077,总表!A:B,2,0),"-")</f>
        <v>昆虫模型</v>
      </c>
      <c r="D7077" s="6" t="str">
        <f t="shared" si="441"/>
        <v>昆虫模型</v>
      </c>
      <c r="E7077" s="6" t="str">
        <f>IFERROR(VLOOKUP(B7077,总表!A:D,3,0),"-")</f>
        <v>叶竹节虫模型</v>
      </c>
      <c r="F7077" s="6" t="str">
        <f t="shared" si="442"/>
        <v>叶竹节虫模型</v>
      </c>
      <c r="H7077" s="6" t="str">
        <f>IF(IFERROR(VLOOKUP(B7077,总表!A:D,4,0),"露易")=0," ",IFERROR(VLOOKUP(B7077,总表!A:D,4,0),"-"))</f>
        <v> </v>
      </c>
      <c r="I7077" s="6" t="str">
        <f t="shared" si="443"/>
        <v> </v>
      </c>
    </row>
    <row r="7078" spans="1:9">
      <c r="A7078" s="6">
        <v>7077</v>
      </c>
      <c r="B7078" s="47" t="str">
        <f t="shared" si="440"/>
        <v>00001BA5</v>
      </c>
      <c r="C7078" s="47" t="str">
        <f>IFERROR(VLOOKUP(B7078,总表!A:B,2,0),"-")</f>
        <v>昆虫模型</v>
      </c>
      <c r="D7078" s="6" t="str">
        <f t="shared" si="441"/>
        <v>昆虫模型</v>
      </c>
      <c r="E7078" s="6" t="str">
        <f>IFERROR(VLOOKUP(B7078,总表!A:D,3,0),"-")</f>
        <v>蟋蟀模型</v>
      </c>
      <c r="F7078" s="6" t="str">
        <f t="shared" si="442"/>
        <v>蟋蟀模型</v>
      </c>
      <c r="H7078" s="6" t="str">
        <f>IF(IFERROR(VLOOKUP(B7078,总表!A:D,4,0),"露易")=0," ",IFERROR(VLOOKUP(B7078,总表!A:D,4,0),"-"))</f>
        <v> </v>
      </c>
      <c r="I7078" s="6" t="str">
        <f t="shared" si="443"/>
        <v> </v>
      </c>
    </row>
    <row r="7079" spans="1:9">
      <c r="A7079" s="6">
        <v>7078</v>
      </c>
      <c r="B7079" s="47" t="str">
        <f t="shared" si="440"/>
        <v>00001BA6</v>
      </c>
      <c r="C7079" s="47" t="str">
        <f>IFERROR(VLOOKUP(B7079,总表!A:B,2,0),"-")</f>
        <v>昆虫模型</v>
      </c>
      <c r="D7079" s="6" t="str">
        <f t="shared" si="441"/>
        <v>昆虫模型</v>
      </c>
      <c r="E7079" s="6" t="str">
        <f>IFERROR(VLOOKUP(B7079,总表!A:D,3,0),"-")</f>
        <v>熊蝉模型</v>
      </c>
      <c r="F7079" s="6" t="str">
        <f t="shared" si="442"/>
        <v>熊蝉模型</v>
      </c>
      <c r="H7079" s="6" t="str">
        <f>IF(IFERROR(VLOOKUP(B7079,总表!A:D,4,0),"露易")=0," ",IFERROR(VLOOKUP(B7079,总表!A:D,4,0),"-"))</f>
        <v> </v>
      </c>
      <c r="I7079" s="6" t="str">
        <f t="shared" si="443"/>
        <v> </v>
      </c>
    </row>
    <row r="7080" spans="1:9">
      <c r="A7080" s="6">
        <v>7079</v>
      </c>
      <c r="B7080" s="47" t="str">
        <f t="shared" si="440"/>
        <v>00001BA7</v>
      </c>
      <c r="C7080" s="47" t="str">
        <f>IFERROR(VLOOKUP(B7080,总表!A:B,2,0),"-")</f>
        <v>昆虫模型</v>
      </c>
      <c r="D7080" s="6" t="str">
        <f t="shared" si="441"/>
        <v>昆虫模型</v>
      </c>
      <c r="E7080" s="6" t="str">
        <f>IFERROR(VLOOKUP(B7080,总表!A:D,3,0),"-")</f>
        <v>蜘蛛模型</v>
      </c>
      <c r="F7080" s="6" t="str">
        <f t="shared" si="442"/>
        <v>蜘蛛模型</v>
      </c>
      <c r="H7080" s="6" t="str">
        <f>IF(IFERROR(VLOOKUP(B7080,总表!A:D,4,0),"露易")=0," ",IFERROR(VLOOKUP(B7080,总表!A:D,4,0),"-"))</f>
        <v> </v>
      </c>
      <c r="I7080" s="6" t="str">
        <f t="shared" si="443"/>
        <v> </v>
      </c>
    </row>
    <row r="7081" spans="1:9">
      <c r="A7081" s="6">
        <v>7080</v>
      </c>
      <c r="B7081" s="47" t="str">
        <f t="shared" si="440"/>
        <v>00001BA8</v>
      </c>
      <c r="C7081" s="47" t="str">
        <f>IFERROR(VLOOKUP(B7081,总表!A:B,2,0),"-")</f>
        <v>昆虫模型</v>
      </c>
      <c r="D7081" s="6" t="str">
        <f t="shared" si="441"/>
        <v>昆虫模型</v>
      </c>
      <c r="E7081" s="6" t="str">
        <f>IFERROR(VLOOKUP(B7081,总表!A:D,3,0),"-")</f>
        <v>彩袄蛱蝶模型</v>
      </c>
      <c r="F7081" s="6" t="str">
        <f t="shared" si="442"/>
        <v>彩袄蛱蝶模型</v>
      </c>
      <c r="H7081" s="6" t="str">
        <f>IF(IFERROR(VLOOKUP(B7081,总表!A:D,4,0),"露易")=0," ",IFERROR(VLOOKUP(B7081,总表!A:D,4,0),"-"))</f>
        <v> </v>
      </c>
      <c r="I7081" s="6" t="str">
        <f t="shared" si="443"/>
        <v> </v>
      </c>
    </row>
    <row r="7082" spans="1:9">
      <c r="A7082" s="6">
        <v>7081</v>
      </c>
      <c r="B7082" s="47" t="str">
        <f t="shared" si="440"/>
        <v>00001BA9</v>
      </c>
      <c r="C7082" s="47" t="str">
        <f>IFERROR(VLOOKUP(B7082,总表!A:B,2,0),"-")</f>
        <v>昆虫模型</v>
      </c>
      <c r="D7082" s="6" t="str">
        <f t="shared" si="441"/>
        <v>昆虫模型</v>
      </c>
      <c r="E7082" s="6" t="str">
        <f>IFERROR(VLOOKUP(B7082,总表!A:D,3,0),"-")</f>
        <v>斑透翅蝉模型</v>
      </c>
      <c r="F7082" s="6" t="str">
        <f t="shared" si="442"/>
        <v>斑透翅蝉模型</v>
      </c>
      <c r="H7082" s="6" t="str">
        <f>IF(IFERROR(VLOOKUP(B7082,总表!A:D,4,0),"露易")=0," ",IFERROR(VLOOKUP(B7082,总表!A:D,4,0),"-"))</f>
        <v> </v>
      </c>
      <c r="I7082" s="6" t="str">
        <f t="shared" si="443"/>
        <v> </v>
      </c>
    </row>
    <row r="7083" spans="1:9">
      <c r="A7083" s="6">
        <v>7082</v>
      </c>
      <c r="B7083" s="47" t="str">
        <f t="shared" si="440"/>
        <v>00001BAA</v>
      </c>
      <c r="C7083" s="47" t="str">
        <f>IFERROR(VLOOKUP(B7083,总表!A:B,2,0),"-")</f>
        <v>昆虫模型</v>
      </c>
      <c r="D7083" s="6" t="str">
        <f t="shared" si="441"/>
        <v>昆虫模型</v>
      </c>
      <c r="E7083" s="6" t="str">
        <f>IFERROR(VLOOKUP(B7083,总表!A:D,3,0),"-")</f>
        <v>蓑衣虫模型</v>
      </c>
      <c r="F7083" s="6" t="str">
        <f t="shared" si="442"/>
        <v>蓑衣虫模型</v>
      </c>
      <c r="H7083" s="6" t="str">
        <f>IF(IFERROR(VLOOKUP(B7083,总表!A:D,4,0),"露易")=0," ",IFERROR(VLOOKUP(B7083,总表!A:D,4,0),"-"))</f>
        <v> </v>
      </c>
      <c r="I7083" s="6" t="str">
        <f t="shared" si="443"/>
        <v> </v>
      </c>
    </row>
    <row r="7084" spans="1:9">
      <c r="A7084" s="6">
        <v>7083</v>
      </c>
      <c r="B7084" s="47" t="str">
        <f t="shared" si="440"/>
        <v>00001BAB</v>
      </c>
      <c r="C7084" s="47" t="str">
        <f>IFERROR(VLOOKUP(B7084,总表!A:B,2,0),"-")</f>
        <v>昆虫模型</v>
      </c>
      <c r="D7084" s="6" t="str">
        <f t="shared" si="441"/>
        <v>昆虫模型</v>
      </c>
      <c r="E7084" s="6" t="str">
        <f>IFERROR(VLOOKUP(B7084,总表!A:D,3,0),"-")</f>
        <v>深山锹形虫模型</v>
      </c>
      <c r="F7084" s="6" t="str">
        <f t="shared" si="442"/>
        <v>深山锹形虫模型</v>
      </c>
      <c r="H7084" s="6" t="str">
        <f>IF(IFERROR(VLOOKUP(B7084,总表!A:D,4,0),"露易")=0," ",IFERROR(VLOOKUP(B7084,总表!A:D,4,0),"-"))</f>
        <v> </v>
      </c>
      <c r="I7084" s="6" t="str">
        <f t="shared" si="443"/>
        <v> </v>
      </c>
    </row>
    <row r="7085" spans="1:9">
      <c r="A7085" s="6">
        <v>7084</v>
      </c>
      <c r="B7085" s="47" t="str">
        <f t="shared" si="440"/>
        <v>00001BAC</v>
      </c>
      <c r="C7085" s="47" t="str">
        <f>IFERROR(VLOOKUP(B7085,总表!A:B,2,0),"-")</f>
        <v>昆虫模型</v>
      </c>
      <c r="D7085" s="6" t="str">
        <f t="shared" si="441"/>
        <v>昆虫模型</v>
      </c>
      <c r="E7085" s="6" t="str">
        <f>IFERROR(VLOOKUP(B7085,总表!A:D,3,0),"-")</f>
        <v>斑缘点粉蝶模型</v>
      </c>
      <c r="F7085" s="6" t="str">
        <f t="shared" si="442"/>
        <v>斑缘点粉蝶模型</v>
      </c>
      <c r="H7085" s="6" t="str">
        <f>IF(IFERROR(VLOOKUP(B7085,总表!A:D,4,0),"露易")=0," ",IFERROR(VLOOKUP(B7085,总表!A:D,4,0),"-"))</f>
        <v> </v>
      </c>
      <c r="I7085" s="6" t="str">
        <f t="shared" si="443"/>
        <v> </v>
      </c>
    </row>
    <row r="7086" spans="1:9">
      <c r="A7086" s="6">
        <v>7085</v>
      </c>
      <c r="B7086" s="47" t="str">
        <f t="shared" si="440"/>
        <v>00001BAD</v>
      </c>
      <c r="C7086" s="47" t="str">
        <f>IFERROR(VLOOKUP(B7086,总表!A:B,2,0),"-")</f>
        <v>昆虫模型</v>
      </c>
      <c r="D7086" s="6" t="str">
        <f t="shared" si="441"/>
        <v>昆虫模型</v>
      </c>
      <c r="E7086" s="6" t="str">
        <f>IFERROR(VLOOKUP(B7086,总表!A:D,3,0),"-")</f>
        <v>白粉蝶模型</v>
      </c>
      <c r="F7086" s="6" t="str">
        <f t="shared" si="442"/>
        <v>白粉蝶模型</v>
      </c>
      <c r="H7086" s="6" t="str">
        <f>IF(IFERROR(VLOOKUP(B7086,总表!A:D,4,0),"露易")=0," ",IFERROR(VLOOKUP(B7086,总表!A:D,4,0),"-"))</f>
        <v> </v>
      </c>
      <c r="I7086" s="6" t="str">
        <f t="shared" si="443"/>
        <v> </v>
      </c>
    </row>
    <row r="7087" spans="1:9">
      <c r="A7087" s="6">
        <v>7086</v>
      </c>
      <c r="B7087" s="47" t="str">
        <f t="shared" si="440"/>
        <v>00001BAE</v>
      </c>
      <c r="C7087" s="47" t="str">
        <f>IFERROR(VLOOKUP(B7087,总表!A:B,2,0),"-")</f>
        <v>昆虫模型</v>
      </c>
      <c r="D7087" s="6" t="str">
        <f t="shared" si="441"/>
        <v>昆虫模型</v>
      </c>
      <c r="E7087" s="6" t="str">
        <f>IFERROR(VLOOKUP(B7087,总表!A:D,3,0),"-")</f>
        <v>大蓝闪蝶模型</v>
      </c>
      <c r="F7087" s="6" t="str">
        <f t="shared" si="442"/>
        <v>大蓝闪蝶模型</v>
      </c>
      <c r="H7087" s="6" t="str">
        <f>IF(IFERROR(VLOOKUP(B7087,总表!A:D,4,0),"露易")=0," ",IFERROR(VLOOKUP(B7087,总表!A:D,4,0),"-"))</f>
        <v> </v>
      </c>
      <c r="I7087" s="6" t="str">
        <f t="shared" si="443"/>
        <v> </v>
      </c>
    </row>
    <row r="7088" spans="1:9">
      <c r="A7088" s="6">
        <v>7087</v>
      </c>
      <c r="B7088" s="47" t="str">
        <f t="shared" si="440"/>
        <v>00001BAF</v>
      </c>
      <c r="C7088" s="47" t="str">
        <f>IFERROR(VLOOKUP(B7088,总表!A:B,2,0),"-")</f>
        <v>昆虫模型</v>
      </c>
      <c r="D7088" s="6" t="str">
        <f t="shared" si="441"/>
        <v>昆虫模型</v>
      </c>
      <c r="E7088" s="6" t="str">
        <f>IFERROR(VLOOKUP(B7088,总表!A:D,3,0),"-")</f>
        <v>竹节虫模型</v>
      </c>
      <c r="F7088" s="6" t="str">
        <f t="shared" si="442"/>
        <v>竹节虫模型</v>
      </c>
      <c r="H7088" s="6" t="str">
        <f>IF(IFERROR(VLOOKUP(B7088,总表!A:D,4,0),"露易")=0," ",IFERROR(VLOOKUP(B7088,总表!A:D,4,0),"-"))</f>
        <v> </v>
      </c>
      <c r="I7088" s="6" t="str">
        <f t="shared" si="443"/>
        <v> </v>
      </c>
    </row>
    <row r="7089" spans="1:9">
      <c r="A7089" s="6">
        <v>7088</v>
      </c>
      <c r="B7089" s="47" t="str">
        <f t="shared" si="440"/>
        <v>00001BB0</v>
      </c>
      <c r="C7089" s="47" t="str">
        <f>IFERROR(VLOOKUP(B7089,总表!A:B,2,0),"-")</f>
        <v>昆虫模型</v>
      </c>
      <c r="D7089" s="6" t="str">
        <f t="shared" si="441"/>
        <v>昆虫模型</v>
      </c>
      <c r="E7089" s="6" t="str">
        <f>IFERROR(VLOOKUP(B7089,总表!A:D,3,0),"-")</f>
        <v>彩虹锹形虫模型</v>
      </c>
      <c r="F7089" s="6" t="str">
        <f t="shared" si="442"/>
        <v>彩虹锹形虫模型</v>
      </c>
      <c r="H7089" s="6" t="str">
        <f>IF(IFERROR(VLOOKUP(B7089,总表!A:D,4,0),"露易")=0," ",IFERROR(VLOOKUP(B7089,总表!A:D,4,0),"-"))</f>
        <v> </v>
      </c>
      <c r="I7089" s="6" t="str">
        <f t="shared" si="443"/>
        <v> </v>
      </c>
    </row>
    <row r="7090" spans="1:9">
      <c r="A7090" s="6">
        <v>7089</v>
      </c>
      <c r="B7090" s="47" t="str">
        <f t="shared" si="440"/>
        <v>00001BB1</v>
      </c>
      <c r="C7090" s="47" t="str">
        <f>IFERROR(VLOOKUP(B7090,总表!A:B,2,0),"-")</f>
        <v>昆虫模型</v>
      </c>
      <c r="D7090" s="6" t="str">
        <f t="shared" si="441"/>
        <v>昆虫模型</v>
      </c>
      <c r="E7090" s="6" t="str">
        <f>IFERROR(VLOOKUP(B7090,总表!A:D,3,0),"-")</f>
        <v>蝼蛄模型</v>
      </c>
      <c r="F7090" s="6" t="str">
        <f t="shared" si="442"/>
        <v>蝼蛄模型</v>
      </c>
      <c r="H7090" s="6" t="str">
        <f>IF(IFERROR(VLOOKUP(B7090,总表!A:D,4,0),"露易")=0," ",IFERROR(VLOOKUP(B7090,总表!A:D,4,0),"-"))</f>
        <v> </v>
      </c>
      <c r="I7090" s="6" t="str">
        <f t="shared" si="443"/>
        <v> </v>
      </c>
    </row>
    <row r="7091" spans="1:9">
      <c r="A7091" s="6">
        <v>7090</v>
      </c>
      <c r="B7091" s="47" t="str">
        <f t="shared" si="440"/>
        <v>00001BB2</v>
      </c>
      <c r="C7091" s="47" t="str">
        <f>IFERROR(VLOOKUP(B7091,总表!A:B,2,0),"-")</f>
        <v>昆虫模型</v>
      </c>
      <c r="D7091" s="6" t="str">
        <f t="shared" si="441"/>
        <v>昆虫模型</v>
      </c>
      <c r="E7091" s="6" t="str">
        <f>IFERROR(VLOOKUP(B7091,总表!A:D,3,0),"-")</f>
        <v>巨大蜻蜓模型</v>
      </c>
      <c r="F7091" s="6" t="str">
        <f t="shared" si="442"/>
        <v>巨大蜻蜓模型</v>
      </c>
      <c r="H7091" s="6" t="str">
        <f>IF(IFERROR(VLOOKUP(B7091,总表!A:D,4,0),"露易")=0," ",IFERROR(VLOOKUP(B7091,总表!A:D,4,0),"-"))</f>
        <v> </v>
      </c>
      <c r="I7091" s="6" t="str">
        <f t="shared" si="443"/>
        <v> </v>
      </c>
    </row>
    <row r="7092" spans="1:9">
      <c r="A7092" s="6">
        <v>7091</v>
      </c>
      <c r="B7092" s="47" t="str">
        <f t="shared" si="440"/>
        <v>00001BB3</v>
      </c>
      <c r="C7092" s="47" t="str">
        <f>IFERROR(VLOOKUP(B7092,总表!A:B,2,0),"-")</f>
        <v>昆虫模型</v>
      </c>
      <c r="D7092" s="6" t="str">
        <f t="shared" si="441"/>
        <v>昆虫模型</v>
      </c>
      <c r="E7092" s="6" t="str">
        <f>IFERROR(VLOOKUP(B7092,总表!A:D,3,0),"-")</f>
        <v>大桦斑蝶模型</v>
      </c>
      <c r="F7092" s="6" t="str">
        <f t="shared" si="442"/>
        <v>大桦斑蝶模型</v>
      </c>
      <c r="H7092" s="6" t="str">
        <f>IF(IFERROR(VLOOKUP(B7092,总表!A:D,4,0),"露易")=0," ",IFERROR(VLOOKUP(B7092,总表!A:D,4,0),"-"))</f>
        <v> </v>
      </c>
      <c r="I7092" s="6" t="str">
        <f t="shared" si="443"/>
        <v> </v>
      </c>
    </row>
    <row r="7093" spans="1:9">
      <c r="A7093" s="6">
        <v>7092</v>
      </c>
      <c r="B7093" s="47" t="str">
        <f t="shared" si="440"/>
        <v>00001BB4</v>
      </c>
      <c r="C7093" s="47" t="str">
        <f>IFERROR(VLOOKUP(B7093,总表!A:B,2,0),"-")</f>
        <v>昆虫模型</v>
      </c>
      <c r="D7093" s="6" t="str">
        <f t="shared" si="441"/>
        <v>昆虫模型</v>
      </c>
      <c r="E7093" s="6" t="str">
        <f>IFERROR(VLOOKUP(B7093,总表!A:D,3,0),"-")</f>
        <v>大锹形虫模型</v>
      </c>
      <c r="F7093" s="6" t="str">
        <f t="shared" si="442"/>
        <v>大锹形虫模型</v>
      </c>
      <c r="H7093" s="6" t="str">
        <f>IF(IFERROR(VLOOKUP(B7093,总表!A:D,4,0),"露易")=0," ",IFERROR(VLOOKUP(B7093,总表!A:D,4,0),"-"))</f>
        <v> </v>
      </c>
      <c r="I7093" s="6" t="str">
        <f t="shared" si="443"/>
        <v> </v>
      </c>
    </row>
    <row r="7094" spans="1:9">
      <c r="A7094" s="6">
        <v>7093</v>
      </c>
      <c r="B7094" s="47" t="str">
        <f t="shared" si="440"/>
        <v>00001BB5</v>
      </c>
      <c r="C7094" s="47" t="str">
        <f>IFERROR(VLOOKUP(B7094,总表!A:B,2,0),"-")</f>
        <v>昆虫模型</v>
      </c>
      <c r="D7094" s="6" t="str">
        <f t="shared" si="441"/>
        <v>昆虫模型</v>
      </c>
      <c r="E7094" s="6" t="str">
        <f>IFERROR(VLOOKUP(B7094,总表!A:D,3,0),"-")</f>
        <v>黄金鬼锹形虫模型</v>
      </c>
      <c r="F7094" s="6" t="str">
        <f t="shared" si="442"/>
        <v>黄金鬼锹形虫模型</v>
      </c>
      <c r="H7094" s="6" t="str">
        <f>IF(IFERROR(VLOOKUP(B7094,总表!A:D,4,0),"露易")=0," ",IFERROR(VLOOKUP(B7094,总表!A:D,4,0),"-"))</f>
        <v> </v>
      </c>
      <c r="I7094" s="6" t="str">
        <f t="shared" si="443"/>
        <v> </v>
      </c>
    </row>
    <row r="7095" spans="1:9">
      <c r="A7095" s="6">
        <v>7094</v>
      </c>
      <c r="B7095" s="47" t="str">
        <f t="shared" si="440"/>
        <v>00001BB6</v>
      </c>
      <c r="C7095" s="47" t="str">
        <f>IFERROR(VLOOKUP(B7095,总表!A:B,2,0),"-")</f>
        <v>昆虫模型</v>
      </c>
      <c r="D7095" s="6" t="str">
        <f t="shared" si="441"/>
        <v>昆虫模型</v>
      </c>
      <c r="E7095" s="6" t="str">
        <f>IFERROR(VLOOKUP(B7095,总表!A:D,3,0),"-")</f>
        <v>蝎子模型</v>
      </c>
      <c r="F7095" s="6" t="str">
        <f t="shared" si="442"/>
        <v>蝎子模型</v>
      </c>
      <c r="H7095" s="6" t="str">
        <f>IF(IFERROR(VLOOKUP(B7095,总表!A:D,4,0),"露易")=0," ",IFERROR(VLOOKUP(B7095,总表!A:D,4,0),"-"))</f>
        <v> </v>
      </c>
      <c r="I7095" s="6" t="str">
        <f t="shared" si="443"/>
        <v> </v>
      </c>
    </row>
    <row r="7096" spans="1:9">
      <c r="A7096" s="6">
        <v>7095</v>
      </c>
      <c r="B7096" s="47" t="str">
        <f t="shared" si="440"/>
        <v>00001BB7</v>
      </c>
      <c r="C7096" s="47" t="str">
        <f>IFERROR(VLOOKUP(B7096,总表!A:B,2,0),"-")</f>
        <v>昆虫模型</v>
      </c>
      <c r="D7096" s="6" t="str">
        <f t="shared" si="441"/>
        <v>昆虫模型</v>
      </c>
      <c r="E7096" s="6" t="str">
        <f>IFERROR(VLOOKUP(B7096,总表!A:D,3,0),"-")</f>
        <v>蝉蜕模型</v>
      </c>
      <c r="F7096" s="6" t="str">
        <f t="shared" si="442"/>
        <v>蝉蜕模型</v>
      </c>
      <c r="H7096" s="6" t="str">
        <f>IF(IFERROR(VLOOKUP(B7096,总表!A:D,4,0),"露易")=0," ",IFERROR(VLOOKUP(B7096,总表!A:D,4,0),"-"))</f>
        <v> </v>
      </c>
      <c r="I7096" s="6" t="str">
        <f t="shared" si="443"/>
        <v> </v>
      </c>
    </row>
    <row r="7097" spans="1:9">
      <c r="A7097" s="6">
        <v>7096</v>
      </c>
      <c r="B7097" s="47" t="str">
        <f t="shared" si="440"/>
        <v>00001BB8</v>
      </c>
      <c r="C7097" s="47" t="str">
        <f>IFERROR(VLOOKUP(B7097,总表!A:B,2,0),"-")</f>
        <v>昆虫模型</v>
      </c>
      <c r="D7097" s="6" t="str">
        <f t="shared" si="441"/>
        <v>昆虫模型</v>
      </c>
      <c r="E7097" s="51" t="str">
        <f>IFERROR(VLOOKUP(B7097,总表!A:D,3,0),"-")</f>
        <v>铃虫模型</v>
      </c>
      <c r="F7097" s="51" t="str">
        <f t="shared" si="442"/>
        <v>铃虫模型</v>
      </c>
      <c r="H7097" s="6" t="str">
        <f>IF(IFERROR(VLOOKUP(B7097,总表!A:D,4,0),"露易")=0," ",IFERROR(VLOOKUP(B7097,总表!A:D,4,0),"-"))</f>
        <v> </v>
      </c>
      <c r="I7097" s="6" t="str">
        <f t="shared" si="443"/>
        <v> </v>
      </c>
    </row>
    <row r="7098" spans="1:9">
      <c r="A7098" s="6">
        <v>7097</v>
      </c>
      <c r="B7098" s="47" t="str">
        <f t="shared" si="440"/>
        <v>00001BB9</v>
      </c>
      <c r="C7098" s="47" t="str">
        <f>IFERROR(VLOOKUP(B7098,总表!A:B,2,0),"-")</f>
        <v>昆虫模型</v>
      </c>
      <c r="D7098" s="6" t="str">
        <f t="shared" si="441"/>
        <v>昆虫模型</v>
      </c>
      <c r="E7098" s="6" t="str">
        <f>IFERROR(VLOOKUP(B7098,总表!A:D,3,0),"-")</f>
        <v>中华剑角蝗模型</v>
      </c>
      <c r="F7098" s="6" t="str">
        <f t="shared" si="442"/>
        <v>中华剑角蝗模型</v>
      </c>
      <c r="H7098" s="6" t="str">
        <f>IF(IFERROR(VLOOKUP(B7098,总表!A:D,4,0),"露易")=0," ",IFERROR(VLOOKUP(B7098,总表!A:D,4,0),"-"))</f>
        <v> </v>
      </c>
      <c r="I7098" s="6" t="str">
        <f t="shared" si="443"/>
        <v> </v>
      </c>
    </row>
    <row r="7099" spans="1:9">
      <c r="A7099" s="6">
        <v>7098</v>
      </c>
      <c r="B7099" s="47" t="str">
        <f t="shared" si="440"/>
        <v>00001BBA</v>
      </c>
      <c r="C7099" s="50" t="str">
        <f>IFERROR(VLOOKUP(B7099,总表!A:B,2,0),"-")</f>
        <v>摆设类</v>
      </c>
      <c r="D7099" s="51" t="str">
        <f t="shared" si="441"/>
        <v>摆设类</v>
      </c>
      <c r="E7099" s="51" t="str">
        <f>IFERROR(VLOOKUP(B7099,总表!A:D,3,0),"-")</f>
        <v>铜屋奖杯</v>
      </c>
      <c r="F7099" s="51" t="str">
        <f t="shared" si="442"/>
        <v>铜屋奖杯</v>
      </c>
      <c r="H7099" s="6" t="str">
        <f>IF(IFERROR(VLOOKUP(B7099,总表!A:D,4,0),"露易")=0," ",IFERROR(VLOOKUP(B7099,总表!A:D,4,0),"-"))</f>
        <v> </v>
      </c>
      <c r="I7099" s="6" t="str">
        <f t="shared" si="443"/>
        <v> </v>
      </c>
    </row>
    <row r="7100" spans="1:9">
      <c r="A7100" s="6">
        <v>7099</v>
      </c>
      <c r="B7100" s="47" t="str">
        <f t="shared" si="440"/>
        <v>00001BBB</v>
      </c>
      <c r="C7100" s="47" t="str">
        <f>IFERROR(VLOOKUP(B7100,总表!A:B,2,0),"-")</f>
        <v>昆虫模型</v>
      </c>
      <c r="D7100" s="6" t="str">
        <f t="shared" si="441"/>
        <v>昆虫模型</v>
      </c>
      <c r="E7100" s="6" t="str">
        <f>IFERROR(VLOOKUP(B7100,总表!A:D,3,0),"-")</f>
        <v>吉丁虫模型</v>
      </c>
      <c r="F7100" s="6" t="str">
        <f t="shared" si="442"/>
        <v>吉丁虫模型</v>
      </c>
      <c r="H7100" s="6" t="str">
        <f>IF(IFERROR(VLOOKUP(B7100,总表!A:D,4,0),"露易")=0," ",IFERROR(VLOOKUP(B7100,总表!A:D,4,0),"-"))</f>
        <v> </v>
      </c>
      <c r="I7100" s="6" t="str">
        <f t="shared" si="443"/>
        <v> </v>
      </c>
    </row>
    <row r="7101" spans="1:9">
      <c r="A7101" s="6">
        <v>7100</v>
      </c>
      <c r="B7101" s="47" t="str">
        <f t="shared" si="440"/>
        <v>00001BBC</v>
      </c>
      <c r="C7101" s="50" t="str">
        <f>IFERROR(VLOOKUP(B7101,总表!A:B,2,0),"-")</f>
        <v>摆设类</v>
      </c>
      <c r="D7101" s="51" t="str">
        <f t="shared" si="441"/>
        <v>摆设类</v>
      </c>
      <c r="E7101" s="51" t="str">
        <f>IFERROR(VLOOKUP(B7101,总表!A:D,3,0),"-")</f>
        <v>银屋奖杯</v>
      </c>
      <c r="F7101" s="51" t="str">
        <f t="shared" si="442"/>
        <v>银屋奖杯</v>
      </c>
      <c r="H7101" s="6" t="str">
        <f>IF(IFERROR(VLOOKUP(B7101,总表!A:D,4,0),"露易")=0," ",IFERROR(VLOOKUP(B7101,总表!A:D,4,0),"-"))</f>
        <v> </v>
      </c>
      <c r="I7101" s="6" t="str">
        <f t="shared" si="443"/>
        <v> </v>
      </c>
    </row>
    <row r="7102" spans="1:9">
      <c r="A7102" s="6">
        <v>7101</v>
      </c>
      <c r="B7102" s="47" t="str">
        <f t="shared" si="440"/>
        <v>00001BBD</v>
      </c>
      <c r="C7102" s="47" t="str">
        <f>IFERROR(VLOOKUP(B7102,总表!A:B,2,0),"-")</f>
        <v>昆虫模型</v>
      </c>
      <c r="D7102" s="6" t="str">
        <f t="shared" si="441"/>
        <v>昆虫模型</v>
      </c>
      <c r="E7102" s="6" t="str">
        <f>IFERROR(VLOOKUP(B7102,总表!A:D,3,0),"-")</f>
        <v>狼蛛模型</v>
      </c>
      <c r="F7102" s="6" t="str">
        <f t="shared" si="442"/>
        <v>狼蛛模型</v>
      </c>
      <c r="H7102" s="6" t="str">
        <f>IF(IFERROR(VLOOKUP(B7102,总表!A:D,4,0),"露易")=0," ",IFERROR(VLOOKUP(B7102,总表!A:D,4,0),"-"))</f>
        <v> </v>
      </c>
      <c r="I7102" s="6" t="str">
        <f t="shared" si="443"/>
        <v> </v>
      </c>
    </row>
    <row r="7103" spans="1:9">
      <c r="A7103" s="6">
        <v>7102</v>
      </c>
      <c r="B7103" s="47" t="str">
        <f t="shared" si="440"/>
        <v>00001BBE</v>
      </c>
      <c r="C7103" s="47" t="str">
        <f>IFERROR(VLOOKUP(B7103,总表!A:B,2,0),"-")</f>
        <v>昆虫模型</v>
      </c>
      <c r="D7103" s="6" t="str">
        <f t="shared" si="441"/>
        <v>昆虫模型</v>
      </c>
      <c r="E7103" s="6" t="str">
        <f>IFERROR(VLOOKUP(B7103,总表!A:D,3,0),"-")</f>
        <v>瓢虫模型</v>
      </c>
      <c r="F7103" s="6" t="str">
        <f t="shared" si="442"/>
        <v>瓢虫模型</v>
      </c>
      <c r="H7103" s="6" t="str">
        <f>IF(IFERROR(VLOOKUP(B7103,总表!A:D,4,0),"露易")=0," ",IFERROR(VLOOKUP(B7103,总表!A:D,4,0),"-"))</f>
        <v> </v>
      </c>
      <c r="I7103" s="6" t="str">
        <f t="shared" si="443"/>
        <v> </v>
      </c>
    </row>
    <row r="7104" spans="1:9">
      <c r="A7104" s="6">
        <v>7103</v>
      </c>
      <c r="B7104" s="47" t="str">
        <f t="shared" si="440"/>
        <v>00001BBF</v>
      </c>
      <c r="C7104" s="47" t="str">
        <f>IFERROR(VLOOKUP(B7104,总表!A:B,2,0),"-")</f>
        <v>昆虫模型</v>
      </c>
      <c r="D7104" s="6" t="str">
        <f t="shared" si="441"/>
        <v>昆虫模型</v>
      </c>
      <c r="E7104" s="51" t="str">
        <f>IFERROR(VLOOKUP(B7104,总表!A:D,3,0),"-")</f>
        <v>飞蝗模型</v>
      </c>
      <c r="F7104" s="51" t="str">
        <f t="shared" si="442"/>
        <v>飞蝗模型</v>
      </c>
      <c r="H7104" s="6" t="str">
        <f>IF(IFERROR(VLOOKUP(B7104,总表!A:D,4,0),"露易")=0," ",IFERROR(VLOOKUP(B7104,总表!A:D,4,0),"-"))</f>
        <v> </v>
      </c>
      <c r="I7104" s="6" t="str">
        <f t="shared" si="443"/>
        <v> </v>
      </c>
    </row>
    <row r="7105" spans="1:9">
      <c r="A7105" s="6">
        <v>7104</v>
      </c>
      <c r="B7105" s="47" t="str">
        <f t="shared" si="440"/>
        <v>00001BC0</v>
      </c>
      <c r="C7105" s="47" t="str">
        <f>IFERROR(VLOOKUP(B7105,总表!A:B,2,0),"-")</f>
        <v>昆虫模型</v>
      </c>
      <c r="D7105" s="6" t="str">
        <f t="shared" si="441"/>
        <v>昆虫模型</v>
      </c>
      <c r="E7105" s="6" t="str">
        <f>IFERROR(VLOOKUP(B7105,总表!A:D,3,0),"-")</f>
        <v>寒蝉模型</v>
      </c>
      <c r="F7105" s="6" t="str">
        <f t="shared" si="442"/>
        <v>寒蝉模型</v>
      </c>
      <c r="H7105" s="6" t="str">
        <f>IF(IFERROR(VLOOKUP(B7105,总表!A:D,4,0),"露易")=0," ",IFERROR(VLOOKUP(B7105,总表!A:D,4,0),"-"))</f>
        <v> </v>
      </c>
      <c r="I7105" s="6" t="str">
        <f t="shared" si="443"/>
        <v> </v>
      </c>
    </row>
    <row r="7106" spans="1:9">
      <c r="A7106" s="6">
        <v>7105</v>
      </c>
      <c r="B7106" s="47" t="str">
        <f t="shared" ref="B7106:B7169" si="444">DEC2HEX(ROW(A7105),8)</f>
        <v>00001BC1</v>
      </c>
      <c r="C7106" s="47" t="str">
        <f>IFERROR(VLOOKUP(B7106,总表!A:B,2,0),"-")</f>
        <v>昆虫模型</v>
      </c>
      <c r="D7106" s="6" t="str">
        <f t="shared" ref="D7106:D7169" si="445">C7106</f>
        <v>昆虫模型</v>
      </c>
      <c r="E7106" s="6" t="str">
        <f>IFERROR(VLOOKUP(B7106,总表!A:D,3,0),"-")</f>
        <v>提琴虫模型</v>
      </c>
      <c r="F7106" s="6" t="str">
        <f t="shared" ref="F7106:F7169" si="446">E7106</f>
        <v>提琴虫模型</v>
      </c>
      <c r="H7106" s="6" t="str">
        <f>IF(IFERROR(VLOOKUP(B7106,总表!A:D,4,0),"露易")=0," ",IFERROR(VLOOKUP(B7106,总表!A:D,4,0),"-"))</f>
        <v> </v>
      </c>
      <c r="I7106" s="6" t="str">
        <f t="shared" ref="I7106:I7169" si="447">H7106</f>
        <v> </v>
      </c>
    </row>
    <row r="7107" spans="1:9">
      <c r="A7107" s="6">
        <v>7106</v>
      </c>
      <c r="B7107" s="47" t="str">
        <f t="shared" si="444"/>
        <v>00001BC2</v>
      </c>
      <c r="C7107" s="47" t="str">
        <f>IFERROR(VLOOKUP(B7107,总表!A:B,2,0),"-")</f>
        <v>-</v>
      </c>
      <c r="D7107" s="6" t="str">
        <f t="shared" si="445"/>
        <v>-</v>
      </c>
      <c r="E7107" s="6" t="str">
        <f>IFERROR(VLOOKUP(B7107,总表!A:D,3,0),"-")</f>
        <v>-</v>
      </c>
      <c r="F7107" s="6" t="str">
        <f t="shared" si="446"/>
        <v>-</v>
      </c>
      <c r="H7107" s="6" t="str">
        <f>IF(IFERROR(VLOOKUP(B7107,总表!A:D,4,0),"露易")=0," ",IFERROR(VLOOKUP(B7107,总表!A:D,4,0),"-"))</f>
        <v>-</v>
      </c>
      <c r="I7107" s="6" t="str">
        <f t="shared" si="447"/>
        <v>-</v>
      </c>
    </row>
    <row r="7108" spans="1:9">
      <c r="A7108" s="6">
        <v>7107</v>
      </c>
      <c r="B7108" s="47" t="str">
        <f t="shared" si="444"/>
        <v>00001BC3</v>
      </c>
      <c r="C7108" s="47" t="str">
        <f>IFERROR(VLOOKUP(B7108,总表!A:B,2,0),"-")</f>
        <v>-</v>
      </c>
      <c r="D7108" s="6" t="str">
        <f t="shared" si="445"/>
        <v>-</v>
      </c>
      <c r="E7108" s="6" t="str">
        <f>IFERROR(VLOOKUP(B7108,总表!A:D,3,0),"-")</f>
        <v>-</v>
      </c>
      <c r="F7108" s="6" t="str">
        <f t="shared" si="446"/>
        <v>-</v>
      </c>
      <c r="H7108" s="6" t="str">
        <f>IF(IFERROR(VLOOKUP(B7108,总表!A:D,4,0),"露易")=0," ",IFERROR(VLOOKUP(B7108,总表!A:D,4,0),"-"))</f>
        <v>-</v>
      </c>
      <c r="I7108" s="6" t="str">
        <f t="shared" si="447"/>
        <v>-</v>
      </c>
    </row>
    <row r="7109" spans="1:9">
      <c r="A7109" s="6">
        <v>7108</v>
      </c>
      <c r="B7109" s="47" t="str">
        <f t="shared" si="444"/>
        <v>00001BC4</v>
      </c>
      <c r="C7109" s="47" t="str">
        <f>IFERROR(VLOOKUP(B7109,总表!A:B,2,0),"-")</f>
        <v>昆虫模型</v>
      </c>
      <c r="D7109" s="6" t="str">
        <f t="shared" si="445"/>
        <v>昆虫模型</v>
      </c>
      <c r="E7109" s="6" t="str">
        <f>IFERROR(VLOOKUP(B7109,总表!A:D,3,0),"-")</f>
        <v>寄居蟹模型</v>
      </c>
      <c r="F7109" s="6" t="str">
        <f t="shared" si="446"/>
        <v>寄居蟹模型</v>
      </c>
      <c r="H7109" s="6" t="str">
        <f>IF(IFERROR(VLOOKUP(B7109,总表!A:D,4,0),"露易")=0," ",IFERROR(VLOOKUP(B7109,总表!A:D,4,0),"-"))</f>
        <v> </v>
      </c>
      <c r="I7109" s="6" t="str">
        <f t="shared" si="447"/>
        <v> </v>
      </c>
    </row>
    <row r="7110" spans="1:9">
      <c r="A7110" s="6">
        <v>7109</v>
      </c>
      <c r="B7110" s="47" t="str">
        <f t="shared" si="444"/>
        <v>00001BC5</v>
      </c>
      <c r="C7110" s="47" t="str">
        <f>IFERROR(VLOOKUP(B7110,总表!A:B,2,0),"-")</f>
        <v>昆虫模型</v>
      </c>
      <c r="D7110" s="6" t="str">
        <f t="shared" si="445"/>
        <v>昆虫模型</v>
      </c>
      <c r="E7110" s="6" t="str">
        <f>IFERROR(VLOOKUP(B7110,总表!A:D,3,0),"-")</f>
        <v>巨大飞蛾模型</v>
      </c>
      <c r="F7110" s="6" t="str">
        <f t="shared" si="446"/>
        <v>巨大飞蛾模型</v>
      </c>
      <c r="H7110" s="6" t="str">
        <f>IF(IFERROR(VLOOKUP(B7110,总表!A:D,4,0),"露易")=0," ",IFERROR(VLOOKUP(B7110,总表!A:D,4,0),"-"))</f>
        <v> </v>
      </c>
      <c r="I7110" s="6" t="str">
        <f t="shared" si="447"/>
        <v> </v>
      </c>
    </row>
    <row r="7111" spans="1:9">
      <c r="A7111" s="6">
        <v>7110</v>
      </c>
      <c r="B7111" s="47" t="str">
        <f t="shared" si="444"/>
        <v>00001BC6</v>
      </c>
      <c r="C7111" s="47" t="str">
        <f>IFERROR(VLOOKUP(B7111,总表!A:B,2,0),"-")</f>
        <v>昆虫模型</v>
      </c>
      <c r="D7111" s="6" t="str">
        <f t="shared" si="445"/>
        <v>昆虫模型</v>
      </c>
      <c r="E7111" s="6" t="str">
        <f>IFERROR(VLOOKUP(B7111,总表!A:D,3,0),"-")</f>
        <v>象兜虫模型</v>
      </c>
      <c r="F7111" s="6" t="str">
        <f t="shared" si="446"/>
        <v>象兜虫模型</v>
      </c>
      <c r="H7111" s="6" t="str">
        <f>IF(IFERROR(VLOOKUP(B7111,总表!A:D,4,0),"露易")=0," ",IFERROR(VLOOKUP(B7111,总表!A:D,4,0),"-"))</f>
        <v> </v>
      </c>
      <c r="I7111" s="6" t="str">
        <f t="shared" si="447"/>
        <v> </v>
      </c>
    </row>
    <row r="7112" spans="1:9">
      <c r="A7112" s="6">
        <v>7111</v>
      </c>
      <c r="B7112" s="47" t="str">
        <f t="shared" si="444"/>
        <v>00001BC7</v>
      </c>
      <c r="C7112" s="47" t="str">
        <f>IFERROR(VLOOKUP(B7112,总表!A:B,2,0),"-")</f>
        <v>昆虫模型</v>
      </c>
      <c r="D7112" s="6" t="str">
        <f t="shared" si="445"/>
        <v>昆虫模型</v>
      </c>
      <c r="E7112" s="6" t="str">
        <f>IFERROR(VLOOKUP(B7112,总表!A:D,3,0),"-")</f>
        <v>青带凤蝶模型</v>
      </c>
      <c r="F7112" s="6" t="str">
        <f t="shared" si="446"/>
        <v>青带凤蝶模型</v>
      </c>
      <c r="H7112" s="6" t="str">
        <f>IF(IFERROR(VLOOKUP(B7112,总表!A:D,4,0),"露易")=0," ",IFERROR(VLOOKUP(B7112,总表!A:D,4,0),"-"))</f>
        <v> </v>
      </c>
      <c r="I7112" s="6" t="str">
        <f t="shared" si="447"/>
        <v> </v>
      </c>
    </row>
    <row r="7113" spans="1:9">
      <c r="A7113" s="6">
        <v>7112</v>
      </c>
      <c r="B7113" s="47" t="str">
        <f t="shared" si="444"/>
        <v>00001BC8</v>
      </c>
      <c r="C7113" s="47" t="str">
        <f>IFERROR(VLOOKUP(B7113,总表!A:B,2,0),"-")</f>
        <v>昆虫模型</v>
      </c>
      <c r="D7113" s="6" t="str">
        <f t="shared" si="445"/>
        <v>昆虫模型</v>
      </c>
      <c r="E7113" s="6" t="str">
        <f>IFERROR(VLOOKUP(B7113,总表!A:D,3,0),"-")</f>
        <v>大白斑蝶模型</v>
      </c>
      <c r="F7113" s="6" t="str">
        <f t="shared" si="446"/>
        <v>大白斑蝶模型</v>
      </c>
      <c r="H7113" s="6" t="str">
        <f>IF(IFERROR(VLOOKUP(B7113,总表!A:D,4,0),"露易")=0," ",IFERROR(VLOOKUP(B7113,总表!A:D,4,0),"-"))</f>
        <v> </v>
      </c>
      <c r="I7113" s="6" t="str">
        <f t="shared" si="447"/>
        <v> </v>
      </c>
    </row>
    <row r="7114" spans="1:9">
      <c r="A7114" s="6">
        <v>7113</v>
      </c>
      <c r="B7114" s="47" t="str">
        <f t="shared" si="444"/>
        <v>00001BC9</v>
      </c>
      <c r="C7114" s="47" t="str">
        <f>IFERROR(VLOOKUP(B7114,总表!A:B,2,0),"-")</f>
        <v>昆虫模型</v>
      </c>
      <c r="D7114" s="6" t="str">
        <f t="shared" si="445"/>
        <v>昆虫模型</v>
      </c>
      <c r="E7114" s="6" t="str">
        <f>IFERROR(VLOOKUP(B7114,总表!A:D,3,0),"-")</f>
        <v>大紫蛱蝶模型</v>
      </c>
      <c r="F7114" s="6" t="str">
        <f t="shared" si="446"/>
        <v>大紫蛱蝶模型</v>
      </c>
      <c r="H7114" s="6" t="str">
        <f>IF(IFERROR(VLOOKUP(B7114,总表!A:D,4,0),"露易")=0," ",IFERROR(VLOOKUP(B7114,总表!A:D,4,0),"-"))</f>
        <v> </v>
      </c>
      <c r="I7114" s="6" t="str">
        <f t="shared" si="447"/>
        <v> </v>
      </c>
    </row>
    <row r="7115" spans="1:9">
      <c r="A7115" s="6">
        <v>7114</v>
      </c>
      <c r="B7115" s="47" t="str">
        <f t="shared" si="444"/>
        <v>00001BCA</v>
      </c>
      <c r="C7115" s="47" t="str">
        <f>IFERROR(VLOOKUP(B7115,总表!A:B,2,0),"-")</f>
        <v>昆虫模型</v>
      </c>
      <c r="D7115" s="6" t="str">
        <f t="shared" si="445"/>
        <v>昆虫模型</v>
      </c>
      <c r="E7115" s="6" t="str">
        <f>IFERROR(VLOOKUP(B7115,总表!A:D,3,0),"-")</f>
        <v>日铜锣花金龟模型</v>
      </c>
      <c r="F7115" s="6" t="str">
        <f t="shared" si="446"/>
        <v>日铜锣花金龟模型</v>
      </c>
      <c r="H7115" s="6" t="str">
        <f>IF(IFERROR(VLOOKUP(B7115,总表!A:D,4,0),"露易")=0," ",IFERROR(VLOOKUP(B7115,总表!A:D,4,0),"-"))</f>
        <v> </v>
      </c>
      <c r="I7115" s="6" t="str">
        <f t="shared" si="447"/>
        <v> </v>
      </c>
    </row>
    <row r="7116" spans="1:9">
      <c r="A7116" s="6">
        <v>7115</v>
      </c>
      <c r="B7116" s="47" t="str">
        <f t="shared" si="444"/>
        <v>00001BCB</v>
      </c>
      <c r="C7116" s="47" t="str">
        <f>IFERROR(VLOOKUP(B7116,总表!A:B,2,0),"-")</f>
        <v>昆虫模型</v>
      </c>
      <c r="D7116" s="6" t="str">
        <f t="shared" si="445"/>
        <v>昆虫模型</v>
      </c>
      <c r="E7116" s="6" t="str">
        <f>IFERROR(VLOOKUP(B7116,总表!A:D,3,0),"-")</f>
        <v>巨大锹形虫模型</v>
      </c>
      <c r="F7116" s="6" t="str">
        <f t="shared" si="446"/>
        <v>巨大锹形虫模型</v>
      </c>
      <c r="H7116" s="6" t="str">
        <f>IF(IFERROR(VLOOKUP(B7116,总表!A:D,4,0),"露易")=0," ",IFERROR(VLOOKUP(B7116,总表!A:D,4,0),"-"))</f>
        <v> </v>
      </c>
      <c r="I7116" s="6" t="str">
        <f t="shared" si="447"/>
        <v> </v>
      </c>
    </row>
    <row r="7117" spans="1:9">
      <c r="A7117" s="6">
        <v>7116</v>
      </c>
      <c r="B7117" s="47" t="str">
        <f t="shared" si="444"/>
        <v>00001BCC</v>
      </c>
      <c r="C7117" s="47" t="str">
        <f>IFERROR(VLOOKUP(B7117,总表!A:B,2,0),"-")</f>
        <v>昆虫模型</v>
      </c>
      <c r="D7117" s="6" t="str">
        <f t="shared" si="445"/>
        <v>昆虫模型</v>
      </c>
      <c r="E7117" s="6" t="str">
        <f>IFERROR(VLOOKUP(B7117,总表!A:D,3,0),"-")</f>
        <v>人面椿象模型</v>
      </c>
      <c r="F7117" s="6" t="str">
        <f t="shared" si="446"/>
        <v>人面椿象模型</v>
      </c>
      <c r="H7117" s="6" t="str">
        <f>IF(IFERROR(VLOOKUP(B7117,总表!A:D,4,0),"露易")=0," ",IFERROR(VLOOKUP(B7117,总表!A:D,4,0),"-"))</f>
        <v> </v>
      </c>
      <c r="I7117" s="6" t="str">
        <f t="shared" si="447"/>
        <v> </v>
      </c>
    </row>
    <row r="7118" spans="1:9">
      <c r="A7118" s="6">
        <v>7117</v>
      </c>
      <c r="B7118" s="47" t="str">
        <f t="shared" si="444"/>
        <v>00001BCD</v>
      </c>
      <c r="C7118" s="47" t="str">
        <f>IFERROR(VLOOKUP(B7118,总表!A:B,2,0),"-")</f>
        <v>昆虫模型</v>
      </c>
      <c r="D7118" s="6" t="str">
        <f t="shared" si="445"/>
        <v>昆虫模型</v>
      </c>
      <c r="E7118" s="6" t="str">
        <f>IFERROR(VLOOKUP(B7118,总表!A:D,3,0),"-")</f>
        <v>日落蛾模型</v>
      </c>
      <c r="F7118" s="6" t="str">
        <f t="shared" si="446"/>
        <v>日落蛾模型</v>
      </c>
      <c r="H7118" s="6" t="str">
        <f>IF(IFERROR(VLOOKUP(B7118,总表!A:D,4,0),"露易")=0," ",IFERROR(VLOOKUP(B7118,总表!A:D,4,0),"-"))</f>
        <v> </v>
      </c>
      <c r="I7118" s="6" t="str">
        <f t="shared" si="447"/>
        <v> </v>
      </c>
    </row>
    <row r="7119" spans="1:9">
      <c r="A7119" s="6">
        <v>7118</v>
      </c>
      <c r="B7119" s="47" t="str">
        <f t="shared" si="444"/>
        <v>00001BCE</v>
      </c>
      <c r="C7119" s="47" t="str">
        <f>IFERROR(VLOOKUP(B7119,总表!A:B,2,0),"-")</f>
        <v>昆虫模型</v>
      </c>
      <c r="D7119" s="6" t="str">
        <f t="shared" si="445"/>
        <v>昆虫模型</v>
      </c>
      <c r="E7119" s="6" t="str">
        <f>IFERROR(VLOOKUP(B7119,总表!A:D,3,0),"-")</f>
        <v>宝石象鼻虫模型</v>
      </c>
      <c r="F7119" s="6" t="str">
        <f t="shared" si="446"/>
        <v>宝石象鼻虫模型</v>
      </c>
      <c r="H7119" s="6" t="str">
        <f>IF(IFERROR(VLOOKUP(B7119,总表!A:D,4,0),"露易")=0," ",IFERROR(VLOOKUP(B7119,总表!A:D,4,0),"-"))</f>
        <v> </v>
      </c>
      <c r="I7119" s="6" t="str">
        <f t="shared" si="447"/>
        <v> </v>
      </c>
    </row>
    <row r="7120" spans="1:9">
      <c r="A7120" s="6">
        <v>7119</v>
      </c>
      <c r="B7120" s="47" t="str">
        <f t="shared" si="444"/>
        <v>00001BCF</v>
      </c>
      <c r="C7120" s="47" t="str">
        <f>IFERROR(VLOOKUP(B7120,总表!A:B,2,0),"-")</f>
        <v>昆虫模型</v>
      </c>
      <c r="D7120" s="6" t="str">
        <f t="shared" si="445"/>
        <v>昆虫模型</v>
      </c>
      <c r="E7120" s="6" t="str">
        <f>IFERROR(VLOOKUP(B7120,总表!A:D,3,0),"-")</f>
        <v>琉璃星天牛模型</v>
      </c>
      <c r="F7120" s="6" t="str">
        <f t="shared" si="446"/>
        <v>琉璃星天牛模型</v>
      </c>
      <c r="H7120" s="6" t="str">
        <f>IF(IFERROR(VLOOKUP(B7120,总表!A:D,4,0),"露易")=0," ",IFERROR(VLOOKUP(B7120,总表!A:D,4,0),"-"))</f>
        <v> </v>
      </c>
      <c r="I7120" s="6" t="str">
        <f t="shared" si="447"/>
        <v> </v>
      </c>
    </row>
    <row r="7121" spans="1:9">
      <c r="A7121" s="6">
        <v>7120</v>
      </c>
      <c r="B7121" s="47" t="str">
        <f t="shared" si="444"/>
        <v>00001BD0</v>
      </c>
      <c r="C7121" s="47" t="str">
        <f>IFERROR(VLOOKUP(B7121,总表!A:B,2,0),"-")</f>
        <v>昆虫模型</v>
      </c>
      <c r="D7121" s="6" t="str">
        <f t="shared" si="445"/>
        <v>昆虫模型</v>
      </c>
      <c r="E7121" s="6" t="str">
        <f>IFERROR(VLOOKUP(B7121,总表!A:D,3,0),"-")</f>
        <v>田鳖模型</v>
      </c>
      <c r="F7121" s="6" t="str">
        <f t="shared" si="446"/>
        <v>田鳖模型</v>
      </c>
      <c r="H7121" s="6" t="str">
        <f>IF(IFERROR(VLOOKUP(B7121,总表!A:D,4,0),"露易")=0," ",IFERROR(VLOOKUP(B7121,总表!A:D,4,0),"-"))</f>
        <v> </v>
      </c>
      <c r="I7121" s="6" t="str">
        <f t="shared" si="447"/>
        <v> </v>
      </c>
    </row>
    <row r="7122" spans="1:9">
      <c r="A7122" s="6">
        <v>7121</v>
      </c>
      <c r="B7122" s="47" t="str">
        <f t="shared" si="444"/>
        <v>00001BD1</v>
      </c>
      <c r="C7122" s="47" t="str">
        <f>IFERROR(VLOOKUP(B7122,总表!A:B,2,0),"-")</f>
        <v>昆虫模型</v>
      </c>
      <c r="D7122" s="6" t="str">
        <f t="shared" si="445"/>
        <v>昆虫模型</v>
      </c>
      <c r="E7122" s="6" t="str">
        <f>IFERROR(VLOOKUP(B7122,总表!A:D,3,0),"-")</f>
        <v>豆娘模型</v>
      </c>
      <c r="F7122" s="6" t="str">
        <f t="shared" si="446"/>
        <v>豆娘模型</v>
      </c>
      <c r="H7122" s="6" t="str">
        <f>IF(IFERROR(VLOOKUP(B7122,总表!A:D,4,0),"露易")=0," ",IFERROR(VLOOKUP(B7122,总表!A:D,4,0),"-"))</f>
        <v> </v>
      </c>
      <c r="I7122" s="6" t="str">
        <f t="shared" si="447"/>
        <v> </v>
      </c>
    </row>
    <row r="7123" spans="1:9">
      <c r="A7123" s="6">
        <v>7122</v>
      </c>
      <c r="B7123" s="47" t="str">
        <f t="shared" si="444"/>
        <v>00001BD2</v>
      </c>
      <c r="C7123" s="47" t="str">
        <f>IFERROR(VLOOKUP(B7123,总表!A:B,2,0),"-")</f>
        <v>-</v>
      </c>
      <c r="D7123" s="6" t="str">
        <f t="shared" si="445"/>
        <v>-</v>
      </c>
      <c r="E7123" s="6" t="str">
        <f>IFERROR(VLOOKUP(B7123,总表!A:D,3,0),"-")</f>
        <v>-</v>
      </c>
      <c r="F7123" s="6" t="str">
        <f t="shared" si="446"/>
        <v>-</v>
      </c>
      <c r="H7123" s="6" t="str">
        <f>IF(IFERROR(VLOOKUP(B7123,总表!A:D,4,0),"露易")=0," ",IFERROR(VLOOKUP(B7123,总表!A:D,4,0),"-"))</f>
        <v>-</v>
      </c>
      <c r="I7123" s="6" t="str">
        <f t="shared" si="447"/>
        <v>-</v>
      </c>
    </row>
    <row r="7124" spans="1:9">
      <c r="A7124" s="6">
        <v>7123</v>
      </c>
      <c r="B7124" s="47" t="str">
        <f t="shared" si="444"/>
        <v>00001BD3</v>
      </c>
      <c r="C7124" s="47" t="str">
        <f>IFERROR(VLOOKUP(B7124,总表!A:B,2,0),"-")</f>
        <v>-</v>
      </c>
      <c r="D7124" s="6" t="str">
        <f t="shared" si="445"/>
        <v>-</v>
      </c>
      <c r="E7124" s="6" t="str">
        <f>IFERROR(VLOOKUP(B7124,总表!A:D,3,0),"-")</f>
        <v>-</v>
      </c>
      <c r="F7124" s="6" t="str">
        <f t="shared" si="446"/>
        <v>-</v>
      </c>
      <c r="H7124" s="6" t="str">
        <f>IF(IFERROR(VLOOKUP(B7124,总表!A:D,4,0),"露易")=0," ",IFERROR(VLOOKUP(B7124,总表!A:D,4,0),"-"))</f>
        <v>-</v>
      </c>
      <c r="I7124" s="6" t="str">
        <f t="shared" si="447"/>
        <v>-</v>
      </c>
    </row>
    <row r="7125" spans="1:9">
      <c r="A7125" s="6">
        <v>7124</v>
      </c>
      <c r="B7125" s="47" t="str">
        <f t="shared" si="444"/>
        <v>00001BD4</v>
      </c>
      <c r="C7125" s="47" t="str">
        <f>IFERROR(VLOOKUP(B7125,总表!A:B,2,0),"-")</f>
        <v>-</v>
      </c>
      <c r="D7125" s="6" t="str">
        <f t="shared" si="445"/>
        <v>-</v>
      </c>
      <c r="E7125" s="6" t="str">
        <f>IFERROR(VLOOKUP(B7125,总表!A:D,3,0),"-")</f>
        <v>-</v>
      </c>
      <c r="F7125" s="6" t="str">
        <f t="shared" si="446"/>
        <v>-</v>
      </c>
      <c r="H7125" s="6" t="str">
        <f>IF(IFERROR(VLOOKUP(B7125,总表!A:D,4,0),"露易")=0," ",IFERROR(VLOOKUP(B7125,总表!A:D,4,0),"-"))</f>
        <v>-</v>
      </c>
      <c r="I7125" s="6" t="str">
        <f t="shared" si="447"/>
        <v>-</v>
      </c>
    </row>
    <row r="7126" spans="1:9">
      <c r="A7126" s="6">
        <v>7125</v>
      </c>
      <c r="B7126" s="47" t="str">
        <f t="shared" si="444"/>
        <v>00001BD5</v>
      </c>
      <c r="C7126" s="47" t="str">
        <f>IFERROR(VLOOKUP(B7126,总表!A:B,2,0),"-")</f>
        <v>-</v>
      </c>
      <c r="D7126" s="6" t="str">
        <f t="shared" si="445"/>
        <v>-</v>
      </c>
      <c r="E7126" s="6" t="str">
        <f>IFERROR(VLOOKUP(B7126,总表!A:D,3,0),"-")</f>
        <v>-</v>
      </c>
      <c r="F7126" s="6" t="str">
        <f t="shared" si="446"/>
        <v>-</v>
      </c>
      <c r="H7126" s="6" t="str">
        <f>IF(IFERROR(VLOOKUP(B7126,总表!A:D,4,0),"露易")=0," ",IFERROR(VLOOKUP(B7126,总表!A:D,4,0),"-"))</f>
        <v>-</v>
      </c>
      <c r="I7126" s="6" t="str">
        <f t="shared" si="447"/>
        <v>-</v>
      </c>
    </row>
    <row r="7127" spans="1:9">
      <c r="A7127" s="6">
        <v>7126</v>
      </c>
      <c r="B7127" s="47" t="str">
        <f t="shared" si="444"/>
        <v>00001BD6</v>
      </c>
      <c r="C7127" s="47" t="str">
        <f>IFERROR(VLOOKUP(B7127,总表!A:B,2,0),"-")</f>
        <v>-</v>
      </c>
      <c r="D7127" s="6" t="str">
        <f t="shared" si="445"/>
        <v>-</v>
      </c>
      <c r="E7127" s="6" t="str">
        <f>IFERROR(VLOOKUP(B7127,总表!A:D,3,0),"-")</f>
        <v>-</v>
      </c>
      <c r="F7127" s="6" t="str">
        <f t="shared" si="446"/>
        <v>-</v>
      </c>
      <c r="H7127" s="6" t="str">
        <f>IF(IFERROR(VLOOKUP(B7127,总表!A:D,4,0),"露易")=0," ",IFERROR(VLOOKUP(B7127,总表!A:D,4,0),"-"))</f>
        <v>-</v>
      </c>
      <c r="I7127" s="6" t="str">
        <f t="shared" si="447"/>
        <v>-</v>
      </c>
    </row>
    <row r="7128" spans="1:9">
      <c r="A7128" s="6">
        <v>7127</v>
      </c>
      <c r="B7128" s="47" t="str">
        <f t="shared" si="444"/>
        <v>00001BD7</v>
      </c>
      <c r="C7128" s="47" t="str">
        <f>IFERROR(VLOOKUP(B7128,总表!A:B,2,0),"-")</f>
        <v>房内墙纸</v>
      </c>
      <c r="D7128" s="6" t="str">
        <f t="shared" si="445"/>
        <v>房内墙纸</v>
      </c>
      <c r="E7128" s="51" t="str">
        <f>IFERROR(VLOOKUP(B7128,总表!A:D,3,0),"-")</f>
        <v>蓝色砖墙</v>
      </c>
      <c r="F7128" s="51" t="str">
        <f t="shared" si="446"/>
        <v>蓝色砖墙</v>
      </c>
      <c r="H7128" s="6" t="str">
        <f>IF(IFERROR(VLOOKUP(B7128,总表!A:D,4,0),"露易")=0," ",IFERROR(VLOOKUP(B7128,总表!A:D,4,0),"-"))</f>
        <v> </v>
      </c>
      <c r="I7128" s="6" t="str">
        <f t="shared" si="447"/>
        <v> </v>
      </c>
    </row>
    <row r="7129" spans="1:9">
      <c r="A7129" s="6">
        <v>7128</v>
      </c>
      <c r="B7129" s="47" t="str">
        <f t="shared" si="444"/>
        <v>00001BD8</v>
      </c>
      <c r="C7129" s="47" t="str">
        <f>IFERROR(VLOOKUP(B7129,总表!A:B,2,0),"-")</f>
        <v>-</v>
      </c>
      <c r="D7129" s="6" t="str">
        <f t="shared" si="445"/>
        <v>-</v>
      </c>
      <c r="E7129" s="6" t="str">
        <f>IFERROR(VLOOKUP(B7129,总表!A:D,3,0),"-")</f>
        <v>-</v>
      </c>
      <c r="F7129" s="6" t="str">
        <f t="shared" si="446"/>
        <v>-</v>
      </c>
      <c r="H7129" s="6" t="str">
        <f>IF(IFERROR(VLOOKUP(B7129,总表!A:D,4,0),"露易")=0," ",IFERROR(VLOOKUP(B7129,总表!A:D,4,0),"-"))</f>
        <v>-</v>
      </c>
      <c r="I7129" s="6" t="str">
        <f t="shared" si="447"/>
        <v>-</v>
      </c>
    </row>
    <row r="7130" spans="1:9">
      <c r="A7130" s="6">
        <v>7129</v>
      </c>
      <c r="B7130" s="47" t="str">
        <f t="shared" si="444"/>
        <v>00001BD9</v>
      </c>
      <c r="C7130" s="47" t="str">
        <f>IFERROR(VLOOKUP(B7130,总表!A:B,2,0),"-")</f>
        <v>-</v>
      </c>
      <c r="D7130" s="6" t="str">
        <f t="shared" si="445"/>
        <v>-</v>
      </c>
      <c r="E7130" s="6" t="str">
        <f>IFERROR(VLOOKUP(B7130,总表!A:D,3,0),"-")</f>
        <v>-</v>
      </c>
      <c r="F7130" s="6" t="str">
        <f t="shared" si="446"/>
        <v>-</v>
      </c>
      <c r="H7130" s="6" t="str">
        <f>IF(IFERROR(VLOOKUP(B7130,总表!A:D,4,0),"露易")=0," ",IFERROR(VLOOKUP(B7130,总表!A:D,4,0),"-"))</f>
        <v>-</v>
      </c>
      <c r="I7130" s="6" t="str">
        <f t="shared" si="447"/>
        <v>-</v>
      </c>
    </row>
    <row r="7131" spans="1:9">
      <c r="A7131" s="6">
        <v>7130</v>
      </c>
      <c r="B7131" s="47" t="str">
        <f t="shared" si="444"/>
        <v>00001BDA</v>
      </c>
      <c r="C7131" s="47" t="str">
        <f>IFERROR(VLOOKUP(B7131,总表!A:B,2,0),"-")</f>
        <v>-</v>
      </c>
      <c r="D7131" s="6" t="str">
        <f t="shared" si="445"/>
        <v>-</v>
      </c>
      <c r="E7131" s="6" t="str">
        <f>IFERROR(VLOOKUP(B7131,总表!A:D,3,0),"-")</f>
        <v>-</v>
      </c>
      <c r="F7131" s="6" t="str">
        <f t="shared" si="446"/>
        <v>-</v>
      </c>
      <c r="H7131" s="6" t="str">
        <f>IF(IFERROR(VLOOKUP(B7131,总表!A:D,4,0),"露易")=0," ",IFERROR(VLOOKUP(B7131,总表!A:D,4,0),"-"))</f>
        <v>-</v>
      </c>
      <c r="I7131" s="6" t="str">
        <f t="shared" si="447"/>
        <v>-</v>
      </c>
    </row>
    <row r="7132" spans="1:9">
      <c r="A7132" s="6">
        <v>7131</v>
      </c>
      <c r="B7132" s="47" t="str">
        <f t="shared" si="444"/>
        <v>00001BDB</v>
      </c>
      <c r="C7132" s="47" t="str">
        <f>IFERROR(VLOOKUP(B7132,总表!A:B,2,0),"-")</f>
        <v>-</v>
      </c>
      <c r="D7132" s="6" t="str">
        <f t="shared" si="445"/>
        <v>-</v>
      </c>
      <c r="E7132" s="6" t="str">
        <f>IFERROR(VLOOKUP(B7132,总表!A:D,3,0),"-")</f>
        <v>-</v>
      </c>
      <c r="F7132" s="6" t="str">
        <f t="shared" si="446"/>
        <v>-</v>
      </c>
      <c r="H7132" s="6" t="str">
        <f>IF(IFERROR(VLOOKUP(B7132,总表!A:D,4,0),"露易")=0," ",IFERROR(VLOOKUP(B7132,总表!A:D,4,0),"-"))</f>
        <v>-</v>
      </c>
      <c r="I7132" s="6" t="str">
        <f t="shared" si="447"/>
        <v>-</v>
      </c>
    </row>
    <row r="7133" spans="1:9">
      <c r="A7133" s="6">
        <v>7132</v>
      </c>
      <c r="B7133" s="47" t="str">
        <f t="shared" si="444"/>
        <v>00001BDC</v>
      </c>
      <c r="C7133" s="50" t="str">
        <f>IFERROR(VLOOKUP(B7133,总表!A:B,2,0),"-")</f>
        <v>摆设类</v>
      </c>
      <c r="D7133" s="51" t="str">
        <f t="shared" si="445"/>
        <v>摆设类</v>
      </c>
      <c r="E7133" s="6" t="str">
        <f>IFERROR(VLOOKUP(B7133,总表!A:D,3,0),"-")</f>
        <v>木制双人床</v>
      </c>
      <c r="F7133" s="6" t="str">
        <f t="shared" si="446"/>
        <v>木制双人床</v>
      </c>
      <c r="H7133" s="6" t="str">
        <f>IF(IFERROR(VLOOKUP(B7133,总表!A:D,4,0),"露易")=0," ",IFERROR(VLOOKUP(B7133,总表!A:D,4,0),"-"))</f>
        <v> </v>
      </c>
      <c r="I7133" s="6" t="str">
        <f t="shared" si="447"/>
        <v> </v>
      </c>
    </row>
    <row r="7134" spans="1:9">
      <c r="A7134" s="6">
        <v>7133</v>
      </c>
      <c r="B7134" s="47" t="str">
        <f t="shared" si="444"/>
        <v>00001BDD</v>
      </c>
      <c r="C7134" s="50" t="str">
        <f>IFERROR(VLOOKUP(B7134,总表!A:B,2,0),"-")</f>
        <v>摆设类</v>
      </c>
      <c r="D7134" s="51" t="str">
        <f t="shared" si="445"/>
        <v>摆设类</v>
      </c>
      <c r="E7134" s="6" t="str">
        <f>IFERROR(VLOOKUP(B7134,总表!A:D,3,0),"-")</f>
        <v>木制小桌</v>
      </c>
      <c r="F7134" s="6" t="str">
        <f t="shared" si="446"/>
        <v>木制小桌</v>
      </c>
      <c r="H7134" s="6" t="str">
        <f>IF(IFERROR(VLOOKUP(B7134,总表!A:D,4,0),"露易")=0," ",IFERROR(VLOOKUP(B7134,总表!A:D,4,0),"-"))</f>
        <v> </v>
      </c>
      <c r="I7134" s="6" t="str">
        <f t="shared" si="447"/>
        <v> </v>
      </c>
    </row>
    <row r="7135" spans="1:9">
      <c r="A7135" s="6">
        <v>7134</v>
      </c>
      <c r="B7135" s="47" t="str">
        <f t="shared" si="444"/>
        <v>00001BDE</v>
      </c>
      <c r="C7135" s="50" t="str">
        <f>IFERROR(VLOOKUP(B7135,总表!A:B,2,0),"-")</f>
        <v>摆设类</v>
      </c>
      <c r="D7135" s="51" t="str">
        <f t="shared" si="445"/>
        <v>摆设类</v>
      </c>
      <c r="E7135" s="6" t="str">
        <f>IFERROR(VLOOKUP(B7135,总表!A:D,3,0),"-")</f>
        <v>木制矮桌</v>
      </c>
      <c r="F7135" s="6" t="str">
        <f t="shared" si="446"/>
        <v>木制矮桌</v>
      </c>
      <c r="H7135" s="6" t="str">
        <f>IF(IFERROR(VLOOKUP(B7135,总表!A:D,4,0),"露易")=0," ",IFERROR(VLOOKUP(B7135,总表!A:D,4,0),"-"))</f>
        <v> </v>
      </c>
      <c r="I7135" s="6" t="str">
        <f t="shared" si="447"/>
        <v> </v>
      </c>
    </row>
    <row r="7136" spans="1:9">
      <c r="A7136" s="6">
        <v>7135</v>
      </c>
      <c r="B7136" s="47" t="str">
        <f t="shared" si="444"/>
        <v>00001BDF</v>
      </c>
      <c r="C7136" s="50" t="str">
        <f>IFERROR(VLOOKUP(B7136,总表!A:B,2,0),"-")</f>
        <v>摆设类</v>
      </c>
      <c r="D7136" s="51" t="str">
        <f t="shared" si="445"/>
        <v>摆设类</v>
      </c>
      <c r="E7136" s="6" t="str">
        <f>IFERROR(VLOOKUP(B7136,总表!A:D,3,0),"-")</f>
        <v>地灯</v>
      </c>
      <c r="F7136" s="6" t="str">
        <f t="shared" si="446"/>
        <v>地灯</v>
      </c>
      <c r="H7136" s="6" t="str">
        <f>IF(IFERROR(VLOOKUP(B7136,总表!A:D,4,0),"露易")=0," ",IFERROR(VLOOKUP(B7136,总表!A:D,4,0),"-"))</f>
        <v> </v>
      </c>
      <c r="I7136" s="6" t="str">
        <f t="shared" si="447"/>
        <v> </v>
      </c>
    </row>
    <row r="7137" spans="1:9">
      <c r="A7137" s="6">
        <v>7136</v>
      </c>
      <c r="B7137" s="47" t="str">
        <f t="shared" si="444"/>
        <v>00001BE0</v>
      </c>
      <c r="C7137" s="50" t="str">
        <f>IFERROR(VLOOKUP(B7137,总表!A:B,2,0),"-")</f>
        <v>摆设类</v>
      </c>
      <c r="D7137" s="51" t="str">
        <f t="shared" si="445"/>
        <v>摆设类</v>
      </c>
      <c r="E7137" s="6" t="str">
        <f>IFERROR(VLOOKUP(B7137,总表!A:D,3,0),"-")</f>
        <v>猫草</v>
      </c>
      <c r="F7137" s="6" t="str">
        <f t="shared" si="446"/>
        <v>猫草</v>
      </c>
      <c r="H7137" s="6" t="str">
        <f>IF(IFERROR(VLOOKUP(B7137,总表!A:D,4,0),"露易")=0," ",IFERROR(VLOOKUP(B7137,总表!A:D,4,0),"-"))</f>
        <v> </v>
      </c>
      <c r="I7137" s="6" t="str">
        <f t="shared" si="447"/>
        <v> </v>
      </c>
    </row>
    <row r="7138" spans="1:9">
      <c r="A7138" s="6">
        <v>7137</v>
      </c>
      <c r="B7138" s="47" t="str">
        <f t="shared" si="444"/>
        <v>00001BE1</v>
      </c>
      <c r="C7138" s="50" t="str">
        <f>IFERROR(VLOOKUP(B7138,总表!A:B,2,0),"-")</f>
        <v>摆设类</v>
      </c>
      <c r="D7138" s="51" t="str">
        <f t="shared" si="445"/>
        <v>摆设类</v>
      </c>
      <c r="E7138" s="6" t="str">
        <f>IFERROR(VLOOKUP(B7138,总表!A:D,3,0),"-")</f>
        <v>木制穿衣镜</v>
      </c>
      <c r="F7138" s="6" t="str">
        <f t="shared" si="446"/>
        <v>木制穿衣镜</v>
      </c>
      <c r="H7138" s="6" t="str">
        <f>IF(IFERROR(VLOOKUP(B7138,总表!A:D,4,0),"露易")=0," ",IFERROR(VLOOKUP(B7138,总表!A:D,4,0),"-"))</f>
        <v> </v>
      </c>
      <c r="I7138" s="6" t="str">
        <f t="shared" si="447"/>
        <v> </v>
      </c>
    </row>
    <row r="7139" spans="1:9">
      <c r="A7139" s="6">
        <v>7138</v>
      </c>
      <c r="B7139" s="47" t="str">
        <f t="shared" si="444"/>
        <v>00001BE2</v>
      </c>
      <c r="C7139" s="50" t="str">
        <f>IFERROR(VLOOKUP(B7139,总表!A:B,2,0),"-")</f>
        <v>摆设类</v>
      </c>
      <c r="D7139" s="51" t="str">
        <f t="shared" si="445"/>
        <v>摆设类</v>
      </c>
      <c r="E7139" s="51" t="str">
        <f>IFERROR(VLOOKUP(B7139,总表!A:D,3,0),"-")</f>
        <v>妈妈茶壶保温套</v>
      </c>
      <c r="F7139" s="51" t="str">
        <f t="shared" si="446"/>
        <v>妈妈茶壶保温套</v>
      </c>
      <c r="H7139" s="6" t="str">
        <f>IF(IFERROR(VLOOKUP(B7139,总表!A:D,4,0),"露易")=0," ",IFERROR(VLOOKUP(B7139,总表!A:D,4,0),"-"))</f>
        <v> </v>
      </c>
      <c r="I7139" s="6" t="str">
        <f t="shared" si="447"/>
        <v> </v>
      </c>
    </row>
    <row r="7140" spans="1:9">
      <c r="A7140" s="6">
        <v>7139</v>
      </c>
      <c r="B7140" s="47" t="str">
        <f t="shared" si="444"/>
        <v>00001BE3</v>
      </c>
      <c r="C7140" s="50" t="str">
        <f>IFERROR(VLOOKUP(B7140,总表!A:B,2,0),"-")</f>
        <v>摆设类</v>
      </c>
      <c r="D7140" s="51" t="str">
        <f t="shared" si="445"/>
        <v>摆设类</v>
      </c>
      <c r="E7140" s="51" t="str">
        <f>IFERROR(VLOOKUP(B7140,总表!A:D,3,0),"-")</f>
        <v>妈妈艺术</v>
      </c>
      <c r="F7140" s="51" t="str">
        <f t="shared" si="446"/>
        <v>妈妈艺术</v>
      </c>
      <c r="H7140" s="6" t="str">
        <f>IF(IFERROR(VLOOKUP(B7140,总表!A:D,4,0),"露易")=0," ",IFERROR(VLOOKUP(B7140,总表!A:D,4,0),"-"))</f>
        <v> </v>
      </c>
      <c r="I7140" s="6" t="str">
        <f t="shared" si="447"/>
        <v> </v>
      </c>
    </row>
    <row r="7141" spans="1:9">
      <c r="A7141" s="6">
        <v>7140</v>
      </c>
      <c r="B7141" s="47" t="str">
        <f t="shared" si="444"/>
        <v>00001BE4</v>
      </c>
      <c r="C7141" s="50" t="str">
        <f>IFERROR(VLOOKUP(B7141,总表!A:B,2,0),"-")</f>
        <v>摆设类</v>
      </c>
      <c r="D7141" s="51" t="str">
        <f t="shared" si="445"/>
        <v>摆设类</v>
      </c>
      <c r="E7141" s="51" t="str">
        <f>IFERROR(VLOOKUP(B7141,总表!A:D,3,0),"-")</f>
        <v>妈妈卫生纸盒</v>
      </c>
      <c r="F7141" s="51" t="str">
        <f t="shared" si="446"/>
        <v>妈妈卫生纸盒</v>
      </c>
      <c r="H7141" s="6" t="str">
        <f>IF(IFERROR(VLOOKUP(B7141,总表!A:D,4,0),"露易")=0," ",IFERROR(VLOOKUP(B7141,总表!A:D,4,0),"-"))</f>
        <v> </v>
      </c>
      <c r="I7141" s="6" t="str">
        <f t="shared" si="447"/>
        <v> </v>
      </c>
    </row>
    <row r="7142" spans="1:9">
      <c r="A7142" s="6">
        <v>7141</v>
      </c>
      <c r="B7142" s="47" t="str">
        <f t="shared" si="444"/>
        <v>00001BE5</v>
      </c>
      <c r="C7142" s="50" t="str">
        <f>IFERROR(VLOOKUP(B7142,总表!A:B,2,0),"-")</f>
        <v>摆设类</v>
      </c>
      <c r="D7142" s="51" t="str">
        <f t="shared" si="445"/>
        <v>摆设类</v>
      </c>
      <c r="E7142" s="51" t="str">
        <f>IFERROR(VLOOKUP(B7142,总表!A:D,3,0),"-")</f>
        <v>妈妈笔筒</v>
      </c>
      <c r="F7142" s="51" t="str">
        <f t="shared" si="446"/>
        <v>妈妈笔筒</v>
      </c>
      <c r="H7142" s="6" t="str">
        <f>IF(IFERROR(VLOOKUP(B7142,总表!A:D,4,0),"露易")=0," ",IFERROR(VLOOKUP(B7142,总表!A:D,4,0),"-"))</f>
        <v> </v>
      </c>
      <c r="I7142" s="6" t="str">
        <f t="shared" si="447"/>
        <v> </v>
      </c>
    </row>
    <row r="7143" spans="1:9">
      <c r="A7143" s="6">
        <v>7142</v>
      </c>
      <c r="B7143" s="47" t="str">
        <f t="shared" si="444"/>
        <v>00001BE6</v>
      </c>
      <c r="C7143" s="50" t="str">
        <f>IFERROR(VLOOKUP(B7143,总表!A:B,2,0),"-")</f>
        <v>摆设类</v>
      </c>
      <c r="D7143" s="51" t="str">
        <f t="shared" si="445"/>
        <v>摆设类</v>
      </c>
      <c r="E7143" s="6" t="str">
        <f>IFERROR(VLOOKUP(B7143,总表!A:D,3,0),"-")</f>
        <v>朴素DIY作业台</v>
      </c>
      <c r="F7143" s="6" t="str">
        <f t="shared" si="446"/>
        <v>朴素DIY作业台</v>
      </c>
      <c r="H7143" s="6" t="str">
        <f>IF(IFERROR(VLOOKUP(B7143,总表!A:D,4,0),"露易")=0," ",IFERROR(VLOOKUP(B7143,总表!A:D,4,0),"-"))</f>
        <v> </v>
      </c>
      <c r="I7143" s="6" t="str">
        <f t="shared" si="447"/>
        <v> </v>
      </c>
    </row>
    <row r="7144" spans="1:9">
      <c r="A7144" s="6">
        <v>7143</v>
      </c>
      <c r="B7144" s="47" t="str">
        <f t="shared" si="444"/>
        <v>00001BE7</v>
      </c>
      <c r="C7144" s="50" t="str">
        <f>IFERROR(VLOOKUP(B7144,总表!A:B,2,0),"-")</f>
        <v>摆设类</v>
      </c>
      <c r="D7144" s="51" t="str">
        <f t="shared" si="445"/>
        <v>摆设类</v>
      </c>
      <c r="E7144" s="51" t="str">
        <f>IFERROR(VLOOKUP(B7144,总表!A:D,3,0),"-")</f>
        <v>妈妈蜡烛</v>
      </c>
      <c r="F7144" s="51" t="str">
        <f t="shared" si="446"/>
        <v>妈妈蜡烛</v>
      </c>
      <c r="H7144" s="6" t="str">
        <f>IF(IFERROR(VLOOKUP(B7144,总表!A:D,4,0),"露易")=0," ",IFERROR(VLOOKUP(B7144,总表!A:D,4,0),"-"))</f>
        <v> </v>
      </c>
      <c r="I7144" s="6" t="str">
        <f t="shared" si="447"/>
        <v> </v>
      </c>
    </row>
    <row r="7145" spans="1:9">
      <c r="A7145" s="6">
        <v>7144</v>
      </c>
      <c r="B7145" s="47" t="str">
        <f t="shared" si="444"/>
        <v>00001BE8</v>
      </c>
      <c r="C7145" s="50" t="str">
        <f>IFERROR(VLOOKUP(B7145,总表!A:B,2,0),"-")</f>
        <v>摆设类</v>
      </c>
      <c r="D7145" s="51" t="str">
        <f t="shared" si="445"/>
        <v>摆设类</v>
      </c>
      <c r="E7145" s="51" t="str">
        <f>IFERROR(VLOOKUP(B7145,总表!A:D,3,0),"-")</f>
        <v>妈妈抱枕</v>
      </c>
      <c r="F7145" s="51" t="str">
        <f t="shared" si="446"/>
        <v>妈妈抱枕</v>
      </c>
      <c r="H7145" s="6" t="str">
        <f>IF(IFERROR(VLOOKUP(B7145,总表!A:D,4,0),"露易")=0," ",IFERROR(VLOOKUP(B7145,总表!A:D,4,0),"-"))</f>
        <v> </v>
      </c>
      <c r="I7145" s="6" t="str">
        <f t="shared" si="447"/>
        <v> </v>
      </c>
    </row>
    <row r="7146" spans="1:9">
      <c r="A7146" s="6">
        <v>7145</v>
      </c>
      <c r="B7146" s="47" t="str">
        <f t="shared" si="444"/>
        <v>00001BE9</v>
      </c>
      <c r="C7146" s="50" t="str">
        <f>IFERROR(VLOOKUP(B7146,总表!A:B,2,0),"-")</f>
        <v>摆设类</v>
      </c>
      <c r="D7146" s="51" t="str">
        <f t="shared" si="445"/>
        <v>摆设类</v>
      </c>
      <c r="E7146" s="51" t="str">
        <f>IFERROR(VLOOKUP(B7146,总表!A:D,3,0),"-")</f>
        <v>妈妈刺绣装饰</v>
      </c>
      <c r="F7146" s="51" t="str">
        <f t="shared" si="446"/>
        <v>妈妈刺绣装饰</v>
      </c>
      <c r="H7146" s="6" t="str">
        <f>IF(IFERROR(VLOOKUP(B7146,总表!A:D,4,0),"露易")=0," ",IFERROR(VLOOKUP(B7146,总表!A:D,4,0),"-"))</f>
        <v> </v>
      </c>
      <c r="I7146" s="6" t="str">
        <f t="shared" si="447"/>
        <v> </v>
      </c>
    </row>
    <row r="7147" spans="1:9">
      <c r="A7147" s="6">
        <v>7146</v>
      </c>
      <c r="B7147" s="47" t="str">
        <f t="shared" si="444"/>
        <v>00001BEA</v>
      </c>
      <c r="C7147" s="50" t="str">
        <f>IFERROR(VLOOKUP(B7147,总表!A:B,2,0),"-")</f>
        <v>摆设类</v>
      </c>
      <c r="D7147" s="51" t="str">
        <f t="shared" si="445"/>
        <v>摆设类</v>
      </c>
      <c r="E7147" s="51" t="str">
        <f>IFERROR(VLOOKUP(B7147,总表!A:D,3,0),"-")</f>
        <v>妈妈手作蛋糕</v>
      </c>
      <c r="F7147" s="51" t="str">
        <f t="shared" si="446"/>
        <v>妈妈手作蛋糕</v>
      </c>
      <c r="H7147" s="6" t="str">
        <f>IF(IFERROR(VLOOKUP(B7147,总表!A:D,4,0),"露易")=0," ",IFERROR(VLOOKUP(B7147,总表!A:D,4,0),"-"))</f>
        <v> </v>
      </c>
      <c r="I7147" s="6" t="str">
        <f t="shared" si="447"/>
        <v> </v>
      </c>
    </row>
    <row r="7148" spans="1:9">
      <c r="A7148" s="6">
        <v>7147</v>
      </c>
      <c r="B7148" s="47" t="str">
        <f t="shared" si="444"/>
        <v>00001BEB</v>
      </c>
      <c r="C7148" s="50" t="str">
        <f>IFERROR(VLOOKUP(B7148,总表!A:B,2,0),"-")</f>
        <v>摆设类</v>
      </c>
      <c r="D7148" s="51" t="str">
        <f t="shared" si="445"/>
        <v>摆设类</v>
      </c>
      <c r="E7148" s="51" t="str">
        <f>IFERROR(VLOOKUP(B7148,总表!A:D,3,0),"-")</f>
        <v>妈妈玩偶</v>
      </c>
      <c r="F7148" s="51" t="str">
        <f t="shared" si="446"/>
        <v>妈妈玩偶</v>
      </c>
      <c r="H7148" s="6" t="str">
        <f>IF(IFERROR(VLOOKUP(B7148,总表!A:D,4,0),"露易")=0," ",IFERROR(VLOOKUP(B7148,总表!A:D,4,0),"-"))</f>
        <v> </v>
      </c>
      <c r="I7148" s="6" t="str">
        <f t="shared" si="447"/>
        <v> </v>
      </c>
    </row>
    <row r="7149" spans="1:9">
      <c r="A7149" s="6">
        <v>7148</v>
      </c>
      <c r="B7149" s="47" t="str">
        <f t="shared" si="444"/>
        <v>00001BEC</v>
      </c>
      <c r="C7149" s="50" t="str">
        <f>IFERROR(VLOOKUP(B7149,总表!A:B,2,0),"-")</f>
        <v>摆设类</v>
      </c>
      <c r="D7149" s="51" t="str">
        <f t="shared" si="445"/>
        <v>摆设类</v>
      </c>
      <c r="E7149" s="6" t="str">
        <f>IFERROR(VLOOKUP(B7149,总表!A:D,3,0),"-")</f>
        <v>泳圈</v>
      </c>
      <c r="F7149" s="6" t="str">
        <f t="shared" si="446"/>
        <v>泳圈</v>
      </c>
      <c r="H7149" s="6" t="str">
        <f>IF(IFERROR(VLOOKUP(B7149,总表!A:D,4,0),"露易")=0," ",IFERROR(VLOOKUP(B7149,总表!A:D,4,0),"-"))</f>
        <v> </v>
      </c>
      <c r="I7149" s="6" t="str">
        <f t="shared" si="447"/>
        <v> </v>
      </c>
    </row>
    <row r="7150" spans="1:9">
      <c r="A7150" s="6">
        <v>7149</v>
      </c>
      <c r="B7150" s="47" t="str">
        <f t="shared" si="444"/>
        <v>00001BED</v>
      </c>
      <c r="C7150" s="47" t="str">
        <f>IFERROR(VLOOKUP(B7150,总表!A:B,2,0),"-")</f>
        <v>-</v>
      </c>
      <c r="D7150" s="6" t="str">
        <f t="shared" si="445"/>
        <v>-</v>
      </c>
      <c r="E7150" s="6" t="str">
        <f>IFERROR(VLOOKUP(B7150,总表!A:D,3,0),"-")</f>
        <v>-</v>
      </c>
      <c r="F7150" s="6" t="str">
        <f t="shared" si="446"/>
        <v>-</v>
      </c>
      <c r="H7150" s="6" t="str">
        <f>IF(IFERROR(VLOOKUP(B7150,总表!A:D,4,0),"露易")=0," ",IFERROR(VLOOKUP(B7150,总表!A:D,4,0),"-"))</f>
        <v>-</v>
      </c>
      <c r="I7150" s="6" t="str">
        <f t="shared" si="447"/>
        <v>-</v>
      </c>
    </row>
    <row r="7151" spans="1:9">
      <c r="A7151" s="6">
        <v>7150</v>
      </c>
      <c r="B7151" s="47" t="str">
        <f t="shared" si="444"/>
        <v>00001BEE</v>
      </c>
      <c r="C7151" s="50" t="str">
        <f>IFERROR(VLOOKUP(B7151,总表!A:B,2,0),"-")</f>
        <v>摆设类</v>
      </c>
      <c r="D7151" s="51" t="str">
        <f t="shared" si="445"/>
        <v>摆设类</v>
      </c>
      <c r="E7151" s="51" t="str">
        <f>IFERROR(VLOOKUP(B7151,总表!A:D,3,0),"-")</f>
        <v>蓝色转角</v>
      </c>
      <c r="F7151" s="51" t="str">
        <f t="shared" si="446"/>
        <v>蓝色转角</v>
      </c>
      <c r="H7151" s="6" t="str">
        <f>IF(IFERROR(VLOOKUP(B7151,总表!A:D,4,0),"露易")=0," ",IFERROR(VLOOKUP(B7151,总表!A:D,4,0),"-"))</f>
        <v> </v>
      </c>
      <c r="I7151" s="6" t="str">
        <f t="shared" si="447"/>
        <v> </v>
      </c>
    </row>
    <row r="7152" spans="1:9">
      <c r="A7152" s="6">
        <v>7151</v>
      </c>
      <c r="B7152" s="47" t="str">
        <f t="shared" si="444"/>
        <v>00001BEF</v>
      </c>
      <c r="C7152" s="50" t="str">
        <f>IFERROR(VLOOKUP(B7152,总表!A:B,2,0),"-")</f>
        <v>摆设类</v>
      </c>
      <c r="D7152" s="51" t="str">
        <f t="shared" si="445"/>
        <v>摆设类</v>
      </c>
      <c r="E7152" s="51" t="str">
        <f>IFERROR(VLOOKUP(B7152,总表!A:D,3,0),"-")</f>
        <v>红色转角</v>
      </c>
      <c r="F7152" s="51" t="str">
        <f t="shared" si="446"/>
        <v>红色转角</v>
      </c>
      <c r="H7152" s="6" t="str">
        <f>IF(IFERROR(VLOOKUP(B7152,总表!A:D,4,0),"露易")=0," ",IFERROR(VLOOKUP(B7152,总表!A:D,4,0),"-"))</f>
        <v> </v>
      </c>
      <c r="I7152" s="6" t="str">
        <f t="shared" si="447"/>
        <v> </v>
      </c>
    </row>
    <row r="7153" spans="1:9">
      <c r="A7153" s="6">
        <v>7152</v>
      </c>
      <c r="B7153" s="47" t="str">
        <f t="shared" si="444"/>
        <v>00001BF0</v>
      </c>
      <c r="C7153" s="50" t="str">
        <f>IFERROR(VLOOKUP(B7153,总表!A:B,2,0),"-")</f>
        <v>摆设类</v>
      </c>
      <c r="D7153" s="51" t="str">
        <f t="shared" si="445"/>
        <v>摆设类</v>
      </c>
      <c r="E7153" s="6" t="str">
        <f>IFERROR(VLOOKUP(B7153,总表!A:D,3,0),"-")</f>
        <v>中性色转角</v>
      </c>
      <c r="F7153" s="6" t="str">
        <f t="shared" si="446"/>
        <v>中性色转角</v>
      </c>
      <c r="H7153" s="6" t="str">
        <f>IF(IFERROR(VLOOKUP(B7153,总表!A:D,4,0),"露易")=0," ",IFERROR(VLOOKUP(B7153,总表!A:D,4,0),"-"))</f>
        <v> </v>
      </c>
      <c r="I7153" s="6" t="str">
        <f t="shared" si="447"/>
        <v> </v>
      </c>
    </row>
    <row r="7154" spans="1:9">
      <c r="A7154" s="6">
        <v>7153</v>
      </c>
      <c r="B7154" s="47" t="str">
        <f t="shared" si="444"/>
        <v>00001BF1</v>
      </c>
      <c r="C7154" s="50" t="str">
        <f>IFERROR(VLOOKUP(B7154,总表!A:B,2,0),"-")</f>
        <v>摆设类</v>
      </c>
      <c r="D7154" s="51" t="str">
        <f t="shared" si="445"/>
        <v>摆设类</v>
      </c>
      <c r="E7154" s="6" t="str">
        <f>IFERROR(VLOOKUP(B7154,总表!A:D,3,0),"-")</f>
        <v>桧木泡澡桶</v>
      </c>
      <c r="F7154" s="6" t="str">
        <f t="shared" si="446"/>
        <v>桧木泡澡桶</v>
      </c>
      <c r="H7154" s="6" t="str">
        <f>IF(IFERROR(VLOOKUP(B7154,总表!A:D,4,0),"露易")=0," ",IFERROR(VLOOKUP(B7154,总表!A:D,4,0),"-"))</f>
        <v> </v>
      </c>
      <c r="I7154" s="6" t="str">
        <f t="shared" si="447"/>
        <v> </v>
      </c>
    </row>
    <row r="7155" spans="1:9">
      <c r="A7155" s="6">
        <v>7154</v>
      </c>
      <c r="B7155" s="47" t="str">
        <f t="shared" si="444"/>
        <v>00001BF2</v>
      </c>
      <c r="C7155" s="47" t="str">
        <f>IFERROR(VLOOKUP(B7155,总表!A:B,2,0),"-")</f>
        <v>-</v>
      </c>
      <c r="D7155" s="6" t="str">
        <f t="shared" si="445"/>
        <v>-</v>
      </c>
      <c r="E7155" s="6" t="str">
        <f>IFERROR(VLOOKUP(B7155,总表!A:D,3,0),"-")</f>
        <v>-</v>
      </c>
      <c r="F7155" s="6" t="str">
        <f t="shared" si="446"/>
        <v>-</v>
      </c>
      <c r="H7155" s="6" t="str">
        <f>IF(IFERROR(VLOOKUP(B7155,总表!A:D,4,0),"露易")=0," ",IFERROR(VLOOKUP(B7155,总表!A:D,4,0),"-"))</f>
        <v>-</v>
      </c>
      <c r="I7155" s="6" t="str">
        <f t="shared" si="447"/>
        <v>-</v>
      </c>
    </row>
    <row r="7156" spans="1:9">
      <c r="A7156" s="6">
        <v>7155</v>
      </c>
      <c r="B7156" s="47" t="str">
        <f t="shared" si="444"/>
        <v>00001BF3</v>
      </c>
      <c r="C7156" s="47" t="str">
        <f>IFERROR(VLOOKUP(B7156,总表!A:B,2,0),"-")</f>
        <v>-</v>
      </c>
      <c r="D7156" s="6" t="str">
        <f t="shared" si="445"/>
        <v>-</v>
      </c>
      <c r="E7156" s="6" t="str">
        <f>IFERROR(VLOOKUP(B7156,总表!A:D,3,0),"-")</f>
        <v>-</v>
      </c>
      <c r="F7156" s="6" t="str">
        <f t="shared" si="446"/>
        <v>-</v>
      </c>
      <c r="H7156" s="6" t="str">
        <f>IF(IFERROR(VLOOKUP(B7156,总表!A:D,4,0),"露易")=0," ",IFERROR(VLOOKUP(B7156,总表!A:D,4,0),"-"))</f>
        <v>-</v>
      </c>
      <c r="I7156" s="6" t="str">
        <f t="shared" si="447"/>
        <v>-</v>
      </c>
    </row>
    <row r="7157" spans="1:9">
      <c r="A7157" s="6">
        <v>7156</v>
      </c>
      <c r="B7157" s="47" t="str">
        <f t="shared" si="444"/>
        <v>00001BF4</v>
      </c>
      <c r="C7157" s="47" t="str">
        <f>IFERROR(VLOOKUP(B7157,总表!A:B,2,0),"-")</f>
        <v>-</v>
      </c>
      <c r="D7157" s="6" t="str">
        <f t="shared" si="445"/>
        <v>-</v>
      </c>
      <c r="E7157" s="6" t="str">
        <f>IFERROR(VLOOKUP(B7157,总表!A:D,3,0),"-")</f>
        <v>-</v>
      </c>
      <c r="F7157" s="6" t="str">
        <f t="shared" si="446"/>
        <v>-</v>
      </c>
      <c r="H7157" s="6" t="str">
        <f>IF(IFERROR(VLOOKUP(B7157,总表!A:D,4,0),"露易")=0," ",IFERROR(VLOOKUP(B7157,总表!A:D,4,0),"-"))</f>
        <v>-</v>
      </c>
      <c r="I7157" s="6" t="str">
        <f t="shared" si="447"/>
        <v>-</v>
      </c>
    </row>
    <row r="7158" spans="1:9">
      <c r="A7158" s="6">
        <v>7157</v>
      </c>
      <c r="B7158" s="47" t="str">
        <f t="shared" si="444"/>
        <v>00001BF5</v>
      </c>
      <c r="C7158" s="47" t="str">
        <f>IFERROR(VLOOKUP(B7158,总表!A:B,2,0),"-")</f>
        <v>-</v>
      </c>
      <c r="D7158" s="6" t="str">
        <f t="shared" si="445"/>
        <v>-</v>
      </c>
      <c r="E7158" s="6" t="str">
        <f>IFERROR(VLOOKUP(B7158,总表!A:D,3,0),"-")</f>
        <v>-</v>
      </c>
      <c r="F7158" s="6" t="str">
        <f t="shared" si="446"/>
        <v>-</v>
      </c>
      <c r="H7158" s="6" t="str">
        <f>IF(IFERROR(VLOOKUP(B7158,总表!A:D,4,0),"露易")=0," ",IFERROR(VLOOKUP(B7158,总表!A:D,4,0),"-"))</f>
        <v>-</v>
      </c>
      <c r="I7158" s="6" t="str">
        <f t="shared" si="447"/>
        <v>-</v>
      </c>
    </row>
    <row r="7159" spans="1:9">
      <c r="A7159" s="6">
        <v>7158</v>
      </c>
      <c r="B7159" s="47" t="str">
        <f t="shared" si="444"/>
        <v>00001BF6</v>
      </c>
      <c r="C7159" s="47" t="str">
        <f>IFERROR(VLOOKUP(B7159,总表!A:B,2,0),"-")</f>
        <v>-</v>
      </c>
      <c r="D7159" s="6" t="str">
        <f t="shared" si="445"/>
        <v>-</v>
      </c>
      <c r="E7159" s="6" t="str">
        <f>IFERROR(VLOOKUP(B7159,总表!A:D,3,0),"-")</f>
        <v>-</v>
      </c>
      <c r="F7159" s="6" t="str">
        <f t="shared" si="446"/>
        <v>-</v>
      </c>
      <c r="H7159" s="6" t="str">
        <f>IF(IFERROR(VLOOKUP(B7159,总表!A:D,4,0),"露易")=0," ",IFERROR(VLOOKUP(B7159,总表!A:D,4,0),"-"))</f>
        <v>-</v>
      </c>
      <c r="I7159" s="6" t="str">
        <f t="shared" si="447"/>
        <v>-</v>
      </c>
    </row>
    <row r="7160" spans="1:9">
      <c r="A7160" s="6">
        <v>7159</v>
      </c>
      <c r="B7160" s="47" t="str">
        <f t="shared" si="444"/>
        <v>00001BF7</v>
      </c>
      <c r="C7160" s="50" t="str">
        <f>IFERROR(VLOOKUP(B7160,总表!A:B,2,0),"-")</f>
        <v>摆设类</v>
      </c>
      <c r="D7160" s="51" t="str">
        <f t="shared" si="445"/>
        <v>摆设类</v>
      </c>
      <c r="E7160" s="51" t="str">
        <f>IFERROR(VLOOKUP(B7160,总表!A:D,3,0),"-")</f>
        <v>纸箱沙发</v>
      </c>
      <c r="F7160" s="51" t="str">
        <f t="shared" si="446"/>
        <v>纸箱沙发</v>
      </c>
      <c r="H7160" s="6" t="str">
        <f>IF(IFERROR(VLOOKUP(B7160,总表!A:D,4,0),"露易")=0," ",IFERROR(VLOOKUP(B7160,总表!A:D,4,0),"-"))</f>
        <v> </v>
      </c>
      <c r="I7160" s="6" t="str">
        <f t="shared" si="447"/>
        <v> </v>
      </c>
    </row>
    <row r="7161" spans="1:9">
      <c r="A7161" s="6">
        <v>7160</v>
      </c>
      <c r="B7161" s="47" t="str">
        <f t="shared" si="444"/>
        <v>00001BF8</v>
      </c>
      <c r="C7161" s="50" t="str">
        <f>IFERROR(VLOOKUP(B7161,总表!A:B,2,0),"-")</f>
        <v>摆设类</v>
      </c>
      <c r="D7161" s="51" t="str">
        <f t="shared" si="445"/>
        <v>摆设类</v>
      </c>
      <c r="E7161" s="51" t="str">
        <f>IFERROR(VLOOKUP(B7161,总表!A:D,3,0),"-")</f>
        <v>纸箱桌</v>
      </c>
      <c r="F7161" s="51" t="str">
        <f t="shared" si="446"/>
        <v>纸箱桌</v>
      </c>
      <c r="H7161" s="6" t="str">
        <f>IF(IFERROR(VLOOKUP(B7161,总表!A:D,4,0),"露易")=0," ",IFERROR(VLOOKUP(B7161,总表!A:D,4,0),"-"))</f>
        <v> </v>
      </c>
      <c r="I7161" s="6" t="str">
        <f t="shared" si="447"/>
        <v> </v>
      </c>
    </row>
    <row r="7162" spans="1:9">
      <c r="A7162" s="6">
        <v>7161</v>
      </c>
      <c r="B7162" s="47" t="str">
        <f t="shared" si="444"/>
        <v>00001BF9</v>
      </c>
      <c r="C7162" s="50" t="str">
        <f>IFERROR(VLOOKUP(B7162,总表!A:B,2,0),"-")</f>
        <v>摆设类</v>
      </c>
      <c r="D7162" s="51" t="str">
        <f t="shared" si="445"/>
        <v>摆设类</v>
      </c>
      <c r="E7162" s="51" t="str">
        <f>IFERROR(VLOOKUP(B7162,总表!A:D,3,0),"-")</f>
        <v>纸箱床铺</v>
      </c>
      <c r="F7162" s="51" t="str">
        <f t="shared" si="446"/>
        <v>纸箱床铺</v>
      </c>
      <c r="H7162" s="6" t="str">
        <f>IF(IFERROR(VLOOKUP(B7162,总表!A:D,4,0),"露易")=0," ",IFERROR(VLOOKUP(B7162,总表!A:D,4,0),"-"))</f>
        <v> </v>
      </c>
      <c r="I7162" s="6" t="str">
        <f t="shared" si="447"/>
        <v> </v>
      </c>
    </row>
    <row r="7163" spans="1:9">
      <c r="A7163" s="6">
        <v>7162</v>
      </c>
      <c r="B7163" s="47" t="str">
        <f t="shared" si="444"/>
        <v>00001BFA</v>
      </c>
      <c r="C7163" s="47" t="str">
        <f>IFERROR(VLOOKUP(B7163,总表!A:B,2,0),"-")</f>
        <v>-</v>
      </c>
      <c r="D7163" s="6" t="str">
        <f t="shared" si="445"/>
        <v>-</v>
      </c>
      <c r="E7163" s="6" t="str">
        <f>IFERROR(VLOOKUP(B7163,总表!A:D,3,0),"-")</f>
        <v>-</v>
      </c>
      <c r="F7163" s="6" t="str">
        <f t="shared" si="446"/>
        <v>-</v>
      </c>
      <c r="H7163" s="6" t="str">
        <f>IF(IFERROR(VLOOKUP(B7163,总表!A:D,4,0),"露易")=0," ",IFERROR(VLOOKUP(B7163,总表!A:D,4,0),"-"))</f>
        <v>-</v>
      </c>
      <c r="I7163" s="6" t="str">
        <f t="shared" si="447"/>
        <v>-</v>
      </c>
    </row>
    <row r="7164" spans="1:9">
      <c r="A7164" s="6">
        <v>7163</v>
      </c>
      <c r="B7164" s="47" t="str">
        <f t="shared" si="444"/>
        <v>00001BFB</v>
      </c>
      <c r="C7164" s="50" t="str">
        <f>IFERROR(VLOOKUP(B7164,总表!A:B,2,0),"-")</f>
        <v>摆设类</v>
      </c>
      <c r="D7164" s="51" t="str">
        <f t="shared" si="445"/>
        <v>摆设类</v>
      </c>
      <c r="E7164" s="51" t="str">
        <f>IFERROR(VLOOKUP(B7164,总表!A:D,3,0),"-")</f>
        <v>纸箱椅</v>
      </c>
      <c r="F7164" s="51" t="str">
        <f t="shared" si="446"/>
        <v>纸箱椅</v>
      </c>
      <c r="H7164" s="6" t="str">
        <f>IF(IFERROR(VLOOKUP(B7164,总表!A:D,4,0),"露易")=0," ",IFERROR(VLOOKUP(B7164,总表!A:D,4,0),"-"))</f>
        <v> </v>
      </c>
      <c r="I7164" s="6" t="str">
        <f t="shared" si="447"/>
        <v> </v>
      </c>
    </row>
    <row r="7165" spans="1:9">
      <c r="A7165" s="6">
        <v>7164</v>
      </c>
      <c r="B7165" s="47" t="str">
        <f t="shared" si="444"/>
        <v>00001BFC</v>
      </c>
      <c r="C7165" s="47" t="str">
        <f>IFERROR(VLOOKUP(B7165,总表!A:B,2,0),"-")</f>
        <v>雨伞类</v>
      </c>
      <c r="D7165" s="6" t="str">
        <f t="shared" si="445"/>
        <v>雨伞类</v>
      </c>
      <c r="E7165" s="6" t="str">
        <f>IFERROR(VLOOKUP(B7165,总表!A:D,3,0),"-")</f>
        <v>粉红色纯色雨伞</v>
      </c>
      <c r="F7165" s="6" t="str">
        <f t="shared" si="446"/>
        <v>粉红色纯色雨伞</v>
      </c>
      <c r="H7165" s="6" t="str">
        <f>IF(IFERROR(VLOOKUP(B7165,总表!A:D,4,0),"露易")=0," ",IFERROR(VLOOKUP(B7165,总表!A:D,4,0),"-"))</f>
        <v> </v>
      </c>
      <c r="I7165" s="6" t="str">
        <f t="shared" si="447"/>
        <v> </v>
      </c>
    </row>
    <row r="7166" spans="1:9">
      <c r="A7166" s="6">
        <v>7165</v>
      </c>
      <c r="B7166" s="47" t="str">
        <f t="shared" si="444"/>
        <v>00001BFD</v>
      </c>
      <c r="C7166" s="47" t="str">
        <f>IFERROR(VLOOKUP(B7166,总表!A:B,2,0),"-")</f>
        <v>雨伞类</v>
      </c>
      <c r="D7166" s="6" t="str">
        <f t="shared" si="445"/>
        <v>雨伞类</v>
      </c>
      <c r="E7166" s="6" t="str">
        <f>IFERROR(VLOOKUP(B7166,总表!A:D,3,0),"-")</f>
        <v>透明雨伞</v>
      </c>
      <c r="F7166" s="6" t="str">
        <f t="shared" si="446"/>
        <v>透明雨伞</v>
      </c>
      <c r="H7166" s="6" t="str">
        <f>IF(IFERROR(VLOOKUP(B7166,总表!A:D,4,0),"露易")=0," ",IFERROR(VLOOKUP(B7166,总表!A:D,4,0),"-"))</f>
        <v> </v>
      </c>
      <c r="I7166" s="6" t="str">
        <f t="shared" si="447"/>
        <v> </v>
      </c>
    </row>
    <row r="7167" spans="1:9">
      <c r="A7167" s="6">
        <v>7166</v>
      </c>
      <c r="B7167" s="47" t="str">
        <f t="shared" si="444"/>
        <v>00001BFE</v>
      </c>
      <c r="C7167" s="47" t="str">
        <f>IFERROR(VLOOKUP(B7167,总表!A:B,2,0),"-")</f>
        <v>雨伞类</v>
      </c>
      <c r="D7167" s="6" t="str">
        <f t="shared" si="445"/>
        <v>雨伞类</v>
      </c>
      <c r="E7167" s="6" t="str">
        <f>IFERROR(VLOOKUP(B7167,总表!A:D,3,0),"-")</f>
        <v>撞色雨伞</v>
      </c>
      <c r="F7167" s="6" t="str">
        <f t="shared" si="446"/>
        <v>撞色雨伞</v>
      </c>
      <c r="H7167" s="6" t="str">
        <f>IF(IFERROR(VLOOKUP(B7167,总表!A:D,4,0),"露易")=0," ",IFERROR(VLOOKUP(B7167,总表!A:D,4,0),"-"))</f>
        <v> </v>
      </c>
      <c r="I7167" s="6" t="str">
        <f t="shared" si="447"/>
        <v> </v>
      </c>
    </row>
    <row r="7168" spans="1:9">
      <c r="A7168" s="6">
        <v>7167</v>
      </c>
      <c r="B7168" s="47" t="str">
        <f t="shared" si="444"/>
        <v>00001BFF</v>
      </c>
      <c r="C7168" s="47" t="str">
        <f>IFERROR(VLOOKUP(B7168,总表!A:B,2,0),"-")</f>
        <v>雨伞类</v>
      </c>
      <c r="D7168" s="6" t="str">
        <f t="shared" si="445"/>
        <v>雨伞类</v>
      </c>
      <c r="E7168" s="6" t="str">
        <f>IFERROR(VLOOKUP(B7168,总表!A:D,3,0),"-")</f>
        <v>熊熊雨伞</v>
      </c>
      <c r="F7168" s="6" t="str">
        <f t="shared" si="446"/>
        <v>熊熊雨伞</v>
      </c>
      <c r="H7168" s="6" t="str">
        <f>IF(IFERROR(VLOOKUP(B7168,总表!A:D,4,0),"露易")=0," ",IFERROR(VLOOKUP(B7168,总表!A:D,4,0),"-"))</f>
        <v> </v>
      </c>
      <c r="I7168" s="6" t="str">
        <f t="shared" si="447"/>
        <v> </v>
      </c>
    </row>
    <row r="7169" spans="1:9">
      <c r="A7169" s="6">
        <v>7168</v>
      </c>
      <c r="B7169" s="47" t="str">
        <f t="shared" si="444"/>
        <v>00001C00</v>
      </c>
      <c r="C7169" s="47" t="str">
        <f>IFERROR(VLOOKUP(B7169,总表!A:B,2,0),"-")</f>
        <v>-</v>
      </c>
      <c r="D7169" s="6" t="str">
        <f t="shared" si="445"/>
        <v>-</v>
      </c>
      <c r="E7169" s="6" t="str">
        <f>IFERROR(VLOOKUP(B7169,总表!A:D,3,0),"-")</f>
        <v>-</v>
      </c>
      <c r="F7169" s="6" t="str">
        <f t="shared" si="446"/>
        <v>-</v>
      </c>
      <c r="H7169" s="6" t="str">
        <f>IF(IFERROR(VLOOKUP(B7169,总表!A:D,4,0),"露易")=0," ",IFERROR(VLOOKUP(B7169,总表!A:D,4,0),"-"))</f>
        <v>-</v>
      </c>
      <c r="I7169" s="6" t="str">
        <f t="shared" si="447"/>
        <v>-</v>
      </c>
    </row>
    <row r="7170" spans="1:9">
      <c r="A7170" s="6">
        <v>7169</v>
      </c>
      <c r="B7170" s="47" t="str">
        <f t="shared" ref="B7170:B7233" si="448">DEC2HEX(ROW(A7169),8)</f>
        <v>00001C01</v>
      </c>
      <c r="C7170" s="47" t="str">
        <f>IFERROR(VLOOKUP(B7170,总表!A:B,2,0),"-")</f>
        <v>雨伞类</v>
      </c>
      <c r="D7170" s="6" t="str">
        <f t="shared" ref="D7170:D7233" si="449">C7170</f>
        <v>雨伞类</v>
      </c>
      <c r="E7170" s="51" t="str">
        <f>IFERROR(VLOOKUP(B7170,总表!A:D,3,0),"-")</f>
        <v>枫叶雨伞</v>
      </c>
      <c r="F7170" s="51" t="str">
        <f t="shared" ref="F7170:F7233" si="450">E7170</f>
        <v>枫叶雨伞</v>
      </c>
      <c r="H7170" s="6" t="str">
        <f>IF(IFERROR(VLOOKUP(B7170,总表!A:D,4,0),"露易")=0," ",IFERROR(VLOOKUP(B7170,总表!A:D,4,0),"-"))</f>
        <v> </v>
      </c>
      <c r="I7170" s="6" t="str">
        <f t="shared" ref="I7170:I7233" si="451">H7170</f>
        <v> </v>
      </c>
    </row>
    <row r="7171" spans="1:9">
      <c r="A7171" s="6">
        <v>7170</v>
      </c>
      <c r="B7171" s="47" t="str">
        <f t="shared" si="448"/>
        <v>00001C02</v>
      </c>
      <c r="C7171" s="47" t="str">
        <f>IFERROR(VLOOKUP(B7171,总表!A:B,2,0),"-")</f>
        <v>雨伞类</v>
      </c>
      <c r="D7171" s="6" t="str">
        <f t="shared" si="449"/>
        <v>雨伞类</v>
      </c>
      <c r="E7171" s="6" t="str">
        <f>IFERROR(VLOOKUP(B7171,总表!A:D,3,0),"-")</f>
        <v>熊猫雨伞</v>
      </c>
      <c r="F7171" s="6" t="str">
        <f t="shared" si="450"/>
        <v>熊猫雨伞</v>
      </c>
      <c r="H7171" s="6" t="str">
        <f>IF(IFERROR(VLOOKUP(B7171,总表!A:D,4,0),"露易")=0," ",IFERROR(VLOOKUP(B7171,总表!A:D,4,0),"-"))</f>
        <v> </v>
      </c>
      <c r="I7171" s="6" t="str">
        <f t="shared" si="451"/>
        <v> </v>
      </c>
    </row>
    <row r="7172" spans="1:9">
      <c r="A7172" s="6">
        <v>7171</v>
      </c>
      <c r="B7172" s="47" t="str">
        <f t="shared" si="448"/>
        <v>00001C03</v>
      </c>
      <c r="C7172" s="47" t="str">
        <f>IFERROR(VLOOKUP(B7172,总表!A:B,2,0),"-")</f>
        <v>雨伞类</v>
      </c>
      <c r="D7172" s="6" t="str">
        <f t="shared" si="449"/>
        <v>雨伞类</v>
      </c>
      <c r="E7172" s="51" t="str">
        <f>IFERROR(VLOOKUP(B7172,总表!A:D,3,0),"-")</f>
        <v>东方风雨伞</v>
      </c>
      <c r="F7172" s="51" t="str">
        <f t="shared" si="450"/>
        <v>东方风雨伞</v>
      </c>
      <c r="H7172" s="6" t="str">
        <f>IF(IFERROR(VLOOKUP(B7172,总表!A:D,4,0),"露易")=0," ",IFERROR(VLOOKUP(B7172,总表!A:D,4,0),"-"))</f>
        <v> </v>
      </c>
      <c r="I7172" s="6" t="str">
        <f t="shared" si="451"/>
        <v> </v>
      </c>
    </row>
    <row r="7173" spans="1:9">
      <c r="A7173" s="6">
        <v>7172</v>
      </c>
      <c r="B7173" s="47" t="str">
        <f t="shared" si="448"/>
        <v>00001C04</v>
      </c>
      <c r="C7173" s="47" t="str">
        <f>IFERROR(VLOOKUP(B7173,总表!A:B,2,0),"-")</f>
        <v>雨伞类</v>
      </c>
      <c r="D7173" s="6" t="str">
        <f t="shared" si="449"/>
        <v>雨伞类</v>
      </c>
      <c r="E7173" s="6" t="str">
        <f>IFERROR(VLOOKUP(B7173,总表!A:D,3,0),"-")</f>
        <v>Logo雨伞</v>
      </c>
      <c r="F7173" s="6" t="str">
        <f t="shared" si="450"/>
        <v>Logo雨伞</v>
      </c>
      <c r="H7173" s="6" t="str">
        <f>IF(IFERROR(VLOOKUP(B7173,总表!A:D,4,0),"露易")=0," ",IFERROR(VLOOKUP(B7173,总表!A:D,4,0),"-"))</f>
        <v> </v>
      </c>
      <c r="I7173" s="6" t="str">
        <f t="shared" si="451"/>
        <v> </v>
      </c>
    </row>
    <row r="7174" spans="1:9">
      <c r="A7174" s="6">
        <v>7173</v>
      </c>
      <c r="B7174" s="47" t="str">
        <f t="shared" si="448"/>
        <v>00001C05</v>
      </c>
      <c r="C7174" s="47" t="str">
        <f>IFERROR(VLOOKUP(B7174,总表!A:B,2,0),"-")</f>
        <v>雨伞类</v>
      </c>
      <c r="D7174" s="6" t="str">
        <f t="shared" si="449"/>
        <v>雨伞类</v>
      </c>
      <c r="E7174" s="6" t="str">
        <f>IFERROR(VLOOKUP(B7174,总表!A:D,3,0),"-")</f>
        <v>蜘蛛网雨伞</v>
      </c>
      <c r="F7174" s="6" t="str">
        <f t="shared" si="450"/>
        <v>蜘蛛网雨伞</v>
      </c>
      <c r="H7174" s="6" t="str">
        <f>IF(IFERROR(VLOOKUP(B7174,总表!A:D,4,0),"露易")=0," ",IFERROR(VLOOKUP(B7174,总表!A:D,4,0),"-"))</f>
        <v> </v>
      </c>
      <c r="I7174" s="6" t="str">
        <f t="shared" si="451"/>
        <v> </v>
      </c>
    </row>
    <row r="7175" spans="1:9">
      <c r="A7175" s="6">
        <v>7174</v>
      </c>
      <c r="B7175" s="47" t="str">
        <f t="shared" si="448"/>
        <v>00001C06</v>
      </c>
      <c r="C7175" s="47" t="str">
        <f>IFERROR(VLOOKUP(B7175,总表!A:B,2,0),"-")</f>
        <v>雨伞类</v>
      </c>
      <c r="D7175" s="6" t="str">
        <f t="shared" si="449"/>
        <v>雨伞类</v>
      </c>
      <c r="E7175" s="6" t="str">
        <f>IFERROR(VLOOKUP(B7175,总表!A:D,3,0),"-")</f>
        <v>蘑菇雨伞</v>
      </c>
      <c r="F7175" s="6" t="str">
        <f t="shared" si="450"/>
        <v>蘑菇雨伞</v>
      </c>
      <c r="H7175" s="6" t="str">
        <f>IF(IFERROR(VLOOKUP(B7175,总表!A:D,4,0),"露易")=0," ",IFERROR(VLOOKUP(B7175,总表!A:D,4,0),"-"))</f>
        <v> </v>
      </c>
      <c r="I7175" s="6" t="str">
        <f t="shared" si="451"/>
        <v> </v>
      </c>
    </row>
    <row r="7176" spans="1:9">
      <c r="A7176" s="6">
        <v>7175</v>
      </c>
      <c r="B7176" s="47" t="str">
        <f t="shared" si="448"/>
        <v>00001C07</v>
      </c>
      <c r="C7176" s="47" t="str">
        <f>IFERROR(VLOOKUP(B7176,总表!A:B,2,0),"-")</f>
        <v>雨伞类</v>
      </c>
      <c r="D7176" s="6" t="str">
        <f t="shared" si="449"/>
        <v>雨伞类</v>
      </c>
      <c r="E7176" s="6" t="str">
        <f>IFERROR(VLOOKUP(B7176,总表!A:D,3,0),"-")</f>
        <v>童话风雨伞</v>
      </c>
      <c r="F7176" s="6" t="str">
        <f t="shared" si="450"/>
        <v>童话风雨伞</v>
      </c>
      <c r="H7176" s="6" t="str">
        <f>IF(IFERROR(VLOOKUP(B7176,总表!A:D,4,0),"露易")=0," ",IFERROR(VLOOKUP(B7176,总表!A:D,4,0),"-"))</f>
        <v> </v>
      </c>
      <c r="I7176" s="6" t="str">
        <f t="shared" si="451"/>
        <v> </v>
      </c>
    </row>
    <row r="7177" spans="1:9">
      <c r="A7177" s="6">
        <v>7176</v>
      </c>
      <c r="B7177" s="47" t="str">
        <f t="shared" si="448"/>
        <v>00001C08</v>
      </c>
      <c r="C7177" s="47" t="str">
        <f>IFERROR(VLOOKUP(B7177,总表!A:B,2,0),"-")</f>
        <v>雨伞类</v>
      </c>
      <c r="D7177" s="6" t="str">
        <f t="shared" si="449"/>
        <v>雨伞类</v>
      </c>
      <c r="E7177" s="6" t="str">
        <f>IFERROR(VLOOKUP(B7177,总表!A:D,3,0),"-")</f>
        <v>粉红色洛丽塔雨伞</v>
      </c>
      <c r="F7177" s="6" t="str">
        <f t="shared" si="450"/>
        <v>粉红色洛丽塔雨伞</v>
      </c>
      <c r="H7177" s="6" t="str">
        <f>IF(IFERROR(VLOOKUP(B7177,总表!A:D,4,0),"露易")=0," ",IFERROR(VLOOKUP(B7177,总表!A:D,4,0),"-"))</f>
        <v> </v>
      </c>
      <c r="I7177" s="6" t="str">
        <f t="shared" si="451"/>
        <v> </v>
      </c>
    </row>
    <row r="7178" spans="1:9">
      <c r="A7178" s="6">
        <v>7177</v>
      </c>
      <c r="B7178" s="47" t="str">
        <f t="shared" si="448"/>
        <v>00001C09</v>
      </c>
      <c r="C7178" s="47" t="str">
        <f>IFERROR(VLOOKUP(B7178,总表!A:B,2,0),"-")</f>
        <v>雨伞类</v>
      </c>
      <c r="D7178" s="6" t="str">
        <f t="shared" si="449"/>
        <v>雨伞类</v>
      </c>
      <c r="E7178" s="6" t="str">
        <f>IFERROR(VLOOKUP(B7178,总表!A:D,3,0),"-")</f>
        <v>歌舞伎雨伞</v>
      </c>
      <c r="F7178" s="6" t="str">
        <f t="shared" si="450"/>
        <v>歌舞伎雨伞</v>
      </c>
      <c r="H7178" s="6" t="str">
        <f>IF(IFERROR(VLOOKUP(B7178,总表!A:D,4,0),"露易")=0," ",IFERROR(VLOOKUP(B7178,总表!A:D,4,0),"-"))</f>
        <v> </v>
      </c>
      <c r="I7178" s="6" t="str">
        <f t="shared" si="451"/>
        <v> </v>
      </c>
    </row>
    <row r="7179" spans="1:9">
      <c r="A7179" s="6">
        <v>7178</v>
      </c>
      <c r="B7179" s="47" t="str">
        <f t="shared" si="448"/>
        <v>00001C0A</v>
      </c>
      <c r="C7179" s="47" t="str">
        <f>IFERROR(VLOOKUP(B7179,总表!A:B,2,0),"-")</f>
        <v>雨伞类</v>
      </c>
      <c r="D7179" s="6" t="str">
        <f t="shared" si="449"/>
        <v>雨伞类</v>
      </c>
      <c r="E7179" s="6" t="str">
        <f>IFERROR(VLOOKUP(B7179,总表!A:D,3,0),"-")</f>
        <v>油纸伞</v>
      </c>
      <c r="F7179" s="6" t="str">
        <f t="shared" si="450"/>
        <v>油纸伞</v>
      </c>
      <c r="H7179" s="6" t="str">
        <f>IF(IFERROR(VLOOKUP(B7179,总表!A:D,4,0),"露易")=0," ",IFERROR(VLOOKUP(B7179,总表!A:D,4,0),"-"))</f>
        <v> </v>
      </c>
      <c r="I7179" s="6" t="str">
        <f t="shared" si="451"/>
        <v> </v>
      </c>
    </row>
    <row r="7180" spans="1:9">
      <c r="A7180" s="6">
        <v>7179</v>
      </c>
      <c r="B7180" s="47" t="str">
        <f t="shared" si="448"/>
        <v>00001C0B</v>
      </c>
      <c r="C7180" s="47" t="str">
        <f>IFERROR(VLOOKUP(B7180,总表!A:B,2,0),"-")</f>
        <v>雨伞类</v>
      </c>
      <c r="D7180" s="6" t="str">
        <f t="shared" si="449"/>
        <v>雨伞类</v>
      </c>
      <c r="E7180" s="6" t="str">
        <f>IFERROR(VLOOKUP(B7180,总表!A:D,3,0),"-")</f>
        <v>彩虹雨伞</v>
      </c>
      <c r="F7180" s="6" t="str">
        <f t="shared" si="450"/>
        <v>彩虹雨伞</v>
      </c>
      <c r="H7180" s="6" t="str">
        <f>IF(IFERROR(VLOOKUP(B7180,总表!A:D,4,0),"露易")=0," ",IFERROR(VLOOKUP(B7180,总表!A:D,4,0),"-"))</f>
        <v> </v>
      </c>
      <c r="I7180" s="6" t="str">
        <f t="shared" si="451"/>
        <v> </v>
      </c>
    </row>
    <row r="7181" spans="1:9">
      <c r="A7181" s="6">
        <v>7180</v>
      </c>
      <c r="B7181" s="47" t="str">
        <f t="shared" si="448"/>
        <v>00001C0C</v>
      </c>
      <c r="C7181" s="47" t="str">
        <f>IFERROR(VLOOKUP(B7181,总表!A:B,2,0),"-")</f>
        <v>雨伞类</v>
      </c>
      <c r="D7181" s="6" t="str">
        <f t="shared" si="449"/>
        <v>雨伞类</v>
      </c>
      <c r="E7181" s="6" t="str">
        <f>IFERROR(VLOOKUP(B7181,总表!A:D,3,0),"-")</f>
        <v>三色雨伞</v>
      </c>
      <c r="F7181" s="6" t="str">
        <f t="shared" si="450"/>
        <v>三色雨伞</v>
      </c>
      <c r="H7181" s="6" t="str">
        <f>IF(IFERROR(VLOOKUP(B7181,总表!A:D,4,0),"露易")=0," ",IFERROR(VLOOKUP(B7181,总表!A:D,4,0),"-"))</f>
        <v> </v>
      </c>
      <c r="I7181" s="6" t="str">
        <f t="shared" si="451"/>
        <v> </v>
      </c>
    </row>
    <row r="7182" spans="1:9">
      <c r="A7182" s="6">
        <v>7181</v>
      </c>
      <c r="B7182" s="47" t="str">
        <f t="shared" si="448"/>
        <v>00001C0D</v>
      </c>
      <c r="C7182" s="47" t="str">
        <f>IFERROR(VLOOKUP(B7182,总表!A:B,2,0),"-")</f>
        <v>雨伞类</v>
      </c>
      <c r="D7182" s="6" t="str">
        <f t="shared" si="449"/>
        <v>雨伞类</v>
      </c>
      <c r="E7182" s="6" t="str">
        <f>IFERROR(VLOOKUP(B7182,总表!A:D,3,0),"-")</f>
        <v>小雏菊雨伞</v>
      </c>
      <c r="F7182" s="6" t="str">
        <f t="shared" si="450"/>
        <v>小雏菊雨伞</v>
      </c>
      <c r="H7182" s="6" t="str">
        <f>IF(IFERROR(VLOOKUP(B7182,总表!A:D,4,0),"露易")=0," ",IFERROR(VLOOKUP(B7182,总表!A:D,4,0),"-"))</f>
        <v> </v>
      </c>
      <c r="I7182" s="6" t="str">
        <f t="shared" si="451"/>
        <v> </v>
      </c>
    </row>
    <row r="7183" spans="1:9">
      <c r="A7183" s="6">
        <v>7182</v>
      </c>
      <c r="B7183" s="47" t="str">
        <f t="shared" si="448"/>
        <v>00001C0E</v>
      </c>
      <c r="C7183" s="47" t="str">
        <f>IFERROR(VLOOKUP(B7183,总表!A:B,2,0),"-")</f>
        <v>雨伞类</v>
      </c>
      <c r="D7183" s="6" t="str">
        <f t="shared" si="449"/>
        <v>雨伞类</v>
      </c>
      <c r="E7183" s="6" t="str">
        <f>IFERROR(VLOOKUP(B7183,总表!A:D,3,0),"-")</f>
        <v>坏掉的雨伞</v>
      </c>
      <c r="F7183" s="6" t="str">
        <f t="shared" si="450"/>
        <v>坏掉的雨伞</v>
      </c>
      <c r="H7183" s="6" t="str">
        <f>IF(IFERROR(VLOOKUP(B7183,总表!A:D,4,0),"露易")=0," ",IFERROR(VLOOKUP(B7183,总表!A:D,4,0),"-"))</f>
        <v> </v>
      </c>
      <c r="I7183" s="6" t="str">
        <f t="shared" si="451"/>
        <v> </v>
      </c>
    </row>
    <row r="7184" spans="1:9">
      <c r="A7184" s="6">
        <v>7183</v>
      </c>
      <c r="B7184" s="47" t="str">
        <f t="shared" si="448"/>
        <v>00001C0F</v>
      </c>
      <c r="C7184" s="47" t="str">
        <f>IFERROR(VLOOKUP(B7184,总表!A:B,2,0),"-")</f>
        <v>雨伞类</v>
      </c>
      <c r="D7184" s="6" t="str">
        <f t="shared" si="449"/>
        <v>雨伞类</v>
      </c>
      <c r="E7184" s="6" t="str">
        <f>IFERROR(VLOOKUP(B7184,总表!A:D,3,0),"-")</f>
        <v>紫色典雅雨伞</v>
      </c>
      <c r="F7184" s="6" t="str">
        <f t="shared" si="450"/>
        <v>紫色典雅雨伞</v>
      </c>
      <c r="H7184" s="6" t="str">
        <f>IF(IFERROR(VLOOKUP(B7184,总表!A:D,4,0),"露易")=0," ",IFERROR(VLOOKUP(B7184,总表!A:D,4,0),"-"))</f>
        <v> </v>
      </c>
      <c r="I7184" s="6" t="str">
        <f t="shared" si="451"/>
        <v> </v>
      </c>
    </row>
    <row r="7185" spans="1:9">
      <c r="A7185" s="6">
        <v>7184</v>
      </c>
      <c r="B7185" s="47" t="str">
        <f t="shared" si="448"/>
        <v>00001C10</v>
      </c>
      <c r="C7185" s="47" t="str">
        <f>IFERROR(VLOOKUP(B7185,总表!A:B,2,0),"-")</f>
        <v>房内地板</v>
      </c>
      <c r="D7185" s="6" t="str">
        <f t="shared" si="449"/>
        <v>房内地板</v>
      </c>
      <c r="E7185" s="6" t="str">
        <f>IFERROR(VLOOKUP(B7185,总表!A:D,3,0),"-")</f>
        <v>棕黑色巧拼地板</v>
      </c>
      <c r="F7185" s="6" t="str">
        <f t="shared" si="450"/>
        <v>棕黑色巧拼地板</v>
      </c>
      <c r="H7185" s="6" t="str">
        <f>IF(IFERROR(VLOOKUP(B7185,总表!A:D,4,0),"露易")=0," ",IFERROR(VLOOKUP(B7185,总表!A:D,4,0),"-"))</f>
        <v> </v>
      </c>
      <c r="I7185" s="6" t="str">
        <f t="shared" si="451"/>
        <v> </v>
      </c>
    </row>
    <row r="7186" spans="1:9">
      <c r="A7186" s="6">
        <v>7185</v>
      </c>
      <c r="B7186" s="47" t="str">
        <f t="shared" si="448"/>
        <v>00001C11</v>
      </c>
      <c r="C7186" s="47" t="str">
        <f>IFERROR(VLOOKUP(B7186,总表!A:B,2,0),"-")</f>
        <v>房内地板</v>
      </c>
      <c r="D7186" s="6" t="str">
        <f t="shared" si="449"/>
        <v>房内地板</v>
      </c>
      <c r="E7186" s="6" t="str">
        <f>IFERROR(VLOOKUP(B7186,总表!A:D,3,0),"-")</f>
        <v>紫色巧拼地板</v>
      </c>
      <c r="F7186" s="6" t="str">
        <f t="shared" si="450"/>
        <v>紫色巧拼地板</v>
      </c>
      <c r="H7186" s="6" t="str">
        <f>IF(IFERROR(VLOOKUP(B7186,总表!A:D,4,0),"露易")=0," ",IFERROR(VLOOKUP(B7186,总表!A:D,4,0),"-"))</f>
        <v> </v>
      </c>
      <c r="I7186" s="6" t="str">
        <f t="shared" si="451"/>
        <v> </v>
      </c>
    </row>
    <row r="7187" spans="1:9">
      <c r="A7187" s="6">
        <v>7186</v>
      </c>
      <c r="B7187" s="47" t="str">
        <f t="shared" si="448"/>
        <v>00001C12</v>
      </c>
      <c r="C7187" s="47" t="str">
        <f>IFERROR(VLOOKUP(B7187,总表!A:B,2,0),"-")</f>
        <v>房内地板</v>
      </c>
      <c r="D7187" s="6" t="str">
        <f t="shared" si="449"/>
        <v>房内地板</v>
      </c>
      <c r="E7187" s="6" t="str">
        <f>IFERROR(VLOOKUP(B7187,总表!A:D,3,0),"-")</f>
        <v>蘑菇森林地板</v>
      </c>
      <c r="F7187" s="6" t="str">
        <f t="shared" si="450"/>
        <v>蘑菇森林地板</v>
      </c>
      <c r="H7187" s="6" t="str">
        <f>IF(IFERROR(VLOOKUP(B7187,总表!A:D,4,0),"露易")=0," ",IFERROR(VLOOKUP(B7187,总表!A:D,4,0),"-"))</f>
        <v> </v>
      </c>
      <c r="I7187" s="6" t="str">
        <f t="shared" si="451"/>
        <v> </v>
      </c>
    </row>
    <row r="7188" spans="1:9">
      <c r="A7188" s="6">
        <v>7187</v>
      </c>
      <c r="B7188" s="47" t="str">
        <f t="shared" si="448"/>
        <v>00001C13</v>
      </c>
      <c r="C7188" s="47" t="str">
        <f>IFERROR(VLOOKUP(B7188,总表!A:B,2,0),"-")</f>
        <v>房内墙纸</v>
      </c>
      <c r="D7188" s="6" t="str">
        <f t="shared" si="449"/>
        <v>房内墙纸</v>
      </c>
      <c r="E7188" s="6" t="str">
        <f>IFERROR(VLOOKUP(B7188,总表!A:D,3,0),"-")</f>
        <v>蘑菇森林墙</v>
      </c>
      <c r="F7188" s="6" t="str">
        <f t="shared" si="450"/>
        <v>蘑菇森林墙</v>
      </c>
      <c r="H7188" s="6" t="str">
        <f>IF(IFERROR(VLOOKUP(B7188,总表!A:D,4,0),"露易")=0," ",IFERROR(VLOOKUP(B7188,总表!A:D,4,0),"-"))</f>
        <v> </v>
      </c>
      <c r="I7188" s="6" t="str">
        <f t="shared" si="451"/>
        <v> </v>
      </c>
    </row>
    <row r="7189" spans="1:9">
      <c r="A7189" s="6">
        <v>7188</v>
      </c>
      <c r="B7189" s="47" t="str">
        <f t="shared" si="448"/>
        <v>00001C14</v>
      </c>
      <c r="C7189" s="47" t="str">
        <f>IFERROR(VLOOKUP(B7189,总表!A:B,2,0),"-")</f>
        <v>-</v>
      </c>
      <c r="D7189" s="6" t="str">
        <f t="shared" si="449"/>
        <v>-</v>
      </c>
      <c r="E7189" s="6" t="str">
        <f>IFERROR(VLOOKUP(B7189,总表!A:D,3,0),"-")</f>
        <v>-</v>
      </c>
      <c r="F7189" s="6" t="str">
        <f t="shared" si="450"/>
        <v>-</v>
      </c>
      <c r="H7189" s="6" t="str">
        <f>IF(IFERROR(VLOOKUP(B7189,总表!A:D,4,0),"露易")=0," ",IFERROR(VLOOKUP(B7189,总表!A:D,4,0),"-"))</f>
        <v>-</v>
      </c>
      <c r="I7189" s="6" t="str">
        <f t="shared" si="451"/>
        <v>-</v>
      </c>
    </row>
    <row r="7190" spans="1:9">
      <c r="A7190" s="6">
        <v>7189</v>
      </c>
      <c r="B7190" s="47" t="str">
        <f t="shared" si="448"/>
        <v>00001C15</v>
      </c>
      <c r="C7190" s="50" t="str">
        <f>IFERROR(VLOOKUP(B7190,总表!A:B,2,0),"-")</f>
        <v>摆设类</v>
      </c>
      <c r="D7190" s="51" t="str">
        <f t="shared" si="449"/>
        <v>摆设类</v>
      </c>
      <c r="E7190" s="6" t="str">
        <f>IFERROR(VLOOKUP(B7190,总表!A:D,3,0),"-")</f>
        <v>聚光灯</v>
      </c>
      <c r="F7190" s="6" t="str">
        <f t="shared" si="450"/>
        <v>聚光灯</v>
      </c>
      <c r="H7190" s="6" t="str">
        <f>IF(IFERROR(VLOOKUP(B7190,总表!A:D,4,0),"露易")=0," ",IFERROR(VLOOKUP(B7190,总表!A:D,4,0),"-"))</f>
        <v> </v>
      </c>
      <c r="I7190" s="6" t="str">
        <f t="shared" si="451"/>
        <v> </v>
      </c>
    </row>
    <row r="7191" spans="1:9">
      <c r="A7191" s="6">
        <v>7190</v>
      </c>
      <c r="B7191" s="47" t="str">
        <f t="shared" si="448"/>
        <v>00001C16</v>
      </c>
      <c r="C7191" s="50" t="str">
        <f>IFERROR(VLOOKUP(B7191,总表!A:B,2,0),"-")</f>
        <v>摆设类</v>
      </c>
      <c r="D7191" s="51" t="str">
        <f t="shared" si="449"/>
        <v>摆设类</v>
      </c>
      <c r="E7191" s="6" t="str">
        <f>IFERROR(VLOOKUP(B7191,总表!A:D,3,0),"-")</f>
        <v>壁挂式聚光灯</v>
      </c>
      <c r="F7191" s="6" t="str">
        <f t="shared" si="450"/>
        <v>壁挂式聚光灯</v>
      </c>
      <c r="H7191" s="6" t="str">
        <f>IF(IFERROR(VLOOKUP(B7191,总表!A:D,4,0),"露易")=0," ",IFERROR(VLOOKUP(B7191,总表!A:D,4,0),"-"))</f>
        <v> </v>
      </c>
      <c r="I7191" s="6" t="str">
        <f t="shared" si="451"/>
        <v> </v>
      </c>
    </row>
    <row r="7192" spans="1:9">
      <c r="A7192" s="6">
        <v>7191</v>
      </c>
      <c r="B7192" s="47" t="str">
        <f t="shared" si="448"/>
        <v>00001C17</v>
      </c>
      <c r="C7192" s="47" t="str">
        <f>IFERROR(VLOOKUP(B7192,总表!A:B,2,0),"-")</f>
        <v>-</v>
      </c>
      <c r="D7192" s="6" t="str">
        <f t="shared" si="449"/>
        <v>-</v>
      </c>
      <c r="E7192" s="6" t="str">
        <f>IFERROR(VLOOKUP(B7192,总表!A:D,3,0),"-")</f>
        <v>-</v>
      </c>
      <c r="F7192" s="6" t="str">
        <f t="shared" si="450"/>
        <v>-</v>
      </c>
      <c r="H7192" s="6" t="str">
        <f>IF(IFERROR(VLOOKUP(B7192,总表!A:D,4,0),"露易")=0," ",IFERROR(VLOOKUP(B7192,总表!A:D,4,0),"-"))</f>
        <v>-</v>
      </c>
      <c r="I7192" s="6" t="str">
        <f t="shared" si="451"/>
        <v>-</v>
      </c>
    </row>
    <row r="7193" spans="1:9">
      <c r="A7193" s="6">
        <v>7192</v>
      </c>
      <c r="B7193" s="47" t="str">
        <f t="shared" si="448"/>
        <v>00001C18</v>
      </c>
      <c r="C7193" s="47" t="str">
        <f>IFERROR(VLOOKUP(B7193,总表!A:B,2,0),"-")</f>
        <v>-</v>
      </c>
      <c r="D7193" s="6" t="str">
        <f t="shared" si="449"/>
        <v>-</v>
      </c>
      <c r="E7193" s="6" t="str">
        <f>IFERROR(VLOOKUP(B7193,总表!A:D,3,0),"-")</f>
        <v>-</v>
      </c>
      <c r="F7193" s="6" t="str">
        <f t="shared" si="450"/>
        <v>-</v>
      </c>
      <c r="H7193" s="6" t="str">
        <f>IF(IFERROR(VLOOKUP(B7193,总表!A:D,4,0),"露易")=0," ",IFERROR(VLOOKUP(B7193,总表!A:D,4,0),"-"))</f>
        <v>-</v>
      </c>
      <c r="I7193" s="6" t="str">
        <f t="shared" si="451"/>
        <v>-</v>
      </c>
    </row>
    <row r="7194" spans="1:9">
      <c r="A7194" s="6">
        <v>7193</v>
      </c>
      <c r="B7194" s="47" t="str">
        <f t="shared" si="448"/>
        <v>00001C19</v>
      </c>
      <c r="C7194" s="47" t="str">
        <f>IFERROR(VLOOKUP(B7194,总表!A:B,2,0),"-")</f>
        <v>-</v>
      </c>
      <c r="D7194" s="6" t="str">
        <f t="shared" si="449"/>
        <v>-</v>
      </c>
      <c r="E7194" s="6" t="str">
        <f>IFERROR(VLOOKUP(B7194,总表!A:D,3,0),"-")</f>
        <v>-</v>
      </c>
      <c r="F7194" s="6" t="str">
        <f t="shared" si="450"/>
        <v>-</v>
      </c>
      <c r="H7194" s="6" t="str">
        <f>IF(IFERROR(VLOOKUP(B7194,总表!A:D,4,0),"露易")=0," ",IFERROR(VLOOKUP(B7194,总表!A:D,4,0),"-"))</f>
        <v>-</v>
      </c>
      <c r="I7194" s="6" t="str">
        <f t="shared" si="451"/>
        <v>-</v>
      </c>
    </row>
    <row r="7195" spans="1:9">
      <c r="A7195" s="6">
        <v>7194</v>
      </c>
      <c r="B7195" s="47" t="str">
        <f t="shared" si="448"/>
        <v>00001C1A</v>
      </c>
      <c r="C7195" s="47" t="str">
        <f>IFERROR(VLOOKUP(B7195,总表!A:B,2,0),"-")</f>
        <v>-</v>
      </c>
      <c r="D7195" s="6" t="str">
        <f t="shared" si="449"/>
        <v>-</v>
      </c>
      <c r="E7195" s="6" t="str">
        <f>IFERROR(VLOOKUP(B7195,总表!A:D,3,0),"-")</f>
        <v>-</v>
      </c>
      <c r="F7195" s="6" t="str">
        <f t="shared" si="450"/>
        <v>-</v>
      </c>
      <c r="H7195" s="6" t="str">
        <f>IF(IFERROR(VLOOKUP(B7195,总表!A:D,4,0),"露易")=0," ",IFERROR(VLOOKUP(B7195,总表!A:D,4,0),"-"))</f>
        <v>-</v>
      </c>
      <c r="I7195" s="6" t="str">
        <f t="shared" si="451"/>
        <v>-</v>
      </c>
    </row>
    <row r="7196" spans="1:9">
      <c r="A7196" s="6">
        <v>7195</v>
      </c>
      <c r="B7196" s="47" t="str">
        <f t="shared" si="448"/>
        <v>00001C1B</v>
      </c>
      <c r="C7196" s="47" t="str">
        <f>IFERROR(VLOOKUP(B7196,总表!A:B,2,0),"-")</f>
        <v>-</v>
      </c>
      <c r="D7196" s="6" t="str">
        <f t="shared" si="449"/>
        <v>-</v>
      </c>
      <c r="E7196" s="6" t="str">
        <f>IFERROR(VLOOKUP(B7196,总表!A:D,3,0),"-")</f>
        <v>-</v>
      </c>
      <c r="F7196" s="6" t="str">
        <f t="shared" si="450"/>
        <v>-</v>
      </c>
      <c r="H7196" s="6" t="str">
        <f>IF(IFERROR(VLOOKUP(B7196,总表!A:D,4,0),"露易")=0," ",IFERROR(VLOOKUP(B7196,总表!A:D,4,0),"-"))</f>
        <v>-</v>
      </c>
      <c r="I7196" s="6" t="str">
        <f t="shared" si="451"/>
        <v>-</v>
      </c>
    </row>
    <row r="7197" spans="1:9">
      <c r="A7197" s="6">
        <v>7196</v>
      </c>
      <c r="B7197" s="47" t="str">
        <f t="shared" si="448"/>
        <v>00001C1C</v>
      </c>
      <c r="C7197" s="47" t="str">
        <f>IFERROR(VLOOKUP(B7197,总表!A:B,2,0),"-")</f>
        <v>-</v>
      </c>
      <c r="D7197" s="6" t="str">
        <f t="shared" si="449"/>
        <v>-</v>
      </c>
      <c r="E7197" s="6" t="str">
        <f>IFERROR(VLOOKUP(B7197,总表!A:D,3,0),"-")</f>
        <v>-</v>
      </c>
      <c r="F7197" s="6" t="str">
        <f t="shared" si="450"/>
        <v>-</v>
      </c>
      <c r="H7197" s="6" t="str">
        <f>IF(IFERROR(VLOOKUP(B7197,总表!A:D,4,0),"露易")=0," ",IFERROR(VLOOKUP(B7197,总表!A:D,4,0),"-"))</f>
        <v>-</v>
      </c>
      <c r="I7197" s="6" t="str">
        <f t="shared" si="451"/>
        <v>-</v>
      </c>
    </row>
    <row r="7198" spans="1:9">
      <c r="A7198" s="6">
        <v>7197</v>
      </c>
      <c r="B7198" s="47" t="str">
        <f t="shared" si="448"/>
        <v>00001C1D</v>
      </c>
      <c r="C7198" s="47" t="str">
        <f>IFERROR(VLOOKUP(B7198,总表!A:B,2,0),"-")</f>
        <v>-</v>
      </c>
      <c r="D7198" s="6" t="str">
        <f t="shared" si="449"/>
        <v>-</v>
      </c>
      <c r="E7198" s="6" t="str">
        <f>IFERROR(VLOOKUP(B7198,总表!A:D,3,0),"-")</f>
        <v>-</v>
      </c>
      <c r="F7198" s="6" t="str">
        <f t="shared" si="450"/>
        <v>-</v>
      </c>
      <c r="H7198" s="6" t="str">
        <f>IF(IFERROR(VLOOKUP(B7198,总表!A:D,4,0),"露易")=0," ",IFERROR(VLOOKUP(B7198,总表!A:D,4,0),"-"))</f>
        <v>-</v>
      </c>
      <c r="I7198" s="6" t="str">
        <f t="shared" si="451"/>
        <v>-</v>
      </c>
    </row>
    <row r="7199" spans="1:9">
      <c r="A7199" s="6">
        <v>7198</v>
      </c>
      <c r="B7199" s="47" t="str">
        <f t="shared" si="448"/>
        <v>00001C1E</v>
      </c>
      <c r="C7199" s="47" t="str">
        <f>IFERROR(VLOOKUP(B7199,总表!A:B,2,0),"-")</f>
        <v>上衣</v>
      </c>
      <c r="D7199" s="6" t="str">
        <f t="shared" si="449"/>
        <v>上衣</v>
      </c>
      <c r="E7199" s="6" t="str">
        <f>IFERROR(VLOOKUP(B7199,总表!A:D,3,0),"-")</f>
        <v>运动服</v>
      </c>
      <c r="F7199" s="6" t="str">
        <f t="shared" si="450"/>
        <v>运动服</v>
      </c>
      <c r="H7199" s="51" t="str">
        <f>IF(IFERROR(VLOOKUP(B7199,总表!A:D,4,0),"露易")=0," ",IFERROR(VLOOKUP(B7199,总表!A:D,4,0),"-"))</f>
        <v>绿色</v>
      </c>
      <c r="I7199" s="51" t="str">
        <f t="shared" si="451"/>
        <v>绿色</v>
      </c>
    </row>
    <row r="7200" spans="1:9">
      <c r="A7200" s="6">
        <v>7199</v>
      </c>
      <c r="B7200" s="47" t="str">
        <f t="shared" si="448"/>
        <v>00001C1F</v>
      </c>
      <c r="C7200" s="47" t="str">
        <f>IFERROR(VLOOKUP(B7200,总表!A:B,2,0),"-")</f>
        <v>上衣</v>
      </c>
      <c r="D7200" s="6" t="str">
        <f t="shared" si="449"/>
        <v>上衣</v>
      </c>
      <c r="E7200" s="6" t="str">
        <f>IFERROR(VLOOKUP(B7200,总表!A:D,3,0),"-")</f>
        <v>运动服</v>
      </c>
      <c r="F7200" s="6" t="str">
        <f t="shared" si="450"/>
        <v>运动服</v>
      </c>
      <c r="H7200" s="6" t="str">
        <f>IF(IFERROR(VLOOKUP(B7200,总表!A:D,4,0),"露易")=0," ",IFERROR(VLOOKUP(B7200,总表!A:D,4,0),"-"))</f>
        <v>黑色</v>
      </c>
      <c r="I7200" s="6" t="str">
        <f t="shared" si="451"/>
        <v>黑色</v>
      </c>
    </row>
    <row r="7201" spans="1:9">
      <c r="A7201" s="6">
        <v>7200</v>
      </c>
      <c r="B7201" s="47" t="str">
        <f t="shared" si="448"/>
        <v>00001C20</v>
      </c>
      <c r="C7201" s="47" t="str">
        <f>IFERROR(VLOOKUP(B7201,总表!A:B,2,0),"-")</f>
        <v>上衣</v>
      </c>
      <c r="D7201" s="6" t="str">
        <f t="shared" si="449"/>
        <v>上衣</v>
      </c>
      <c r="E7201" s="6" t="str">
        <f>IFERROR(VLOOKUP(B7201,总表!A:D,3,0),"-")</f>
        <v>运动服</v>
      </c>
      <c r="F7201" s="6" t="str">
        <f t="shared" si="450"/>
        <v>运动服</v>
      </c>
      <c r="H7201" s="51" t="str">
        <f>IF(IFERROR(VLOOKUP(B7201,总表!A:D,4,0),"露易")=0," ",IFERROR(VLOOKUP(B7201,总表!A:D,4,0),"-"))</f>
        <v>蓝色</v>
      </c>
      <c r="I7201" s="51" t="str">
        <f t="shared" si="451"/>
        <v>蓝色</v>
      </c>
    </row>
    <row r="7202" spans="1:9">
      <c r="A7202" s="6">
        <v>7201</v>
      </c>
      <c r="B7202" s="47" t="str">
        <f t="shared" si="448"/>
        <v>00001C21</v>
      </c>
      <c r="C7202" s="47" t="str">
        <f>IFERROR(VLOOKUP(B7202,总表!A:B,2,0),"-")</f>
        <v>上衣</v>
      </c>
      <c r="D7202" s="6" t="str">
        <f t="shared" si="449"/>
        <v>上衣</v>
      </c>
      <c r="E7202" s="6" t="str">
        <f>IFERROR(VLOOKUP(B7202,总表!A:D,3,0),"-")</f>
        <v>运动服</v>
      </c>
      <c r="F7202" s="6" t="str">
        <f t="shared" si="450"/>
        <v>运动服</v>
      </c>
      <c r="H7202" s="6" t="str">
        <f>IF(IFERROR(VLOOKUP(B7202,总表!A:D,4,0),"露易")=0," ",IFERROR(VLOOKUP(B7202,总表!A:D,4,0),"-"))</f>
        <v>酒红色</v>
      </c>
      <c r="I7202" s="6" t="str">
        <f t="shared" si="451"/>
        <v>酒红色</v>
      </c>
    </row>
    <row r="7203" spans="1:9">
      <c r="A7203" s="6">
        <v>7202</v>
      </c>
      <c r="B7203" s="47" t="str">
        <f t="shared" si="448"/>
        <v>00001C22</v>
      </c>
      <c r="C7203" s="47" t="str">
        <f>IFERROR(VLOOKUP(B7203,总表!A:B,2,0),"-")</f>
        <v>上衣</v>
      </c>
      <c r="D7203" s="6" t="str">
        <f t="shared" si="449"/>
        <v>上衣</v>
      </c>
      <c r="E7203" s="6" t="str">
        <f>IFERROR(VLOOKUP(B7203,总表!A:D,3,0),"-")</f>
        <v>运动服</v>
      </c>
      <c r="F7203" s="6" t="str">
        <f t="shared" si="450"/>
        <v>运动服</v>
      </c>
      <c r="H7203" s="6" t="str">
        <f>IF(IFERROR(VLOOKUP(B7203,总表!A:D,4,0),"露易")=0," ",IFERROR(VLOOKUP(B7203,总表!A:D,4,0),"-"))</f>
        <v>海军蓝</v>
      </c>
      <c r="I7203" s="6" t="str">
        <f t="shared" si="451"/>
        <v>海军蓝</v>
      </c>
    </row>
    <row r="7204" spans="1:9">
      <c r="A7204" s="6">
        <v>7203</v>
      </c>
      <c r="B7204" s="47" t="str">
        <f t="shared" si="448"/>
        <v>00001C23</v>
      </c>
      <c r="C7204" s="47" t="str">
        <f>IFERROR(VLOOKUP(B7204,总表!A:B,2,0),"-")</f>
        <v>-</v>
      </c>
      <c r="D7204" s="6" t="str">
        <f t="shared" si="449"/>
        <v>-</v>
      </c>
      <c r="E7204" s="6" t="str">
        <f>IFERROR(VLOOKUP(B7204,总表!A:D,3,0),"-")</f>
        <v>-</v>
      </c>
      <c r="F7204" s="6" t="str">
        <f t="shared" si="450"/>
        <v>-</v>
      </c>
      <c r="H7204" s="6" t="str">
        <f>IF(IFERROR(VLOOKUP(B7204,总表!A:D,4,0),"露易")=0," ",IFERROR(VLOOKUP(B7204,总表!A:D,4,0),"-"))</f>
        <v>-</v>
      </c>
      <c r="I7204" s="6" t="str">
        <f t="shared" si="451"/>
        <v>-</v>
      </c>
    </row>
    <row r="7205" spans="1:9">
      <c r="A7205" s="6">
        <v>7204</v>
      </c>
      <c r="B7205" s="47" t="str">
        <f t="shared" si="448"/>
        <v>00001C24</v>
      </c>
      <c r="C7205" s="47" t="str">
        <f>IFERROR(VLOOKUP(B7205,总表!A:B,2,0),"-")</f>
        <v>房内地板</v>
      </c>
      <c r="D7205" s="6" t="str">
        <f t="shared" si="449"/>
        <v>房内地板</v>
      </c>
      <c r="E7205" s="51" t="str">
        <f>IFERROR(VLOOKUP(B7205,总表!A:D,3,0),"-")</f>
        <v>樱花地毯</v>
      </c>
      <c r="F7205" s="51" t="str">
        <f t="shared" si="450"/>
        <v>樱花地毯</v>
      </c>
      <c r="H7205" s="6" t="str">
        <f>IF(IFERROR(VLOOKUP(B7205,总表!A:D,4,0),"露易")=0," ",IFERROR(VLOOKUP(B7205,总表!A:D,4,0),"-"))</f>
        <v> </v>
      </c>
      <c r="I7205" s="6" t="str">
        <f t="shared" si="451"/>
        <v> </v>
      </c>
    </row>
    <row r="7206" spans="1:9">
      <c r="A7206" s="6">
        <v>7205</v>
      </c>
      <c r="B7206" s="47" t="str">
        <f t="shared" si="448"/>
        <v>00001C25</v>
      </c>
      <c r="C7206" s="47" t="str">
        <f>IFERROR(VLOOKUP(B7206,总表!A:B,2,0),"-")</f>
        <v>房内墙纸</v>
      </c>
      <c r="D7206" s="6" t="str">
        <f t="shared" si="449"/>
        <v>房内墙纸</v>
      </c>
      <c r="E7206" s="51" t="str">
        <f>IFERROR(VLOOKUP(B7206,总表!A:D,3,0),"-")</f>
        <v>樱花树墙</v>
      </c>
      <c r="F7206" s="51" t="str">
        <f t="shared" si="450"/>
        <v>樱花树墙</v>
      </c>
      <c r="H7206" s="6" t="str">
        <f>IF(IFERROR(VLOOKUP(B7206,总表!A:D,4,0),"露易")=0," ",IFERROR(VLOOKUP(B7206,总表!A:D,4,0),"-"))</f>
        <v> </v>
      </c>
      <c r="I7206" s="6" t="str">
        <f t="shared" si="451"/>
        <v> </v>
      </c>
    </row>
    <row r="7207" spans="1:9">
      <c r="A7207" s="6">
        <v>7206</v>
      </c>
      <c r="B7207" s="47" t="str">
        <f t="shared" si="448"/>
        <v>00001C26</v>
      </c>
      <c r="C7207" s="47" t="str">
        <f>IFERROR(VLOOKUP(B7207,总表!A:B,2,0),"-")</f>
        <v>-</v>
      </c>
      <c r="D7207" s="6" t="str">
        <f t="shared" si="449"/>
        <v>-</v>
      </c>
      <c r="E7207" s="6" t="str">
        <f>IFERROR(VLOOKUP(B7207,总表!A:D,3,0),"-")</f>
        <v>-</v>
      </c>
      <c r="F7207" s="6" t="str">
        <f t="shared" si="450"/>
        <v>-</v>
      </c>
      <c r="H7207" s="6" t="str">
        <f>IF(IFERROR(VLOOKUP(B7207,总表!A:D,4,0),"露易")=0," ",IFERROR(VLOOKUP(B7207,总表!A:D,4,0),"-"))</f>
        <v>-</v>
      </c>
      <c r="I7207" s="6" t="str">
        <f t="shared" si="451"/>
        <v>-</v>
      </c>
    </row>
    <row r="7208" spans="1:9">
      <c r="A7208" s="6">
        <v>7207</v>
      </c>
      <c r="B7208" s="47" t="str">
        <f t="shared" si="448"/>
        <v>00001C27</v>
      </c>
      <c r="C7208" s="47" t="str">
        <f>IFERROR(VLOOKUP(B7208,总表!A:B,2,0),"-")</f>
        <v>-</v>
      </c>
      <c r="D7208" s="6" t="str">
        <f t="shared" si="449"/>
        <v>-</v>
      </c>
      <c r="E7208" s="6" t="str">
        <f>IFERROR(VLOOKUP(B7208,总表!A:D,3,0),"-")</f>
        <v>-</v>
      </c>
      <c r="F7208" s="6" t="str">
        <f t="shared" si="450"/>
        <v>-</v>
      </c>
      <c r="H7208" s="6" t="str">
        <f>IF(IFERROR(VLOOKUP(B7208,总表!A:D,4,0),"露易")=0," ",IFERROR(VLOOKUP(B7208,总表!A:D,4,0),"-"))</f>
        <v>-</v>
      </c>
      <c r="I7208" s="6" t="str">
        <f t="shared" si="451"/>
        <v>-</v>
      </c>
    </row>
    <row r="7209" spans="1:9">
      <c r="A7209" s="6">
        <v>7208</v>
      </c>
      <c r="B7209" s="47" t="str">
        <f t="shared" si="448"/>
        <v>00001C28</v>
      </c>
      <c r="C7209" s="47" t="str">
        <f>IFERROR(VLOOKUP(B7209,总表!A:B,2,0),"-")</f>
        <v>-</v>
      </c>
      <c r="D7209" s="6" t="str">
        <f t="shared" si="449"/>
        <v>-</v>
      </c>
      <c r="E7209" s="6" t="str">
        <f>IFERROR(VLOOKUP(B7209,总表!A:D,3,0),"-")</f>
        <v>-</v>
      </c>
      <c r="F7209" s="6" t="str">
        <f t="shared" si="450"/>
        <v>-</v>
      </c>
      <c r="H7209" s="6" t="str">
        <f>IF(IFERROR(VLOOKUP(B7209,总表!A:D,4,0),"露易")=0," ",IFERROR(VLOOKUP(B7209,总表!A:D,4,0),"-"))</f>
        <v>-</v>
      </c>
      <c r="I7209" s="6" t="str">
        <f t="shared" si="451"/>
        <v>-</v>
      </c>
    </row>
    <row r="7210" spans="1:9">
      <c r="A7210" s="6">
        <v>7209</v>
      </c>
      <c r="B7210" s="47" t="str">
        <f t="shared" si="448"/>
        <v>00001C29</v>
      </c>
      <c r="C7210" s="47" t="str">
        <f>IFERROR(VLOOKUP(B7210,总表!A:B,2,0),"-")</f>
        <v>帽子类</v>
      </c>
      <c r="D7210" s="6" t="str">
        <f t="shared" si="449"/>
        <v>帽子类</v>
      </c>
      <c r="E7210" s="6" t="str">
        <f>IFERROR(VLOOKUP(B7210,总表!A:D,3,0),"-")</f>
        <v>兔子耳朵</v>
      </c>
      <c r="F7210" s="6" t="str">
        <f t="shared" si="450"/>
        <v>兔子耳朵</v>
      </c>
      <c r="H7210" s="6" t="str">
        <f>IF(IFERROR(VLOOKUP(B7210,总表!A:D,4,0),"露易")=0," ",IFERROR(VLOOKUP(B7210,总表!A:D,4,0),"-"))</f>
        <v>黑色</v>
      </c>
      <c r="I7210" s="6" t="str">
        <f t="shared" si="451"/>
        <v>黑色</v>
      </c>
    </row>
    <row r="7211" spans="1:9">
      <c r="A7211" s="6">
        <v>7210</v>
      </c>
      <c r="B7211" s="47" t="str">
        <f t="shared" si="448"/>
        <v>00001C2A</v>
      </c>
      <c r="C7211" s="47" t="str">
        <f>IFERROR(VLOOKUP(B7211,总表!A:B,2,0),"-")</f>
        <v>-</v>
      </c>
      <c r="D7211" s="6" t="str">
        <f t="shared" si="449"/>
        <v>-</v>
      </c>
      <c r="E7211" s="6" t="str">
        <f>IFERROR(VLOOKUP(B7211,总表!A:D,3,0),"-")</f>
        <v>-</v>
      </c>
      <c r="F7211" s="6" t="str">
        <f t="shared" si="450"/>
        <v>-</v>
      </c>
      <c r="H7211" s="6" t="str">
        <f>IF(IFERROR(VLOOKUP(B7211,总表!A:D,4,0),"露易")=0," ",IFERROR(VLOOKUP(B7211,总表!A:D,4,0),"-"))</f>
        <v>-</v>
      </c>
      <c r="I7211" s="6" t="str">
        <f t="shared" si="451"/>
        <v>-</v>
      </c>
    </row>
    <row r="7212" spans="1:9">
      <c r="A7212" s="6">
        <v>7211</v>
      </c>
      <c r="B7212" s="47" t="str">
        <f t="shared" si="448"/>
        <v>00001C2B</v>
      </c>
      <c r="C7212" s="47" t="str">
        <f>IFERROR(VLOOKUP(B7212,总表!A:B,2,0),"-")</f>
        <v>其他类</v>
      </c>
      <c r="D7212" s="6" t="str">
        <f t="shared" si="449"/>
        <v>其他类</v>
      </c>
      <c r="E7212" s="51" t="str">
        <f>IFERROR(VLOOKUP(B7212,总表!A:D,3,0),"-")</f>
        <v>桥梁施工工具组</v>
      </c>
      <c r="F7212" s="51" t="str">
        <f t="shared" si="450"/>
        <v>桥梁施工工具组</v>
      </c>
      <c r="H7212" s="6" t="str">
        <f>IF(IFERROR(VLOOKUP(B7212,总表!A:D,4,0),"露易")=0," ",IFERROR(VLOOKUP(B7212,总表!A:D,4,0),"-"))</f>
        <v> </v>
      </c>
      <c r="I7212" s="6" t="str">
        <f t="shared" si="451"/>
        <v> </v>
      </c>
    </row>
    <row r="7213" spans="1:9">
      <c r="A7213" s="6">
        <v>7212</v>
      </c>
      <c r="B7213" s="47" t="str">
        <f t="shared" si="448"/>
        <v>00001C2C</v>
      </c>
      <c r="C7213" s="47" t="str">
        <f>IFERROR(VLOOKUP(B7213,总表!A:B,2,0),"-")</f>
        <v>相框类</v>
      </c>
      <c r="D7213" s="6" t="str">
        <f t="shared" si="449"/>
        <v>相框类</v>
      </c>
      <c r="E7213" s="6" t="str">
        <f>IFERROR(VLOOKUP(B7213,总表!A:D,3,0),"-")</f>
        <v>雷姆的照片</v>
      </c>
      <c r="F7213" s="6" t="str">
        <f t="shared" si="450"/>
        <v>雷姆的照片</v>
      </c>
      <c r="H7213" s="6" t="str">
        <f>IF(IFERROR(VLOOKUP(B7213,总表!A:D,4,0),"露易")=0," ",IFERROR(VLOOKUP(B7213,总表!A:D,4,0),"-"))</f>
        <v> </v>
      </c>
      <c r="I7213" s="6" t="str">
        <f t="shared" si="451"/>
        <v> </v>
      </c>
    </row>
    <row r="7214" spans="1:9">
      <c r="A7214" s="6">
        <v>7213</v>
      </c>
      <c r="B7214" s="47" t="str">
        <f t="shared" si="448"/>
        <v>00001C2D</v>
      </c>
      <c r="C7214" s="47" t="str">
        <f>IFERROR(VLOOKUP(B7214,总表!A:B,2,0),"-")</f>
        <v>相框类</v>
      </c>
      <c r="D7214" s="6" t="str">
        <f t="shared" si="449"/>
        <v>相框类</v>
      </c>
      <c r="E7214" s="6" t="str">
        <f>IFERROR(VLOOKUP(B7214,总表!A:D,3,0),"-")</f>
        <v>茶茶丸的照片</v>
      </c>
      <c r="F7214" s="6" t="str">
        <f t="shared" si="450"/>
        <v>茶茶丸的照片</v>
      </c>
      <c r="H7214" s="6" t="str">
        <f>IF(IFERROR(VLOOKUP(B7214,总表!A:D,4,0),"露易")=0," ",IFERROR(VLOOKUP(B7214,总表!A:D,4,0),"-"))</f>
        <v> </v>
      </c>
      <c r="I7214" s="6" t="str">
        <f t="shared" si="451"/>
        <v> </v>
      </c>
    </row>
    <row r="7215" spans="1:9">
      <c r="A7215" s="6">
        <v>7214</v>
      </c>
      <c r="B7215" s="47" t="str">
        <f t="shared" si="448"/>
        <v>00001C2E</v>
      </c>
      <c r="C7215" s="47" t="str">
        <f>IFERROR(VLOOKUP(B7215,总表!A:B,2,0),"-")</f>
        <v>-</v>
      </c>
      <c r="D7215" s="6" t="str">
        <f t="shared" si="449"/>
        <v>-</v>
      </c>
      <c r="E7215" s="6" t="str">
        <f>IFERROR(VLOOKUP(B7215,总表!A:D,3,0),"-")</f>
        <v>-</v>
      </c>
      <c r="F7215" s="6" t="str">
        <f t="shared" si="450"/>
        <v>-</v>
      </c>
      <c r="H7215" s="6" t="str">
        <f>IF(IFERROR(VLOOKUP(B7215,总表!A:D,4,0),"露易")=0," ",IFERROR(VLOOKUP(B7215,总表!A:D,4,0),"-"))</f>
        <v>-</v>
      </c>
      <c r="I7215" s="6" t="str">
        <f t="shared" si="451"/>
        <v>-</v>
      </c>
    </row>
    <row r="7216" spans="1:9">
      <c r="A7216" s="6">
        <v>7215</v>
      </c>
      <c r="B7216" s="47" t="str">
        <f t="shared" si="448"/>
        <v>00001C2F</v>
      </c>
      <c r="C7216" s="47" t="str">
        <f>IFERROR(VLOOKUP(B7216,总表!A:B,2,0),"-")</f>
        <v>房内墙纸</v>
      </c>
      <c r="D7216" s="6" t="str">
        <f t="shared" si="449"/>
        <v>房内墙纸</v>
      </c>
      <c r="E7216" s="6" t="str">
        <f>IFERROR(VLOOKUP(B7216,总表!A:D,3,0),"-")</f>
        <v>白色可爱墙</v>
      </c>
      <c r="F7216" s="6" t="str">
        <f t="shared" si="450"/>
        <v>白色可爱墙</v>
      </c>
      <c r="H7216" s="6" t="str">
        <f>IF(IFERROR(VLOOKUP(B7216,总表!A:D,4,0),"露易")=0," ",IFERROR(VLOOKUP(B7216,总表!A:D,4,0),"-"))</f>
        <v> </v>
      </c>
      <c r="I7216" s="6" t="str">
        <f t="shared" si="451"/>
        <v> </v>
      </c>
    </row>
    <row r="7217" spans="1:9">
      <c r="A7217" s="6">
        <v>7216</v>
      </c>
      <c r="B7217" s="47" t="str">
        <f t="shared" si="448"/>
        <v>00001C30</v>
      </c>
      <c r="C7217" s="47" t="str">
        <f>IFERROR(VLOOKUP(B7217,总表!A:B,2,0),"-")</f>
        <v>房内墙纸</v>
      </c>
      <c r="D7217" s="6" t="str">
        <f t="shared" si="449"/>
        <v>房内墙纸</v>
      </c>
      <c r="E7217" s="51" t="str">
        <f>IFERROR(VLOOKUP(B7217,总表!A:D,3,0),"-")</f>
        <v>红色可爱墙</v>
      </c>
      <c r="F7217" s="51" t="str">
        <f t="shared" si="450"/>
        <v>红色可爱墙</v>
      </c>
      <c r="H7217" s="6" t="str">
        <f>IF(IFERROR(VLOOKUP(B7217,总表!A:D,4,0),"露易")=0," ",IFERROR(VLOOKUP(B7217,总表!A:D,4,0),"-"))</f>
        <v> </v>
      </c>
      <c r="I7217" s="6" t="str">
        <f t="shared" si="451"/>
        <v> </v>
      </c>
    </row>
    <row r="7218" spans="1:9">
      <c r="A7218" s="6">
        <v>7217</v>
      </c>
      <c r="B7218" s="47" t="str">
        <f t="shared" si="448"/>
        <v>00001C31</v>
      </c>
      <c r="C7218" s="47" t="str">
        <f>IFERROR(VLOOKUP(B7218,总表!A:B,2,0),"-")</f>
        <v>房内墙纸</v>
      </c>
      <c r="D7218" s="6" t="str">
        <f t="shared" si="449"/>
        <v>房内墙纸</v>
      </c>
      <c r="E7218" s="51" t="str">
        <f>IFERROR(VLOOKUP(B7218,总表!A:D,3,0),"-")</f>
        <v>蓝色可爱墙</v>
      </c>
      <c r="F7218" s="51" t="str">
        <f t="shared" si="450"/>
        <v>蓝色可爱墙</v>
      </c>
      <c r="H7218" s="6" t="str">
        <f>IF(IFERROR(VLOOKUP(B7218,总表!A:D,4,0),"露易")=0," ",IFERROR(VLOOKUP(B7218,总表!A:D,4,0),"-"))</f>
        <v> </v>
      </c>
      <c r="I7218" s="6" t="str">
        <f t="shared" si="451"/>
        <v> </v>
      </c>
    </row>
    <row r="7219" spans="1:9">
      <c r="A7219" s="6">
        <v>7218</v>
      </c>
      <c r="B7219" s="47" t="str">
        <f t="shared" si="448"/>
        <v>00001C32</v>
      </c>
      <c r="C7219" s="47" t="str">
        <f>IFERROR(VLOOKUP(B7219,总表!A:B,2,0),"-")</f>
        <v>房内墙纸</v>
      </c>
      <c r="D7219" s="6" t="str">
        <f t="shared" si="449"/>
        <v>房内墙纸</v>
      </c>
      <c r="E7219" s="6" t="str">
        <f>IFERROR(VLOOKUP(B7219,总表!A:D,3,0),"-")</f>
        <v>黄色可爱墙</v>
      </c>
      <c r="F7219" s="6" t="str">
        <f t="shared" si="450"/>
        <v>黄色可爱墙</v>
      </c>
      <c r="H7219" s="6" t="str">
        <f>IF(IFERROR(VLOOKUP(B7219,总表!A:D,4,0),"露易")=0," ",IFERROR(VLOOKUP(B7219,总表!A:D,4,0),"-"))</f>
        <v> </v>
      </c>
      <c r="I7219" s="6" t="str">
        <f t="shared" si="451"/>
        <v> </v>
      </c>
    </row>
    <row r="7220" spans="1:9">
      <c r="A7220" s="6">
        <v>7219</v>
      </c>
      <c r="B7220" s="47" t="str">
        <f t="shared" si="448"/>
        <v>00001C33</v>
      </c>
      <c r="C7220" s="47" t="str">
        <f>IFERROR(VLOOKUP(B7220,总表!A:B,2,0),"-")</f>
        <v>房内地板</v>
      </c>
      <c r="D7220" s="6" t="str">
        <f t="shared" si="449"/>
        <v>房内地板</v>
      </c>
      <c r="E7220" s="6" t="str">
        <f>IFERROR(VLOOKUP(B7220,总表!A:D,3,0),"-")</f>
        <v>白色可爱地板</v>
      </c>
      <c r="F7220" s="6" t="str">
        <f t="shared" si="450"/>
        <v>白色可爱地板</v>
      </c>
      <c r="H7220" s="6" t="str">
        <f>IF(IFERROR(VLOOKUP(B7220,总表!A:D,4,0),"露易")=0," ",IFERROR(VLOOKUP(B7220,总表!A:D,4,0),"-"))</f>
        <v> </v>
      </c>
      <c r="I7220" s="6" t="str">
        <f t="shared" si="451"/>
        <v> </v>
      </c>
    </row>
    <row r="7221" spans="1:9">
      <c r="A7221" s="6">
        <v>7220</v>
      </c>
      <c r="B7221" s="47" t="str">
        <f t="shared" si="448"/>
        <v>00001C34</v>
      </c>
      <c r="C7221" s="47" t="str">
        <f>IFERROR(VLOOKUP(B7221,总表!A:B,2,0),"-")</f>
        <v>房内地板</v>
      </c>
      <c r="D7221" s="6" t="str">
        <f t="shared" si="449"/>
        <v>房内地板</v>
      </c>
      <c r="E7221" s="51" t="str">
        <f>IFERROR(VLOOKUP(B7221,总表!A:D,3,0),"-")</f>
        <v>红色可爱地板</v>
      </c>
      <c r="F7221" s="51" t="str">
        <f t="shared" si="450"/>
        <v>红色可爱地板</v>
      </c>
      <c r="H7221" s="6" t="str">
        <f>IF(IFERROR(VLOOKUP(B7221,总表!A:D,4,0),"露易")=0," ",IFERROR(VLOOKUP(B7221,总表!A:D,4,0),"-"))</f>
        <v> </v>
      </c>
      <c r="I7221" s="6" t="str">
        <f t="shared" si="451"/>
        <v> </v>
      </c>
    </row>
    <row r="7222" spans="1:9">
      <c r="A7222" s="6">
        <v>7221</v>
      </c>
      <c r="B7222" s="47" t="str">
        <f t="shared" si="448"/>
        <v>00001C35</v>
      </c>
      <c r="C7222" s="47" t="str">
        <f>IFERROR(VLOOKUP(B7222,总表!A:B,2,0),"-")</f>
        <v>房内地板</v>
      </c>
      <c r="D7222" s="6" t="str">
        <f t="shared" si="449"/>
        <v>房内地板</v>
      </c>
      <c r="E7222" s="51" t="str">
        <f>IFERROR(VLOOKUP(B7222,总表!A:D,3,0),"-")</f>
        <v>蓝色可爱地板</v>
      </c>
      <c r="F7222" s="51" t="str">
        <f t="shared" si="450"/>
        <v>蓝色可爱地板</v>
      </c>
      <c r="H7222" s="6" t="str">
        <f>IF(IFERROR(VLOOKUP(B7222,总表!A:D,4,0),"露易")=0," ",IFERROR(VLOOKUP(B7222,总表!A:D,4,0),"-"))</f>
        <v> </v>
      </c>
      <c r="I7222" s="6" t="str">
        <f t="shared" si="451"/>
        <v> </v>
      </c>
    </row>
    <row r="7223" spans="1:9">
      <c r="A7223" s="6">
        <v>7222</v>
      </c>
      <c r="B7223" s="47" t="str">
        <f t="shared" si="448"/>
        <v>00001C36</v>
      </c>
      <c r="C7223" s="47" t="str">
        <f>IFERROR(VLOOKUP(B7223,总表!A:B,2,0),"-")</f>
        <v>房内地板</v>
      </c>
      <c r="D7223" s="6" t="str">
        <f t="shared" si="449"/>
        <v>房内地板</v>
      </c>
      <c r="E7223" s="6" t="str">
        <f>IFERROR(VLOOKUP(B7223,总表!A:D,3,0),"-")</f>
        <v>黄色可爱地板</v>
      </c>
      <c r="F7223" s="6" t="str">
        <f t="shared" si="450"/>
        <v>黄色可爱地板</v>
      </c>
      <c r="H7223" s="6" t="str">
        <f>IF(IFERROR(VLOOKUP(B7223,总表!A:D,4,0),"露易")=0," ",IFERROR(VLOOKUP(B7223,总表!A:D,4,0),"-"))</f>
        <v> </v>
      </c>
      <c r="I7223" s="6" t="str">
        <f t="shared" si="451"/>
        <v> </v>
      </c>
    </row>
    <row r="7224" spans="1:9">
      <c r="A7224" s="6">
        <v>7223</v>
      </c>
      <c r="B7224" s="47" t="str">
        <f t="shared" si="448"/>
        <v>00001C37</v>
      </c>
      <c r="C7224" s="47" t="str">
        <f>IFERROR(VLOOKUP(B7224,总表!A:B,2,0),"-")</f>
        <v>-</v>
      </c>
      <c r="D7224" s="6" t="str">
        <f t="shared" si="449"/>
        <v>-</v>
      </c>
      <c r="E7224" s="6" t="str">
        <f>IFERROR(VLOOKUP(B7224,总表!A:D,3,0),"-")</f>
        <v>-</v>
      </c>
      <c r="F7224" s="6" t="str">
        <f t="shared" si="450"/>
        <v>-</v>
      </c>
      <c r="H7224" s="6" t="str">
        <f>IF(IFERROR(VLOOKUP(B7224,总表!A:D,4,0),"露易")=0," ",IFERROR(VLOOKUP(B7224,总表!A:D,4,0),"-"))</f>
        <v>-</v>
      </c>
      <c r="I7224" s="6" t="str">
        <f t="shared" si="451"/>
        <v>-</v>
      </c>
    </row>
    <row r="7225" spans="1:9">
      <c r="A7225" s="6">
        <v>7224</v>
      </c>
      <c r="B7225" s="47" t="str">
        <f t="shared" si="448"/>
        <v>00001C38</v>
      </c>
      <c r="C7225" s="47" t="str">
        <f>IFERROR(VLOOKUP(B7225,总表!A:B,2,0),"-")</f>
        <v>-</v>
      </c>
      <c r="D7225" s="6" t="str">
        <f t="shared" si="449"/>
        <v>-</v>
      </c>
      <c r="E7225" s="6" t="str">
        <f>IFERROR(VLOOKUP(B7225,总表!A:D,3,0),"-")</f>
        <v>-</v>
      </c>
      <c r="F7225" s="6" t="str">
        <f t="shared" si="450"/>
        <v>-</v>
      </c>
      <c r="H7225" s="6" t="str">
        <f>IF(IFERROR(VLOOKUP(B7225,总表!A:D,4,0),"露易")=0," ",IFERROR(VLOOKUP(B7225,总表!A:D,4,0),"-"))</f>
        <v>-</v>
      </c>
      <c r="I7225" s="6" t="str">
        <f t="shared" si="451"/>
        <v>-</v>
      </c>
    </row>
    <row r="7226" spans="1:9">
      <c r="A7226" s="6">
        <v>7225</v>
      </c>
      <c r="B7226" s="47" t="str">
        <f t="shared" si="448"/>
        <v>00001C39</v>
      </c>
      <c r="C7226" s="47" t="str">
        <f>IFERROR(VLOOKUP(B7226,总表!A:B,2,0),"-")</f>
        <v>-</v>
      </c>
      <c r="D7226" s="6" t="str">
        <f t="shared" si="449"/>
        <v>-</v>
      </c>
      <c r="E7226" s="6" t="str">
        <f>IFERROR(VLOOKUP(B7226,总表!A:D,3,0),"-")</f>
        <v>-</v>
      </c>
      <c r="F7226" s="6" t="str">
        <f t="shared" si="450"/>
        <v>-</v>
      </c>
      <c r="H7226" s="6" t="str">
        <f>IF(IFERROR(VLOOKUP(B7226,总表!A:D,4,0),"露易")=0," ",IFERROR(VLOOKUP(B7226,总表!A:D,4,0),"-"))</f>
        <v>-</v>
      </c>
      <c r="I7226" s="6" t="str">
        <f t="shared" si="451"/>
        <v>-</v>
      </c>
    </row>
    <row r="7227" spans="1:9">
      <c r="A7227" s="6">
        <v>7226</v>
      </c>
      <c r="B7227" s="47" t="str">
        <f t="shared" si="448"/>
        <v>00001C3A</v>
      </c>
      <c r="C7227" s="47" t="str">
        <f>IFERROR(VLOOKUP(B7227,总表!A:B,2,0),"-")</f>
        <v>-</v>
      </c>
      <c r="D7227" s="6" t="str">
        <f t="shared" si="449"/>
        <v>-</v>
      </c>
      <c r="E7227" s="6" t="str">
        <f>IFERROR(VLOOKUP(B7227,总表!A:D,3,0),"-")</f>
        <v>-</v>
      </c>
      <c r="F7227" s="6" t="str">
        <f t="shared" si="450"/>
        <v>-</v>
      </c>
      <c r="H7227" s="6" t="str">
        <f>IF(IFERROR(VLOOKUP(B7227,总表!A:D,4,0),"露易")=0," ",IFERROR(VLOOKUP(B7227,总表!A:D,4,0),"-"))</f>
        <v>-</v>
      </c>
      <c r="I7227" s="6" t="str">
        <f t="shared" si="451"/>
        <v>-</v>
      </c>
    </row>
    <row r="7228" spans="1:9">
      <c r="A7228" s="6">
        <v>7227</v>
      </c>
      <c r="B7228" s="47" t="str">
        <f t="shared" si="448"/>
        <v>00001C3B</v>
      </c>
      <c r="C7228" s="47" t="str">
        <f>IFERROR(VLOOKUP(B7228,总表!A:B,2,0),"-")</f>
        <v>-</v>
      </c>
      <c r="D7228" s="6" t="str">
        <f t="shared" si="449"/>
        <v>-</v>
      </c>
      <c r="E7228" s="6" t="str">
        <f>IFERROR(VLOOKUP(B7228,总表!A:D,3,0),"-")</f>
        <v>-</v>
      </c>
      <c r="F7228" s="6" t="str">
        <f t="shared" si="450"/>
        <v>-</v>
      </c>
      <c r="H7228" s="6" t="str">
        <f>IF(IFERROR(VLOOKUP(B7228,总表!A:D,4,0),"露易")=0," ",IFERROR(VLOOKUP(B7228,总表!A:D,4,0),"-"))</f>
        <v>-</v>
      </c>
      <c r="I7228" s="6" t="str">
        <f t="shared" si="451"/>
        <v>-</v>
      </c>
    </row>
    <row r="7229" spans="1:9">
      <c r="A7229" s="6">
        <v>7228</v>
      </c>
      <c r="B7229" s="47" t="str">
        <f t="shared" si="448"/>
        <v>00001C3C</v>
      </c>
      <c r="C7229" s="47" t="str">
        <f>IFERROR(VLOOKUP(B7229,总表!A:B,2,0),"-")</f>
        <v>-</v>
      </c>
      <c r="D7229" s="6" t="str">
        <f t="shared" si="449"/>
        <v>-</v>
      </c>
      <c r="E7229" s="6" t="str">
        <f>IFERROR(VLOOKUP(B7229,总表!A:D,3,0),"-")</f>
        <v>-</v>
      </c>
      <c r="F7229" s="6" t="str">
        <f t="shared" si="450"/>
        <v>-</v>
      </c>
      <c r="H7229" s="6" t="str">
        <f>IF(IFERROR(VLOOKUP(B7229,总表!A:D,4,0),"露易")=0," ",IFERROR(VLOOKUP(B7229,总表!A:D,4,0),"-"))</f>
        <v>-</v>
      </c>
      <c r="I7229" s="6" t="str">
        <f t="shared" si="451"/>
        <v>-</v>
      </c>
    </row>
    <row r="7230" spans="1:9">
      <c r="A7230" s="6">
        <v>7229</v>
      </c>
      <c r="B7230" s="47" t="str">
        <f t="shared" si="448"/>
        <v>00001C3D</v>
      </c>
      <c r="C7230" s="50" t="str">
        <f>IFERROR(VLOOKUP(B7230,总表!A:B,2,0),"-")</f>
        <v>摆设类</v>
      </c>
      <c r="D7230" s="51" t="str">
        <f t="shared" si="449"/>
        <v>摆设类</v>
      </c>
      <c r="E7230" s="6" t="str">
        <f>IFERROR(VLOOKUP(B7230,总表!A:D,3,0),"-")</f>
        <v>独轮推车</v>
      </c>
      <c r="F7230" s="6" t="str">
        <f t="shared" si="450"/>
        <v>独轮推车</v>
      </c>
      <c r="H7230" s="6" t="str">
        <f>IF(IFERROR(VLOOKUP(B7230,总表!A:D,4,0),"露易")=0," ",IFERROR(VLOOKUP(B7230,总表!A:D,4,0),"-"))</f>
        <v> </v>
      </c>
      <c r="I7230" s="6" t="str">
        <f t="shared" si="451"/>
        <v> </v>
      </c>
    </row>
    <row r="7231" spans="1:9">
      <c r="A7231" s="6">
        <v>7230</v>
      </c>
      <c r="B7231" s="47" t="str">
        <f t="shared" si="448"/>
        <v>00001C3E</v>
      </c>
      <c r="C7231" s="50" t="str">
        <f>IFERROR(VLOOKUP(B7231,总表!A:B,2,0),"-")</f>
        <v>摆设类</v>
      </c>
      <c r="D7231" s="51" t="str">
        <f t="shared" si="449"/>
        <v>摆设类</v>
      </c>
      <c r="E7231" s="6" t="str">
        <f>IFERROR(VLOOKUP(B7231,总表!A:D,3,0),"-")</f>
        <v>波斯菊花洒</v>
      </c>
      <c r="F7231" s="6" t="str">
        <f t="shared" si="450"/>
        <v>波斯菊花洒</v>
      </c>
      <c r="H7231" s="6" t="str">
        <f>IF(IFERROR(VLOOKUP(B7231,总表!A:D,4,0),"露易")=0," ",IFERROR(VLOOKUP(B7231,总表!A:D,4,0),"-"))</f>
        <v> </v>
      </c>
      <c r="I7231" s="6" t="str">
        <f t="shared" si="451"/>
        <v> </v>
      </c>
    </row>
    <row r="7232" spans="1:9">
      <c r="A7232" s="6">
        <v>7231</v>
      </c>
      <c r="B7232" s="47" t="str">
        <f t="shared" si="448"/>
        <v>00001C3F</v>
      </c>
      <c r="C7232" s="50" t="str">
        <f>IFERROR(VLOOKUP(B7232,总表!A:B,2,0),"-")</f>
        <v>摆设类</v>
      </c>
      <c r="D7232" s="51" t="str">
        <f t="shared" si="449"/>
        <v>摆设类</v>
      </c>
      <c r="E7232" s="6" t="str">
        <f>IFERROR(VLOOKUP(B7232,总表!A:D,3,0),"-")</f>
        <v>郁金香惊吓箱</v>
      </c>
      <c r="F7232" s="6" t="str">
        <f t="shared" si="450"/>
        <v>郁金香惊吓箱</v>
      </c>
      <c r="H7232" s="6" t="str">
        <f>IF(IFERROR(VLOOKUP(B7232,总表!A:D,4,0),"露易")=0," ",IFERROR(VLOOKUP(B7232,总表!A:D,4,0),"-"))</f>
        <v> </v>
      </c>
      <c r="I7232" s="6" t="str">
        <f t="shared" si="451"/>
        <v> </v>
      </c>
    </row>
    <row r="7233" spans="1:9">
      <c r="A7233" s="6">
        <v>7232</v>
      </c>
      <c r="B7233" s="47" t="str">
        <f t="shared" si="448"/>
        <v>00001C40</v>
      </c>
      <c r="C7233" s="50" t="str">
        <f>IFERROR(VLOOKUP(B7233,总表!A:B,2,0),"-")</f>
        <v>摆设类</v>
      </c>
      <c r="D7233" s="51" t="str">
        <f t="shared" si="449"/>
        <v>摆设类</v>
      </c>
      <c r="E7233" s="6" t="str">
        <f>IFERROR(VLOOKUP(B7233,总表!A:D,3,0),"-")</f>
        <v>菊花抱枕</v>
      </c>
      <c r="F7233" s="6" t="str">
        <f t="shared" si="450"/>
        <v>菊花抱枕</v>
      </c>
      <c r="H7233" s="6" t="str">
        <f>IF(IFERROR(VLOOKUP(B7233,总表!A:D,4,0),"露易")=0," ",IFERROR(VLOOKUP(B7233,总表!A:D,4,0),"-"))</f>
        <v> </v>
      </c>
      <c r="I7233" s="6" t="str">
        <f t="shared" si="451"/>
        <v> </v>
      </c>
    </row>
    <row r="7234" spans="1:9">
      <c r="A7234" s="6">
        <v>7233</v>
      </c>
      <c r="B7234" s="47" t="str">
        <f t="shared" ref="B7234:B7297" si="452">DEC2HEX(ROW(A7233),8)</f>
        <v>00001C41</v>
      </c>
      <c r="C7234" s="50" t="str">
        <f>IFERROR(VLOOKUP(B7234,总表!A:B,2,0),"-")</f>
        <v>摆设类</v>
      </c>
      <c r="D7234" s="51" t="str">
        <f t="shared" ref="D7234:D7297" si="453">C7234</f>
        <v>摆设类</v>
      </c>
      <c r="E7234" s="51" t="str">
        <f>IFERROR(VLOOKUP(B7234,总表!A:D,3,0),"-")</f>
        <v>银莲花风扇</v>
      </c>
      <c r="F7234" s="51" t="str">
        <f t="shared" ref="F7234:F7297" si="454">E7234</f>
        <v>银莲花风扇</v>
      </c>
      <c r="H7234" s="6" t="str">
        <f>IF(IFERROR(VLOOKUP(B7234,总表!A:D,4,0),"露易")=0," ",IFERROR(VLOOKUP(B7234,总表!A:D,4,0),"-"))</f>
        <v> </v>
      </c>
      <c r="I7234" s="6" t="str">
        <f t="shared" ref="I7234:I7297" si="455">H7234</f>
        <v> </v>
      </c>
    </row>
    <row r="7235" spans="1:9">
      <c r="A7235" s="6">
        <v>7234</v>
      </c>
      <c r="B7235" s="47" t="str">
        <f t="shared" si="452"/>
        <v>00001C42</v>
      </c>
      <c r="C7235" s="50" t="str">
        <f>IFERROR(VLOOKUP(B7235,总表!A:B,2,0),"-")</f>
        <v>摆设类</v>
      </c>
      <c r="D7235" s="51" t="str">
        <f t="shared" si="453"/>
        <v>摆设类</v>
      </c>
      <c r="E7235" s="51" t="str">
        <f>IFERROR(VLOOKUP(B7235,总表!A:D,3,0),"-")</f>
        <v>风信子灯</v>
      </c>
      <c r="F7235" s="51" t="str">
        <f t="shared" si="454"/>
        <v>风信子灯</v>
      </c>
      <c r="H7235" s="6" t="str">
        <f>IF(IFERROR(VLOOKUP(B7235,总表!A:D,4,0),"露易")=0," ",IFERROR(VLOOKUP(B7235,总表!A:D,4,0),"-"))</f>
        <v> </v>
      </c>
      <c r="I7235" s="6" t="str">
        <f t="shared" si="455"/>
        <v> </v>
      </c>
    </row>
    <row r="7236" spans="1:9">
      <c r="A7236" s="6">
        <v>7235</v>
      </c>
      <c r="B7236" s="47" t="str">
        <f t="shared" si="452"/>
        <v>00001C43</v>
      </c>
      <c r="C7236" s="50" t="str">
        <f>IFERROR(VLOOKUP(B7236,总表!A:B,2,0),"-")</f>
        <v>摆设类</v>
      </c>
      <c r="D7236" s="51" t="str">
        <f t="shared" si="453"/>
        <v>摆设类</v>
      </c>
      <c r="E7236" s="6" t="str">
        <f>IFERROR(VLOOKUP(B7236,总表!A:D,3,0),"-")</f>
        <v>玫瑰床铺</v>
      </c>
      <c r="F7236" s="6" t="str">
        <f t="shared" si="454"/>
        <v>玫瑰床铺</v>
      </c>
      <c r="H7236" s="6" t="str">
        <f>IF(IFERROR(VLOOKUP(B7236,总表!A:D,4,0),"露易")=0," ",IFERROR(VLOOKUP(B7236,总表!A:D,4,0),"-"))</f>
        <v> </v>
      </c>
      <c r="I7236" s="6" t="str">
        <f t="shared" si="455"/>
        <v> </v>
      </c>
    </row>
    <row r="7237" spans="1:9">
      <c r="A7237" s="6">
        <v>7236</v>
      </c>
      <c r="B7237" s="47" t="str">
        <f t="shared" si="452"/>
        <v>00001C44</v>
      </c>
      <c r="C7237" s="50" t="str">
        <f>IFERROR(VLOOKUP(B7237,总表!A:B,2,0),"-")</f>
        <v>摆设类</v>
      </c>
      <c r="D7237" s="51" t="str">
        <f t="shared" si="453"/>
        <v>摆设类</v>
      </c>
      <c r="E7237" s="6" t="str">
        <f>IFERROR(VLOOKUP(B7237,总表!A:D,3,0),"-")</f>
        <v>百合唱片播放器</v>
      </c>
      <c r="F7237" s="6" t="str">
        <f t="shared" si="454"/>
        <v>百合唱片播放器</v>
      </c>
      <c r="H7237" s="6" t="str">
        <f>IF(IFERROR(VLOOKUP(B7237,总表!A:D,4,0),"露易")=0," ",IFERROR(VLOOKUP(B7237,总表!A:D,4,0),"-"))</f>
        <v> </v>
      </c>
      <c r="I7237" s="6" t="str">
        <f t="shared" si="455"/>
        <v> </v>
      </c>
    </row>
    <row r="7238" spans="1:9">
      <c r="A7238" s="6">
        <v>7237</v>
      </c>
      <c r="B7238" s="47" t="str">
        <f t="shared" si="452"/>
        <v>00001C45</v>
      </c>
      <c r="C7238" s="50" t="str">
        <f>IFERROR(VLOOKUP(B7238,总表!A:B,2,0),"-")</f>
        <v>摆设类</v>
      </c>
      <c r="D7238" s="51" t="str">
        <f t="shared" si="453"/>
        <v>摆设类</v>
      </c>
      <c r="E7238" s="6" t="str">
        <f>IFERROR(VLOOKUP(B7238,总表!A:D,3,0),"-")</f>
        <v>三色堇桌</v>
      </c>
      <c r="F7238" s="6" t="str">
        <f t="shared" si="454"/>
        <v>三色堇桌</v>
      </c>
      <c r="H7238" s="6" t="str">
        <f>IF(IFERROR(VLOOKUP(B7238,总表!A:D,4,0),"露易")=0," ",IFERROR(VLOOKUP(B7238,总表!A:D,4,0),"-"))</f>
        <v> </v>
      </c>
      <c r="I7238" s="6" t="str">
        <f t="shared" si="455"/>
        <v> </v>
      </c>
    </row>
    <row r="7239" spans="1:9">
      <c r="A7239" s="6">
        <v>7238</v>
      </c>
      <c r="B7239" s="47" t="str">
        <f t="shared" si="452"/>
        <v>00001C46</v>
      </c>
      <c r="C7239" s="50" t="str">
        <f>IFERROR(VLOOKUP(B7239,总表!A:B,2,0),"-")</f>
        <v>摆设类</v>
      </c>
      <c r="D7239" s="51" t="str">
        <f t="shared" si="453"/>
        <v>摆设类</v>
      </c>
      <c r="E7239" s="51" t="str">
        <f>IFERROR(VLOOKUP(B7239,总表!A:D,3,0),"-")</f>
        <v>锚装饰品</v>
      </c>
      <c r="F7239" s="51" t="str">
        <f t="shared" si="454"/>
        <v>锚装饰品</v>
      </c>
      <c r="H7239" s="6" t="str">
        <f>IF(IFERROR(VLOOKUP(B7239,总表!A:D,4,0),"露易")=0," ",IFERROR(VLOOKUP(B7239,总表!A:D,4,0),"-"))</f>
        <v> </v>
      </c>
      <c r="I7239" s="6" t="str">
        <f t="shared" si="455"/>
        <v> </v>
      </c>
    </row>
    <row r="7240" spans="1:9">
      <c r="A7240" s="6">
        <v>7239</v>
      </c>
      <c r="B7240" s="47" t="str">
        <f t="shared" si="452"/>
        <v>00001C47</v>
      </c>
      <c r="C7240" s="47" t="str">
        <f>IFERROR(VLOOKUP(B7240,总表!A:B,2,0),"-")</f>
        <v>房内地板</v>
      </c>
      <c r="D7240" s="6" t="str">
        <f t="shared" si="453"/>
        <v>房内地板</v>
      </c>
      <c r="E7240" s="6" t="str">
        <f>IFERROR(VLOOKUP(B7240,总表!A:D,3,0),"-")</f>
        <v>星星沙滩地板</v>
      </c>
      <c r="F7240" s="6" t="str">
        <f t="shared" si="454"/>
        <v>星星沙滩地板</v>
      </c>
      <c r="H7240" s="6" t="str">
        <f>IF(IFERROR(VLOOKUP(B7240,总表!A:D,4,0),"露易")=0," ",IFERROR(VLOOKUP(B7240,总表!A:D,4,0),"-"))</f>
        <v> </v>
      </c>
      <c r="I7240" s="6" t="str">
        <f t="shared" si="455"/>
        <v> </v>
      </c>
    </row>
    <row r="7241" spans="1:9">
      <c r="A7241" s="6">
        <v>7240</v>
      </c>
      <c r="B7241" s="47" t="str">
        <f t="shared" si="452"/>
        <v>00001C48</v>
      </c>
      <c r="C7241" s="47" t="str">
        <f>IFERROR(VLOOKUP(B7241,总表!A:B,2,0),"-")</f>
        <v>-</v>
      </c>
      <c r="D7241" s="6" t="str">
        <f t="shared" si="453"/>
        <v>-</v>
      </c>
      <c r="E7241" s="6" t="str">
        <f>IFERROR(VLOOKUP(B7241,总表!A:D,3,0),"-")</f>
        <v>-</v>
      </c>
      <c r="F7241" s="6" t="str">
        <f t="shared" si="454"/>
        <v>-</v>
      </c>
      <c r="G7241" s="6" t="s">
        <v>9</v>
      </c>
      <c r="H7241" s="6" t="str">
        <f>IF(IFERROR(VLOOKUP(B7241,总表!A:D,4,0),"露易")=0," ",IFERROR(VLOOKUP(B7241,总表!A:D,4,0),"-"))</f>
        <v>-</v>
      </c>
      <c r="I7241" s="6" t="str">
        <f t="shared" si="455"/>
        <v>-</v>
      </c>
    </row>
    <row r="7242" spans="1:9">
      <c r="A7242" s="6">
        <v>7241</v>
      </c>
      <c r="B7242" s="47" t="str">
        <f t="shared" si="452"/>
        <v>00001C49</v>
      </c>
      <c r="C7242" s="47" t="str">
        <f>IFERROR(VLOOKUP(B7242,总表!A:B,2,0),"-")</f>
        <v>房内墙纸</v>
      </c>
      <c r="D7242" s="6" t="str">
        <f t="shared" si="453"/>
        <v>房内墙纸</v>
      </c>
      <c r="E7242" s="51" t="str">
        <f>IFERROR(VLOOKUP(B7242,总表!A:D,3,0),"-")</f>
        <v>蓝色餐馆墙</v>
      </c>
      <c r="F7242" s="51" t="str">
        <f t="shared" si="454"/>
        <v>蓝色餐馆墙</v>
      </c>
      <c r="H7242" s="6" t="str">
        <f>IF(IFERROR(VLOOKUP(B7242,总表!A:D,4,0),"露易")=0," ",IFERROR(VLOOKUP(B7242,总表!A:D,4,0),"-"))</f>
        <v> </v>
      </c>
      <c r="I7242" s="6" t="str">
        <f t="shared" si="455"/>
        <v> </v>
      </c>
    </row>
    <row r="7243" spans="1:9">
      <c r="A7243" s="6">
        <v>7242</v>
      </c>
      <c r="B7243" s="47" t="str">
        <f t="shared" si="452"/>
        <v>00001C4A</v>
      </c>
      <c r="C7243" s="47" t="str">
        <f>IFERROR(VLOOKUP(B7243,总表!A:B,2,0),"-")</f>
        <v>房内墙纸</v>
      </c>
      <c r="D7243" s="6" t="str">
        <f t="shared" si="453"/>
        <v>房内墙纸</v>
      </c>
      <c r="E7243" s="6" t="str">
        <f>IFERROR(VLOOKUP(B7243,总表!A:D,3,0),"-")</f>
        <v>桃红色餐馆墙</v>
      </c>
      <c r="F7243" s="6" t="str">
        <f t="shared" si="454"/>
        <v>桃红色餐馆墙</v>
      </c>
      <c r="H7243" s="6" t="str">
        <f>IF(IFERROR(VLOOKUP(B7243,总表!A:D,4,0),"露易")=0," ",IFERROR(VLOOKUP(B7243,总表!A:D,4,0),"-"))</f>
        <v> </v>
      </c>
      <c r="I7243" s="6" t="str">
        <f t="shared" si="455"/>
        <v> </v>
      </c>
    </row>
    <row r="7244" spans="1:9">
      <c r="A7244" s="6">
        <v>7243</v>
      </c>
      <c r="B7244" s="47" t="str">
        <f t="shared" si="452"/>
        <v>00001C4B</v>
      </c>
      <c r="C7244" s="47" t="str">
        <f>IFERROR(VLOOKUP(B7244,总表!A:B,2,0),"-")</f>
        <v>房内墙纸</v>
      </c>
      <c r="D7244" s="6" t="str">
        <f t="shared" si="453"/>
        <v>房内墙纸</v>
      </c>
      <c r="E7244" s="6" t="str">
        <f>IFERROR(VLOOKUP(B7244,总表!A:D,3,0),"-")</f>
        <v>白色餐馆墙</v>
      </c>
      <c r="F7244" s="6" t="str">
        <f t="shared" si="454"/>
        <v>白色餐馆墙</v>
      </c>
      <c r="H7244" s="6" t="str">
        <f>IF(IFERROR(VLOOKUP(B7244,总表!A:D,4,0),"露易")=0," ",IFERROR(VLOOKUP(B7244,总表!A:D,4,0),"-"))</f>
        <v> </v>
      </c>
      <c r="I7244" s="6" t="str">
        <f t="shared" si="455"/>
        <v> </v>
      </c>
    </row>
    <row r="7245" spans="1:9">
      <c r="A7245" s="6">
        <v>7244</v>
      </c>
      <c r="B7245" s="47" t="str">
        <f t="shared" si="452"/>
        <v>00001C4C</v>
      </c>
      <c r="C7245" s="47" t="str">
        <f>IFERROR(VLOOKUP(B7245,总表!A:B,2,0),"-")</f>
        <v>房内墙纸</v>
      </c>
      <c r="D7245" s="6" t="str">
        <f t="shared" si="453"/>
        <v>房内墙纸</v>
      </c>
      <c r="E7245" s="6" t="str">
        <f>IFERROR(VLOOKUP(B7245,总表!A:D,3,0),"-")</f>
        <v>茶色餐馆墙</v>
      </c>
      <c r="F7245" s="6" t="str">
        <f t="shared" si="454"/>
        <v>茶色餐馆墙</v>
      </c>
      <c r="H7245" s="6" t="str">
        <f>IF(IFERROR(VLOOKUP(B7245,总表!A:D,4,0),"露易")=0," ",IFERROR(VLOOKUP(B7245,总表!A:D,4,0),"-"))</f>
        <v> </v>
      </c>
      <c r="I7245" s="6" t="str">
        <f t="shared" si="455"/>
        <v> </v>
      </c>
    </row>
    <row r="7246" spans="1:9">
      <c r="A7246" s="6">
        <v>7245</v>
      </c>
      <c r="B7246" s="47" t="str">
        <f t="shared" si="452"/>
        <v>00001C4D</v>
      </c>
      <c r="C7246" s="47" t="str">
        <f>IFERROR(VLOOKUP(B7246,总表!A:B,2,0),"-")</f>
        <v>-</v>
      </c>
      <c r="D7246" s="6" t="str">
        <f t="shared" si="453"/>
        <v>-</v>
      </c>
      <c r="E7246" s="6" t="str">
        <f>IFERROR(VLOOKUP(B7246,总表!A:D,3,0),"-")</f>
        <v>-</v>
      </c>
      <c r="F7246" s="6" t="str">
        <f t="shared" si="454"/>
        <v>-</v>
      </c>
      <c r="G7246" s="6" t="s">
        <v>9</v>
      </c>
      <c r="H7246" s="6" t="str">
        <f>IF(IFERROR(VLOOKUP(B7246,总表!A:D,4,0),"露易")=0," ",IFERROR(VLOOKUP(B7246,总表!A:D,4,0),"-"))</f>
        <v>-</v>
      </c>
      <c r="I7246" s="6" t="str">
        <f t="shared" si="455"/>
        <v>-</v>
      </c>
    </row>
    <row r="7247" spans="1:9">
      <c r="A7247" s="6">
        <v>7246</v>
      </c>
      <c r="B7247" s="47" t="str">
        <f t="shared" si="452"/>
        <v>00001C4E</v>
      </c>
      <c r="C7247" s="47" t="str">
        <f>IFERROR(VLOOKUP(B7247,总表!A:B,2,0),"-")</f>
        <v>-</v>
      </c>
      <c r="D7247" s="6" t="str">
        <f t="shared" si="453"/>
        <v>-</v>
      </c>
      <c r="E7247" s="6" t="str">
        <f>IFERROR(VLOOKUP(B7247,总表!A:D,3,0),"-")</f>
        <v>-</v>
      </c>
      <c r="F7247" s="6" t="str">
        <f t="shared" si="454"/>
        <v>-</v>
      </c>
      <c r="G7247" s="6" t="s">
        <v>9</v>
      </c>
      <c r="H7247" s="6" t="str">
        <f>IF(IFERROR(VLOOKUP(B7247,总表!A:D,4,0),"露易")=0," ",IFERROR(VLOOKUP(B7247,总表!A:D,4,0),"-"))</f>
        <v>-</v>
      </c>
      <c r="I7247" s="6" t="str">
        <f t="shared" si="455"/>
        <v>-</v>
      </c>
    </row>
    <row r="7248" spans="1:9">
      <c r="A7248" s="6">
        <v>7247</v>
      </c>
      <c r="B7248" s="47" t="str">
        <f t="shared" si="452"/>
        <v>00001C4F</v>
      </c>
      <c r="C7248" s="50" t="str">
        <f>IFERROR(VLOOKUP(B7248,总表!A:B,2,0),"-")</f>
        <v>摆设类</v>
      </c>
      <c r="D7248" s="51" t="str">
        <f t="shared" si="453"/>
        <v>摆设类</v>
      </c>
      <c r="E7248" s="6" t="str">
        <f>IFERROR(VLOOKUP(B7248,总表!A:D,3,0),"-")</f>
        <v>筒仓</v>
      </c>
      <c r="F7248" s="6" t="str">
        <f t="shared" si="454"/>
        <v>筒仓</v>
      </c>
      <c r="H7248" s="6" t="str">
        <f>IF(IFERROR(VLOOKUP(B7248,总表!A:D,4,0),"露易")=0," ",IFERROR(VLOOKUP(B7248,总表!A:D,4,0),"-"))</f>
        <v> </v>
      </c>
      <c r="I7248" s="6" t="str">
        <f t="shared" si="455"/>
        <v> </v>
      </c>
    </row>
    <row r="7249" spans="1:9">
      <c r="A7249" s="6">
        <v>7248</v>
      </c>
      <c r="B7249" s="47" t="str">
        <f t="shared" si="452"/>
        <v>00001C50</v>
      </c>
      <c r="C7249" s="47" t="str">
        <f>IFERROR(VLOOKUP(B7249,总表!A:B,2,0),"-")</f>
        <v>-</v>
      </c>
      <c r="D7249" s="6" t="str">
        <f t="shared" si="453"/>
        <v>-</v>
      </c>
      <c r="E7249" s="6" t="str">
        <f>IFERROR(VLOOKUP(B7249,总表!A:D,3,0),"-")</f>
        <v>-</v>
      </c>
      <c r="F7249" s="6" t="str">
        <f t="shared" si="454"/>
        <v>-</v>
      </c>
      <c r="G7249" s="6" t="s">
        <v>9</v>
      </c>
      <c r="H7249" s="6" t="str">
        <f>IF(IFERROR(VLOOKUP(B7249,总表!A:D,4,0),"露易")=0," ",IFERROR(VLOOKUP(B7249,总表!A:D,4,0),"-"))</f>
        <v>-</v>
      </c>
      <c r="I7249" s="6" t="str">
        <f t="shared" si="455"/>
        <v>-</v>
      </c>
    </row>
    <row r="7250" spans="1:9">
      <c r="A7250" s="6">
        <v>7249</v>
      </c>
      <c r="B7250" s="47" t="str">
        <f t="shared" si="452"/>
        <v>00001C51</v>
      </c>
      <c r="C7250" s="47" t="str">
        <f>IFERROR(VLOOKUP(B7250,总表!A:B,2,0),"-")</f>
        <v>-</v>
      </c>
      <c r="D7250" s="6" t="str">
        <f t="shared" si="453"/>
        <v>-</v>
      </c>
      <c r="E7250" s="6" t="str">
        <f>IFERROR(VLOOKUP(B7250,总表!A:D,3,0),"-")</f>
        <v>-</v>
      </c>
      <c r="F7250" s="6" t="str">
        <f t="shared" si="454"/>
        <v>-</v>
      </c>
      <c r="G7250" s="6" t="s">
        <v>9</v>
      </c>
      <c r="H7250" s="6" t="str">
        <f>IF(IFERROR(VLOOKUP(B7250,总表!A:D,4,0),"露易")=0," ",IFERROR(VLOOKUP(B7250,总表!A:D,4,0),"-"))</f>
        <v>-</v>
      </c>
      <c r="I7250" s="6" t="str">
        <f t="shared" si="455"/>
        <v>-</v>
      </c>
    </row>
    <row r="7251" spans="1:9">
      <c r="A7251" s="6">
        <v>7250</v>
      </c>
      <c r="B7251" s="47" t="str">
        <f t="shared" si="452"/>
        <v>00001C52</v>
      </c>
      <c r="C7251" s="47" t="str">
        <f>IFERROR(VLOOKUP(B7251,总表!A:B,2,0),"-")</f>
        <v>-</v>
      </c>
      <c r="D7251" s="6" t="str">
        <f t="shared" si="453"/>
        <v>-</v>
      </c>
      <c r="E7251" s="6" t="str">
        <f>IFERROR(VLOOKUP(B7251,总表!A:D,3,0),"-")</f>
        <v>-</v>
      </c>
      <c r="F7251" s="6" t="str">
        <f t="shared" si="454"/>
        <v>-</v>
      </c>
      <c r="G7251" s="6" t="s">
        <v>9</v>
      </c>
      <c r="H7251" s="6" t="str">
        <f>IF(IFERROR(VLOOKUP(B7251,总表!A:D,4,0),"露易")=0," ",IFERROR(VLOOKUP(B7251,总表!A:D,4,0),"-"))</f>
        <v>-</v>
      </c>
      <c r="I7251" s="6" t="str">
        <f t="shared" si="455"/>
        <v>-</v>
      </c>
    </row>
    <row r="7252" spans="1:9">
      <c r="A7252" s="6">
        <v>7251</v>
      </c>
      <c r="B7252" s="47" t="str">
        <f t="shared" si="452"/>
        <v>00001C53</v>
      </c>
      <c r="C7252" s="47" t="str">
        <f>IFERROR(VLOOKUP(B7252,总表!A:B,2,0),"-")</f>
        <v>化石类</v>
      </c>
      <c r="D7252" s="6" t="str">
        <f t="shared" si="453"/>
        <v>化石类</v>
      </c>
      <c r="E7252" s="6" t="str">
        <f>IFERROR(VLOOKUP(B7252,总表!A:D,3,0),"-")</f>
        <v>梁龙的尾巴尖</v>
      </c>
      <c r="F7252" s="6" t="str">
        <f t="shared" si="454"/>
        <v>梁龙的尾巴尖</v>
      </c>
      <c r="G7252" s="6">
        <v>4000</v>
      </c>
      <c r="H7252" s="6" t="str">
        <f>IF(IFERROR(VLOOKUP(B7252,总表!A:D,4,0),"露易")=0," ",IFERROR(VLOOKUP(B7252,总表!A:D,4,0),"-"))</f>
        <v> </v>
      </c>
      <c r="I7252" s="6" t="str">
        <f t="shared" si="455"/>
        <v> </v>
      </c>
    </row>
    <row r="7253" spans="1:9">
      <c r="A7253" s="6">
        <v>7252</v>
      </c>
      <c r="B7253" s="47" t="str">
        <f t="shared" si="452"/>
        <v>00001C54</v>
      </c>
      <c r="C7253" s="47" t="str">
        <f>IFERROR(VLOOKUP(B7253,总表!A:B,2,0),"-")</f>
        <v>-</v>
      </c>
      <c r="D7253" s="6" t="str">
        <f t="shared" si="453"/>
        <v>-</v>
      </c>
      <c r="E7253" s="6" t="str">
        <f>IFERROR(VLOOKUP(B7253,总表!A:D,3,0),"-")</f>
        <v>-</v>
      </c>
      <c r="F7253" s="6" t="str">
        <f t="shared" si="454"/>
        <v>-</v>
      </c>
      <c r="G7253" s="6" t="s">
        <v>9</v>
      </c>
      <c r="H7253" s="6" t="str">
        <f>IF(IFERROR(VLOOKUP(B7253,总表!A:D,4,0),"露易")=0," ",IFERROR(VLOOKUP(B7253,总表!A:D,4,0),"-"))</f>
        <v>-</v>
      </c>
      <c r="I7253" s="6" t="str">
        <f t="shared" si="455"/>
        <v>-</v>
      </c>
    </row>
    <row r="7254" spans="1:9">
      <c r="A7254" s="6">
        <v>7253</v>
      </c>
      <c r="B7254" s="47" t="str">
        <f t="shared" si="452"/>
        <v>00001C55</v>
      </c>
      <c r="C7254" s="50" t="str">
        <f>IFERROR(VLOOKUP(B7254,总表!A:B,2,0),"-")</f>
        <v>摆设类</v>
      </c>
      <c r="D7254" s="51" t="str">
        <f t="shared" si="453"/>
        <v>摆设类</v>
      </c>
      <c r="E7254" s="6" t="str">
        <f>IFERROR(VLOOKUP(B7254,总表!A:D,3,0),"-")</f>
        <v>星星时钟</v>
      </c>
      <c r="F7254" s="6" t="str">
        <f t="shared" si="454"/>
        <v>星星时钟</v>
      </c>
      <c r="H7254" s="6" t="str">
        <f>IF(IFERROR(VLOOKUP(B7254,总表!A:D,4,0),"露易")=0," ",IFERROR(VLOOKUP(B7254,总表!A:D,4,0),"-"))</f>
        <v> </v>
      </c>
      <c r="I7254" s="6" t="str">
        <f t="shared" si="455"/>
        <v> </v>
      </c>
    </row>
    <row r="7255" spans="1:9">
      <c r="A7255" s="6">
        <v>7254</v>
      </c>
      <c r="B7255" s="47" t="str">
        <f t="shared" si="452"/>
        <v>00001C56</v>
      </c>
      <c r="C7255" s="47" t="str">
        <f>IFERROR(VLOOKUP(B7255,总表!A:B,2,0),"-")</f>
        <v>帽子类</v>
      </c>
      <c r="D7255" s="6" t="str">
        <f t="shared" si="453"/>
        <v>帽子类</v>
      </c>
      <c r="E7255" s="6" t="str">
        <f>IFERROR(VLOOKUP(B7255,总表!A:D,3,0),"-")</f>
        <v>三度笠</v>
      </c>
      <c r="F7255" s="6" t="str">
        <f t="shared" si="454"/>
        <v>三度笠</v>
      </c>
      <c r="H7255" s="6" t="str">
        <f>IF(IFERROR(VLOOKUP(B7255,总表!A:D,4,0),"露易")=0," ",IFERROR(VLOOKUP(B7255,总表!A:D,4,0),"-"))</f>
        <v>棕色</v>
      </c>
      <c r="I7255" s="6" t="str">
        <f t="shared" si="455"/>
        <v>棕色</v>
      </c>
    </row>
    <row r="7256" spans="1:9">
      <c r="A7256" s="6">
        <v>7255</v>
      </c>
      <c r="B7256" s="47" t="str">
        <f t="shared" si="452"/>
        <v>00001C57</v>
      </c>
      <c r="C7256" s="47" t="str">
        <f>IFERROR(VLOOKUP(B7256,总表!A:B,2,0),"-")</f>
        <v>-</v>
      </c>
      <c r="D7256" s="6" t="str">
        <f t="shared" si="453"/>
        <v>-</v>
      </c>
      <c r="E7256" s="6" t="str">
        <f>IFERROR(VLOOKUP(B7256,总表!A:D,3,0),"-")</f>
        <v>-</v>
      </c>
      <c r="F7256" s="6" t="str">
        <f t="shared" si="454"/>
        <v>-</v>
      </c>
      <c r="G7256" s="6" t="s">
        <v>9</v>
      </c>
      <c r="H7256" s="6" t="str">
        <f>IF(IFERROR(VLOOKUP(B7256,总表!A:D,4,0),"露易")=0," ",IFERROR(VLOOKUP(B7256,总表!A:D,4,0),"-"))</f>
        <v>-</v>
      </c>
      <c r="I7256" s="6" t="str">
        <f t="shared" si="455"/>
        <v>-</v>
      </c>
    </row>
    <row r="7257" spans="1:9">
      <c r="A7257" s="6">
        <v>7256</v>
      </c>
      <c r="B7257" s="47" t="str">
        <f t="shared" si="452"/>
        <v>00001C58</v>
      </c>
      <c r="C7257" s="47" t="str">
        <f>IFERROR(VLOOKUP(B7257,总表!A:B,2,0),"-")</f>
        <v>-</v>
      </c>
      <c r="D7257" s="6" t="str">
        <f t="shared" si="453"/>
        <v>-</v>
      </c>
      <c r="E7257" s="6" t="str">
        <f>IFERROR(VLOOKUP(B7257,总表!A:D,3,0),"-")</f>
        <v>-</v>
      </c>
      <c r="F7257" s="6" t="str">
        <f t="shared" si="454"/>
        <v>-</v>
      </c>
      <c r="H7257" s="6" t="str">
        <f>IF(IFERROR(VLOOKUP(B7257,总表!A:D,4,0),"露易")=0," ",IFERROR(VLOOKUP(B7257,总表!A:D,4,0),"-"))</f>
        <v>-</v>
      </c>
      <c r="I7257" s="6" t="str">
        <f t="shared" si="455"/>
        <v>-</v>
      </c>
    </row>
    <row r="7258" spans="1:9">
      <c r="A7258" s="6">
        <v>7257</v>
      </c>
      <c r="B7258" s="47" t="str">
        <f t="shared" si="452"/>
        <v>00001C59</v>
      </c>
      <c r="C7258" s="50" t="str">
        <f>IFERROR(VLOOKUP(B7258,总表!A:B,2,0),"-")</f>
        <v>摆设类</v>
      </c>
      <c r="D7258" s="51" t="str">
        <f t="shared" si="453"/>
        <v>摆设类</v>
      </c>
      <c r="E7258" s="6" t="str">
        <f>IFERROR(VLOOKUP(B7258,总表!A:D,3,0),"-")</f>
        <v>效果器组合</v>
      </c>
      <c r="F7258" s="6" t="str">
        <f t="shared" si="454"/>
        <v>效果器组合</v>
      </c>
      <c r="H7258" s="6" t="str">
        <f>IF(IFERROR(VLOOKUP(B7258,总表!A:D,4,0),"露易")=0," ",IFERROR(VLOOKUP(B7258,总表!A:D,4,0),"-"))</f>
        <v> </v>
      </c>
      <c r="I7258" s="6" t="str">
        <f t="shared" si="455"/>
        <v> </v>
      </c>
    </row>
    <row r="7259" spans="1:9">
      <c r="A7259" s="6">
        <v>7258</v>
      </c>
      <c r="B7259" s="47" t="str">
        <f t="shared" si="452"/>
        <v>00001C5A</v>
      </c>
      <c r="C7259" s="50" t="str">
        <f>IFERROR(VLOOKUP(B7259,总表!A:B,2,0),"-")</f>
        <v>摆设类</v>
      </c>
      <c r="D7259" s="51" t="str">
        <f t="shared" si="453"/>
        <v>摆设类</v>
      </c>
      <c r="E7259" s="6" t="str">
        <f>IFERROR(VLOOKUP(B7259,总表!A:D,3,0),"-")</f>
        <v>黏土玩具</v>
      </c>
      <c r="F7259" s="6" t="str">
        <f t="shared" si="454"/>
        <v>黏土玩具</v>
      </c>
      <c r="H7259" s="6" t="str">
        <f>IF(IFERROR(VLOOKUP(B7259,总表!A:D,4,0),"露易")=0," ",IFERROR(VLOOKUP(B7259,总表!A:D,4,0),"-"))</f>
        <v> </v>
      </c>
      <c r="I7259" s="6" t="str">
        <f t="shared" si="455"/>
        <v> </v>
      </c>
    </row>
    <row r="7260" spans="1:9">
      <c r="A7260" s="6">
        <v>7259</v>
      </c>
      <c r="B7260" s="47" t="str">
        <f t="shared" si="452"/>
        <v>00001C5B</v>
      </c>
      <c r="C7260" s="50" t="str">
        <f>IFERROR(VLOOKUP(B7260,总表!A:B,2,0),"-")</f>
        <v>摆设类</v>
      </c>
      <c r="D7260" s="51" t="str">
        <f t="shared" si="453"/>
        <v>摆设类</v>
      </c>
      <c r="E7260" s="6" t="str">
        <f>IFERROR(VLOOKUP(B7260,总表!A:D,3,0),"-")</f>
        <v>棕榈树灯</v>
      </c>
      <c r="F7260" s="6" t="str">
        <f t="shared" si="454"/>
        <v>棕榈树灯</v>
      </c>
      <c r="H7260" s="6" t="str">
        <f>IF(IFERROR(VLOOKUP(B7260,总表!A:D,4,0),"露易")=0," ",IFERROR(VLOOKUP(B7260,总表!A:D,4,0),"-"))</f>
        <v> </v>
      </c>
      <c r="I7260" s="6" t="str">
        <f t="shared" si="455"/>
        <v> </v>
      </c>
    </row>
    <row r="7261" spans="1:9">
      <c r="A7261" s="6">
        <v>7260</v>
      </c>
      <c r="B7261" s="47" t="str">
        <f t="shared" si="452"/>
        <v>00001C5C</v>
      </c>
      <c r="C7261" s="50" t="str">
        <f>IFERROR(VLOOKUP(B7261,总表!A:B,2,0),"-")</f>
        <v>摆设类</v>
      </c>
      <c r="D7261" s="51" t="str">
        <f t="shared" si="453"/>
        <v>摆设类</v>
      </c>
      <c r="E7261" s="6" t="str">
        <f>IFERROR(VLOOKUP(B7261,总表!A:D,3,0),"-")</f>
        <v>人字牌</v>
      </c>
      <c r="F7261" s="6" t="str">
        <f t="shared" si="454"/>
        <v>人字牌</v>
      </c>
      <c r="H7261" s="6" t="str">
        <f>IF(IFERROR(VLOOKUP(B7261,总表!A:D,4,0),"露易")=0," ",IFERROR(VLOOKUP(B7261,总表!A:D,4,0),"-"))</f>
        <v> </v>
      </c>
      <c r="I7261" s="6" t="str">
        <f t="shared" si="455"/>
        <v> </v>
      </c>
    </row>
    <row r="7262" spans="1:9">
      <c r="A7262" s="6">
        <v>7261</v>
      </c>
      <c r="B7262" s="47" t="str">
        <f t="shared" si="452"/>
        <v>00001C5D</v>
      </c>
      <c r="C7262" s="50" t="str">
        <f>IFERROR(VLOOKUP(B7262,总表!A:B,2,0),"-")</f>
        <v>摆设类</v>
      </c>
      <c r="D7262" s="51" t="str">
        <f t="shared" si="453"/>
        <v>摆设类</v>
      </c>
      <c r="E7262" s="51" t="str">
        <f>IFERROR(VLOOKUP(B7262,总表!A:D,3,0),"-")</f>
        <v>奖杯柜</v>
      </c>
      <c r="F7262" s="51" t="str">
        <f t="shared" si="454"/>
        <v>奖杯柜</v>
      </c>
      <c r="H7262" s="6" t="str">
        <f>IF(IFERROR(VLOOKUP(B7262,总表!A:D,4,0),"露易")=0," ",IFERROR(VLOOKUP(B7262,总表!A:D,4,0),"-"))</f>
        <v> </v>
      </c>
      <c r="I7262" s="6" t="str">
        <f t="shared" si="455"/>
        <v> </v>
      </c>
    </row>
    <row r="7263" spans="1:9">
      <c r="A7263" s="6">
        <v>7262</v>
      </c>
      <c r="B7263" s="47" t="str">
        <f t="shared" si="452"/>
        <v>00001C5E</v>
      </c>
      <c r="C7263" s="50" t="str">
        <f>IFERROR(VLOOKUP(B7263,总表!A:B,2,0),"-")</f>
        <v>摆设类</v>
      </c>
      <c r="D7263" s="51" t="str">
        <f t="shared" si="453"/>
        <v>摆设类</v>
      </c>
      <c r="E7263" s="6" t="str">
        <f>IFERROR(VLOOKUP(B7263,总表!A:D,3,0),"-")</f>
        <v>一斗罐</v>
      </c>
      <c r="F7263" s="6" t="str">
        <f t="shared" si="454"/>
        <v>一斗罐</v>
      </c>
      <c r="H7263" s="6" t="str">
        <f>IF(IFERROR(VLOOKUP(B7263,总表!A:D,4,0),"露易")=0," ",IFERROR(VLOOKUP(B7263,总表!A:D,4,0),"-"))</f>
        <v> </v>
      </c>
      <c r="I7263" s="6" t="str">
        <f t="shared" si="455"/>
        <v> </v>
      </c>
    </row>
    <row r="7264" spans="1:9">
      <c r="A7264" s="6">
        <v>7263</v>
      </c>
      <c r="B7264" s="47" t="str">
        <f t="shared" si="452"/>
        <v>00001C5F</v>
      </c>
      <c r="C7264" s="47" t="str">
        <f>IFERROR(VLOOKUP(B7264,总表!A:B,2,0),"-")</f>
        <v>-</v>
      </c>
      <c r="D7264" s="6" t="str">
        <f t="shared" si="453"/>
        <v>-</v>
      </c>
      <c r="E7264" s="6" t="str">
        <f>IFERROR(VLOOKUP(B7264,总表!A:D,3,0),"-")</f>
        <v>-</v>
      </c>
      <c r="F7264" s="6" t="str">
        <f t="shared" si="454"/>
        <v>-</v>
      </c>
      <c r="G7264" s="6" t="s">
        <v>9</v>
      </c>
      <c r="H7264" s="6" t="str">
        <f>IF(IFERROR(VLOOKUP(B7264,总表!A:D,4,0),"露易")=0," ",IFERROR(VLOOKUP(B7264,总表!A:D,4,0),"-"))</f>
        <v>-</v>
      </c>
      <c r="I7264" s="6" t="str">
        <f t="shared" si="455"/>
        <v>-</v>
      </c>
    </row>
    <row r="7265" spans="1:9">
      <c r="A7265" s="6">
        <v>7264</v>
      </c>
      <c r="B7265" s="47" t="str">
        <f t="shared" si="452"/>
        <v>00001C60</v>
      </c>
      <c r="C7265" s="50" t="str">
        <f>IFERROR(VLOOKUP(B7265,总表!A:B,2,0),"-")</f>
        <v>摆设类</v>
      </c>
      <c r="D7265" s="51" t="str">
        <f t="shared" si="453"/>
        <v>摆设类</v>
      </c>
      <c r="E7265" s="51" t="str">
        <f>IFERROR(VLOOKUP(B7265,总表!A:D,3,0),"-")</f>
        <v>优胜旗</v>
      </c>
      <c r="F7265" s="51" t="str">
        <f t="shared" si="454"/>
        <v>优胜旗</v>
      </c>
      <c r="H7265" s="6" t="str">
        <f>IF(IFERROR(VLOOKUP(B7265,总表!A:D,4,0),"露易")=0," ",IFERROR(VLOOKUP(B7265,总表!A:D,4,0),"-"))</f>
        <v> </v>
      </c>
      <c r="I7265" s="6" t="str">
        <f t="shared" si="455"/>
        <v> </v>
      </c>
    </row>
    <row r="7266" spans="1:9">
      <c r="A7266" s="6">
        <v>7265</v>
      </c>
      <c r="B7266" s="47" t="str">
        <f t="shared" si="452"/>
        <v>00001C61</v>
      </c>
      <c r="C7266" s="47" t="str">
        <f>IFERROR(VLOOKUP(B7266,总表!A:B,2,0),"-")</f>
        <v>-</v>
      </c>
      <c r="D7266" s="6" t="str">
        <f t="shared" si="453"/>
        <v>-</v>
      </c>
      <c r="E7266" s="6" t="str">
        <f>IFERROR(VLOOKUP(B7266,总表!A:D,3,0),"-")</f>
        <v>-</v>
      </c>
      <c r="F7266" s="6" t="str">
        <f t="shared" si="454"/>
        <v>-</v>
      </c>
      <c r="G7266" s="6" t="s">
        <v>9</v>
      </c>
      <c r="H7266" s="6" t="str">
        <f>IF(IFERROR(VLOOKUP(B7266,总表!A:D,4,0),"露易")=0," ",IFERROR(VLOOKUP(B7266,总表!A:D,4,0),"-"))</f>
        <v>-</v>
      </c>
      <c r="I7266" s="6" t="str">
        <f t="shared" si="455"/>
        <v>-</v>
      </c>
    </row>
    <row r="7267" spans="1:9">
      <c r="A7267" s="6">
        <v>7266</v>
      </c>
      <c r="B7267" s="47" t="str">
        <f t="shared" si="452"/>
        <v>00001C62</v>
      </c>
      <c r="C7267" s="47" t="str">
        <f>IFERROR(VLOOKUP(B7267,总表!A:B,2,0),"-")</f>
        <v>-</v>
      </c>
      <c r="D7267" s="6" t="str">
        <f t="shared" si="453"/>
        <v>-</v>
      </c>
      <c r="E7267" s="6" t="str">
        <f>IFERROR(VLOOKUP(B7267,总表!A:D,3,0),"-")</f>
        <v>-</v>
      </c>
      <c r="F7267" s="6" t="str">
        <f t="shared" si="454"/>
        <v>-</v>
      </c>
      <c r="G7267" s="6" t="s">
        <v>9</v>
      </c>
      <c r="H7267" s="6" t="str">
        <f>IF(IFERROR(VLOOKUP(B7267,总表!A:D,4,0),"露易")=0," ",IFERROR(VLOOKUP(B7267,总表!A:D,4,0),"-"))</f>
        <v>-</v>
      </c>
      <c r="I7267" s="6" t="str">
        <f t="shared" si="455"/>
        <v>-</v>
      </c>
    </row>
    <row r="7268" spans="1:9">
      <c r="A7268" s="6">
        <v>7267</v>
      </c>
      <c r="B7268" s="47" t="str">
        <f t="shared" si="452"/>
        <v>00001C63</v>
      </c>
      <c r="C7268" s="47" t="str">
        <f>IFERROR(VLOOKUP(B7268,总表!A:B,2,0),"-")</f>
        <v>-</v>
      </c>
      <c r="D7268" s="6" t="str">
        <f t="shared" si="453"/>
        <v>-</v>
      </c>
      <c r="E7268" s="6" t="str">
        <f>IFERROR(VLOOKUP(B7268,总表!A:D,3,0),"-")</f>
        <v>-</v>
      </c>
      <c r="F7268" s="6" t="str">
        <f t="shared" si="454"/>
        <v>-</v>
      </c>
      <c r="G7268" s="6" t="s">
        <v>9</v>
      </c>
      <c r="H7268" s="6" t="str">
        <f>IF(IFERROR(VLOOKUP(B7268,总表!A:D,4,0),"露易")=0," ",IFERROR(VLOOKUP(B7268,总表!A:D,4,0),"-"))</f>
        <v>-</v>
      </c>
      <c r="I7268" s="6" t="str">
        <f t="shared" si="455"/>
        <v>-</v>
      </c>
    </row>
    <row r="7269" spans="1:9">
      <c r="A7269" s="6">
        <v>7268</v>
      </c>
      <c r="B7269" s="47" t="str">
        <f t="shared" si="452"/>
        <v>00001C64</v>
      </c>
      <c r="C7269" s="47" t="str">
        <f>IFERROR(VLOOKUP(B7269,总表!A:B,2,0),"-")</f>
        <v>-</v>
      </c>
      <c r="D7269" s="6" t="str">
        <f t="shared" si="453"/>
        <v>-</v>
      </c>
      <c r="E7269" s="6" t="str">
        <f>IFERROR(VLOOKUP(B7269,总表!A:D,3,0),"-")</f>
        <v>-</v>
      </c>
      <c r="F7269" s="6" t="str">
        <f t="shared" si="454"/>
        <v>-</v>
      </c>
      <c r="G7269" s="6" t="s">
        <v>9</v>
      </c>
      <c r="H7269" s="6" t="str">
        <f>IF(IFERROR(VLOOKUP(B7269,总表!A:D,4,0),"露易")=0," ",IFERROR(VLOOKUP(B7269,总表!A:D,4,0),"-"))</f>
        <v>-</v>
      </c>
      <c r="I7269" s="6" t="str">
        <f t="shared" si="455"/>
        <v>-</v>
      </c>
    </row>
    <row r="7270" spans="1:9">
      <c r="A7270" s="6">
        <v>7269</v>
      </c>
      <c r="B7270" s="47" t="str">
        <f t="shared" si="452"/>
        <v>00001C65</v>
      </c>
      <c r="C7270" s="47" t="str">
        <f>IFERROR(VLOOKUP(B7270,总表!A:B,2,0),"-")</f>
        <v>-</v>
      </c>
      <c r="D7270" s="6" t="str">
        <f t="shared" si="453"/>
        <v>-</v>
      </c>
      <c r="E7270" s="6" t="str">
        <f>IFERROR(VLOOKUP(B7270,总表!A:D,3,0),"-")</f>
        <v>-</v>
      </c>
      <c r="F7270" s="6" t="str">
        <f t="shared" si="454"/>
        <v>-</v>
      </c>
      <c r="G7270" s="6" t="s">
        <v>9</v>
      </c>
      <c r="H7270" s="6" t="str">
        <f>IF(IFERROR(VLOOKUP(B7270,总表!A:D,4,0),"露易")=0," ",IFERROR(VLOOKUP(B7270,总表!A:D,4,0),"-"))</f>
        <v>-</v>
      </c>
      <c r="I7270" s="6" t="str">
        <f t="shared" si="455"/>
        <v>-</v>
      </c>
    </row>
    <row r="7271" spans="1:9">
      <c r="A7271" s="6">
        <v>7270</v>
      </c>
      <c r="B7271" s="47" t="str">
        <f t="shared" si="452"/>
        <v>00001C66</v>
      </c>
      <c r="C7271" s="47" t="str">
        <f>IFERROR(VLOOKUP(B7271,总表!A:B,2,0),"-")</f>
        <v>-</v>
      </c>
      <c r="D7271" s="6" t="str">
        <f t="shared" si="453"/>
        <v>-</v>
      </c>
      <c r="E7271" s="6" t="str">
        <f>IFERROR(VLOOKUP(B7271,总表!A:D,3,0),"-")</f>
        <v>-</v>
      </c>
      <c r="F7271" s="6" t="str">
        <f t="shared" si="454"/>
        <v>-</v>
      </c>
      <c r="H7271" s="6" t="str">
        <f>IF(IFERROR(VLOOKUP(B7271,总表!A:D,4,0),"露易")=0," ",IFERROR(VLOOKUP(B7271,总表!A:D,4,0),"-"))</f>
        <v>-</v>
      </c>
      <c r="I7271" s="6" t="str">
        <f t="shared" si="455"/>
        <v>-</v>
      </c>
    </row>
    <row r="7272" spans="1:9">
      <c r="A7272" s="6">
        <v>7271</v>
      </c>
      <c r="B7272" s="47" t="str">
        <f t="shared" si="452"/>
        <v>00001C67</v>
      </c>
      <c r="C7272" s="47" t="str">
        <f>IFERROR(VLOOKUP(B7272,总表!A:B,2,0),"-")</f>
        <v>-</v>
      </c>
      <c r="D7272" s="6" t="str">
        <f t="shared" si="453"/>
        <v>-</v>
      </c>
      <c r="E7272" s="6" t="str">
        <f>IFERROR(VLOOKUP(B7272,总表!A:D,3,0),"-")</f>
        <v>-</v>
      </c>
      <c r="F7272" s="6" t="str">
        <f t="shared" si="454"/>
        <v>-</v>
      </c>
      <c r="H7272" s="6" t="str">
        <f>IF(IFERROR(VLOOKUP(B7272,总表!A:D,4,0),"露易")=0," ",IFERROR(VLOOKUP(B7272,总表!A:D,4,0),"-"))</f>
        <v>-</v>
      </c>
      <c r="I7272" s="6" t="str">
        <f t="shared" si="455"/>
        <v>-</v>
      </c>
    </row>
    <row r="7273" spans="1:9">
      <c r="A7273" s="6">
        <v>7272</v>
      </c>
      <c r="B7273" s="47" t="str">
        <f t="shared" si="452"/>
        <v>00001C68</v>
      </c>
      <c r="C7273" s="47" t="str">
        <f>IFERROR(VLOOKUP(B7273,总表!A:B,2,0),"-")</f>
        <v>-</v>
      </c>
      <c r="D7273" s="6" t="str">
        <f t="shared" si="453"/>
        <v>-</v>
      </c>
      <c r="E7273" s="6" t="str">
        <f>IFERROR(VLOOKUP(B7273,总表!A:D,3,0),"-")</f>
        <v>-</v>
      </c>
      <c r="F7273" s="6" t="str">
        <f t="shared" si="454"/>
        <v>-</v>
      </c>
      <c r="H7273" s="6" t="str">
        <f>IF(IFERROR(VLOOKUP(B7273,总表!A:D,4,0),"露易")=0," ",IFERROR(VLOOKUP(B7273,总表!A:D,4,0),"-"))</f>
        <v>-</v>
      </c>
      <c r="I7273" s="6" t="str">
        <f t="shared" si="455"/>
        <v>-</v>
      </c>
    </row>
    <row r="7274" spans="1:9">
      <c r="A7274" s="6">
        <v>7273</v>
      </c>
      <c r="B7274" s="47" t="str">
        <f t="shared" si="452"/>
        <v>00001C69</v>
      </c>
      <c r="C7274" s="47" t="str">
        <f>IFERROR(VLOOKUP(B7274,总表!A:B,2,0),"-")</f>
        <v>帽子类</v>
      </c>
      <c r="D7274" s="6" t="str">
        <f t="shared" si="453"/>
        <v>帽子类</v>
      </c>
      <c r="E7274" s="6" t="str">
        <f>IFERROR(VLOOKUP(B7274,总表!A:D,3,0),"-")</f>
        <v>小帽子</v>
      </c>
      <c r="F7274" s="6" t="str">
        <f t="shared" si="454"/>
        <v>小帽子</v>
      </c>
      <c r="H7274" s="6" t="str">
        <f>IF(IFERROR(VLOOKUP(B7274,总表!A:D,4,0),"露易")=0," ",IFERROR(VLOOKUP(B7274,总表!A:D,4,0),"-"))</f>
        <v>浅蓝色</v>
      </c>
      <c r="I7274" s="6" t="str">
        <f t="shared" si="455"/>
        <v>浅蓝色</v>
      </c>
    </row>
    <row r="7275" spans="1:9">
      <c r="A7275" s="6">
        <v>7274</v>
      </c>
      <c r="B7275" s="47" t="str">
        <f t="shared" si="452"/>
        <v>00001C6A</v>
      </c>
      <c r="C7275" s="47" t="str">
        <f>IFERROR(VLOOKUP(B7275,总表!A:B,2,0),"-")</f>
        <v>房内墙纸</v>
      </c>
      <c r="D7275" s="6" t="str">
        <f t="shared" si="453"/>
        <v>房内墙纸</v>
      </c>
      <c r="E7275" s="6" t="str">
        <f>IFERROR(VLOOKUP(B7275,总表!A:D,3,0),"-")</f>
        <v>粉红色拼布墙</v>
      </c>
      <c r="F7275" s="6" t="str">
        <f t="shared" si="454"/>
        <v>粉红色拼布墙</v>
      </c>
      <c r="H7275" s="6" t="str">
        <f>IF(IFERROR(VLOOKUP(B7275,总表!A:D,4,0),"露易")=0," ",IFERROR(VLOOKUP(B7275,总表!A:D,4,0),"-"))</f>
        <v> </v>
      </c>
      <c r="I7275" s="6" t="str">
        <f t="shared" si="455"/>
        <v> </v>
      </c>
    </row>
    <row r="7276" spans="1:9">
      <c r="A7276" s="6">
        <v>7275</v>
      </c>
      <c r="B7276" s="47" t="str">
        <f t="shared" si="452"/>
        <v>00001C6B</v>
      </c>
      <c r="C7276" s="47" t="str">
        <f>IFERROR(VLOOKUP(B7276,总表!A:B,2,0),"-")</f>
        <v>房内墙纸</v>
      </c>
      <c r="D7276" s="6" t="str">
        <f t="shared" si="453"/>
        <v>房内墙纸</v>
      </c>
      <c r="E7276" s="6" t="str">
        <f>IFERROR(VLOOKUP(B7276,总表!A:D,3,0),"-")</f>
        <v>紫色拼布墙</v>
      </c>
      <c r="F7276" s="6" t="str">
        <f t="shared" si="454"/>
        <v>紫色拼布墙</v>
      </c>
      <c r="H7276" s="6" t="str">
        <f>IF(IFERROR(VLOOKUP(B7276,总表!A:D,4,0),"露易")=0," ",IFERROR(VLOOKUP(B7276,总表!A:D,4,0),"-"))</f>
        <v> </v>
      </c>
      <c r="I7276" s="6" t="str">
        <f t="shared" si="455"/>
        <v> </v>
      </c>
    </row>
    <row r="7277" spans="1:9">
      <c r="A7277" s="6">
        <v>7276</v>
      </c>
      <c r="B7277" s="47" t="str">
        <f t="shared" si="452"/>
        <v>00001C6C</v>
      </c>
      <c r="C7277" s="47" t="str">
        <f>IFERROR(VLOOKUP(B7277,总表!A:B,2,0),"-")</f>
        <v>房内墙纸</v>
      </c>
      <c r="D7277" s="6" t="str">
        <f t="shared" si="453"/>
        <v>房内墙纸</v>
      </c>
      <c r="E7277" s="6" t="str">
        <f>IFERROR(VLOOKUP(B7277,总表!A:D,3,0),"-")</f>
        <v>黄色拼布墙</v>
      </c>
      <c r="F7277" s="6" t="str">
        <f t="shared" si="454"/>
        <v>黄色拼布墙</v>
      </c>
      <c r="H7277" s="6" t="str">
        <f>IF(IFERROR(VLOOKUP(B7277,总表!A:D,4,0),"露易")=0," ",IFERROR(VLOOKUP(B7277,总表!A:D,4,0),"-"))</f>
        <v> </v>
      </c>
      <c r="I7277" s="6" t="str">
        <f t="shared" si="455"/>
        <v> </v>
      </c>
    </row>
    <row r="7278" spans="1:9">
      <c r="A7278" s="6">
        <v>7277</v>
      </c>
      <c r="B7278" s="47" t="str">
        <f t="shared" si="452"/>
        <v>00001C6D</v>
      </c>
      <c r="C7278" s="47" t="str">
        <f>IFERROR(VLOOKUP(B7278,总表!A:B,2,0),"-")</f>
        <v>房内墙纸</v>
      </c>
      <c r="D7278" s="6" t="str">
        <f t="shared" si="453"/>
        <v>房内墙纸</v>
      </c>
      <c r="E7278" s="51" t="str">
        <f>IFERROR(VLOOKUP(B7278,总表!A:D,3,0),"-")</f>
        <v>蓝色拼布墙</v>
      </c>
      <c r="F7278" s="51" t="str">
        <f t="shared" si="454"/>
        <v>蓝色拼布墙</v>
      </c>
      <c r="H7278" s="6" t="str">
        <f>IF(IFERROR(VLOOKUP(B7278,总表!A:D,4,0),"露易")=0," ",IFERROR(VLOOKUP(B7278,总表!A:D,4,0),"-"))</f>
        <v> </v>
      </c>
      <c r="I7278" s="6" t="str">
        <f t="shared" si="455"/>
        <v> </v>
      </c>
    </row>
    <row r="7279" spans="1:9">
      <c r="A7279" s="6">
        <v>7278</v>
      </c>
      <c r="B7279" s="47" t="str">
        <f t="shared" si="452"/>
        <v>00001C6E</v>
      </c>
      <c r="C7279" s="47" t="str">
        <f>IFERROR(VLOOKUP(B7279,总表!A:B,2,0),"-")</f>
        <v>-</v>
      </c>
      <c r="D7279" s="6" t="str">
        <f t="shared" si="453"/>
        <v>-</v>
      </c>
      <c r="E7279" s="6" t="str">
        <f>IFERROR(VLOOKUP(B7279,总表!A:D,3,0),"-")</f>
        <v>-</v>
      </c>
      <c r="F7279" s="6" t="str">
        <f t="shared" si="454"/>
        <v>-</v>
      </c>
      <c r="H7279" s="6" t="str">
        <f>IF(IFERROR(VLOOKUP(B7279,总表!A:D,4,0),"露易")=0," ",IFERROR(VLOOKUP(B7279,总表!A:D,4,0),"-"))</f>
        <v>-</v>
      </c>
      <c r="I7279" s="6" t="str">
        <f t="shared" si="455"/>
        <v>-</v>
      </c>
    </row>
    <row r="7280" spans="1:9">
      <c r="A7280" s="6">
        <v>7279</v>
      </c>
      <c r="B7280" s="47" t="str">
        <f t="shared" si="452"/>
        <v>00001C6F</v>
      </c>
      <c r="C7280" s="47" t="str">
        <f>IFERROR(VLOOKUP(B7280,总表!A:B,2,0),"-")</f>
        <v>-</v>
      </c>
      <c r="D7280" s="6" t="str">
        <f t="shared" si="453"/>
        <v>-</v>
      </c>
      <c r="E7280" s="6" t="str">
        <f>IFERROR(VLOOKUP(B7280,总表!A:D,3,0),"-")</f>
        <v>-</v>
      </c>
      <c r="F7280" s="6" t="str">
        <f t="shared" si="454"/>
        <v>-</v>
      </c>
      <c r="H7280" s="6" t="str">
        <f>IF(IFERROR(VLOOKUP(B7280,总表!A:D,4,0),"露易")=0," ",IFERROR(VLOOKUP(B7280,总表!A:D,4,0),"-"))</f>
        <v>-</v>
      </c>
      <c r="I7280" s="6" t="str">
        <f t="shared" si="455"/>
        <v>-</v>
      </c>
    </row>
    <row r="7281" spans="1:9">
      <c r="A7281" s="6">
        <v>7280</v>
      </c>
      <c r="B7281" s="47" t="str">
        <f t="shared" si="452"/>
        <v>00001C70</v>
      </c>
      <c r="C7281" s="50" t="str">
        <f>IFERROR(VLOOKUP(B7281,总表!A:B,2,0),"-")</f>
        <v>摆设类</v>
      </c>
      <c r="D7281" s="51" t="str">
        <f t="shared" si="453"/>
        <v>摆设类</v>
      </c>
      <c r="E7281" s="51" t="str">
        <f>IFERROR(VLOOKUP(B7281,总表!A:D,3,0),"-")</f>
        <v>齿轮</v>
      </c>
      <c r="F7281" s="51" t="str">
        <f t="shared" si="454"/>
        <v>齿轮</v>
      </c>
      <c r="H7281" s="6" t="str">
        <f>IF(IFERROR(VLOOKUP(B7281,总表!A:D,4,0),"露易")=0," ",IFERROR(VLOOKUP(B7281,总表!A:D,4,0),"-"))</f>
        <v> </v>
      </c>
      <c r="I7281" s="6" t="str">
        <f t="shared" si="455"/>
        <v> </v>
      </c>
    </row>
    <row r="7282" spans="1:9">
      <c r="A7282" s="6">
        <v>7281</v>
      </c>
      <c r="B7282" s="47" t="str">
        <f t="shared" si="452"/>
        <v>00001C71</v>
      </c>
      <c r="C7282" s="50" t="str">
        <f>IFERROR(VLOOKUP(B7282,总表!A:B,2,0),"-")</f>
        <v>摆设类</v>
      </c>
      <c r="D7282" s="51" t="str">
        <f t="shared" si="453"/>
        <v>摆设类</v>
      </c>
      <c r="E7282" s="6" t="str">
        <f>IFERROR(VLOOKUP(B7282,总表!A:D,3,0),"-")</f>
        <v>雪橇</v>
      </c>
      <c r="F7282" s="6" t="str">
        <f t="shared" si="454"/>
        <v>雪橇</v>
      </c>
      <c r="H7282" s="6" t="str">
        <f>IF(IFERROR(VLOOKUP(B7282,总表!A:D,4,0),"露易")=0," ",IFERROR(VLOOKUP(B7282,总表!A:D,4,0),"-"))</f>
        <v> </v>
      </c>
      <c r="I7282" s="6" t="str">
        <f t="shared" si="455"/>
        <v> </v>
      </c>
    </row>
    <row r="7283" spans="1:9">
      <c r="A7283" s="6">
        <v>7282</v>
      </c>
      <c r="B7283" s="47" t="str">
        <f t="shared" si="452"/>
        <v>00001C72</v>
      </c>
      <c r="C7283" s="50" t="str">
        <f>IFERROR(VLOOKUP(B7283,总表!A:B,2,0),"-")</f>
        <v>摆设类</v>
      </c>
      <c r="D7283" s="51" t="str">
        <f t="shared" si="453"/>
        <v>摆设类</v>
      </c>
      <c r="E7283" s="6" t="str">
        <f>IFERROR(VLOOKUP(B7283,总表!A:D,3,0),"-")</f>
        <v>挂轴</v>
      </c>
      <c r="F7283" s="6" t="str">
        <f t="shared" si="454"/>
        <v>挂轴</v>
      </c>
      <c r="H7283" s="6" t="str">
        <f>IF(IFERROR(VLOOKUP(B7283,总表!A:D,4,0),"露易")=0," ",IFERROR(VLOOKUP(B7283,总表!A:D,4,0),"-"))</f>
        <v> </v>
      </c>
      <c r="I7283" s="6" t="str">
        <f t="shared" si="455"/>
        <v> </v>
      </c>
    </row>
    <row r="7284" spans="1:9">
      <c r="A7284" s="6">
        <v>7283</v>
      </c>
      <c r="B7284" s="47" t="str">
        <f t="shared" si="452"/>
        <v>00001C73</v>
      </c>
      <c r="C7284" s="47" t="str">
        <f>IFERROR(VLOOKUP(B7284,总表!A:B,2,0),"-")</f>
        <v>-</v>
      </c>
      <c r="D7284" s="6" t="str">
        <f t="shared" si="453"/>
        <v>-</v>
      </c>
      <c r="E7284" s="6" t="str">
        <f>IFERROR(VLOOKUP(B7284,总表!A:D,3,0),"-")</f>
        <v>-</v>
      </c>
      <c r="F7284" s="6" t="str">
        <f t="shared" si="454"/>
        <v>-</v>
      </c>
      <c r="H7284" s="6" t="str">
        <f>IF(IFERROR(VLOOKUP(B7284,总表!A:D,4,0),"露易")=0," ",IFERROR(VLOOKUP(B7284,总表!A:D,4,0),"-"))</f>
        <v>-</v>
      </c>
      <c r="I7284" s="6" t="str">
        <f t="shared" si="455"/>
        <v>-</v>
      </c>
    </row>
    <row r="7285" spans="1:9">
      <c r="A7285" s="6">
        <v>7284</v>
      </c>
      <c r="B7285" s="47" t="str">
        <f t="shared" si="452"/>
        <v>00001C74</v>
      </c>
      <c r="C7285" s="50" t="str">
        <f>IFERROR(VLOOKUP(B7285,总表!A:B,2,0),"-")</f>
        <v>摆设类</v>
      </c>
      <c r="D7285" s="51" t="str">
        <f t="shared" si="453"/>
        <v>摆设类</v>
      </c>
      <c r="E7285" s="6" t="str">
        <f>IFERROR(VLOOKUP(B7285,总表!A:D,3,0),"-")</f>
        <v>胡桃夹子娃娃</v>
      </c>
      <c r="F7285" s="6" t="str">
        <f t="shared" si="454"/>
        <v>胡桃夹子娃娃</v>
      </c>
      <c r="H7285" s="6" t="str">
        <f>IF(IFERROR(VLOOKUP(B7285,总表!A:D,4,0),"露易")=0," ",IFERROR(VLOOKUP(B7285,总表!A:D,4,0),"-"))</f>
        <v> </v>
      </c>
      <c r="I7285" s="6" t="str">
        <f t="shared" si="455"/>
        <v> </v>
      </c>
    </row>
    <row r="7286" spans="1:9">
      <c r="A7286" s="6">
        <v>7285</v>
      </c>
      <c r="B7286" s="47" t="str">
        <f t="shared" si="452"/>
        <v>00001C75</v>
      </c>
      <c r="C7286" s="47" t="str">
        <f>IFERROR(VLOOKUP(B7286,总表!A:B,2,0),"-")</f>
        <v>-</v>
      </c>
      <c r="D7286" s="6" t="str">
        <f t="shared" si="453"/>
        <v>-</v>
      </c>
      <c r="E7286" s="6" t="str">
        <f>IFERROR(VLOOKUP(B7286,总表!A:D,3,0),"-")</f>
        <v>-</v>
      </c>
      <c r="F7286" s="6" t="str">
        <f t="shared" si="454"/>
        <v>-</v>
      </c>
      <c r="H7286" s="6" t="str">
        <f>IF(IFERROR(VLOOKUP(B7286,总表!A:D,4,0),"露易")=0," ",IFERROR(VLOOKUP(B7286,总表!A:D,4,0),"-"))</f>
        <v>-</v>
      </c>
      <c r="I7286" s="6" t="str">
        <f t="shared" si="455"/>
        <v>-</v>
      </c>
    </row>
    <row r="7287" spans="1:9">
      <c r="A7287" s="6">
        <v>7286</v>
      </c>
      <c r="B7287" s="47" t="str">
        <f t="shared" si="452"/>
        <v>00001C76</v>
      </c>
      <c r="C7287" s="47" t="str">
        <f>IFERROR(VLOOKUP(B7287,总表!A:B,2,0),"-")</f>
        <v>帽子类</v>
      </c>
      <c r="D7287" s="6" t="str">
        <f t="shared" si="453"/>
        <v>帽子类</v>
      </c>
      <c r="E7287" s="51" t="str">
        <f>IFERROR(VLOOKUP(B7287,总表!A:D,3,0),"-")</f>
        <v>丝质小礼帽</v>
      </c>
      <c r="F7287" s="51" t="str">
        <f t="shared" si="454"/>
        <v>丝质小礼帽</v>
      </c>
      <c r="H7287" s="6" t="str">
        <f>IF(IFERROR(VLOOKUP(B7287,总表!A:D,4,0),"露易")=0," ",IFERROR(VLOOKUP(B7287,总表!A:D,4,0),"-"))</f>
        <v>紫色</v>
      </c>
      <c r="I7287" s="6" t="str">
        <f t="shared" si="455"/>
        <v>紫色</v>
      </c>
    </row>
    <row r="7288" spans="1:9">
      <c r="A7288" s="6">
        <v>7287</v>
      </c>
      <c r="B7288" s="47" t="str">
        <f t="shared" si="452"/>
        <v>00001C77</v>
      </c>
      <c r="C7288" s="47" t="str">
        <f>IFERROR(VLOOKUP(B7288,总表!A:B,2,0),"-")</f>
        <v>-</v>
      </c>
      <c r="D7288" s="6" t="str">
        <f t="shared" si="453"/>
        <v>-</v>
      </c>
      <c r="E7288" s="6" t="str">
        <f>IFERROR(VLOOKUP(B7288,总表!A:D,3,0),"-")</f>
        <v>-</v>
      </c>
      <c r="F7288" s="6" t="str">
        <f t="shared" si="454"/>
        <v>-</v>
      </c>
      <c r="H7288" s="6" t="str">
        <f>IF(IFERROR(VLOOKUP(B7288,总表!A:D,4,0),"露易")=0," ",IFERROR(VLOOKUP(B7288,总表!A:D,4,0),"-"))</f>
        <v>-</v>
      </c>
      <c r="I7288" s="6" t="str">
        <f t="shared" si="455"/>
        <v>-</v>
      </c>
    </row>
    <row r="7289" spans="1:9">
      <c r="A7289" s="6">
        <v>7288</v>
      </c>
      <c r="B7289" s="47" t="str">
        <f t="shared" si="452"/>
        <v>00001C78</v>
      </c>
      <c r="C7289" s="47" t="str">
        <f>IFERROR(VLOOKUP(B7289,总表!A:B,2,0),"-")</f>
        <v>-</v>
      </c>
      <c r="D7289" s="6" t="str">
        <f t="shared" si="453"/>
        <v>-</v>
      </c>
      <c r="E7289" s="6" t="str">
        <f>IFERROR(VLOOKUP(B7289,总表!A:D,3,0),"-")</f>
        <v>-</v>
      </c>
      <c r="F7289" s="6" t="str">
        <f t="shared" si="454"/>
        <v>-</v>
      </c>
      <c r="H7289" s="6" t="str">
        <f>IF(IFERROR(VLOOKUP(B7289,总表!A:D,4,0),"露易")=0," ",IFERROR(VLOOKUP(B7289,总表!A:D,4,0),"-"))</f>
        <v>-</v>
      </c>
      <c r="I7289" s="6" t="str">
        <f t="shared" si="455"/>
        <v>-</v>
      </c>
    </row>
    <row r="7290" spans="1:9">
      <c r="A7290" s="6">
        <v>7289</v>
      </c>
      <c r="B7290" s="47" t="str">
        <f t="shared" si="452"/>
        <v>00001C79</v>
      </c>
      <c r="C7290" s="47" t="str">
        <f>IFERROR(VLOOKUP(B7290,总表!A:B,2,0),"-")</f>
        <v>-</v>
      </c>
      <c r="D7290" s="6" t="str">
        <f t="shared" si="453"/>
        <v>-</v>
      </c>
      <c r="E7290" s="6" t="str">
        <f>IFERROR(VLOOKUP(B7290,总表!A:D,3,0),"-")</f>
        <v>-</v>
      </c>
      <c r="F7290" s="6" t="str">
        <f t="shared" si="454"/>
        <v>-</v>
      </c>
      <c r="H7290" s="6" t="str">
        <f>IF(IFERROR(VLOOKUP(B7290,总表!A:D,4,0),"露易")=0," ",IFERROR(VLOOKUP(B7290,总表!A:D,4,0),"-"))</f>
        <v>-</v>
      </c>
      <c r="I7290" s="6" t="str">
        <f t="shared" si="455"/>
        <v>-</v>
      </c>
    </row>
    <row r="7291" spans="1:9">
      <c r="A7291" s="6">
        <v>7290</v>
      </c>
      <c r="B7291" s="47" t="str">
        <f t="shared" si="452"/>
        <v>00001C7A</v>
      </c>
      <c r="C7291" s="47" t="str">
        <f>IFERROR(VLOOKUP(B7291,总表!A:B,2,0),"-")</f>
        <v>-</v>
      </c>
      <c r="D7291" s="6" t="str">
        <f t="shared" si="453"/>
        <v>-</v>
      </c>
      <c r="E7291" s="6" t="str">
        <f>IFERROR(VLOOKUP(B7291,总表!A:D,3,0),"-")</f>
        <v>-</v>
      </c>
      <c r="F7291" s="6" t="str">
        <f t="shared" si="454"/>
        <v>-</v>
      </c>
      <c r="H7291" s="6" t="str">
        <f>IF(IFERROR(VLOOKUP(B7291,总表!A:D,4,0),"露易")=0," ",IFERROR(VLOOKUP(B7291,总表!A:D,4,0),"-"))</f>
        <v>-</v>
      </c>
      <c r="I7291" s="6" t="str">
        <f t="shared" si="455"/>
        <v>-</v>
      </c>
    </row>
    <row r="7292" spans="1:9">
      <c r="A7292" s="6">
        <v>7291</v>
      </c>
      <c r="B7292" s="47" t="str">
        <f t="shared" si="452"/>
        <v>00001C7B</v>
      </c>
      <c r="C7292" s="50" t="str">
        <f>IFERROR(VLOOKUP(B7292,总表!A:B,2,0),"-")</f>
        <v>头戴类</v>
      </c>
      <c r="D7292" s="51" t="str">
        <f t="shared" si="453"/>
        <v>头戴类</v>
      </c>
      <c r="E7292" s="6" t="str">
        <f>IFERROR(VLOOKUP(B7292,总表!A:D,3,0),"-")</f>
        <v>叶子面具</v>
      </c>
      <c r="F7292" s="6" t="str">
        <f t="shared" si="454"/>
        <v>叶子面具</v>
      </c>
      <c r="H7292" s="51" t="str">
        <f>IF(IFERROR(VLOOKUP(B7292,总表!A:D,4,0),"露易")=0," ",IFERROR(VLOOKUP(B7292,总表!A:D,4,0),"-"))</f>
        <v>绿色</v>
      </c>
      <c r="I7292" s="51" t="str">
        <f t="shared" si="455"/>
        <v>绿色</v>
      </c>
    </row>
    <row r="7293" spans="1:9">
      <c r="A7293" s="6">
        <v>7292</v>
      </c>
      <c r="B7293" s="47" t="str">
        <f t="shared" si="452"/>
        <v>00001C7C</v>
      </c>
      <c r="C7293" s="47" t="str">
        <f>IFERROR(VLOOKUP(B7293,总表!A:B,2,0),"-")</f>
        <v>-</v>
      </c>
      <c r="D7293" s="6" t="str">
        <f t="shared" si="453"/>
        <v>-</v>
      </c>
      <c r="E7293" s="6" t="str">
        <f>IFERROR(VLOOKUP(B7293,总表!A:D,3,0),"-")</f>
        <v>-</v>
      </c>
      <c r="F7293" s="6" t="str">
        <f t="shared" si="454"/>
        <v>-</v>
      </c>
      <c r="H7293" s="6" t="str">
        <f>IF(IFERROR(VLOOKUP(B7293,总表!A:D,4,0),"露易")=0," ",IFERROR(VLOOKUP(B7293,总表!A:D,4,0),"-"))</f>
        <v>-</v>
      </c>
      <c r="I7293" s="6" t="str">
        <f t="shared" si="455"/>
        <v>-</v>
      </c>
    </row>
    <row r="7294" spans="1:9">
      <c r="A7294" s="6">
        <v>7293</v>
      </c>
      <c r="B7294" s="47" t="str">
        <f t="shared" si="452"/>
        <v>00001C7D</v>
      </c>
      <c r="C7294" s="47" t="str">
        <f>IFERROR(VLOOKUP(B7294,总表!A:B,2,0),"-")</f>
        <v>-</v>
      </c>
      <c r="D7294" s="6" t="str">
        <f t="shared" si="453"/>
        <v>-</v>
      </c>
      <c r="E7294" s="6" t="str">
        <f>IFERROR(VLOOKUP(B7294,总表!A:D,3,0),"-")</f>
        <v>-</v>
      </c>
      <c r="F7294" s="6" t="str">
        <f t="shared" si="454"/>
        <v>-</v>
      </c>
      <c r="H7294" s="6" t="str">
        <f>IF(IFERROR(VLOOKUP(B7294,总表!A:D,4,0),"露易")=0," ",IFERROR(VLOOKUP(B7294,总表!A:D,4,0),"-"))</f>
        <v>-</v>
      </c>
      <c r="I7294" s="6" t="str">
        <f t="shared" si="455"/>
        <v>-</v>
      </c>
    </row>
    <row r="7295" spans="1:9">
      <c r="A7295" s="6">
        <v>7294</v>
      </c>
      <c r="B7295" s="47" t="str">
        <f t="shared" si="452"/>
        <v>00001C7E</v>
      </c>
      <c r="C7295" s="47" t="str">
        <f>IFERROR(VLOOKUP(B7295,总表!A:B,2,0),"-")</f>
        <v>-</v>
      </c>
      <c r="D7295" s="6" t="str">
        <f t="shared" si="453"/>
        <v>-</v>
      </c>
      <c r="E7295" s="6" t="str">
        <f>IFERROR(VLOOKUP(B7295,总表!A:D,3,0),"-")</f>
        <v>-</v>
      </c>
      <c r="F7295" s="6" t="str">
        <f t="shared" si="454"/>
        <v>-</v>
      </c>
      <c r="H7295" s="6" t="str">
        <f>IF(IFERROR(VLOOKUP(B7295,总表!A:D,4,0),"露易")=0," ",IFERROR(VLOOKUP(B7295,总表!A:D,4,0),"-"))</f>
        <v>-</v>
      </c>
      <c r="I7295" s="6" t="str">
        <f t="shared" si="455"/>
        <v>-</v>
      </c>
    </row>
    <row r="7296" spans="1:9">
      <c r="A7296" s="6">
        <v>7295</v>
      </c>
      <c r="B7296" s="47" t="str">
        <f t="shared" si="452"/>
        <v>00001C7F</v>
      </c>
      <c r="C7296" s="47" t="str">
        <f>IFERROR(VLOOKUP(B7296,总表!A:B,2,0),"-")</f>
        <v>-</v>
      </c>
      <c r="D7296" s="6" t="str">
        <f t="shared" si="453"/>
        <v>-</v>
      </c>
      <c r="E7296" s="6" t="str">
        <f>IFERROR(VLOOKUP(B7296,总表!A:D,3,0),"-")</f>
        <v>-</v>
      </c>
      <c r="F7296" s="6" t="str">
        <f t="shared" si="454"/>
        <v>-</v>
      </c>
      <c r="H7296" s="6" t="str">
        <f>IF(IFERROR(VLOOKUP(B7296,总表!A:D,4,0),"露易")=0," ",IFERROR(VLOOKUP(B7296,总表!A:D,4,0),"-"))</f>
        <v>-</v>
      </c>
      <c r="I7296" s="6" t="str">
        <f t="shared" si="455"/>
        <v>-</v>
      </c>
    </row>
    <row r="7297" spans="1:9">
      <c r="A7297" s="6">
        <v>7296</v>
      </c>
      <c r="B7297" s="47" t="str">
        <f t="shared" si="452"/>
        <v>00001C80</v>
      </c>
      <c r="C7297" s="47" t="str">
        <f>IFERROR(VLOOKUP(B7297,总表!A:B,2,0),"-")</f>
        <v>-</v>
      </c>
      <c r="D7297" s="6" t="str">
        <f t="shared" si="453"/>
        <v>-</v>
      </c>
      <c r="E7297" s="6" t="str">
        <f>IFERROR(VLOOKUP(B7297,总表!A:D,3,0),"-")</f>
        <v>-</v>
      </c>
      <c r="F7297" s="6" t="str">
        <f t="shared" si="454"/>
        <v>-</v>
      </c>
      <c r="H7297" s="6" t="str">
        <f>IF(IFERROR(VLOOKUP(B7297,总表!A:D,4,0),"露易")=0," ",IFERROR(VLOOKUP(B7297,总表!A:D,4,0),"-"))</f>
        <v>-</v>
      </c>
      <c r="I7297" s="6" t="str">
        <f t="shared" si="455"/>
        <v>-</v>
      </c>
    </row>
    <row r="7298" spans="1:9">
      <c r="A7298" s="6">
        <v>7297</v>
      </c>
      <c r="B7298" s="47" t="str">
        <f t="shared" ref="B7298:B7361" si="456">DEC2HEX(ROW(A7297),8)</f>
        <v>00001C81</v>
      </c>
      <c r="C7298" s="47" t="str">
        <f>IFERROR(VLOOKUP(B7298,总表!A:B,2,0),"-")</f>
        <v>-</v>
      </c>
      <c r="D7298" s="6" t="str">
        <f t="shared" ref="D7298:D7361" si="457">C7298</f>
        <v>-</v>
      </c>
      <c r="E7298" s="6" t="str">
        <f>IFERROR(VLOOKUP(B7298,总表!A:D,3,0),"-")</f>
        <v>-</v>
      </c>
      <c r="F7298" s="6" t="str">
        <f t="shared" ref="F7298:F7361" si="458">E7298</f>
        <v>-</v>
      </c>
      <c r="H7298" s="6" t="str">
        <f>IF(IFERROR(VLOOKUP(B7298,总表!A:D,4,0),"露易")=0," ",IFERROR(VLOOKUP(B7298,总表!A:D,4,0),"-"))</f>
        <v>-</v>
      </c>
      <c r="I7298" s="6" t="str">
        <f t="shared" ref="I7298:I7361" si="459">H7298</f>
        <v>-</v>
      </c>
    </row>
    <row r="7299" spans="1:9">
      <c r="A7299" s="6">
        <v>7298</v>
      </c>
      <c r="B7299" s="47" t="str">
        <f t="shared" si="456"/>
        <v>00001C82</v>
      </c>
      <c r="C7299" s="47" t="str">
        <f>IFERROR(VLOOKUP(B7299,总表!A:B,2,0),"-")</f>
        <v>-</v>
      </c>
      <c r="D7299" s="6" t="str">
        <f t="shared" si="457"/>
        <v>-</v>
      </c>
      <c r="E7299" s="6" t="str">
        <f>IFERROR(VLOOKUP(B7299,总表!A:D,3,0),"-")</f>
        <v>-</v>
      </c>
      <c r="F7299" s="6" t="str">
        <f t="shared" si="458"/>
        <v>-</v>
      </c>
      <c r="H7299" s="6" t="str">
        <f>IF(IFERROR(VLOOKUP(B7299,总表!A:D,4,0),"露易")=0," ",IFERROR(VLOOKUP(B7299,总表!A:D,4,0),"-"))</f>
        <v>-</v>
      </c>
      <c r="I7299" s="6" t="str">
        <f t="shared" si="459"/>
        <v>-</v>
      </c>
    </row>
    <row r="7300" spans="1:9">
      <c r="A7300" s="6">
        <v>7299</v>
      </c>
      <c r="B7300" s="47" t="str">
        <f t="shared" si="456"/>
        <v>00001C83</v>
      </c>
      <c r="C7300" s="47" t="str">
        <f>IFERROR(VLOOKUP(B7300,总表!A:B,2,0),"-")</f>
        <v>-</v>
      </c>
      <c r="D7300" s="6" t="str">
        <f t="shared" si="457"/>
        <v>-</v>
      </c>
      <c r="E7300" s="6" t="str">
        <f>IFERROR(VLOOKUP(B7300,总表!A:D,3,0),"-")</f>
        <v>-</v>
      </c>
      <c r="F7300" s="6" t="str">
        <f t="shared" si="458"/>
        <v>-</v>
      </c>
      <c r="H7300" s="6" t="str">
        <f>IF(IFERROR(VLOOKUP(B7300,总表!A:D,4,0),"露易")=0," ",IFERROR(VLOOKUP(B7300,总表!A:D,4,0),"-"))</f>
        <v>-</v>
      </c>
      <c r="I7300" s="6" t="str">
        <f t="shared" si="459"/>
        <v>-</v>
      </c>
    </row>
    <row r="7301" spans="1:9">
      <c r="A7301" s="6">
        <v>7300</v>
      </c>
      <c r="B7301" s="47" t="str">
        <f t="shared" si="456"/>
        <v>00001C84</v>
      </c>
      <c r="C7301" s="47" t="str">
        <f>IFERROR(VLOOKUP(B7301,总表!A:B,2,0),"-")</f>
        <v>-</v>
      </c>
      <c r="D7301" s="6" t="str">
        <f t="shared" si="457"/>
        <v>-</v>
      </c>
      <c r="E7301" s="6" t="str">
        <f>IFERROR(VLOOKUP(B7301,总表!A:D,3,0),"-")</f>
        <v>-</v>
      </c>
      <c r="F7301" s="6" t="str">
        <f t="shared" si="458"/>
        <v>-</v>
      </c>
      <c r="H7301" s="6" t="str">
        <f>IF(IFERROR(VLOOKUP(B7301,总表!A:D,4,0),"露易")=0," ",IFERROR(VLOOKUP(B7301,总表!A:D,4,0),"-"))</f>
        <v>-</v>
      </c>
      <c r="I7301" s="6" t="str">
        <f t="shared" si="459"/>
        <v>-</v>
      </c>
    </row>
    <row r="7302" spans="1:9">
      <c r="A7302" s="6">
        <v>7301</v>
      </c>
      <c r="B7302" s="47" t="str">
        <f t="shared" si="456"/>
        <v>00001C85</v>
      </c>
      <c r="C7302" s="47" t="str">
        <f>IFERROR(VLOOKUP(B7302,总表!A:B,2,0),"-")</f>
        <v>-</v>
      </c>
      <c r="D7302" s="6" t="str">
        <f t="shared" si="457"/>
        <v>-</v>
      </c>
      <c r="E7302" s="6" t="str">
        <f>IFERROR(VLOOKUP(B7302,总表!A:D,3,0),"-")</f>
        <v>-</v>
      </c>
      <c r="F7302" s="6" t="str">
        <f t="shared" si="458"/>
        <v>-</v>
      </c>
      <c r="H7302" s="6" t="str">
        <f>IF(IFERROR(VLOOKUP(B7302,总表!A:D,4,0),"露易")=0," ",IFERROR(VLOOKUP(B7302,总表!A:D,4,0),"-"))</f>
        <v>-</v>
      </c>
      <c r="I7302" s="6" t="str">
        <f t="shared" si="459"/>
        <v>-</v>
      </c>
    </row>
    <row r="7303" spans="1:9">
      <c r="A7303" s="6">
        <v>7302</v>
      </c>
      <c r="B7303" s="47" t="str">
        <f t="shared" si="456"/>
        <v>00001C86</v>
      </c>
      <c r="C7303" s="47" t="str">
        <f>IFERROR(VLOOKUP(B7303,总表!A:B,2,0),"-")</f>
        <v>背包类</v>
      </c>
      <c r="D7303" s="6" t="str">
        <f t="shared" si="457"/>
        <v>背包类</v>
      </c>
      <c r="E7303" s="6" t="str">
        <f>IFERROR(VLOOKUP(B7303,总表!A:D,3,0),"-")</f>
        <v>运动包</v>
      </c>
      <c r="F7303" s="6" t="str">
        <f t="shared" si="458"/>
        <v>运动包</v>
      </c>
      <c r="H7303" s="51" t="str">
        <f>IF(IFERROR(VLOOKUP(B7303,总表!A:D,4,0),"露易")=0," ",IFERROR(VLOOKUP(B7303,总表!A:D,4,0),"-"))</f>
        <v>蓝色</v>
      </c>
      <c r="I7303" s="51" t="str">
        <f t="shared" si="459"/>
        <v>蓝色</v>
      </c>
    </row>
    <row r="7304" spans="1:9">
      <c r="A7304" s="6">
        <v>7303</v>
      </c>
      <c r="B7304" s="47" t="str">
        <f t="shared" si="456"/>
        <v>00001C87</v>
      </c>
      <c r="C7304" s="47" t="str">
        <f>IFERROR(VLOOKUP(B7304,总表!A:B,2,0),"-")</f>
        <v>-</v>
      </c>
      <c r="D7304" s="6" t="str">
        <f t="shared" si="457"/>
        <v>-</v>
      </c>
      <c r="E7304" s="6" t="str">
        <f>IFERROR(VLOOKUP(B7304,总表!A:D,3,0),"-")</f>
        <v>-</v>
      </c>
      <c r="F7304" s="6" t="str">
        <f t="shared" si="458"/>
        <v>-</v>
      </c>
      <c r="H7304" s="6" t="str">
        <f>IF(IFERROR(VLOOKUP(B7304,总表!A:D,4,0),"露易")=0," ",IFERROR(VLOOKUP(B7304,总表!A:D,4,0),"-"))</f>
        <v>-</v>
      </c>
      <c r="I7304" s="6" t="str">
        <f t="shared" si="459"/>
        <v>-</v>
      </c>
    </row>
    <row r="7305" spans="1:9">
      <c r="A7305" s="6">
        <v>7304</v>
      </c>
      <c r="B7305" s="47" t="str">
        <f t="shared" si="456"/>
        <v>00001C88</v>
      </c>
      <c r="C7305" s="47" t="str">
        <f>IFERROR(VLOOKUP(B7305,总表!A:B,2,0),"-")</f>
        <v>背包类</v>
      </c>
      <c r="D7305" s="6" t="str">
        <f t="shared" si="457"/>
        <v>背包类</v>
      </c>
      <c r="E7305" s="6" t="str">
        <f>IFERROR(VLOOKUP(B7305,总表!A:D,3,0),"-")</f>
        <v>随身小包</v>
      </c>
      <c r="F7305" s="6" t="str">
        <f t="shared" si="458"/>
        <v>随身小包</v>
      </c>
      <c r="H7305" s="51" t="str">
        <f>IF(IFERROR(VLOOKUP(B7305,总表!A:D,4,0),"露易")=0," ",IFERROR(VLOOKUP(B7305,总表!A:D,4,0),"-"))</f>
        <v>蓝色</v>
      </c>
      <c r="I7305" s="51" t="str">
        <f t="shared" si="459"/>
        <v>蓝色</v>
      </c>
    </row>
    <row r="7306" spans="1:9">
      <c r="A7306" s="6">
        <v>7305</v>
      </c>
      <c r="B7306" s="47" t="str">
        <f t="shared" si="456"/>
        <v>00001C89</v>
      </c>
      <c r="C7306" s="47" t="str">
        <f>IFERROR(VLOOKUP(B7306,总表!A:B,2,0),"-")</f>
        <v>背包类</v>
      </c>
      <c r="D7306" s="6" t="str">
        <f t="shared" si="457"/>
        <v>背包类</v>
      </c>
      <c r="E7306" s="6" t="str">
        <f>IFERROR(VLOOKUP(B7306,总表!A:D,3,0),"-")</f>
        <v>晚宴包</v>
      </c>
      <c r="F7306" s="6" t="str">
        <f t="shared" si="458"/>
        <v>晚宴包</v>
      </c>
      <c r="H7306" s="6" t="str">
        <f>IF(IFERROR(VLOOKUP(B7306,总表!A:D,4,0),"露易")=0," ",IFERROR(VLOOKUP(B7306,总表!A:D,4,0),"-"))</f>
        <v>粉红</v>
      </c>
      <c r="I7306" s="6" t="str">
        <f t="shared" si="459"/>
        <v>粉红</v>
      </c>
    </row>
    <row r="7307" spans="1:9">
      <c r="A7307" s="6">
        <v>7306</v>
      </c>
      <c r="B7307" s="47" t="str">
        <f t="shared" si="456"/>
        <v>00001C8A</v>
      </c>
      <c r="C7307" s="47" t="str">
        <f>IFERROR(VLOOKUP(B7307,总表!A:B,2,0),"-")</f>
        <v>-</v>
      </c>
      <c r="D7307" s="6" t="str">
        <f t="shared" si="457"/>
        <v>-</v>
      </c>
      <c r="E7307" s="6" t="str">
        <f>IFERROR(VLOOKUP(B7307,总表!A:D,3,0),"-")</f>
        <v>-</v>
      </c>
      <c r="F7307" s="6" t="str">
        <f t="shared" si="458"/>
        <v>-</v>
      </c>
      <c r="H7307" s="6" t="str">
        <f>IF(IFERROR(VLOOKUP(B7307,总表!A:D,4,0),"露易")=0," ",IFERROR(VLOOKUP(B7307,总表!A:D,4,0),"-"))</f>
        <v>-</v>
      </c>
      <c r="I7307" s="6" t="str">
        <f t="shared" si="459"/>
        <v>-</v>
      </c>
    </row>
    <row r="7308" spans="1:9">
      <c r="A7308" s="6">
        <v>7307</v>
      </c>
      <c r="B7308" s="47" t="str">
        <f t="shared" si="456"/>
        <v>00001C8B</v>
      </c>
      <c r="C7308" s="47" t="str">
        <f>IFERROR(VLOOKUP(B7308,总表!A:B,2,0),"-")</f>
        <v>-</v>
      </c>
      <c r="D7308" s="6" t="str">
        <f t="shared" si="457"/>
        <v>-</v>
      </c>
      <c r="E7308" s="6" t="str">
        <f>IFERROR(VLOOKUP(B7308,总表!A:D,3,0),"-")</f>
        <v>-</v>
      </c>
      <c r="F7308" s="6" t="str">
        <f t="shared" si="458"/>
        <v>-</v>
      </c>
      <c r="H7308" s="6" t="str">
        <f>IF(IFERROR(VLOOKUP(B7308,总表!A:D,4,0),"露易")=0," ",IFERROR(VLOOKUP(B7308,总表!A:D,4,0),"-"))</f>
        <v>-</v>
      </c>
      <c r="I7308" s="6" t="str">
        <f t="shared" si="459"/>
        <v>-</v>
      </c>
    </row>
    <row r="7309" spans="1:9">
      <c r="A7309" s="6">
        <v>7308</v>
      </c>
      <c r="B7309" s="47" t="str">
        <f t="shared" si="456"/>
        <v>00001C8C</v>
      </c>
      <c r="C7309" s="47" t="str">
        <f>IFERROR(VLOOKUP(B7309,总表!A:B,2,0),"-")</f>
        <v>-</v>
      </c>
      <c r="D7309" s="6" t="str">
        <f t="shared" si="457"/>
        <v>-</v>
      </c>
      <c r="E7309" s="6" t="str">
        <f>IFERROR(VLOOKUP(B7309,总表!A:D,3,0),"-")</f>
        <v>-</v>
      </c>
      <c r="F7309" s="6" t="str">
        <f t="shared" si="458"/>
        <v>-</v>
      </c>
      <c r="H7309" s="6" t="str">
        <f>IF(IFERROR(VLOOKUP(B7309,总表!A:D,4,0),"露易")=0," ",IFERROR(VLOOKUP(B7309,总表!A:D,4,0),"-"))</f>
        <v>-</v>
      </c>
      <c r="I7309" s="6" t="str">
        <f t="shared" si="459"/>
        <v>-</v>
      </c>
    </row>
    <row r="7310" spans="1:9">
      <c r="A7310" s="6">
        <v>7309</v>
      </c>
      <c r="B7310" s="47" t="str">
        <f t="shared" si="456"/>
        <v>00001C8D</v>
      </c>
      <c r="C7310" s="47" t="str">
        <f>IFERROR(VLOOKUP(B7310,总表!A:B,2,0),"-")</f>
        <v>-</v>
      </c>
      <c r="D7310" s="6" t="str">
        <f t="shared" si="457"/>
        <v>-</v>
      </c>
      <c r="E7310" s="6" t="str">
        <f>IFERROR(VLOOKUP(B7310,总表!A:D,3,0),"-")</f>
        <v>-</v>
      </c>
      <c r="F7310" s="6" t="str">
        <f t="shared" si="458"/>
        <v>-</v>
      </c>
      <c r="H7310" s="6" t="str">
        <f>IF(IFERROR(VLOOKUP(B7310,总表!A:D,4,0),"露易")=0," ",IFERROR(VLOOKUP(B7310,总表!A:D,4,0),"-"))</f>
        <v>-</v>
      </c>
      <c r="I7310" s="6" t="str">
        <f t="shared" si="459"/>
        <v>-</v>
      </c>
    </row>
    <row r="7311" spans="1:9">
      <c r="A7311" s="6">
        <v>7310</v>
      </c>
      <c r="B7311" s="47" t="str">
        <f t="shared" si="456"/>
        <v>00001C8E</v>
      </c>
      <c r="C7311" s="47" t="str">
        <f>IFERROR(VLOOKUP(B7311,总表!A:B,2,0),"-")</f>
        <v>-</v>
      </c>
      <c r="D7311" s="6" t="str">
        <f t="shared" si="457"/>
        <v>-</v>
      </c>
      <c r="E7311" s="6" t="str">
        <f>IFERROR(VLOOKUP(B7311,总表!A:D,3,0),"-")</f>
        <v>-</v>
      </c>
      <c r="F7311" s="6" t="str">
        <f t="shared" si="458"/>
        <v>-</v>
      </c>
      <c r="H7311" s="6" t="str">
        <f>IF(IFERROR(VLOOKUP(B7311,总表!A:D,4,0),"露易")=0," ",IFERROR(VLOOKUP(B7311,总表!A:D,4,0),"-"))</f>
        <v>-</v>
      </c>
      <c r="I7311" s="6" t="str">
        <f t="shared" si="459"/>
        <v>-</v>
      </c>
    </row>
    <row r="7312" spans="1:9">
      <c r="A7312" s="6">
        <v>7311</v>
      </c>
      <c r="B7312" s="47" t="str">
        <f t="shared" si="456"/>
        <v>00001C8F</v>
      </c>
      <c r="C7312" s="47" t="str">
        <f>IFERROR(VLOOKUP(B7312,总表!A:B,2,0),"-")</f>
        <v>-</v>
      </c>
      <c r="D7312" s="6" t="str">
        <f t="shared" si="457"/>
        <v>-</v>
      </c>
      <c r="E7312" s="6" t="str">
        <f>IFERROR(VLOOKUP(B7312,总表!A:D,3,0),"-")</f>
        <v>-</v>
      </c>
      <c r="F7312" s="6" t="str">
        <f t="shared" si="458"/>
        <v>-</v>
      </c>
      <c r="H7312" s="6" t="str">
        <f>IF(IFERROR(VLOOKUP(B7312,总表!A:D,4,0),"露易")=0," ",IFERROR(VLOOKUP(B7312,总表!A:D,4,0),"-"))</f>
        <v>-</v>
      </c>
      <c r="I7312" s="6" t="str">
        <f t="shared" si="459"/>
        <v>-</v>
      </c>
    </row>
    <row r="7313" spans="1:9">
      <c r="A7313" s="6">
        <v>7312</v>
      </c>
      <c r="B7313" s="47" t="str">
        <f t="shared" si="456"/>
        <v>00001C90</v>
      </c>
      <c r="C7313" s="47" t="str">
        <f>IFERROR(VLOOKUP(B7313,总表!A:B,2,0),"-")</f>
        <v>-</v>
      </c>
      <c r="D7313" s="6" t="str">
        <f t="shared" si="457"/>
        <v>-</v>
      </c>
      <c r="E7313" s="6" t="str">
        <f>IFERROR(VLOOKUP(B7313,总表!A:D,3,0),"-")</f>
        <v>-</v>
      </c>
      <c r="F7313" s="6" t="str">
        <f t="shared" si="458"/>
        <v>-</v>
      </c>
      <c r="H7313" s="6" t="str">
        <f>IF(IFERROR(VLOOKUP(B7313,总表!A:D,4,0),"露易")=0," ",IFERROR(VLOOKUP(B7313,总表!A:D,4,0),"-"))</f>
        <v>-</v>
      </c>
      <c r="I7313" s="6" t="str">
        <f t="shared" si="459"/>
        <v>-</v>
      </c>
    </row>
    <row r="7314" spans="1:9">
      <c r="A7314" s="6">
        <v>7313</v>
      </c>
      <c r="B7314" s="47" t="str">
        <f t="shared" si="456"/>
        <v>00001C91</v>
      </c>
      <c r="C7314" s="47" t="str">
        <f>IFERROR(VLOOKUP(B7314,总表!A:B,2,0),"-")</f>
        <v>-</v>
      </c>
      <c r="D7314" s="6" t="str">
        <f t="shared" si="457"/>
        <v>-</v>
      </c>
      <c r="E7314" s="6" t="str">
        <f>IFERROR(VLOOKUP(B7314,总表!A:D,3,0),"-")</f>
        <v>-</v>
      </c>
      <c r="F7314" s="6" t="str">
        <f t="shared" si="458"/>
        <v>-</v>
      </c>
      <c r="H7314" s="6" t="str">
        <f>IF(IFERROR(VLOOKUP(B7314,总表!A:D,4,0),"露易")=0," ",IFERROR(VLOOKUP(B7314,总表!A:D,4,0),"-"))</f>
        <v>-</v>
      </c>
      <c r="I7314" s="6" t="str">
        <f t="shared" si="459"/>
        <v>-</v>
      </c>
    </row>
    <row r="7315" spans="1:9">
      <c r="A7315" s="6">
        <v>7314</v>
      </c>
      <c r="B7315" s="47" t="str">
        <f t="shared" si="456"/>
        <v>00001C92</v>
      </c>
      <c r="C7315" s="47" t="str">
        <f>IFERROR(VLOOKUP(B7315,总表!A:B,2,0),"-")</f>
        <v>-</v>
      </c>
      <c r="D7315" s="6" t="str">
        <f t="shared" si="457"/>
        <v>-</v>
      </c>
      <c r="E7315" s="6" t="str">
        <f>IFERROR(VLOOKUP(B7315,总表!A:D,3,0),"-")</f>
        <v>-</v>
      </c>
      <c r="F7315" s="6" t="str">
        <f t="shared" si="458"/>
        <v>-</v>
      </c>
      <c r="H7315" s="6" t="str">
        <f>IF(IFERROR(VLOOKUP(B7315,总表!A:D,4,0),"露易")=0," ",IFERROR(VLOOKUP(B7315,总表!A:D,4,0),"-"))</f>
        <v>-</v>
      </c>
      <c r="I7315" s="6" t="str">
        <f t="shared" si="459"/>
        <v>-</v>
      </c>
    </row>
    <row r="7316" spans="1:9">
      <c r="A7316" s="6">
        <v>7315</v>
      </c>
      <c r="B7316" s="47" t="str">
        <f t="shared" si="456"/>
        <v>00001C93</v>
      </c>
      <c r="C7316" s="47" t="str">
        <f>IFERROR(VLOOKUP(B7316,总表!A:B,2,0),"-")</f>
        <v>-</v>
      </c>
      <c r="D7316" s="6" t="str">
        <f t="shared" si="457"/>
        <v>-</v>
      </c>
      <c r="E7316" s="6" t="str">
        <f>IFERROR(VLOOKUP(B7316,总表!A:D,3,0),"-")</f>
        <v>-</v>
      </c>
      <c r="F7316" s="6" t="str">
        <f t="shared" si="458"/>
        <v>-</v>
      </c>
      <c r="H7316" s="6" t="str">
        <f>IF(IFERROR(VLOOKUP(B7316,总表!A:D,4,0),"露易")=0," ",IFERROR(VLOOKUP(B7316,总表!A:D,4,0),"-"))</f>
        <v>-</v>
      </c>
      <c r="I7316" s="6" t="str">
        <f t="shared" si="459"/>
        <v>-</v>
      </c>
    </row>
    <row r="7317" spans="1:9">
      <c r="A7317" s="6">
        <v>7316</v>
      </c>
      <c r="B7317" s="47" t="str">
        <f t="shared" si="456"/>
        <v>00001C94</v>
      </c>
      <c r="C7317" s="47" t="str">
        <f>IFERROR(VLOOKUP(B7317,总表!A:B,2,0),"-")</f>
        <v>-</v>
      </c>
      <c r="D7317" s="6" t="str">
        <f t="shared" si="457"/>
        <v>-</v>
      </c>
      <c r="E7317" s="6" t="str">
        <f>IFERROR(VLOOKUP(B7317,总表!A:D,3,0),"-")</f>
        <v>-</v>
      </c>
      <c r="F7317" s="6" t="str">
        <f t="shared" si="458"/>
        <v>-</v>
      </c>
      <c r="H7317" s="6" t="str">
        <f>IF(IFERROR(VLOOKUP(B7317,总表!A:D,4,0),"露易")=0," ",IFERROR(VLOOKUP(B7317,总表!A:D,4,0),"-"))</f>
        <v>-</v>
      </c>
      <c r="I7317" s="6" t="str">
        <f t="shared" si="459"/>
        <v>-</v>
      </c>
    </row>
    <row r="7318" spans="1:9">
      <c r="A7318" s="6">
        <v>7317</v>
      </c>
      <c r="B7318" s="47" t="str">
        <f t="shared" si="456"/>
        <v>00001C95</v>
      </c>
      <c r="C7318" s="50" t="str">
        <f>IFERROR(VLOOKUP(B7318,总表!A:B,2,0),"-")</f>
        <v>摆设类</v>
      </c>
      <c r="D7318" s="51" t="str">
        <f t="shared" si="457"/>
        <v>摆设类</v>
      </c>
      <c r="E7318" s="6" t="str">
        <f>IFERROR(VLOOKUP(B7318,总表!A:D,3,0),"-")</f>
        <v>和风墓碑</v>
      </c>
      <c r="F7318" s="6" t="str">
        <f t="shared" si="458"/>
        <v>和风墓碑</v>
      </c>
      <c r="H7318" s="6" t="str">
        <f>IF(IFERROR(VLOOKUP(B7318,总表!A:D,4,0),"露易")=0," ",IFERROR(VLOOKUP(B7318,总表!A:D,4,0),"-"))</f>
        <v> </v>
      </c>
      <c r="I7318" s="6" t="str">
        <f t="shared" si="459"/>
        <v> </v>
      </c>
    </row>
    <row r="7319" spans="1:9">
      <c r="A7319" s="6">
        <v>7318</v>
      </c>
      <c r="B7319" s="47" t="str">
        <f t="shared" si="456"/>
        <v>00001C96</v>
      </c>
      <c r="C7319" s="47" t="str">
        <f>IFERROR(VLOOKUP(B7319,总表!A:B,2,0),"-")</f>
        <v>-</v>
      </c>
      <c r="D7319" s="6" t="str">
        <f t="shared" si="457"/>
        <v>-</v>
      </c>
      <c r="E7319" s="6" t="str">
        <f>IFERROR(VLOOKUP(B7319,总表!A:D,3,0),"-")</f>
        <v>-</v>
      </c>
      <c r="F7319" s="6" t="str">
        <f t="shared" si="458"/>
        <v>-</v>
      </c>
      <c r="H7319" s="6" t="str">
        <f>IF(IFERROR(VLOOKUP(B7319,总表!A:D,4,0),"露易")=0," ",IFERROR(VLOOKUP(B7319,总表!A:D,4,0),"-"))</f>
        <v>-</v>
      </c>
      <c r="I7319" s="6" t="str">
        <f t="shared" si="459"/>
        <v>-</v>
      </c>
    </row>
    <row r="7320" spans="1:9">
      <c r="A7320" s="6">
        <v>7319</v>
      </c>
      <c r="B7320" s="47" t="str">
        <f t="shared" si="456"/>
        <v>00001C97</v>
      </c>
      <c r="C7320" s="47" t="str">
        <f>IFERROR(VLOOKUP(B7320,总表!A:B,2,0),"-")</f>
        <v>-</v>
      </c>
      <c r="D7320" s="6" t="str">
        <f t="shared" si="457"/>
        <v>-</v>
      </c>
      <c r="E7320" s="6" t="str">
        <f>IFERROR(VLOOKUP(B7320,总表!A:D,3,0),"-")</f>
        <v>-</v>
      </c>
      <c r="F7320" s="6" t="str">
        <f t="shared" si="458"/>
        <v>-</v>
      </c>
      <c r="H7320" s="6" t="str">
        <f>IF(IFERROR(VLOOKUP(B7320,总表!A:D,4,0),"露易")=0," ",IFERROR(VLOOKUP(B7320,总表!A:D,4,0),"-"))</f>
        <v>-</v>
      </c>
      <c r="I7320" s="6" t="str">
        <f t="shared" si="459"/>
        <v>-</v>
      </c>
    </row>
    <row r="7321" spans="1:9">
      <c r="A7321" s="6">
        <v>7320</v>
      </c>
      <c r="B7321" s="47" t="str">
        <f t="shared" si="456"/>
        <v>00001C98</v>
      </c>
      <c r="C7321" s="47" t="str">
        <f>IFERROR(VLOOKUP(B7321,总表!A:B,2,0),"-")</f>
        <v>-</v>
      </c>
      <c r="D7321" s="6" t="str">
        <f t="shared" si="457"/>
        <v>-</v>
      </c>
      <c r="E7321" s="6" t="str">
        <f>IFERROR(VLOOKUP(B7321,总表!A:D,3,0),"-")</f>
        <v>-</v>
      </c>
      <c r="F7321" s="6" t="str">
        <f t="shared" si="458"/>
        <v>-</v>
      </c>
      <c r="H7321" s="6" t="str">
        <f>IF(IFERROR(VLOOKUP(B7321,总表!A:D,4,0),"露易")=0," ",IFERROR(VLOOKUP(B7321,总表!A:D,4,0),"-"))</f>
        <v>-</v>
      </c>
      <c r="I7321" s="6" t="str">
        <f t="shared" si="459"/>
        <v>-</v>
      </c>
    </row>
    <row r="7322" spans="1:9">
      <c r="A7322" s="6">
        <v>7321</v>
      </c>
      <c r="B7322" s="47" t="str">
        <f t="shared" si="456"/>
        <v>00001C99</v>
      </c>
      <c r="C7322" s="47" t="str">
        <f>IFERROR(VLOOKUP(B7322,总表!A:B,2,0),"-")</f>
        <v>-</v>
      </c>
      <c r="D7322" s="6" t="str">
        <f t="shared" si="457"/>
        <v>-</v>
      </c>
      <c r="E7322" s="6" t="str">
        <f>IFERROR(VLOOKUP(B7322,总表!A:D,3,0),"-")</f>
        <v>-</v>
      </c>
      <c r="F7322" s="6" t="str">
        <f t="shared" si="458"/>
        <v>-</v>
      </c>
      <c r="H7322" s="6" t="str">
        <f>IF(IFERROR(VLOOKUP(B7322,总表!A:D,4,0),"露易")=0," ",IFERROR(VLOOKUP(B7322,总表!A:D,4,0),"-"))</f>
        <v>-</v>
      </c>
      <c r="I7322" s="6" t="str">
        <f t="shared" si="459"/>
        <v>-</v>
      </c>
    </row>
    <row r="7323" spans="1:9">
      <c r="A7323" s="6">
        <v>7322</v>
      </c>
      <c r="B7323" s="47" t="str">
        <f t="shared" si="456"/>
        <v>00001C9A</v>
      </c>
      <c r="C7323" s="47" t="str">
        <f>IFERROR(VLOOKUP(B7323,总表!A:B,2,0),"-")</f>
        <v>房内地毯</v>
      </c>
      <c r="D7323" s="6" t="str">
        <f t="shared" si="457"/>
        <v>房内地毯</v>
      </c>
      <c r="E7323" s="6" t="str">
        <f>IFERROR(VLOOKUP(B7323,总表!A:D,3,0),"-")</f>
        <v>粉红色爱心地毯</v>
      </c>
      <c r="F7323" s="6" t="str">
        <f t="shared" si="458"/>
        <v>粉红色爱心地毯</v>
      </c>
      <c r="H7323" s="6" t="str">
        <f>IF(IFERROR(VLOOKUP(B7323,总表!A:D,4,0),"露易")=0," ",IFERROR(VLOOKUP(B7323,总表!A:D,4,0),"-"))</f>
        <v> </v>
      </c>
      <c r="I7323" s="6" t="str">
        <f t="shared" si="459"/>
        <v> </v>
      </c>
    </row>
    <row r="7324" spans="1:9">
      <c r="A7324" s="6">
        <v>7323</v>
      </c>
      <c r="B7324" s="47" t="str">
        <f t="shared" si="456"/>
        <v>00001C9B</v>
      </c>
      <c r="C7324" s="47" t="str">
        <f>IFERROR(VLOOKUP(B7324,总表!A:B,2,0),"-")</f>
        <v>房内地毯</v>
      </c>
      <c r="D7324" s="6" t="str">
        <f t="shared" si="457"/>
        <v>房内地毯</v>
      </c>
      <c r="E7324" s="6" t="str">
        <f>IFERROR(VLOOKUP(B7324,总表!A:D,3,0),"-")</f>
        <v>茶色仿木板地毯</v>
      </c>
      <c r="F7324" s="6" t="str">
        <f t="shared" si="458"/>
        <v>茶色仿木板地毯</v>
      </c>
      <c r="H7324" s="6" t="str">
        <f>IF(IFERROR(VLOOKUP(B7324,总表!A:D,4,0),"露易")=0," ",IFERROR(VLOOKUP(B7324,总表!A:D,4,0),"-"))</f>
        <v> </v>
      </c>
      <c r="I7324" s="6" t="str">
        <f t="shared" si="459"/>
        <v> </v>
      </c>
    </row>
    <row r="7325" spans="1:9">
      <c r="A7325" s="6">
        <v>7324</v>
      </c>
      <c r="B7325" s="47" t="str">
        <f t="shared" si="456"/>
        <v>00001C9C</v>
      </c>
      <c r="C7325" s="47" t="str">
        <f>IFERROR(VLOOKUP(B7325,总表!A:B,2,0),"-")</f>
        <v>房内地毯</v>
      </c>
      <c r="D7325" s="6" t="str">
        <f t="shared" si="457"/>
        <v>房内地毯</v>
      </c>
      <c r="E7325" s="51" t="str">
        <f>IFERROR(VLOOKUP(B7325,总表!A:D,3,0),"-")</f>
        <v>坚硬地垫</v>
      </c>
      <c r="F7325" s="51" t="str">
        <f t="shared" si="458"/>
        <v>坚硬地垫</v>
      </c>
      <c r="H7325" s="6" t="str">
        <f>IF(IFERROR(VLOOKUP(B7325,总表!A:D,4,0),"露易")=0," ",IFERROR(VLOOKUP(B7325,总表!A:D,4,0),"-"))</f>
        <v> </v>
      </c>
      <c r="I7325" s="6" t="str">
        <f t="shared" si="459"/>
        <v> </v>
      </c>
    </row>
    <row r="7326" spans="1:9">
      <c r="A7326" s="6">
        <v>7325</v>
      </c>
      <c r="B7326" s="47" t="str">
        <f t="shared" si="456"/>
        <v>00001C9D</v>
      </c>
      <c r="C7326" s="47" t="str">
        <f>IFERROR(VLOOKUP(B7326,总表!A:B,2,0),"-")</f>
        <v>房内地毯</v>
      </c>
      <c r="D7326" s="6" t="str">
        <f t="shared" si="457"/>
        <v>房内地毯</v>
      </c>
      <c r="E7326" s="6" t="str">
        <f>IFERROR(VLOOKUP(B7326,总表!A:D,3,0),"-")</f>
        <v>象牙色圆地垫M</v>
      </c>
      <c r="F7326" s="6" t="str">
        <f t="shared" si="458"/>
        <v>象牙色圆地垫M</v>
      </c>
      <c r="H7326" s="6" t="str">
        <f>IF(IFERROR(VLOOKUP(B7326,总表!A:D,4,0),"露易")=0," ",IFERROR(VLOOKUP(B7326,总表!A:D,4,0),"-"))</f>
        <v> </v>
      </c>
      <c r="I7326" s="6" t="str">
        <f t="shared" si="459"/>
        <v> </v>
      </c>
    </row>
    <row r="7327" spans="1:9">
      <c r="A7327" s="6">
        <v>7326</v>
      </c>
      <c r="B7327" s="47" t="str">
        <f t="shared" si="456"/>
        <v>00001C9E</v>
      </c>
      <c r="C7327" s="47" t="str">
        <f>IFERROR(VLOOKUP(B7327,总表!A:B,2,0),"-")</f>
        <v>-</v>
      </c>
      <c r="D7327" s="6" t="str">
        <f t="shared" si="457"/>
        <v>-</v>
      </c>
      <c r="E7327" s="6" t="str">
        <f>IFERROR(VLOOKUP(B7327,总表!A:D,3,0),"-")</f>
        <v>-</v>
      </c>
      <c r="F7327" s="6" t="str">
        <f t="shared" si="458"/>
        <v>-</v>
      </c>
      <c r="H7327" s="6" t="str">
        <f>IF(IFERROR(VLOOKUP(B7327,总表!A:D,4,0),"露易")=0," ",IFERROR(VLOOKUP(B7327,总表!A:D,4,0),"-"))</f>
        <v>-</v>
      </c>
      <c r="I7327" s="6" t="str">
        <f t="shared" si="459"/>
        <v>-</v>
      </c>
    </row>
    <row r="7328" spans="1:9">
      <c r="A7328" s="6">
        <v>7327</v>
      </c>
      <c r="B7328" s="47" t="str">
        <f t="shared" si="456"/>
        <v>00001C9F</v>
      </c>
      <c r="C7328" s="47" t="str">
        <f>IFERROR(VLOOKUP(B7328,总表!A:B,2,0),"-")</f>
        <v>房内地毯</v>
      </c>
      <c r="D7328" s="6" t="str">
        <f t="shared" si="457"/>
        <v>房内地毯</v>
      </c>
      <c r="E7328" s="6" t="str">
        <f>IFERROR(VLOOKUP(B7328,总表!A:D,3,0),"-")</f>
        <v>苹果地毯</v>
      </c>
      <c r="F7328" s="6" t="str">
        <f t="shared" si="458"/>
        <v>苹果地毯</v>
      </c>
      <c r="H7328" s="6" t="str">
        <f>IF(IFERROR(VLOOKUP(B7328,总表!A:D,4,0),"露易")=0," ",IFERROR(VLOOKUP(B7328,总表!A:D,4,0),"-"))</f>
        <v> </v>
      </c>
      <c r="I7328" s="6" t="str">
        <f t="shared" si="459"/>
        <v> </v>
      </c>
    </row>
    <row r="7329" spans="1:9">
      <c r="A7329" s="6">
        <v>7328</v>
      </c>
      <c r="B7329" s="47" t="str">
        <f t="shared" si="456"/>
        <v>00001CA0</v>
      </c>
      <c r="C7329" s="47" t="str">
        <f>IFERROR(VLOOKUP(B7329,总表!A:B,2,0),"-")</f>
        <v>房内地毯</v>
      </c>
      <c r="D7329" s="6" t="str">
        <f t="shared" si="457"/>
        <v>房内地毯</v>
      </c>
      <c r="E7329" s="51" t="str">
        <f>IFERROR(VLOOKUP(B7329,总表!A:D,3,0),"-")</f>
        <v>樱桃地毯</v>
      </c>
      <c r="F7329" s="51" t="str">
        <f t="shared" si="458"/>
        <v>樱桃地毯</v>
      </c>
      <c r="H7329" s="6" t="str">
        <f>IF(IFERROR(VLOOKUP(B7329,总表!A:D,4,0),"露易")=0," ",IFERROR(VLOOKUP(B7329,总表!A:D,4,0),"-"))</f>
        <v> </v>
      </c>
      <c r="I7329" s="6" t="str">
        <f t="shared" si="459"/>
        <v> </v>
      </c>
    </row>
    <row r="7330" spans="1:9">
      <c r="A7330" s="6">
        <v>7329</v>
      </c>
      <c r="B7330" s="47" t="str">
        <f t="shared" si="456"/>
        <v>00001CA1</v>
      </c>
      <c r="C7330" s="47" t="str">
        <f>IFERROR(VLOOKUP(B7330,总表!A:B,2,0),"-")</f>
        <v>房内地毯</v>
      </c>
      <c r="D7330" s="6" t="str">
        <f t="shared" si="457"/>
        <v>房内地毯</v>
      </c>
      <c r="E7330" s="51" t="str">
        <f>IFERROR(VLOOKUP(B7330,总表!A:D,3,0),"-")</f>
        <v>软软地毯</v>
      </c>
      <c r="F7330" s="51" t="str">
        <f t="shared" si="458"/>
        <v>软软地毯</v>
      </c>
      <c r="H7330" s="6" t="str">
        <f>IF(IFERROR(VLOOKUP(B7330,总表!A:D,4,0),"露易")=0," ",IFERROR(VLOOKUP(B7330,总表!A:D,4,0),"-"))</f>
        <v> </v>
      </c>
      <c r="I7330" s="6" t="str">
        <f t="shared" si="459"/>
        <v> </v>
      </c>
    </row>
    <row r="7331" spans="1:9">
      <c r="A7331" s="6">
        <v>7330</v>
      </c>
      <c r="B7331" s="47" t="str">
        <f t="shared" si="456"/>
        <v>00001CA2</v>
      </c>
      <c r="C7331" s="47" t="str">
        <f>IFERROR(VLOOKUP(B7331,总表!A:B,2,0),"-")</f>
        <v>房内地毯</v>
      </c>
      <c r="D7331" s="6" t="str">
        <f t="shared" si="457"/>
        <v>房内地毯</v>
      </c>
      <c r="E7331" s="6" t="str">
        <f>IFERROR(VLOOKUP(B7331,总表!A:D,3,0),"-")</f>
        <v>橘子地毯</v>
      </c>
      <c r="F7331" s="6" t="str">
        <f t="shared" si="458"/>
        <v>橘子地毯</v>
      </c>
      <c r="H7331" s="6" t="str">
        <f>IF(IFERROR(VLOOKUP(B7331,总表!A:D,4,0),"露易")=0," ",IFERROR(VLOOKUP(B7331,总表!A:D,4,0),"-"))</f>
        <v> </v>
      </c>
      <c r="I7331" s="6" t="str">
        <f t="shared" si="459"/>
        <v> </v>
      </c>
    </row>
    <row r="7332" spans="1:9">
      <c r="A7332" s="6">
        <v>7331</v>
      </c>
      <c r="B7332" s="47" t="str">
        <f t="shared" si="456"/>
        <v>00001CA3</v>
      </c>
      <c r="C7332" s="47" t="str">
        <f>IFERROR(VLOOKUP(B7332,总表!A:B,2,0),"-")</f>
        <v>房内地毯</v>
      </c>
      <c r="D7332" s="6" t="str">
        <f t="shared" si="457"/>
        <v>房内地毯</v>
      </c>
      <c r="E7332" s="6" t="str">
        <f>IFERROR(VLOOKUP(B7332,总表!A:D,3,0),"-")</f>
        <v>桃子地毯</v>
      </c>
      <c r="F7332" s="6" t="str">
        <f t="shared" si="458"/>
        <v>桃子地毯</v>
      </c>
      <c r="H7332" s="6" t="str">
        <f>IF(IFERROR(VLOOKUP(B7332,总表!A:D,4,0),"露易")=0," ",IFERROR(VLOOKUP(B7332,总表!A:D,4,0),"-"))</f>
        <v> </v>
      </c>
      <c r="I7332" s="6" t="str">
        <f t="shared" si="459"/>
        <v> </v>
      </c>
    </row>
    <row r="7333" spans="1:9">
      <c r="A7333" s="6">
        <v>7332</v>
      </c>
      <c r="B7333" s="47" t="str">
        <f t="shared" si="456"/>
        <v>00001CA4</v>
      </c>
      <c r="C7333" s="47" t="str">
        <f>IFERROR(VLOOKUP(B7333,总表!A:B,2,0),"-")</f>
        <v>房内地毯</v>
      </c>
      <c r="D7333" s="6" t="str">
        <f t="shared" si="457"/>
        <v>房内地毯</v>
      </c>
      <c r="E7333" s="6" t="str">
        <f>IFERROR(VLOOKUP(B7333,总表!A:D,3,0),"-")</f>
        <v>梨子地毯</v>
      </c>
      <c r="F7333" s="6" t="str">
        <f t="shared" si="458"/>
        <v>梨子地毯</v>
      </c>
      <c r="H7333" s="6" t="str">
        <f>IF(IFERROR(VLOOKUP(B7333,总表!A:D,4,0),"露易")=0," ",IFERROR(VLOOKUP(B7333,总表!A:D,4,0),"-"))</f>
        <v> </v>
      </c>
      <c r="I7333" s="6" t="str">
        <f t="shared" si="459"/>
        <v> </v>
      </c>
    </row>
    <row r="7334" spans="1:9">
      <c r="A7334" s="6">
        <v>7333</v>
      </c>
      <c r="B7334" s="47" t="str">
        <f t="shared" si="456"/>
        <v>00001CA5</v>
      </c>
      <c r="C7334" s="47" t="str">
        <f>IFERROR(VLOOKUP(B7334,总表!A:B,2,0),"-")</f>
        <v>房内地毯</v>
      </c>
      <c r="D7334" s="6" t="str">
        <f t="shared" si="457"/>
        <v>房内地毯</v>
      </c>
      <c r="E7334" s="6" t="str">
        <f>IFERROR(VLOOKUP(B7334,总表!A:D,3,0),"-")</f>
        <v>象牙色简约浴室地垫</v>
      </c>
      <c r="F7334" s="6" t="str">
        <f t="shared" si="458"/>
        <v>象牙色简约浴室地垫</v>
      </c>
      <c r="H7334" s="6" t="str">
        <f>IF(IFERROR(VLOOKUP(B7334,总表!A:D,4,0),"露易")=0," ",IFERROR(VLOOKUP(B7334,总表!A:D,4,0),"-"))</f>
        <v> </v>
      </c>
      <c r="I7334" s="6" t="str">
        <f t="shared" si="459"/>
        <v> </v>
      </c>
    </row>
    <row r="7335" spans="1:9">
      <c r="A7335" s="6">
        <v>7334</v>
      </c>
      <c r="B7335" s="47" t="str">
        <f t="shared" si="456"/>
        <v>00001CA6</v>
      </c>
      <c r="C7335" s="47" t="str">
        <f>IFERROR(VLOOKUP(B7335,总表!A:B,2,0),"-")</f>
        <v>房内地毯</v>
      </c>
      <c r="D7335" s="6" t="str">
        <f t="shared" si="457"/>
        <v>房内地毯</v>
      </c>
      <c r="E7335" s="6" t="str">
        <f>IFERROR(VLOOKUP(B7335,总表!A:D,3,0),"-")</f>
        <v>象牙色圆形地垫S</v>
      </c>
      <c r="F7335" s="6" t="str">
        <f t="shared" si="458"/>
        <v>象牙色圆形地垫S</v>
      </c>
      <c r="H7335" s="6" t="str">
        <f>IF(IFERROR(VLOOKUP(B7335,总表!A:D,4,0),"露易")=0," ",IFERROR(VLOOKUP(B7335,总表!A:D,4,0),"-"))</f>
        <v> </v>
      </c>
      <c r="I7335" s="6" t="str">
        <f t="shared" si="459"/>
        <v> </v>
      </c>
    </row>
    <row r="7336" spans="1:9">
      <c r="A7336" s="6">
        <v>7335</v>
      </c>
      <c r="B7336" s="47" t="str">
        <f t="shared" si="456"/>
        <v>00001CA7</v>
      </c>
      <c r="C7336" s="47" t="str">
        <f>IFERROR(VLOOKUP(B7336,总表!A:B,2,0),"-")</f>
        <v>房内地毯</v>
      </c>
      <c r="D7336" s="6" t="str">
        <f t="shared" si="457"/>
        <v>房内地毯</v>
      </c>
      <c r="E7336" s="6" t="str">
        <f>IFERROR(VLOOKUP(B7336,总表!A:D,3,0),"-")</f>
        <v>白色简约地垫M</v>
      </c>
      <c r="F7336" s="6" t="str">
        <f t="shared" si="458"/>
        <v>白色简约地垫M</v>
      </c>
      <c r="H7336" s="6" t="str">
        <f>IF(IFERROR(VLOOKUP(B7336,总表!A:D,4,0),"露易")=0," ",IFERROR(VLOOKUP(B7336,总表!A:D,4,0),"-"))</f>
        <v> </v>
      </c>
      <c r="I7336" s="6" t="str">
        <f t="shared" si="459"/>
        <v> </v>
      </c>
    </row>
    <row r="7337" spans="1:9">
      <c r="A7337" s="6">
        <v>7336</v>
      </c>
      <c r="B7337" s="47" t="str">
        <f t="shared" si="456"/>
        <v>00001CA8</v>
      </c>
      <c r="C7337" s="47" t="str">
        <f>IFERROR(VLOOKUP(B7337,总表!A:B,2,0),"-")</f>
        <v>房内地毯</v>
      </c>
      <c r="D7337" s="6" t="str">
        <f t="shared" si="457"/>
        <v>房内地毯</v>
      </c>
      <c r="E7337" s="6" t="str">
        <f>IFERROR(VLOOKUP(B7337,总表!A:D,3,0),"-")</f>
        <v>白色简约地垫S</v>
      </c>
      <c r="F7337" s="6" t="str">
        <f t="shared" si="458"/>
        <v>白色简约地垫S</v>
      </c>
      <c r="H7337" s="6" t="str">
        <f>IF(IFERROR(VLOOKUP(B7337,总表!A:D,4,0),"露易")=0," ",IFERROR(VLOOKUP(B7337,总表!A:D,4,0),"-"))</f>
        <v> </v>
      </c>
      <c r="I7337" s="6" t="str">
        <f t="shared" si="459"/>
        <v> </v>
      </c>
    </row>
    <row r="7338" spans="1:9">
      <c r="A7338" s="6">
        <v>7337</v>
      </c>
      <c r="B7338" s="47" t="str">
        <f t="shared" si="456"/>
        <v>00001CA9</v>
      </c>
      <c r="C7338" s="47" t="str">
        <f>IFERROR(VLOOKUP(B7338,总表!A:B,2,0),"-")</f>
        <v>房内地毯</v>
      </c>
      <c r="D7338" s="6" t="str">
        <f t="shared" si="457"/>
        <v>房内地毯</v>
      </c>
      <c r="E7338" s="51" t="str">
        <f>IFERROR(VLOOKUP(B7338,总表!A:D,3,0),"-")</f>
        <v>铸铁玄关地垫</v>
      </c>
      <c r="F7338" s="51" t="str">
        <f t="shared" si="458"/>
        <v>铸铁玄关地垫</v>
      </c>
      <c r="H7338" s="6" t="str">
        <f>IF(IFERROR(VLOOKUP(B7338,总表!A:D,4,0),"露易")=0," ",IFERROR(VLOOKUP(B7338,总表!A:D,4,0),"-"))</f>
        <v> </v>
      </c>
      <c r="I7338" s="6" t="str">
        <f t="shared" si="459"/>
        <v> </v>
      </c>
    </row>
    <row r="7339" spans="1:9">
      <c r="A7339" s="6">
        <v>7338</v>
      </c>
      <c r="B7339" s="47" t="str">
        <f t="shared" si="456"/>
        <v>00001CAA</v>
      </c>
      <c r="C7339" s="47" t="str">
        <f>IFERROR(VLOOKUP(B7339,总表!A:B,2,0),"-")</f>
        <v>房内地毯</v>
      </c>
      <c r="D7339" s="6" t="str">
        <f t="shared" si="457"/>
        <v>房内地毯</v>
      </c>
      <c r="E7339" s="6" t="str">
        <f>IFERROR(VLOOKUP(B7339,总表!A:D,3,0),"-")</f>
        <v>白色信息地垫</v>
      </c>
      <c r="F7339" s="6" t="str">
        <f t="shared" si="458"/>
        <v>白色信息地垫</v>
      </c>
      <c r="H7339" s="6" t="str">
        <f>IF(IFERROR(VLOOKUP(B7339,总表!A:D,4,0),"露易")=0," ",IFERROR(VLOOKUP(B7339,总表!A:D,4,0),"-"))</f>
        <v> </v>
      </c>
      <c r="I7339" s="6" t="str">
        <f t="shared" si="459"/>
        <v> </v>
      </c>
    </row>
    <row r="7340" spans="1:9">
      <c r="A7340" s="6">
        <v>7339</v>
      </c>
      <c r="B7340" s="47" t="str">
        <f t="shared" si="456"/>
        <v>00001CAB</v>
      </c>
      <c r="C7340" s="47" t="str">
        <f>IFERROR(VLOOKUP(B7340,总表!A:B,2,0),"-")</f>
        <v>房内地毯</v>
      </c>
      <c r="D7340" s="6" t="str">
        <f t="shared" si="457"/>
        <v>房内地毯</v>
      </c>
      <c r="E7340" s="6" t="str">
        <f>IFERROR(VLOOKUP(B7340,总表!A:D,3,0),"-")</f>
        <v>橡胶除泥地垫</v>
      </c>
      <c r="F7340" s="6" t="str">
        <f t="shared" si="458"/>
        <v>橡胶除泥地垫</v>
      </c>
      <c r="H7340" s="6" t="str">
        <f>IF(IFERROR(VLOOKUP(B7340,总表!A:D,4,0),"露易")=0," ",IFERROR(VLOOKUP(B7340,总表!A:D,4,0),"-"))</f>
        <v> </v>
      </c>
      <c r="I7340" s="6" t="str">
        <f t="shared" si="459"/>
        <v> </v>
      </c>
    </row>
    <row r="7341" spans="1:9">
      <c r="A7341" s="6">
        <v>7340</v>
      </c>
      <c r="B7341" s="47" t="str">
        <f t="shared" si="456"/>
        <v>00001CAC</v>
      </c>
      <c r="C7341" s="47" t="str">
        <f>IFERROR(VLOOKUP(B7341,总表!A:B,2,0),"-")</f>
        <v>房内地毯</v>
      </c>
      <c r="D7341" s="6" t="str">
        <f t="shared" si="457"/>
        <v>房内地毯</v>
      </c>
      <c r="E7341" s="51" t="str">
        <f>IFERROR(VLOOKUP(B7341,总表!A:D,3,0),"-")</f>
        <v>红色图案厨房地垫</v>
      </c>
      <c r="F7341" s="51" t="str">
        <f t="shared" si="458"/>
        <v>红色图案厨房地垫</v>
      </c>
      <c r="H7341" s="6" t="str">
        <f>IF(IFERROR(VLOOKUP(B7341,总表!A:D,4,0),"露易")=0," ",IFERROR(VLOOKUP(B7341,总表!A:D,4,0),"-"))</f>
        <v> </v>
      </c>
      <c r="I7341" s="6" t="str">
        <f t="shared" si="459"/>
        <v> </v>
      </c>
    </row>
    <row r="7342" spans="1:9">
      <c r="A7342" s="6">
        <v>7341</v>
      </c>
      <c r="B7342" s="47" t="str">
        <f t="shared" si="456"/>
        <v>00001CAD</v>
      </c>
      <c r="C7342" s="47" t="str">
        <f>IFERROR(VLOOKUP(B7342,总表!A:B,2,0),"-")</f>
        <v>房内地毯</v>
      </c>
      <c r="D7342" s="6" t="str">
        <f t="shared" si="457"/>
        <v>房内地毯</v>
      </c>
      <c r="E7342" s="6" t="str">
        <f>IFERROR(VLOOKUP(B7342,总表!A:D,3,0),"-")</f>
        <v>茶色厨房地垫</v>
      </c>
      <c r="F7342" s="6" t="str">
        <f t="shared" si="458"/>
        <v>茶色厨房地垫</v>
      </c>
      <c r="H7342" s="6" t="str">
        <f>IF(IFERROR(VLOOKUP(B7342,总表!A:D,4,0),"露易")=0," ",IFERROR(VLOOKUP(B7342,总表!A:D,4,0),"-"))</f>
        <v> </v>
      </c>
      <c r="I7342" s="6" t="str">
        <f t="shared" si="459"/>
        <v> </v>
      </c>
    </row>
    <row r="7343" spans="1:9">
      <c r="A7343" s="6">
        <v>7342</v>
      </c>
      <c r="B7343" s="47" t="str">
        <f t="shared" si="456"/>
        <v>00001CAE</v>
      </c>
      <c r="C7343" s="47" t="str">
        <f>IFERROR(VLOOKUP(B7343,总表!A:B,2,0),"-")</f>
        <v>-</v>
      </c>
      <c r="D7343" s="6" t="str">
        <f t="shared" si="457"/>
        <v>-</v>
      </c>
      <c r="E7343" s="6" t="str">
        <f>IFERROR(VLOOKUP(B7343,总表!A:D,3,0),"-")</f>
        <v>-</v>
      </c>
      <c r="F7343" s="6" t="str">
        <f t="shared" si="458"/>
        <v>-</v>
      </c>
      <c r="H7343" s="6" t="str">
        <f>IF(IFERROR(VLOOKUP(B7343,总表!A:D,4,0),"露易")=0," ",IFERROR(VLOOKUP(B7343,总表!A:D,4,0),"-"))</f>
        <v>-</v>
      </c>
      <c r="I7343" s="6" t="str">
        <f t="shared" si="459"/>
        <v>-</v>
      </c>
    </row>
    <row r="7344" spans="1:9">
      <c r="A7344" s="6">
        <v>7343</v>
      </c>
      <c r="B7344" s="47" t="str">
        <f t="shared" si="456"/>
        <v>00001CAF</v>
      </c>
      <c r="C7344" s="47" t="str">
        <f>IFERROR(VLOOKUP(B7344,总表!A:B,2,0),"-")</f>
        <v>房内地毯</v>
      </c>
      <c r="D7344" s="6" t="str">
        <f t="shared" si="457"/>
        <v>房内地毯</v>
      </c>
      <c r="E7344" s="51" t="str">
        <f>IFERROR(VLOOKUP(B7344,总表!A:D,3,0),"-")</f>
        <v>红蓝格纹布地毯</v>
      </c>
      <c r="F7344" s="51" t="str">
        <f t="shared" si="458"/>
        <v>红蓝格纹布地毯</v>
      </c>
      <c r="H7344" s="6" t="str">
        <f>IF(IFERROR(VLOOKUP(B7344,总表!A:D,4,0),"露易")=0," ",IFERROR(VLOOKUP(B7344,总表!A:D,4,0),"-"))</f>
        <v> </v>
      </c>
      <c r="I7344" s="6" t="str">
        <f t="shared" si="459"/>
        <v> </v>
      </c>
    </row>
    <row r="7345" spans="1:9">
      <c r="A7345" s="6">
        <v>7344</v>
      </c>
      <c r="B7345" s="47" t="str">
        <f t="shared" si="456"/>
        <v>00001CB0</v>
      </c>
      <c r="C7345" s="47" t="str">
        <f>IFERROR(VLOOKUP(B7345,总表!A:B,2,0),"-")</f>
        <v>-</v>
      </c>
      <c r="D7345" s="6" t="str">
        <f t="shared" si="457"/>
        <v>-</v>
      </c>
      <c r="E7345" s="6" t="str">
        <f>IFERROR(VLOOKUP(B7345,总表!A:D,3,0),"-")</f>
        <v>-</v>
      </c>
      <c r="F7345" s="6" t="str">
        <f t="shared" si="458"/>
        <v>-</v>
      </c>
      <c r="H7345" s="6" t="str">
        <f>IF(IFERROR(VLOOKUP(B7345,总表!A:D,4,0),"露易")=0," ",IFERROR(VLOOKUP(B7345,总表!A:D,4,0),"-"))</f>
        <v>-</v>
      </c>
      <c r="I7345" s="6" t="str">
        <f t="shared" si="459"/>
        <v>-</v>
      </c>
    </row>
    <row r="7346" spans="1:9">
      <c r="A7346" s="6">
        <v>7345</v>
      </c>
      <c r="B7346" s="47" t="str">
        <f t="shared" si="456"/>
        <v>00001CB1</v>
      </c>
      <c r="C7346" s="47" t="str">
        <f>IFERROR(VLOOKUP(B7346,总表!A:B,2,0),"-")</f>
        <v>房内地毯</v>
      </c>
      <c r="D7346" s="6" t="str">
        <f t="shared" si="457"/>
        <v>房内地毯</v>
      </c>
      <c r="E7346" s="6" t="str">
        <f>IFERROR(VLOOKUP(B7346,总表!A:D,3,0),"-")</f>
        <v>老旧草席</v>
      </c>
      <c r="F7346" s="6" t="str">
        <f t="shared" si="458"/>
        <v>老旧草席</v>
      </c>
      <c r="H7346" s="6" t="str">
        <f>IF(IFERROR(VLOOKUP(B7346,总表!A:D,4,0),"露易")=0," ",IFERROR(VLOOKUP(B7346,总表!A:D,4,0),"-"))</f>
        <v> </v>
      </c>
      <c r="I7346" s="6" t="str">
        <f t="shared" si="459"/>
        <v> </v>
      </c>
    </row>
    <row r="7347" spans="1:9">
      <c r="A7347" s="6">
        <v>7346</v>
      </c>
      <c r="B7347" s="47" t="str">
        <f t="shared" si="456"/>
        <v>00001CB2</v>
      </c>
      <c r="C7347" s="47" t="str">
        <f>IFERROR(VLOOKUP(B7347,总表!A:B,2,0),"-")</f>
        <v>房内地毯</v>
      </c>
      <c r="D7347" s="6" t="str">
        <f t="shared" si="457"/>
        <v>房内地毯</v>
      </c>
      <c r="E7347" s="6" t="str">
        <f>IFERROR(VLOOKUP(B7347,总表!A:D,3,0),"-")</f>
        <v>雪花地毯</v>
      </c>
      <c r="F7347" s="6" t="str">
        <f t="shared" si="458"/>
        <v>雪花地毯</v>
      </c>
      <c r="H7347" s="6" t="str">
        <f>IF(IFERROR(VLOOKUP(B7347,总表!A:D,4,0),"露易")=0," ",IFERROR(VLOOKUP(B7347,总表!A:D,4,0),"-"))</f>
        <v> </v>
      </c>
      <c r="I7347" s="6" t="str">
        <f t="shared" si="459"/>
        <v> </v>
      </c>
    </row>
    <row r="7348" spans="1:9">
      <c r="A7348" s="6">
        <v>7347</v>
      </c>
      <c r="B7348" s="47" t="str">
        <f t="shared" si="456"/>
        <v>00001CB3</v>
      </c>
      <c r="C7348" s="47" t="str">
        <f>IFERROR(VLOOKUP(B7348,总表!A:B,2,0),"-")</f>
        <v>房内地毯</v>
      </c>
      <c r="D7348" s="6" t="str">
        <f t="shared" si="457"/>
        <v>房内地毯</v>
      </c>
      <c r="E7348" s="51" t="str">
        <f>IFERROR(VLOOKUP(B7348,总表!A:D,3,0),"-")</f>
        <v>红色波斯地毯</v>
      </c>
      <c r="F7348" s="51" t="str">
        <f t="shared" si="458"/>
        <v>红色波斯地毯</v>
      </c>
      <c r="H7348" s="6" t="str">
        <f>IF(IFERROR(VLOOKUP(B7348,总表!A:D,4,0),"露易")=0," ",IFERROR(VLOOKUP(B7348,总表!A:D,4,0),"-"))</f>
        <v> </v>
      </c>
      <c r="I7348" s="6" t="str">
        <f t="shared" si="459"/>
        <v> </v>
      </c>
    </row>
    <row r="7349" spans="1:9">
      <c r="A7349" s="6">
        <v>7348</v>
      </c>
      <c r="B7349" s="47" t="str">
        <f t="shared" si="456"/>
        <v>00001CB4</v>
      </c>
      <c r="C7349" s="47" t="str">
        <f>IFERROR(VLOOKUP(B7349,总表!A:B,2,0),"-")</f>
        <v>房内地毯</v>
      </c>
      <c r="D7349" s="6" t="str">
        <f t="shared" si="457"/>
        <v>房内地毯</v>
      </c>
      <c r="E7349" s="51" t="str">
        <f>IFERROR(VLOOKUP(B7349,总表!A:D,3,0),"-")</f>
        <v>红色地毯</v>
      </c>
      <c r="F7349" s="51" t="str">
        <f t="shared" si="458"/>
        <v>红色地毯</v>
      </c>
      <c r="H7349" s="6" t="str">
        <f>IF(IFERROR(VLOOKUP(B7349,总表!A:D,4,0),"露易")=0," ",IFERROR(VLOOKUP(B7349,总表!A:D,4,0),"-"))</f>
        <v> </v>
      </c>
      <c r="I7349" s="6" t="str">
        <f t="shared" si="459"/>
        <v> </v>
      </c>
    </row>
    <row r="7350" spans="1:9">
      <c r="A7350" s="6">
        <v>7349</v>
      </c>
      <c r="B7350" s="47" t="str">
        <f t="shared" si="456"/>
        <v>00001CB5</v>
      </c>
      <c r="C7350" s="47" t="str">
        <f>IFERROR(VLOOKUP(B7350,总表!A:B,2,0),"-")</f>
        <v>房内地毯</v>
      </c>
      <c r="D7350" s="6" t="str">
        <f t="shared" si="457"/>
        <v>房内地毯</v>
      </c>
      <c r="E7350" s="51" t="str">
        <f>IFERROR(VLOOKUP(B7350,总表!A:D,3,0),"-")</f>
        <v>单色点点地毯</v>
      </c>
      <c r="F7350" s="51" t="str">
        <f t="shared" si="458"/>
        <v>单色点点地毯</v>
      </c>
      <c r="H7350" s="6" t="str">
        <f>IF(IFERROR(VLOOKUP(B7350,总表!A:D,4,0),"露易")=0," ",IFERROR(VLOOKUP(B7350,总表!A:D,4,0),"-"))</f>
        <v> </v>
      </c>
      <c r="I7350" s="6" t="str">
        <f t="shared" si="459"/>
        <v> </v>
      </c>
    </row>
    <row r="7351" spans="1:9">
      <c r="A7351" s="6">
        <v>7350</v>
      </c>
      <c r="B7351" s="47" t="str">
        <f t="shared" si="456"/>
        <v>00001CB6</v>
      </c>
      <c r="C7351" s="47" t="str">
        <f>IFERROR(VLOOKUP(B7351,总表!A:B,2,0),"-")</f>
        <v>房内地毯</v>
      </c>
      <c r="D7351" s="6" t="str">
        <f t="shared" si="457"/>
        <v>房内地毯</v>
      </c>
      <c r="E7351" s="6" t="str">
        <f>IFERROR(VLOOKUP(B7351,总表!A:D,3,0),"-")</f>
        <v>摩登波浪地毯</v>
      </c>
      <c r="F7351" s="6" t="str">
        <f t="shared" si="458"/>
        <v>摩登波浪地毯</v>
      </c>
      <c r="H7351" s="6" t="str">
        <f>IF(IFERROR(VLOOKUP(B7351,总表!A:D,4,0),"露易")=0," ",IFERROR(VLOOKUP(B7351,总表!A:D,4,0),"-"))</f>
        <v> </v>
      </c>
      <c r="I7351" s="6" t="str">
        <f t="shared" si="459"/>
        <v> </v>
      </c>
    </row>
    <row r="7352" spans="1:9">
      <c r="A7352" s="6">
        <v>7351</v>
      </c>
      <c r="B7352" s="47" t="str">
        <f t="shared" si="456"/>
        <v>00001CB7</v>
      </c>
      <c r="C7352" s="47" t="str">
        <f>IFERROR(VLOOKUP(B7352,总表!A:B,2,0),"-")</f>
        <v>房内地毯</v>
      </c>
      <c r="D7352" s="6" t="str">
        <f t="shared" si="457"/>
        <v>房内地毯</v>
      </c>
      <c r="E7352" s="6" t="str">
        <f>IFERROR(VLOOKUP(B7352,总表!A:D,3,0),"-")</f>
        <v>黄色粗条纹地毯</v>
      </c>
      <c r="F7352" s="6" t="str">
        <f t="shared" si="458"/>
        <v>黄色粗条纹地毯</v>
      </c>
      <c r="H7352" s="6" t="str">
        <f>IF(IFERROR(VLOOKUP(B7352,总表!A:D,4,0),"露易")=0," ",IFERROR(VLOOKUP(B7352,总表!A:D,4,0),"-"))</f>
        <v> </v>
      </c>
      <c r="I7352" s="6" t="str">
        <f t="shared" si="459"/>
        <v> </v>
      </c>
    </row>
    <row r="7353" spans="1:9">
      <c r="A7353" s="6">
        <v>7352</v>
      </c>
      <c r="B7353" s="47" t="str">
        <f t="shared" si="456"/>
        <v>00001CB8</v>
      </c>
      <c r="C7353" s="47" t="str">
        <f>IFERROR(VLOOKUP(B7353,总表!A:B,2,0),"-")</f>
        <v>房内地毯</v>
      </c>
      <c r="D7353" s="6" t="str">
        <f t="shared" si="457"/>
        <v>房内地毯</v>
      </c>
      <c r="E7353" s="6" t="str">
        <f>IFERROR(VLOOKUP(B7353,总表!A:D,3,0),"-")</f>
        <v>黄色菱格纹地毯</v>
      </c>
      <c r="F7353" s="6" t="str">
        <f t="shared" si="458"/>
        <v>黄色菱格纹地毯</v>
      </c>
      <c r="H7353" s="6" t="str">
        <f>IF(IFERROR(VLOOKUP(B7353,总表!A:D,4,0),"露易")=0," ",IFERROR(VLOOKUP(B7353,总表!A:D,4,0),"-"))</f>
        <v> </v>
      </c>
      <c r="I7353" s="6" t="str">
        <f t="shared" si="459"/>
        <v> </v>
      </c>
    </row>
    <row r="7354" spans="1:9">
      <c r="A7354" s="6">
        <v>7353</v>
      </c>
      <c r="B7354" s="47" t="str">
        <f t="shared" si="456"/>
        <v>00001CB9</v>
      </c>
      <c r="C7354" s="47" t="str">
        <f>IFERROR(VLOOKUP(B7354,总表!A:B,2,0),"-")</f>
        <v>房内地毯</v>
      </c>
      <c r="D7354" s="6" t="str">
        <f t="shared" si="457"/>
        <v>房内地毯</v>
      </c>
      <c r="E7354" s="6" t="str">
        <f>IFERROR(VLOOKUP(B7354,总表!A:D,3,0),"-")</f>
        <v>植物图案地毯</v>
      </c>
      <c r="F7354" s="6" t="str">
        <f t="shared" si="458"/>
        <v>植物图案地毯</v>
      </c>
      <c r="H7354" s="6" t="str">
        <f>IF(IFERROR(VLOOKUP(B7354,总表!A:D,4,0),"露易")=0," ",IFERROR(VLOOKUP(B7354,总表!A:D,4,0),"-"))</f>
        <v> </v>
      </c>
      <c r="I7354" s="6" t="str">
        <f t="shared" si="459"/>
        <v> </v>
      </c>
    </row>
    <row r="7355" spans="1:9">
      <c r="A7355" s="6">
        <v>7354</v>
      </c>
      <c r="B7355" s="47" t="str">
        <f t="shared" si="456"/>
        <v>00001CBA</v>
      </c>
      <c r="C7355" s="47" t="str">
        <f>IFERROR(VLOOKUP(B7355,总表!A:B,2,0),"-")</f>
        <v>房内地毯</v>
      </c>
      <c r="D7355" s="6" t="str">
        <f t="shared" si="457"/>
        <v>房内地毯</v>
      </c>
      <c r="E7355" s="51" t="str">
        <f>IFERROR(VLOOKUP(B7355,总表!A:D,3,0),"-")</f>
        <v>绿色长绒地毯</v>
      </c>
      <c r="F7355" s="51" t="str">
        <f t="shared" si="458"/>
        <v>绿色长绒地毯</v>
      </c>
      <c r="H7355" s="6" t="str">
        <f>IF(IFERROR(VLOOKUP(B7355,总表!A:D,4,0),"露易")=0," ",IFERROR(VLOOKUP(B7355,总表!A:D,4,0),"-"))</f>
        <v> </v>
      </c>
      <c r="I7355" s="6" t="str">
        <f t="shared" si="459"/>
        <v> </v>
      </c>
    </row>
    <row r="7356" spans="1:9">
      <c r="A7356" s="6">
        <v>7355</v>
      </c>
      <c r="B7356" s="47" t="str">
        <f t="shared" si="456"/>
        <v>00001CBB</v>
      </c>
      <c r="C7356" s="47" t="str">
        <f>IFERROR(VLOOKUP(B7356,总表!A:B,2,0),"-")</f>
        <v>-</v>
      </c>
      <c r="D7356" s="6" t="str">
        <f t="shared" si="457"/>
        <v>-</v>
      </c>
      <c r="E7356" s="6" t="str">
        <f>IFERROR(VLOOKUP(B7356,总表!A:D,3,0),"-")</f>
        <v>-</v>
      </c>
      <c r="F7356" s="6" t="str">
        <f t="shared" si="458"/>
        <v>-</v>
      </c>
      <c r="H7356" s="6" t="str">
        <f>IF(IFERROR(VLOOKUP(B7356,总表!A:D,4,0),"露易")=0," ",IFERROR(VLOOKUP(B7356,总表!A:D,4,0),"-"))</f>
        <v>-</v>
      </c>
      <c r="I7356" s="6" t="str">
        <f t="shared" si="459"/>
        <v>-</v>
      </c>
    </row>
    <row r="7357" spans="1:9">
      <c r="A7357" s="6">
        <v>7356</v>
      </c>
      <c r="B7357" s="47" t="str">
        <f t="shared" si="456"/>
        <v>00001CBC</v>
      </c>
      <c r="C7357" s="47" t="str">
        <f>IFERROR(VLOOKUP(B7357,总表!A:B,2,0),"-")</f>
        <v>房内地毯</v>
      </c>
      <c r="D7357" s="6" t="str">
        <f t="shared" si="457"/>
        <v>房内地毯</v>
      </c>
      <c r="E7357" s="51" t="str">
        <f>IFERROR(VLOOKUP(B7357,总表!A:D,3,0),"-")</f>
        <v>铝制地垫</v>
      </c>
      <c r="F7357" s="51" t="str">
        <f t="shared" si="458"/>
        <v>铝制地垫</v>
      </c>
      <c r="H7357" s="6" t="str">
        <f>IF(IFERROR(VLOOKUP(B7357,总表!A:D,4,0),"露易")=0," ",IFERROR(VLOOKUP(B7357,总表!A:D,4,0),"-"))</f>
        <v> </v>
      </c>
      <c r="I7357" s="6" t="str">
        <f t="shared" si="459"/>
        <v> </v>
      </c>
    </row>
    <row r="7358" spans="1:9">
      <c r="A7358" s="6">
        <v>7357</v>
      </c>
      <c r="B7358" s="47" t="str">
        <f t="shared" si="456"/>
        <v>00001CBD</v>
      </c>
      <c r="C7358" s="47" t="str">
        <f>IFERROR(VLOOKUP(B7358,总表!A:B,2,0),"-")</f>
        <v>房内地毯</v>
      </c>
      <c r="D7358" s="6" t="str">
        <f t="shared" si="457"/>
        <v>房内地毯</v>
      </c>
      <c r="E7358" s="6" t="str">
        <f>IFERROR(VLOOKUP(B7358,总表!A:D,3,0),"-")</f>
        <v>地球地毯</v>
      </c>
      <c r="F7358" s="6" t="str">
        <f t="shared" si="458"/>
        <v>地球地毯</v>
      </c>
      <c r="H7358" s="6" t="str">
        <f>IF(IFERROR(VLOOKUP(B7358,总表!A:D,4,0),"露易")=0," ",IFERROR(VLOOKUP(B7358,总表!A:D,4,0),"-"))</f>
        <v> </v>
      </c>
      <c r="I7358" s="6" t="str">
        <f t="shared" si="459"/>
        <v> </v>
      </c>
    </row>
    <row r="7359" spans="1:9">
      <c r="A7359" s="6">
        <v>7358</v>
      </c>
      <c r="B7359" s="47" t="str">
        <f t="shared" si="456"/>
        <v>00001CBE</v>
      </c>
      <c r="C7359" s="47" t="str">
        <f>IFERROR(VLOOKUP(B7359,总表!A:B,2,0),"-")</f>
        <v>房内地毯</v>
      </c>
      <c r="D7359" s="6" t="str">
        <f t="shared" si="457"/>
        <v>房内地毯</v>
      </c>
      <c r="E7359" s="51" t="str">
        <f>IFERROR(VLOOKUP(B7359,总表!A:D,3,0),"-")</f>
        <v>热带岛屿地毯</v>
      </c>
      <c r="F7359" s="51" t="str">
        <f t="shared" si="458"/>
        <v>热带岛屿地毯</v>
      </c>
      <c r="H7359" s="6" t="str">
        <f>IF(IFERROR(VLOOKUP(B7359,总表!A:D,4,0),"露易")=0," ",IFERROR(VLOOKUP(B7359,总表!A:D,4,0),"-"))</f>
        <v> </v>
      </c>
      <c r="I7359" s="6" t="str">
        <f t="shared" si="459"/>
        <v> </v>
      </c>
    </row>
    <row r="7360" spans="1:9">
      <c r="A7360" s="6">
        <v>7359</v>
      </c>
      <c r="B7360" s="47" t="str">
        <f t="shared" si="456"/>
        <v>00001CBF</v>
      </c>
      <c r="C7360" s="47" t="str">
        <f>IFERROR(VLOOKUP(B7360,总表!A:B,2,0),"-")</f>
        <v>房内地毯</v>
      </c>
      <c r="D7360" s="6" t="str">
        <f t="shared" si="457"/>
        <v>房内地毯</v>
      </c>
      <c r="E7360" s="6" t="str">
        <f>IFERROR(VLOOKUP(B7360,总表!A:D,3,0),"-")</f>
        <v>彩色塑胶垫</v>
      </c>
      <c r="F7360" s="6" t="str">
        <f t="shared" si="458"/>
        <v>彩色塑胶垫</v>
      </c>
      <c r="H7360" s="6" t="str">
        <f>IF(IFERROR(VLOOKUP(B7360,总表!A:D,4,0),"露易")=0," ",IFERROR(VLOOKUP(B7360,总表!A:D,4,0),"-"))</f>
        <v> </v>
      </c>
      <c r="I7360" s="6" t="str">
        <f t="shared" si="459"/>
        <v> </v>
      </c>
    </row>
    <row r="7361" spans="1:9">
      <c r="A7361" s="6">
        <v>7360</v>
      </c>
      <c r="B7361" s="47" t="str">
        <f t="shared" si="456"/>
        <v>00001CC0</v>
      </c>
      <c r="C7361" s="47" t="str">
        <f>IFERROR(VLOOKUP(B7361,总表!A:B,2,0),"-")</f>
        <v>房内地毯</v>
      </c>
      <c r="D7361" s="6" t="str">
        <f t="shared" si="457"/>
        <v>房内地毯</v>
      </c>
      <c r="E7361" s="6" t="str">
        <f>IFERROR(VLOOKUP(B7361,总表!A:D,3,0),"-")</f>
        <v>瓢虫地毯</v>
      </c>
      <c r="F7361" s="6" t="str">
        <f t="shared" si="458"/>
        <v>瓢虫地毯</v>
      </c>
      <c r="H7361" s="6" t="str">
        <f>IF(IFERROR(VLOOKUP(B7361,总表!A:D,4,0),"露易")=0," ",IFERROR(VLOOKUP(B7361,总表!A:D,4,0),"-"))</f>
        <v> </v>
      </c>
      <c r="I7361" s="6" t="str">
        <f t="shared" si="459"/>
        <v> </v>
      </c>
    </row>
    <row r="7362" spans="1:9">
      <c r="A7362" s="6">
        <v>7361</v>
      </c>
      <c r="B7362" s="47" t="str">
        <f t="shared" ref="B7362:B7425" si="460">DEC2HEX(ROW(A7361),8)</f>
        <v>00001CC1</v>
      </c>
      <c r="C7362" s="47" t="str">
        <f>IFERROR(VLOOKUP(B7362,总表!A:B,2,0),"-")</f>
        <v>房内地毯</v>
      </c>
      <c r="D7362" s="6" t="str">
        <f t="shared" ref="D7362:D7425" si="461">C7362</f>
        <v>房内地毯</v>
      </c>
      <c r="E7362" s="51" t="str">
        <f>IFERROR(VLOOKUP(B7362,总表!A:D,3,0),"-")</f>
        <v>鱼儿地毯</v>
      </c>
      <c r="F7362" s="51" t="str">
        <f t="shared" ref="F7362:F7425" si="462">E7362</f>
        <v>鱼儿地毯</v>
      </c>
      <c r="H7362" s="6" t="str">
        <f>IF(IFERROR(VLOOKUP(B7362,总表!A:D,4,0),"露易")=0," ",IFERROR(VLOOKUP(B7362,总表!A:D,4,0),"-"))</f>
        <v> </v>
      </c>
      <c r="I7362" s="6" t="str">
        <f t="shared" ref="I7362:I7425" si="463">H7362</f>
        <v> </v>
      </c>
    </row>
    <row r="7363" spans="1:9">
      <c r="A7363" s="6">
        <v>7362</v>
      </c>
      <c r="B7363" s="47" t="str">
        <f t="shared" si="460"/>
        <v>00001CC2</v>
      </c>
      <c r="C7363" s="47" t="str">
        <f>IFERROR(VLOOKUP(B7363,总表!A:B,2,0),"-")</f>
        <v>房内地毯</v>
      </c>
      <c r="D7363" s="6" t="str">
        <f t="shared" si="461"/>
        <v>房内地毯</v>
      </c>
      <c r="E7363" s="51" t="str">
        <f>IFERROR(VLOOKUP(B7363,总表!A:D,3,0),"-")</f>
        <v>贝壳地毯</v>
      </c>
      <c r="F7363" s="51" t="str">
        <f t="shared" si="462"/>
        <v>贝壳地毯</v>
      </c>
      <c r="H7363" s="6" t="str">
        <f>IF(IFERROR(VLOOKUP(B7363,总表!A:D,4,0),"露易")=0," ",IFERROR(VLOOKUP(B7363,总表!A:D,4,0),"-"))</f>
        <v> </v>
      </c>
      <c r="I7363" s="6" t="str">
        <f t="shared" si="463"/>
        <v> </v>
      </c>
    </row>
    <row r="7364" spans="1:9">
      <c r="A7364" s="6">
        <v>7363</v>
      </c>
      <c r="B7364" s="47" t="str">
        <f t="shared" si="460"/>
        <v>00001CC3</v>
      </c>
      <c r="C7364" s="47" t="str">
        <f>IFERROR(VLOOKUP(B7364,总表!A:B,2,0),"-")</f>
        <v>房内地毯</v>
      </c>
      <c r="D7364" s="6" t="str">
        <f t="shared" si="461"/>
        <v>房内地毯</v>
      </c>
      <c r="E7364" s="6" t="str">
        <f>IFERROR(VLOOKUP(B7364,总表!A:D,3,0),"-")</f>
        <v>蘑菇地毯</v>
      </c>
      <c r="F7364" s="6" t="str">
        <f t="shared" si="462"/>
        <v>蘑菇地毯</v>
      </c>
      <c r="H7364" s="6" t="str">
        <f>IF(IFERROR(VLOOKUP(B7364,总表!A:D,4,0),"露易")=0," ",IFERROR(VLOOKUP(B7364,总表!A:D,4,0),"-"))</f>
        <v> </v>
      </c>
      <c r="I7364" s="6" t="str">
        <f t="shared" si="463"/>
        <v> </v>
      </c>
    </row>
    <row r="7365" spans="1:9">
      <c r="A7365" s="6">
        <v>7364</v>
      </c>
      <c r="B7365" s="47" t="str">
        <f t="shared" si="460"/>
        <v>00001CC4</v>
      </c>
      <c r="C7365" s="47" t="str">
        <f>IFERROR(VLOOKUP(B7365,总表!A:B,2,0),"-")</f>
        <v>房内地毯</v>
      </c>
      <c r="D7365" s="6" t="str">
        <f t="shared" si="461"/>
        <v>房内地毯</v>
      </c>
      <c r="E7365" s="6" t="str">
        <f>IFERROR(VLOOKUP(B7365,总表!A:D,3,0),"-")</f>
        <v>Nook Inc.地毯</v>
      </c>
      <c r="F7365" s="6" t="str">
        <f t="shared" si="462"/>
        <v>Nook Inc.地毯</v>
      </c>
      <c r="H7365" s="6" t="str">
        <f>IF(IFERROR(VLOOKUP(B7365,总表!A:D,4,0),"露易")=0," ",IFERROR(VLOOKUP(B7365,总表!A:D,4,0),"-"))</f>
        <v> </v>
      </c>
      <c r="I7365" s="6" t="str">
        <f t="shared" si="463"/>
        <v> </v>
      </c>
    </row>
    <row r="7366" spans="1:9">
      <c r="A7366" s="6">
        <v>7365</v>
      </c>
      <c r="B7366" s="47" t="str">
        <f t="shared" si="460"/>
        <v>00001CC5</v>
      </c>
      <c r="C7366" s="47" t="str">
        <f>IFERROR(VLOOKUP(B7366,总表!A:B,2,0),"-")</f>
        <v>房内地毯</v>
      </c>
      <c r="D7366" s="6" t="str">
        <f t="shared" si="461"/>
        <v>房内地毯</v>
      </c>
      <c r="E7366" s="6" t="str">
        <f>IFERROR(VLOOKUP(B7366,总表!A:D,3,0),"-")</f>
        <v>粉红色玫瑰地毯</v>
      </c>
      <c r="F7366" s="6" t="str">
        <f t="shared" si="462"/>
        <v>粉红色玫瑰地毯</v>
      </c>
      <c r="H7366" s="6" t="str">
        <f>IF(IFERROR(VLOOKUP(B7366,总表!A:D,4,0),"露易")=0," ",IFERROR(VLOOKUP(B7366,总表!A:D,4,0),"-"))</f>
        <v> </v>
      </c>
      <c r="I7366" s="6" t="str">
        <f t="shared" si="463"/>
        <v> </v>
      </c>
    </row>
    <row r="7367" spans="1:9">
      <c r="A7367" s="6">
        <v>7366</v>
      </c>
      <c r="B7367" s="47" t="str">
        <f t="shared" si="460"/>
        <v>00001CC6</v>
      </c>
      <c r="C7367" s="47" t="str">
        <f>IFERROR(VLOOKUP(B7367,总表!A:B,2,0),"-")</f>
        <v>房内地毯</v>
      </c>
      <c r="D7367" s="6" t="str">
        <f t="shared" si="461"/>
        <v>房内地毯</v>
      </c>
      <c r="E7367" s="6" t="str">
        <f>IFERROR(VLOOKUP(B7367,总表!A:D,3,0),"-")</f>
        <v>化石地毯</v>
      </c>
      <c r="F7367" s="6" t="str">
        <f t="shared" si="462"/>
        <v>化石地毯</v>
      </c>
      <c r="H7367" s="6" t="str">
        <f>IF(IFERROR(VLOOKUP(B7367,总表!A:D,4,0),"露易")=0," ",IFERROR(VLOOKUP(B7367,总表!A:D,4,0),"-"))</f>
        <v> </v>
      </c>
      <c r="I7367" s="6" t="str">
        <f t="shared" si="463"/>
        <v> </v>
      </c>
    </row>
    <row r="7368" spans="1:9">
      <c r="A7368" s="6">
        <v>7367</v>
      </c>
      <c r="B7368" s="47" t="str">
        <f t="shared" si="460"/>
        <v>00001CC7</v>
      </c>
      <c r="C7368" s="47" t="str">
        <f>IFERROR(VLOOKUP(B7368,总表!A:B,2,0),"-")</f>
        <v>房内地毯</v>
      </c>
      <c r="D7368" s="6" t="str">
        <f t="shared" si="461"/>
        <v>房内地毯</v>
      </c>
      <c r="E7368" s="6" t="str">
        <f>IFERROR(VLOOKUP(B7368,总表!A:D,3,0),"-")</f>
        <v>魔法阵地毯</v>
      </c>
      <c r="F7368" s="6" t="str">
        <f t="shared" si="462"/>
        <v>魔法阵地毯</v>
      </c>
      <c r="H7368" s="6" t="str">
        <f>IF(IFERROR(VLOOKUP(B7368,总表!A:D,4,0),"露易")=0," ",IFERROR(VLOOKUP(B7368,总表!A:D,4,0),"-"))</f>
        <v> </v>
      </c>
      <c r="I7368" s="6" t="str">
        <f t="shared" si="463"/>
        <v> </v>
      </c>
    </row>
    <row r="7369" spans="1:9">
      <c r="A7369" s="6">
        <v>7368</v>
      </c>
      <c r="B7369" s="47" t="str">
        <f t="shared" si="460"/>
        <v>00001CC8</v>
      </c>
      <c r="C7369" s="47" t="str">
        <f>IFERROR(VLOOKUP(B7369,总表!A:B,2,0),"-")</f>
        <v>房内地毯</v>
      </c>
      <c r="D7369" s="6" t="str">
        <f t="shared" si="461"/>
        <v>房内地毯</v>
      </c>
      <c r="E7369" s="6" t="str">
        <f>IFERROR(VLOOKUP(B7369,总表!A:D,3,0),"-")</f>
        <v>蕾丝地毯</v>
      </c>
      <c r="F7369" s="6" t="str">
        <f t="shared" si="462"/>
        <v>蕾丝地毯</v>
      </c>
      <c r="H7369" s="6" t="str">
        <f>IF(IFERROR(VLOOKUP(B7369,总表!A:D,4,0),"露易")=0," ",IFERROR(VLOOKUP(B7369,总表!A:D,4,0),"-"))</f>
        <v> </v>
      </c>
      <c r="I7369" s="6" t="str">
        <f t="shared" si="463"/>
        <v> </v>
      </c>
    </row>
    <row r="7370" spans="1:9">
      <c r="A7370" s="6">
        <v>7369</v>
      </c>
      <c r="B7370" s="47" t="str">
        <f t="shared" si="460"/>
        <v>00001CC9</v>
      </c>
      <c r="C7370" s="47" t="str">
        <f>IFERROR(VLOOKUP(B7370,总表!A:B,2,0),"-")</f>
        <v>房内地毯</v>
      </c>
      <c r="D7370" s="6" t="str">
        <f t="shared" si="461"/>
        <v>房内地毯</v>
      </c>
      <c r="E7370" s="6" t="str">
        <f>IFERROR(VLOOKUP(B7370,总表!A:D,3,0),"-")</f>
        <v>一张榻榻米</v>
      </c>
      <c r="F7370" s="6" t="str">
        <f t="shared" si="462"/>
        <v>一张榻榻米</v>
      </c>
      <c r="H7370" s="6" t="str">
        <f>IF(IFERROR(VLOOKUP(B7370,总表!A:D,4,0),"露易")=0," ",IFERROR(VLOOKUP(B7370,总表!A:D,4,0),"-"))</f>
        <v> </v>
      </c>
      <c r="I7370" s="6" t="str">
        <f t="shared" si="463"/>
        <v> </v>
      </c>
    </row>
    <row r="7371" spans="1:9">
      <c r="A7371" s="6">
        <v>7370</v>
      </c>
      <c r="B7371" s="47" t="str">
        <f t="shared" si="460"/>
        <v>00001CCA</v>
      </c>
      <c r="C7371" s="47" t="str">
        <f>IFERROR(VLOOKUP(B7371,总表!A:B,2,0),"-")</f>
        <v>房内地毯</v>
      </c>
      <c r="D7371" s="6" t="str">
        <f t="shared" si="461"/>
        <v>房内地毯</v>
      </c>
      <c r="E7371" s="51" t="str">
        <f>IFERROR(VLOOKUP(B7371,总表!A:D,3,0),"-")</f>
        <v>椭圆形玄关地垫</v>
      </c>
      <c r="F7371" s="51" t="str">
        <f t="shared" si="462"/>
        <v>椭圆形玄关地垫</v>
      </c>
      <c r="H7371" s="6" t="str">
        <f>IF(IFERROR(VLOOKUP(B7371,总表!A:D,4,0),"露易")=0," ",IFERROR(VLOOKUP(B7371,总表!A:D,4,0),"-"))</f>
        <v> </v>
      </c>
      <c r="I7371" s="6" t="str">
        <f t="shared" si="463"/>
        <v> </v>
      </c>
    </row>
    <row r="7372" spans="1:9">
      <c r="A7372" s="6">
        <v>7371</v>
      </c>
      <c r="B7372" s="47" t="str">
        <f t="shared" si="460"/>
        <v>00001CCB</v>
      </c>
      <c r="C7372" s="47" t="str">
        <f>IFERROR(VLOOKUP(B7372,总表!A:B,2,0),"-")</f>
        <v>房内地毯</v>
      </c>
      <c r="D7372" s="6" t="str">
        <f t="shared" si="461"/>
        <v>房内地毯</v>
      </c>
      <c r="E7372" s="6" t="str">
        <f>IFERROR(VLOOKUP(B7372,总表!A:D,3,0),"-")</f>
        <v>邋遢地毯</v>
      </c>
      <c r="F7372" s="6" t="str">
        <f t="shared" si="462"/>
        <v>邋遢地毯</v>
      </c>
      <c r="H7372" s="6" t="str">
        <f>IF(IFERROR(VLOOKUP(B7372,总表!A:D,4,0),"露易")=0," ",IFERROR(VLOOKUP(B7372,总表!A:D,4,0),"-"))</f>
        <v> </v>
      </c>
      <c r="I7372" s="6" t="str">
        <f t="shared" si="463"/>
        <v> </v>
      </c>
    </row>
    <row r="7373" spans="1:9">
      <c r="A7373" s="6">
        <v>7372</v>
      </c>
      <c r="B7373" s="47" t="str">
        <f t="shared" si="460"/>
        <v>00001CCC</v>
      </c>
      <c r="C7373" s="47" t="str">
        <f>IFERROR(VLOOKUP(B7373,总表!A:B,2,0),"-")</f>
        <v>-</v>
      </c>
      <c r="D7373" s="6" t="str">
        <f t="shared" si="461"/>
        <v>-</v>
      </c>
      <c r="E7373" s="6" t="str">
        <f>IFERROR(VLOOKUP(B7373,总表!A:D,3,0),"-")</f>
        <v>-</v>
      </c>
      <c r="F7373" s="6" t="str">
        <f t="shared" si="462"/>
        <v>-</v>
      </c>
      <c r="H7373" s="6" t="str">
        <f>IF(IFERROR(VLOOKUP(B7373,总表!A:D,4,0),"露易")=0," ",IFERROR(VLOOKUP(B7373,总表!A:D,4,0),"-"))</f>
        <v>-</v>
      </c>
      <c r="I7373" s="6" t="str">
        <f t="shared" si="463"/>
        <v>-</v>
      </c>
    </row>
    <row r="7374" spans="1:9">
      <c r="A7374" s="6">
        <v>7373</v>
      </c>
      <c r="B7374" s="47" t="str">
        <f t="shared" si="460"/>
        <v>00001CCD</v>
      </c>
      <c r="C7374" s="47" t="str">
        <f>IFERROR(VLOOKUP(B7374,总表!A:B,2,0),"-")</f>
        <v>-</v>
      </c>
      <c r="D7374" s="6" t="str">
        <f t="shared" si="461"/>
        <v>-</v>
      </c>
      <c r="E7374" s="6" t="str">
        <f>IFERROR(VLOOKUP(B7374,总表!A:D,3,0),"-")</f>
        <v>-</v>
      </c>
      <c r="F7374" s="6" t="str">
        <f t="shared" si="462"/>
        <v>-</v>
      </c>
      <c r="H7374" s="6" t="str">
        <f>IF(IFERROR(VLOOKUP(B7374,总表!A:D,4,0),"露易")=0," ",IFERROR(VLOOKUP(B7374,总表!A:D,4,0),"-"))</f>
        <v>-</v>
      </c>
      <c r="I7374" s="6" t="str">
        <f t="shared" si="463"/>
        <v>-</v>
      </c>
    </row>
    <row r="7375" spans="1:9">
      <c r="A7375" s="6">
        <v>7374</v>
      </c>
      <c r="B7375" s="47" t="str">
        <f t="shared" si="460"/>
        <v>00001CCE</v>
      </c>
      <c r="C7375" s="47" t="str">
        <f>IFERROR(VLOOKUP(B7375,总表!A:B,2,0),"-")</f>
        <v>素材类</v>
      </c>
      <c r="D7375" s="6" t="str">
        <f t="shared" si="461"/>
        <v>素材类</v>
      </c>
      <c r="E7375" s="51" t="str">
        <f>IFERROR(VLOOKUP(B7375,总表!A:D,3,0),"-")</f>
        <v>红叶</v>
      </c>
      <c r="F7375" s="51" t="str">
        <f t="shared" si="462"/>
        <v>红叶</v>
      </c>
      <c r="H7375" s="6" t="str">
        <f>IF(IFERROR(VLOOKUP(B7375,总表!A:D,4,0),"露易")=0," ",IFERROR(VLOOKUP(B7375,总表!A:D,4,0),"-"))</f>
        <v> </v>
      </c>
      <c r="I7375" s="6" t="str">
        <f t="shared" si="463"/>
        <v> </v>
      </c>
    </row>
    <row r="7376" spans="1:9">
      <c r="A7376" s="6">
        <v>7375</v>
      </c>
      <c r="B7376" s="47" t="str">
        <f t="shared" si="460"/>
        <v>00001CCF</v>
      </c>
      <c r="C7376" s="47" t="str">
        <f>IFERROR(VLOOKUP(B7376,总表!A:B,2,0),"-")</f>
        <v>-</v>
      </c>
      <c r="D7376" s="6" t="str">
        <f t="shared" si="461"/>
        <v>-</v>
      </c>
      <c r="E7376" s="6" t="str">
        <f>IFERROR(VLOOKUP(B7376,总表!A:D,3,0),"-")</f>
        <v>-</v>
      </c>
      <c r="F7376" s="6" t="str">
        <f t="shared" si="462"/>
        <v>-</v>
      </c>
      <c r="H7376" s="6" t="str">
        <f>IF(IFERROR(VLOOKUP(B7376,总表!A:D,4,0),"露易")=0," ",IFERROR(VLOOKUP(B7376,总表!A:D,4,0),"-"))</f>
        <v>-</v>
      </c>
      <c r="I7376" s="6" t="str">
        <f t="shared" si="463"/>
        <v>-</v>
      </c>
    </row>
    <row r="7377" spans="1:9">
      <c r="A7377" s="6">
        <v>7376</v>
      </c>
      <c r="B7377" s="47" t="str">
        <f t="shared" si="460"/>
        <v>00001CD0</v>
      </c>
      <c r="C7377" s="47" t="str">
        <f>IFERROR(VLOOKUP(B7377,总表!A:B,2,0),"-")</f>
        <v>-</v>
      </c>
      <c r="D7377" s="6" t="str">
        <f t="shared" si="461"/>
        <v>-</v>
      </c>
      <c r="E7377" s="6" t="str">
        <f>IFERROR(VLOOKUP(B7377,总表!A:D,3,0),"-")</f>
        <v>-</v>
      </c>
      <c r="F7377" s="6" t="str">
        <f t="shared" si="462"/>
        <v>-</v>
      </c>
      <c r="H7377" s="6" t="str">
        <f>IF(IFERROR(VLOOKUP(B7377,总表!A:D,4,0),"露易")=0," ",IFERROR(VLOOKUP(B7377,总表!A:D,4,0),"-"))</f>
        <v>-</v>
      </c>
      <c r="I7377" s="6" t="str">
        <f t="shared" si="463"/>
        <v>-</v>
      </c>
    </row>
    <row r="7378" spans="1:9">
      <c r="A7378" s="6">
        <v>7377</v>
      </c>
      <c r="B7378" s="47" t="str">
        <f t="shared" si="460"/>
        <v>00001CD1</v>
      </c>
      <c r="C7378" s="47" t="str">
        <f>IFERROR(VLOOKUP(B7378,总表!A:B,2,0),"-")</f>
        <v>帽子类</v>
      </c>
      <c r="D7378" s="6" t="str">
        <f t="shared" si="461"/>
        <v>帽子类</v>
      </c>
      <c r="E7378" s="51" t="str">
        <f>IFERROR(VLOOKUP(B7378,总表!A:D,3,0),"-")</f>
        <v>蓝色玫瑰花冠</v>
      </c>
      <c r="F7378" s="51" t="str">
        <f t="shared" si="462"/>
        <v>蓝色玫瑰花冠</v>
      </c>
      <c r="H7378" s="51" t="str">
        <f>IF(IFERROR(VLOOKUP(B7378,总表!A:D,4,0),"露易")=0," ",IFERROR(VLOOKUP(B7378,总表!A:D,4,0),"-"))</f>
        <v>蓝色</v>
      </c>
      <c r="I7378" s="51" t="str">
        <f t="shared" si="463"/>
        <v>蓝色</v>
      </c>
    </row>
    <row r="7379" spans="1:9">
      <c r="A7379" s="6">
        <v>7378</v>
      </c>
      <c r="B7379" s="47" t="str">
        <f t="shared" si="460"/>
        <v>00001CD2</v>
      </c>
      <c r="C7379" s="47" t="str">
        <f>IFERROR(VLOOKUP(B7379,总表!A:B,2,0),"-")</f>
        <v>帽子类</v>
      </c>
      <c r="D7379" s="6" t="str">
        <f t="shared" si="461"/>
        <v>帽子类</v>
      </c>
      <c r="E7379" s="6" t="str">
        <f>IFERROR(VLOOKUP(B7379,总表!A:D,3,0),"-")</f>
        <v>金色玫瑰花冠</v>
      </c>
      <c r="F7379" s="6" t="str">
        <f t="shared" si="462"/>
        <v>金色玫瑰花冠</v>
      </c>
      <c r="H7379" s="6" t="str">
        <f>IF(IFERROR(VLOOKUP(B7379,总表!A:D,4,0),"露易")=0," ",IFERROR(VLOOKUP(B7379,总表!A:D,4,0),"-"))</f>
        <v>金色</v>
      </c>
      <c r="I7379" s="6" t="str">
        <f t="shared" si="463"/>
        <v>金色</v>
      </c>
    </row>
    <row r="7380" spans="1:9">
      <c r="A7380" s="6">
        <v>7379</v>
      </c>
      <c r="B7380" s="47" t="str">
        <f t="shared" si="460"/>
        <v>00001CD3</v>
      </c>
      <c r="C7380" s="50" t="str">
        <f>IFERROR(VLOOKUP(B7380,总表!A:B,2,0),"-")</f>
        <v>摆设类</v>
      </c>
      <c r="D7380" s="51" t="str">
        <f t="shared" si="461"/>
        <v>摆设类</v>
      </c>
      <c r="E7380" s="51" t="str">
        <f>IFERROR(VLOOKUP(B7380,总表!A:D,3,0),"-")</f>
        <v>风力发电机</v>
      </c>
      <c r="F7380" s="51" t="str">
        <f t="shared" si="462"/>
        <v>风力发电机</v>
      </c>
      <c r="H7380" s="6" t="str">
        <f>IF(IFERROR(VLOOKUP(B7380,总表!A:D,4,0),"露易")=0," ",IFERROR(VLOOKUP(B7380,总表!A:D,4,0),"-"))</f>
        <v> </v>
      </c>
      <c r="I7380" s="6" t="str">
        <f t="shared" si="463"/>
        <v> </v>
      </c>
    </row>
    <row r="7381" spans="1:9">
      <c r="A7381" s="6">
        <v>7380</v>
      </c>
      <c r="B7381" s="47" t="str">
        <f t="shared" si="460"/>
        <v>00001CD4</v>
      </c>
      <c r="C7381" s="47" t="str">
        <f>IFERROR(VLOOKUP(B7381,总表!A:B,2,0),"-")</f>
        <v>房内地毯</v>
      </c>
      <c r="D7381" s="6" t="str">
        <f t="shared" si="461"/>
        <v>房内地毯</v>
      </c>
      <c r="E7381" s="6" t="str">
        <f>IFERROR(VLOOKUP(B7381,总表!A:D,3,0),"-")</f>
        <v>自然色仿木板地毯</v>
      </c>
      <c r="F7381" s="6" t="str">
        <f t="shared" si="462"/>
        <v>自然色仿木板地毯</v>
      </c>
      <c r="H7381" s="6" t="str">
        <f>IF(IFERROR(VLOOKUP(B7381,总表!A:D,4,0),"露易")=0," ",IFERROR(VLOOKUP(B7381,总表!A:D,4,0),"-"))</f>
        <v> </v>
      </c>
      <c r="I7381" s="6" t="str">
        <f t="shared" si="463"/>
        <v> </v>
      </c>
    </row>
    <row r="7382" spans="1:9">
      <c r="A7382" s="6">
        <v>7381</v>
      </c>
      <c r="B7382" s="47" t="str">
        <f t="shared" si="460"/>
        <v>00001CD5</v>
      </c>
      <c r="C7382" s="47" t="str">
        <f>IFERROR(VLOOKUP(B7382,总表!A:B,2,0),"-")</f>
        <v>房内地毯</v>
      </c>
      <c r="D7382" s="6" t="str">
        <f t="shared" si="461"/>
        <v>房内地毯</v>
      </c>
      <c r="E7382" s="6" t="str">
        <f>IFERROR(VLOOKUP(B7382,总表!A:D,3,0),"-")</f>
        <v>白色仿木板地毯</v>
      </c>
      <c r="F7382" s="6" t="str">
        <f t="shared" si="462"/>
        <v>白色仿木板地毯</v>
      </c>
      <c r="H7382" s="6" t="str">
        <f>IF(IFERROR(VLOOKUP(B7382,总表!A:D,4,0),"露易")=0," ",IFERROR(VLOOKUP(B7382,总表!A:D,4,0),"-"))</f>
        <v> </v>
      </c>
      <c r="I7382" s="6" t="str">
        <f t="shared" si="463"/>
        <v> </v>
      </c>
    </row>
    <row r="7383" spans="1:9">
      <c r="A7383" s="6">
        <v>7382</v>
      </c>
      <c r="B7383" s="47" t="str">
        <f t="shared" si="460"/>
        <v>00001CD6</v>
      </c>
      <c r="C7383" s="47" t="str">
        <f>IFERROR(VLOOKUP(B7383,总表!A:B,2,0),"-")</f>
        <v>房内地毯</v>
      </c>
      <c r="D7383" s="6" t="str">
        <f t="shared" si="461"/>
        <v>房内地毯</v>
      </c>
      <c r="E7383" s="6" t="str">
        <f>IFERROR(VLOOKUP(B7383,总表!A:D,3,0),"-")</f>
        <v>黑色仿木板地毯</v>
      </c>
      <c r="F7383" s="6" t="str">
        <f t="shared" si="462"/>
        <v>黑色仿木板地毯</v>
      </c>
      <c r="H7383" s="6" t="str">
        <f>IF(IFERROR(VLOOKUP(B7383,总表!A:D,4,0),"露易")=0," ",IFERROR(VLOOKUP(B7383,总表!A:D,4,0),"-"))</f>
        <v> </v>
      </c>
      <c r="I7383" s="6" t="str">
        <f t="shared" si="463"/>
        <v> </v>
      </c>
    </row>
    <row r="7384" spans="1:9">
      <c r="A7384" s="6">
        <v>7383</v>
      </c>
      <c r="B7384" s="47" t="str">
        <f t="shared" si="460"/>
        <v>00001CD7</v>
      </c>
      <c r="C7384" s="47" t="str">
        <f>IFERROR(VLOOKUP(B7384,总表!A:B,2,0),"-")</f>
        <v>上衣</v>
      </c>
      <c r="D7384" s="6" t="str">
        <f t="shared" si="461"/>
        <v>上衣</v>
      </c>
      <c r="E7384" s="51" t="str">
        <f>IFERROR(VLOOKUP(B7384,总表!A:D,3,0),"-")</f>
        <v>职业西装外套</v>
      </c>
      <c r="F7384" s="51" t="str">
        <f t="shared" si="462"/>
        <v>职业西装外套</v>
      </c>
      <c r="H7384" s="6" t="str">
        <f>IF(IFERROR(VLOOKUP(B7384,总表!A:D,4,0),"露易")=0," ",IFERROR(VLOOKUP(B7384,总表!A:D,4,0),"-"))</f>
        <v>米色</v>
      </c>
      <c r="I7384" s="6" t="str">
        <f t="shared" si="463"/>
        <v>米色</v>
      </c>
    </row>
    <row r="7385" spans="1:9">
      <c r="A7385" s="6">
        <v>7384</v>
      </c>
      <c r="B7385" s="47" t="str">
        <f t="shared" si="460"/>
        <v>00001CD8</v>
      </c>
      <c r="C7385" s="47" t="str">
        <f>IFERROR(VLOOKUP(B7385,总表!A:B,2,0),"-")</f>
        <v>上衣</v>
      </c>
      <c r="D7385" s="6" t="str">
        <f t="shared" si="461"/>
        <v>上衣</v>
      </c>
      <c r="E7385" s="51" t="str">
        <f>IFERROR(VLOOKUP(B7385,总表!A:D,3,0),"-")</f>
        <v>职业西装外套</v>
      </c>
      <c r="F7385" s="51" t="str">
        <f t="shared" si="462"/>
        <v>职业西装外套</v>
      </c>
      <c r="H7385" s="6" t="str">
        <f>IF(IFERROR(VLOOKUP(B7385,总表!A:D,4,0),"露易")=0," ",IFERROR(VLOOKUP(B7385,总表!A:D,4,0),"-"))</f>
        <v>桃花色</v>
      </c>
      <c r="I7385" s="6" t="str">
        <f t="shared" si="463"/>
        <v>桃花色</v>
      </c>
    </row>
    <row r="7386" spans="1:9">
      <c r="A7386" s="6">
        <v>7385</v>
      </c>
      <c r="B7386" s="47" t="str">
        <f t="shared" si="460"/>
        <v>00001CD9</v>
      </c>
      <c r="C7386" s="47" t="str">
        <f>IFERROR(VLOOKUP(B7386,总表!A:B,2,0),"-")</f>
        <v>上衣</v>
      </c>
      <c r="D7386" s="6" t="str">
        <f t="shared" si="461"/>
        <v>上衣</v>
      </c>
      <c r="E7386" s="51" t="str">
        <f>IFERROR(VLOOKUP(B7386,总表!A:D,3,0),"-")</f>
        <v>职业西装外套</v>
      </c>
      <c r="F7386" s="51" t="str">
        <f t="shared" si="462"/>
        <v>职业西装外套</v>
      </c>
      <c r="H7386" s="6" t="str">
        <f>IF(IFERROR(VLOOKUP(B7386,总表!A:D,4,0),"露易")=0," ",IFERROR(VLOOKUP(B7386,总表!A:D,4,0),"-"))</f>
        <v>浅蓝色</v>
      </c>
      <c r="I7386" s="6" t="str">
        <f t="shared" si="463"/>
        <v>浅蓝色</v>
      </c>
    </row>
    <row r="7387" spans="1:9">
      <c r="A7387" s="6">
        <v>7386</v>
      </c>
      <c r="B7387" s="47" t="str">
        <f t="shared" si="460"/>
        <v>00001CDA</v>
      </c>
      <c r="C7387" s="47" t="str">
        <f>IFERROR(VLOOKUP(B7387,总表!A:B,2,0),"-")</f>
        <v>上衣</v>
      </c>
      <c r="D7387" s="6" t="str">
        <f t="shared" si="461"/>
        <v>上衣</v>
      </c>
      <c r="E7387" s="51" t="str">
        <f>IFERROR(VLOOKUP(B7387,总表!A:D,3,0),"-")</f>
        <v>职业西装外套</v>
      </c>
      <c r="F7387" s="51" t="str">
        <f t="shared" si="462"/>
        <v>职业西装外套</v>
      </c>
      <c r="H7387" s="6" t="str">
        <f>IF(IFERROR(VLOOKUP(B7387,总表!A:D,4,0),"露易")=0," ",IFERROR(VLOOKUP(B7387,总表!A:D,4,0),"-"))</f>
        <v>粉红</v>
      </c>
      <c r="I7387" s="6" t="str">
        <f t="shared" si="463"/>
        <v>粉红</v>
      </c>
    </row>
    <row r="7388" spans="1:9">
      <c r="A7388" s="6">
        <v>7387</v>
      </c>
      <c r="B7388" s="47" t="str">
        <f t="shared" si="460"/>
        <v>00001CDB</v>
      </c>
      <c r="C7388" s="47" t="str">
        <f>IFERROR(VLOOKUP(B7388,总表!A:B,2,0),"-")</f>
        <v>上衣</v>
      </c>
      <c r="D7388" s="6" t="str">
        <f t="shared" si="461"/>
        <v>上衣</v>
      </c>
      <c r="E7388" s="51" t="str">
        <f>IFERROR(VLOOKUP(B7388,总表!A:D,3,0),"-")</f>
        <v>职业西装外套</v>
      </c>
      <c r="F7388" s="51" t="str">
        <f t="shared" si="462"/>
        <v>职业西装外套</v>
      </c>
      <c r="H7388" s="51" t="str">
        <f>IF(IFERROR(VLOOKUP(B7388,总表!A:D,4,0),"露易")=0," ",IFERROR(VLOOKUP(B7388,总表!A:D,4,0),"-"))</f>
        <v>绿色</v>
      </c>
      <c r="I7388" s="51" t="str">
        <f t="shared" si="463"/>
        <v>绿色</v>
      </c>
    </row>
    <row r="7389" spans="1:9">
      <c r="A7389" s="6">
        <v>7388</v>
      </c>
      <c r="B7389" s="47" t="str">
        <f t="shared" si="460"/>
        <v>00001CDC</v>
      </c>
      <c r="C7389" s="47" t="str">
        <f>IFERROR(VLOOKUP(B7389,总表!A:B,2,0),"-")</f>
        <v>上衣</v>
      </c>
      <c r="D7389" s="6" t="str">
        <f t="shared" si="461"/>
        <v>上衣</v>
      </c>
      <c r="E7389" s="51" t="str">
        <f>IFERROR(VLOOKUP(B7389,总表!A:D,3,0),"-")</f>
        <v>职业西装外套</v>
      </c>
      <c r="F7389" s="51" t="str">
        <f t="shared" si="462"/>
        <v>职业西装外套</v>
      </c>
      <c r="H7389" s="51" t="str">
        <f>IF(IFERROR(VLOOKUP(B7389,总表!A:D,4,0),"露易")=0," ",IFERROR(VLOOKUP(B7389,总表!A:D,4,0),"-"))</f>
        <v>蓝色</v>
      </c>
      <c r="I7389" s="51" t="str">
        <f t="shared" si="463"/>
        <v>蓝色</v>
      </c>
    </row>
    <row r="7390" spans="1:9">
      <c r="A7390" s="6">
        <v>7389</v>
      </c>
      <c r="B7390" s="47" t="str">
        <f t="shared" si="460"/>
        <v>00001CDD</v>
      </c>
      <c r="C7390" s="47" t="str">
        <f>IFERROR(VLOOKUP(B7390,总表!A:B,2,0),"-")</f>
        <v>上衣</v>
      </c>
      <c r="D7390" s="6" t="str">
        <f t="shared" si="461"/>
        <v>上衣</v>
      </c>
      <c r="E7390" s="51" t="str">
        <f>IFERROR(VLOOKUP(B7390,总表!A:D,3,0),"-")</f>
        <v>职业西装外套</v>
      </c>
      <c r="F7390" s="51" t="str">
        <f t="shared" si="462"/>
        <v>职业西装外套</v>
      </c>
      <c r="H7390" s="51" t="str">
        <f>IF(IFERROR(VLOOKUP(B7390,总表!A:D,4,0),"露易")=0," ",IFERROR(VLOOKUP(B7390,总表!A:D,4,0),"-"))</f>
        <v>红色</v>
      </c>
      <c r="I7390" s="51" t="str">
        <f t="shared" si="463"/>
        <v>红色</v>
      </c>
    </row>
    <row r="7391" spans="1:9">
      <c r="A7391" s="6">
        <v>7390</v>
      </c>
      <c r="B7391" s="47" t="str">
        <f t="shared" si="460"/>
        <v>00001CDE</v>
      </c>
      <c r="C7391" s="50" t="str">
        <f>IFERROR(VLOOKUP(B7391,总表!A:B,2,0),"-")</f>
        <v>摆设类</v>
      </c>
      <c r="D7391" s="51" t="str">
        <f t="shared" si="461"/>
        <v>摆设类</v>
      </c>
      <c r="E7391" s="6" t="str">
        <f>IFERROR(VLOOKUP(B7391,总表!A:D,3,0),"-")</f>
        <v>落叶凳子</v>
      </c>
      <c r="F7391" s="6" t="str">
        <f t="shared" si="462"/>
        <v>落叶凳子</v>
      </c>
      <c r="H7391" s="6" t="str">
        <f>IF(IFERROR(VLOOKUP(B7391,总表!A:D,4,0),"露易")=0," ",IFERROR(VLOOKUP(B7391,总表!A:D,4,0),"-"))</f>
        <v> </v>
      </c>
      <c r="I7391" s="6" t="str">
        <f t="shared" si="463"/>
        <v> </v>
      </c>
    </row>
    <row r="7392" spans="1:9">
      <c r="A7392" s="6">
        <v>7391</v>
      </c>
      <c r="B7392" s="47" t="str">
        <f t="shared" si="460"/>
        <v>00001CDF</v>
      </c>
      <c r="C7392" s="50" t="str">
        <f>IFERROR(VLOOKUP(B7392,总表!A:B,2,0),"-")</f>
        <v>摆设类</v>
      </c>
      <c r="D7392" s="51" t="str">
        <f t="shared" si="461"/>
        <v>摆设类</v>
      </c>
      <c r="E7392" s="6" t="str">
        <f>IFERROR(VLOOKUP(B7392,总表!A:D,3,0),"-")</f>
        <v>榻榻米床铺</v>
      </c>
      <c r="F7392" s="6" t="str">
        <f t="shared" si="462"/>
        <v>榻榻米床铺</v>
      </c>
      <c r="H7392" s="6" t="str">
        <f>IF(IFERROR(VLOOKUP(B7392,总表!A:D,4,0),"露易")=0," ",IFERROR(VLOOKUP(B7392,总表!A:D,4,0),"-"))</f>
        <v> </v>
      </c>
      <c r="I7392" s="6" t="str">
        <f t="shared" si="463"/>
        <v> </v>
      </c>
    </row>
    <row r="7393" spans="1:9">
      <c r="A7393" s="6">
        <v>7392</v>
      </c>
      <c r="B7393" s="47" t="str">
        <f t="shared" si="460"/>
        <v>00001CE0</v>
      </c>
      <c r="C7393" s="50" t="str">
        <f>IFERROR(VLOOKUP(B7393,总表!A:B,2,0),"-")</f>
        <v>摆设类</v>
      </c>
      <c r="D7393" s="51" t="str">
        <f t="shared" si="461"/>
        <v>摆设类</v>
      </c>
      <c r="E7393" s="6" t="str">
        <f>IFERROR(VLOOKUP(B7393,总表!A:D,3,0),"-")</f>
        <v>糖果机</v>
      </c>
      <c r="F7393" s="6" t="str">
        <f t="shared" si="462"/>
        <v>糖果机</v>
      </c>
      <c r="H7393" s="6" t="str">
        <f>IF(IFERROR(VLOOKUP(B7393,总表!A:D,4,0),"露易")=0," ",IFERROR(VLOOKUP(B7393,总表!A:D,4,0),"-"))</f>
        <v> </v>
      </c>
      <c r="I7393" s="6" t="str">
        <f t="shared" si="463"/>
        <v> </v>
      </c>
    </row>
    <row r="7394" spans="1:9">
      <c r="A7394" s="6">
        <v>7393</v>
      </c>
      <c r="B7394" s="47" t="str">
        <f t="shared" si="460"/>
        <v>00001CE1</v>
      </c>
      <c r="C7394" s="50" t="str">
        <f>IFERROR(VLOOKUP(B7394,总表!A:B,2,0),"-")</f>
        <v>摆设类</v>
      </c>
      <c r="D7394" s="51" t="str">
        <f t="shared" si="461"/>
        <v>摆设类</v>
      </c>
      <c r="E7394" s="6" t="str">
        <f>IFERROR(VLOOKUP(B7394,总表!A:D,3,0),"-")</f>
        <v>石水盆</v>
      </c>
      <c r="F7394" s="6" t="str">
        <f t="shared" si="462"/>
        <v>石水盆</v>
      </c>
      <c r="H7394" s="6" t="str">
        <f>IF(IFERROR(VLOOKUP(B7394,总表!A:D,4,0),"露易")=0," ",IFERROR(VLOOKUP(B7394,总表!A:D,4,0),"-"))</f>
        <v> </v>
      </c>
      <c r="I7394" s="6" t="str">
        <f t="shared" si="463"/>
        <v> </v>
      </c>
    </row>
    <row r="7395" spans="1:9">
      <c r="A7395" s="6">
        <v>7394</v>
      </c>
      <c r="B7395" s="47" t="str">
        <f t="shared" si="460"/>
        <v>00001CE2</v>
      </c>
      <c r="C7395" s="47" t="str">
        <f>IFERROR(VLOOKUP(B7395,总表!A:B,2,0),"-")</f>
        <v>帽子类</v>
      </c>
      <c r="D7395" s="6" t="str">
        <f t="shared" si="461"/>
        <v>帽子类</v>
      </c>
      <c r="E7395" s="6" t="str">
        <f>IFERROR(VLOOKUP(B7395,总表!A:D,3,0),"-")</f>
        <v>雨帽</v>
      </c>
      <c r="F7395" s="6" t="str">
        <f t="shared" si="462"/>
        <v>雨帽</v>
      </c>
      <c r="H7395" s="6" t="str">
        <f>IF(IFERROR(VLOOKUP(B7395,总表!A:D,4,0),"露易")=0," ",IFERROR(VLOOKUP(B7395,总表!A:D,4,0),"-"))</f>
        <v>黄色</v>
      </c>
      <c r="I7395" s="6" t="str">
        <f t="shared" si="463"/>
        <v>黄色</v>
      </c>
    </row>
    <row r="7396" spans="1:9">
      <c r="A7396" s="6">
        <v>7395</v>
      </c>
      <c r="B7396" s="47" t="str">
        <f t="shared" si="460"/>
        <v>00001CE3</v>
      </c>
      <c r="C7396" s="47" t="str">
        <f>IFERROR(VLOOKUP(B7396,总表!A:B,2,0),"-")</f>
        <v>-</v>
      </c>
      <c r="D7396" s="6" t="str">
        <f t="shared" si="461"/>
        <v>-</v>
      </c>
      <c r="E7396" s="6" t="str">
        <f>IFERROR(VLOOKUP(B7396,总表!A:D,3,0),"-")</f>
        <v>-</v>
      </c>
      <c r="F7396" s="6" t="str">
        <f t="shared" si="462"/>
        <v>-</v>
      </c>
      <c r="H7396" s="6" t="str">
        <f>IF(IFERROR(VLOOKUP(B7396,总表!A:D,4,0),"露易")=0," ",IFERROR(VLOOKUP(B7396,总表!A:D,4,0),"-"))</f>
        <v>-</v>
      </c>
      <c r="I7396" s="6" t="str">
        <f t="shared" si="463"/>
        <v>-</v>
      </c>
    </row>
    <row r="7397" spans="1:9">
      <c r="A7397" s="6">
        <v>7396</v>
      </c>
      <c r="B7397" s="47" t="str">
        <f t="shared" si="460"/>
        <v>00001CE4</v>
      </c>
      <c r="C7397" s="47" t="str">
        <f>IFERROR(VLOOKUP(B7397,总表!A:B,2,0),"-")</f>
        <v>-</v>
      </c>
      <c r="D7397" s="6" t="str">
        <f t="shared" si="461"/>
        <v>-</v>
      </c>
      <c r="E7397" s="6" t="str">
        <f>IFERROR(VLOOKUP(B7397,总表!A:D,3,0),"-")</f>
        <v>-</v>
      </c>
      <c r="F7397" s="6" t="str">
        <f t="shared" si="462"/>
        <v>-</v>
      </c>
      <c r="H7397" s="6" t="str">
        <f>IF(IFERROR(VLOOKUP(B7397,总表!A:D,4,0),"露易")=0," ",IFERROR(VLOOKUP(B7397,总表!A:D,4,0),"-"))</f>
        <v>-</v>
      </c>
      <c r="I7397" s="6" t="str">
        <f t="shared" si="463"/>
        <v>-</v>
      </c>
    </row>
    <row r="7398" spans="1:9">
      <c r="A7398" s="6">
        <v>7397</v>
      </c>
      <c r="B7398" s="47" t="str">
        <f t="shared" si="460"/>
        <v>00001CE5</v>
      </c>
      <c r="C7398" s="47" t="str">
        <f>IFERROR(VLOOKUP(B7398,总表!A:B,2,0),"-")</f>
        <v>-</v>
      </c>
      <c r="D7398" s="6" t="str">
        <f t="shared" si="461"/>
        <v>-</v>
      </c>
      <c r="E7398" s="6" t="str">
        <f>IFERROR(VLOOKUP(B7398,总表!A:D,3,0),"-")</f>
        <v>-</v>
      </c>
      <c r="F7398" s="6" t="str">
        <f t="shared" si="462"/>
        <v>-</v>
      </c>
      <c r="H7398" s="6" t="str">
        <f>IF(IFERROR(VLOOKUP(B7398,总表!A:D,4,0),"露易")=0," ",IFERROR(VLOOKUP(B7398,总表!A:D,4,0),"-"))</f>
        <v>-</v>
      </c>
      <c r="I7398" s="6" t="str">
        <f t="shared" si="463"/>
        <v>-</v>
      </c>
    </row>
    <row r="7399" spans="1:9">
      <c r="A7399" s="6">
        <v>7398</v>
      </c>
      <c r="B7399" s="47" t="str">
        <f t="shared" si="460"/>
        <v>00001CE6</v>
      </c>
      <c r="C7399" s="47" t="str">
        <f>IFERROR(VLOOKUP(B7399,总表!A:B,2,0),"-")</f>
        <v>-</v>
      </c>
      <c r="D7399" s="6" t="str">
        <f t="shared" si="461"/>
        <v>-</v>
      </c>
      <c r="E7399" s="6" t="str">
        <f>IFERROR(VLOOKUP(B7399,总表!A:D,3,0),"-")</f>
        <v>-</v>
      </c>
      <c r="F7399" s="6" t="str">
        <f t="shared" si="462"/>
        <v>-</v>
      </c>
      <c r="H7399" s="6" t="str">
        <f>IF(IFERROR(VLOOKUP(B7399,总表!A:D,4,0),"露易")=0," ",IFERROR(VLOOKUP(B7399,总表!A:D,4,0),"-"))</f>
        <v>-</v>
      </c>
      <c r="I7399" s="6" t="str">
        <f t="shared" si="463"/>
        <v>-</v>
      </c>
    </row>
    <row r="7400" spans="1:9">
      <c r="A7400" s="6">
        <v>7399</v>
      </c>
      <c r="B7400" s="47" t="str">
        <f t="shared" si="460"/>
        <v>00001CE7</v>
      </c>
      <c r="C7400" s="47" t="str">
        <f>IFERROR(VLOOKUP(B7400,总表!A:B,2,0),"-")</f>
        <v>-</v>
      </c>
      <c r="D7400" s="6" t="str">
        <f t="shared" si="461"/>
        <v>-</v>
      </c>
      <c r="E7400" s="6" t="str">
        <f>IFERROR(VLOOKUP(B7400,总表!A:D,3,0),"-")</f>
        <v>-</v>
      </c>
      <c r="F7400" s="6" t="str">
        <f t="shared" si="462"/>
        <v>-</v>
      </c>
      <c r="H7400" s="6" t="str">
        <f>IF(IFERROR(VLOOKUP(B7400,总表!A:D,4,0),"露易")=0," ",IFERROR(VLOOKUP(B7400,总表!A:D,4,0),"-"))</f>
        <v>-</v>
      </c>
      <c r="I7400" s="6" t="str">
        <f t="shared" si="463"/>
        <v>-</v>
      </c>
    </row>
    <row r="7401" spans="1:9">
      <c r="A7401" s="6">
        <v>7400</v>
      </c>
      <c r="B7401" s="47" t="str">
        <f t="shared" si="460"/>
        <v>00001CE8</v>
      </c>
      <c r="C7401" s="47" t="str">
        <f>IFERROR(VLOOKUP(B7401,总表!A:B,2,0),"-")</f>
        <v>-</v>
      </c>
      <c r="D7401" s="6" t="str">
        <f t="shared" si="461"/>
        <v>-</v>
      </c>
      <c r="E7401" s="6" t="str">
        <f>IFERROR(VLOOKUP(B7401,总表!A:D,3,0),"-")</f>
        <v>-</v>
      </c>
      <c r="F7401" s="6" t="str">
        <f t="shared" si="462"/>
        <v>-</v>
      </c>
      <c r="H7401" s="6" t="str">
        <f>IF(IFERROR(VLOOKUP(B7401,总表!A:D,4,0),"露易")=0," ",IFERROR(VLOOKUP(B7401,总表!A:D,4,0),"-"))</f>
        <v>-</v>
      </c>
      <c r="I7401" s="6" t="str">
        <f t="shared" si="463"/>
        <v>-</v>
      </c>
    </row>
    <row r="7402" spans="1:9">
      <c r="A7402" s="6">
        <v>7401</v>
      </c>
      <c r="B7402" s="47" t="str">
        <f t="shared" si="460"/>
        <v>00001CE9</v>
      </c>
      <c r="C7402" s="47" t="str">
        <f>IFERROR(VLOOKUP(B7402,总表!A:B,2,0),"-")</f>
        <v>-</v>
      </c>
      <c r="D7402" s="6" t="str">
        <f t="shared" si="461"/>
        <v>-</v>
      </c>
      <c r="E7402" s="6" t="str">
        <f>IFERROR(VLOOKUP(B7402,总表!A:D,3,0),"-")</f>
        <v>-</v>
      </c>
      <c r="F7402" s="6" t="str">
        <f t="shared" si="462"/>
        <v>-</v>
      </c>
      <c r="H7402" s="6" t="str">
        <f>IF(IFERROR(VLOOKUP(B7402,总表!A:D,4,0),"露易")=0," ",IFERROR(VLOOKUP(B7402,总表!A:D,4,0),"-"))</f>
        <v>-</v>
      </c>
      <c r="I7402" s="6" t="str">
        <f t="shared" si="463"/>
        <v>-</v>
      </c>
    </row>
    <row r="7403" spans="1:9">
      <c r="A7403" s="6">
        <v>7402</v>
      </c>
      <c r="B7403" s="47" t="str">
        <f t="shared" si="460"/>
        <v>00001CEA</v>
      </c>
      <c r="C7403" s="47" t="str">
        <f>IFERROR(VLOOKUP(B7403,总表!A:B,2,0),"-")</f>
        <v>房内地毯</v>
      </c>
      <c r="D7403" s="6" t="str">
        <f t="shared" si="461"/>
        <v>房内地毯</v>
      </c>
      <c r="E7403" s="6" t="str">
        <f>IFERROR(VLOOKUP(B7403,总表!A:D,3,0),"-")</f>
        <v>酷感妈妈的厨房地垫</v>
      </c>
      <c r="F7403" s="6" t="str">
        <f t="shared" si="462"/>
        <v>酷感妈妈的厨房地垫</v>
      </c>
      <c r="H7403" s="6" t="str">
        <f>IF(IFERROR(VLOOKUP(B7403,总表!A:D,4,0),"露易")=0," ",IFERROR(VLOOKUP(B7403,总表!A:D,4,0),"-"))</f>
        <v> </v>
      </c>
      <c r="I7403" s="6" t="str">
        <f t="shared" si="463"/>
        <v> </v>
      </c>
    </row>
    <row r="7404" spans="1:9">
      <c r="A7404" s="6">
        <v>7403</v>
      </c>
      <c r="B7404" s="47" t="str">
        <f t="shared" si="460"/>
        <v>00001CEB</v>
      </c>
      <c r="C7404" s="47" t="str">
        <f>IFERROR(VLOOKUP(B7404,总表!A:B,2,0),"-")</f>
        <v>房内地毯</v>
      </c>
      <c r="D7404" s="6" t="str">
        <f t="shared" si="461"/>
        <v>房内地毯</v>
      </c>
      <c r="E7404" s="6" t="str">
        <f>IFERROR(VLOOKUP(B7404,总表!A:D,3,0),"-")</f>
        <v>黄色塑胶垫</v>
      </c>
      <c r="F7404" s="6" t="str">
        <f t="shared" si="462"/>
        <v>黄色塑胶垫</v>
      </c>
      <c r="H7404" s="6" t="str">
        <f>IF(IFERROR(VLOOKUP(B7404,总表!A:D,4,0),"露易")=0," ",IFERROR(VLOOKUP(B7404,总表!A:D,4,0),"-"))</f>
        <v> </v>
      </c>
      <c r="I7404" s="6" t="str">
        <f t="shared" si="463"/>
        <v> </v>
      </c>
    </row>
    <row r="7405" spans="1:9">
      <c r="A7405" s="6">
        <v>7404</v>
      </c>
      <c r="B7405" s="47" t="str">
        <f t="shared" si="460"/>
        <v>00001CEC</v>
      </c>
      <c r="C7405" s="47" t="str">
        <f>IFERROR(VLOOKUP(B7405,总表!A:B,2,0),"-")</f>
        <v>房内地毯</v>
      </c>
      <c r="D7405" s="6" t="str">
        <f t="shared" si="461"/>
        <v>房内地毯</v>
      </c>
      <c r="E7405" s="51" t="str">
        <f>IFERROR(VLOOKUP(B7405,总表!A:D,3,0),"-")</f>
        <v>蓝色塑胶垫</v>
      </c>
      <c r="F7405" s="51" t="str">
        <f t="shared" si="462"/>
        <v>蓝色塑胶垫</v>
      </c>
      <c r="H7405" s="6" t="str">
        <f>IF(IFERROR(VLOOKUP(B7405,总表!A:D,4,0),"露易")=0," ",IFERROR(VLOOKUP(B7405,总表!A:D,4,0),"-"))</f>
        <v> </v>
      </c>
      <c r="I7405" s="6" t="str">
        <f t="shared" si="463"/>
        <v> </v>
      </c>
    </row>
    <row r="7406" spans="1:9">
      <c r="A7406" s="6">
        <v>7405</v>
      </c>
      <c r="B7406" s="47" t="str">
        <f t="shared" si="460"/>
        <v>00001CED</v>
      </c>
      <c r="C7406" s="47" t="str">
        <f>IFERROR(VLOOKUP(B7406,总表!A:B,2,0),"-")</f>
        <v>房内地毯</v>
      </c>
      <c r="D7406" s="6" t="str">
        <f t="shared" si="461"/>
        <v>房内地毯</v>
      </c>
      <c r="E7406" s="51" t="str">
        <f>IFERROR(VLOOKUP(B7406,总表!A:D,3,0),"-")</f>
        <v>红色塑胶垫</v>
      </c>
      <c r="F7406" s="51" t="str">
        <f t="shared" si="462"/>
        <v>红色塑胶垫</v>
      </c>
      <c r="H7406" s="6" t="str">
        <f>IF(IFERROR(VLOOKUP(B7406,总表!A:D,4,0),"露易")=0," ",IFERROR(VLOOKUP(B7406,总表!A:D,4,0),"-"))</f>
        <v> </v>
      </c>
      <c r="I7406" s="6" t="str">
        <f t="shared" si="463"/>
        <v> </v>
      </c>
    </row>
    <row r="7407" spans="1:9">
      <c r="A7407" s="6">
        <v>7406</v>
      </c>
      <c r="B7407" s="47" t="str">
        <f t="shared" si="460"/>
        <v>00001CEE</v>
      </c>
      <c r="C7407" s="47" t="str">
        <f>IFERROR(VLOOKUP(B7407,总表!A:B,2,0),"-")</f>
        <v>-</v>
      </c>
      <c r="D7407" s="6" t="str">
        <f t="shared" si="461"/>
        <v>-</v>
      </c>
      <c r="E7407" s="6" t="str">
        <f>IFERROR(VLOOKUP(B7407,总表!A:D,3,0),"-")</f>
        <v>-</v>
      </c>
      <c r="F7407" s="6" t="str">
        <f t="shared" si="462"/>
        <v>-</v>
      </c>
      <c r="H7407" s="6" t="str">
        <f>IF(IFERROR(VLOOKUP(B7407,总表!A:D,4,0),"露易")=0," ",IFERROR(VLOOKUP(B7407,总表!A:D,4,0),"-"))</f>
        <v>-</v>
      </c>
      <c r="I7407" s="6" t="str">
        <f t="shared" si="463"/>
        <v>-</v>
      </c>
    </row>
    <row r="7408" spans="1:9">
      <c r="A7408" s="6">
        <v>7407</v>
      </c>
      <c r="B7408" s="47" t="str">
        <f t="shared" si="460"/>
        <v>00001CEF</v>
      </c>
      <c r="C7408" s="47" t="str">
        <f>IFERROR(VLOOKUP(B7408,总表!A:B,2,0),"-")</f>
        <v>昆虫模型</v>
      </c>
      <c r="D7408" s="6" t="str">
        <f t="shared" si="461"/>
        <v>昆虫模型</v>
      </c>
      <c r="E7408" s="6" t="str">
        <f>IFERROR(VLOOKUP(B7408,总表!A:D,3,0),"-")</f>
        <v>蜈蚣模型</v>
      </c>
      <c r="F7408" s="6" t="str">
        <f t="shared" si="462"/>
        <v>蜈蚣模型</v>
      </c>
      <c r="H7408" s="6" t="str">
        <f>IF(IFERROR(VLOOKUP(B7408,总表!A:D,4,0),"露易")=0," ",IFERROR(VLOOKUP(B7408,总表!A:D,4,0),"-"))</f>
        <v> </v>
      </c>
      <c r="I7408" s="6" t="str">
        <f t="shared" si="463"/>
        <v> </v>
      </c>
    </row>
    <row r="7409" spans="1:9">
      <c r="A7409" s="6">
        <v>7408</v>
      </c>
      <c r="B7409" s="47" t="str">
        <f t="shared" si="460"/>
        <v>00001CF0</v>
      </c>
      <c r="C7409" s="50" t="str">
        <f>IFERROR(VLOOKUP(B7409,总表!A:B,2,0),"-")</f>
        <v>摆设类</v>
      </c>
      <c r="D7409" s="51" t="str">
        <f t="shared" si="461"/>
        <v>摆设类</v>
      </c>
      <c r="E7409" s="6" t="str">
        <f>IFERROR(VLOOKUP(B7409,总表!A:D,3,0),"-")</f>
        <v>石水盆～枫叶～</v>
      </c>
      <c r="F7409" s="6" t="str">
        <f t="shared" si="462"/>
        <v>石水盆～枫叶～</v>
      </c>
      <c r="H7409" s="6" t="str">
        <f>IF(IFERROR(VLOOKUP(B7409,总表!A:D,4,0),"露易")=0," ",IFERROR(VLOOKUP(B7409,总表!A:D,4,0),"-"))</f>
        <v> </v>
      </c>
      <c r="I7409" s="6" t="str">
        <f t="shared" si="463"/>
        <v> </v>
      </c>
    </row>
    <row r="7410" spans="1:9">
      <c r="A7410" s="6">
        <v>7409</v>
      </c>
      <c r="B7410" s="47" t="str">
        <f t="shared" si="460"/>
        <v>00001CF1</v>
      </c>
      <c r="C7410" s="50" t="str">
        <f>IFERROR(VLOOKUP(B7410,总表!A:B,2,0),"-")</f>
        <v>摆设类</v>
      </c>
      <c r="D7410" s="51" t="str">
        <f t="shared" si="461"/>
        <v>摆设类</v>
      </c>
      <c r="E7410" s="6" t="str">
        <f>IFERROR(VLOOKUP(B7410,总表!A:D,3,0),"-")</f>
        <v>石水盆～樱花～</v>
      </c>
      <c r="F7410" s="6" t="str">
        <f t="shared" si="462"/>
        <v>石水盆～樱花～</v>
      </c>
      <c r="H7410" s="6" t="str">
        <f>IF(IFERROR(VLOOKUP(B7410,总表!A:D,4,0),"露易")=0," ",IFERROR(VLOOKUP(B7410,总表!A:D,4,0),"-"))</f>
        <v> </v>
      </c>
      <c r="I7410" s="6" t="str">
        <f t="shared" si="463"/>
        <v> </v>
      </c>
    </row>
    <row r="7411" spans="1:9">
      <c r="A7411" s="6">
        <v>7410</v>
      </c>
      <c r="B7411" s="47" t="str">
        <f t="shared" si="460"/>
        <v>00001CF2</v>
      </c>
      <c r="C7411" s="47" t="str">
        <f>IFERROR(VLOOKUP(B7411,总表!A:B,2,0),"-")</f>
        <v>-</v>
      </c>
      <c r="D7411" s="6" t="str">
        <f t="shared" si="461"/>
        <v>-</v>
      </c>
      <c r="E7411" s="6" t="str">
        <f>IFERROR(VLOOKUP(B7411,总表!A:D,3,0),"-")</f>
        <v>-</v>
      </c>
      <c r="F7411" s="6" t="str">
        <f t="shared" si="462"/>
        <v>-</v>
      </c>
      <c r="H7411" s="6" t="str">
        <f>IF(IFERROR(VLOOKUP(B7411,总表!A:D,4,0),"露易")=0," ",IFERROR(VLOOKUP(B7411,总表!A:D,4,0),"-"))</f>
        <v>-</v>
      </c>
      <c r="I7411" s="6" t="str">
        <f t="shared" si="463"/>
        <v>-</v>
      </c>
    </row>
    <row r="7412" spans="1:9">
      <c r="A7412" s="6">
        <v>7411</v>
      </c>
      <c r="B7412" s="47" t="str">
        <f t="shared" si="460"/>
        <v>00001CF3</v>
      </c>
      <c r="C7412" s="47" t="str">
        <f>IFERROR(VLOOKUP(B7412,总表!A:B,2,0),"-")</f>
        <v>-</v>
      </c>
      <c r="D7412" s="6" t="str">
        <f t="shared" si="461"/>
        <v>-</v>
      </c>
      <c r="E7412" s="6" t="str">
        <f>IFERROR(VLOOKUP(B7412,总表!A:D,3,0),"-")</f>
        <v>-</v>
      </c>
      <c r="F7412" s="6" t="str">
        <f t="shared" si="462"/>
        <v>-</v>
      </c>
      <c r="H7412" s="6" t="str">
        <f>IF(IFERROR(VLOOKUP(B7412,总表!A:D,4,0),"露易")=0," ",IFERROR(VLOOKUP(B7412,总表!A:D,4,0),"-"))</f>
        <v>-</v>
      </c>
      <c r="I7412" s="6" t="str">
        <f t="shared" si="463"/>
        <v>-</v>
      </c>
    </row>
    <row r="7413" spans="1:9">
      <c r="A7413" s="6">
        <v>7412</v>
      </c>
      <c r="B7413" s="47" t="str">
        <f t="shared" si="460"/>
        <v>00001CF4</v>
      </c>
      <c r="C7413" s="47" t="str">
        <f>IFERROR(VLOOKUP(B7413,总表!A:B,2,0),"-")</f>
        <v>帽子类</v>
      </c>
      <c r="D7413" s="6" t="str">
        <f t="shared" si="461"/>
        <v>帽子类</v>
      </c>
      <c r="E7413" s="6" t="str">
        <f>IFERROR(VLOOKUP(B7413,总表!A:D,3,0),"-")</f>
        <v>皇冠</v>
      </c>
      <c r="F7413" s="6" t="str">
        <f t="shared" si="462"/>
        <v>皇冠</v>
      </c>
      <c r="H7413" s="51" t="str">
        <f>IF(IFERROR(VLOOKUP(B7413,总表!A:D,4,0),"露易")=0," ",IFERROR(VLOOKUP(B7413,总表!A:D,4,0),"-"))</f>
        <v>银色</v>
      </c>
      <c r="I7413" s="51" t="str">
        <f t="shared" si="463"/>
        <v>银色</v>
      </c>
    </row>
    <row r="7414" spans="1:9">
      <c r="A7414" s="6">
        <v>7413</v>
      </c>
      <c r="B7414" s="47" t="str">
        <f t="shared" si="460"/>
        <v>00001CF5</v>
      </c>
      <c r="C7414" s="47" t="str">
        <f>IFERROR(VLOOKUP(B7414,总表!A:B,2,0),"-")</f>
        <v>-</v>
      </c>
      <c r="D7414" s="6" t="str">
        <f t="shared" si="461"/>
        <v>-</v>
      </c>
      <c r="E7414" s="6" t="str">
        <f>IFERROR(VLOOKUP(B7414,总表!A:D,3,0),"-")</f>
        <v>-</v>
      </c>
      <c r="F7414" s="6" t="str">
        <f t="shared" si="462"/>
        <v>-</v>
      </c>
      <c r="H7414" s="6" t="str">
        <f>IF(IFERROR(VLOOKUP(B7414,总表!A:D,4,0),"露易")=0," ",IFERROR(VLOOKUP(B7414,总表!A:D,4,0),"-"))</f>
        <v>-</v>
      </c>
      <c r="I7414" s="6" t="str">
        <f t="shared" si="463"/>
        <v>-</v>
      </c>
    </row>
    <row r="7415" spans="1:9">
      <c r="A7415" s="6">
        <v>7414</v>
      </c>
      <c r="B7415" s="47" t="str">
        <f t="shared" si="460"/>
        <v>00001CF6</v>
      </c>
      <c r="C7415" s="47" t="str">
        <f>IFERROR(VLOOKUP(B7415,总表!A:B,2,0),"-")</f>
        <v>-</v>
      </c>
      <c r="D7415" s="6" t="str">
        <f t="shared" si="461"/>
        <v>-</v>
      </c>
      <c r="E7415" s="6" t="str">
        <f>IFERROR(VLOOKUP(B7415,总表!A:D,3,0),"-")</f>
        <v>-</v>
      </c>
      <c r="F7415" s="6" t="str">
        <f t="shared" si="462"/>
        <v>-</v>
      </c>
      <c r="H7415" s="6" t="str">
        <f>IF(IFERROR(VLOOKUP(B7415,总表!A:D,4,0),"露易")=0," ",IFERROR(VLOOKUP(B7415,总表!A:D,4,0),"-"))</f>
        <v>-</v>
      </c>
      <c r="I7415" s="6" t="str">
        <f t="shared" si="463"/>
        <v>-</v>
      </c>
    </row>
    <row r="7416" spans="1:9">
      <c r="A7416" s="6">
        <v>7415</v>
      </c>
      <c r="B7416" s="47" t="str">
        <f t="shared" si="460"/>
        <v>00001CF7</v>
      </c>
      <c r="C7416" s="47" t="str">
        <f>IFERROR(VLOOKUP(B7416,总表!A:B,2,0),"-")</f>
        <v>-</v>
      </c>
      <c r="D7416" s="6" t="str">
        <f t="shared" si="461"/>
        <v>-</v>
      </c>
      <c r="E7416" s="6" t="str">
        <f>IFERROR(VLOOKUP(B7416,总表!A:D,3,0),"-")</f>
        <v>-</v>
      </c>
      <c r="F7416" s="6" t="str">
        <f t="shared" si="462"/>
        <v>-</v>
      </c>
      <c r="H7416" s="6" t="str">
        <f>IF(IFERROR(VLOOKUP(B7416,总表!A:D,4,0),"露易")=0," ",IFERROR(VLOOKUP(B7416,总表!A:D,4,0),"-"))</f>
        <v>-</v>
      </c>
      <c r="I7416" s="6" t="str">
        <f t="shared" si="463"/>
        <v>-</v>
      </c>
    </row>
    <row r="7417" spans="1:9">
      <c r="A7417" s="6">
        <v>7416</v>
      </c>
      <c r="B7417" s="47" t="str">
        <f t="shared" si="460"/>
        <v>00001CF8</v>
      </c>
      <c r="C7417" s="47" t="str">
        <f>IFERROR(VLOOKUP(B7417,总表!A:B,2,0),"-")</f>
        <v>-</v>
      </c>
      <c r="D7417" s="6" t="str">
        <f t="shared" si="461"/>
        <v>-</v>
      </c>
      <c r="E7417" s="6" t="str">
        <f>IFERROR(VLOOKUP(B7417,总表!A:D,3,0),"-")</f>
        <v>-</v>
      </c>
      <c r="F7417" s="6" t="str">
        <f t="shared" si="462"/>
        <v>-</v>
      </c>
      <c r="H7417" s="6" t="str">
        <f>IF(IFERROR(VLOOKUP(B7417,总表!A:D,4,0),"露易")=0," ",IFERROR(VLOOKUP(B7417,总表!A:D,4,0),"-"))</f>
        <v>-</v>
      </c>
      <c r="I7417" s="6" t="str">
        <f t="shared" si="463"/>
        <v>-</v>
      </c>
    </row>
    <row r="7418" spans="1:9">
      <c r="A7418" s="6">
        <v>7417</v>
      </c>
      <c r="B7418" s="47" t="str">
        <f t="shared" si="460"/>
        <v>00001CF9</v>
      </c>
      <c r="C7418" s="47" t="str">
        <f>IFERROR(VLOOKUP(B7418,总表!A:B,2,0),"-")</f>
        <v>-</v>
      </c>
      <c r="D7418" s="6" t="str">
        <f t="shared" si="461"/>
        <v>-</v>
      </c>
      <c r="E7418" s="6" t="str">
        <f>IFERROR(VLOOKUP(B7418,总表!A:D,3,0),"-")</f>
        <v>-</v>
      </c>
      <c r="F7418" s="6" t="str">
        <f t="shared" si="462"/>
        <v>-</v>
      </c>
      <c r="H7418" s="6" t="str">
        <f>IF(IFERROR(VLOOKUP(B7418,总表!A:D,4,0),"露易")=0," ",IFERROR(VLOOKUP(B7418,总表!A:D,4,0),"-"))</f>
        <v>-</v>
      </c>
      <c r="I7418" s="6" t="str">
        <f t="shared" si="463"/>
        <v>-</v>
      </c>
    </row>
    <row r="7419" spans="1:9">
      <c r="A7419" s="6">
        <v>7418</v>
      </c>
      <c r="B7419" s="47" t="str">
        <f t="shared" si="460"/>
        <v>00001CFA</v>
      </c>
      <c r="C7419" s="47" t="str">
        <f>IFERROR(VLOOKUP(B7419,总表!A:B,2,0),"-")</f>
        <v>-</v>
      </c>
      <c r="D7419" s="6" t="str">
        <f t="shared" si="461"/>
        <v>-</v>
      </c>
      <c r="E7419" s="6" t="str">
        <f>IFERROR(VLOOKUP(B7419,总表!A:D,3,0),"-")</f>
        <v>-</v>
      </c>
      <c r="F7419" s="6" t="str">
        <f t="shared" si="462"/>
        <v>-</v>
      </c>
      <c r="H7419" s="6" t="str">
        <f>IF(IFERROR(VLOOKUP(B7419,总表!A:D,4,0),"露易")=0," ",IFERROR(VLOOKUP(B7419,总表!A:D,4,0),"-"))</f>
        <v>-</v>
      </c>
      <c r="I7419" s="6" t="str">
        <f t="shared" si="463"/>
        <v>-</v>
      </c>
    </row>
    <row r="7420" spans="1:9">
      <c r="A7420" s="6">
        <v>7419</v>
      </c>
      <c r="B7420" s="47" t="str">
        <f t="shared" si="460"/>
        <v>00001CFB</v>
      </c>
      <c r="C7420" s="47" t="str">
        <f>IFERROR(VLOOKUP(B7420,总表!A:B,2,0),"-")</f>
        <v>上衣</v>
      </c>
      <c r="D7420" s="6" t="str">
        <f t="shared" si="461"/>
        <v>上衣</v>
      </c>
      <c r="E7420" s="51" t="str">
        <f>IFERROR(VLOOKUP(B7420,总表!A:D,3,0),"-")</f>
        <v>贵族大衣</v>
      </c>
      <c r="F7420" s="51" t="str">
        <f t="shared" si="462"/>
        <v>贵族大衣</v>
      </c>
      <c r="H7420" s="6" t="str">
        <f>IF(IFERROR(VLOOKUP(B7420,总表!A:D,4,0),"露易")=0," ",IFERROR(VLOOKUP(B7420,总表!A:D,4,0),"-"))</f>
        <v>深红色</v>
      </c>
      <c r="I7420" s="6" t="str">
        <f t="shared" si="463"/>
        <v>深红色</v>
      </c>
    </row>
    <row r="7421" spans="1:9">
      <c r="A7421" s="6">
        <v>7420</v>
      </c>
      <c r="B7421" s="47" t="str">
        <f t="shared" si="460"/>
        <v>00001CFC</v>
      </c>
      <c r="C7421" s="47" t="str">
        <f>IFERROR(VLOOKUP(B7421,总表!A:B,2,0),"-")</f>
        <v>上衣</v>
      </c>
      <c r="D7421" s="6" t="str">
        <f t="shared" si="461"/>
        <v>上衣</v>
      </c>
      <c r="E7421" s="51" t="str">
        <f>IFERROR(VLOOKUP(B7421,总表!A:D,3,0),"-")</f>
        <v>贵族大衣</v>
      </c>
      <c r="F7421" s="51" t="str">
        <f t="shared" si="462"/>
        <v>贵族大衣</v>
      </c>
      <c r="H7421" s="6" t="str">
        <f>IF(IFERROR(VLOOKUP(B7421,总表!A:D,4,0),"露易")=0," ",IFERROR(VLOOKUP(B7421,总表!A:D,4,0),"-"))</f>
        <v>白色</v>
      </c>
      <c r="I7421" s="6" t="str">
        <f t="shared" si="463"/>
        <v>白色</v>
      </c>
    </row>
    <row r="7422" spans="1:9">
      <c r="A7422" s="6">
        <v>7421</v>
      </c>
      <c r="B7422" s="47" t="str">
        <f t="shared" si="460"/>
        <v>00001CFD</v>
      </c>
      <c r="C7422" s="47" t="str">
        <f>IFERROR(VLOOKUP(B7422,总表!A:B,2,0),"-")</f>
        <v>上衣</v>
      </c>
      <c r="D7422" s="6" t="str">
        <f t="shared" si="461"/>
        <v>上衣</v>
      </c>
      <c r="E7422" s="51" t="str">
        <f>IFERROR(VLOOKUP(B7422,总表!A:D,3,0),"-")</f>
        <v>贵族大衣</v>
      </c>
      <c r="F7422" s="51" t="str">
        <f t="shared" si="462"/>
        <v>贵族大衣</v>
      </c>
      <c r="H7422" s="51" t="str">
        <f>IF(IFERROR(VLOOKUP(B7422,总表!A:D,4,0),"露易")=0," ",IFERROR(VLOOKUP(B7422,总表!A:D,4,0),"-"))</f>
        <v>蓝色</v>
      </c>
      <c r="I7422" s="51" t="str">
        <f t="shared" si="463"/>
        <v>蓝色</v>
      </c>
    </row>
    <row r="7423" spans="1:9">
      <c r="A7423" s="6">
        <v>7422</v>
      </c>
      <c r="B7423" s="47" t="str">
        <f t="shared" si="460"/>
        <v>00001CFE</v>
      </c>
      <c r="C7423" s="47" t="str">
        <f>IFERROR(VLOOKUP(B7423,总表!A:B,2,0),"-")</f>
        <v>上衣</v>
      </c>
      <c r="D7423" s="6" t="str">
        <f t="shared" si="461"/>
        <v>上衣</v>
      </c>
      <c r="E7423" s="51" t="str">
        <f>IFERROR(VLOOKUP(B7423,总表!A:D,3,0),"-")</f>
        <v>贵族大衣</v>
      </c>
      <c r="F7423" s="51" t="str">
        <f t="shared" si="462"/>
        <v>贵族大衣</v>
      </c>
      <c r="H7423" s="6" t="str">
        <f>IF(IFERROR(VLOOKUP(B7423,总表!A:D,4,0),"露易")=0," ",IFERROR(VLOOKUP(B7423,总表!A:D,4,0),"-"))</f>
        <v>黑色</v>
      </c>
      <c r="I7423" s="6" t="str">
        <f t="shared" si="463"/>
        <v>黑色</v>
      </c>
    </row>
    <row r="7424" spans="1:9">
      <c r="A7424" s="6">
        <v>7423</v>
      </c>
      <c r="B7424" s="47" t="str">
        <f t="shared" si="460"/>
        <v>00001CFF</v>
      </c>
      <c r="C7424" s="47" t="str">
        <f>IFERROR(VLOOKUP(B7424,总表!A:B,2,0),"-")</f>
        <v>上衣</v>
      </c>
      <c r="D7424" s="6" t="str">
        <f t="shared" si="461"/>
        <v>上衣</v>
      </c>
      <c r="E7424" s="51" t="str">
        <f>IFERROR(VLOOKUP(B7424,总表!A:D,3,0),"-")</f>
        <v>贵族大衣</v>
      </c>
      <c r="F7424" s="51" t="str">
        <f t="shared" si="462"/>
        <v>贵族大衣</v>
      </c>
      <c r="H7424" s="6" t="str">
        <f>IF(IFERROR(VLOOKUP(B7424,总表!A:D,4,0),"露易")=0," ",IFERROR(VLOOKUP(B7424,总表!A:D,4,0),"-"))</f>
        <v>紫色</v>
      </c>
      <c r="I7424" s="6" t="str">
        <f t="shared" si="463"/>
        <v>紫色</v>
      </c>
    </row>
    <row r="7425" spans="1:9">
      <c r="A7425" s="6">
        <v>7424</v>
      </c>
      <c r="B7425" s="47" t="str">
        <f t="shared" si="460"/>
        <v>00001D00</v>
      </c>
      <c r="C7425" s="47" t="str">
        <f>IFERROR(VLOOKUP(B7425,总表!A:B,2,0),"-")</f>
        <v>上衣</v>
      </c>
      <c r="D7425" s="6" t="str">
        <f t="shared" si="461"/>
        <v>上衣</v>
      </c>
      <c r="E7425" s="51" t="str">
        <f>IFERROR(VLOOKUP(B7425,总表!A:D,3,0),"-")</f>
        <v>贵族大衣</v>
      </c>
      <c r="F7425" s="51" t="str">
        <f t="shared" si="462"/>
        <v>贵族大衣</v>
      </c>
      <c r="H7425" s="6" t="str">
        <f>IF(IFERROR(VLOOKUP(B7425,总表!A:D,4,0),"露易")=0," ",IFERROR(VLOOKUP(B7425,总表!A:D,4,0),"-"))</f>
        <v>黄色</v>
      </c>
      <c r="I7425" s="6" t="str">
        <f t="shared" si="463"/>
        <v>黄色</v>
      </c>
    </row>
    <row r="7426" spans="1:9">
      <c r="A7426" s="6">
        <v>7425</v>
      </c>
      <c r="B7426" s="47" t="str">
        <f t="shared" ref="B7426:B7489" si="464">DEC2HEX(ROW(A7425),8)</f>
        <v>00001D01</v>
      </c>
      <c r="C7426" s="47" t="str">
        <f>IFERROR(VLOOKUP(B7426,总表!A:B,2,0),"-")</f>
        <v>上衣</v>
      </c>
      <c r="D7426" s="6" t="str">
        <f t="shared" ref="D7426:D7489" si="465">C7426</f>
        <v>上衣</v>
      </c>
      <c r="E7426" s="51" t="str">
        <f>IFERROR(VLOOKUP(B7426,总表!A:D,3,0),"-")</f>
        <v>贵族大衣</v>
      </c>
      <c r="F7426" s="51" t="str">
        <f t="shared" ref="F7426:F7489" si="466">E7426</f>
        <v>贵族大衣</v>
      </c>
      <c r="H7426" s="51" t="str">
        <f>IF(IFERROR(VLOOKUP(B7426,总表!A:D,4,0),"露易")=0," ",IFERROR(VLOOKUP(B7426,总表!A:D,4,0),"-"))</f>
        <v>红色</v>
      </c>
      <c r="I7426" s="51" t="str">
        <f t="shared" ref="I7426:I7489" si="467">H7426</f>
        <v>红色</v>
      </c>
    </row>
    <row r="7427" spans="1:9">
      <c r="A7427" s="6">
        <v>7426</v>
      </c>
      <c r="B7427" s="47" t="str">
        <f t="shared" si="464"/>
        <v>00001D02</v>
      </c>
      <c r="C7427" s="50" t="str">
        <f>IFERROR(VLOOKUP(B7427,总表!A:B,2,0),"-")</f>
        <v>连衣套装</v>
      </c>
      <c r="D7427" s="51" t="str">
        <f t="shared" si="465"/>
        <v>连衣套装</v>
      </c>
      <c r="E7427" s="51" t="str">
        <f>IFERROR(VLOOKUP(B7427,总表!A:D,3,0),"-")</f>
        <v>贵族洋装</v>
      </c>
      <c r="F7427" s="51" t="str">
        <f t="shared" si="466"/>
        <v>贵族洋装</v>
      </c>
      <c r="H7427" s="6" t="str">
        <f>IF(IFERROR(VLOOKUP(B7427,总表!A:D,4,0),"露易")=0," ",IFERROR(VLOOKUP(B7427,总表!A:D,4,0),"-"))</f>
        <v>深红色</v>
      </c>
      <c r="I7427" s="6" t="str">
        <f t="shared" si="467"/>
        <v>深红色</v>
      </c>
    </row>
    <row r="7428" spans="1:9">
      <c r="A7428" s="6">
        <v>7427</v>
      </c>
      <c r="B7428" s="47" t="str">
        <f t="shared" si="464"/>
        <v>00001D03</v>
      </c>
      <c r="C7428" s="50" t="str">
        <f>IFERROR(VLOOKUP(B7428,总表!A:B,2,0),"-")</f>
        <v>连衣套装</v>
      </c>
      <c r="D7428" s="51" t="str">
        <f t="shared" si="465"/>
        <v>连衣套装</v>
      </c>
      <c r="E7428" s="51" t="str">
        <f>IFERROR(VLOOKUP(B7428,总表!A:D,3,0),"-")</f>
        <v>贵族洋装</v>
      </c>
      <c r="F7428" s="51" t="str">
        <f t="shared" si="466"/>
        <v>贵族洋装</v>
      </c>
      <c r="H7428" s="6" t="str">
        <f>IF(IFERROR(VLOOKUP(B7428,总表!A:D,4,0),"露易")=0," ",IFERROR(VLOOKUP(B7428,总表!A:D,4,0),"-"))</f>
        <v>白色</v>
      </c>
      <c r="I7428" s="6" t="str">
        <f t="shared" si="467"/>
        <v>白色</v>
      </c>
    </row>
    <row r="7429" spans="1:9">
      <c r="A7429" s="6">
        <v>7428</v>
      </c>
      <c r="B7429" s="47" t="str">
        <f t="shared" si="464"/>
        <v>00001D04</v>
      </c>
      <c r="C7429" s="50" t="str">
        <f>IFERROR(VLOOKUP(B7429,总表!A:B,2,0),"-")</f>
        <v>连衣套装</v>
      </c>
      <c r="D7429" s="51" t="str">
        <f t="shared" si="465"/>
        <v>连衣套装</v>
      </c>
      <c r="E7429" s="51" t="str">
        <f>IFERROR(VLOOKUP(B7429,总表!A:D,3,0),"-")</f>
        <v>贵族洋装</v>
      </c>
      <c r="F7429" s="51" t="str">
        <f t="shared" si="466"/>
        <v>贵族洋装</v>
      </c>
      <c r="H7429" s="51" t="str">
        <f>IF(IFERROR(VLOOKUP(B7429,总表!A:D,4,0),"露易")=0," ",IFERROR(VLOOKUP(B7429,总表!A:D,4,0),"-"))</f>
        <v>蓝色</v>
      </c>
      <c r="I7429" s="51" t="str">
        <f t="shared" si="467"/>
        <v>蓝色</v>
      </c>
    </row>
    <row r="7430" spans="1:9">
      <c r="A7430" s="6">
        <v>7429</v>
      </c>
      <c r="B7430" s="47" t="str">
        <f t="shared" si="464"/>
        <v>00001D05</v>
      </c>
      <c r="C7430" s="50" t="str">
        <f>IFERROR(VLOOKUP(B7430,总表!A:B,2,0),"-")</f>
        <v>连衣套装</v>
      </c>
      <c r="D7430" s="51" t="str">
        <f t="shared" si="465"/>
        <v>连衣套装</v>
      </c>
      <c r="E7430" s="51" t="str">
        <f>IFERROR(VLOOKUP(B7430,总表!A:D,3,0),"-")</f>
        <v>贵族洋装</v>
      </c>
      <c r="F7430" s="51" t="str">
        <f t="shared" si="466"/>
        <v>贵族洋装</v>
      </c>
      <c r="H7430" s="6" t="str">
        <f>IF(IFERROR(VLOOKUP(B7430,总表!A:D,4,0),"露易")=0," ",IFERROR(VLOOKUP(B7430,总表!A:D,4,0),"-"))</f>
        <v>黑色</v>
      </c>
      <c r="I7430" s="6" t="str">
        <f t="shared" si="467"/>
        <v>黑色</v>
      </c>
    </row>
    <row r="7431" spans="1:9">
      <c r="A7431" s="6">
        <v>7430</v>
      </c>
      <c r="B7431" s="47" t="str">
        <f t="shared" si="464"/>
        <v>00001D06</v>
      </c>
      <c r="C7431" s="50" t="str">
        <f>IFERROR(VLOOKUP(B7431,总表!A:B,2,0),"-")</f>
        <v>连衣套装</v>
      </c>
      <c r="D7431" s="51" t="str">
        <f t="shared" si="465"/>
        <v>连衣套装</v>
      </c>
      <c r="E7431" s="51" t="str">
        <f>IFERROR(VLOOKUP(B7431,总表!A:D,3,0),"-")</f>
        <v>贵族洋装</v>
      </c>
      <c r="F7431" s="51" t="str">
        <f t="shared" si="466"/>
        <v>贵族洋装</v>
      </c>
      <c r="H7431" s="6" t="str">
        <f>IF(IFERROR(VLOOKUP(B7431,总表!A:D,4,0),"露易")=0," ",IFERROR(VLOOKUP(B7431,总表!A:D,4,0),"-"))</f>
        <v>紫色</v>
      </c>
      <c r="I7431" s="6" t="str">
        <f t="shared" si="467"/>
        <v>紫色</v>
      </c>
    </row>
    <row r="7432" spans="1:9">
      <c r="A7432" s="6">
        <v>7431</v>
      </c>
      <c r="B7432" s="47" t="str">
        <f t="shared" si="464"/>
        <v>00001D07</v>
      </c>
      <c r="C7432" s="50" t="str">
        <f>IFERROR(VLOOKUP(B7432,总表!A:B,2,0),"-")</f>
        <v>连衣套装</v>
      </c>
      <c r="D7432" s="51" t="str">
        <f t="shared" si="465"/>
        <v>连衣套装</v>
      </c>
      <c r="E7432" s="51" t="str">
        <f>IFERROR(VLOOKUP(B7432,总表!A:D,3,0),"-")</f>
        <v>贵族洋装</v>
      </c>
      <c r="F7432" s="51" t="str">
        <f t="shared" si="466"/>
        <v>贵族洋装</v>
      </c>
      <c r="H7432" s="6" t="str">
        <f>IF(IFERROR(VLOOKUP(B7432,总表!A:D,4,0),"露易")=0," ",IFERROR(VLOOKUP(B7432,总表!A:D,4,0),"-"))</f>
        <v>黄色</v>
      </c>
      <c r="I7432" s="6" t="str">
        <f t="shared" si="467"/>
        <v>黄色</v>
      </c>
    </row>
    <row r="7433" spans="1:9">
      <c r="A7433" s="6">
        <v>7432</v>
      </c>
      <c r="B7433" s="47" t="str">
        <f t="shared" si="464"/>
        <v>00001D08</v>
      </c>
      <c r="C7433" s="50" t="str">
        <f>IFERROR(VLOOKUP(B7433,总表!A:B,2,0),"-")</f>
        <v>连衣套装</v>
      </c>
      <c r="D7433" s="51" t="str">
        <f t="shared" si="465"/>
        <v>连衣套装</v>
      </c>
      <c r="E7433" s="51" t="str">
        <f>IFERROR(VLOOKUP(B7433,总表!A:D,3,0),"-")</f>
        <v>贵族洋装</v>
      </c>
      <c r="F7433" s="51" t="str">
        <f t="shared" si="466"/>
        <v>贵族洋装</v>
      </c>
      <c r="H7433" s="51" t="str">
        <f>IF(IFERROR(VLOOKUP(B7433,总表!A:D,4,0),"露易")=0," ",IFERROR(VLOOKUP(B7433,总表!A:D,4,0),"-"))</f>
        <v>红色</v>
      </c>
      <c r="I7433" s="51" t="str">
        <f t="shared" si="467"/>
        <v>红色</v>
      </c>
    </row>
    <row r="7434" spans="1:9">
      <c r="A7434" s="6">
        <v>7433</v>
      </c>
      <c r="B7434" s="47" t="str">
        <f t="shared" si="464"/>
        <v>00001D09</v>
      </c>
      <c r="C7434" s="47" t="str">
        <f>IFERROR(VLOOKUP(B7434,总表!A:B,2,0),"-")</f>
        <v>-</v>
      </c>
      <c r="D7434" s="6" t="str">
        <f t="shared" si="465"/>
        <v>-</v>
      </c>
      <c r="E7434" s="6" t="str">
        <f>IFERROR(VLOOKUP(B7434,总表!A:D,3,0),"-")</f>
        <v>-</v>
      </c>
      <c r="F7434" s="6" t="str">
        <f t="shared" si="466"/>
        <v>-</v>
      </c>
      <c r="H7434" s="6" t="str">
        <f>IF(IFERROR(VLOOKUP(B7434,总表!A:D,4,0),"露易")=0," ",IFERROR(VLOOKUP(B7434,总表!A:D,4,0),"-"))</f>
        <v>-</v>
      </c>
      <c r="I7434" s="6" t="str">
        <f t="shared" si="467"/>
        <v>-</v>
      </c>
    </row>
    <row r="7435" spans="1:9">
      <c r="A7435" s="6">
        <v>7434</v>
      </c>
      <c r="B7435" s="47" t="str">
        <f t="shared" si="464"/>
        <v>00001D0A</v>
      </c>
      <c r="C7435" s="47" t="str">
        <f>IFERROR(VLOOKUP(B7435,总表!A:B,2,0),"-")</f>
        <v>-</v>
      </c>
      <c r="D7435" s="6" t="str">
        <f t="shared" si="465"/>
        <v>-</v>
      </c>
      <c r="E7435" s="6" t="str">
        <f>IFERROR(VLOOKUP(B7435,总表!A:D,3,0),"-")</f>
        <v>-</v>
      </c>
      <c r="F7435" s="6" t="str">
        <f t="shared" si="466"/>
        <v>-</v>
      </c>
      <c r="H7435" s="6" t="str">
        <f>IF(IFERROR(VLOOKUP(B7435,总表!A:D,4,0),"露易")=0," ",IFERROR(VLOOKUP(B7435,总表!A:D,4,0),"-"))</f>
        <v>-</v>
      </c>
      <c r="I7435" s="6" t="str">
        <f t="shared" si="467"/>
        <v>-</v>
      </c>
    </row>
    <row r="7436" spans="1:9">
      <c r="A7436" s="6">
        <v>7435</v>
      </c>
      <c r="B7436" s="47" t="str">
        <f t="shared" si="464"/>
        <v>00001D0B</v>
      </c>
      <c r="C7436" s="47" t="str">
        <f>IFERROR(VLOOKUP(B7436,总表!A:B,2,0),"-")</f>
        <v>-</v>
      </c>
      <c r="D7436" s="6" t="str">
        <f t="shared" si="465"/>
        <v>-</v>
      </c>
      <c r="E7436" s="6" t="str">
        <f>IFERROR(VLOOKUP(B7436,总表!A:D,3,0),"-")</f>
        <v>-</v>
      </c>
      <c r="F7436" s="6" t="str">
        <f t="shared" si="466"/>
        <v>-</v>
      </c>
      <c r="H7436" s="6" t="str">
        <f>IF(IFERROR(VLOOKUP(B7436,总表!A:D,4,0),"露易")=0," ",IFERROR(VLOOKUP(B7436,总表!A:D,4,0),"-"))</f>
        <v>-</v>
      </c>
      <c r="I7436" s="6" t="str">
        <f t="shared" si="467"/>
        <v>-</v>
      </c>
    </row>
    <row r="7437" spans="1:9">
      <c r="A7437" s="6">
        <v>7436</v>
      </c>
      <c r="B7437" s="47" t="str">
        <f t="shared" si="464"/>
        <v>00001D0C</v>
      </c>
      <c r="C7437" s="47" t="str">
        <f>IFERROR(VLOOKUP(B7437,总表!A:B,2,0),"-")</f>
        <v>-</v>
      </c>
      <c r="D7437" s="6" t="str">
        <f t="shared" si="465"/>
        <v>-</v>
      </c>
      <c r="E7437" s="6" t="str">
        <f>IFERROR(VLOOKUP(B7437,总表!A:D,3,0),"-")</f>
        <v>-</v>
      </c>
      <c r="F7437" s="6" t="str">
        <f t="shared" si="466"/>
        <v>-</v>
      </c>
      <c r="H7437" s="6" t="str">
        <f>IF(IFERROR(VLOOKUP(B7437,总表!A:D,4,0),"露易")=0," ",IFERROR(VLOOKUP(B7437,总表!A:D,4,0),"-"))</f>
        <v>-</v>
      </c>
      <c r="I7437" s="6" t="str">
        <f t="shared" si="467"/>
        <v>-</v>
      </c>
    </row>
    <row r="7438" spans="1:9">
      <c r="A7438" s="6">
        <v>7437</v>
      </c>
      <c r="B7438" s="47" t="str">
        <f t="shared" si="464"/>
        <v>00001D0D</v>
      </c>
      <c r="C7438" s="47" t="str">
        <f>IFERROR(VLOOKUP(B7438,总表!A:B,2,0),"-")</f>
        <v>-</v>
      </c>
      <c r="D7438" s="6" t="str">
        <f t="shared" si="465"/>
        <v>-</v>
      </c>
      <c r="E7438" s="6" t="str">
        <f>IFERROR(VLOOKUP(B7438,总表!A:D,3,0),"-")</f>
        <v>-</v>
      </c>
      <c r="F7438" s="6" t="str">
        <f t="shared" si="466"/>
        <v>-</v>
      </c>
      <c r="H7438" s="6" t="str">
        <f>IF(IFERROR(VLOOKUP(B7438,总表!A:D,4,0),"露易")=0," ",IFERROR(VLOOKUP(B7438,总表!A:D,4,0),"-"))</f>
        <v>-</v>
      </c>
      <c r="I7438" s="6" t="str">
        <f t="shared" si="467"/>
        <v>-</v>
      </c>
    </row>
    <row r="7439" spans="1:9">
      <c r="A7439" s="6">
        <v>7438</v>
      </c>
      <c r="B7439" s="47" t="str">
        <f t="shared" si="464"/>
        <v>00001D0E</v>
      </c>
      <c r="C7439" s="47" t="str">
        <f>IFERROR(VLOOKUP(B7439,总表!A:B,2,0),"-")</f>
        <v>-</v>
      </c>
      <c r="D7439" s="6" t="str">
        <f t="shared" si="465"/>
        <v>-</v>
      </c>
      <c r="E7439" s="6" t="str">
        <f>IFERROR(VLOOKUP(B7439,总表!A:D,3,0),"-")</f>
        <v>-</v>
      </c>
      <c r="F7439" s="6" t="str">
        <f t="shared" si="466"/>
        <v>-</v>
      </c>
      <c r="H7439" s="6" t="str">
        <f>IF(IFERROR(VLOOKUP(B7439,总表!A:D,4,0),"露易")=0," ",IFERROR(VLOOKUP(B7439,总表!A:D,4,0),"-"))</f>
        <v>-</v>
      </c>
      <c r="I7439" s="6" t="str">
        <f t="shared" si="467"/>
        <v>-</v>
      </c>
    </row>
    <row r="7440" spans="1:9">
      <c r="A7440" s="6">
        <v>7439</v>
      </c>
      <c r="B7440" s="47" t="str">
        <f t="shared" si="464"/>
        <v>00001D0F</v>
      </c>
      <c r="C7440" s="47" t="str">
        <f>IFERROR(VLOOKUP(B7440,总表!A:B,2,0),"-")</f>
        <v>-</v>
      </c>
      <c r="D7440" s="6" t="str">
        <f t="shared" si="465"/>
        <v>-</v>
      </c>
      <c r="E7440" s="6" t="str">
        <f>IFERROR(VLOOKUP(B7440,总表!A:D,3,0),"-")</f>
        <v>-</v>
      </c>
      <c r="F7440" s="6" t="str">
        <f t="shared" si="466"/>
        <v>-</v>
      </c>
      <c r="H7440" s="6" t="str">
        <f>IF(IFERROR(VLOOKUP(B7440,总表!A:D,4,0),"露易")=0," ",IFERROR(VLOOKUP(B7440,总表!A:D,4,0),"-"))</f>
        <v>-</v>
      </c>
      <c r="I7440" s="6" t="str">
        <f t="shared" si="467"/>
        <v>-</v>
      </c>
    </row>
    <row r="7441" spans="1:9">
      <c r="A7441" s="6">
        <v>7440</v>
      </c>
      <c r="B7441" s="47" t="str">
        <f t="shared" si="464"/>
        <v>00001D10</v>
      </c>
      <c r="C7441" s="47" t="str">
        <f>IFERROR(VLOOKUP(B7441,总表!A:B,2,0),"-")</f>
        <v>-</v>
      </c>
      <c r="D7441" s="6" t="str">
        <f t="shared" si="465"/>
        <v>-</v>
      </c>
      <c r="E7441" s="6" t="str">
        <f>IFERROR(VLOOKUP(B7441,总表!A:D,3,0),"-")</f>
        <v>-</v>
      </c>
      <c r="F7441" s="6" t="str">
        <f t="shared" si="466"/>
        <v>-</v>
      </c>
      <c r="H7441" s="6" t="str">
        <f>IF(IFERROR(VLOOKUP(B7441,总表!A:D,4,0),"露易")=0," ",IFERROR(VLOOKUP(B7441,总表!A:D,4,0),"-"))</f>
        <v>-</v>
      </c>
      <c r="I7441" s="6" t="str">
        <f t="shared" si="467"/>
        <v>-</v>
      </c>
    </row>
    <row r="7442" spans="1:9">
      <c r="A7442" s="6">
        <v>7441</v>
      </c>
      <c r="B7442" s="47" t="str">
        <f t="shared" si="464"/>
        <v>00001D11</v>
      </c>
      <c r="C7442" s="47" t="str">
        <f>IFERROR(VLOOKUP(B7442,总表!A:B,2,0),"-")</f>
        <v>-</v>
      </c>
      <c r="D7442" s="6" t="str">
        <f t="shared" si="465"/>
        <v>-</v>
      </c>
      <c r="E7442" s="6" t="str">
        <f>IFERROR(VLOOKUP(B7442,总表!A:D,3,0),"-")</f>
        <v>-</v>
      </c>
      <c r="F7442" s="6" t="str">
        <f t="shared" si="466"/>
        <v>-</v>
      </c>
      <c r="H7442" s="6" t="str">
        <f>IF(IFERROR(VLOOKUP(B7442,总表!A:D,4,0),"露易")=0," ",IFERROR(VLOOKUP(B7442,总表!A:D,4,0),"-"))</f>
        <v>-</v>
      </c>
      <c r="I7442" s="6" t="str">
        <f t="shared" si="467"/>
        <v>-</v>
      </c>
    </row>
    <row r="7443" spans="1:9">
      <c r="A7443" s="6">
        <v>7442</v>
      </c>
      <c r="B7443" s="47" t="str">
        <f t="shared" si="464"/>
        <v>00001D12</v>
      </c>
      <c r="C7443" s="47" t="str">
        <f>IFERROR(VLOOKUP(B7443,总表!A:B,2,0),"-")</f>
        <v>-</v>
      </c>
      <c r="D7443" s="6" t="str">
        <f t="shared" si="465"/>
        <v>-</v>
      </c>
      <c r="E7443" s="6" t="str">
        <f>IFERROR(VLOOKUP(B7443,总表!A:D,3,0),"-")</f>
        <v>-</v>
      </c>
      <c r="F7443" s="6" t="str">
        <f t="shared" si="466"/>
        <v>-</v>
      </c>
      <c r="H7443" s="6" t="str">
        <f>IF(IFERROR(VLOOKUP(B7443,总表!A:D,4,0),"露易")=0," ",IFERROR(VLOOKUP(B7443,总表!A:D,4,0),"-"))</f>
        <v>-</v>
      </c>
      <c r="I7443" s="6" t="str">
        <f t="shared" si="467"/>
        <v>-</v>
      </c>
    </row>
    <row r="7444" spans="1:9">
      <c r="A7444" s="6">
        <v>7443</v>
      </c>
      <c r="B7444" s="47" t="str">
        <f t="shared" si="464"/>
        <v>00001D13</v>
      </c>
      <c r="C7444" s="47" t="str">
        <f>IFERROR(VLOOKUP(B7444,总表!A:B,2,0),"-")</f>
        <v>-</v>
      </c>
      <c r="D7444" s="6" t="str">
        <f t="shared" si="465"/>
        <v>-</v>
      </c>
      <c r="E7444" s="6" t="str">
        <f>IFERROR(VLOOKUP(B7444,总表!A:D,3,0),"-")</f>
        <v>-</v>
      </c>
      <c r="F7444" s="6" t="str">
        <f t="shared" si="466"/>
        <v>-</v>
      </c>
      <c r="H7444" s="6" t="str">
        <f>IF(IFERROR(VLOOKUP(B7444,总表!A:D,4,0),"露易")=0," ",IFERROR(VLOOKUP(B7444,总表!A:D,4,0),"-"))</f>
        <v>-</v>
      </c>
      <c r="I7444" s="6" t="str">
        <f t="shared" si="467"/>
        <v>-</v>
      </c>
    </row>
    <row r="7445" spans="1:9">
      <c r="A7445" s="6">
        <v>7444</v>
      </c>
      <c r="B7445" s="47" t="str">
        <f t="shared" si="464"/>
        <v>00001D14</v>
      </c>
      <c r="C7445" s="47" t="str">
        <f>IFERROR(VLOOKUP(B7445,总表!A:B,2,0),"-")</f>
        <v>-</v>
      </c>
      <c r="D7445" s="6" t="str">
        <f t="shared" si="465"/>
        <v>-</v>
      </c>
      <c r="E7445" s="6" t="str">
        <f>IFERROR(VLOOKUP(B7445,总表!A:D,3,0),"-")</f>
        <v>-</v>
      </c>
      <c r="F7445" s="6" t="str">
        <f t="shared" si="466"/>
        <v>-</v>
      </c>
      <c r="H7445" s="6" t="str">
        <f>IF(IFERROR(VLOOKUP(B7445,总表!A:D,4,0),"露易")=0," ",IFERROR(VLOOKUP(B7445,总表!A:D,4,0),"-"))</f>
        <v>-</v>
      </c>
      <c r="I7445" s="6" t="str">
        <f t="shared" si="467"/>
        <v>-</v>
      </c>
    </row>
    <row r="7446" spans="1:9">
      <c r="A7446" s="6">
        <v>7445</v>
      </c>
      <c r="B7446" s="47" t="str">
        <f t="shared" si="464"/>
        <v>00001D15</v>
      </c>
      <c r="C7446" s="50" t="str">
        <f>IFERROR(VLOOKUP(B7446,总表!A:B,2,0),"-")</f>
        <v>连衣套装</v>
      </c>
      <c r="D7446" s="51" t="str">
        <f t="shared" si="465"/>
        <v>连衣套装</v>
      </c>
      <c r="E7446" s="6" t="str">
        <f>IFERROR(VLOOKUP(B7446,总表!A:D,3,0),"-")</f>
        <v>酒店服务生制服</v>
      </c>
      <c r="F7446" s="6" t="str">
        <f t="shared" si="466"/>
        <v>酒店服务生制服</v>
      </c>
      <c r="H7446" s="51" t="str">
        <f>IF(IFERROR(VLOOKUP(B7446,总表!A:D,4,0),"露易")=0," ",IFERROR(VLOOKUP(B7446,总表!A:D,4,0),"-"))</f>
        <v>红色</v>
      </c>
      <c r="I7446" s="51" t="str">
        <f t="shared" si="467"/>
        <v>红色</v>
      </c>
    </row>
    <row r="7447" spans="1:9">
      <c r="A7447" s="6">
        <v>7446</v>
      </c>
      <c r="B7447" s="47" t="str">
        <f t="shared" si="464"/>
        <v>00001D16</v>
      </c>
      <c r="C7447" s="50" t="str">
        <f>IFERROR(VLOOKUP(B7447,总表!A:B,2,0),"-")</f>
        <v>连衣套装</v>
      </c>
      <c r="D7447" s="51" t="str">
        <f t="shared" si="465"/>
        <v>连衣套装</v>
      </c>
      <c r="E7447" s="6" t="str">
        <f>IFERROR(VLOOKUP(B7447,总表!A:D,3,0),"-")</f>
        <v>酒店服务生制服</v>
      </c>
      <c r="F7447" s="6" t="str">
        <f t="shared" si="466"/>
        <v>酒店服务生制服</v>
      </c>
      <c r="H7447" s="6" t="str">
        <f>IF(IFERROR(VLOOKUP(B7447,总表!A:D,4,0),"露易")=0," ",IFERROR(VLOOKUP(B7447,总表!A:D,4,0),"-"))</f>
        <v>白色</v>
      </c>
      <c r="I7447" s="6" t="str">
        <f t="shared" si="467"/>
        <v>白色</v>
      </c>
    </row>
    <row r="7448" spans="1:9">
      <c r="A7448" s="6">
        <v>7447</v>
      </c>
      <c r="B7448" s="47" t="str">
        <f t="shared" si="464"/>
        <v>00001D17</v>
      </c>
      <c r="C7448" s="50" t="str">
        <f>IFERROR(VLOOKUP(B7448,总表!A:B,2,0),"-")</f>
        <v>连衣套装</v>
      </c>
      <c r="D7448" s="51" t="str">
        <f t="shared" si="465"/>
        <v>连衣套装</v>
      </c>
      <c r="E7448" s="6" t="str">
        <f>IFERROR(VLOOKUP(B7448,总表!A:D,3,0),"-")</f>
        <v>酒店服务生制服</v>
      </c>
      <c r="F7448" s="6" t="str">
        <f t="shared" si="466"/>
        <v>酒店服务生制服</v>
      </c>
      <c r="H7448" s="6" t="str">
        <f>IF(IFERROR(VLOOKUP(B7448,总表!A:D,4,0),"露易")=0," ",IFERROR(VLOOKUP(B7448,总表!A:D,4,0),"-"))</f>
        <v>棕色</v>
      </c>
      <c r="I7448" s="6" t="str">
        <f t="shared" si="467"/>
        <v>棕色</v>
      </c>
    </row>
    <row r="7449" spans="1:9">
      <c r="A7449" s="6">
        <v>7448</v>
      </c>
      <c r="B7449" s="47" t="str">
        <f t="shared" si="464"/>
        <v>00001D18</v>
      </c>
      <c r="C7449" s="50" t="str">
        <f>IFERROR(VLOOKUP(B7449,总表!A:B,2,0),"-")</f>
        <v>连衣套装</v>
      </c>
      <c r="D7449" s="51" t="str">
        <f t="shared" si="465"/>
        <v>连衣套装</v>
      </c>
      <c r="E7449" s="6" t="str">
        <f>IFERROR(VLOOKUP(B7449,总表!A:D,3,0),"-")</f>
        <v>酒店服务生制服</v>
      </c>
      <c r="F7449" s="6" t="str">
        <f t="shared" si="466"/>
        <v>酒店服务生制服</v>
      </c>
      <c r="H7449" s="6" t="str">
        <f>IF(IFERROR(VLOOKUP(B7449,总表!A:D,4,0),"露易")=0," ",IFERROR(VLOOKUP(B7449,总表!A:D,4,0),"-"))</f>
        <v>浅蓝色</v>
      </c>
      <c r="I7449" s="6" t="str">
        <f t="shared" si="467"/>
        <v>浅蓝色</v>
      </c>
    </row>
    <row r="7450" spans="1:9">
      <c r="A7450" s="6">
        <v>7449</v>
      </c>
      <c r="B7450" s="47" t="str">
        <f t="shared" si="464"/>
        <v>00001D19</v>
      </c>
      <c r="C7450" s="47" t="str">
        <f>IFERROR(VLOOKUP(B7450,总表!A:B,2,0),"-")</f>
        <v>上衣</v>
      </c>
      <c r="D7450" s="6" t="str">
        <f t="shared" si="465"/>
        <v>上衣</v>
      </c>
      <c r="E7450" s="51" t="str">
        <f>IFERROR(VLOOKUP(B7450,总表!A:D,3,0),"-")</f>
        <v>骑兵队制服</v>
      </c>
      <c r="F7450" s="51" t="str">
        <f t="shared" si="466"/>
        <v>骑兵队制服</v>
      </c>
      <c r="H7450" s="51" t="str">
        <f>IF(IFERROR(VLOOKUP(B7450,总表!A:D,4,0),"露易")=0," ",IFERROR(VLOOKUP(B7450,总表!A:D,4,0),"-"))</f>
        <v>蓝色</v>
      </c>
      <c r="I7450" s="51" t="str">
        <f t="shared" si="467"/>
        <v>蓝色</v>
      </c>
    </row>
    <row r="7451" spans="1:9">
      <c r="A7451" s="6">
        <v>7450</v>
      </c>
      <c r="B7451" s="47" t="str">
        <f t="shared" si="464"/>
        <v>00001D1A</v>
      </c>
      <c r="C7451" s="47" t="str">
        <f>IFERROR(VLOOKUP(B7451,总表!A:B,2,0),"-")</f>
        <v>上衣</v>
      </c>
      <c r="D7451" s="6" t="str">
        <f t="shared" si="465"/>
        <v>上衣</v>
      </c>
      <c r="E7451" s="51" t="str">
        <f>IFERROR(VLOOKUP(B7451,总表!A:D,3,0),"-")</f>
        <v>骑兵队制服</v>
      </c>
      <c r="F7451" s="51" t="str">
        <f t="shared" si="466"/>
        <v>骑兵队制服</v>
      </c>
      <c r="H7451" s="51" t="str">
        <f>IF(IFERROR(VLOOKUP(B7451,总表!A:D,4,0),"露易")=0," ",IFERROR(VLOOKUP(B7451,总表!A:D,4,0),"-"))</f>
        <v>绿色</v>
      </c>
      <c r="I7451" s="51" t="str">
        <f t="shared" si="467"/>
        <v>绿色</v>
      </c>
    </row>
    <row r="7452" spans="1:9">
      <c r="A7452" s="6">
        <v>7451</v>
      </c>
      <c r="B7452" s="47" t="str">
        <f t="shared" si="464"/>
        <v>00001D1B</v>
      </c>
      <c r="C7452" s="47" t="str">
        <f>IFERROR(VLOOKUP(B7452,总表!A:B,2,0),"-")</f>
        <v>上衣</v>
      </c>
      <c r="D7452" s="6" t="str">
        <f t="shared" si="465"/>
        <v>上衣</v>
      </c>
      <c r="E7452" s="51" t="str">
        <f>IFERROR(VLOOKUP(B7452,总表!A:D,3,0),"-")</f>
        <v>骑兵队制服</v>
      </c>
      <c r="F7452" s="51" t="str">
        <f t="shared" si="466"/>
        <v>骑兵队制服</v>
      </c>
      <c r="H7452" s="6" t="str">
        <f>IF(IFERROR(VLOOKUP(B7452,总表!A:D,4,0),"露易")=0," ",IFERROR(VLOOKUP(B7452,总表!A:D,4,0),"-"))</f>
        <v>白色</v>
      </c>
      <c r="I7452" s="6" t="str">
        <f t="shared" si="467"/>
        <v>白色</v>
      </c>
    </row>
    <row r="7453" spans="1:9">
      <c r="A7453" s="6">
        <v>7452</v>
      </c>
      <c r="B7453" s="47" t="str">
        <f t="shared" si="464"/>
        <v>00001D1C</v>
      </c>
      <c r="C7453" s="50" t="str">
        <f>IFERROR(VLOOKUP(B7453,总表!A:B,2,0),"-")</f>
        <v>摆设类</v>
      </c>
      <c r="D7453" s="51" t="str">
        <f t="shared" si="465"/>
        <v>摆设类</v>
      </c>
      <c r="E7453" s="6" t="str">
        <f>IFERROR(VLOOKUP(B7453,总表!A:D,3,0),"-")</f>
        <v>狸猫摆饰</v>
      </c>
      <c r="F7453" s="6" t="str">
        <f t="shared" si="466"/>
        <v>狸猫摆饰</v>
      </c>
      <c r="H7453" s="6" t="str">
        <f>IF(IFERROR(VLOOKUP(B7453,总表!A:D,4,0),"露易")=0," ",IFERROR(VLOOKUP(B7453,总表!A:D,4,0),"-"))</f>
        <v> </v>
      </c>
      <c r="I7453" s="6" t="str">
        <f t="shared" si="467"/>
        <v> </v>
      </c>
    </row>
    <row r="7454" spans="1:9">
      <c r="A7454" s="6">
        <v>7453</v>
      </c>
      <c r="B7454" s="47" t="str">
        <f t="shared" si="464"/>
        <v>00001D1D</v>
      </c>
      <c r="C7454" s="50" t="str">
        <f>IFERROR(VLOOKUP(B7454,总表!A:B,2,0),"-")</f>
        <v>摆设类</v>
      </c>
      <c r="D7454" s="51" t="str">
        <f t="shared" si="465"/>
        <v>摆设类</v>
      </c>
      <c r="E7454" s="51" t="str">
        <f>IFERROR(VLOOKUP(B7454,总表!A:D,3,0),"-")</f>
        <v>铝合金箱</v>
      </c>
      <c r="F7454" s="51" t="str">
        <f t="shared" si="466"/>
        <v>铝合金箱</v>
      </c>
      <c r="H7454" s="6" t="str">
        <f>IF(IFERROR(VLOOKUP(B7454,总表!A:D,4,0),"露易")=0," ",IFERROR(VLOOKUP(B7454,总表!A:D,4,0),"-"))</f>
        <v> </v>
      </c>
      <c r="I7454" s="6" t="str">
        <f t="shared" si="467"/>
        <v> </v>
      </c>
    </row>
    <row r="7455" spans="1:9">
      <c r="A7455" s="6">
        <v>7454</v>
      </c>
      <c r="B7455" s="47" t="str">
        <f t="shared" si="464"/>
        <v>00001D1E</v>
      </c>
      <c r="C7455" s="50" t="str">
        <f>IFERROR(VLOOKUP(B7455,总表!A:B,2,0),"-")</f>
        <v>摆设类</v>
      </c>
      <c r="D7455" s="51" t="str">
        <f t="shared" si="465"/>
        <v>摆设类</v>
      </c>
      <c r="E7455" s="6" t="str">
        <f>IFERROR(VLOOKUP(B7455,总表!A:D,3,0),"-")</f>
        <v>木制工具箱</v>
      </c>
      <c r="F7455" s="6" t="str">
        <f t="shared" si="466"/>
        <v>木制工具箱</v>
      </c>
      <c r="H7455" s="6" t="str">
        <f>IF(IFERROR(VLOOKUP(B7455,总表!A:D,4,0),"露易")=0," ",IFERROR(VLOOKUP(B7455,总表!A:D,4,0),"-"))</f>
        <v> </v>
      </c>
      <c r="I7455" s="6" t="str">
        <f t="shared" si="467"/>
        <v> </v>
      </c>
    </row>
    <row r="7456" spans="1:9">
      <c r="A7456" s="6">
        <v>7455</v>
      </c>
      <c r="B7456" s="47" t="str">
        <f t="shared" si="464"/>
        <v>00001D1F</v>
      </c>
      <c r="C7456" s="47" t="str">
        <f>IFERROR(VLOOKUP(B7456,总表!A:B,2,0),"-")</f>
        <v>-</v>
      </c>
      <c r="D7456" s="6" t="str">
        <f t="shared" si="465"/>
        <v>-</v>
      </c>
      <c r="E7456" s="6" t="str">
        <f>IFERROR(VLOOKUP(B7456,总表!A:D,3,0),"-")</f>
        <v>-</v>
      </c>
      <c r="F7456" s="6" t="str">
        <f t="shared" si="466"/>
        <v>-</v>
      </c>
      <c r="H7456" s="6" t="str">
        <f>IF(IFERROR(VLOOKUP(B7456,总表!A:D,4,0),"露易")=0," ",IFERROR(VLOOKUP(B7456,总表!A:D,4,0),"-"))</f>
        <v>-</v>
      </c>
      <c r="I7456" s="6" t="str">
        <f t="shared" si="467"/>
        <v>-</v>
      </c>
    </row>
    <row r="7457" spans="1:9">
      <c r="A7457" s="6">
        <v>7456</v>
      </c>
      <c r="B7457" s="47" t="str">
        <f t="shared" si="464"/>
        <v>00001D20</v>
      </c>
      <c r="C7457" s="47" t="str">
        <f>IFERROR(VLOOKUP(B7457,总表!A:B,2,0),"-")</f>
        <v>房内地毯</v>
      </c>
      <c r="D7457" s="6" t="str">
        <f t="shared" si="465"/>
        <v>房内地毯</v>
      </c>
      <c r="E7457" s="51" t="str">
        <f>IFERROR(VLOOKUP(B7457,总表!A:D,3,0),"-")</f>
        <v>单色波浪地毯</v>
      </c>
      <c r="F7457" s="51" t="str">
        <f t="shared" si="466"/>
        <v>单色波浪地毯</v>
      </c>
      <c r="H7457" s="6" t="str">
        <f>IF(IFERROR(VLOOKUP(B7457,总表!A:D,4,0),"露易")=0," ",IFERROR(VLOOKUP(B7457,总表!A:D,4,0),"-"))</f>
        <v> </v>
      </c>
      <c r="I7457" s="6" t="str">
        <f t="shared" si="467"/>
        <v> </v>
      </c>
    </row>
    <row r="7458" spans="1:9">
      <c r="A7458" s="6">
        <v>7457</v>
      </c>
      <c r="B7458" s="47" t="str">
        <f t="shared" si="464"/>
        <v>00001D21</v>
      </c>
      <c r="C7458" s="47" t="str">
        <f>IFERROR(VLOOKUP(B7458,总表!A:B,2,0),"-")</f>
        <v>房内地毯</v>
      </c>
      <c r="D7458" s="6" t="str">
        <f t="shared" si="465"/>
        <v>房内地毯</v>
      </c>
      <c r="E7458" s="51" t="str">
        <f>IFERROR(VLOOKUP(B7458,总表!A:D,3,0),"-")</f>
        <v>红色波浪地毯</v>
      </c>
      <c r="F7458" s="51" t="str">
        <f t="shared" si="466"/>
        <v>红色波浪地毯</v>
      </c>
      <c r="H7458" s="6" t="str">
        <f>IF(IFERROR(VLOOKUP(B7458,总表!A:D,4,0),"露易")=0," ",IFERROR(VLOOKUP(B7458,总表!A:D,4,0),"-"))</f>
        <v> </v>
      </c>
      <c r="I7458" s="6" t="str">
        <f t="shared" si="467"/>
        <v> </v>
      </c>
    </row>
    <row r="7459" spans="1:9">
      <c r="A7459" s="6">
        <v>7458</v>
      </c>
      <c r="B7459" s="47" t="str">
        <f t="shared" si="464"/>
        <v>00001D22</v>
      </c>
      <c r="C7459" s="47" t="str">
        <f>IFERROR(VLOOKUP(B7459,总表!A:B,2,0),"-")</f>
        <v>房内地毯</v>
      </c>
      <c r="D7459" s="6" t="str">
        <f t="shared" si="465"/>
        <v>房内地毯</v>
      </c>
      <c r="E7459" s="51" t="str">
        <f>IFERROR(VLOOKUP(B7459,总表!A:D,3,0),"-")</f>
        <v>蓝色波浪地毯</v>
      </c>
      <c r="F7459" s="51" t="str">
        <f t="shared" si="466"/>
        <v>蓝色波浪地毯</v>
      </c>
      <c r="H7459" s="6" t="str">
        <f>IF(IFERROR(VLOOKUP(B7459,总表!A:D,4,0),"露易")=0," ",IFERROR(VLOOKUP(B7459,总表!A:D,4,0),"-"))</f>
        <v> </v>
      </c>
      <c r="I7459" s="6" t="str">
        <f t="shared" si="467"/>
        <v> </v>
      </c>
    </row>
    <row r="7460" spans="1:9">
      <c r="A7460" s="6">
        <v>7459</v>
      </c>
      <c r="B7460" s="47" t="str">
        <f t="shared" si="464"/>
        <v>00001D23</v>
      </c>
      <c r="C7460" s="47" t="str">
        <f>IFERROR(VLOOKUP(B7460,总表!A:B,2,0),"-")</f>
        <v>-</v>
      </c>
      <c r="D7460" s="6" t="str">
        <f t="shared" si="465"/>
        <v>-</v>
      </c>
      <c r="E7460" s="6" t="str">
        <f>IFERROR(VLOOKUP(B7460,总表!A:D,3,0),"-")</f>
        <v>-</v>
      </c>
      <c r="F7460" s="6" t="str">
        <f t="shared" si="466"/>
        <v>-</v>
      </c>
      <c r="H7460" s="6" t="str">
        <f>IF(IFERROR(VLOOKUP(B7460,总表!A:D,4,0),"露易")=0," ",IFERROR(VLOOKUP(B7460,总表!A:D,4,0),"-"))</f>
        <v>-</v>
      </c>
      <c r="I7460" s="6" t="str">
        <f t="shared" si="467"/>
        <v>-</v>
      </c>
    </row>
    <row r="7461" spans="1:9">
      <c r="A7461" s="6">
        <v>7460</v>
      </c>
      <c r="B7461" s="47" t="str">
        <f t="shared" si="464"/>
        <v>00001D24</v>
      </c>
      <c r="C7461" s="47" t="str">
        <f>IFERROR(VLOOKUP(B7461,总表!A:B,2,0),"-")</f>
        <v>-</v>
      </c>
      <c r="D7461" s="6" t="str">
        <f t="shared" si="465"/>
        <v>-</v>
      </c>
      <c r="E7461" s="6" t="str">
        <f>IFERROR(VLOOKUP(B7461,总表!A:D,3,0),"-")</f>
        <v>-</v>
      </c>
      <c r="F7461" s="6" t="str">
        <f t="shared" si="466"/>
        <v>-</v>
      </c>
      <c r="H7461" s="6" t="str">
        <f>IF(IFERROR(VLOOKUP(B7461,总表!A:D,4,0),"露易")=0," ",IFERROR(VLOOKUP(B7461,总表!A:D,4,0),"-"))</f>
        <v>-</v>
      </c>
      <c r="I7461" s="6" t="str">
        <f t="shared" si="467"/>
        <v>-</v>
      </c>
    </row>
    <row r="7462" spans="1:9">
      <c r="A7462" s="6">
        <v>7461</v>
      </c>
      <c r="B7462" s="47" t="str">
        <f t="shared" si="464"/>
        <v>00001D25</v>
      </c>
      <c r="C7462" s="47" t="str">
        <f>IFERROR(VLOOKUP(B7462,总表!A:B,2,0),"-")</f>
        <v>-</v>
      </c>
      <c r="D7462" s="6" t="str">
        <f t="shared" si="465"/>
        <v>-</v>
      </c>
      <c r="E7462" s="6" t="str">
        <f>IFERROR(VLOOKUP(B7462,总表!A:D,3,0),"-")</f>
        <v>-</v>
      </c>
      <c r="F7462" s="6" t="str">
        <f t="shared" si="466"/>
        <v>-</v>
      </c>
      <c r="H7462" s="6" t="str">
        <f>IF(IFERROR(VLOOKUP(B7462,总表!A:D,4,0),"露易")=0," ",IFERROR(VLOOKUP(B7462,总表!A:D,4,0),"-"))</f>
        <v>-</v>
      </c>
      <c r="I7462" s="6" t="str">
        <f t="shared" si="467"/>
        <v>-</v>
      </c>
    </row>
    <row r="7463" spans="1:9">
      <c r="A7463" s="6">
        <v>7462</v>
      </c>
      <c r="B7463" s="47" t="str">
        <f t="shared" si="464"/>
        <v>00001D26</v>
      </c>
      <c r="C7463" s="47" t="str">
        <f>IFERROR(VLOOKUP(B7463,总表!A:B,2,0),"-")</f>
        <v>房内地毯</v>
      </c>
      <c r="D7463" s="6" t="str">
        <f t="shared" si="465"/>
        <v>房内地毯</v>
      </c>
      <c r="E7463" s="6" t="str">
        <f>IFERROR(VLOOKUP(B7463,总表!A:D,3,0),"-")</f>
        <v>黄色格纹布地毯</v>
      </c>
      <c r="F7463" s="6" t="str">
        <f t="shared" si="466"/>
        <v>黄色格纹布地毯</v>
      </c>
      <c r="H7463" s="6" t="str">
        <f>IF(IFERROR(VLOOKUP(B7463,总表!A:D,4,0),"露易")=0," ",IFERROR(VLOOKUP(B7463,总表!A:D,4,0),"-"))</f>
        <v> </v>
      </c>
      <c r="I7463" s="6" t="str">
        <f t="shared" si="467"/>
        <v> </v>
      </c>
    </row>
    <row r="7464" spans="1:9">
      <c r="A7464" s="6">
        <v>7463</v>
      </c>
      <c r="B7464" s="47" t="str">
        <f t="shared" si="464"/>
        <v>00001D27</v>
      </c>
      <c r="C7464" s="47" t="str">
        <f>IFERROR(VLOOKUP(B7464,总表!A:B,2,0),"-")</f>
        <v>房内地毯</v>
      </c>
      <c r="D7464" s="6" t="str">
        <f t="shared" si="465"/>
        <v>房内地毯</v>
      </c>
      <c r="E7464" s="6" t="str">
        <f>IFERROR(VLOOKUP(B7464,总表!A:D,3,0),"-")</f>
        <v>桃红色格纹布地毯</v>
      </c>
      <c r="F7464" s="6" t="str">
        <f t="shared" si="466"/>
        <v>桃红色格纹布地毯</v>
      </c>
      <c r="H7464" s="6" t="str">
        <f>IF(IFERROR(VLOOKUP(B7464,总表!A:D,4,0),"露易")=0," ",IFERROR(VLOOKUP(B7464,总表!A:D,4,0),"-"))</f>
        <v> </v>
      </c>
      <c r="I7464" s="6" t="str">
        <f t="shared" si="467"/>
        <v> </v>
      </c>
    </row>
    <row r="7465" spans="1:9">
      <c r="A7465" s="6">
        <v>7464</v>
      </c>
      <c r="B7465" s="47" t="str">
        <f t="shared" si="464"/>
        <v>00001D28</v>
      </c>
      <c r="C7465" s="47" t="str">
        <f>IFERROR(VLOOKUP(B7465,总表!A:B,2,0),"-")</f>
        <v>房内地毯</v>
      </c>
      <c r="D7465" s="6" t="str">
        <f t="shared" si="465"/>
        <v>房内地毯</v>
      </c>
      <c r="E7465" s="51" t="str">
        <f>IFERROR(VLOOKUP(B7465,总表!A:D,3,0),"-")</f>
        <v>绿色格纹布地毯</v>
      </c>
      <c r="F7465" s="51" t="str">
        <f t="shared" si="466"/>
        <v>绿色格纹布地毯</v>
      </c>
      <c r="H7465" s="6" t="str">
        <f>IF(IFERROR(VLOOKUP(B7465,总表!A:D,4,0),"露易")=0," ",IFERROR(VLOOKUP(B7465,总表!A:D,4,0),"-"))</f>
        <v> </v>
      </c>
      <c r="I7465" s="6" t="str">
        <f t="shared" si="467"/>
        <v> </v>
      </c>
    </row>
    <row r="7466" spans="1:9">
      <c r="A7466" s="6">
        <v>7465</v>
      </c>
      <c r="B7466" s="47" t="str">
        <f t="shared" si="464"/>
        <v>00001D29</v>
      </c>
      <c r="C7466" s="47" t="str">
        <f>IFERROR(VLOOKUP(B7466,总表!A:B,2,0),"-")</f>
        <v>房内地毯</v>
      </c>
      <c r="D7466" s="6" t="str">
        <f t="shared" si="465"/>
        <v>房内地毯</v>
      </c>
      <c r="E7466" s="51" t="str">
        <f>IFERROR(VLOOKUP(B7466,总表!A:D,3,0),"-")</f>
        <v>红色点点地毯</v>
      </c>
      <c r="F7466" s="51" t="str">
        <f t="shared" si="466"/>
        <v>红色点点地毯</v>
      </c>
      <c r="H7466" s="6" t="str">
        <f>IF(IFERROR(VLOOKUP(B7466,总表!A:D,4,0),"露易")=0," ",IFERROR(VLOOKUP(B7466,总表!A:D,4,0),"-"))</f>
        <v> </v>
      </c>
      <c r="I7466" s="6" t="str">
        <f t="shared" si="467"/>
        <v> </v>
      </c>
    </row>
    <row r="7467" spans="1:9">
      <c r="A7467" s="6">
        <v>7466</v>
      </c>
      <c r="B7467" s="47" t="str">
        <f t="shared" si="464"/>
        <v>00001D2A</v>
      </c>
      <c r="C7467" s="47" t="str">
        <f>IFERROR(VLOOKUP(B7467,总表!A:B,2,0),"-")</f>
        <v>房内地毯</v>
      </c>
      <c r="D7467" s="6" t="str">
        <f t="shared" si="465"/>
        <v>房内地毯</v>
      </c>
      <c r="E7467" s="6" t="str">
        <f>IFERROR(VLOOKUP(B7467,总表!A:D,3,0),"-")</f>
        <v>复古点点地毯</v>
      </c>
      <c r="F7467" s="6" t="str">
        <f t="shared" si="466"/>
        <v>复古点点地毯</v>
      </c>
      <c r="H7467" s="6" t="str">
        <f>IF(IFERROR(VLOOKUP(B7467,总表!A:D,4,0),"露易")=0," ",IFERROR(VLOOKUP(B7467,总表!A:D,4,0),"-"))</f>
        <v> </v>
      </c>
      <c r="I7467" s="6" t="str">
        <f t="shared" si="467"/>
        <v> </v>
      </c>
    </row>
    <row r="7468" spans="1:9">
      <c r="A7468" s="6">
        <v>7467</v>
      </c>
      <c r="B7468" s="47" t="str">
        <f t="shared" si="464"/>
        <v>00001D2B</v>
      </c>
      <c r="C7468" s="47" t="str">
        <f>IFERROR(VLOOKUP(B7468,总表!A:B,2,0),"-")</f>
        <v>房内地毯</v>
      </c>
      <c r="D7468" s="6" t="str">
        <f t="shared" si="465"/>
        <v>房内地毯</v>
      </c>
      <c r="E7468" s="51" t="str">
        <f>IFERROR(VLOOKUP(B7468,总表!A:D,3,0),"-")</f>
        <v>蓝色点点地毯</v>
      </c>
      <c r="F7468" s="51" t="str">
        <f t="shared" si="466"/>
        <v>蓝色点点地毯</v>
      </c>
      <c r="H7468" s="6" t="str">
        <f>IF(IFERROR(VLOOKUP(B7468,总表!A:D,4,0),"露易")=0," ",IFERROR(VLOOKUP(B7468,总表!A:D,4,0),"-"))</f>
        <v> </v>
      </c>
      <c r="I7468" s="6" t="str">
        <f t="shared" si="467"/>
        <v> </v>
      </c>
    </row>
    <row r="7469" spans="1:9">
      <c r="A7469" s="6">
        <v>7468</v>
      </c>
      <c r="B7469" s="47" t="str">
        <f t="shared" si="464"/>
        <v>00001D2C</v>
      </c>
      <c r="C7469" s="47" t="str">
        <f>IFERROR(VLOOKUP(B7469,总表!A:B,2,0),"-")</f>
        <v>-</v>
      </c>
      <c r="D7469" s="6" t="str">
        <f t="shared" si="465"/>
        <v>-</v>
      </c>
      <c r="E7469" s="6" t="str">
        <f>IFERROR(VLOOKUP(B7469,总表!A:D,3,0),"-")</f>
        <v>-</v>
      </c>
      <c r="F7469" s="6" t="str">
        <f t="shared" si="466"/>
        <v>-</v>
      </c>
      <c r="H7469" s="6" t="str">
        <f>IF(IFERROR(VLOOKUP(B7469,总表!A:D,4,0),"露易")=0," ",IFERROR(VLOOKUP(B7469,总表!A:D,4,0),"-"))</f>
        <v>-</v>
      </c>
      <c r="I7469" s="6" t="str">
        <f t="shared" si="467"/>
        <v>-</v>
      </c>
    </row>
    <row r="7470" spans="1:9">
      <c r="A7470" s="6">
        <v>7469</v>
      </c>
      <c r="B7470" s="47" t="str">
        <f t="shared" si="464"/>
        <v>00001D2D</v>
      </c>
      <c r="C7470" s="47" t="str">
        <f>IFERROR(VLOOKUP(B7470,总表!A:B,2,0),"-")</f>
        <v>-</v>
      </c>
      <c r="D7470" s="6" t="str">
        <f t="shared" si="465"/>
        <v>-</v>
      </c>
      <c r="E7470" s="6" t="str">
        <f>IFERROR(VLOOKUP(B7470,总表!A:D,3,0),"-")</f>
        <v>-</v>
      </c>
      <c r="F7470" s="6" t="str">
        <f t="shared" si="466"/>
        <v>-</v>
      </c>
      <c r="H7470" s="6" t="str">
        <f>IF(IFERROR(VLOOKUP(B7470,总表!A:D,4,0),"露易")=0," ",IFERROR(VLOOKUP(B7470,总表!A:D,4,0),"-"))</f>
        <v>-</v>
      </c>
      <c r="I7470" s="6" t="str">
        <f t="shared" si="467"/>
        <v>-</v>
      </c>
    </row>
    <row r="7471" spans="1:9">
      <c r="A7471" s="6">
        <v>7470</v>
      </c>
      <c r="B7471" s="47" t="str">
        <f t="shared" si="464"/>
        <v>00001D2E</v>
      </c>
      <c r="C7471" s="47" t="str">
        <f>IFERROR(VLOOKUP(B7471,总表!A:B,2,0),"-")</f>
        <v>背包类</v>
      </c>
      <c r="D7471" s="6" t="str">
        <f t="shared" si="465"/>
        <v>背包类</v>
      </c>
      <c r="E7471" s="51" t="str">
        <f>IFERROR(VLOOKUP(B7471,总表!A:D,3,0),"-")</f>
        <v>邮差包</v>
      </c>
      <c r="F7471" s="51" t="str">
        <f t="shared" si="466"/>
        <v>邮差包</v>
      </c>
      <c r="H7471" s="51" t="str">
        <f>IF(IFERROR(VLOOKUP(B7471,总表!A:D,4,0),"露易")=0," ",IFERROR(VLOOKUP(B7471,总表!A:D,4,0),"-"))</f>
        <v>绿色</v>
      </c>
      <c r="I7471" s="51" t="str">
        <f t="shared" si="467"/>
        <v>绿色</v>
      </c>
    </row>
    <row r="7472" spans="1:9">
      <c r="A7472" s="6">
        <v>7471</v>
      </c>
      <c r="B7472" s="47" t="str">
        <f t="shared" si="464"/>
        <v>00001D2F</v>
      </c>
      <c r="C7472" s="47" t="str">
        <f>IFERROR(VLOOKUP(B7472,总表!A:B,2,0),"-")</f>
        <v>背包类</v>
      </c>
      <c r="D7472" s="6" t="str">
        <f t="shared" si="465"/>
        <v>背包类</v>
      </c>
      <c r="E7472" s="6" t="str">
        <f>IFERROR(VLOOKUP(B7472,总表!A:D,3,0),"-")</f>
        <v>防水背包</v>
      </c>
      <c r="F7472" s="6" t="str">
        <f t="shared" si="466"/>
        <v>防水背包</v>
      </c>
      <c r="H7472" s="6" t="str">
        <f>IF(IFERROR(VLOOKUP(B7472,总表!A:D,4,0),"露易")=0," ",IFERROR(VLOOKUP(B7472,总表!A:D,4,0),"-"))</f>
        <v>黄色</v>
      </c>
      <c r="I7472" s="6" t="str">
        <f t="shared" si="467"/>
        <v>黄色</v>
      </c>
    </row>
    <row r="7473" spans="1:9">
      <c r="A7473" s="6">
        <v>7472</v>
      </c>
      <c r="B7473" s="47" t="str">
        <f t="shared" si="464"/>
        <v>00001D30</v>
      </c>
      <c r="C7473" s="47" t="str">
        <f>IFERROR(VLOOKUP(B7473,总表!A:B,2,0),"-")</f>
        <v>-</v>
      </c>
      <c r="D7473" s="6" t="str">
        <f t="shared" si="465"/>
        <v>-</v>
      </c>
      <c r="E7473" s="6" t="str">
        <f>IFERROR(VLOOKUP(B7473,总表!A:D,3,0),"-")</f>
        <v>-</v>
      </c>
      <c r="F7473" s="6" t="str">
        <f t="shared" si="466"/>
        <v>-</v>
      </c>
      <c r="H7473" s="6" t="str">
        <f>IF(IFERROR(VLOOKUP(B7473,总表!A:D,4,0),"露易")=0," ",IFERROR(VLOOKUP(B7473,总表!A:D,4,0),"-"))</f>
        <v>-</v>
      </c>
      <c r="I7473" s="6" t="str">
        <f t="shared" si="467"/>
        <v>-</v>
      </c>
    </row>
    <row r="7474" spans="1:9">
      <c r="A7474" s="6">
        <v>7473</v>
      </c>
      <c r="B7474" s="47" t="str">
        <f t="shared" si="464"/>
        <v>00001D31</v>
      </c>
      <c r="C7474" s="47" t="str">
        <f>IFERROR(VLOOKUP(B7474,总表!A:B,2,0),"-")</f>
        <v>-</v>
      </c>
      <c r="D7474" s="6" t="str">
        <f t="shared" si="465"/>
        <v>-</v>
      </c>
      <c r="E7474" s="6" t="str">
        <f>IFERROR(VLOOKUP(B7474,总表!A:D,3,0),"-")</f>
        <v>-</v>
      </c>
      <c r="F7474" s="6" t="str">
        <f t="shared" si="466"/>
        <v>-</v>
      </c>
      <c r="H7474" s="6" t="str">
        <f>IF(IFERROR(VLOOKUP(B7474,总表!A:D,4,0),"露易")=0," ",IFERROR(VLOOKUP(B7474,总表!A:D,4,0),"-"))</f>
        <v>-</v>
      </c>
      <c r="I7474" s="6" t="str">
        <f t="shared" si="467"/>
        <v>-</v>
      </c>
    </row>
    <row r="7475" spans="1:9">
      <c r="A7475" s="6">
        <v>7474</v>
      </c>
      <c r="B7475" s="47" t="str">
        <f t="shared" si="464"/>
        <v>00001D32</v>
      </c>
      <c r="C7475" s="47" t="str">
        <f>IFERROR(VLOOKUP(B7475,总表!A:B,2,0),"-")</f>
        <v>-</v>
      </c>
      <c r="D7475" s="6" t="str">
        <f t="shared" si="465"/>
        <v>-</v>
      </c>
      <c r="E7475" s="6" t="str">
        <f>IFERROR(VLOOKUP(B7475,总表!A:D,3,0),"-")</f>
        <v>-</v>
      </c>
      <c r="F7475" s="6" t="str">
        <f t="shared" si="466"/>
        <v>-</v>
      </c>
      <c r="H7475" s="6" t="str">
        <f>IF(IFERROR(VLOOKUP(B7475,总表!A:D,4,0),"露易")=0," ",IFERROR(VLOOKUP(B7475,总表!A:D,4,0),"-"))</f>
        <v>-</v>
      </c>
      <c r="I7475" s="6" t="str">
        <f t="shared" si="467"/>
        <v>-</v>
      </c>
    </row>
    <row r="7476" spans="1:9">
      <c r="A7476" s="6">
        <v>7475</v>
      </c>
      <c r="B7476" s="47" t="str">
        <f t="shared" si="464"/>
        <v>00001D33</v>
      </c>
      <c r="C7476" s="47" t="str">
        <f>IFERROR(VLOOKUP(B7476,总表!A:B,2,0),"-")</f>
        <v>-</v>
      </c>
      <c r="D7476" s="6" t="str">
        <f t="shared" si="465"/>
        <v>-</v>
      </c>
      <c r="E7476" s="6" t="str">
        <f>IFERROR(VLOOKUP(B7476,总表!A:D,3,0),"-")</f>
        <v>-</v>
      </c>
      <c r="F7476" s="6" t="str">
        <f t="shared" si="466"/>
        <v>-</v>
      </c>
      <c r="H7476" s="6" t="str">
        <f>IF(IFERROR(VLOOKUP(B7476,总表!A:D,4,0),"露易")=0," ",IFERROR(VLOOKUP(B7476,总表!A:D,4,0),"-"))</f>
        <v>-</v>
      </c>
      <c r="I7476" s="6" t="str">
        <f t="shared" si="467"/>
        <v>-</v>
      </c>
    </row>
    <row r="7477" spans="1:9">
      <c r="A7477" s="6">
        <v>7476</v>
      </c>
      <c r="B7477" s="47" t="str">
        <f t="shared" si="464"/>
        <v>00001D34</v>
      </c>
      <c r="C7477" s="47" t="str">
        <f>IFERROR(VLOOKUP(B7477,总表!A:B,2,0),"-")</f>
        <v>背包类</v>
      </c>
      <c r="D7477" s="6" t="str">
        <f t="shared" si="465"/>
        <v>背包类</v>
      </c>
      <c r="E7477" s="6" t="str">
        <f>IFERROR(VLOOKUP(B7477,总表!A:D,3,0),"-")</f>
        <v>皮革单肩包</v>
      </c>
      <c r="F7477" s="6" t="str">
        <f t="shared" si="466"/>
        <v>皮革单肩包</v>
      </c>
      <c r="H7477" s="6" t="str">
        <f>IF(IFERROR(VLOOKUP(B7477,总表!A:D,4,0),"露易")=0," ",IFERROR(VLOOKUP(B7477,总表!A:D,4,0),"-"))</f>
        <v>棕色</v>
      </c>
      <c r="I7477" s="6" t="str">
        <f t="shared" si="467"/>
        <v>棕色</v>
      </c>
    </row>
    <row r="7478" spans="1:9">
      <c r="A7478" s="6">
        <v>7477</v>
      </c>
      <c r="B7478" s="47" t="str">
        <f t="shared" si="464"/>
        <v>00001D35</v>
      </c>
      <c r="C7478" s="47" t="str">
        <f>IFERROR(VLOOKUP(B7478,总表!A:B,2,0),"-")</f>
        <v>背包类</v>
      </c>
      <c r="D7478" s="6" t="str">
        <f t="shared" si="465"/>
        <v>背包类</v>
      </c>
      <c r="E7478" s="51" t="str">
        <f>IFERROR(VLOOKUP(B7478,总表!A:D,3,0),"-")</f>
        <v>鱼形斜挎包</v>
      </c>
      <c r="F7478" s="51" t="str">
        <f t="shared" si="466"/>
        <v>鱼形斜挎包</v>
      </c>
      <c r="H7478" s="51" t="str">
        <f>IF(IFERROR(VLOOKUP(B7478,总表!A:D,4,0),"露易")=0," ",IFERROR(VLOOKUP(B7478,总表!A:D,4,0),"-"))</f>
        <v>蓝色</v>
      </c>
      <c r="I7478" s="51" t="str">
        <f t="shared" si="467"/>
        <v>蓝色</v>
      </c>
    </row>
    <row r="7479" spans="1:9">
      <c r="A7479" s="6">
        <v>7478</v>
      </c>
      <c r="B7479" s="47" t="str">
        <f t="shared" si="464"/>
        <v>00001D36</v>
      </c>
      <c r="C7479" s="47" t="str">
        <f>IFERROR(VLOOKUP(B7479,总表!A:B,2,0),"-")</f>
        <v>背包类</v>
      </c>
      <c r="D7479" s="6" t="str">
        <f t="shared" si="465"/>
        <v>背包类</v>
      </c>
      <c r="E7479" s="51" t="str">
        <f>IFERROR(VLOOKUP(B7479,总表!A:D,3,0),"-")</f>
        <v>钓鱼包</v>
      </c>
      <c r="F7479" s="51" t="str">
        <f t="shared" si="466"/>
        <v>钓鱼包</v>
      </c>
      <c r="H7479" s="51" t="str">
        <f>IF(IFERROR(VLOOKUP(B7479,总表!A:D,4,0),"露易")=0," ",IFERROR(VLOOKUP(B7479,总表!A:D,4,0),"-"))</f>
        <v>蓝色</v>
      </c>
      <c r="I7479" s="51" t="str">
        <f t="shared" si="467"/>
        <v>蓝色</v>
      </c>
    </row>
    <row r="7480" spans="1:9">
      <c r="A7480" s="6">
        <v>7479</v>
      </c>
      <c r="B7480" s="47" t="str">
        <f t="shared" si="464"/>
        <v>00001D37</v>
      </c>
      <c r="C7480" s="47" t="str">
        <f>IFERROR(VLOOKUP(B7480,总表!A:B,2,0),"-")</f>
        <v>背包类</v>
      </c>
      <c r="D7480" s="6" t="str">
        <f t="shared" si="465"/>
        <v>背包类</v>
      </c>
      <c r="E7480" s="6" t="str">
        <f>IFERROR(VLOOKUP(B7480,总表!A:D,3,0),"-")</f>
        <v>虫虫观察箱</v>
      </c>
      <c r="F7480" s="6" t="str">
        <f t="shared" si="466"/>
        <v>虫虫观察箱</v>
      </c>
      <c r="H7480" s="51" t="str">
        <f>IF(IFERROR(VLOOKUP(B7480,总表!A:D,4,0),"露易")=0," ",IFERROR(VLOOKUP(B7480,总表!A:D,4,0),"-"))</f>
        <v>绿色</v>
      </c>
      <c r="I7480" s="51" t="str">
        <f t="shared" si="467"/>
        <v>绿色</v>
      </c>
    </row>
    <row r="7481" spans="1:9">
      <c r="A7481" s="6">
        <v>7480</v>
      </c>
      <c r="B7481" s="47" t="str">
        <f t="shared" si="464"/>
        <v>00001D38</v>
      </c>
      <c r="C7481" s="47" t="str">
        <f>IFERROR(VLOOKUP(B7481,总表!A:B,2,0),"-")</f>
        <v>背包类</v>
      </c>
      <c r="D7481" s="6" t="str">
        <f t="shared" si="465"/>
        <v>背包类</v>
      </c>
      <c r="E7481" s="6" t="str">
        <f>IFERROR(VLOOKUP(B7481,总表!A:D,3,0),"-")</f>
        <v>仿毛皮包</v>
      </c>
      <c r="F7481" s="6" t="str">
        <f t="shared" si="466"/>
        <v>仿毛皮包</v>
      </c>
      <c r="H7481" s="6" t="str">
        <f>IF(IFERROR(VLOOKUP(B7481,总表!A:D,4,0),"露易")=0," ",IFERROR(VLOOKUP(B7481,总表!A:D,4,0),"-"))</f>
        <v>粉红</v>
      </c>
      <c r="I7481" s="6" t="str">
        <f t="shared" si="467"/>
        <v>粉红</v>
      </c>
    </row>
    <row r="7482" spans="1:9">
      <c r="A7482" s="6">
        <v>7481</v>
      </c>
      <c r="B7482" s="47" t="str">
        <f t="shared" si="464"/>
        <v>00001D39</v>
      </c>
      <c r="C7482" s="47" t="str">
        <f>IFERROR(VLOOKUP(B7482,总表!A:B,2,0),"-")</f>
        <v>背包类</v>
      </c>
      <c r="D7482" s="6" t="str">
        <f t="shared" si="465"/>
        <v>背包类</v>
      </c>
      <c r="E7482" s="6" t="str">
        <f>IFERROR(VLOOKUP(B7482,总表!A:D,3,0),"-")</f>
        <v>皮革流苏包</v>
      </c>
      <c r="F7482" s="6" t="str">
        <f t="shared" si="466"/>
        <v>皮革流苏包</v>
      </c>
      <c r="H7482" s="51" t="str">
        <f>IF(IFERROR(VLOOKUP(B7482,总表!A:D,4,0),"露易")=0," ",IFERROR(VLOOKUP(B7482,总表!A:D,4,0),"-"))</f>
        <v>驼色</v>
      </c>
      <c r="I7482" s="51" t="str">
        <f t="shared" si="467"/>
        <v>驼色</v>
      </c>
    </row>
    <row r="7483" spans="1:9">
      <c r="A7483" s="6">
        <v>7482</v>
      </c>
      <c r="B7483" s="47" t="str">
        <f t="shared" si="464"/>
        <v>00001D3A</v>
      </c>
      <c r="C7483" s="47" t="str">
        <f>IFERROR(VLOOKUP(B7483,总表!A:B,2,0),"-")</f>
        <v>背包类</v>
      </c>
      <c r="D7483" s="6" t="str">
        <f t="shared" si="465"/>
        <v>背包类</v>
      </c>
      <c r="E7483" s="51" t="str">
        <f>IFERROR(VLOOKUP(B7483,总表!A:D,3,0),"-")</f>
        <v>编织斜挎包</v>
      </c>
      <c r="F7483" s="51" t="str">
        <f t="shared" si="466"/>
        <v>编织斜挎包</v>
      </c>
      <c r="H7483" s="51" t="str">
        <f>IF(IFERROR(VLOOKUP(B7483,总表!A:D,4,0),"露易")=0," ",IFERROR(VLOOKUP(B7483,总表!A:D,4,0),"-"))</f>
        <v>绿色</v>
      </c>
      <c r="I7483" s="51" t="str">
        <f t="shared" si="467"/>
        <v>绿色</v>
      </c>
    </row>
    <row r="7484" spans="1:9">
      <c r="A7484" s="6">
        <v>7483</v>
      </c>
      <c r="B7484" s="47" t="str">
        <f t="shared" si="464"/>
        <v>00001D3B</v>
      </c>
      <c r="C7484" s="47" t="str">
        <f>IFERROR(VLOOKUP(B7484,总表!A:B,2,0),"-")</f>
        <v>背包类</v>
      </c>
      <c r="D7484" s="6" t="str">
        <f t="shared" si="465"/>
        <v>背包类</v>
      </c>
      <c r="E7484" s="6" t="str">
        <f>IFERROR(VLOOKUP(B7484,总表!A:D,3,0),"-")</f>
        <v>腰包</v>
      </c>
      <c r="F7484" s="6" t="str">
        <f t="shared" si="466"/>
        <v>腰包</v>
      </c>
      <c r="H7484" s="6" t="str">
        <f>IF(IFERROR(VLOOKUP(B7484,总表!A:D,4,0),"露易")=0," ",IFERROR(VLOOKUP(B7484,总表!A:D,4,0),"-"))</f>
        <v>粉红</v>
      </c>
      <c r="I7484" s="6" t="str">
        <f t="shared" si="467"/>
        <v>粉红</v>
      </c>
    </row>
    <row r="7485" spans="1:9">
      <c r="A7485" s="6">
        <v>7484</v>
      </c>
      <c r="B7485" s="47" t="str">
        <f t="shared" si="464"/>
        <v>00001D3C</v>
      </c>
      <c r="C7485" s="47" t="str">
        <f>IFERROR(VLOOKUP(B7485,总表!A:B,2,0),"-")</f>
        <v>背包类</v>
      </c>
      <c r="D7485" s="6" t="str">
        <f t="shared" si="465"/>
        <v>背包类</v>
      </c>
      <c r="E7485" s="6" t="str">
        <f>IFERROR(VLOOKUP(B7485,总表!A:D,3,0),"-")</f>
        <v>皮革胸包</v>
      </c>
      <c r="F7485" s="6" t="str">
        <f t="shared" si="466"/>
        <v>皮革胸包</v>
      </c>
      <c r="H7485" s="6" t="str">
        <f>IF(IFERROR(VLOOKUP(B7485,总表!A:D,4,0),"露易")=0," ",IFERROR(VLOOKUP(B7485,总表!A:D,4,0),"-"))</f>
        <v>海军蓝</v>
      </c>
      <c r="I7485" s="6" t="str">
        <f t="shared" si="467"/>
        <v>海军蓝</v>
      </c>
    </row>
    <row r="7486" spans="1:9">
      <c r="A7486" s="6">
        <v>7485</v>
      </c>
      <c r="B7486" s="47" t="str">
        <f t="shared" si="464"/>
        <v>00001D3D</v>
      </c>
      <c r="C7486" s="47" t="str">
        <f>IFERROR(VLOOKUP(B7486,总表!A:B,2,0),"-")</f>
        <v>背包类</v>
      </c>
      <c r="D7486" s="6" t="str">
        <f t="shared" si="465"/>
        <v>背包类</v>
      </c>
      <c r="E7486" s="6" t="str">
        <f>IFERROR(VLOOKUP(B7486,总表!A:D,3,0),"-")</f>
        <v>斜挎圆筒运动包</v>
      </c>
      <c r="F7486" s="6" t="str">
        <f t="shared" si="466"/>
        <v>斜挎圆筒运动包</v>
      </c>
      <c r="H7486" s="51" t="str">
        <f>IF(IFERROR(VLOOKUP(B7486,总表!A:D,4,0),"露易")=0," ",IFERROR(VLOOKUP(B7486,总表!A:D,4,0),"-"))</f>
        <v>红色</v>
      </c>
      <c r="I7486" s="51" t="str">
        <f t="shared" si="467"/>
        <v>红色</v>
      </c>
    </row>
    <row r="7487" spans="1:9">
      <c r="A7487" s="6">
        <v>7486</v>
      </c>
      <c r="B7487" s="47" t="str">
        <f t="shared" si="464"/>
        <v>00001D3E</v>
      </c>
      <c r="C7487" s="47" t="str">
        <f>IFERROR(VLOOKUP(B7487,总表!A:B,2,0),"-")</f>
        <v>背包类</v>
      </c>
      <c r="D7487" s="6" t="str">
        <f t="shared" si="465"/>
        <v>背包类</v>
      </c>
      <c r="E7487" s="6" t="str">
        <f>IFERROR(VLOOKUP(B7487,总表!A:D,3,0),"-")</f>
        <v>春天波点单肩包</v>
      </c>
      <c r="F7487" s="6" t="str">
        <f t="shared" si="466"/>
        <v>春天波点单肩包</v>
      </c>
      <c r="H7487" s="51" t="str">
        <f>IF(IFERROR(VLOOKUP(B7487,总表!A:D,4,0),"露易")=0," ",IFERROR(VLOOKUP(B7487,总表!A:D,4,0),"-"))</f>
        <v>缤纷色</v>
      </c>
      <c r="I7487" s="51" t="str">
        <f t="shared" si="467"/>
        <v>缤纷色</v>
      </c>
    </row>
    <row r="7488" spans="1:9">
      <c r="A7488" s="6">
        <v>7487</v>
      </c>
      <c r="B7488" s="47" t="str">
        <f t="shared" si="464"/>
        <v>00001D3F</v>
      </c>
      <c r="C7488" s="47" t="str">
        <f>IFERROR(VLOOKUP(B7488,总表!A:B,2,0),"-")</f>
        <v>背包类</v>
      </c>
      <c r="D7488" s="6" t="str">
        <f t="shared" si="465"/>
        <v>背包类</v>
      </c>
      <c r="E7488" s="6" t="str">
        <f>IFERROR(VLOOKUP(B7488,总表!A:D,3,0),"-")</f>
        <v>帆布单肩包</v>
      </c>
      <c r="F7488" s="6" t="str">
        <f t="shared" si="466"/>
        <v>帆布单肩包</v>
      </c>
      <c r="H7488" s="51" t="str">
        <f>IF(IFERROR(VLOOKUP(B7488,总表!A:D,4,0),"露易")=0," ",IFERROR(VLOOKUP(B7488,总表!A:D,4,0),"-"))</f>
        <v>蓝色</v>
      </c>
      <c r="I7488" s="51" t="str">
        <f t="shared" si="467"/>
        <v>蓝色</v>
      </c>
    </row>
    <row r="7489" spans="1:9">
      <c r="A7489" s="6">
        <v>7488</v>
      </c>
      <c r="B7489" s="47" t="str">
        <f t="shared" si="464"/>
        <v>00001D40</v>
      </c>
      <c r="C7489" s="47" t="str">
        <f>IFERROR(VLOOKUP(B7489,总表!A:B,2,0),"-")</f>
        <v>背包类</v>
      </c>
      <c r="D7489" s="6" t="str">
        <f t="shared" si="465"/>
        <v>背包类</v>
      </c>
      <c r="E7489" s="6" t="str">
        <f>IFERROR(VLOOKUP(B7489,总表!A:D,3,0),"-")</f>
        <v>藤编斜挎包</v>
      </c>
      <c r="F7489" s="6" t="str">
        <f t="shared" si="466"/>
        <v>藤编斜挎包</v>
      </c>
      <c r="H7489" s="6" t="str">
        <f>IF(IFERROR(VLOOKUP(B7489,总表!A:D,4,0),"露易")=0," ",IFERROR(VLOOKUP(B7489,总表!A:D,4,0),"-"))</f>
        <v>棕色</v>
      </c>
      <c r="I7489" s="6" t="str">
        <f t="shared" si="467"/>
        <v>棕色</v>
      </c>
    </row>
    <row r="7490" spans="1:9">
      <c r="A7490" s="6">
        <v>7489</v>
      </c>
      <c r="B7490" s="47" t="str">
        <f t="shared" ref="B7490:B7553" si="468">DEC2HEX(ROW(A7489),8)</f>
        <v>00001D41</v>
      </c>
      <c r="C7490" s="47" t="str">
        <f>IFERROR(VLOOKUP(B7490,总表!A:B,2,0),"-")</f>
        <v>背包类</v>
      </c>
      <c r="D7490" s="6" t="str">
        <f t="shared" ref="D7490:D7553" si="469">C7490</f>
        <v>背包类</v>
      </c>
      <c r="E7490" s="6" t="str">
        <f>IFERROR(VLOOKUP(B7490,总表!A:D,3,0),"-")</f>
        <v>星星斜挎包</v>
      </c>
      <c r="F7490" s="6" t="str">
        <f t="shared" ref="F7490:F7553" si="470">E7490</f>
        <v>星星斜挎包</v>
      </c>
      <c r="H7490" s="6" t="str">
        <f>IF(IFERROR(VLOOKUP(B7490,总表!A:D,4,0),"露易")=0," ",IFERROR(VLOOKUP(B7490,总表!A:D,4,0),"-"))</f>
        <v>黄色</v>
      </c>
      <c r="I7490" s="6" t="str">
        <f t="shared" ref="I7490:I7553" si="471">H7490</f>
        <v>黄色</v>
      </c>
    </row>
    <row r="7491" spans="1:9">
      <c r="A7491" s="6">
        <v>7490</v>
      </c>
      <c r="B7491" s="47" t="str">
        <f t="shared" si="468"/>
        <v>00001D42</v>
      </c>
      <c r="C7491" s="47" t="str">
        <f>IFERROR(VLOOKUP(B7491,总表!A:B,2,0),"-")</f>
        <v>背包类</v>
      </c>
      <c r="D7491" s="6" t="str">
        <f t="shared" si="469"/>
        <v>背包类</v>
      </c>
      <c r="E7491" s="51" t="str">
        <f>IFERROR(VLOOKUP(B7491,总表!A:D,3,0),"-")</f>
        <v>樱花斜挎包</v>
      </c>
      <c r="F7491" s="51" t="str">
        <f t="shared" si="470"/>
        <v>樱花斜挎包</v>
      </c>
      <c r="H7491" s="6" t="str">
        <f>IF(IFERROR(VLOOKUP(B7491,总表!A:D,4,0),"露易")=0," ",IFERROR(VLOOKUP(B7491,总表!A:D,4,0),"-"))</f>
        <v>粉红</v>
      </c>
      <c r="I7491" s="6" t="str">
        <f t="shared" si="471"/>
        <v>粉红</v>
      </c>
    </row>
    <row r="7492" spans="1:9">
      <c r="A7492" s="6">
        <v>7491</v>
      </c>
      <c r="B7492" s="47" t="str">
        <f t="shared" si="468"/>
        <v>00001D43</v>
      </c>
      <c r="C7492" s="47" t="str">
        <f>IFERROR(VLOOKUP(B7492,总表!A:B,2,0),"-")</f>
        <v>背包类</v>
      </c>
      <c r="D7492" s="6" t="str">
        <f t="shared" si="469"/>
        <v>背包类</v>
      </c>
      <c r="E7492" s="51" t="str">
        <f>IFERROR(VLOOKUP(B7492,总表!A:D,3,0),"-")</f>
        <v>枫叶斜挎包</v>
      </c>
      <c r="F7492" s="51" t="str">
        <f t="shared" si="470"/>
        <v>枫叶斜挎包</v>
      </c>
      <c r="H7492" s="51" t="str">
        <f>IF(IFERROR(VLOOKUP(B7492,总表!A:D,4,0),"露易")=0," ",IFERROR(VLOOKUP(B7492,总表!A:D,4,0),"-"))</f>
        <v>红色</v>
      </c>
      <c r="I7492" s="51" t="str">
        <f t="shared" si="471"/>
        <v>红色</v>
      </c>
    </row>
    <row r="7493" spans="1:9">
      <c r="A7493" s="6">
        <v>7492</v>
      </c>
      <c r="B7493" s="47" t="str">
        <f t="shared" si="468"/>
        <v>00001D44</v>
      </c>
      <c r="C7493" s="47" t="str">
        <f>IFERROR(VLOOKUP(B7493,总表!A:B,2,0),"-")</f>
        <v>背包类</v>
      </c>
      <c r="D7493" s="6" t="str">
        <f t="shared" si="469"/>
        <v>背包类</v>
      </c>
      <c r="E7493" s="6" t="str">
        <f>IFERROR(VLOOKUP(B7493,总表!A:D,3,0),"-")</f>
        <v>橡栗斜挎包</v>
      </c>
      <c r="F7493" s="6" t="str">
        <f t="shared" si="470"/>
        <v>橡栗斜挎包</v>
      </c>
      <c r="H7493" s="6" t="str">
        <f>IF(IFERROR(VLOOKUP(B7493,总表!A:D,4,0),"露易")=0," ",IFERROR(VLOOKUP(B7493,总表!A:D,4,0),"-"))</f>
        <v>棕色</v>
      </c>
      <c r="I7493" s="6" t="str">
        <f t="shared" si="471"/>
        <v>棕色</v>
      </c>
    </row>
    <row r="7494" spans="1:9">
      <c r="A7494" s="6">
        <v>7493</v>
      </c>
      <c r="B7494" s="47" t="str">
        <f t="shared" si="468"/>
        <v>00001D45</v>
      </c>
      <c r="C7494" s="47" t="str">
        <f>IFERROR(VLOOKUP(B7494,总表!A:B,2,0),"-")</f>
        <v>背包类</v>
      </c>
      <c r="D7494" s="6" t="str">
        <f t="shared" si="469"/>
        <v>背包类</v>
      </c>
      <c r="E7494" s="6" t="str">
        <f>IFERROR(VLOOKUP(B7494,总表!A:D,3,0),"-")</f>
        <v>雪花斜挎包</v>
      </c>
      <c r="F7494" s="6" t="str">
        <f t="shared" si="470"/>
        <v>雪花斜挎包</v>
      </c>
      <c r="H7494" s="6" t="str">
        <f>IF(IFERROR(VLOOKUP(B7494,总表!A:D,4,0),"露易")=0," ",IFERROR(VLOOKUP(B7494,总表!A:D,4,0),"-"))</f>
        <v>白色</v>
      </c>
      <c r="I7494" s="6" t="str">
        <f t="shared" si="471"/>
        <v>白色</v>
      </c>
    </row>
    <row r="7495" spans="1:9">
      <c r="A7495" s="6">
        <v>7494</v>
      </c>
      <c r="B7495" s="47" t="str">
        <f t="shared" si="468"/>
        <v>00001D46</v>
      </c>
      <c r="C7495" s="47" t="str">
        <f>IFERROR(VLOOKUP(B7495,总表!A:B,2,0),"-")</f>
        <v>背包类</v>
      </c>
      <c r="D7495" s="6" t="str">
        <f t="shared" si="469"/>
        <v>背包类</v>
      </c>
      <c r="E7495" s="51" t="str">
        <f>IFERROR(VLOOKUP(B7495,总表!A:D,3,0),"-")</f>
        <v>贝壳斜挎包</v>
      </c>
      <c r="F7495" s="51" t="str">
        <f t="shared" si="470"/>
        <v>贝壳斜挎包</v>
      </c>
      <c r="H7495" s="6" t="str">
        <f>IF(IFERROR(VLOOKUP(B7495,总表!A:D,4,0),"露易")=0," ",IFERROR(VLOOKUP(B7495,总表!A:D,4,0),"-"))</f>
        <v>白色</v>
      </c>
      <c r="I7495" s="6" t="str">
        <f t="shared" si="471"/>
        <v>白色</v>
      </c>
    </row>
    <row r="7496" spans="1:9">
      <c r="A7496" s="6">
        <v>7495</v>
      </c>
      <c r="B7496" s="47" t="str">
        <f t="shared" si="468"/>
        <v>00001D47</v>
      </c>
      <c r="C7496" s="47" t="str">
        <f>IFERROR(VLOOKUP(B7496,总表!A:B,2,0),"-")</f>
        <v>-</v>
      </c>
      <c r="D7496" s="6" t="str">
        <f t="shared" si="469"/>
        <v>-</v>
      </c>
      <c r="E7496" s="6" t="str">
        <f>IFERROR(VLOOKUP(B7496,总表!A:D,3,0),"-")</f>
        <v>-</v>
      </c>
      <c r="F7496" s="6" t="str">
        <f t="shared" si="470"/>
        <v>-</v>
      </c>
      <c r="H7496" s="6" t="str">
        <f>IF(IFERROR(VLOOKUP(B7496,总表!A:D,4,0),"露易")=0," ",IFERROR(VLOOKUP(B7496,总表!A:D,4,0),"-"))</f>
        <v>-</v>
      </c>
      <c r="I7496" s="6" t="str">
        <f t="shared" si="471"/>
        <v>-</v>
      </c>
    </row>
    <row r="7497" spans="1:9">
      <c r="A7497" s="6">
        <v>7496</v>
      </c>
      <c r="B7497" s="47" t="str">
        <f t="shared" si="468"/>
        <v>00001D48</v>
      </c>
      <c r="C7497" s="47" t="str">
        <f>IFERROR(VLOOKUP(B7497,总表!A:B,2,0),"-")</f>
        <v>-</v>
      </c>
      <c r="D7497" s="6" t="str">
        <f t="shared" si="469"/>
        <v>-</v>
      </c>
      <c r="E7497" s="6" t="str">
        <f>IFERROR(VLOOKUP(B7497,总表!A:D,3,0),"-")</f>
        <v>-</v>
      </c>
      <c r="F7497" s="6" t="str">
        <f t="shared" si="470"/>
        <v>-</v>
      </c>
      <c r="H7497" s="6" t="str">
        <f>IF(IFERROR(VLOOKUP(B7497,总表!A:D,4,0),"露易")=0," ",IFERROR(VLOOKUP(B7497,总表!A:D,4,0),"-"))</f>
        <v>-</v>
      </c>
      <c r="I7497" s="6" t="str">
        <f t="shared" si="471"/>
        <v>-</v>
      </c>
    </row>
    <row r="7498" spans="1:9">
      <c r="A7498" s="6">
        <v>7497</v>
      </c>
      <c r="B7498" s="47" t="str">
        <f t="shared" si="468"/>
        <v>00001D49</v>
      </c>
      <c r="C7498" s="47" t="str">
        <f>IFERROR(VLOOKUP(B7498,总表!A:B,2,0),"-")</f>
        <v>背包类</v>
      </c>
      <c r="D7498" s="6" t="str">
        <f t="shared" si="469"/>
        <v>背包类</v>
      </c>
      <c r="E7498" s="6" t="str">
        <f>IFERROR(VLOOKUP(B7498,总表!A:D,3,0),"-")</f>
        <v>工具包</v>
      </c>
      <c r="F7498" s="6" t="str">
        <f t="shared" si="470"/>
        <v>工具包</v>
      </c>
      <c r="H7498" s="6" t="str">
        <f>IF(IFERROR(VLOOKUP(B7498,总表!A:D,4,0),"露易")=0," ",IFERROR(VLOOKUP(B7498,总表!A:D,4,0),"-"))</f>
        <v>黑色</v>
      </c>
      <c r="I7498" s="6" t="str">
        <f t="shared" si="471"/>
        <v>黑色</v>
      </c>
    </row>
    <row r="7499" spans="1:9">
      <c r="A7499" s="6">
        <v>7498</v>
      </c>
      <c r="B7499" s="47" t="str">
        <f t="shared" si="468"/>
        <v>00001D4A</v>
      </c>
      <c r="C7499" s="47" t="str">
        <f>IFERROR(VLOOKUP(B7499,总表!A:B,2,0),"-")</f>
        <v>背包类</v>
      </c>
      <c r="D7499" s="6" t="str">
        <f t="shared" si="469"/>
        <v>背包类</v>
      </c>
      <c r="E7499" s="6" t="str">
        <f>IFERROR(VLOOKUP(B7499,总表!A:D,3,0),"-")</f>
        <v>背架</v>
      </c>
      <c r="F7499" s="6" t="str">
        <f t="shared" si="470"/>
        <v>背架</v>
      </c>
      <c r="H7499" s="6" t="str">
        <f>IF(IFERROR(VLOOKUP(B7499,总表!A:D,4,0),"露易")=0," ",IFERROR(VLOOKUP(B7499,总表!A:D,4,0),"-"))</f>
        <v>棕色</v>
      </c>
      <c r="I7499" s="6" t="str">
        <f t="shared" si="471"/>
        <v>棕色</v>
      </c>
    </row>
    <row r="7500" spans="1:9">
      <c r="A7500" s="6">
        <v>7499</v>
      </c>
      <c r="B7500" s="47" t="str">
        <f t="shared" si="468"/>
        <v>00001D4B</v>
      </c>
      <c r="C7500" s="47" t="str">
        <f>IFERROR(VLOOKUP(B7500,总表!A:B,2,0),"-")</f>
        <v>背包类</v>
      </c>
      <c r="D7500" s="6" t="str">
        <f t="shared" si="469"/>
        <v>背包类</v>
      </c>
      <c r="E7500" s="6" t="str">
        <f>IFERROR(VLOOKUP(B7500,总表!A:D,3,0),"-")</f>
        <v>旅人双肩包</v>
      </c>
      <c r="F7500" s="6" t="str">
        <f t="shared" si="470"/>
        <v>旅人双肩包</v>
      </c>
      <c r="H7500" s="6" t="str">
        <f>IF(IFERROR(VLOOKUP(B7500,总表!A:D,4,0),"露易")=0," ",IFERROR(VLOOKUP(B7500,总表!A:D,4,0),"-"))</f>
        <v>橘色</v>
      </c>
      <c r="I7500" s="6" t="str">
        <f t="shared" si="471"/>
        <v>橘色</v>
      </c>
    </row>
    <row r="7501" spans="1:9">
      <c r="A7501" s="6">
        <v>7500</v>
      </c>
      <c r="B7501" s="47" t="str">
        <f t="shared" si="468"/>
        <v>00001D4C</v>
      </c>
      <c r="C7501" s="47" t="str">
        <f>IFERROR(VLOOKUP(B7501,总表!A:B,2,0),"-")</f>
        <v>背包类</v>
      </c>
      <c r="D7501" s="6" t="str">
        <f t="shared" si="469"/>
        <v>背包类</v>
      </c>
      <c r="E7501" s="6" t="str">
        <f>IFERROR(VLOOKUP(B7501,总表!A:D,3,0),"-")</f>
        <v>方形双肩包</v>
      </c>
      <c r="F7501" s="6" t="str">
        <f t="shared" si="470"/>
        <v>方形双肩包</v>
      </c>
      <c r="H7501" s="6" t="str">
        <f>IF(IFERROR(VLOOKUP(B7501,总表!A:D,4,0),"露易")=0," ",IFERROR(VLOOKUP(B7501,总表!A:D,4,0),"-"))</f>
        <v>黄色</v>
      </c>
      <c r="I7501" s="6" t="str">
        <f t="shared" si="471"/>
        <v>黄色</v>
      </c>
    </row>
    <row r="7502" spans="1:9">
      <c r="A7502" s="6">
        <v>7501</v>
      </c>
      <c r="B7502" s="47" t="str">
        <f t="shared" si="468"/>
        <v>00001D4D</v>
      </c>
      <c r="C7502" s="47" t="str">
        <f>IFERROR(VLOOKUP(B7502,总表!A:B,2,0),"-")</f>
        <v>背包类</v>
      </c>
      <c r="D7502" s="6" t="str">
        <f t="shared" si="469"/>
        <v>背包类</v>
      </c>
      <c r="E7502" s="51" t="str">
        <f>IFERROR(VLOOKUP(B7502,总表!A:D,3,0),"-")</f>
        <v>户外双肩包</v>
      </c>
      <c r="F7502" s="51" t="str">
        <f t="shared" si="470"/>
        <v>户外双肩包</v>
      </c>
      <c r="H7502" s="6" t="str">
        <f>IF(IFERROR(VLOOKUP(B7502,总表!A:D,4,0),"露易")=0," ",IFERROR(VLOOKUP(B7502,总表!A:D,4,0),"-"))</f>
        <v>卡其色</v>
      </c>
      <c r="I7502" s="6" t="str">
        <f t="shared" si="471"/>
        <v>卡其色</v>
      </c>
    </row>
    <row r="7503" spans="1:9">
      <c r="A7503" s="6">
        <v>7502</v>
      </c>
      <c r="B7503" s="47" t="str">
        <f t="shared" si="468"/>
        <v>00001D4E</v>
      </c>
      <c r="C7503" s="47" t="str">
        <f>IFERROR(VLOOKUP(B7503,总表!A:B,2,0),"-")</f>
        <v>背包类</v>
      </c>
      <c r="D7503" s="6" t="str">
        <f t="shared" si="469"/>
        <v>背包类</v>
      </c>
      <c r="E7503" s="6" t="str">
        <f>IFERROR(VLOOKUP(B7503,总表!A:D,3,0),"-")</f>
        <v>蝴蝶双肩包</v>
      </c>
      <c r="F7503" s="6" t="str">
        <f t="shared" si="470"/>
        <v>蝴蝶双肩包</v>
      </c>
      <c r="H7503" s="6" t="str">
        <f>IF(IFERROR(VLOOKUP(B7503,总表!A:D,4,0),"露易")=0," ",IFERROR(VLOOKUP(B7503,总表!A:D,4,0),"-"))</f>
        <v>粉红</v>
      </c>
      <c r="I7503" s="6" t="str">
        <f t="shared" si="471"/>
        <v>粉红</v>
      </c>
    </row>
    <row r="7504" spans="1:9">
      <c r="A7504" s="6">
        <v>7503</v>
      </c>
      <c r="B7504" s="47" t="str">
        <f t="shared" si="468"/>
        <v>00001D4F</v>
      </c>
      <c r="C7504" s="47" t="str">
        <f>IFERROR(VLOOKUP(B7504,总表!A:B,2,0),"-")</f>
        <v>背包类</v>
      </c>
      <c r="D7504" s="6" t="str">
        <f t="shared" si="469"/>
        <v>背包类</v>
      </c>
      <c r="E7504" s="51" t="str">
        <f>IFERROR(VLOOKUP(B7504,总表!A:D,3,0),"-")</f>
        <v>铆钉双肩包</v>
      </c>
      <c r="F7504" s="51" t="str">
        <f t="shared" si="470"/>
        <v>铆钉双肩包</v>
      </c>
      <c r="H7504" s="6" t="str">
        <f>IF(IFERROR(VLOOKUP(B7504,总表!A:D,4,0),"露易")=0," ",IFERROR(VLOOKUP(B7504,总表!A:D,4,0),"-"))</f>
        <v>黑色</v>
      </c>
      <c r="I7504" s="6" t="str">
        <f t="shared" si="471"/>
        <v>黑色</v>
      </c>
    </row>
    <row r="7505" spans="1:9">
      <c r="A7505" s="6">
        <v>7504</v>
      </c>
      <c r="B7505" s="47" t="str">
        <f t="shared" si="468"/>
        <v>00001D50</v>
      </c>
      <c r="C7505" s="47" t="str">
        <f>IFERROR(VLOOKUP(B7505,总表!A:B,2,0),"-")</f>
        <v>背包类</v>
      </c>
      <c r="D7505" s="6" t="str">
        <f t="shared" si="469"/>
        <v>背包类</v>
      </c>
      <c r="E7505" s="6" t="str">
        <f>IFERROR(VLOOKUP(B7505,总表!A:D,3,0),"-")</f>
        <v>迷你皮革双肩包</v>
      </c>
      <c r="F7505" s="6" t="str">
        <f t="shared" si="470"/>
        <v>迷你皮革双肩包</v>
      </c>
      <c r="H7505" s="6" t="str">
        <f>IF(IFERROR(VLOOKUP(B7505,总表!A:D,4,0),"露易")=0," ",IFERROR(VLOOKUP(B7505,总表!A:D,4,0),"-"))</f>
        <v>白色</v>
      </c>
      <c r="I7505" s="6" t="str">
        <f t="shared" si="471"/>
        <v>白色</v>
      </c>
    </row>
    <row r="7506" spans="1:9">
      <c r="A7506" s="6">
        <v>7505</v>
      </c>
      <c r="B7506" s="47" t="str">
        <f t="shared" si="468"/>
        <v>00001D51</v>
      </c>
      <c r="C7506" s="47" t="str">
        <f>IFERROR(VLOOKUP(B7506,总表!A:B,2,0),"-")</f>
        <v>背包类</v>
      </c>
      <c r="D7506" s="6" t="str">
        <f t="shared" si="469"/>
        <v>背包类</v>
      </c>
      <c r="E7506" s="6" t="str">
        <f>IFERROR(VLOOKUP(B7506,总表!A:D,3,0),"-")</f>
        <v>登山大背包</v>
      </c>
      <c r="F7506" s="6" t="str">
        <f t="shared" si="470"/>
        <v>登山大背包</v>
      </c>
      <c r="H7506" s="51" t="str">
        <f>IF(IFERROR(VLOOKUP(B7506,总表!A:D,4,0),"露易")=0," ",IFERROR(VLOOKUP(B7506,总表!A:D,4,0),"-"))</f>
        <v>红色</v>
      </c>
      <c r="I7506" s="51" t="str">
        <f t="shared" si="471"/>
        <v>红色</v>
      </c>
    </row>
    <row r="7507" spans="1:9">
      <c r="A7507" s="6">
        <v>7506</v>
      </c>
      <c r="B7507" s="47" t="str">
        <f t="shared" si="468"/>
        <v>00001D52</v>
      </c>
      <c r="C7507" s="47" t="str">
        <f>IFERROR(VLOOKUP(B7507,总表!A:B,2,0),"-")</f>
        <v>背包类</v>
      </c>
      <c r="D7507" s="6" t="str">
        <f t="shared" si="469"/>
        <v>背包类</v>
      </c>
      <c r="E7507" s="6" t="str">
        <f>IFERROR(VLOOKUP(B7507,总表!A:D,3,0),"-")</f>
        <v>背篓</v>
      </c>
      <c r="F7507" s="6" t="str">
        <f t="shared" si="470"/>
        <v>背篓</v>
      </c>
      <c r="H7507" s="51" t="str">
        <f>IF(IFERROR(VLOOKUP(B7507,总表!A:D,4,0),"露易")=0," ",IFERROR(VLOOKUP(B7507,总表!A:D,4,0),"-"))</f>
        <v>绿色</v>
      </c>
      <c r="I7507" s="51" t="str">
        <f t="shared" si="471"/>
        <v>绿色</v>
      </c>
    </row>
    <row r="7508" spans="1:9">
      <c r="A7508" s="6">
        <v>7507</v>
      </c>
      <c r="B7508" s="47" t="str">
        <f t="shared" si="468"/>
        <v>00001D53</v>
      </c>
      <c r="C7508" s="47" t="str">
        <f>IFERROR(VLOOKUP(B7508,总表!A:B,2,0),"-")</f>
        <v>背包类</v>
      </c>
      <c r="D7508" s="6" t="str">
        <f t="shared" si="469"/>
        <v>背包类</v>
      </c>
      <c r="E7508" s="6" t="str">
        <f>IFERROR(VLOOKUP(B7508,总表!A:D,3,0),"-")</f>
        <v>翻盖双肩包</v>
      </c>
      <c r="F7508" s="6" t="str">
        <f t="shared" si="470"/>
        <v>翻盖双肩包</v>
      </c>
      <c r="H7508" s="51" t="str">
        <f>IF(IFERROR(VLOOKUP(B7508,总表!A:D,4,0),"露易")=0," ",IFERROR(VLOOKUP(B7508,总表!A:D,4,0),"-"))</f>
        <v>绿色</v>
      </c>
      <c r="I7508" s="51" t="str">
        <f t="shared" si="471"/>
        <v>绿色</v>
      </c>
    </row>
    <row r="7509" spans="1:9">
      <c r="A7509" s="6">
        <v>7508</v>
      </c>
      <c r="B7509" s="47" t="str">
        <f t="shared" si="468"/>
        <v>00001D54</v>
      </c>
      <c r="C7509" s="47" t="str">
        <f>IFERROR(VLOOKUP(B7509,总表!A:B,2,0),"-")</f>
        <v>背包类</v>
      </c>
      <c r="D7509" s="6" t="str">
        <f t="shared" si="469"/>
        <v>背包类</v>
      </c>
      <c r="E7509" s="6" t="str">
        <f>IFERROR(VLOOKUP(B7509,总表!A:D,3,0),"-")</f>
        <v>束口双肩包</v>
      </c>
      <c r="F7509" s="6" t="str">
        <f t="shared" si="470"/>
        <v>束口双肩包</v>
      </c>
      <c r="H7509" s="51" t="str">
        <f>IF(IFERROR(VLOOKUP(B7509,总表!A:D,4,0),"露易")=0," ",IFERROR(VLOOKUP(B7509,总表!A:D,4,0),"-"))</f>
        <v>蓝色</v>
      </c>
      <c r="I7509" s="51" t="str">
        <f t="shared" si="471"/>
        <v>蓝色</v>
      </c>
    </row>
    <row r="7510" spans="1:9">
      <c r="A7510" s="6">
        <v>7509</v>
      </c>
      <c r="B7510" s="47" t="str">
        <f t="shared" si="468"/>
        <v>00001D55</v>
      </c>
      <c r="C7510" s="47" t="str">
        <f>IFERROR(VLOOKUP(B7510,总表!A:B,2,0),"-")</f>
        <v>背包类</v>
      </c>
      <c r="D7510" s="6" t="str">
        <f t="shared" si="469"/>
        <v>背包类</v>
      </c>
      <c r="E7510" s="6" t="str">
        <f>IFERROR(VLOOKUP(B7510,总表!A:D,3,0),"-")</f>
        <v>帆布双肩包</v>
      </c>
      <c r="F7510" s="6" t="str">
        <f t="shared" si="470"/>
        <v>帆布双肩包</v>
      </c>
      <c r="H7510" s="6" t="str">
        <f>IF(IFERROR(VLOOKUP(B7510,总表!A:D,4,0),"露易")=0," ",IFERROR(VLOOKUP(B7510,总表!A:D,4,0),"-"))</f>
        <v>白色</v>
      </c>
      <c r="I7510" s="6" t="str">
        <f t="shared" si="471"/>
        <v>白色</v>
      </c>
    </row>
    <row r="7511" spans="1:9">
      <c r="A7511" s="6">
        <v>7510</v>
      </c>
      <c r="B7511" s="47" t="str">
        <f t="shared" si="468"/>
        <v>00001D56</v>
      </c>
      <c r="C7511" s="47" t="str">
        <f>IFERROR(VLOOKUP(B7511,总表!A:B,2,0),"-")</f>
        <v>背包类</v>
      </c>
      <c r="D7511" s="6" t="str">
        <f t="shared" si="469"/>
        <v>背包类</v>
      </c>
      <c r="E7511" s="6" t="str">
        <f>IFERROR(VLOOKUP(B7511,总表!A:D,3,0),"-")</f>
        <v>菱格缝线束口双肩包</v>
      </c>
      <c r="F7511" s="6" t="str">
        <f t="shared" si="470"/>
        <v>菱格缝线束口双肩包</v>
      </c>
      <c r="H7511" s="6" t="str">
        <f>IF(IFERROR(VLOOKUP(B7511,总表!A:D,4,0),"露易")=0," ",IFERROR(VLOOKUP(B7511,总表!A:D,4,0),"-"))</f>
        <v>M</v>
      </c>
      <c r="I7511" s="6" t="str">
        <f t="shared" si="471"/>
        <v>M</v>
      </c>
    </row>
    <row r="7512" spans="1:9">
      <c r="A7512" s="6">
        <v>7511</v>
      </c>
      <c r="B7512" s="47" t="str">
        <f t="shared" si="468"/>
        <v>00001D57</v>
      </c>
      <c r="C7512" s="47" t="str">
        <f>IFERROR(VLOOKUP(B7512,总表!A:B,2,0),"-")</f>
        <v>背包类</v>
      </c>
      <c r="D7512" s="6" t="str">
        <f t="shared" si="469"/>
        <v>背包类</v>
      </c>
      <c r="E7512" s="6" t="str">
        <f>IFERROR(VLOOKUP(B7512,总表!A:D,3,0),"-")</f>
        <v>草编双肩包</v>
      </c>
      <c r="F7512" s="6" t="str">
        <f t="shared" si="470"/>
        <v>草编双肩包</v>
      </c>
      <c r="H7512" s="51" t="str">
        <f>IF(IFERROR(VLOOKUP(B7512,总表!A:D,4,0),"露易")=0," ",IFERROR(VLOOKUP(B7512,总表!A:D,4,0),"-"))</f>
        <v>绿色</v>
      </c>
      <c r="I7512" s="51" t="str">
        <f t="shared" si="471"/>
        <v>绿色</v>
      </c>
    </row>
    <row r="7513" spans="1:9">
      <c r="A7513" s="6">
        <v>7512</v>
      </c>
      <c r="B7513" s="47" t="str">
        <f t="shared" si="468"/>
        <v>00001D58</v>
      </c>
      <c r="C7513" s="47" t="str">
        <f>IFERROR(VLOOKUP(B7513,总表!A:B,2,0),"-")</f>
        <v>背包类</v>
      </c>
      <c r="D7513" s="6" t="str">
        <f t="shared" si="469"/>
        <v>背包类</v>
      </c>
      <c r="E7513" s="6" t="str">
        <f>IFERROR(VLOOKUP(B7513,总表!A:D,3,0),"-")</f>
        <v>硬壳双肩包</v>
      </c>
      <c r="F7513" s="6" t="str">
        <f t="shared" si="470"/>
        <v>硬壳双肩包</v>
      </c>
      <c r="H7513" s="51" t="str">
        <f>IF(IFERROR(VLOOKUP(B7513,总表!A:D,4,0),"露易")=0," ",IFERROR(VLOOKUP(B7513,总表!A:D,4,0),"-"))</f>
        <v>蓝色</v>
      </c>
      <c r="I7513" s="51" t="str">
        <f t="shared" si="471"/>
        <v>蓝色</v>
      </c>
    </row>
    <row r="7514" spans="1:9">
      <c r="A7514" s="6">
        <v>7513</v>
      </c>
      <c r="B7514" s="47" t="str">
        <f t="shared" si="468"/>
        <v>00001D59</v>
      </c>
      <c r="C7514" s="47" t="str">
        <f>IFERROR(VLOOKUP(B7514,总表!A:B,2,0),"-")</f>
        <v>-</v>
      </c>
      <c r="D7514" s="6" t="str">
        <f t="shared" si="469"/>
        <v>-</v>
      </c>
      <c r="E7514" s="6" t="str">
        <f>IFERROR(VLOOKUP(B7514,总表!A:D,3,0),"-")</f>
        <v>-</v>
      </c>
      <c r="F7514" s="6" t="str">
        <f t="shared" si="470"/>
        <v>-</v>
      </c>
      <c r="H7514" s="6" t="str">
        <f>IF(IFERROR(VLOOKUP(B7514,总表!A:D,4,0),"露易")=0," ",IFERROR(VLOOKUP(B7514,总表!A:D,4,0),"-"))</f>
        <v>-</v>
      </c>
      <c r="I7514" s="6" t="str">
        <f t="shared" si="471"/>
        <v>-</v>
      </c>
    </row>
    <row r="7515" spans="1:9">
      <c r="A7515" s="6">
        <v>7514</v>
      </c>
      <c r="B7515" s="47" t="str">
        <f t="shared" si="468"/>
        <v>00001D5A</v>
      </c>
      <c r="C7515" s="47" t="str">
        <f>IFERROR(VLOOKUP(B7515,总表!A:B,2,0),"-")</f>
        <v>-</v>
      </c>
      <c r="D7515" s="6" t="str">
        <f t="shared" si="469"/>
        <v>-</v>
      </c>
      <c r="E7515" s="6" t="str">
        <f>IFERROR(VLOOKUP(B7515,总表!A:D,3,0),"-")</f>
        <v>-</v>
      </c>
      <c r="F7515" s="6" t="str">
        <f t="shared" si="470"/>
        <v>-</v>
      </c>
      <c r="H7515" s="6" t="str">
        <f>IF(IFERROR(VLOOKUP(B7515,总表!A:D,4,0),"露易")=0," ",IFERROR(VLOOKUP(B7515,总表!A:D,4,0),"-"))</f>
        <v>-</v>
      </c>
      <c r="I7515" s="6" t="str">
        <f t="shared" si="471"/>
        <v>-</v>
      </c>
    </row>
    <row r="7516" spans="1:9">
      <c r="A7516" s="6">
        <v>7515</v>
      </c>
      <c r="B7516" s="47" t="str">
        <f t="shared" si="468"/>
        <v>00001D5B</v>
      </c>
      <c r="C7516" s="47" t="str">
        <f>IFERROR(VLOOKUP(B7516,总表!A:B,2,0),"-")</f>
        <v>-</v>
      </c>
      <c r="D7516" s="6" t="str">
        <f t="shared" si="469"/>
        <v>-</v>
      </c>
      <c r="E7516" s="6" t="str">
        <f>IFERROR(VLOOKUP(B7516,总表!A:D,3,0),"-")</f>
        <v>-</v>
      </c>
      <c r="F7516" s="6" t="str">
        <f t="shared" si="470"/>
        <v>-</v>
      </c>
      <c r="H7516" s="6" t="str">
        <f>IF(IFERROR(VLOOKUP(B7516,总表!A:D,4,0),"露易")=0," ",IFERROR(VLOOKUP(B7516,总表!A:D,4,0),"-"))</f>
        <v>-</v>
      </c>
      <c r="I7516" s="6" t="str">
        <f t="shared" si="471"/>
        <v>-</v>
      </c>
    </row>
    <row r="7517" spans="1:9">
      <c r="A7517" s="6">
        <v>7516</v>
      </c>
      <c r="B7517" s="47" t="str">
        <f t="shared" si="468"/>
        <v>00001D5C</v>
      </c>
      <c r="C7517" s="47" t="str">
        <f>IFERROR(VLOOKUP(B7517,总表!A:B,2,0),"-")</f>
        <v>房内地毯</v>
      </c>
      <c r="D7517" s="6" t="str">
        <f t="shared" si="469"/>
        <v>房内地毯</v>
      </c>
      <c r="E7517" s="51" t="str">
        <f>IFERROR(VLOOKUP(B7517,总表!A:D,3,0),"-")</f>
        <v>绿色简约浴室地垫</v>
      </c>
      <c r="F7517" s="51" t="str">
        <f t="shared" si="470"/>
        <v>绿色简约浴室地垫</v>
      </c>
      <c r="H7517" s="6" t="str">
        <f>IF(IFERROR(VLOOKUP(B7517,总表!A:D,4,0),"露易")=0," ",IFERROR(VLOOKUP(B7517,总表!A:D,4,0),"-"))</f>
        <v> </v>
      </c>
      <c r="I7517" s="6" t="str">
        <f t="shared" si="471"/>
        <v> </v>
      </c>
    </row>
    <row r="7518" spans="1:9">
      <c r="A7518" s="6">
        <v>7517</v>
      </c>
      <c r="B7518" s="47" t="str">
        <f t="shared" si="468"/>
        <v>00001D5D</v>
      </c>
      <c r="C7518" s="47" t="str">
        <f>IFERROR(VLOOKUP(B7518,总表!A:B,2,0),"-")</f>
        <v>房内地毯</v>
      </c>
      <c r="D7518" s="6" t="str">
        <f t="shared" si="469"/>
        <v>房内地毯</v>
      </c>
      <c r="E7518" s="6" t="str">
        <f>IFERROR(VLOOKUP(B7518,总表!A:D,3,0),"-")</f>
        <v>粉红色简约浴室地垫</v>
      </c>
      <c r="F7518" s="6" t="str">
        <f t="shared" si="470"/>
        <v>粉红色简约浴室地垫</v>
      </c>
      <c r="H7518" s="6" t="str">
        <f>IF(IFERROR(VLOOKUP(B7518,总表!A:D,4,0),"露易")=0," ",IFERROR(VLOOKUP(B7518,总表!A:D,4,0),"-"))</f>
        <v> </v>
      </c>
      <c r="I7518" s="6" t="str">
        <f t="shared" si="471"/>
        <v> </v>
      </c>
    </row>
    <row r="7519" spans="1:9">
      <c r="A7519" s="6">
        <v>7518</v>
      </c>
      <c r="B7519" s="47" t="str">
        <f t="shared" si="468"/>
        <v>00001D5E</v>
      </c>
      <c r="C7519" s="47" t="str">
        <f>IFERROR(VLOOKUP(B7519,总表!A:B,2,0),"-")</f>
        <v>房内地毯</v>
      </c>
      <c r="D7519" s="6" t="str">
        <f t="shared" si="469"/>
        <v>房内地毯</v>
      </c>
      <c r="E7519" s="6" t="str">
        <f>IFERROR(VLOOKUP(B7519,总表!A:D,3,0),"-")</f>
        <v>海军蓝简约浴室地垫</v>
      </c>
      <c r="F7519" s="6" t="str">
        <f t="shared" si="470"/>
        <v>海军蓝简约浴室地垫</v>
      </c>
      <c r="H7519" s="6" t="str">
        <f>IF(IFERROR(VLOOKUP(B7519,总表!A:D,4,0),"露易")=0," ",IFERROR(VLOOKUP(B7519,总表!A:D,4,0),"-"))</f>
        <v> </v>
      </c>
      <c r="I7519" s="6" t="str">
        <f t="shared" si="471"/>
        <v> </v>
      </c>
    </row>
    <row r="7520" spans="1:9">
      <c r="A7520" s="6">
        <v>7519</v>
      </c>
      <c r="B7520" s="47" t="str">
        <f t="shared" si="468"/>
        <v>00001D5F</v>
      </c>
      <c r="C7520" s="47" t="str">
        <f>IFERROR(VLOOKUP(B7520,总表!A:B,2,0),"-")</f>
        <v>房内地毯</v>
      </c>
      <c r="D7520" s="6" t="str">
        <f t="shared" si="469"/>
        <v>房内地毯</v>
      </c>
      <c r="E7520" s="6" t="str">
        <f>IFERROR(VLOOKUP(B7520,总表!A:D,3,0),"-")</f>
        <v>茶色简约地垫M</v>
      </c>
      <c r="F7520" s="6" t="str">
        <f t="shared" si="470"/>
        <v>茶色简约地垫M</v>
      </c>
      <c r="H7520" s="6" t="str">
        <f>IF(IFERROR(VLOOKUP(B7520,总表!A:D,4,0),"露易")=0," ",IFERROR(VLOOKUP(B7520,总表!A:D,4,0),"-"))</f>
        <v> </v>
      </c>
      <c r="I7520" s="6" t="str">
        <f t="shared" si="471"/>
        <v> </v>
      </c>
    </row>
    <row r="7521" spans="1:9">
      <c r="A7521" s="6">
        <v>7520</v>
      </c>
      <c r="B7521" s="47" t="str">
        <f t="shared" si="468"/>
        <v>00001D60</v>
      </c>
      <c r="C7521" s="47" t="str">
        <f>IFERROR(VLOOKUP(B7521,总表!A:B,2,0),"-")</f>
        <v>房内地毯</v>
      </c>
      <c r="D7521" s="6" t="str">
        <f t="shared" si="469"/>
        <v>房内地毯</v>
      </c>
      <c r="E7521" s="6" t="str">
        <f>IFERROR(VLOOKUP(B7521,总表!A:D,3,0),"-")</f>
        <v>卡其色简约地垫S</v>
      </c>
      <c r="F7521" s="6" t="str">
        <f t="shared" si="470"/>
        <v>卡其色简约地垫S</v>
      </c>
      <c r="H7521" s="6" t="str">
        <f>IF(IFERROR(VLOOKUP(B7521,总表!A:D,4,0),"露易")=0," ",IFERROR(VLOOKUP(B7521,总表!A:D,4,0),"-"))</f>
        <v> </v>
      </c>
      <c r="I7521" s="6" t="str">
        <f t="shared" si="471"/>
        <v> </v>
      </c>
    </row>
    <row r="7522" spans="1:9">
      <c r="A7522" s="6">
        <v>7521</v>
      </c>
      <c r="B7522" s="47" t="str">
        <f t="shared" si="468"/>
        <v>00001D61</v>
      </c>
      <c r="C7522" s="47" t="str">
        <f>IFERROR(VLOOKUP(B7522,总表!A:B,2,0),"-")</f>
        <v>房内地毯</v>
      </c>
      <c r="D7522" s="6" t="str">
        <f t="shared" si="469"/>
        <v>房内地毯</v>
      </c>
      <c r="E7522" s="51" t="str">
        <f>IFERROR(VLOOKUP(B7522,总表!A:D,3,0),"-")</f>
        <v>蓝色简约地垫S</v>
      </c>
      <c r="F7522" s="51" t="str">
        <f t="shared" si="470"/>
        <v>蓝色简约地垫S</v>
      </c>
      <c r="H7522" s="6" t="str">
        <f>IF(IFERROR(VLOOKUP(B7522,总表!A:D,4,0),"露易")=0," ",IFERROR(VLOOKUP(B7522,总表!A:D,4,0),"-"))</f>
        <v> </v>
      </c>
      <c r="I7522" s="6" t="str">
        <f t="shared" si="471"/>
        <v> </v>
      </c>
    </row>
    <row r="7523" spans="1:9">
      <c r="A7523" s="6">
        <v>7522</v>
      </c>
      <c r="B7523" s="47" t="str">
        <f t="shared" si="468"/>
        <v>00001D62</v>
      </c>
      <c r="C7523" s="47" t="str">
        <f>IFERROR(VLOOKUP(B7523,总表!A:B,2,0),"-")</f>
        <v>房内地毯</v>
      </c>
      <c r="D7523" s="6" t="str">
        <f t="shared" si="469"/>
        <v>房内地毯</v>
      </c>
      <c r="E7523" s="6" t="str">
        <f>IFERROR(VLOOKUP(B7523,总表!A:D,3,0),"-")</f>
        <v>茶色简约地垫S</v>
      </c>
      <c r="F7523" s="6" t="str">
        <f t="shared" si="470"/>
        <v>茶色简约地垫S</v>
      </c>
      <c r="H7523" s="6" t="str">
        <f>IF(IFERROR(VLOOKUP(B7523,总表!A:D,4,0),"露易")=0," ",IFERROR(VLOOKUP(B7523,总表!A:D,4,0),"-"))</f>
        <v> </v>
      </c>
      <c r="I7523" s="6" t="str">
        <f t="shared" si="471"/>
        <v> </v>
      </c>
    </row>
    <row r="7524" spans="1:9">
      <c r="A7524" s="6">
        <v>7523</v>
      </c>
      <c r="B7524" s="47" t="str">
        <f t="shared" si="468"/>
        <v>00001D63</v>
      </c>
      <c r="C7524" s="47" t="str">
        <f>IFERROR(VLOOKUP(B7524,总表!A:B,2,0),"-")</f>
        <v>房内地毯</v>
      </c>
      <c r="D7524" s="6" t="str">
        <f t="shared" si="469"/>
        <v>房内地毯</v>
      </c>
      <c r="E7524" s="51" t="str">
        <f>IFERROR(VLOOKUP(B7524,总表!A:D,3,0),"-")</f>
        <v>蓝色简约地垫M</v>
      </c>
      <c r="F7524" s="51" t="str">
        <f t="shared" si="470"/>
        <v>蓝色简约地垫M</v>
      </c>
      <c r="H7524" s="6" t="str">
        <f>IF(IFERROR(VLOOKUP(B7524,总表!A:D,4,0),"露易")=0," ",IFERROR(VLOOKUP(B7524,总表!A:D,4,0),"-"))</f>
        <v> </v>
      </c>
      <c r="I7524" s="6" t="str">
        <f t="shared" si="471"/>
        <v> </v>
      </c>
    </row>
    <row r="7525" spans="1:9">
      <c r="A7525" s="6">
        <v>7524</v>
      </c>
      <c r="B7525" s="47" t="str">
        <f t="shared" si="468"/>
        <v>00001D64</v>
      </c>
      <c r="C7525" s="47" t="str">
        <f>IFERROR(VLOOKUP(B7525,总表!A:B,2,0),"-")</f>
        <v>房内地毯</v>
      </c>
      <c r="D7525" s="6" t="str">
        <f t="shared" si="469"/>
        <v>房内地毯</v>
      </c>
      <c r="E7525" s="6" t="str">
        <f>IFERROR(VLOOKUP(B7525,总表!A:D,3,0),"-")</f>
        <v>卡其色简约地垫M</v>
      </c>
      <c r="F7525" s="6" t="str">
        <f t="shared" si="470"/>
        <v>卡其色简约地垫M</v>
      </c>
      <c r="H7525" s="6" t="str">
        <f>IF(IFERROR(VLOOKUP(B7525,总表!A:D,4,0),"露易")=0," ",IFERROR(VLOOKUP(B7525,总表!A:D,4,0),"-"))</f>
        <v> </v>
      </c>
      <c r="I7525" s="6" t="str">
        <f t="shared" si="471"/>
        <v> </v>
      </c>
    </row>
    <row r="7526" spans="1:9">
      <c r="A7526" s="6">
        <v>7525</v>
      </c>
      <c r="B7526" s="47" t="str">
        <f t="shared" si="468"/>
        <v>00001D65</v>
      </c>
      <c r="C7526" s="50" t="str">
        <f>IFERROR(VLOOKUP(B7526,总表!A:B,2,0),"-")</f>
        <v>摆设类</v>
      </c>
      <c r="D7526" s="51" t="str">
        <f t="shared" si="469"/>
        <v>摆设类</v>
      </c>
      <c r="E7526" s="6" t="str">
        <f>IFERROR(VLOOKUP(B7526,总表!A:D,3,0),"-")</f>
        <v>工具架</v>
      </c>
      <c r="F7526" s="6" t="str">
        <f t="shared" si="470"/>
        <v>工具架</v>
      </c>
      <c r="H7526" s="6" t="str">
        <f>IF(IFERROR(VLOOKUP(B7526,总表!A:D,4,0),"露易")=0," ",IFERROR(VLOOKUP(B7526,总表!A:D,4,0),"-"))</f>
        <v> </v>
      </c>
      <c r="I7526" s="6" t="str">
        <f t="shared" si="471"/>
        <v> </v>
      </c>
    </row>
    <row r="7527" spans="1:9">
      <c r="A7527" s="6">
        <v>7526</v>
      </c>
      <c r="B7527" s="47" t="str">
        <f t="shared" si="468"/>
        <v>00001D66</v>
      </c>
      <c r="C7527" s="50" t="str">
        <f>IFERROR(VLOOKUP(B7527,总表!A:B,2,0),"-")</f>
        <v>摆设类</v>
      </c>
      <c r="D7527" s="51" t="str">
        <f t="shared" si="469"/>
        <v>摆设类</v>
      </c>
      <c r="E7527" s="51" t="str">
        <f>IFERROR(VLOOKUP(B7527,总表!A:D,3,0),"-")</f>
        <v>户外发电机</v>
      </c>
      <c r="F7527" s="51" t="str">
        <f t="shared" si="470"/>
        <v>户外发电机</v>
      </c>
      <c r="H7527" s="6" t="str">
        <f>IF(IFERROR(VLOOKUP(B7527,总表!A:D,4,0),"露易")=0," ",IFERROR(VLOOKUP(B7527,总表!A:D,4,0),"-"))</f>
        <v> </v>
      </c>
      <c r="I7527" s="6" t="str">
        <f t="shared" si="471"/>
        <v> </v>
      </c>
    </row>
    <row r="7528" spans="1:9">
      <c r="A7528" s="6">
        <v>7527</v>
      </c>
      <c r="B7528" s="47" t="str">
        <f t="shared" si="468"/>
        <v>00001D67</v>
      </c>
      <c r="C7528" s="50" t="str">
        <f>IFERROR(VLOOKUP(B7528,总表!A:B,2,0),"-")</f>
        <v>摆设类</v>
      </c>
      <c r="D7528" s="51" t="str">
        <f t="shared" si="469"/>
        <v>摆设类</v>
      </c>
      <c r="E7528" s="6" t="str">
        <f>IFERROR(VLOOKUP(B7528,总表!A:D,3,0),"-")</f>
        <v>立花篮</v>
      </c>
      <c r="F7528" s="6" t="str">
        <f t="shared" si="470"/>
        <v>立花篮</v>
      </c>
      <c r="H7528" s="6" t="str">
        <f>IF(IFERROR(VLOOKUP(B7528,总表!A:D,4,0),"露易")=0," ",IFERROR(VLOOKUP(B7528,总表!A:D,4,0),"-"))</f>
        <v> </v>
      </c>
      <c r="I7528" s="6" t="str">
        <f t="shared" si="471"/>
        <v> </v>
      </c>
    </row>
    <row r="7529" spans="1:9">
      <c r="A7529" s="6">
        <v>7528</v>
      </c>
      <c r="B7529" s="47" t="str">
        <f t="shared" si="468"/>
        <v>00001D68</v>
      </c>
      <c r="C7529" s="50" t="str">
        <f>IFERROR(VLOOKUP(B7529,总表!A:B,2,0),"-")</f>
        <v>摆设类</v>
      </c>
      <c r="D7529" s="51" t="str">
        <f t="shared" si="469"/>
        <v>摆设类</v>
      </c>
      <c r="E7529" s="6" t="str">
        <f>IFERROR(VLOOKUP(B7529,总表!A:D,3,0),"-")</f>
        <v>工具推车</v>
      </c>
      <c r="F7529" s="6" t="str">
        <f t="shared" si="470"/>
        <v>工具推车</v>
      </c>
      <c r="H7529" s="6" t="str">
        <f>IF(IFERROR(VLOOKUP(B7529,总表!A:D,4,0),"露易")=0," ",IFERROR(VLOOKUP(B7529,总表!A:D,4,0),"-"))</f>
        <v> </v>
      </c>
      <c r="I7529" s="6" t="str">
        <f t="shared" si="471"/>
        <v> </v>
      </c>
    </row>
    <row r="7530" spans="1:9">
      <c r="A7530" s="6">
        <v>7529</v>
      </c>
      <c r="B7530" s="47" t="str">
        <f t="shared" si="468"/>
        <v>00001D69</v>
      </c>
      <c r="C7530" s="50" t="str">
        <f>IFERROR(VLOOKUP(B7530,总表!A:B,2,0),"-")</f>
        <v>摆设类</v>
      </c>
      <c r="D7530" s="51" t="str">
        <f t="shared" si="469"/>
        <v>摆设类</v>
      </c>
      <c r="E7530" s="6" t="str">
        <f>IFERROR(VLOOKUP(B7530,总表!A:D,3,0),"-")</f>
        <v>折叠椅</v>
      </c>
      <c r="F7530" s="6" t="str">
        <f t="shared" si="470"/>
        <v>折叠椅</v>
      </c>
      <c r="H7530" s="6" t="str">
        <f>IF(IFERROR(VLOOKUP(B7530,总表!A:D,4,0),"露易")=0," ",IFERROR(VLOOKUP(B7530,总表!A:D,4,0),"-"))</f>
        <v> </v>
      </c>
      <c r="I7530" s="6" t="str">
        <f t="shared" si="471"/>
        <v> </v>
      </c>
    </row>
    <row r="7531" spans="1:9">
      <c r="A7531" s="6">
        <v>7530</v>
      </c>
      <c r="B7531" s="47" t="str">
        <f t="shared" si="468"/>
        <v>00001D6A</v>
      </c>
      <c r="C7531" s="47" t="str">
        <f>IFERROR(VLOOKUP(B7531,总表!A:B,2,0),"-")</f>
        <v>-</v>
      </c>
      <c r="D7531" s="6" t="str">
        <f t="shared" si="469"/>
        <v>-</v>
      </c>
      <c r="E7531" s="6" t="str">
        <f>IFERROR(VLOOKUP(B7531,总表!A:D,3,0),"-")</f>
        <v>-</v>
      </c>
      <c r="F7531" s="6" t="str">
        <f t="shared" si="470"/>
        <v>-</v>
      </c>
      <c r="H7531" s="6" t="str">
        <f>IF(IFERROR(VLOOKUP(B7531,总表!A:D,4,0),"露易")=0," ",IFERROR(VLOOKUP(B7531,总表!A:D,4,0),"-"))</f>
        <v>-</v>
      </c>
      <c r="I7531" s="6" t="str">
        <f t="shared" si="471"/>
        <v>-</v>
      </c>
    </row>
    <row r="7532" spans="1:9">
      <c r="A7532" s="6">
        <v>7531</v>
      </c>
      <c r="B7532" s="47" t="str">
        <f t="shared" si="468"/>
        <v>00001D6B</v>
      </c>
      <c r="C7532" s="50" t="str">
        <f>IFERROR(VLOOKUP(B7532,总表!A:B,2,0),"-")</f>
        <v>摆设类</v>
      </c>
      <c r="D7532" s="51" t="str">
        <f t="shared" si="469"/>
        <v>摆设类</v>
      </c>
      <c r="E7532" s="6" t="str">
        <f>IFERROR(VLOOKUP(B7532,总表!A:D,3,0),"-")</f>
        <v>熨衣板</v>
      </c>
      <c r="F7532" s="6" t="str">
        <f t="shared" si="470"/>
        <v>熨衣板</v>
      </c>
      <c r="H7532" s="6" t="str">
        <f>IF(IFERROR(VLOOKUP(B7532,总表!A:D,4,0),"露易")=0," ",IFERROR(VLOOKUP(B7532,总表!A:D,4,0),"-"))</f>
        <v> </v>
      </c>
      <c r="I7532" s="6" t="str">
        <f t="shared" si="471"/>
        <v> </v>
      </c>
    </row>
    <row r="7533" spans="1:9">
      <c r="A7533" s="6">
        <v>7532</v>
      </c>
      <c r="B7533" s="47" t="str">
        <f t="shared" si="468"/>
        <v>00001D6C</v>
      </c>
      <c r="C7533" s="47" t="str">
        <f>IFERROR(VLOOKUP(B7533,总表!A:B,2,0),"-")</f>
        <v>房内地毯</v>
      </c>
      <c r="D7533" s="6" t="str">
        <f t="shared" si="469"/>
        <v>房内地毯</v>
      </c>
      <c r="E7533" s="6" t="str">
        <f>IFERROR(VLOOKUP(B7533,总表!A:D,3,0),"-")</f>
        <v>桃红色粗条纹地毯</v>
      </c>
      <c r="F7533" s="6" t="str">
        <f t="shared" si="470"/>
        <v>桃红色粗条纹地毯</v>
      </c>
      <c r="H7533" s="6" t="str">
        <f>IF(IFERROR(VLOOKUP(B7533,总表!A:D,4,0),"露易")=0," ",IFERROR(VLOOKUP(B7533,总表!A:D,4,0),"-"))</f>
        <v> </v>
      </c>
      <c r="I7533" s="6" t="str">
        <f t="shared" si="471"/>
        <v> </v>
      </c>
    </row>
    <row r="7534" spans="1:9">
      <c r="A7534" s="6">
        <v>7533</v>
      </c>
      <c r="B7534" s="47" t="str">
        <f t="shared" si="468"/>
        <v>00001D6D</v>
      </c>
      <c r="C7534" s="47" t="str">
        <f>IFERROR(VLOOKUP(B7534,总表!A:B,2,0),"-")</f>
        <v>房内地毯</v>
      </c>
      <c r="D7534" s="6" t="str">
        <f t="shared" si="469"/>
        <v>房内地毯</v>
      </c>
      <c r="E7534" s="51" t="str">
        <f>IFERROR(VLOOKUP(B7534,总表!A:D,3,0),"-")</f>
        <v>蓝色粗条纹地毯</v>
      </c>
      <c r="F7534" s="51" t="str">
        <f t="shared" si="470"/>
        <v>蓝色粗条纹地毯</v>
      </c>
      <c r="H7534" s="6" t="str">
        <f>IF(IFERROR(VLOOKUP(B7534,总表!A:D,4,0),"露易")=0," ",IFERROR(VLOOKUP(B7534,总表!A:D,4,0),"-"))</f>
        <v> </v>
      </c>
      <c r="I7534" s="6" t="str">
        <f t="shared" si="471"/>
        <v> </v>
      </c>
    </row>
    <row r="7535" spans="1:9">
      <c r="A7535" s="6">
        <v>7534</v>
      </c>
      <c r="B7535" s="47" t="str">
        <f t="shared" si="468"/>
        <v>00001D6E</v>
      </c>
      <c r="C7535" s="47" t="str">
        <f>IFERROR(VLOOKUP(B7535,总表!A:B,2,0),"-")</f>
        <v>房内地毯</v>
      </c>
      <c r="D7535" s="6" t="str">
        <f t="shared" si="469"/>
        <v>房内地毯</v>
      </c>
      <c r="E7535" s="51" t="str">
        <f>IFERROR(VLOOKUP(B7535,总表!A:D,3,0),"-")</f>
        <v>绿色粗条纹地毯</v>
      </c>
      <c r="F7535" s="51" t="str">
        <f t="shared" si="470"/>
        <v>绿色粗条纹地毯</v>
      </c>
      <c r="H7535" s="6" t="str">
        <f>IF(IFERROR(VLOOKUP(B7535,总表!A:D,4,0),"露易")=0," ",IFERROR(VLOOKUP(B7535,总表!A:D,4,0),"-"))</f>
        <v> </v>
      </c>
      <c r="I7535" s="6" t="str">
        <f t="shared" si="471"/>
        <v> </v>
      </c>
    </row>
    <row r="7536" spans="1:9">
      <c r="A7536" s="6">
        <v>7535</v>
      </c>
      <c r="B7536" s="47" t="str">
        <f t="shared" si="468"/>
        <v>00001D6F</v>
      </c>
      <c r="C7536" s="50" t="str">
        <f>IFERROR(VLOOKUP(B7536,总表!A:B,2,0),"-")</f>
        <v>摆设类</v>
      </c>
      <c r="D7536" s="51" t="str">
        <f t="shared" si="469"/>
        <v>摆设类</v>
      </c>
      <c r="E7536" s="51" t="str">
        <f>IFERROR(VLOOKUP(B7536,总表!A:D,3,0),"-")</f>
        <v>壶铃</v>
      </c>
      <c r="F7536" s="51" t="str">
        <f t="shared" si="470"/>
        <v>壶铃</v>
      </c>
      <c r="H7536" s="6" t="str">
        <f>IF(IFERROR(VLOOKUP(B7536,总表!A:D,4,0),"露易")=0," ",IFERROR(VLOOKUP(B7536,总表!A:D,4,0),"-"))</f>
        <v> </v>
      </c>
      <c r="I7536" s="6" t="str">
        <f t="shared" si="471"/>
        <v> </v>
      </c>
    </row>
    <row r="7537" spans="1:9">
      <c r="A7537" s="6">
        <v>7536</v>
      </c>
      <c r="B7537" s="47" t="str">
        <f t="shared" si="468"/>
        <v>00001D70</v>
      </c>
      <c r="C7537" s="47" t="str">
        <f>IFERROR(VLOOKUP(B7537,总表!A:B,2,0),"-")</f>
        <v>房内地毯</v>
      </c>
      <c r="D7537" s="6" t="str">
        <f t="shared" si="469"/>
        <v>房内地毯</v>
      </c>
      <c r="E7537" s="6" t="str">
        <f>IFERROR(VLOOKUP(B7537,总表!A:D,3,0),"-")</f>
        <v>橘色简约地垫M</v>
      </c>
      <c r="F7537" s="6" t="str">
        <f t="shared" si="470"/>
        <v>橘色简约地垫M</v>
      </c>
      <c r="H7537" s="6" t="str">
        <f>IF(IFERROR(VLOOKUP(B7537,总表!A:D,4,0),"露易")=0," ",IFERROR(VLOOKUP(B7537,总表!A:D,4,0),"-"))</f>
        <v> </v>
      </c>
      <c r="I7537" s="6" t="str">
        <f t="shared" si="471"/>
        <v> </v>
      </c>
    </row>
    <row r="7538" spans="1:9">
      <c r="A7538" s="6">
        <v>7537</v>
      </c>
      <c r="B7538" s="47" t="str">
        <f t="shared" si="468"/>
        <v>00001D71</v>
      </c>
      <c r="C7538" s="47" t="str">
        <f>IFERROR(VLOOKUP(B7538,总表!A:B,2,0),"-")</f>
        <v>房内地毯</v>
      </c>
      <c r="D7538" s="6" t="str">
        <f t="shared" si="469"/>
        <v>房内地毯</v>
      </c>
      <c r="E7538" s="51" t="str">
        <f>IFERROR(VLOOKUP(B7538,总表!A:D,3,0),"-")</f>
        <v>红色简约地垫S</v>
      </c>
      <c r="F7538" s="51" t="str">
        <f t="shared" si="470"/>
        <v>红色简约地垫S</v>
      </c>
      <c r="H7538" s="6" t="str">
        <f>IF(IFERROR(VLOOKUP(B7538,总表!A:D,4,0),"露易")=0," ",IFERROR(VLOOKUP(B7538,总表!A:D,4,0),"-"))</f>
        <v> </v>
      </c>
      <c r="I7538" s="6" t="str">
        <f t="shared" si="471"/>
        <v> </v>
      </c>
    </row>
    <row r="7539" spans="1:9">
      <c r="A7539" s="6">
        <v>7538</v>
      </c>
      <c r="B7539" s="47" t="str">
        <f t="shared" si="468"/>
        <v>00001D72</v>
      </c>
      <c r="C7539" s="47" t="str">
        <f>IFERROR(VLOOKUP(B7539,总表!A:B,2,0),"-")</f>
        <v>房内地毯</v>
      </c>
      <c r="D7539" s="6" t="str">
        <f t="shared" si="469"/>
        <v>房内地毯</v>
      </c>
      <c r="E7539" s="6" t="str">
        <f>IFERROR(VLOOKUP(B7539,总表!A:D,3,0),"-")</f>
        <v>紫色简约地垫M</v>
      </c>
      <c r="F7539" s="6" t="str">
        <f t="shared" si="470"/>
        <v>紫色简约地垫M</v>
      </c>
      <c r="H7539" s="6" t="str">
        <f>IF(IFERROR(VLOOKUP(B7539,总表!A:D,4,0),"露易")=0," ",IFERROR(VLOOKUP(B7539,总表!A:D,4,0),"-"))</f>
        <v> </v>
      </c>
      <c r="I7539" s="6" t="str">
        <f t="shared" si="471"/>
        <v> </v>
      </c>
    </row>
    <row r="7540" spans="1:9">
      <c r="A7540" s="6">
        <v>7539</v>
      </c>
      <c r="B7540" s="47" t="str">
        <f t="shared" si="468"/>
        <v>00001D73</v>
      </c>
      <c r="C7540" s="47" t="str">
        <f>IFERROR(VLOOKUP(B7540,总表!A:B,2,0),"-")</f>
        <v>房内地毯</v>
      </c>
      <c r="D7540" s="6" t="str">
        <f t="shared" si="469"/>
        <v>房内地毯</v>
      </c>
      <c r="E7540" s="6" t="str">
        <f>IFERROR(VLOOKUP(B7540,总表!A:D,3,0),"-")</f>
        <v>黑色简约地垫M</v>
      </c>
      <c r="F7540" s="6" t="str">
        <f t="shared" si="470"/>
        <v>黑色简约地垫M</v>
      </c>
      <c r="H7540" s="6" t="str">
        <f>IF(IFERROR(VLOOKUP(B7540,总表!A:D,4,0),"露易")=0," ",IFERROR(VLOOKUP(B7540,总表!A:D,4,0),"-"))</f>
        <v> </v>
      </c>
      <c r="I7540" s="6" t="str">
        <f t="shared" si="471"/>
        <v> </v>
      </c>
    </row>
    <row r="7541" spans="1:9">
      <c r="A7541" s="6">
        <v>7540</v>
      </c>
      <c r="B7541" s="47" t="str">
        <f t="shared" si="468"/>
        <v>00001D74</v>
      </c>
      <c r="C7541" s="47" t="str">
        <f>IFERROR(VLOOKUP(B7541,总表!A:B,2,0),"-")</f>
        <v>房内地毯</v>
      </c>
      <c r="D7541" s="6" t="str">
        <f t="shared" si="469"/>
        <v>房内地毯</v>
      </c>
      <c r="E7541" s="51" t="str">
        <f>IFERROR(VLOOKUP(B7541,总表!A:D,3,0),"-")</f>
        <v>红色简约地垫M</v>
      </c>
      <c r="F7541" s="51" t="str">
        <f t="shared" si="470"/>
        <v>红色简约地垫M</v>
      </c>
      <c r="H7541" s="6" t="str">
        <f>IF(IFERROR(VLOOKUP(B7541,总表!A:D,4,0),"露易")=0," ",IFERROR(VLOOKUP(B7541,总表!A:D,4,0),"-"))</f>
        <v> </v>
      </c>
      <c r="I7541" s="6" t="str">
        <f t="shared" si="471"/>
        <v> </v>
      </c>
    </row>
    <row r="7542" spans="1:9">
      <c r="A7542" s="6">
        <v>7541</v>
      </c>
      <c r="B7542" s="47" t="str">
        <f t="shared" si="468"/>
        <v>00001D75</v>
      </c>
      <c r="C7542" s="47" t="str">
        <f>IFERROR(VLOOKUP(B7542,总表!A:B,2,0),"-")</f>
        <v>房内地毯</v>
      </c>
      <c r="D7542" s="6" t="str">
        <f t="shared" si="469"/>
        <v>房内地毯</v>
      </c>
      <c r="E7542" s="6" t="str">
        <f>IFERROR(VLOOKUP(B7542,总表!A:D,3,0),"-")</f>
        <v>橘色简约地垫S</v>
      </c>
      <c r="F7542" s="6" t="str">
        <f t="shared" si="470"/>
        <v>橘色简约地垫S</v>
      </c>
      <c r="H7542" s="6" t="str">
        <f>IF(IFERROR(VLOOKUP(B7542,总表!A:D,4,0),"露易")=0," ",IFERROR(VLOOKUP(B7542,总表!A:D,4,0),"-"))</f>
        <v> </v>
      </c>
      <c r="I7542" s="6" t="str">
        <f t="shared" si="471"/>
        <v> </v>
      </c>
    </row>
    <row r="7543" spans="1:9">
      <c r="A7543" s="6">
        <v>7542</v>
      </c>
      <c r="B7543" s="47" t="str">
        <f t="shared" si="468"/>
        <v>00001D76</v>
      </c>
      <c r="C7543" s="47" t="str">
        <f>IFERROR(VLOOKUP(B7543,总表!A:B,2,0),"-")</f>
        <v>房内地毯</v>
      </c>
      <c r="D7543" s="6" t="str">
        <f t="shared" si="469"/>
        <v>房内地毯</v>
      </c>
      <c r="E7543" s="6" t="str">
        <f>IFERROR(VLOOKUP(B7543,总表!A:D,3,0),"-")</f>
        <v>紫色简约地垫S</v>
      </c>
      <c r="F7543" s="6" t="str">
        <f t="shared" si="470"/>
        <v>紫色简约地垫S</v>
      </c>
      <c r="H7543" s="6" t="str">
        <f>IF(IFERROR(VLOOKUP(B7543,总表!A:D,4,0),"露易")=0," ",IFERROR(VLOOKUP(B7543,总表!A:D,4,0),"-"))</f>
        <v> </v>
      </c>
      <c r="I7543" s="6" t="str">
        <f t="shared" si="471"/>
        <v> </v>
      </c>
    </row>
    <row r="7544" spans="1:9">
      <c r="A7544" s="6">
        <v>7543</v>
      </c>
      <c r="B7544" s="47" t="str">
        <f t="shared" si="468"/>
        <v>00001D77</v>
      </c>
      <c r="C7544" s="47" t="str">
        <f>IFERROR(VLOOKUP(B7544,总表!A:B,2,0),"-")</f>
        <v>房内地毯</v>
      </c>
      <c r="D7544" s="6" t="str">
        <f t="shared" si="469"/>
        <v>房内地毯</v>
      </c>
      <c r="E7544" s="6" t="str">
        <f>IFERROR(VLOOKUP(B7544,总表!A:D,3,0),"-")</f>
        <v>黑色简约地垫S</v>
      </c>
      <c r="F7544" s="6" t="str">
        <f t="shared" si="470"/>
        <v>黑色简约地垫S</v>
      </c>
      <c r="H7544" s="6" t="str">
        <f>IF(IFERROR(VLOOKUP(B7544,总表!A:D,4,0),"露易")=0," ",IFERROR(VLOOKUP(B7544,总表!A:D,4,0),"-"))</f>
        <v> </v>
      </c>
      <c r="I7544" s="6" t="str">
        <f t="shared" si="471"/>
        <v> </v>
      </c>
    </row>
    <row r="7545" spans="1:9">
      <c r="A7545" s="6">
        <v>7544</v>
      </c>
      <c r="B7545" s="47" t="str">
        <f t="shared" si="468"/>
        <v>00001D78</v>
      </c>
      <c r="C7545" s="47" t="str">
        <f>IFERROR(VLOOKUP(B7545,总表!A:B,2,0),"-")</f>
        <v>-</v>
      </c>
      <c r="D7545" s="6" t="str">
        <f t="shared" si="469"/>
        <v>-</v>
      </c>
      <c r="E7545" s="6" t="str">
        <f>IFERROR(VLOOKUP(B7545,总表!A:D,3,0),"-")</f>
        <v>-</v>
      </c>
      <c r="F7545" s="6" t="str">
        <f t="shared" si="470"/>
        <v>-</v>
      </c>
      <c r="H7545" s="6" t="str">
        <f>IF(IFERROR(VLOOKUP(B7545,总表!A:D,4,0),"露易")=0," ",IFERROR(VLOOKUP(B7545,总表!A:D,4,0),"-"))</f>
        <v>-</v>
      </c>
      <c r="I7545" s="6" t="str">
        <f t="shared" si="471"/>
        <v>-</v>
      </c>
    </row>
    <row r="7546" spans="1:9">
      <c r="A7546" s="6">
        <v>7545</v>
      </c>
      <c r="B7546" s="47" t="str">
        <f t="shared" si="468"/>
        <v>00001D79</v>
      </c>
      <c r="C7546" s="47" t="str">
        <f>IFERROR(VLOOKUP(B7546,总表!A:B,2,0),"-")</f>
        <v>-</v>
      </c>
      <c r="D7546" s="6" t="str">
        <f t="shared" si="469"/>
        <v>-</v>
      </c>
      <c r="E7546" s="6" t="str">
        <f>IFERROR(VLOOKUP(B7546,总表!A:D,3,0),"-")</f>
        <v>-</v>
      </c>
      <c r="F7546" s="6" t="str">
        <f t="shared" si="470"/>
        <v>-</v>
      </c>
      <c r="H7546" s="6" t="str">
        <f>IF(IFERROR(VLOOKUP(B7546,总表!A:D,4,0),"露易")=0," ",IFERROR(VLOOKUP(B7546,总表!A:D,4,0),"-"))</f>
        <v>-</v>
      </c>
      <c r="I7546" s="6" t="str">
        <f t="shared" si="471"/>
        <v>-</v>
      </c>
    </row>
    <row r="7547" spans="1:9">
      <c r="A7547" s="6">
        <v>7546</v>
      </c>
      <c r="B7547" s="47" t="str">
        <f t="shared" si="468"/>
        <v>00001D7A</v>
      </c>
      <c r="C7547" s="47" t="str">
        <f>IFERROR(VLOOKUP(B7547,总表!A:B,2,0),"-")</f>
        <v>房内地毯</v>
      </c>
      <c r="D7547" s="6" t="str">
        <f t="shared" si="469"/>
        <v>房内地毯</v>
      </c>
      <c r="E7547" s="6" t="str">
        <f>IFERROR(VLOOKUP(B7547,总表!A:D,3,0),"-")</f>
        <v>复活节地毯</v>
      </c>
      <c r="F7547" s="6" t="str">
        <f t="shared" si="470"/>
        <v>复活节地毯</v>
      </c>
      <c r="H7547" s="6" t="str">
        <f>IF(IFERROR(VLOOKUP(B7547,总表!A:D,4,0),"露易")=0," ",IFERROR(VLOOKUP(B7547,总表!A:D,4,0),"-"))</f>
        <v> </v>
      </c>
      <c r="I7547" s="6" t="str">
        <f t="shared" si="471"/>
        <v> </v>
      </c>
    </row>
    <row r="7548" spans="1:9">
      <c r="A7548" s="6">
        <v>7547</v>
      </c>
      <c r="B7548" s="47" t="str">
        <f t="shared" si="468"/>
        <v>00001D7B</v>
      </c>
      <c r="C7548" s="47" t="str">
        <f>IFERROR(VLOOKUP(B7548,总表!A:B,2,0),"-")</f>
        <v>-</v>
      </c>
      <c r="D7548" s="6" t="str">
        <f t="shared" si="469"/>
        <v>-</v>
      </c>
      <c r="E7548" s="6" t="str">
        <f>IFERROR(VLOOKUP(B7548,总表!A:D,3,0),"-")</f>
        <v>-</v>
      </c>
      <c r="F7548" s="6" t="str">
        <f t="shared" si="470"/>
        <v>-</v>
      </c>
      <c r="H7548" s="6" t="str">
        <f>IF(IFERROR(VLOOKUP(B7548,总表!A:D,4,0),"露易")=0," ",IFERROR(VLOOKUP(B7548,总表!A:D,4,0),"-"))</f>
        <v>-</v>
      </c>
      <c r="I7548" s="6" t="str">
        <f t="shared" si="471"/>
        <v>-</v>
      </c>
    </row>
    <row r="7549" spans="1:9">
      <c r="A7549" s="6">
        <v>7548</v>
      </c>
      <c r="B7549" s="47" t="str">
        <f t="shared" si="468"/>
        <v>00001D7C</v>
      </c>
      <c r="C7549" s="47" t="str">
        <f>IFERROR(VLOOKUP(B7549,总表!A:B,2,0),"-")</f>
        <v>上衣</v>
      </c>
      <c r="D7549" s="6" t="str">
        <f t="shared" si="469"/>
        <v>上衣</v>
      </c>
      <c r="E7549" s="6" t="str">
        <f>IFERROR(VLOOKUP(B7549,总表!A:D,3,0),"-")</f>
        <v>学生服</v>
      </c>
      <c r="F7549" s="6" t="str">
        <f t="shared" si="470"/>
        <v>学生服</v>
      </c>
      <c r="H7549" s="6" t="str">
        <f>IF(IFERROR(VLOOKUP(B7549,总表!A:D,4,0),"露易")=0," ",IFERROR(VLOOKUP(B7549,总表!A:D,4,0),"-"))</f>
        <v>酒红色</v>
      </c>
      <c r="I7549" s="6" t="str">
        <f t="shared" si="471"/>
        <v>酒红色</v>
      </c>
    </row>
    <row r="7550" spans="1:9">
      <c r="A7550" s="6">
        <v>7549</v>
      </c>
      <c r="B7550" s="47" t="str">
        <f t="shared" si="468"/>
        <v>00001D7D</v>
      </c>
      <c r="C7550" s="47" t="str">
        <f>IFERROR(VLOOKUP(B7550,总表!A:B,2,0),"-")</f>
        <v>上衣</v>
      </c>
      <c r="D7550" s="6" t="str">
        <f t="shared" si="469"/>
        <v>上衣</v>
      </c>
      <c r="E7550" s="6" t="str">
        <f>IFERROR(VLOOKUP(B7550,总表!A:D,3,0),"-")</f>
        <v>学生服</v>
      </c>
      <c r="F7550" s="6" t="str">
        <f t="shared" si="470"/>
        <v>学生服</v>
      </c>
      <c r="H7550" s="51" t="str">
        <f>IF(IFERROR(VLOOKUP(B7550,总表!A:D,4,0),"露易")=0," ",IFERROR(VLOOKUP(B7550,总表!A:D,4,0),"-"))</f>
        <v>绿色</v>
      </c>
      <c r="I7550" s="51" t="str">
        <f t="shared" si="471"/>
        <v>绿色</v>
      </c>
    </row>
    <row r="7551" spans="1:9">
      <c r="A7551" s="6">
        <v>7550</v>
      </c>
      <c r="B7551" s="47" t="str">
        <f t="shared" si="468"/>
        <v>00001D7E</v>
      </c>
      <c r="C7551" s="47" t="str">
        <f>IFERROR(VLOOKUP(B7551,总表!A:B,2,0),"-")</f>
        <v>上衣</v>
      </c>
      <c r="D7551" s="6" t="str">
        <f t="shared" si="469"/>
        <v>上衣</v>
      </c>
      <c r="E7551" s="6" t="str">
        <f>IFERROR(VLOOKUP(B7551,总表!A:D,3,0),"-")</f>
        <v>学生服</v>
      </c>
      <c r="F7551" s="6" t="str">
        <f t="shared" si="470"/>
        <v>学生服</v>
      </c>
      <c r="H7551" s="6" t="str">
        <f>IF(IFERROR(VLOOKUP(B7551,总表!A:D,4,0),"露易")=0," ",IFERROR(VLOOKUP(B7551,总表!A:D,4,0),"-"))</f>
        <v>白色</v>
      </c>
      <c r="I7551" s="6" t="str">
        <f t="shared" si="471"/>
        <v>白色</v>
      </c>
    </row>
    <row r="7552" spans="1:9">
      <c r="A7552" s="6">
        <v>7551</v>
      </c>
      <c r="B7552" s="47" t="str">
        <f t="shared" si="468"/>
        <v>00001D7F</v>
      </c>
      <c r="C7552" s="47" t="str">
        <f>IFERROR(VLOOKUP(B7552,总表!A:B,2,0),"-")</f>
        <v>上衣</v>
      </c>
      <c r="D7552" s="6" t="str">
        <f t="shared" si="469"/>
        <v>上衣</v>
      </c>
      <c r="E7552" s="6" t="str">
        <f>IFERROR(VLOOKUP(B7552,总表!A:D,3,0),"-")</f>
        <v>学生服</v>
      </c>
      <c r="F7552" s="6" t="str">
        <f t="shared" si="470"/>
        <v>学生服</v>
      </c>
      <c r="H7552" s="6" t="str">
        <f>IF(IFERROR(VLOOKUP(B7552,总表!A:D,4,0),"露易")=0," ",IFERROR(VLOOKUP(B7552,总表!A:D,4,0),"-"))</f>
        <v>紫色</v>
      </c>
      <c r="I7552" s="6" t="str">
        <f t="shared" si="471"/>
        <v>紫色</v>
      </c>
    </row>
    <row r="7553" spans="1:9">
      <c r="A7553" s="6">
        <v>7552</v>
      </c>
      <c r="B7553" s="47" t="str">
        <f t="shared" si="468"/>
        <v>00001D80</v>
      </c>
      <c r="C7553" s="47" t="str">
        <f>IFERROR(VLOOKUP(B7553,总表!A:B,2,0),"-")</f>
        <v>上衣</v>
      </c>
      <c r="D7553" s="6" t="str">
        <f t="shared" si="469"/>
        <v>上衣</v>
      </c>
      <c r="E7553" s="6" t="str">
        <f>IFERROR(VLOOKUP(B7553,总表!A:D,3,0),"-")</f>
        <v>学生服</v>
      </c>
      <c r="F7553" s="6" t="str">
        <f t="shared" si="470"/>
        <v>学生服</v>
      </c>
      <c r="H7553" s="6" t="str">
        <f>IF(IFERROR(VLOOKUP(B7553,总表!A:D,4,0),"露易")=0," ",IFERROR(VLOOKUP(B7553,总表!A:D,4,0),"-"))</f>
        <v>灰色</v>
      </c>
      <c r="I7553" s="6" t="str">
        <f t="shared" si="471"/>
        <v>灰色</v>
      </c>
    </row>
    <row r="7554" spans="1:9">
      <c r="A7554" s="6">
        <v>7553</v>
      </c>
      <c r="B7554" s="47" t="str">
        <f t="shared" ref="B7554:B7617" si="472">DEC2HEX(ROW(A7553),8)</f>
        <v>00001D81</v>
      </c>
      <c r="C7554" s="47" t="str">
        <f>IFERROR(VLOOKUP(B7554,总表!A:B,2,0),"-")</f>
        <v>上衣</v>
      </c>
      <c r="D7554" s="6" t="str">
        <f t="shared" ref="D7554:D7617" si="473">C7554</f>
        <v>上衣</v>
      </c>
      <c r="E7554" s="6" t="str">
        <f>IFERROR(VLOOKUP(B7554,总表!A:D,3,0),"-")</f>
        <v>学生服</v>
      </c>
      <c r="F7554" s="6" t="str">
        <f t="shared" ref="F7554:F7617" si="474">E7554</f>
        <v>学生服</v>
      </c>
      <c r="H7554" s="51" t="str">
        <f>IF(IFERROR(VLOOKUP(B7554,总表!A:D,4,0),"露易")=0," ",IFERROR(VLOOKUP(B7554,总表!A:D,4,0),"-"))</f>
        <v>蓝色</v>
      </c>
      <c r="I7554" s="51" t="str">
        <f t="shared" ref="I7554:I7617" si="475">H7554</f>
        <v>蓝色</v>
      </c>
    </row>
    <row r="7555" spans="1:9">
      <c r="A7555" s="6">
        <v>7554</v>
      </c>
      <c r="B7555" s="47" t="str">
        <f t="shared" si="472"/>
        <v>00001D82</v>
      </c>
      <c r="C7555" s="47" t="str">
        <f>IFERROR(VLOOKUP(B7555,总表!A:B,2,0),"-")</f>
        <v>上衣</v>
      </c>
      <c r="D7555" s="6" t="str">
        <f t="shared" si="473"/>
        <v>上衣</v>
      </c>
      <c r="E7555" s="6" t="str">
        <f>IFERROR(VLOOKUP(B7555,总表!A:D,3,0),"-")</f>
        <v>叛逆学生服</v>
      </c>
      <c r="F7555" s="6" t="str">
        <f t="shared" si="474"/>
        <v>叛逆学生服</v>
      </c>
      <c r="H7555" s="6" t="str">
        <f>IF(IFERROR(VLOOKUP(B7555,总表!A:D,4,0),"露易")=0," ",IFERROR(VLOOKUP(B7555,总表!A:D,4,0),"-"))</f>
        <v>酒红色</v>
      </c>
      <c r="I7555" s="6" t="str">
        <f t="shared" si="475"/>
        <v>酒红色</v>
      </c>
    </row>
    <row r="7556" spans="1:9">
      <c r="A7556" s="6">
        <v>7555</v>
      </c>
      <c r="B7556" s="47" t="str">
        <f t="shared" si="472"/>
        <v>00001D83</v>
      </c>
      <c r="C7556" s="47" t="str">
        <f>IFERROR(VLOOKUP(B7556,总表!A:B,2,0),"-")</f>
        <v>上衣</v>
      </c>
      <c r="D7556" s="6" t="str">
        <f t="shared" si="473"/>
        <v>上衣</v>
      </c>
      <c r="E7556" s="6" t="str">
        <f>IFERROR(VLOOKUP(B7556,总表!A:D,3,0),"-")</f>
        <v>叛逆学生服</v>
      </c>
      <c r="F7556" s="6" t="str">
        <f t="shared" si="474"/>
        <v>叛逆学生服</v>
      </c>
      <c r="H7556" s="51" t="str">
        <f>IF(IFERROR(VLOOKUP(B7556,总表!A:D,4,0),"露易")=0," ",IFERROR(VLOOKUP(B7556,总表!A:D,4,0),"-"))</f>
        <v>绿色</v>
      </c>
      <c r="I7556" s="51" t="str">
        <f t="shared" si="475"/>
        <v>绿色</v>
      </c>
    </row>
    <row r="7557" spans="1:9">
      <c r="A7557" s="6">
        <v>7556</v>
      </c>
      <c r="B7557" s="47" t="str">
        <f t="shared" si="472"/>
        <v>00001D84</v>
      </c>
      <c r="C7557" s="47" t="str">
        <f>IFERROR(VLOOKUP(B7557,总表!A:B,2,0),"-")</f>
        <v>上衣</v>
      </c>
      <c r="D7557" s="6" t="str">
        <f t="shared" si="473"/>
        <v>上衣</v>
      </c>
      <c r="E7557" s="6" t="str">
        <f>IFERROR(VLOOKUP(B7557,总表!A:D,3,0),"-")</f>
        <v>叛逆学生服</v>
      </c>
      <c r="F7557" s="6" t="str">
        <f t="shared" si="474"/>
        <v>叛逆学生服</v>
      </c>
      <c r="H7557" s="6" t="str">
        <f>IF(IFERROR(VLOOKUP(B7557,总表!A:D,4,0),"露易")=0," ",IFERROR(VLOOKUP(B7557,总表!A:D,4,0),"-"))</f>
        <v>白色</v>
      </c>
      <c r="I7557" s="6" t="str">
        <f t="shared" si="475"/>
        <v>白色</v>
      </c>
    </row>
    <row r="7558" spans="1:9">
      <c r="A7558" s="6">
        <v>7557</v>
      </c>
      <c r="B7558" s="47" t="str">
        <f t="shared" si="472"/>
        <v>00001D85</v>
      </c>
      <c r="C7558" s="47" t="str">
        <f>IFERROR(VLOOKUP(B7558,总表!A:B,2,0),"-")</f>
        <v>上衣</v>
      </c>
      <c r="D7558" s="6" t="str">
        <f t="shared" si="473"/>
        <v>上衣</v>
      </c>
      <c r="E7558" s="6" t="str">
        <f>IFERROR(VLOOKUP(B7558,总表!A:D,3,0),"-")</f>
        <v>叛逆学生服</v>
      </c>
      <c r="F7558" s="6" t="str">
        <f t="shared" si="474"/>
        <v>叛逆学生服</v>
      </c>
      <c r="H7558" s="6" t="str">
        <f>IF(IFERROR(VLOOKUP(B7558,总表!A:D,4,0),"露易")=0," ",IFERROR(VLOOKUP(B7558,总表!A:D,4,0),"-"))</f>
        <v>紫色</v>
      </c>
      <c r="I7558" s="6" t="str">
        <f t="shared" si="475"/>
        <v>紫色</v>
      </c>
    </row>
    <row r="7559" spans="1:9">
      <c r="A7559" s="6">
        <v>7558</v>
      </c>
      <c r="B7559" s="47" t="str">
        <f t="shared" si="472"/>
        <v>00001D86</v>
      </c>
      <c r="C7559" s="47" t="str">
        <f>IFERROR(VLOOKUP(B7559,总表!A:B,2,0),"-")</f>
        <v>上衣</v>
      </c>
      <c r="D7559" s="6" t="str">
        <f t="shared" si="473"/>
        <v>上衣</v>
      </c>
      <c r="E7559" s="6" t="str">
        <f>IFERROR(VLOOKUP(B7559,总表!A:D,3,0),"-")</f>
        <v>叛逆学生服</v>
      </c>
      <c r="F7559" s="6" t="str">
        <f t="shared" si="474"/>
        <v>叛逆学生服</v>
      </c>
      <c r="H7559" s="6" t="str">
        <f>IF(IFERROR(VLOOKUP(B7559,总表!A:D,4,0),"露易")=0," ",IFERROR(VLOOKUP(B7559,总表!A:D,4,0),"-"))</f>
        <v>灰色</v>
      </c>
      <c r="I7559" s="6" t="str">
        <f t="shared" si="475"/>
        <v>灰色</v>
      </c>
    </row>
    <row r="7560" spans="1:9">
      <c r="A7560" s="6">
        <v>7559</v>
      </c>
      <c r="B7560" s="47" t="str">
        <f t="shared" si="472"/>
        <v>00001D87</v>
      </c>
      <c r="C7560" s="47" t="str">
        <f>IFERROR(VLOOKUP(B7560,总表!A:B,2,0),"-")</f>
        <v>上衣</v>
      </c>
      <c r="D7560" s="6" t="str">
        <f t="shared" si="473"/>
        <v>上衣</v>
      </c>
      <c r="E7560" s="6" t="str">
        <f>IFERROR(VLOOKUP(B7560,总表!A:D,3,0),"-")</f>
        <v>叛逆学生服</v>
      </c>
      <c r="F7560" s="6" t="str">
        <f t="shared" si="474"/>
        <v>叛逆学生服</v>
      </c>
      <c r="H7560" s="51" t="str">
        <f>IF(IFERROR(VLOOKUP(B7560,总表!A:D,4,0),"露易")=0," ",IFERROR(VLOOKUP(B7560,总表!A:D,4,0),"-"))</f>
        <v>蓝色</v>
      </c>
      <c r="I7560" s="51" t="str">
        <f t="shared" si="475"/>
        <v>蓝色</v>
      </c>
    </row>
    <row r="7561" spans="1:9">
      <c r="A7561" s="6">
        <v>7560</v>
      </c>
      <c r="B7561" s="47" t="str">
        <f t="shared" si="472"/>
        <v>00001D88</v>
      </c>
      <c r="C7561" s="47" t="str">
        <f>IFERROR(VLOOKUP(B7561,总表!A:B,2,0),"-")</f>
        <v>上衣</v>
      </c>
      <c r="D7561" s="6" t="str">
        <f t="shared" si="473"/>
        <v>上衣</v>
      </c>
      <c r="E7561" s="6" t="str">
        <f>IFERROR(VLOOKUP(B7561,总表!A:D,3,0),"-")</f>
        <v>短袖水手服</v>
      </c>
      <c r="F7561" s="6" t="str">
        <f t="shared" si="474"/>
        <v>短袖水手服</v>
      </c>
      <c r="H7561" s="6" t="str">
        <f>IF(IFERROR(VLOOKUP(B7561,总表!A:D,4,0),"露易")=0," ",IFERROR(VLOOKUP(B7561,总表!A:D,4,0),"-"))</f>
        <v>橘色</v>
      </c>
      <c r="I7561" s="6" t="str">
        <f t="shared" si="475"/>
        <v>橘色</v>
      </c>
    </row>
    <row r="7562" spans="1:9">
      <c r="A7562" s="6">
        <v>7561</v>
      </c>
      <c r="B7562" s="47" t="str">
        <f t="shared" si="472"/>
        <v>00001D89</v>
      </c>
      <c r="C7562" s="47" t="str">
        <f>IFERROR(VLOOKUP(B7562,总表!A:B,2,0),"-")</f>
        <v>上衣</v>
      </c>
      <c r="D7562" s="6" t="str">
        <f t="shared" si="473"/>
        <v>上衣</v>
      </c>
      <c r="E7562" s="6" t="str">
        <f>IFERROR(VLOOKUP(B7562,总表!A:D,3,0),"-")</f>
        <v>短袖水手服</v>
      </c>
      <c r="F7562" s="6" t="str">
        <f t="shared" si="474"/>
        <v>短袖水手服</v>
      </c>
      <c r="H7562" s="6" t="str">
        <f>IF(IFERROR(VLOOKUP(B7562,总表!A:D,4,0),"露易")=0," ",IFERROR(VLOOKUP(B7562,总表!A:D,4,0),"-"))</f>
        <v>浅蓝色</v>
      </c>
      <c r="I7562" s="6" t="str">
        <f t="shared" si="475"/>
        <v>浅蓝色</v>
      </c>
    </row>
    <row r="7563" spans="1:9">
      <c r="A7563" s="6">
        <v>7562</v>
      </c>
      <c r="B7563" s="47" t="str">
        <f t="shared" si="472"/>
        <v>00001D8A</v>
      </c>
      <c r="C7563" s="47" t="str">
        <f>IFERROR(VLOOKUP(B7563,总表!A:B,2,0),"-")</f>
        <v>上衣</v>
      </c>
      <c r="D7563" s="6" t="str">
        <f t="shared" si="473"/>
        <v>上衣</v>
      </c>
      <c r="E7563" s="6" t="str">
        <f>IFERROR(VLOOKUP(B7563,总表!A:D,3,0),"-")</f>
        <v>短袖水手服</v>
      </c>
      <c r="F7563" s="6" t="str">
        <f t="shared" si="474"/>
        <v>短袖水手服</v>
      </c>
      <c r="H7563" s="51" t="str">
        <f>IF(IFERROR(VLOOKUP(B7563,总表!A:D,4,0),"露易")=0," ",IFERROR(VLOOKUP(B7563,总表!A:D,4,0),"-"))</f>
        <v>绿色</v>
      </c>
      <c r="I7563" s="51" t="str">
        <f t="shared" si="475"/>
        <v>绿色</v>
      </c>
    </row>
    <row r="7564" spans="1:9">
      <c r="A7564" s="6">
        <v>7563</v>
      </c>
      <c r="B7564" s="47" t="str">
        <f t="shared" si="472"/>
        <v>00001D8B</v>
      </c>
      <c r="C7564" s="47" t="str">
        <f>IFERROR(VLOOKUP(B7564,总表!A:B,2,0),"-")</f>
        <v>上衣</v>
      </c>
      <c r="D7564" s="6" t="str">
        <f t="shared" si="473"/>
        <v>上衣</v>
      </c>
      <c r="E7564" s="6" t="str">
        <f>IFERROR(VLOOKUP(B7564,总表!A:D,3,0),"-")</f>
        <v>短袖水手服</v>
      </c>
      <c r="F7564" s="6" t="str">
        <f t="shared" si="474"/>
        <v>短袖水手服</v>
      </c>
      <c r="H7564" s="6" t="str">
        <f>IF(IFERROR(VLOOKUP(B7564,总表!A:D,4,0),"露易")=0," ",IFERROR(VLOOKUP(B7564,总表!A:D,4,0),"-"))</f>
        <v>棕色</v>
      </c>
      <c r="I7564" s="6" t="str">
        <f t="shared" si="475"/>
        <v>棕色</v>
      </c>
    </row>
    <row r="7565" spans="1:9">
      <c r="A7565" s="6">
        <v>7564</v>
      </c>
      <c r="B7565" s="47" t="str">
        <f t="shared" si="472"/>
        <v>00001D8C</v>
      </c>
      <c r="C7565" s="47" t="str">
        <f>IFERROR(VLOOKUP(B7565,总表!A:B,2,0),"-")</f>
        <v>上衣</v>
      </c>
      <c r="D7565" s="6" t="str">
        <f t="shared" si="473"/>
        <v>上衣</v>
      </c>
      <c r="E7565" s="6" t="str">
        <f>IFERROR(VLOOKUP(B7565,总表!A:D,3,0),"-")</f>
        <v>短袖水手服</v>
      </c>
      <c r="F7565" s="6" t="str">
        <f t="shared" si="474"/>
        <v>短袖水手服</v>
      </c>
      <c r="H7565" s="6" t="str">
        <f>IF(IFERROR(VLOOKUP(B7565,总表!A:D,4,0),"露易")=0," ",IFERROR(VLOOKUP(B7565,总表!A:D,4,0),"-"))</f>
        <v>紫色</v>
      </c>
      <c r="I7565" s="6" t="str">
        <f t="shared" si="475"/>
        <v>紫色</v>
      </c>
    </row>
    <row r="7566" spans="1:9">
      <c r="A7566" s="6">
        <v>7565</v>
      </c>
      <c r="B7566" s="47" t="str">
        <f t="shared" si="472"/>
        <v>00001D8D</v>
      </c>
      <c r="C7566" s="47" t="str">
        <f>IFERROR(VLOOKUP(B7566,总表!A:B,2,0),"-")</f>
        <v>上衣</v>
      </c>
      <c r="D7566" s="6" t="str">
        <f t="shared" si="473"/>
        <v>上衣</v>
      </c>
      <c r="E7566" s="6" t="str">
        <f>IFERROR(VLOOKUP(B7566,总表!A:D,3,0),"-")</f>
        <v>短袖水手服</v>
      </c>
      <c r="F7566" s="6" t="str">
        <f t="shared" si="474"/>
        <v>短袖水手服</v>
      </c>
      <c r="H7566" s="51" t="str">
        <f>IF(IFERROR(VLOOKUP(B7566,总表!A:D,4,0),"露易")=0," ",IFERROR(VLOOKUP(B7566,总表!A:D,4,0),"-"))</f>
        <v>红色</v>
      </c>
      <c r="I7566" s="51" t="str">
        <f t="shared" si="475"/>
        <v>红色</v>
      </c>
    </row>
    <row r="7567" spans="1:9">
      <c r="A7567" s="6">
        <v>7566</v>
      </c>
      <c r="B7567" s="47" t="str">
        <f t="shared" si="472"/>
        <v>00001D8E</v>
      </c>
      <c r="C7567" s="47" t="str">
        <f>IFERROR(VLOOKUP(B7567,总表!A:B,2,0),"-")</f>
        <v>上衣</v>
      </c>
      <c r="D7567" s="6" t="str">
        <f t="shared" si="473"/>
        <v>上衣</v>
      </c>
      <c r="E7567" s="6" t="str">
        <f>IFERROR(VLOOKUP(B7567,总表!A:D,3,0),"-")</f>
        <v>短袖水手服</v>
      </c>
      <c r="F7567" s="6" t="str">
        <f t="shared" si="474"/>
        <v>短袖水手服</v>
      </c>
      <c r="H7567" s="6" t="str">
        <f>IF(IFERROR(VLOOKUP(B7567,总表!A:D,4,0),"露易")=0," ",IFERROR(VLOOKUP(B7567,总表!A:D,4,0),"-"))</f>
        <v>粉红</v>
      </c>
      <c r="I7567" s="6" t="str">
        <f t="shared" si="475"/>
        <v>粉红</v>
      </c>
    </row>
    <row r="7568" spans="1:9">
      <c r="A7568" s="6">
        <v>7567</v>
      </c>
      <c r="B7568" s="47" t="str">
        <f t="shared" si="472"/>
        <v>00001D8F</v>
      </c>
      <c r="C7568" s="47" t="str">
        <f>IFERROR(VLOOKUP(B7568,总表!A:B,2,0),"-")</f>
        <v>上衣</v>
      </c>
      <c r="D7568" s="6" t="str">
        <f t="shared" si="473"/>
        <v>上衣</v>
      </c>
      <c r="E7568" s="6" t="str">
        <f>IFERROR(VLOOKUP(B7568,总表!A:D,3,0),"-")</f>
        <v>水手衬衫</v>
      </c>
      <c r="F7568" s="6" t="str">
        <f t="shared" si="474"/>
        <v>水手衬衫</v>
      </c>
      <c r="H7568" s="6" t="str">
        <f>IF(IFERROR(VLOOKUP(B7568,总表!A:D,4,0),"露易")=0," ",IFERROR(VLOOKUP(B7568,总表!A:D,4,0),"-"))</f>
        <v>浅蓝色</v>
      </c>
      <c r="I7568" s="6" t="str">
        <f t="shared" si="475"/>
        <v>浅蓝色</v>
      </c>
    </row>
    <row r="7569" spans="1:9">
      <c r="A7569" s="6">
        <v>7568</v>
      </c>
      <c r="B7569" s="47" t="str">
        <f t="shared" si="472"/>
        <v>00001D90</v>
      </c>
      <c r="C7569" s="47" t="str">
        <f>IFERROR(VLOOKUP(B7569,总表!A:B,2,0),"-")</f>
        <v>上衣</v>
      </c>
      <c r="D7569" s="6" t="str">
        <f t="shared" si="473"/>
        <v>上衣</v>
      </c>
      <c r="E7569" s="6" t="str">
        <f>IFERROR(VLOOKUP(B7569,总表!A:D,3,0),"-")</f>
        <v>水手衬衫</v>
      </c>
      <c r="F7569" s="6" t="str">
        <f t="shared" si="474"/>
        <v>水手衬衫</v>
      </c>
      <c r="H7569" s="6" t="str">
        <f>IF(IFERROR(VLOOKUP(B7569,总表!A:D,4,0),"露易")=0," ",IFERROR(VLOOKUP(B7569,总表!A:D,4,0),"-"))</f>
        <v>白色</v>
      </c>
      <c r="I7569" s="6" t="str">
        <f t="shared" si="475"/>
        <v>白色</v>
      </c>
    </row>
    <row r="7570" spans="1:9">
      <c r="A7570" s="6">
        <v>7569</v>
      </c>
      <c r="B7570" s="47" t="str">
        <f t="shared" si="472"/>
        <v>00001D91</v>
      </c>
      <c r="C7570" s="50" t="str">
        <f>IFERROR(VLOOKUP(B7570,总表!A:B,2,0),"-")</f>
        <v>连衣套装</v>
      </c>
      <c r="D7570" s="51" t="str">
        <f t="shared" si="473"/>
        <v>连衣套装</v>
      </c>
      <c r="E7570" s="6" t="str">
        <f>IFERROR(VLOOKUP(B7570,总表!A:D,3,0),"-")</f>
        <v>中山装</v>
      </c>
      <c r="F7570" s="6" t="str">
        <f t="shared" si="474"/>
        <v>中山装</v>
      </c>
      <c r="H7570" s="6" t="str">
        <f>IF(IFERROR(VLOOKUP(B7570,总表!A:D,4,0),"露易")=0," ",IFERROR(VLOOKUP(B7570,总表!A:D,4,0),"-"))</f>
        <v>卡其色</v>
      </c>
      <c r="I7570" s="6" t="str">
        <f t="shared" si="475"/>
        <v>卡其色</v>
      </c>
    </row>
    <row r="7571" spans="1:9">
      <c r="A7571" s="6">
        <v>7570</v>
      </c>
      <c r="B7571" s="47" t="str">
        <f t="shared" si="472"/>
        <v>00001D92</v>
      </c>
      <c r="C7571" s="50" t="str">
        <f>IFERROR(VLOOKUP(B7571,总表!A:B,2,0),"-")</f>
        <v>连衣套装</v>
      </c>
      <c r="D7571" s="51" t="str">
        <f t="shared" si="473"/>
        <v>连衣套装</v>
      </c>
      <c r="E7571" s="6" t="str">
        <f>IFERROR(VLOOKUP(B7571,总表!A:D,3,0),"-")</f>
        <v>中山装</v>
      </c>
      <c r="F7571" s="6" t="str">
        <f t="shared" si="474"/>
        <v>中山装</v>
      </c>
      <c r="H7571" s="6" t="str">
        <f>IF(IFERROR(VLOOKUP(B7571,总表!A:D,4,0),"露易")=0," ",IFERROR(VLOOKUP(B7571,总表!A:D,4,0),"-"))</f>
        <v>白色</v>
      </c>
      <c r="I7571" s="6" t="str">
        <f t="shared" si="475"/>
        <v>白色</v>
      </c>
    </row>
    <row r="7572" spans="1:9">
      <c r="A7572" s="6">
        <v>7571</v>
      </c>
      <c r="B7572" s="47" t="str">
        <f t="shared" si="472"/>
        <v>00001D93</v>
      </c>
      <c r="C7572" s="50" t="str">
        <f>IFERROR(VLOOKUP(B7572,总表!A:B,2,0),"-")</f>
        <v>连衣套装</v>
      </c>
      <c r="D7572" s="51" t="str">
        <f t="shared" si="473"/>
        <v>连衣套装</v>
      </c>
      <c r="E7572" s="6" t="str">
        <f>IFERROR(VLOOKUP(B7572,总表!A:D,3,0),"-")</f>
        <v>中山装</v>
      </c>
      <c r="F7572" s="6" t="str">
        <f t="shared" si="474"/>
        <v>中山装</v>
      </c>
      <c r="H7572" s="6" t="str">
        <f>IF(IFERROR(VLOOKUP(B7572,总表!A:D,4,0),"露易")=0," ",IFERROR(VLOOKUP(B7572,总表!A:D,4,0),"-"))</f>
        <v>米色</v>
      </c>
      <c r="I7572" s="6" t="str">
        <f t="shared" si="475"/>
        <v>米色</v>
      </c>
    </row>
    <row r="7573" spans="1:9">
      <c r="A7573" s="6">
        <v>7572</v>
      </c>
      <c r="B7573" s="47" t="str">
        <f t="shared" si="472"/>
        <v>00001D94</v>
      </c>
      <c r="C7573" s="50" t="str">
        <f>IFERROR(VLOOKUP(B7573,总表!A:B,2,0),"-")</f>
        <v>连衣套装</v>
      </c>
      <c r="D7573" s="51" t="str">
        <f t="shared" si="473"/>
        <v>连衣套装</v>
      </c>
      <c r="E7573" s="6" t="str">
        <f>IFERROR(VLOOKUP(B7573,总表!A:D,3,0),"-")</f>
        <v>制服背心裙</v>
      </c>
      <c r="F7573" s="6" t="str">
        <f t="shared" si="474"/>
        <v>制服背心裙</v>
      </c>
      <c r="H7573" s="6" t="str">
        <f>IF(IFERROR(VLOOKUP(B7573,总表!A:D,4,0),"露易")=0," ",IFERROR(VLOOKUP(B7573,总表!A:D,4,0),"-"))</f>
        <v>黑色</v>
      </c>
      <c r="I7573" s="6" t="str">
        <f t="shared" si="475"/>
        <v>黑色</v>
      </c>
    </row>
    <row r="7574" spans="1:9">
      <c r="A7574" s="6">
        <v>7573</v>
      </c>
      <c r="B7574" s="47" t="str">
        <f t="shared" si="472"/>
        <v>00001D95</v>
      </c>
      <c r="C7574" s="50" t="str">
        <f>IFERROR(VLOOKUP(B7574,总表!A:B,2,0),"-")</f>
        <v>连衣套装</v>
      </c>
      <c r="D7574" s="51" t="str">
        <f t="shared" si="473"/>
        <v>连衣套装</v>
      </c>
      <c r="E7574" s="6" t="str">
        <f>IFERROR(VLOOKUP(B7574,总表!A:D,3,0),"-")</f>
        <v>制服背心裙</v>
      </c>
      <c r="F7574" s="6" t="str">
        <f t="shared" si="474"/>
        <v>制服背心裙</v>
      </c>
      <c r="H7574" s="6" t="str">
        <f>IF(IFERROR(VLOOKUP(B7574,总表!A:D,4,0),"露易")=0," ",IFERROR(VLOOKUP(B7574,总表!A:D,4,0),"-"))</f>
        <v>浅蓝色</v>
      </c>
      <c r="I7574" s="6" t="str">
        <f t="shared" si="475"/>
        <v>浅蓝色</v>
      </c>
    </row>
    <row r="7575" spans="1:9">
      <c r="A7575" s="6">
        <v>7574</v>
      </c>
      <c r="B7575" s="47" t="str">
        <f t="shared" si="472"/>
        <v>00001D96</v>
      </c>
      <c r="C7575" s="50" t="str">
        <f>IFERROR(VLOOKUP(B7575,总表!A:B,2,0),"-")</f>
        <v>连衣套装</v>
      </c>
      <c r="D7575" s="51" t="str">
        <f t="shared" si="473"/>
        <v>连衣套装</v>
      </c>
      <c r="E7575" s="6" t="str">
        <f>IFERROR(VLOOKUP(B7575,总表!A:D,3,0),"-")</f>
        <v>制服背心裙</v>
      </c>
      <c r="F7575" s="6" t="str">
        <f t="shared" si="474"/>
        <v>制服背心裙</v>
      </c>
      <c r="H7575" s="51" t="str">
        <f>IF(IFERROR(VLOOKUP(B7575,总表!A:D,4,0),"露易")=0," ",IFERROR(VLOOKUP(B7575,总表!A:D,4,0),"-"))</f>
        <v>绿色</v>
      </c>
      <c r="I7575" s="51" t="str">
        <f t="shared" si="475"/>
        <v>绿色</v>
      </c>
    </row>
    <row r="7576" spans="1:9">
      <c r="A7576" s="6">
        <v>7575</v>
      </c>
      <c r="B7576" s="47" t="str">
        <f t="shared" si="472"/>
        <v>00001D97</v>
      </c>
      <c r="C7576" s="50" t="str">
        <f>IFERROR(VLOOKUP(B7576,总表!A:B,2,0),"-")</f>
        <v>连衣套装</v>
      </c>
      <c r="D7576" s="51" t="str">
        <f t="shared" si="473"/>
        <v>连衣套装</v>
      </c>
      <c r="E7576" s="6" t="str">
        <f>IFERROR(VLOOKUP(B7576,总表!A:D,3,0),"-")</f>
        <v>制服背心裙</v>
      </c>
      <c r="F7576" s="6" t="str">
        <f t="shared" si="474"/>
        <v>制服背心裙</v>
      </c>
      <c r="H7576" s="6" t="str">
        <f>IF(IFERROR(VLOOKUP(B7576,总表!A:D,4,0),"露易")=0," ",IFERROR(VLOOKUP(B7576,总表!A:D,4,0),"-"))</f>
        <v>灰色</v>
      </c>
      <c r="I7576" s="6" t="str">
        <f t="shared" si="475"/>
        <v>灰色</v>
      </c>
    </row>
    <row r="7577" spans="1:9">
      <c r="A7577" s="6">
        <v>7576</v>
      </c>
      <c r="B7577" s="47" t="str">
        <f t="shared" si="472"/>
        <v>00001D98</v>
      </c>
      <c r="C7577" s="50" t="str">
        <f>IFERROR(VLOOKUP(B7577,总表!A:B,2,0),"-")</f>
        <v>连衣套装</v>
      </c>
      <c r="D7577" s="51" t="str">
        <f t="shared" si="473"/>
        <v>连衣套装</v>
      </c>
      <c r="E7577" s="6" t="str">
        <f>IFERROR(VLOOKUP(B7577,总表!A:D,3,0),"-")</f>
        <v>制服背心裙</v>
      </c>
      <c r="F7577" s="6" t="str">
        <f t="shared" si="474"/>
        <v>制服背心裙</v>
      </c>
      <c r="H7577" s="51" t="str">
        <f>IF(IFERROR(VLOOKUP(B7577,总表!A:D,4,0),"露易")=0," ",IFERROR(VLOOKUP(B7577,总表!A:D,4,0),"-"))</f>
        <v>红色</v>
      </c>
      <c r="I7577" s="51" t="str">
        <f t="shared" si="475"/>
        <v>红色</v>
      </c>
    </row>
    <row r="7578" spans="1:9">
      <c r="A7578" s="6">
        <v>7577</v>
      </c>
      <c r="B7578" s="47" t="str">
        <f t="shared" si="472"/>
        <v>00001D99</v>
      </c>
      <c r="C7578" s="50" t="str">
        <f>IFERROR(VLOOKUP(B7578,总表!A:B,2,0),"-")</f>
        <v>连衣套装</v>
      </c>
      <c r="D7578" s="51" t="str">
        <f t="shared" si="473"/>
        <v>连衣套装</v>
      </c>
      <c r="E7578" s="6" t="str">
        <f>IFERROR(VLOOKUP(B7578,总表!A:D,3,0),"-")</f>
        <v>制服背心裙</v>
      </c>
      <c r="F7578" s="6" t="str">
        <f t="shared" si="474"/>
        <v>制服背心裙</v>
      </c>
      <c r="H7578" s="6" t="str">
        <f>IF(IFERROR(VLOOKUP(B7578,总表!A:D,4,0),"露易")=0," ",IFERROR(VLOOKUP(B7578,总表!A:D,4,0),"-"))</f>
        <v>棕色</v>
      </c>
      <c r="I7578" s="6" t="str">
        <f t="shared" si="475"/>
        <v>棕色</v>
      </c>
    </row>
    <row r="7579" spans="1:9">
      <c r="A7579" s="6">
        <v>7578</v>
      </c>
      <c r="B7579" s="47" t="str">
        <f t="shared" si="472"/>
        <v>00001D9A</v>
      </c>
      <c r="C7579" s="47" t="str">
        <f>IFERROR(VLOOKUP(B7579,总表!A:B,2,0),"-")</f>
        <v>房内地毯</v>
      </c>
      <c r="D7579" s="6" t="str">
        <f t="shared" si="473"/>
        <v>房内地毯</v>
      </c>
      <c r="E7579" s="6" t="str">
        <f>IFERROR(VLOOKUP(B7579,总表!A:D,3,0),"-")</f>
        <v>白色爱心地毯</v>
      </c>
      <c r="F7579" s="6" t="str">
        <f t="shared" si="474"/>
        <v>白色爱心地毯</v>
      </c>
      <c r="H7579" s="6" t="str">
        <f>IF(IFERROR(VLOOKUP(B7579,总表!A:D,4,0),"露易")=0," ",IFERROR(VLOOKUP(B7579,总表!A:D,4,0),"-"))</f>
        <v> </v>
      </c>
      <c r="I7579" s="6" t="str">
        <f t="shared" si="475"/>
        <v> </v>
      </c>
    </row>
    <row r="7580" spans="1:9">
      <c r="A7580" s="6">
        <v>7579</v>
      </c>
      <c r="B7580" s="47" t="str">
        <f t="shared" si="472"/>
        <v>00001D9B</v>
      </c>
      <c r="C7580" s="47" t="str">
        <f>IFERROR(VLOOKUP(B7580,总表!A:B,2,0),"-")</f>
        <v>房内地毯</v>
      </c>
      <c r="D7580" s="6" t="str">
        <f t="shared" si="473"/>
        <v>房内地毯</v>
      </c>
      <c r="E7580" s="51" t="str">
        <f>IFERROR(VLOOKUP(B7580,总表!A:D,3,0),"-")</f>
        <v>蓝色爱心地毯</v>
      </c>
      <c r="F7580" s="51" t="str">
        <f t="shared" si="474"/>
        <v>蓝色爱心地毯</v>
      </c>
      <c r="H7580" s="6" t="str">
        <f>IF(IFERROR(VLOOKUP(B7580,总表!A:D,4,0),"露易")=0," ",IFERROR(VLOOKUP(B7580,总表!A:D,4,0),"-"))</f>
        <v> </v>
      </c>
      <c r="I7580" s="6" t="str">
        <f t="shared" si="475"/>
        <v> </v>
      </c>
    </row>
    <row r="7581" spans="1:9">
      <c r="A7581" s="6">
        <v>7580</v>
      </c>
      <c r="B7581" s="47" t="str">
        <f t="shared" si="472"/>
        <v>00001D9C</v>
      </c>
      <c r="C7581" s="47" t="str">
        <f>IFERROR(VLOOKUP(B7581,总表!A:B,2,0),"-")</f>
        <v>房内地毯</v>
      </c>
      <c r="D7581" s="6" t="str">
        <f t="shared" si="473"/>
        <v>房内地毯</v>
      </c>
      <c r="E7581" s="6" t="str">
        <f>IFERROR(VLOOKUP(B7581,总表!A:D,3,0),"-")</f>
        <v>紫色爱心地毯</v>
      </c>
      <c r="F7581" s="6" t="str">
        <f t="shared" si="474"/>
        <v>紫色爱心地毯</v>
      </c>
      <c r="H7581" s="6" t="str">
        <f>IF(IFERROR(VLOOKUP(B7581,总表!A:D,4,0),"露易")=0," ",IFERROR(VLOOKUP(B7581,总表!A:D,4,0),"-"))</f>
        <v> </v>
      </c>
      <c r="I7581" s="6" t="str">
        <f t="shared" si="475"/>
        <v> </v>
      </c>
    </row>
    <row r="7582" spans="1:9">
      <c r="A7582" s="6">
        <v>7581</v>
      </c>
      <c r="B7582" s="47" t="str">
        <f t="shared" si="472"/>
        <v>00001D9D</v>
      </c>
      <c r="C7582" s="47" t="str">
        <f>IFERROR(VLOOKUP(B7582,总表!A:B,2,0),"-")</f>
        <v>上衣</v>
      </c>
      <c r="D7582" s="6" t="str">
        <f t="shared" si="473"/>
        <v>上衣</v>
      </c>
      <c r="E7582" s="6" t="str">
        <f>IFERROR(VLOOKUP(B7582,总表!A:D,3,0),"-")</f>
        <v>印度传统长版上衣</v>
      </c>
      <c r="F7582" s="6" t="str">
        <f t="shared" si="474"/>
        <v>印度传统长版上衣</v>
      </c>
      <c r="H7582" s="6" t="str">
        <f>IF(IFERROR(VLOOKUP(B7582,总表!A:D,4,0),"露易")=0," ",IFERROR(VLOOKUP(B7582,总表!A:D,4,0),"-"))</f>
        <v>灰色</v>
      </c>
      <c r="I7582" s="6" t="str">
        <f t="shared" si="475"/>
        <v>灰色</v>
      </c>
    </row>
    <row r="7583" spans="1:9">
      <c r="A7583" s="6">
        <v>7582</v>
      </c>
      <c r="B7583" s="47" t="str">
        <f t="shared" si="472"/>
        <v>00001D9E</v>
      </c>
      <c r="C7583" s="47" t="str">
        <f>IFERROR(VLOOKUP(B7583,总表!A:B,2,0),"-")</f>
        <v>上衣</v>
      </c>
      <c r="D7583" s="6" t="str">
        <f t="shared" si="473"/>
        <v>上衣</v>
      </c>
      <c r="E7583" s="6" t="str">
        <f>IFERROR(VLOOKUP(B7583,总表!A:D,3,0),"-")</f>
        <v>印度传统长版上衣</v>
      </c>
      <c r="F7583" s="6" t="str">
        <f t="shared" si="474"/>
        <v>印度传统长版上衣</v>
      </c>
      <c r="H7583" s="51" t="str">
        <f>IF(IFERROR(VLOOKUP(B7583,总表!A:D,4,0),"露易")=0," ",IFERROR(VLOOKUP(B7583,总表!A:D,4,0),"-"))</f>
        <v>蓝色</v>
      </c>
      <c r="I7583" s="51" t="str">
        <f t="shared" si="475"/>
        <v>蓝色</v>
      </c>
    </row>
    <row r="7584" spans="1:9">
      <c r="A7584" s="6">
        <v>7583</v>
      </c>
      <c r="B7584" s="47" t="str">
        <f t="shared" si="472"/>
        <v>00001D9F</v>
      </c>
      <c r="C7584" s="47" t="str">
        <f>IFERROR(VLOOKUP(B7584,总表!A:B,2,0),"-")</f>
        <v>上衣</v>
      </c>
      <c r="D7584" s="6" t="str">
        <f t="shared" si="473"/>
        <v>上衣</v>
      </c>
      <c r="E7584" s="6" t="str">
        <f>IFERROR(VLOOKUP(B7584,总表!A:D,3,0),"-")</f>
        <v>印度传统长版上衣</v>
      </c>
      <c r="F7584" s="6" t="str">
        <f t="shared" si="474"/>
        <v>印度传统长版上衣</v>
      </c>
      <c r="H7584" s="6" t="str">
        <f>IF(IFERROR(VLOOKUP(B7584,总表!A:D,4,0),"露易")=0," ",IFERROR(VLOOKUP(B7584,总表!A:D,4,0),"-"))</f>
        <v>米色</v>
      </c>
      <c r="I7584" s="6" t="str">
        <f t="shared" si="475"/>
        <v>米色</v>
      </c>
    </row>
    <row r="7585" spans="1:9">
      <c r="A7585" s="6">
        <v>7584</v>
      </c>
      <c r="B7585" s="47" t="str">
        <f t="shared" si="472"/>
        <v>00001DA0</v>
      </c>
      <c r="C7585" s="47" t="str">
        <f>IFERROR(VLOOKUP(B7585,总表!A:B,2,0),"-")</f>
        <v>工具类</v>
      </c>
      <c r="D7585" s="6" t="str">
        <f t="shared" si="473"/>
        <v>工具类</v>
      </c>
      <c r="E7585" s="6" t="str">
        <f>IFERROR(VLOOKUP(B7585,总表!A:D,3,0),"-")</f>
        <v>棒子</v>
      </c>
      <c r="F7585" s="6" t="str">
        <f t="shared" si="474"/>
        <v>棒子</v>
      </c>
      <c r="H7585" s="6" t="str">
        <f>IF(IFERROR(VLOOKUP(B7585,总表!A:D,4,0),"露易")=0," ",IFERROR(VLOOKUP(B7585,总表!A:D,4,0),"-"))</f>
        <v> </v>
      </c>
      <c r="I7585" s="6" t="str">
        <f t="shared" si="475"/>
        <v> </v>
      </c>
    </row>
    <row r="7586" spans="1:9">
      <c r="A7586" s="6">
        <v>7585</v>
      </c>
      <c r="B7586" s="47" t="str">
        <f t="shared" si="472"/>
        <v>00001DA1</v>
      </c>
      <c r="C7586" s="47" t="str">
        <f>IFERROR(VLOOKUP(B7586,总表!A:B,2,0),"-")</f>
        <v>工具类</v>
      </c>
      <c r="D7586" s="6" t="str">
        <f t="shared" si="473"/>
        <v>工具类</v>
      </c>
      <c r="E7586" s="6" t="str">
        <f>IFERROR(VLOOKUP(B7586,总表!A:D,3,0),"-")</f>
        <v>冰之棒</v>
      </c>
      <c r="F7586" s="6" t="str">
        <f t="shared" si="474"/>
        <v>冰之棒</v>
      </c>
      <c r="H7586" s="6" t="str">
        <f>IF(IFERROR(VLOOKUP(B7586,总表!A:D,4,0),"露易")=0," ",IFERROR(VLOOKUP(B7586,总表!A:D,4,0),"-"))</f>
        <v> </v>
      </c>
      <c r="I7586" s="6" t="str">
        <f t="shared" si="475"/>
        <v> </v>
      </c>
    </row>
    <row r="7587" spans="1:9">
      <c r="A7587" s="6">
        <v>7586</v>
      </c>
      <c r="B7587" s="47" t="str">
        <f t="shared" si="472"/>
        <v>00001DA2</v>
      </c>
      <c r="C7587" s="47" t="str">
        <f>IFERROR(VLOOKUP(B7587,总表!A:B,2,0),"-")</f>
        <v>工具类</v>
      </c>
      <c r="D7587" s="6" t="str">
        <f t="shared" si="473"/>
        <v>工具类</v>
      </c>
      <c r="E7587" s="51" t="str">
        <f>IFERROR(VLOOKUP(B7587,总表!A:D,3,0),"-")</f>
        <v>贝壳棒</v>
      </c>
      <c r="F7587" s="51" t="str">
        <f t="shared" si="474"/>
        <v>贝壳棒</v>
      </c>
      <c r="H7587" s="6" t="str">
        <f>IF(IFERROR(VLOOKUP(B7587,总表!A:D,4,0),"露易")=0," ",IFERROR(VLOOKUP(B7587,总表!A:D,4,0),"-"))</f>
        <v> </v>
      </c>
      <c r="I7587" s="6" t="str">
        <f t="shared" si="475"/>
        <v> </v>
      </c>
    </row>
    <row r="7588" spans="1:9">
      <c r="A7588" s="6">
        <v>7587</v>
      </c>
      <c r="B7588" s="47" t="str">
        <f t="shared" si="472"/>
        <v>00001DA3</v>
      </c>
      <c r="C7588" s="47" t="str">
        <f>IFERROR(VLOOKUP(B7588,总表!A:B,2,0),"-")</f>
        <v>工具类</v>
      </c>
      <c r="D7588" s="6" t="str">
        <f t="shared" si="473"/>
        <v>工具类</v>
      </c>
      <c r="E7588" s="51" t="str">
        <f>IFERROR(VLOOKUP(B7588,总表!A:D,3,0),"-")</f>
        <v>树枝棒</v>
      </c>
      <c r="F7588" s="51" t="str">
        <f t="shared" si="474"/>
        <v>树枝棒</v>
      </c>
      <c r="H7588" s="6" t="str">
        <f>IF(IFERROR(VLOOKUP(B7588,总表!A:D,4,0),"露易")=0," ",IFERROR(VLOOKUP(B7588,总表!A:D,4,0),"-"))</f>
        <v> </v>
      </c>
      <c r="I7588" s="6" t="str">
        <f t="shared" si="475"/>
        <v> </v>
      </c>
    </row>
    <row r="7589" spans="1:9">
      <c r="A7589" s="6">
        <v>7588</v>
      </c>
      <c r="B7589" s="47" t="str">
        <f t="shared" si="472"/>
        <v>00001DA4</v>
      </c>
      <c r="C7589" s="47" t="str">
        <f>IFERROR(VLOOKUP(B7589,总表!A:B,2,0),"-")</f>
        <v>工具类</v>
      </c>
      <c r="D7589" s="6" t="str">
        <f t="shared" si="473"/>
        <v>工具类</v>
      </c>
      <c r="E7589" s="6" t="str">
        <f>IFERROR(VLOOKUP(B7589,总表!A:D,3,0),"-")</f>
        <v>蘑菇棒</v>
      </c>
      <c r="F7589" s="6" t="str">
        <f t="shared" si="474"/>
        <v>蘑菇棒</v>
      </c>
      <c r="H7589" s="6" t="str">
        <f>IF(IFERROR(VLOOKUP(B7589,总表!A:D,4,0),"露易")=0," ",IFERROR(VLOOKUP(B7589,总表!A:D,4,0),"-"))</f>
        <v> </v>
      </c>
      <c r="I7589" s="6" t="str">
        <f t="shared" si="475"/>
        <v> </v>
      </c>
    </row>
    <row r="7590" spans="1:9">
      <c r="A7590" s="6">
        <v>7589</v>
      </c>
      <c r="B7590" s="47" t="str">
        <f t="shared" si="472"/>
        <v>00001DA5</v>
      </c>
      <c r="C7590" s="47" t="str">
        <f>IFERROR(VLOOKUP(B7590,总表!A:B,2,0),"-")</f>
        <v>工具类</v>
      </c>
      <c r="D7590" s="6" t="str">
        <f t="shared" si="473"/>
        <v>工具类</v>
      </c>
      <c r="E7590" s="51" t="str">
        <f>IFERROR(VLOOKUP(B7590,总表!A:D,3,0),"-")</f>
        <v>樱花棒</v>
      </c>
      <c r="F7590" s="51" t="str">
        <f t="shared" si="474"/>
        <v>樱花棒</v>
      </c>
      <c r="H7590" s="6" t="str">
        <f>IF(IFERROR(VLOOKUP(B7590,总表!A:D,4,0),"露易")=0," ",IFERROR(VLOOKUP(B7590,总表!A:D,4,0),"-"))</f>
        <v> </v>
      </c>
      <c r="I7590" s="6" t="str">
        <f t="shared" si="475"/>
        <v> </v>
      </c>
    </row>
    <row r="7591" spans="1:9">
      <c r="A7591" s="6">
        <v>7590</v>
      </c>
      <c r="B7591" s="47" t="str">
        <f t="shared" si="472"/>
        <v>00001DA6</v>
      </c>
      <c r="C7591" s="47" t="str">
        <f>IFERROR(VLOOKUP(B7591,总表!A:B,2,0),"-")</f>
        <v>工具类</v>
      </c>
      <c r="D7591" s="6" t="str">
        <f t="shared" si="473"/>
        <v>工具类</v>
      </c>
      <c r="E7591" s="6" t="str">
        <f>IFERROR(VLOOKUP(B7591,总表!A:D,3,0),"-")</f>
        <v>竹棒</v>
      </c>
      <c r="F7591" s="6" t="str">
        <f t="shared" si="474"/>
        <v>竹棒</v>
      </c>
      <c r="H7591" s="6" t="str">
        <f>IF(IFERROR(VLOOKUP(B7591,总表!A:D,4,0),"露易")=0," ",IFERROR(VLOOKUP(B7591,总表!A:D,4,0),"-"))</f>
        <v> </v>
      </c>
      <c r="I7591" s="6" t="str">
        <f t="shared" si="475"/>
        <v> </v>
      </c>
    </row>
    <row r="7592" spans="1:9">
      <c r="A7592" s="6">
        <v>7591</v>
      </c>
      <c r="B7592" s="47" t="str">
        <f t="shared" si="472"/>
        <v>00001DA7</v>
      </c>
      <c r="C7592" s="47" t="str">
        <f>IFERROR(VLOOKUP(B7592,总表!A:B,2,0),"-")</f>
        <v>工具类</v>
      </c>
      <c r="D7592" s="6" t="str">
        <f t="shared" si="473"/>
        <v>工具类</v>
      </c>
      <c r="E7592" s="6" t="str">
        <f>IFERROR(VLOOKUP(B7592,总表!A:D,3,0),"-")</f>
        <v>黄金棒</v>
      </c>
      <c r="F7592" s="6" t="str">
        <f t="shared" si="474"/>
        <v>黄金棒</v>
      </c>
      <c r="H7592" s="6" t="str">
        <f>IF(IFERROR(VLOOKUP(B7592,总表!A:D,4,0),"露易")=0," ",IFERROR(VLOOKUP(B7592,总表!A:D,4,0),"-"))</f>
        <v> </v>
      </c>
      <c r="I7592" s="6" t="str">
        <f t="shared" si="475"/>
        <v> </v>
      </c>
    </row>
    <row r="7593" spans="1:9">
      <c r="A7593" s="6">
        <v>7592</v>
      </c>
      <c r="B7593" s="47" t="str">
        <f t="shared" si="472"/>
        <v>00001DA8</v>
      </c>
      <c r="C7593" s="47" t="str">
        <f>IFERROR(VLOOKUP(B7593,总表!A:B,2,0),"-")</f>
        <v>工具类</v>
      </c>
      <c r="D7593" s="6" t="str">
        <f t="shared" si="473"/>
        <v>工具类</v>
      </c>
      <c r="E7593" s="51" t="str">
        <f>IFERROR(VLOOKUP(B7593,总表!A:D,3,0),"-")</f>
        <v>铁棒</v>
      </c>
      <c r="F7593" s="51" t="str">
        <f t="shared" si="474"/>
        <v>铁棒</v>
      </c>
      <c r="H7593" s="6" t="str">
        <f>IF(IFERROR(VLOOKUP(B7593,总表!A:D,4,0),"露易")=0," ",IFERROR(VLOOKUP(B7593,总表!A:D,4,0),"-"))</f>
        <v> </v>
      </c>
      <c r="I7593" s="6" t="str">
        <f t="shared" si="475"/>
        <v> </v>
      </c>
    </row>
    <row r="7594" spans="1:9">
      <c r="A7594" s="6">
        <v>7593</v>
      </c>
      <c r="B7594" s="47" t="str">
        <f t="shared" si="472"/>
        <v>00001DA9</v>
      </c>
      <c r="C7594" s="47" t="str">
        <f>IFERROR(VLOOKUP(B7594,总表!A:B,2,0),"-")</f>
        <v>-</v>
      </c>
      <c r="D7594" s="6" t="str">
        <f t="shared" si="473"/>
        <v>-</v>
      </c>
      <c r="E7594" s="6" t="str">
        <f>IFERROR(VLOOKUP(B7594,总表!A:D,3,0),"-")</f>
        <v>-</v>
      </c>
      <c r="F7594" s="6" t="str">
        <f t="shared" si="474"/>
        <v>-</v>
      </c>
      <c r="H7594" s="6" t="str">
        <f>IF(IFERROR(VLOOKUP(B7594,总表!A:D,4,0),"露易")=0," ",IFERROR(VLOOKUP(B7594,总表!A:D,4,0),"-"))</f>
        <v>-</v>
      </c>
      <c r="I7594" s="6" t="str">
        <f t="shared" si="475"/>
        <v>-</v>
      </c>
    </row>
    <row r="7595" spans="1:9">
      <c r="A7595" s="6">
        <v>7594</v>
      </c>
      <c r="B7595" s="47" t="str">
        <f t="shared" si="472"/>
        <v>00001DAA</v>
      </c>
      <c r="C7595" s="47" t="str">
        <f>IFERROR(VLOOKUP(B7595,总表!A:B,2,0),"-")</f>
        <v>房内地毯</v>
      </c>
      <c r="D7595" s="6" t="str">
        <f t="shared" si="473"/>
        <v>房内地毯</v>
      </c>
      <c r="E7595" s="6" t="str">
        <f>IFERROR(VLOOKUP(B7595,总表!A:D,3,0),"-")</f>
        <v>黑色图案厨房地垫</v>
      </c>
      <c r="F7595" s="6" t="str">
        <f t="shared" si="474"/>
        <v>黑色图案厨房地垫</v>
      </c>
      <c r="H7595" s="6" t="str">
        <f>IF(IFERROR(VLOOKUP(B7595,总表!A:D,4,0),"露易")=0," ",IFERROR(VLOOKUP(B7595,总表!A:D,4,0),"-"))</f>
        <v> </v>
      </c>
      <c r="I7595" s="6" t="str">
        <f t="shared" si="475"/>
        <v> </v>
      </c>
    </row>
    <row r="7596" spans="1:9">
      <c r="A7596" s="6">
        <v>7595</v>
      </c>
      <c r="B7596" s="47" t="str">
        <f t="shared" si="472"/>
        <v>00001DAB</v>
      </c>
      <c r="C7596" s="47" t="str">
        <f>IFERROR(VLOOKUP(B7596,总表!A:B,2,0),"-")</f>
        <v>房内地毯</v>
      </c>
      <c r="D7596" s="6" t="str">
        <f t="shared" si="473"/>
        <v>房内地毯</v>
      </c>
      <c r="E7596" s="51" t="str">
        <f>IFERROR(VLOOKUP(B7596,总表!A:D,3,0),"-")</f>
        <v>蓝色图案厨房地垫</v>
      </c>
      <c r="F7596" s="51" t="str">
        <f t="shared" si="474"/>
        <v>蓝色图案厨房地垫</v>
      </c>
      <c r="H7596" s="6" t="str">
        <f>IF(IFERROR(VLOOKUP(B7596,总表!A:D,4,0),"露易")=0," ",IFERROR(VLOOKUP(B7596,总表!A:D,4,0),"-"))</f>
        <v> </v>
      </c>
      <c r="I7596" s="6" t="str">
        <f t="shared" si="475"/>
        <v> </v>
      </c>
    </row>
    <row r="7597" spans="1:9">
      <c r="A7597" s="6">
        <v>7596</v>
      </c>
      <c r="B7597" s="47" t="str">
        <f t="shared" si="472"/>
        <v>00001DAC</v>
      </c>
      <c r="C7597" s="47" t="str">
        <f>IFERROR(VLOOKUP(B7597,总表!A:B,2,0),"-")</f>
        <v>房内地毯</v>
      </c>
      <c r="D7597" s="6" t="str">
        <f t="shared" si="473"/>
        <v>房内地毯</v>
      </c>
      <c r="E7597" s="6" t="str">
        <f>IFERROR(VLOOKUP(B7597,总表!A:D,3,0),"-")</f>
        <v>黄色图案厨房地垫</v>
      </c>
      <c r="F7597" s="6" t="str">
        <f t="shared" si="474"/>
        <v>黄色图案厨房地垫</v>
      </c>
      <c r="H7597" s="6" t="str">
        <f>IF(IFERROR(VLOOKUP(B7597,总表!A:D,4,0),"露易")=0," ",IFERROR(VLOOKUP(B7597,总表!A:D,4,0),"-"))</f>
        <v> </v>
      </c>
      <c r="I7597" s="6" t="str">
        <f t="shared" si="475"/>
        <v> </v>
      </c>
    </row>
    <row r="7598" spans="1:9">
      <c r="A7598" s="6">
        <v>7597</v>
      </c>
      <c r="B7598" s="47" t="str">
        <f t="shared" si="472"/>
        <v>00001DAD</v>
      </c>
      <c r="C7598" s="47" t="str">
        <f>IFERROR(VLOOKUP(B7598,总表!A:B,2,0),"-")</f>
        <v>-</v>
      </c>
      <c r="D7598" s="6" t="str">
        <f t="shared" si="473"/>
        <v>-</v>
      </c>
      <c r="E7598" s="6" t="str">
        <f>IFERROR(VLOOKUP(B7598,总表!A:D,3,0),"-")</f>
        <v>-</v>
      </c>
      <c r="F7598" s="6" t="str">
        <f t="shared" si="474"/>
        <v>-</v>
      </c>
      <c r="H7598" s="6" t="str">
        <f>IF(IFERROR(VLOOKUP(B7598,总表!A:D,4,0),"露易")=0," ",IFERROR(VLOOKUP(B7598,总表!A:D,4,0),"-"))</f>
        <v>-</v>
      </c>
      <c r="I7598" s="6" t="str">
        <f t="shared" si="475"/>
        <v>-</v>
      </c>
    </row>
    <row r="7599" spans="1:9">
      <c r="A7599" s="6">
        <v>7598</v>
      </c>
      <c r="B7599" s="47" t="str">
        <f t="shared" si="472"/>
        <v>00001DAE</v>
      </c>
      <c r="C7599" s="47" t="str">
        <f>IFERROR(VLOOKUP(B7599,总表!A:B,2,0),"-")</f>
        <v>-</v>
      </c>
      <c r="D7599" s="6" t="str">
        <f t="shared" si="473"/>
        <v>-</v>
      </c>
      <c r="E7599" s="6" t="str">
        <f>IFERROR(VLOOKUP(B7599,总表!A:D,3,0),"-")</f>
        <v>-</v>
      </c>
      <c r="F7599" s="6" t="str">
        <f t="shared" si="474"/>
        <v>-</v>
      </c>
      <c r="H7599" s="6" t="str">
        <f>IF(IFERROR(VLOOKUP(B7599,总表!A:D,4,0),"露易")=0," ",IFERROR(VLOOKUP(B7599,总表!A:D,4,0),"-"))</f>
        <v>-</v>
      </c>
      <c r="I7599" s="6" t="str">
        <f t="shared" si="475"/>
        <v>-</v>
      </c>
    </row>
    <row r="7600" spans="1:9">
      <c r="A7600" s="6">
        <v>7599</v>
      </c>
      <c r="B7600" s="47" t="str">
        <f t="shared" si="472"/>
        <v>00001DAF</v>
      </c>
      <c r="C7600" s="50" t="str">
        <f>IFERROR(VLOOKUP(B7600,总表!A:B,2,0),"-")</f>
        <v>摆设类</v>
      </c>
      <c r="D7600" s="51" t="str">
        <f t="shared" si="473"/>
        <v>摆设类</v>
      </c>
      <c r="E7600" s="6" t="str">
        <f>IFERROR(VLOOKUP(B7600,总表!A:D,3,0),"-")</f>
        <v>桌游</v>
      </c>
      <c r="F7600" s="6" t="str">
        <f t="shared" si="474"/>
        <v>桌游</v>
      </c>
      <c r="H7600" s="6" t="str">
        <f>IF(IFERROR(VLOOKUP(B7600,总表!A:D,4,0),"露易")=0," ",IFERROR(VLOOKUP(B7600,总表!A:D,4,0),"-"))</f>
        <v> </v>
      </c>
      <c r="I7600" s="6" t="str">
        <f t="shared" si="475"/>
        <v> </v>
      </c>
    </row>
    <row r="7601" spans="1:9">
      <c r="A7601" s="6">
        <v>7600</v>
      </c>
      <c r="B7601" s="47" t="str">
        <f t="shared" si="472"/>
        <v>00001DB0</v>
      </c>
      <c r="C7601" s="47" t="str">
        <f>IFERROR(VLOOKUP(B7601,总表!A:B,2,0),"-")</f>
        <v>上衣</v>
      </c>
      <c r="D7601" s="6" t="str">
        <f t="shared" si="473"/>
        <v>上衣</v>
      </c>
      <c r="E7601" s="6" t="str">
        <f>IFERROR(VLOOKUP(B7601,总表!A:D,3,0),"-")</f>
        <v>滑雪外套</v>
      </c>
      <c r="F7601" s="6" t="str">
        <f t="shared" si="474"/>
        <v>滑雪外套</v>
      </c>
      <c r="H7601" s="6" t="str">
        <f>IF(IFERROR(VLOOKUP(B7601,总表!A:D,4,0),"露易")=0," ",IFERROR(VLOOKUP(B7601,总表!A:D,4,0),"-"))</f>
        <v>浅蓝色</v>
      </c>
      <c r="I7601" s="6" t="str">
        <f t="shared" si="475"/>
        <v>浅蓝色</v>
      </c>
    </row>
    <row r="7602" spans="1:9">
      <c r="A7602" s="6">
        <v>7601</v>
      </c>
      <c r="B7602" s="47" t="str">
        <f t="shared" si="472"/>
        <v>00001DB1</v>
      </c>
      <c r="C7602" s="47" t="str">
        <f>IFERROR(VLOOKUP(B7602,总表!A:B,2,0),"-")</f>
        <v>上衣</v>
      </c>
      <c r="D7602" s="6" t="str">
        <f t="shared" si="473"/>
        <v>上衣</v>
      </c>
      <c r="E7602" s="6" t="str">
        <f>IFERROR(VLOOKUP(B7602,总表!A:D,3,0),"-")</f>
        <v>滑雪外套</v>
      </c>
      <c r="F7602" s="6" t="str">
        <f t="shared" si="474"/>
        <v>滑雪外套</v>
      </c>
      <c r="H7602" s="6" t="str">
        <f>IF(IFERROR(VLOOKUP(B7602,总表!A:D,4,0),"露易")=0," ",IFERROR(VLOOKUP(B7602,总表!A:D,4,0),"-"))</f>
        <v>紫色</v>
      </c>
      <c r="I7602" s="6" t="str">
        <f t="shared" si="475"/>
        <v>紫色</v>
      </c>
    </row>
    <row r="7603" spans="1:9">
      <c r="A7603" s="6">
        <v>7602</v>
      </c>
      <c r="B7603" s="47" t="str">
        <f t="shared" si="472"/>
        <v>00001DB2</v>
      </c>
      <c r="C7603" s="47" t="str">
        <f>IFERROR(VLOOKUP(B7603,总表!A:B,2,0),"-")</f>
        <v>上衣</v>
      </c>
      <c r="D7603" s="6" t="str">
        <f t="shared" si="473"/>
        <v>上衣</v>
      </c>
      <c r="E7603" s="6" t="str">
        <f>IFERROR(VLOOKUP(B7603,总表!A:D,3,0),"-")</f>
        <v>滑雪外套</v>
      </c>
      <c r="F7603" s="6" t="str">
        <f t="shared" si="474"/>
        <v>滑雪外套</v>
      </c>
      <c r="H7603" s="51" t="str">
        <f>IF(IFERROR(VLOOKUP(B7603,总表!A:D,4,0),"露易")=0," ",IFERROR(VLOOKUP(B7603,总表!A:D,4,0),"-"))</f>
        <v>绿色</v>
      </c>
      <c r="I7603" s="51" t="str">
        <f t="shared" si="475"/>
        <v>绿色</v>
      </c>
    </row>
    <row r="7604" spans="1:9">
      <c r="A7604" s="6">
        <v>7603</v>
      </c>
      <c r="B7604" s="47" t="str">
        <f t="shared" si="472"/>
        <v>00001DB3</v>
      </c>
      <c r="C7604" s="47" t="str">
        <f>IFERROR(VLOOKUP(B7604,总表!A:B,2,0),"-")</f>
        <v>上衣</v>
      </c>
      <c r="D7604" s="6" t="str">
        <f t="shared" si="473"/>
        <v>上衣</v>
      </c>
      <c r="E7604" s="6" t="str">
        <f>IFERROR(VLOOKUP(B7604,总表!A:D,3,0),"-")</f>
        <v>滑雪外套</v>
      </c>
      <c r="F7604" s="6" t="str">
        <f t="shared" si="474"/>
        <v>滑雪外套</v>
      </c>
      <c r="H7604" s="51" t="str">
        <f>IF(IFERROR(VLOOKUP(B7604,总表!A:D,4,0),"露易")=0," ",IFERROR(VLOOKUP(B7604,总表!A:D,4,0),"-"))</f>
        <v>红色</v>
      </c>
      <c r="I7604" s="51" t="str">
        <f t="shared" si="475"/>
        <v>红色</v>
      </c>
    </row>
    <row r="7605" spans="1:9">
      <c r="A7605" s="6">
        <v>7604</v>
      </c>
      <c r="B7605" s="47" t="str">
        <f t="shared" si="472"/>
        <v>00001DB4</v>
      </c>
      <c r="C7605" s="47" t="str">
        <f>IFERROR(VLOOKUP(B7605,总表!A:B,2,0),"-")</f>
        <v>上衣</v>
      </c>
      <c r="D7605" s="6" t="str">
        <f t="shared" si="473"/>
        <v>上衣</v>
      </c>
      <c r="E7605" s="6" t="str">
        <f>IFERROR(VLOOKUP(B7605,总表!A:D,3,0),"-")</f>
        <v>滑雪外套</v>
      </c>
      <c r="F7605" s="6" t="str">
        <f t="shared" si="474"/>
        <v>滑雪外套</v>
      </c>
      <c r="H7605" s="6" t="str">
        <f>IF(IFERROR(VLOOKUP(B7605,总表!A:D,4,0),"露易")=0," ",IFERROR(VLOOKUP(B7605,总表!A:D,4,0),"-"))</f>
        <v>深红色</v>
      </c>
      <c r="I7605" s="6" t="str">
        <f t="shared" si="475"/>
        <v>深红色</v>
      </c>
    </row>
    <row r="7606" spans="1:9">
      <c r="A7606" s="6">
        <v>7605</v>
      </c>
      <c r="B7606" s="47" t="str">
        <f t="shared" si="472"/>
        <v>00001DB5</v>
      </c>
      <c r="C7606" s="47" t="str">
        <f>IFERROR(VLOOKUP(B7606,总表!A:B,2,0),"-")</f>
        <v>上衣</v>
      </c>
      <c r="D7606" s="6" t="str">
        <f t="shared" si="473"/>
        <v>上衣</v>
      </c>
      <c r="E7606" s="6" t="str">
        <f>IFERROR(VLOOKUP(B7606,总表!A:D,3,0),"-")</f>
        <v>太空连帽上衣</v>
      </c>
      <c r="F7606" s="6" t="str">
        <f t="shared" si="474"/>
        <v>太空连帽上衣</v>
      </c>
      <c r="H7606" s="6" t="str">
        <f>IF(IFERROR(VLOOKUP(B7606,总表!A:D,4,0),"露易")=0," ",IFERROR(VLOOKUP(B7606,总表!A:D,4,0),"-"))</f>
        <v>紫色</v>
      </c>
      <c r="I7606" s="6" t="str">
        <f t="shared" si="475"/>
        <v>紫色</v>
      </c>
    </row>
    <row r="7607" spans="1:9">
      <c r="A7607" s="6">
        <v>7606</v>
      </c>
      <c r="B7607" s="47" t="str">
        <f t="shared" si="472"/>
        <v>00001DB6</v>
      </c>
      <c r="C7607" s="47" t="str">
        <f>IFERROR(VLOOKUP(B7607,总表!A:B,2,0),"-")</f>
        <v>-</v>
      </c>
      <c r="D7607" s="6" t="str">
        <f t="shared" si="473"/>
        <v>-</v>
      </c>
      <c r="E7607" s="6" t="str">
        <f>IFERROR(VLOOKUP(B7607,总表!A:D,3,0),"-")</f>
        <v>-</v>
      </c>
      <c r="F7607" s="6" t="str">
        <f t="shared" si="474"/>
        <v>-</v>
      </c>
      <c r="H7607" s="6" t="str">
        <f>IF(IFERROR(VLOOKUP(B7607,总表!A:D,4,0),"露易")=0," ",IFERROR(VLOOKUP(B7607,总表!A:D,4,0),"-"))</f>
        <v>-</v>
      </c>
      <c r="I7607" s="6" t="str">
        <f t="shared" si="475"/>
        <v>-</v>
      </c>
    </row>
    <row r="7608" spans="1:9">
      <c r="A7608" s="6">
        <v>7607</v>
      </c>
      <c r="B7608" s="47" t="str">
        <f t="shared" si="472"/>
        <v>00001DB7</v>
      </c>
      <c r="C7608" s="47" t="str">
        <f>IFERROR(VLOOKUP(B7608,总表!A:B,2,0),"-")</f>
        <v>上衣</v>
      </c>
      <c r="D7608" s="6" t="str">
        <f t="shared" si="473"/>
        <v>上衣</v>
      </c>
      <c r="E7608" s="6" t="str">
        <f>IFERROR(VLOOKUP(B7608,总表!A:D,3,0),"-")</f>
        <v>防风外套</v>
      </c>
      <c r="F7608" s="6" t="str">
        <f t="shared" si="474"/>
        <v>防风外套</v>
      </c>
      <c r="H7608" s="6" t="str">
        <f>IF(IFERROR(VLOOKUP(B7608,总表!A:D,4,0),"露易")=0," ",IFERROR(VLOOKUP(B7608,总表!A:D,4,0),"-"))</f>
        <v>浅蓝色</v>
      </c>
      <c r="I7608" s="6" t="str">
        <f t="shared" si="475"/>
        <v>浅蓝色</v>
      </c>
    </row>
    <row r="7609" spans="1:9">
      <c r="A7609" s="6">
        <v>7608</v>
      </c>
      <c r="B7609" s="47" t="str">
        <f t="shared" si="472"/>
        <v>00001DB8</v>
      </c>
      <c r="C7609" s="47" t="str">
        <f>IFERROR(VLOOKUP(B7609,总表!A:B,2,0),"-")</f>
        <v>上衣</v>
      </c>
      <c r="D7609" s="6" t="str">
        <f t="shared" si="473"/>
        <v>上衣</v>
      </c>
      <c r="E7609" s="6" t="str">
        <f>IFERROR(VLOOKUP(B7609,总表!A:D,3,0),"-")</f>
        <v>防风外套</v>
      </c>
      <c r="F7609" s="6" t="str">
        <f t="shared" si="474"/>
        <v>防风外套</v>
      </c>
      <c r="H7609" s="6" t="str">
        <f>IF(IFERROR(VLOOKUP(B7609,总表!A:D,4,0),"露易")=0," ",IFERROR(VLOOKUP(B7609,总表!A:D,4,0),"-"))</f>
        <v>海军蓝</v>
      </c>
      <c r="I7609" s="6" t="str">
        <f t="shared" si="475"/>
        <v>海军蓝</v>
      </c>
    </row>
    <row r="7610" spans="1:9">
      <c r="A7610" s="6">
        <v>7609</v>
      </c>
      <c r="B7610" s="47" t="str">
        <f t="shared" si="472"/>
        <v>00001DB9</v>
      </c>
      <c r="C7610" s="47" t="str">
        <f>IFERROR(VLOOKUP(B7610,总表!A:B,2,0),"-")</f>
        <v>上衣</v>
      </c>
      <c r="D7610" s="6" t="str">
        <f t="shared" si="473"/>
        <v>上衣</v>
      </c>
      <c r="E7610" s="6" t="str">
        <f>IFERROR(VLOOKUP(B7610,总表!A:D,3,0),"-")</f>
        <v>防风外套</v>
      </c>
      <c r="F7610" s="6" t="str">
        <f t="shared" si="474"/>
        <v>防风外套</v>
      </c>
      <c r="H7610" s="6" t="str">
        <f>IF(IFERROR(VLOOKUP(B7610,总表!A:D,4,0),"露易")=0," ",IFERROR(VLOOKUP(B7610,总表!A:D,4,0),"-"))</f>
        <v>紫色</v>
      </c>
      <c r="I7610" s="6" t="str">
        <f t="shared" si="475"/>
        <v>紫色</v>
      </c>
    </row>
    <row r="7611" spans="1:9">
      <c r="A7611" s="6">
        <v>7610</v>
      </c>
      <c r="B7611" s="47" t="str">
        <f t="shared" si="472"/>
        <v>00001DBA</v>
      </c>
      <c r="C7611" s="47" t="str">
        <f>IFERROR(VLOOKUP(B7611,总表!A:B,2,0),"-")</f>
        <v>上衣</v>
      </c>
      <c r="D7611" s="6" t="str">
        <f t="shared" si="473"/>
        <v>上衣</v>
      </c>
      <c r="E7611" s="6" t="str">
        <f>IFERROR(VLOOKUP(B7611,总表!A:D,3,0),"-")</f>
        <v>防风外套</v>
      </c>
      <c r="F7611" s="6" t="str">
        <f t="shared" si="474"/>
        <v>防风外套</v>
      </c>
      <c r="H7611" s="6" t="str">
        <f>IF(IFERROR(VLOOKUP(B7611,总表!A:D,4,0),"露易")=0," ",IFERROR(VLOOKUP(B7611,总表!A:D,4,0),"-"))</f>
        <v>珊瑚红</v>
      </c>
      <c r="I7611" s="6" t="str">
        <f t="shared" si="475"/>
        <v>珊瑚红</v>
      </c>
    </row>
    <row r="7612" spans="1:9">
      <c r="A7612" s="6">
        <v>7611</v>
      </c>
      <c r="B7612" s="47" t="str">
        <f t="shared" si="472"/>
        <v>00001DBB</v>
      </c>
      <c r="C7612" s="47" t="str">
        <f>IFERROR(VLOOKUP(B7612,总表!A:B,2,0),"-")</f>
        <v>上衣</v>
      </c>
      <c r="D7612" s="6" t="str">
        <f t="shared" si="473"/>
        <v>上衣</v>
      </c>
      <c r="E7612" s="6" t="str">
        <f>IFERROR(VLOOKUP(B7612,总表!A:D,3,0),"-")</f>
        <v>健身运动服</v>
      </c>
      <c r="F7612" s="6" t="str">
        <f t="shared" si="474"/>
        <v>健身运动服</v>
      </c>
      <c r="H7612" s="6" t="str">
        <f>IF(IFERROR(VLOOKUP(B7612,总表!A:D,4,0),"露易")=0," ",IFERROR(VLOOKUP(B7612,总表!A:D,4,0),"-"))</f>
        <v>灰色</v>
      </c>
      <c r="I7612" s="6" t="str">
        <f t="shared" si="475"/>
        <v>灰色</v>
      </c>
    </row>
    <row r="7613" spans="1:9">
      <c r="A7613" s="6">
        <v>7612</v>
      </c>
      <c r="B7613" s="47" t="str">
        <f t="shared" si="472"/>
        <v>00001DBC</v>
      </c>
      <c r="C7613" s="47" t="str">
        <f>IFERROR(VLOOKUP(B7613,总表!A:B,2,0),"-")</f>
        <v>上衣</v>
      </c>
      <c r="D7613" s="6" t="str">
        <f t="shared" si="473"/>
        <v>上衣</v>
      </c>
      <c r="E7613" s="6" t="str">
        <f>IFERROR(VLOOKUP(B7613,总表!A:D,3,0),"-")</f>
        <v>健身运动服</v>
      </c>
      <c r="F7613" s="6" t="str">
        <f t="shared" si="474"/>
        <v>健身运动服</v>
      </c>
      <c r="H7613" s="6" t="str">
        <f>IF(IFERROR(VLOOKUP(B7613,总表!A:D,4,0),"露易")=0," ",IFERROR(VLOOKUP(B7613,总表!A:D,4,0),"-"))</f>
        <v>白色</v>
      </c>
      <c r="I7613" s="6" t="str">
        <f t="shared" si="475"/>
        <v>白色</v>
      </c>
    </row>
    <row r="7614" spans="1:9">
      <c r="A7614" s="6">
        <v>7613</v>
      </c>
      <c r="B7614" s="47" t="str">
        <f t="shared" si="472"/>
        <v>00001DBD</v>
      </c>
      <c r="C7614" s="47" t="str">
        <f>IFERROR(VLOOKUP(B7614,总表!A:B,2,0),"-")</f>
        <v>上衣</v>
      </c>
      <c r="D7614" s="6" t="str">
        <f t="shared" si="473"/>
        <v>上衣</v>
      </c>
      <c r="E7614" s="6" t="str">
        <f>IFERROR(VLOOKUP(B7614,总表!A:D,3,0),"-")</f>
        <v>健身运动服</v>
      </c>
      <c r="F7614" s="6" t="str">
        <f t="shared" si="474"/>
        <v>健身运动服</v>
      </c>
      <c r="H7614" s="51" t="str">
        <f>IF(IFERROR(VLOOKUP(B7614,总表!A:D,4,0),"露易")=0," ",IFERROR(VLOOKUP(B7614,总表!A:D,4,0),"-"))</f>
        <v>红色</v>
      </c>
      <c r="I7614" s="51" t="str">
        <f t="shared" si="475"/>
        <v>红色</v>
      </c>
    </row>
    <row r="7615" spans="1:9">
      <c r="A7615" s="6">
        <v>7614</v>
      </c>
      <c r="B7615" s="47" t="str">
        <f t="shared" si="472"/>
        <v>00001DBE</v>
      </c>
      <c r="C7615" s="47" t="str">
        <f>IFERROR(VLOOKUP(B7615,总表!A:B,2,0),"-")</f>
        <v>上衣</v>
      </c>
      <c r="D7615" s="6" t="str">
        <f t="shared" si="473"/>
        <v>上衣</v>
      </c>
      <c r="E7615" s="6" t="str">
        <f>IFERROR(VLOOKUP(B7615,总表!A:D,3,0),"-")</f>
        <v>健身运动服</v>
      </c>
      <c r="F7615" s="6" t="str">
        <f t="shared" si="474"/>
        <v>健身运动服</v>
      </c>
      <c r="H7615" s="6" t="str">
        <f>IF(IFERROR(VLOOKUP(B7615,总表!A:D,4,0),"露易")=0," ",IFERROR(VLOOKUP(B7615,总表!A:D,4,0),"-"))</f>
        <v>浅蓝色</v>
      </c>
      <c r="I7615" s="6" t="str">
        <f t="shared" si="475"/>
        <v>浅蓝色</v>
      </c>
    </row>
    <row r="7616" spans="1:9">
      <c r="A7616" s="6">
        <v>7615</v>
      </c>
      <c r="B7616" s="47" t="str">
        <f t="shared" si="472"/>
        <v>00001DBF</v>
      </c>
      <c r="C7616" s="47" t="str">
        <f>IFERROR(VLOOKUP(B7616,总表!A:B,2,0),"-")</f>
        <v>上衣</v>
      </c>
      <c r="D7616" s="6" t="str">
        <f t="shared" si="473"/>
        <v>上衣</v>
      </c>
      <c r="E7616" s="6" t="str">
        <f>IFERROR(VLOOKUP(B7616,总表!A:D,3,0),"-")</f>
        <v>健身运动服</v>
      </c>
      <c r="F7616" s="6" t="str">
        <f t="shared" si="474"/>
        <v>健身运动服</v>
      </c>
      <c r="H7616" s="51" t="str">
        <f>IF(IFERROR(VLOOKUP(B7616,总表!A:D,4,0),"露易")=0," ",IFERROR(VLOOKUP(B7616,总表!A:D,4,0),"-"))</f>
        <v>绿色</v>
      </c>
      <c r="I7616" s="51" t="str">
        <f t="shared" si="475"/>
        <v>绿色</v>
      </c>
    </row>
    <row r="7617" spans="1:9">
      <c r="A7617" s="6">
        <v>7616</v>
      </c>
      <c r="B7617" s="47" t="str">
        <f t="shared" si="472"/>
        <v>00001DC0</v>
      </c>
      <c r="C7617" s="47" t="str">
        <f>IFERROR(VLOOKUP(B7617,总表!A:B,2,0),"-")</f>
        <v>上衣</v>
      </c>
      <c r="D7617" s="6" t="str">
        <f t="shared" si="473"/>
        <v>上衣</v>
      </c>
      <c r="E7617" s="6" t="str">
        <f>IFERROR(VLOOKUP(B7617,总表!A:D,3,0),"-")</f>
        <v>健身运动服</v>
      </c>
      <c r="F7617" s="6" t="str">
        <f t="shared" si="474"/>
        <v>健身运动服</v>
      </c>
      <c r="H7617" s="51" t="str">
        <f>IF(IFERROR(VLOOKUP(B7617,总表!A:D,4,0),"露易")=0," ",IFERROR(VLOOKUP(B7617,总表!A:D,4,0),"-"))</f>
        <v>蓝色</v>
      </c>
      <c r="I7617" s="51" t="str">
        <f t="shared" si="475"/>
        <v>蓝色</v>
      </c>
    </row>
    <row r="7618" spans="1:9">
      <c r="A7618" s="6">
        <v>7617</v>
      </c>
      <c r="B7618" s="47" t="str">
        <f t="shared" ref="B7618:B7681" si="476">DEC2HEX(ROW(A7617),8)</f>
        <v>00001DC1</v>
      </c>
      <c r="C7618" s="47" t="str">
        <f>IFERROR(VLOOKUP(B7618,总表!A:B,2,0),"-")</f>
        <v>上衣</v>
      </c>
      <c r="D7618" s="6" t="str">
        <f t="shared" ref="D7618:D7681" si="477">C7618</f>
        <v>上衣</v>
      </c>
      <c r="E7618" s="6" t="str">
        <f>IFERROR(VLOOKUP(B7618,总表!A:D,3,0),"-")</f>
        <v>舞蹈运动服</v>
      </c>
      <c r="F7618" s="6" t="str">
        <f t="shared" ref="F7618:F7681" si="478">E7618</f>
        <v>舞蹈运动服</v>
      </c>
      <c r="H7618" s="6" t="str">
        <f>IF(IFERROR(VLOOKUP(B7618,总表!A:D,4,0),"露易")=0," ",IFERROR(VLOOKUP(B7618,总表!A:D,4,0),"-"))</f>
        <v>白色</v>
      </c>
      <c r="I7618" s="6" t="str">
        <f t="shared" ref="I7618:I7681" si="479">H7618</f>
        <v>白色</v>
      </c>
    </row>
    <row r="7619" spans="1:9">
      <c r="A7619" s="6">
        <v>7618</v>
      </c>
      <c r="B7619" s="47" t="str">
        <f t="shared" si="476"/>
        <v>00001DC2</v>
      </c>
      <c r="C7619" s="47" t="str">
        <f>IFERROR(VLOOKUP(B7619,总表!A:B,2,0),"-")</f>
        <v>上衣</v>
      </c>
      <c r="D7619" s="6" t="str">
        <f t="shared" si="477"/>
        <v>上衣</v>
      </c>
      <c r="E7619" s="6" t="str">
        <f>IFERROR(VLOOKUP(B7619,总表!A:D,3,0),"-")</f>
        <v>舞蹈运动服</v>
      </c>
      <c r="F7619" s="6" t="str">
        <f t="shared" si="478"/>
        <v>舞蹈运动服</v>
      </c>
      <c r="H7619" s="6" t="str">
        <f>IF(IFERROR(VLOOKUP(B7619,总表!A:D,4,0),"露易")=0," ",IFERROR(VLOOKUP(B7619,总表!A:D,4,0),"-"))</f>
        <v>紫色</v>
      </c>
      <c r="I7619" s="6" t="str">
        <f t="shared" si="479"/>
        <v>紫色</v>
      </c>
    </row>
    <row r="7620" spans="1:9">
      <c r="A7620" s="6">
        <v>7619</v>
      </c>
      <c r="B7620" s="47" t="str">
        <f t="shared" si="476"/>
        <v>00001DC3</v>
      </c>
      <c r="C7620" s="47" t="str">
        <f>IFERROR(VLOOKUP(B7620,总表!A:B,2,0),"-")</f>
        <v>上衣</v>
      </c>
      <c r="D7620" s="6" t="str">
        <f t="shared" si="477"/>
        <v>上衣</v>
      </c>
      <c r="E7620" s="6" t="str">
        <f>IFERROR(VLOOKUP(B7620,总表!A:D,3,0),"-")</f>
        <v>舞蹈运动服</v>
      </c>
      <c r="F7620" s="6" t="str">
        <f t="shared" si="478"/>
        <v>舞蹈运动服</v>
      </c>
      <c r="H7620" s="51" t="str">
        <f>IF(IFERROR(VLOOKUP(B7620,总表!A:D,4,0),"露易")=0," ",IFERROR(VLOOKUP(B7620,总表!A:D,4,0),"-"))</f>
        <v>红色</v>
      </c>
      <c r="I7620" s="51" t="str">
        <f t="shared" si="479"/>
        <v>红色</v>
      </c>
    </row>
    <row r="7621" spans="1:9">
      <c r="A7621" s="6">
        <v>7620</v>
      </c>
      <c r="B7621" s="47" t="str">
        <f t="shared" si="476"/>
        <v>00001DC4</v>
      </c>
      <c r="C7621" s="47" t="str">
        <f>IFERROR(VLOOKUP(B7621,总表!A:B,2,0),"-")</f>
        <v>上衣</v>
      </c>
      <c r="D7621" s="6" t="str">
        <f t="shared" si="477"/>
        <v>上衣</v>
      </c>
      <c r="E7621" s="6" t="str">
        <f>IFERROR(VLOOKUP(B7621,总表!A:D,3,0),"-")</f>
        <v>嘻哈风上装</v>
      </c>
      <c r="F7621" s="6" t="str">
        <f t="shared" si="478"/>
        <v>嘻哈风上装</v>
      </c>
      <c r="H7621" s="51" t="str">
        <f>IF(IFERROR(VLOOKUP(B7621,总表!A:D,4,0),"露易")=0," ",IFERROR(VLOOKUP(B7621,总表!A:D,4,0),"-"))</f>
        <v>绿色</v>
      </c>
      <c r="I7621" s="51" t="str">
        <f t="shared" si="479"/>
        <v>绿色</v>
      </c>
    </row>
    <row r="7622" spans="1:9">
      <c r="A7622" s="6">
        <v>7621</v>
      </c>
      <c r="B7622" s="47" t="str">
        <f t="shared" si="476"/>
        <v>00001DC5</v>
      </c>
      <c r="C7622" s="47" t="str">
        <f>IFERROR(VLOOKUP(B7622,总表!A:B,2,0),"-")</f>
        <v>上衣</v>
      </c>
      <c r="D7622" s="6" t="str">
        <f t="shared" si="477"/>
        <v>上衣</v>
      </c>
      <c r="E7622" s="6" t="str">
        <f>IFERROR(VLOOKUP(B7622,总表!A:D,3,0),"-")</f>
        <v>嘻哈风上装</v>
      </c>
      <c r="F7622" s="6" t="str">
        <f t="shared" si="478"/>
        <v>嘻哈风上装</v>
      </c>
      <c r="H7622" s="6" t="str">
        <f>IF(IFERROR(VLOOKUP(B7622,总表!A:D,4,0),"露易")=0," ",IFERROR(VLOOKUP(B7622,总表!A:D,4,0),"-"))</f>
        <v>紫色</v>
      </c>
      <c r="I7622" s="6" t="str">
        <f t="shared" si="479"/>
        <v>紫色</v>
      </c>
    </row>
    <row r="7623" spans="1:9">
      <c r="A7623" s="6">
        <v>7622</v>
      </c>
      <c r="B7623" s="47" t="str">
        <f t="shared" si="476"/>
        <v>00001DC6</v>
      </c>
      <c r="C7623" s="47" t="str">
        <f>IFERROR(VLOOKUP(B7623,总表!A:B,2,0),"-")</f>
        <v>上衣</v>
      </c>
      <c r="D7623" s="6" t="str">
        <f t="shared" si="477"/>
        <v>上衣</v>
      </c>
      <c r="E7623" s="6" t="str">
        <f>IFERROR(VLOOKUP(B7623,总表!A:D,3,0),"-")</f>
        <v>橄榄球衫</v>
      </c>
      <c r="F7623" s="6" t="str">
        <f t="shared" si="478"/>
        <v>橄榄球衫</v>
      </c>
      <c r="H7623" s="51" t="str">
        <f>IF(IFERROR(VLOOKUP(B7623,总表!A:D,4,0),"露易")=0," ",IFERROR(VLOOKUP(B7623,总表!A:D,4,0),"-"))</f>
        <v>绿色×海军蓝</v>
      </c>
      <c r="I7623" s="51" t="str">
        <f t="shared" si="479"/>
        <v>绿色×海军蓝</v>
      </c>
    </row>
    <row r="7624" spans="1:9">
      <c r="A7624" s="6">
        <v>7623</v>
      </c>
      <c r="B7624" s="47" t="str">
        <f t="shared" si="476"/>
        <v>00001DC7</v>
      </c>
      <c r="C7624" s="47" t="str">
        <f>IFERROR(VLOOKUP(B7624,总表!A:B,2,0),"-")</f>
        <v>上衣</v>
      </c>
      <c r="D7624" s="6" t="str">
        <f t="shared" si="477"/>
        <v>上衣</v>
      </c>
      <c r="E7624" s="6" t="str">
        <f>IFERROR(VLOOKUP(B7624,总表!A:D,3,0),"-")</f>
        <v>橄榄球衫</v>
      </c>
      <c r="F7624" s="6" t="str">
        <f t="shared" si="478"/>
        <v>橄榄球衫</v>
      </c>
      <c r="H7624" s="6" t="str">
        <f>IF(IFERROR(VLOOKUP(B7624,总表!A:D,4,0),"露易")=0," ",IFERROR(VLOOKUP(B7624,总表!A:D,4,0),"-"))</f>
        <v>酒红色×海军蓝</v>
      </c>
      <c r="I7624" s="6" t="str">
        <f t="shared" si="479"/>
        <v>酒红色×海军蓝</v>
      </c>
    </row>
    <row r="7625" spans="1:9">
      <c r="A7625" s="6">
        <v>7624</v>
      </c>
      <c r="B7625" s="47" t="str">
        <f t="shared" si="476"/>
        <v>00001DC8</v>
      </c>
      <c r="C7625" s="47" t="str">
        <f>IFERROR(VLOOKUP(B7625,总表!A:B,2,0),"-")</f>
        <v>上衣</v>
      </c>
      <c r="D7625" s="6" t="str">
        <f t="shared" si="477"/>
        <v>上衣</v>
      </c>
      <c r="E7625" s="6" t="str">
        <f>IFERROR(VLOOKUP(B7625,总表!A:D,3,0),"-")</f>
        <v>橄榄球衫</v>
      </c>
      <c r="F7625" s="6" t="str">
        <f t="shared" si="478"/>
        <v>橄榄球衫</v>
      </c>
      <c r="H7625" s="6" t="str">
        <f>IF(IFERROR(VLOOKUP(B7625,总表!A:D,4,0),"露易")=0," ",IFERROR(VLOOKUP(B7625,总表!A:D,4,0),"-"))</f>
        <v>米色×海军蓝</v>
      </c>
      <c r="I7625" s="6" t="str">
        <f t="shared" si="479"/>
        <v>米色×海军蓝</v>
      </c>
    </row>
    <row r="7626" spans="1:9">
      <c r="A7626" s="6">
        <v>7625</v>
      </c>
      <c r="B7626" s="47" t="str">
        <f t="shared" si="476"/>
        <v>00001DC9</v>
      </c>
      <c r="C7626" s="47" t="str">
        <f>IFERROR(VLOOKUP(B7626,总表!A:B,2,0),"-")</f>
        <v>上衣</v>
      </c>
      <c r="D7626" s="6" t="str">
        <f t="shared" si="477"/>
        <v>上衣</v>
      </c>
      <c r="E7626" s="6" t="str">
        <f>IFERROR(VLOOKUP(B7626,总表!A:D,3,0),"-")</f>
        <v>橄榄球衫</v>
      </c>
      <c r="F7626" s="6" t="str">
        <f t="shared" si="478"/>
        <v>橄榄球衫</v>
      </c>
      <c r="H7626" s="51" t="str">
        <f>IF(IFERROR(VLOOKUP(B7626,总表!A:D,4,0),"露易")=0," ",IFERROR(VLOOKUP(B7626,总表!A:D,4,0),"-"))</f>
        <v>绿色×紫色</v>
      </c>
      <c r="I7626" s="51" t="str">
        <f t="shared" si="479"/>
        <v>绿色×紫色</v>
      </c>
    </row>
    <row r="7627" spans="1:9">
      <c r="A7627" s="6">
        <v>7626</v>
      </c>
      <c r="B7627" s="47" t="str">
        <f t="shared" si="476"/>
        <v>00001DCA</v>
      </c>
      <c r="C7627" s="47" t="str">
        <f>IFERROR(VLOOKUP(B7627,总表!A:B,2,0),"-")</f>
        <v>上衣</v>
      </c>
      <c r="D7627" s="6" t="str">
        <f t="shared" si="477"/>
        <v>上衣</v>
      </c>
      <c r="E7627" s="6" t="str">
        <f>IFERROR(VLOOKUP(B7627,总表!A:D,3,0),"-")</f>
        <v>橄榄球衫</v>
      </c>
      <c r="F7627" s="6" t="str">
        <f t="shared" si="478"/>
        <v>橄榄球衫</v>
      </c>
      <c r="H7627" s="6" t="str">
        <f>IF(IFERROR(VLOOKUP(B7627,总表!A:D,4,0),"露易")=0," ",IFERROR(VLOOKUP(B7627,总表!A:D,4,0),"-"))</f>
        <v>黄色×红色</v>
      </c>
      <c r="I7627" s="6" t="str">
        <f t="shared" si="479"/>
        <v>黄色×红色</v>
      </c>
    </row>
    <row r="7628" spans="1:9">
      <c r="A7628" s="6">
        <v>7627</v>
      </c>
      <c r="B7628" s="47" t="str">
        <f t="shared" si="476"/>
        <v>00001DCB</v>
      </c>
      <c r="C7628" s="47" t="str">
        <f>IFERROR(VLOOKUP(B7628,总表!A:B,2,0),"-")</f>
        <v>上衣</v>
      </c>
      <c r="D7628" s="6" t="str">
        <f t="shared" si="477"/>
        <v>上衣</v>
      </c>
      <c r="E7628" s="6" t="str">
        <f>IFERROR(VLOOKUP(B7628,总表!A:D,3,0),"-")</f>
        <v>橄榄球衫</v>
      </c>
      <c r="F7628" s="6" t="str">
        <f t="shared" si="478"/>
        <v>橄榄球衫</v>
      </c>
      <c r="H7628" s="6" t="str">
        <f>IF(IFERROR(VLOOKUP(B7628,总表!A:D,4,0),"露易")=0," ",IFERROR(VLOOKUP(B7628,总表!A:D,4,0),"-"))</f>
        <v>海军蓝×灰色</v>
      </c>
      <c r="I7628" s="6" t="str">
        <f t="shared" si="479"/>
        <v>海军蓝×灰色</v>
      </c>
    </row>
    <row r="7629" spans="1:9">
      <c r="A7629" s="6">
        <v>7628</v>
      </c>
      <c r="B7629" s="47" t="str">
        <f t="shared" si="476"/>
        <v>00001DCC</v>
      </c>
      <c r="C7629" s="47" t="str">
        <f>IFERROR(VLOOKUP(B7629,总表!A:B,2,0),"-")</f>
        <v>上衣</v>
      </c>
      <c r="D7629" s="6" t="str">
        <f t="shared" si="477"/>
        <v>上衣</v>
      </c>
      <c r="E7629" s="6" t="str">
        <f>IFERROR(VLOOKUP(B7629,总表!A:D,3,0),"-")</f>
        <v>橄榄球衫</v>
      </c>
      <c r="F7629" s="6" t="str">
        <f t="shared" si="478"/>
        <v>橄榄球衫</v>
      </c>
      <c r="H7629" s="6" t="str">
        <f>IF(IFERROR(VLOOKUP(B7629,总表!A:D,4,0),"露易")=0," ",IFERROR(VLOOKUP(B7629,总表!A:D,4,0),"-"))</f>
        <v>浅蓝色×黑色</v>
      </c>
      <c r="I7629" s="6" t="str">
        <f t="shared" si="479"/>
        <v>浅蓝色×黑色</v>
      </c>
    </row>
    <row r="7630" spans="1:9">
      <c r="A7630" s="6">
        <v>7629</v>
      </c>
      <c r="B7630" s="47" t="str">
        <f t="shared" si="476"/>
        <v>00001DCD</v>
      </c>
      <c r="C7630" s="50" t="str">
        <f>IFERROR(VLOOKUP(B7630,总表!A:B,2,0),"-")</f>
        <v>连衣套装</v>
      </c>
      <c r="D7630" s="51" t="str">
        <f t="shared" si="477"/>
        <v>连衣套装</v>
      </c>
      <c r="E7630" s="6" t="str">
        <f>IFERROR(VLOOKUP(B7630,总表!A:D,3,0),"-")</f>
        <v>橄榄球制服</v>
      </c>
      <c r="F7630" s="6" t="str">
        <f t="shared" si="478"/>
        <v>橄榄球制服</v>
      </c>
      <c r="H7630" s="51" t="str">
        <f>IF(IFERROR(VLOOKUP(B7630,总表!A:D,4,0),"露易")=0," ",IFERROR(VLOOKUP(B7630,总表!A:D,4,0),"-"))</f>
        <v>蓝色×白色</v>
      </c>
      <c r="I7630" s="51" t="str">
        <f t="shared" si="479"/>
        <v>蓝色×白色</v>
      </c>
    </row>
    <row r="7631" spans="1:9">
      <c r="A7631" s="6">
        <v>7630</v>
      </c>
      <c r="B7631" s="47" t="str">
        <f t="shared" si="476"/>
        <v>00001DCE</v>
      </c>
      <c r="C7631" s="50" t="str">
        <f>IFERROR(VLOOKUP(B7631,总表!A:B,2,0),"-")</f>
        <v>连衣套装</v>
      </c>
      <c r="D7631" s="51" t="str">
        <f t="shared" si="477"/>
        <v>连衣套装</v>
      </c>
      <c r="E7631" s="6" t="str">
        <f>IFERROR(VLOOKUP(B7631,总表!A:D,3,0),"-")</f>
        <v>橄榄球制服</v>
      </c>
      <c r="F7631" s="6" t="str">
        <f t="shared" si="478"/>
        <v>橄榄球制服</v>
      </c>
      <c r="H7631" s="51" t="str">
        <f>IF(IFERROR(VLOOKUP(B7631,总表!A:D,4,0),"露易")=0," ",IFERROR(VLOOKUP(B7631,总表!A:D,4,0),"-"))</f>
        <v>绿色×白色</v>
      </c>
      <c r="I7631" s="51" t="str">
        <f t="shared" si="479"/>
        <v>绿色×白色</v>
      </c>
    </row>
    <row r="7632" spans="1:9">
      <c r="A7632" s="6">
        <v>7631</v>
      </c>
      <c r="B7632" s="47" t="str">
        <f t="shared" si="476"/>
        <v>00001DCF</v>
      </c>
      <c r="C7632" s="50" t="str">
        <f>IFERROR(VLOOKUP(B7632,总表!A:B,2,0),"-")</f>
        <v>连衣套装</v>
      </c>
      <c r="D7632" s="51" t="str">
        <f t="shared" si="477"/>
        <v>连衣套装</v>
      </c>
      <c r="E7632" s="6" t="str">
        <f>IFERROR(VLOOKUP(B7632,总表!A:D,3,0),"-")</f>
        <v>橄榄球制服</v>
      </c>
      <c r="F7632" s="6" t="str">
        <f t="shared" si="478"/>
        <v>橄榄球制服</v>
      </c>
      <c r="H7632" s="6" t="str">
        <f>IF(IFERROR(VLOOKUP(B7632,总表!A:D,4,0),"露易")=0," ",IFERROR(VLOOKUP(B7632,总表!A:D,4,0),"-"))</f>
        <v>橘色×白色</v>
      </c>
      <c r="I7632" s="6" t="str">
        <f t="shared" si="479"/>
        <v>橘色×白色</v>
      </c>
    </row>
    <row r="7633" spans="1:9">
      <c r="A7633" s="6">
        <v>7632</v>
      </c>
      <c r="B7633" s="47" t="str">
        <f t="shared" si="476"/>
        <v>00001DD0</v>
      </c>
      <c r="C7633" s="50" t="str">
        <f>IFERROR(VLOOKUP(B7633,总表!A:B,2,0),"-")</f>
        <v>连衣套装</v>
      </c>
      <c r="D7633" s="51" t="str">
        <f t="shared" si="477"/>
        <v>连衣套装</v>
      </c>
      <c r="E7633" s="6" t="str">
        <f>IFERROR(VLOOKUP(B7633,总表!A:D,3,0),"-")</f>
        <v>橄榄球制服</v>
      </c>
      <c r="F7633" s="6" t="str">
        <f t="shared" si="478"/>
        <v>橄榄球制服</v>
      </c>
      <c r="H7633" s="51" t="str">
        <f>IF(IFERROR(VLOOKUP(B7633,总表!A:D,4,0),"露易")=0," ",IFERROR(VLOOKUP(B7633,总表!A:D,4,0),"-"))</f>
        <v>红色×黑色</v>
      </c>
      <c r="I7633" s="51" t="str">
        <f t="shared" si="479"/>
        <v>红色×黑色</v>
      </c>
    </row>
    <row r="7634" spans="1:9">
      <c r="A7634" s="6">
        <v>7633</v>
      </c>
      <c r="B7634" s="47" t="str">
        <f t="shared" si="476"/>
        <v>00001DD1</v>
      </c>
      <c r="C7634" s="50" t="str">
        <f>IFERROR(VLOOKUP(B7634,总表!A:B,2,0),"-")</f>
        <v>连衣套装</v>
      </c>
      <c r="D7634" s="51" t="str">
        <f t="shared" si="477"/>
        <v>连衣套装</v>
      </c>
      <c r="E7634" s="6" t="str">
        <f>IFERROR(VLOOKUP(B7634,总表!A:D,3,0),"-")</f>
        <v>橄榄球制服</v>
      </c>
      <c r="F7634" s="6" t="str">
        <f t="shared" si="478"/>
        <v>橄榄球制服</v>
      </c>
      <c r="H7634" s="51" t="str">
        <f>IF(IFERROR(VLOOKUP(B7634,总表!A:D,4,0),"露易")=0," ",IFERROR(VLOOKUP(B7634,总表!A:D,4,0),"-"))</f>
        <v>蓝色×黑色</v>
      </c>
      <c r="I7634" s="51" t="str">
        <f t="shared" si="479"/>
        <v>蓝色×黑色</v>
      </c>
    </row>
    <row r="7635" spans="1:9">
      <c r="A7635" s="6">
        <v>7634</v>
      </c>
      <c r="B7635" s="47" t="str">
        <f t="shared" si="476"/>
        <v>00001DD2</v>
      </c>
      <c r="C7635" s="50" t="str">
        <f>IFERROR(VLOOKUP(B7635,总表!A:B,2,0),"-")</f>
        <v>连衣套装</v>
      </c>
      <c r="D7635" s="51" t="str">
        <f t="shared" si="477"/>
        <v>连衣套装</v>
      </c>
      <c r="E7635" s="6" t="str">
        <f>IFERROR(VLOOKUP(B7635,总表!A:D,3,0),"-")</f>
        <v>橄榄球制服</v>
      </c>
      <c r="F7635" s="6" t="str">
        <f t="shared" si="478"/>
        <v>橄榄球制服</v>
      </c>
      <c r="H7635" s="51" t="str">
        <f>IF(IFERROR(VLOOKUP(B7635,总表!A:D,4,0),"露易")=0," ",IFERROR(VLOOKUP(B7635,总表!A:D,4,0),"-"))</f>
        <v>绿色×黑色</v>
      </c>
      <c r="I7635" s="51" t="str">
        <f t="shared" si="479"/>
        <v>绿色×黑色</v>
      </c>
    </row>
    <row r="7636" spans="1:9">
      <c r="A7636" s="6">
        <v>7635</v>
      </c>
      <c r="B7636" s="47" t="str">
        <f t="shared" si="476"/>
        <v>00001DD3</v>
      </c>
      <c r="C7636" s="50" t="str">
        <f>IFERROR(VLOOKUP(B7636,总表!A:B,2,0),"-")</f>
        <v>连衣套装</v>
      </c>
      <c r="D7636" s="51" t="str">
        <f t="shared" si="477"/>
        <v>连衣套装</v>
      </c>
      <c r="E7636" s="6" t="str">
        <f>IFERROR(VLOOKUP(B7636,总表!A:D,3,0),"-")</f>
        <v>橄榄球制服</v>
      </c>
      <c r="F7636" s="6" t="str">
        <f t="shared" si="478"/>
        <v>橄榄球制服</v>
      </c>
      <c r="H7636" s="6" t="str">
        <f>IF(IFERROR(VLOOKUP(B7636,总表!A:D,4,0),"露易")=0," ",IFERROR(VLOOKUP(B7636,总表!A:D,4,0),"-"))</f>
        <v>橘色×黑色</v>
      </c>
      <c r="I7636" s="6" t="str">
        <f t="shared" si="479"/>
        <v>橘色×黑色</v>
      </c>
    </row>
    <row r="7637" spans="1:9">
      <c r="A7637" s="6">
        <v>7636</v>
      </c>
      <c r="B7637" s="47" t="str">
        <f t="shared" si="476"/>
        <v>00001DD4</v>
      </c>
      <c r="C7637" s="47" t="str">
        <f>IFERROR(VLOOKUP(B7637,总表!A:B,2,0),"-")</f>
        <v>上衣</v>
      </c>
      <c r="D7637" s="6" t="str">
        <f t="shared" si="477"/>
        <v>上衣</v>
      </c>
      <c r="E7637" s="6" t="str">
        <f>IFERROR(VLOOKUP(B7637,总表!A:D,3,0),"-")</f>
        <v>活力毛衣</v>
      </c>
      <c r="F7637" s="6" t="str">
        <f t="shared" si="478"/>
        <v>活力毛衣</v>
      </c>
      <c r="H7637" s="6" t="str">
        <f>IF(IFERROR(VLOOKUP(B7637,总表!A:D,4,0),"露易")=0," ",IFERROR(VLOOKUP(B7637,总表!A:D,4,0),"-"))</f>
        <v>浅蓝色</v>
      </c>
      <c r="I7637" s="6" t="str">
        <f t="shared" si="479"/>
        <v>浅蓝色</v>
      </c>
    </row>
    <row r="7638" spans="1:9">
      <c r="A7638" s="6">
        <v>7637</v>
      </c>
      <c r="B7638" s="47" t="str">
        <f t="shared" si="476"/>
        <v>00001DD5</v>
      </c>
      <c r="C7638" s="47" t="str">
        <f>IFERROR(VLOOKUP(B7638,总表!A:B,2,0),"-")</f>
        <v>上衣</v>
      </c>
      <c r="D7638" s="6" t="str">
        <f t="shared" si="477"/>
        <v>上衣</v>
      </c>
      <c r="E7638" s="6" t="str">
        <f>IFERROR(VLOOKUP(B7638,总表!A:D,3,0),"-")</f>
        <v>活力毛衣</v>
      </c>
      <c r="F7638" s="6" t="str">
        <f t="shared" si="478"/>
        <v>活力毛衣</v>
      </c>
      <c r="H7638" s="6" t="str">
        <f>IF(IFERROR(VLOOKUP(B7638,总表!A:D,4,0),"露易")=0," ",IFERROR(VLOOKUP(B7638,总表!A:D,4,0),"-"))</f>
        <v>紫色</v>
      </c>
      <c r="I7638" s="6" t="str">
        <f t="shared" si="479"/>
        <v>紫色</v>
      </c>
    </row>
    <row r="7639" spans="1:9">
      <c r="A7639" s="6">
        <v>7638</v>
      </c>
      <c r="B7639" s="47" t="str">
        <f t="shared" si="476"/>
        <v>00001DD6</v>
      </c>
      <c r="C7639" s="47" t="str">
        <f>IFERROR(VLOOKUP(B7639,总表!A:B,2,0),"-")</f>
        <v>上衣</v>
      </c>
      <c r="D7639" s="6" t="str">
        <f t="shared" si="477"/>
        <v>上衣</v>
      </c>
      <c r="E7639" s="6" t="str">
        <f>IFERROR(VLOOKUP(B7639,总表!A:D,3,0),"-")</f>
        <v>活力毛衣</v>
      </c>
      <c r="F7639" s="6" t="str">
        <f t="shared" si="478"/>
        <v>活力毛衣</v>
      </c>
      <c r="H7639" s="6" t="str">
        <f>IF(IFERROR(VLOOKUP(B7639,总表!A:D,4,0),"露易")=0," ",IFERROR(VLOOKUP(B7639,总表!A:D,4,0),"-"))</f>
        <v>粉红</v>
      </c>
      <c r="I7639" s="6" t="str">
        <f t="shared" si="479"/>
        <v>粉红</v>
      </c>
    </row>
    <row r="7640" spans="1:9">
      <c r="A7640" s="6">
        <v>7639</v>
      </c>
      <c r="B7640" s="47" t="str">
        <f t="shared" si="476"/>
        <v>00001DD7</v>
      </c>
      <c r="C7640" s="47" t="str">
        <f>IFERROR(VLOOKUP(B7640,总表!A:B,2,0),"-")</f>
        <v>-</v>
      </c>
      <c r="D7640" s="6" t="str">
        <f t="shared" si="477"/>
        <v>-</v>
      </c>
      <c r="E7640" s="6" t="str">
        <f>IFERROR(VLOOKUP(B7640,总表!A:D,3,0),"-")</f>
        <v>-</v>
      </c>
      <c r="F7640" s="6" t="str">
        <f t="shared" si="478"/>
        <v>-</v>
      </c>
      <c r="H7640" s="6" t="str">
        <f>IF(IFERROR(VLOOKUP(B7640,总表!A:D,4,0),"露易")=0," ",IFERROR(VLOOKUP(B7640,总表!A:D,4,0),"-"))</f>
        <v>-</v>
      </c>
      <c r="I7640" s="6" t="str">
        <f t="shared" si="479"/>
        <v>-</v>
      </c>
    </row>
    <row r="7641" spans="1:9">
      <c r="A7641" s="6">
        <v>7640</v>
      </c>
      <c r="B7641" s="47" t="str">
        <f t="shared" si="476"/>
        <v>00001DD8</v>
      </c>
      <c r="C7641" s="47" t="str">
        <f>IFERROR(VLOOKUP(B7641,总表!A:B,2,0),"-")</f>
        <v>-</v>
      </c>
      <c r="D7641" s="6" t="str">
        <f t="shared" si="477"/>
        <v>-</v>
      </c>
      <c r="E7641" s="6" t="str">
        <f>IFERROR(VLOOKUP(B7641,总表!A:D,3,0),"-")</f>
        <v>-</v>
      </c>
      <c r="F7641" s="6" t="str">
        <f t="shared" si="478"/>
        <v>-</v>
      </c>
      <c r="H7641" s="6" t="str">
        <f>IF(IFERROR(VLOOKUP(B7641,总表!A:D,4,0),"露易")=0," ",IFERROR(VLOOKUP(B7641,总表!A:D,4,0),"-"))</f>
        <v>-</v>
      </c>
      <c r="I7641" s="6" t="str">
        <f t="shared" si="479"/>
        <v>-</v>
      </c>
    </row>
    <row r="7642" spans="1:9">
      <c r="A7642" s="6">
        <v>7641</v>
      </c>
      <c r="B7642" s="47" t="str">
        <f t="shared" si="476"/>
        <v>00001DD9</v>
      </c>
      <c r="C7642" s="47" t="str">
        <f>IFERROR(VLOOKUP(B7642,总表!A:B,2,0),"-")</f>
        <v>-</v>
      </c>
      <c r="D7642" s="6" t="str">
        <f t="shared" si="477"/>
        <v>-</v>
      </c>
      <c r="E7642" s="6" t="str">
        <f>IFERROR(VLOOKUP(B7642,总表!A:D,3,0),"-")</f>
        <v>-</v>
      </c>
      <c r="F7642" s="6" t="str">
        <f t="shared" si="478"/>
        <v>-</v>
      </c>
      <c r="H7642" s="6" t="str">
        <f>IF(IFERROR(VLOOKUP(B7642,总表!A:D,4,0),"露易")=0," ",IFERROR(VLOOKUP(B7642,总表!A:D,4,0),"-"))</f>
        <v>-</v>
      </c>
      <c r="I7642" s="6" t="str">
        <f t="shared" si="479"/>
        <v>-</v>
      </c>
    </row>
    <row r="7643" spans="1:9">
      <c r="A7643" s="6">
        <v>7642</v>
      </c>
      <c r="B7643" s="47" t="str">
        <f t="shared" si="476"/>
        <v>00001DDA</v>
      </c>
      <c r="C7643" s="47" t="str">
        <f>IFERROR(VLOOKUP(B7643,总表!A:B,2,0),"-")</f>
        <v>-</v>
      </c>
      <c r="D7643" s="6" t="str">
        <f t="shared" si="477"/>
        <v>-</v>
      </c>
      <c r="E7643" s="6" t="str">
        <f>IFERROR(VLOOKUP(B7643,总表!A:D,3,0),"-")</f>
        <v>-</v>
      </c>
      <c r="F7643" s="6" t="str">
        <f t="shared" si="478"/>
        <v>-</v>
      </c>
      <c r="H7643" s="6" t="str">
        <f>IF(IFERROR(VLOOKUP(B7643,总表!A:D,4,0),"露易")=0," ",IFERROR(VLOOKUP(B7643,总表!A:D,4,0),"-"))</f>
        <v>-</v>
      </c>
      <c r="I7643" s="6" t="str">
        <f t="shared" si="479"/>
        <v>-</v>
      </c>
    </row>
    <row r="7644" spans="1:9">
      <c r="A7644" s="6">
        <v>7643</v>
      </c>
      <c r="B7644" s="47" t="str">
        <f t="shared" si="476"/>
        <v>00001DDB</v>
      </c>
      <c r="C7644" s="47" t="str">
        <f>IFERROR(VLOOKUP(B7644,总表!A:B,2,0),"-")</f>
        <v>-</v>
      </c>
      <c r="D7644" s="6" t="str">
        <f t="shared" si="477"/>
        <v>-</v>
      </c>
      <c r="E7644" s="6" t="str">
        <f>IFERROR(VLOOKUP(B7644,总表!A:D,3,0),"-")</f>
        <v>-</v>
      </c>
      <c r="F7644" s="6" t="str">
        <f t="shared" si="478"/>
        <v>-</v>
      </c>
      <c r="H7644" s="6" t="str">
        <f>IF(IFERROR(VLOOKUP(B7644,总表!A:D,4,0),"露易")=0," ",IFERROR(VLOOKUP(B7644,总表!A:D,4,0),"-"))</f>
        <v>-</v>
      </c>
      <c r="I7644" s="6" t="str">
        <f t="shared" si="479"/>
        <v>-</v>
      </c>
    </row>
    <row r="7645" spans="1:9">
      <c r="A7645" s="6">
        <v>7644</v>
      </c>
      <c r="B7645" s="47" t="str">
        <f t="shared" si="476"/>
        <v>00001DDC</v>
      </c>
      <c r="C7645" s="47" t="str">
        <f>IFERROR(VLOOKUP(B7645,总表!A:B,2,0),"-")</f>
        <v>上衣</v>
      </c>
      <c r="D7645" s="6" t="str">
        <f t="shared" si="477"/>
        <v>上衣</v>
      </c>
      <c r="E7645" s="6" t="str">
        <f>IFERROR(VLOOKUP(B7645,总表!A:D,3,0),"-")</f>
        <v>彩虹针织衫</v>
      </c>
      <c r="F7645" s="6" t="str">
        <f t="shared" si="478"/>
        <v>彩虹针织衫</v>
      </c>
      <c r="H7645" s="6" t="str">
        <f>IF(IFERROR(VLOOKUP(B7645,总表!A:D,4,0),"露易")=0," ",IFERROR(VLOOKUP(B7645,总表!A:D,4,0),"-"))</f>
        <v>白色</v>
      </c>
      <c r="I7645" s="6" t="str">
        <f t="shared" si="479"/>
        <v>白色</v>
      </c>
    </row>
    <row r="7646" spans="1:9">
      <c r="A7646" s="6">
        <v>7645</v>
      </c>
      <c r="B7646" s="47" t="str">
        <f t="shared" si="476"/>
        <v>00001DDD</v>
      </c>
      <c r="C7646" s="47" t="str">
        <f>IFERROR(VLOOKUP(B7646,总表!A:B,2,0),"-")</f>
        <v>上衣</v>
      </c>
      <c r="D7646" s="6" t="str">
        <f t="shared" si="477"/>
        <v>上衣</v>
      </c>
      <c r="E7646" s="6" t="str">
        <f>IFERROR(VLOOKUP(B7646,总表!A:D,3,0),"-")</f>
        <v>彩虹针织衫</v>
      </c>
      <c r="F7646" s="6" t="str">
        <f t="shared" si="478"/>
        <v>彩虹针织衫</v>
      </c>
      <c r="H7646" s="51" t="str">
        <f>IF(IFERROR(VLOOKUP(B7646,总表!A:D,4,0),"露易")=0," ",IFERROR(VLOOKUP(B7646,总表!A:D,4,0),"-"))</f>
        <v>红色</v>
      </c>
      <c r="I7646" s="51" t="str">
        <f t="shared" si="479"/>
        <v>红色</v>
      </c>
    </row>
    <row r="7647" spans="1:9">
      <c r="A7647" s="6">
        <v>7646</v>
      </c>
      <c r="B7647" s="47" t="str">
        <f t="shared" si="476"/>
        <v>00001DDE</v>
      </c>
      <c r="C7647" s="47" t="str">
        <f>IFERROR(VLOOKUP(B7647,总表!A:B,2,0),"-")</f>
        <v>上衣</v>
      </c>
      <c r="D7647" s="6" t="str">
        <f t="shared" si="477"/>
        <v>上衣</v>
      </c>
      <c r="E7647" s="6" t="str">
        <f>IFERROR(VLOOKUP(B7647,总表!A:D,3,0),"-")</f>
        <v>彩虹针织衫</v>
      </c>
      <c r="F7647" s="6" t="str">
        <f t="shared" si="478"/>
        <v>彩虹针织衫</v>
      </c>
      <c r="H7647" s="51" t="str">
        <f>IF(IFERROR(VLOOKUP(B7647,总表!A:D,4,0),"露易")=0," ",IFERROR(VLOOKUP(B7647,总表!A:D,4,0),"-"))</f>
        <v>绿色</v>
      </c>
      <c r="I7647" s="51" t="str">
        <f t="shared" si="479"/>
        <v>绿色</v>
      </c>
    </row>
    <row r="7648" spans="1:9">
      <c r="A7648" s="6">
        <v>7647</v>
      </c>
      <c r="B7648" s="47" t="str">
        <f t="shared" si="476"/>
        <v>00001DDF</v>
      </c>
      <c r="C7648" s="47" t="str">
        <f>IFERROR(VLOOKUP(B7648,总表!A:B,2,0),"-")</f>
        <v>上衣</v>
      </c>
      <c r="D7648" s="6" t="str">
        <f t="shared" si="477"/>
        <v>上衣</v>
      </c>
      <c r="E7648" s="6" t="str">
        <f>IFERROR(VLOOKUP(B7648,总表!A:D,3,0),"-")</f>
        <v>彩虹针织衫</v>
      </c>
      <c r="F7648" s="6" t="str">
        <f t="shared" si="478"/>
        <v>彩虹针织衫</v>
      </c>
      <c r="H7648" s="6" t="str">
        <f>IF(IFERROR(VLOOKUP(B7648,总表!A:D,4,0),"露易")=0," ",IFERROR(VLOOKUP(B7648,总表!A:D,4,0),"-"))</f>
        <v>浅蓝色</v>
      </c>
      <c r="I7648" s="6" t="str">
        <f t="shared" si="479"/>
        <v>浅蓝色</v>
      </c>
    </row>
    <row r="7649" spans="1:9">
      <c r="A7649" s="6">
        <v>7648</v>
      </c>
      <c r="B7649" s="47" t="str">
        <f t="shared" si="476"/>
        <v>00001DE0</v>
      </c>
      <c r="C7649" s="47" t="str">
        <f>IFERROR(VLOOKUP(B7649,总表!A:B,2,0),"-")</f>
        <v>上衣</v>
      </c>
      <c r="D7649" s="6" t="str">
        <f t="shared" si="477"/>
        <v>上衣</v>
      </c>
      <c r="E7649" s="51" t="str">
        <f>IFERROR(VLOOKUP(B7649,总表!A:D,3,0),"-")</f>
        <v>马海毛针织衫</v>
      </c>
      <c r="F7649" s="51" t="str">
        <f t="shared" si="478"/>
        <v>马海毛针织衫</v>
      </c>
      <c r="H7649" s="6" t="str">
        <f>IF(IFERROR(VLOOKUP(B7649,总表!A:D,4,0),"露易")=0," ",IFERROR(VLOOKUP(B7649,总表!A:D,4,0),"-"))</f>
        <v>白色</v>
      </c>
      <c r="I7649" s="6" t="str">
        <f t="shared" si="479"/>
        <v>白色</v>
      </c>
    </row>
    <row r="7650" spans="1:9">
      <c r="A7650" s="6">
        <v>7649</v>
      </c>
      <c r="B7650" s="47" t="str">
        <f t="shared" si="476"/>
        <v>00001DE1</v>
      </c>
      <c r="C7650" s="47" t="str">
        <f>IFERROR(VLOOKUP(B7650,总表!A:B,2,0),"-")</f>
        <v>-</v>
      </c>
      <c r="D7650" s="6" t="str">
        <f t="shared" si="477"/>
        <v>-</v>
      </c>
      <c r="E7650" s="6" t="str">
        <f>IFERROR(VLOOKUP(B7650,总表!A:D,3,0),"-")</f>
        <v>-</v>
      </c>
      <c r="F7650" s="6" t="str">
        <f t="shared" si="478"/>
        <v>-</v>
      </c>
      <c r="H7650" s="6" t="str">
        <f>IF(IFERROR(VLOOKUP(B7650,总表!A:D,4,0),"露易")=0," ",IFERROR(VLOOKUP(B7650,总表!A:D,4,0),"-"))</f>
        <v>-</v>
      </c>
      <c r="I7650" s="6" t="str">
        <f t="shared" si="479"/>
        <v>-</v>
      </c>
    </row>
    <row r="7651" spans="1:9">
      <c r="A7651" s="6">
        <v>7650</v>
      </c>
      <c r="B7651" s="47" t="str">
        <f t="shared" si="476"/>
        <v>00001DE2</v>
      </c>
      <c r="C7651" s="47" t="str">
        <f>IFERROR(VLOOKUP(B7651,总表!A:B,2,0),"-")</f>
        <v>-</v>
      </c>
      <c r="D7651" s="6" t="str">
        <f t="shared" si="477"/>
        <v>-</v>
      </c>
      <c r="E7651" s="6" t="str">
        <f>IFERROR(VLOOKUP(B7651,总表!A:D,3,0),"-")</f>
        <v>-</v>
      </c>
      <c r="F7651" s="6" t="str">
        <f t="shared" si="478"/>
        <v>-</v>
      </c>
      <c r="H7651" s="6" t="str">
        <f>IF(IFERROR(VLOOKUP(B7651,总表!A:D,4,0),"露易")=0," ",IFERROR(VLOOKUP(B7651,总表!A:D,4,0),"-"))</f>
        <v>-</v>
      </c>
      <c r="I7651" s="6" t="str">
        <f t="shared" si="479"/>
        <v>-</v>
      </c>
    </row>
    <row r="7652" spans="1:9">
      <c r="A7652" s="6">
        <v>7651</v>
      </c>
      <c r="B7652" s="47" t="str">
        <f t="shared" si="476"/>
        <v>00001DE3</v>
      </c>
      <c r="C7652" s="47" t="str">
        <f>IFERROR(VLOOKUP(B7652,总表!A:B,2,0),"-")</f>
        <v>种植类</v>
      </c>
      <c r="D7652" s="6" t="str">
        <f t="shared" si="477"/>
        <v>种植类</v>
      </c>
      <c r="E7652" s="51" t="str">
        <f>IFERROR(VLOOKUP(B7652,总表!A:D,3,0),"-")</f>
        <v>铃兰花株</v>
      </c>
      <c r="F7652" s="51" t="str">
        <f t="shared" si="478"/>
        <v>铃兰花株</v>
      </c>
      <c r="H7652" s="6" t="str">
        <f>IF(IFERROR(VLOOKUP(B7652,总表!A:D,4,0),"露易")=0," ",IFERROR(VLOOKUP(B7652,总表!A:D,4,0),"-"))</f>
        <v> </v>
      </c>
      <c r="I7652" s="6" t="str">
        <f t="shared" si="479"/>
        <v> </v>
      </c>
    </row>
    <row r="7653" spans="1:9">
      <c r="A7653" s="6">
        <v>7652</v>
      </c>
      <c r="B7653" s="47" t="str">
        <f t="shared" si="476"/>
        <v>00001DE4</v>
      </c>
      <c r="C7653" s="47" t="str">
        <f>IFERROR(VLOOKUP(B7653,总表!A:B,2,0),"-")</f>
        <v>-</v>
      </c>
      <c r="D7653" s="6" t="str">
        <f t="shared" si="477"/>
        <v>-</v>
      </c>
      <c r="E7653" s="6" t="str">
        <f>IFERROR(VLOOKUP(B7653,总表!A:D,3,0),"-")</f>
        <v>-</v>
      </c>
      <c r="F7653" s="6" t="str">
        <f t="shared" si="478"/>
        <v>-</v>
      </c>
      <c r="H7653" s="6" t="str">
        <f>IF(IFERROR(VLOOKUP(B7653,总表!A:D,4,0),"露易")=0," ",IFERROR(VLOOKUP(B7653,总表!A:D,4,0),"-"))</f>
        <v>-</v>
      </c>
      <c r="I7653" s="6" t="str">
        <f t="shared" si="479"/>
        <v>-</v>
      </c>
    </row>
    <row r="7654" spans="1:9">
      <c r="A7654" s="6">
        <v>7653</v>
      </c>
      <c r="B7654" s="47" t="str">
        <f t="shared" si="476"/>
        <v>00001DE5</v>
      </c>
      <c r="C7654" s="50" t="str">
        <f>IFERROR(VLOOKUP(B7654,总表!A:B,2,0),"-")</f>
        <v>摆设类</v>
      </c>
      <c r="D7654" s="51" t="str">
        <f t="shared" si="477"/>
        <v>摆设类</v>
      </c>
      <c r="E7654" s="6" t="str">
        <f>IFERROR(VLOOKUP(B7654,总表!A:D,3,0),"-")</f>
        <v>速度球</v>
      </c>
      <c r="F7654" s="6" t="str">
        <f t="shared" si="478"/>
        <v>速度球</v>
      </c>
      <c r="H7654" s="6" t="str">
        <f>IF(IFERROR(VLOOKUP(B7654,总表!A:D,4,0),"露易")=0," ",IFERROR(VLOOKUP(B7654,总表!A:D,4,0),"-"))</f>
        <v> </v>
      </c>
      <c r="I7654" s="6" t="str">
        <f t="shared" si="479"/>
        <v> </v>
      </c>
    </row>
    <row r="7655" spans="1:9">
      <c r="A7655" s="6">
        <v>7654</v>
      </c>
      <c r="B7655" s="47" t="str">
        <f t="shared" si="476"/>
        <v>00001DE6</v>
      </c>
      <c r="C7655" s="50" t="str">
        <f>IFERROR(VLOOKUP(B7655,总表!A:B,2,0),"-")</f>
        <v>摆设类</v>
      </c>
      <c r="D7655" s="51" t="str">
        <f t="shared" si="477"/>
        <v>摆设类</v>
      </c>
      <c r="E7655" s="51" t="str">
        <f>IFERROR(VLOOKUP(B7655,总表!A:D,3,0),"-")</f>
        <v>电动滑板车</v>
      </c>
      <c r="F7655" s="51" t="str">
        <f t="shared" si="478"/>
        <v>电动滑板车</v>
      </c>
      <c r="H7655" s="6" t="str">
        <f>IF(IFERROR(VLOOKUP(B7655,总表!A:D,4,0),"露易")=0," ",IFERROR(VLOOKUP(B7655,总表!A:D,4,0),"-"))</f>
        <v> </v>
      </c>
      <c r="I7655" s="6" t="str">
        <f t="shared" si="479"/>
        <v> </v>
      </c>
    </row>
    <row r="7656" spans="1:9">
      <c r="A7656" s="6">
        <v>7655</v>
      </c>
      <c r="B7656" s="47" t="str">
        <f t="shared" si="476"/>
        <v>00001DE7</v>
      </c>
      <c r="C7656" s="47" t="str">
        <f>IFERROR(VLOOKUP(B7656,总表!A:B,2,0),"-")</f>
        <v>-</v>
      </c>
      <c r="D7656" s="6" t="str">
        <f t="shared" si="477"/>
        <v>-</v>
      </c>
      <c r="E7656" s="6" t="str">
        <f>IFERROR(VLOOKUP(B7656,总表!A:D,3,0),"-")</f>
        <v>-</v>
      </c>
      <c r="F7656" s="6" t="str">
        <f t="shared" si="478"/>
        <v>-</v>
      </c>
      <c r="H7656" s="6" t="str">
        <f>IF(IFERROR(VLOOKUP(B7656,总表!A:D,4,0),"露易")=0," ",IFERROR(VLOOKUP(B7656,总表!A:D,4,0),"-"))</f>
        <v>-</v>
      </c>
      <c r="I7656" s="6" t="str">
        <f t="shared" si="479"/>
        <v>-</v>
      </c>
    </row>
    <row r="7657" spans="1:9">
      <c r="A7657" s="6">
        <v>7656</v>
      </c>
      <c r="B7657" s="47" t="str">
        <f t="shared" si="476"/>
        <v>00001DE8</v>
      </c>
      <c r="C7657" s="47" t="str">
        <f>IFERROR(VLOOKUP(B7657,总表!A:B,2,0),"-")</f>
        <v>-</v>
      </c>
      <c r="D7657" s="6" t="str">
        <f t="shared" si="477"/>
        <v>-</v>
      </c>
      <c r="E7657" s="6" t="str">
        <f>IFERROR(VLOOKUP(B7657,总表!A:D,3,0),"-")</f>
        <v>-</v>
      </c>
      <c r="F7657" s="6" t="str">
        <f t="shared" si="478"/>
        <v>-</v>
      </c>
      <c r="H7657" s="6" t="str">
        <f>IF(IFERROR(VLOOKUP(B7657,总表!A:D,4,0),"露易")=0," ",IFERROR(VLOOKUP(B7657,总表!A:D,4,0),"-"))</f>
        <v>-</v>
      </c>
      <c r="I7657" s="6" t="str">
        <f t="shared" si="479"/>
        <v>-</v>
      </c>
    </row>
    <row r="7658" spans="1:9">
      <c r="A7658" s="6">
        <v>7657</v>
      </c>
      <c r="B7658" s="47" t="str">
        <f t="shared" si="476"/>
        <v>00001DE9</v>
      </c>
      <c r="C7658" s="47" t="str">
        <f>IFERROR(VLOOKUP(B7658,总表!A:B,2,0),"-")</f>
        <v>-</v>
      </c>
      <c r="D7658" s="6" t="str">
        <f t="shared" si="477"/>
        <v>-</v>
      </c>
      <c r="E7658" s="6" t="str">
        <f>IFERROR(VLOOKUP(B7658,总表!A:D,3,0),"-")</f>
        <v>-</v>
      </c>
      <c r="F7658" s="6" t="str">
        <f t="shared" si="478"/>
        <v>-</v>
      </c>
      <c r="H7658" s="6" t="str">
        <f>IF(IFERROR(VLOOKUP(B7658,总表!A:D,4,0),"露易")=0," ",IFERROR(VLOOKUP(B7658,总表!A:D,4,0),"-"))</f>
        <v>-</v>
      </c>
      <c r="I7658" s="6" t="str">
        <f t="shared" si="479"/>
        <v>-</v>
      </c>
    </row>
    <row r="7659" spans="1:9">
      <c r="A7659" s="6">
        <v>7658</v>
      </c>
      <c r="B7659" s="47" t="str">
        <f t="shared" si="476"/>
        <v>00001DEA</v>
      </c>
      <c r="C7659" s="47" t="str">
        <f>IFERROR(VLOOKUP(B7659,总表!A:B,2,0),"-")</f>
        <v>-</v>
      </c>
      <c r="D7659" s="6" t="str">
        <f t="shared" si="477"/>
        <v>-</v>
      </c>
      <c r="E7659" s="6" t="str">
        <f>IFERROR(VLOOKUP(B7659,总表!A:D,3,0),"-")</f>
        <v>-</v>
      </c>
      <c r="F7659" s="6" t="str">
        <f t="shared" si="478"/>
        <v>-</v>
      </c>
      <c r="H7659" s="6" t="str">
        <f>IF(IFERROR(VLOOKUP(B7659,总表!A:D,4,0),"露易")=0," ",IFERROR(VLOOKUP(B7659,总表!A:D,4,0),"-"))</f>
        <v>-</v>
      </c>
      <c r="I7659" s="6" t="str">
        <f t="shared" si="479"/>
        <v>-</v>
      </c>
    </row>
    <row r="7660" spans="1:9">
      <c r="A7660" s="6">
        <v>7659</v>
      </c>
      <c r="B7660" s="47" t="str">
        <f t="shared" si="476"/>
        <v>00001DEB</v>
      </c>
      <c r="C7660" s="47" t="str">
        <f>IFERROR(VLOOKUP(B7660,总表!A:B,2,0),"-")</f>
        <v>-</v>
      </c>
      <c r="D7660" s="6" t="str">
        <f t="shared" si="477"/>
        <v>-</v>
      </c>
      <c r="E7660" s="6" t="str">
        <f>IFERROR(VLOOKUP(B7660,总表!A:D,3,0),"-")</f>
        <v>-</v>
      </c>
      <c r="F7660" s="6" t="str">
        <f t="shared" si="478"/>
        <v>-</v>
      </c>
      <c r="H7660" s="6" t="str">
        <f>IF(IFERROR(VLOOKUP(B7660,总表!A:D,4,0),"露易")=0," ",IFERROR(VLOOKUP(B7660,总表!A:D,4,0),"-"))</f>
        <v>-</v>
      </c>
      <c r="I7660" s="6" t="str">
        <f t="shared" si="479"/>
        <v>-</v>
      </c>
    </row>
    <row r="7661" spans="1:9">
      <c r="A7661" s="6">
        <v>7660</v>
      </c>
      <c r="B7661" s="47" t="str">
        <f t="shared" si="476"/>
        <v>00001DEC</v>
      </c>
      <c r="C7661" s="47" t="str">
        <f>IFERROR(VLOOKUP(B7661,总表!A:B,2,0),"-")</f>
        <v>-</v>
      </c>
      <c r="D7661" s="6" t="str">
        <f t="shared" si="477"/>
        <v>-</v>
      </c>
      <c r="E7661" s="6" t="str">
        <f>IFERROR(VLOOKUP(B7661,总表!A:D,3,0),"-")</f>
        <v>-</v>
      </c>
      <c r="F7661" s="6" t="str">
        <f t="shared" si="478"/>
        <v>-</v>
      </c>
      <c r="H7661" s="6" t="str">
        <f>IF(IFERROR(VLOOKUP(B7661,总表!A:D,4,0),"露易")=0," ",IFERROR(VLOOKUP(B7661,总表!A:D,4,0),"-"))</f>
        <v>-</v>
      </c>
      <c r="I7661" s="6" t="str">
        <f t="shared" si="479"/>
        <v>-</v>
      </c>
    </row>
    <row r="7662" spans="1:9">
      <c r="A7662" s="6">
        <v>7661</v>
      </c>
      <c r="B7662" s="47" t="str">
        <f t="shared" si="476"/>
        <v>00001DED</v>
      </c>
      <c r="C7662" s="47" t="str">
        <f>IFERROR(VLOOKUP(B7662,总表!A:B,2,0),"-")</f>
        <v>-</v>
      </c>
      <c r="D7662" s="6" t="str">
        <f t="shared" si="477"/>
        <v>-</v>
      </c>
      <c r="E7662" s="6" t="str">
        <f>IFERROR(VLOOKUP(B7662,总表!A:D,3,0),"-")</f>
        <v>-</v>
      </c>
      <c r="F7662" s="6" t="str">
        <f t="shared" si="478"/>
        <v>-</v>
      </c>
      <c r="H7662" s="6" t="str">
        <f>IF(IFERROR(VLOOKUP(B7662,总表!A:D,4,0),"露易")=0," ",IFERROR(VLOOKUP(B7662,总表!A:D,4,0),"-"))</f>
        <v>-</v>
      </c>
      <c r="I7662" s="6" t="str">
        <f t="shared" si="479"/>
        <v>-</v>
      </c>
    </row>
    <row r="7663" spans="1:9">
      <c r="A7663" s="6">
        <v>7662</v>
      </c>
      <c r="B7663" s="47" t="str">
        <f t="shared" si="476"/>
        <v>00001DEE</v>
      </c>
      <c r="C7663" s="47" t="str">
        <f>IFERROR(VLOOKUP(B7663,总表!A:B,2,0),"-")</f>
        <v>-</v>
      </c>
      <c r="D7663" s="6" t="str">
        <f t="shared" si="477"/>
        <v>-</v>
      </c>
      <c r="E7663" s="6" t="str">
        <f>IFERROR(VLOOKUP(B7663,总表!A:D,3,0),"-")</f>
        <v>-</v>
      </c>
      <c r="F7663" s="6" t="str">
        <f t="shared" si="478"/>
        <v>-</v>
      </c>
      <c r="H7663" s="6" t="str">
        <f>IF(IFERROR(VLOOKUP(B7663,总表!A:D,4,0),"露易")=0," ",IFERROR(VLOOKUP(B7663,总表!A:D,4,0),"-"))</f>
        <v>-</v>
      </c>
      <c r="I7663" s="6" t="str">
        <f t="shared" si="479"/>
        <v>-</v>
      </c>
    </row>
    <row r="7664" spans="1:9">
      <c r="A7664" s="6">
        <v>7663</v>
      </c>
      <c r="B7664" s="47" t="str">
        <f t="shared" si="476"/>
        <v>00001DEF</v>
      </c>
      <c r="C7664" s="47" t="str">
        <f>IFERROR(VLOOKUP(B7664,总表!A:B,2,0),"-")</f>
        <v>-</v>
      </c>
      <c r="D7664" s="6" t="str">
        <f t="shared" si="477"/>
        <v>-</v>
      </c>
      <c r="E7664" s="6" t="str">
        <f>IFERROR(VLOOKUP(B7664,总表!A:D,3,0),"-")</f>
        <v>-</v>
      </c>
      <c r="F7664" s="6" t="str">
        <f t="shared" si="478"/>
        <v>-</v>
      </c>
      <c r="H7664" s="6" t="str">
        <f>IF(IFERROR(VLOOKUP(B7664,总表!A:D,4,0),"露易")=0," ",IFERROR(VLOOKUP(B7664,总表!A:D,4,0),"-"))</f>
        <v>-</v>
      </c>
      <c r="I7664" s="6" t="str">
        <f t="shared" si="479"/>
        <v>-</v>
      </c>
    </row>
    <row r="7665" spans="1:9">
      <c r="A7665" s="6">
        <v>7664</v>
      </c>
      <c r="B7665" s="47" t="str">
        <f t="shared" si="476"/>
        <v>00001DF0</v>
      </c>
      <c r="C7665" s="47" t="str">
        <f>IFERROR(VLOOKUP(B7665,总表!A:B,2,0),"-")</f>
        <v>-</v>
      </c>
      <c r="D7665" s="6" t="str">
        <f t="shared" si="477"/>
        <v>-</v>
      </c>
      <c r="E7665" s="6" t="str">
        <f>IFERROR(VLOOKUP(B7665,总表!A:D,3,0),"-")</f>
        <v>-</v>
      </c>
      <c r="F7665" s="6" t="str">
        <f t="shared" si="478"/>
        <v>-</v>
      </c>
      <c r="H7665" s="6" t="str">
        <f>IF(IFERROR(VLOOKUP(B7665,总表!A:D,4,0),"露易")=0," ",IFERROR(VLOOKUP(B7665,总表!A:D,4,0),"-"))</f>
        <v>-</v>
      </c>
      <c r="I7665" s="6" t="str">
        <f t="shared" si="479"/>
        <v>-</v>
      </c>
    </row>
    <row r="7666" spans="1:9">
      <c r="A7666" s="6">
        <v>7665</v>
      </c>
      <c r="B7666" s="47" t="str">
        <f t="shared" si="476"/>
        <v>00001DF1</v>
      </c>
      <c r="C7666" s="47" t="str">
        <f>IFERROR(VLOOKUP(B7666,总表!A:B,2,0),"-")</f>
        <v>-</v>
      </c>
      <c r="D7666" s="6" t="str">
        <f t="shared" si="477"/>
        <v>-</v>
      </c>
      <c r="E7666" s="6" t="str">
        <f>IFERROR(VLOOKUP(B7666,总表!A:D,3,0),"-")</f>
        <v>-</v>
      </c>
      <c r="F7666" s="6" t="str">
        <f t="shared" si="478"/>
        <v>-</v>
      </c>
      <c r="H7666" s="6" t="str">
        <f>IF(IFERROR(VLOOKUP(B7666,总表!A:D,4,0),"露易")=0," ",IFERROR(VLOOKUP(B7666,总表!A:D,4,0),"-"))</f>
        <v>-</v>
      </c>
      <c r="I7666" s="6" t="str">
        <f t="shared" si="479"/>
        <v>-</v>
      </c>
    </row>
    <row r="7667" spans="1:9">
      <c r="A7667" s="6">
        <v>7666</v>
      </c>
      <c r="B7667" s="47" t="str">
        <f t="shared" si="476"/>
        <v>00001DF2</v>
      </c>
      <c r="C7667" s="47" t="str">
        <f>IFERROR(VLOOKUP(B7667,总表!A:B,2,0),"-")</f>
        <v>-</v>
      </c>
      <c r="D7667" s="6" t="str">
        <f t="shared" si="477"/>
        <v>-</v>
      </c>
      <c r="E7667" s="6" t="str">
        <f>IFERROR(VLOOKUP(B7667,总表!A:D,3,0),"-")</f>
        <v>-</v>
      </c>
      <c r="F7667" s="6" t="str">
        <f t="shared" si="478"/>
        <v>-</v>
      </c>
      <c r="H7667" s="6" t="str">
        <f>IF(IFERROR(VLOOKUP(B7667,总表!A:D,4,0),"露易")=0," ",IFERROR(VLOOKUP(B7667,总表!A:D,4,0),"-"))</f>
        <v>-</v>
      </c>
      <c r="I7667" s="6" t="str">
        <f t="shared" si="479"/>
        <v>-</v>
      </c>
    </row>
    <row r="7668" spans="1:9">
      <c r="A7668" s="6">
        <v>7667</v>
      </c>
      <c r="B7668" s="47" t="str">
        <f t="shared" si="476"/>
        <v>00001DF3</v>
      </c>
      <c r="C7668" s="47" t="str">
        <f>IFERROR(VLOOKUP(B7668,总表!A:B,2,0),"-")</f>
        <v>-</v>
      </c>
      <c r="D7668" s="6" t="str">
        <f t="shared" si="477"/>
        <v>-</v>
      </c>
      <c r="E7668" s="6" t="str">
        <f>IFERROR(VLOOKUP(B7668,总表!A:D,3,0),"-")</f>
        <v>-</v>
      </c>
      <c r="F7668" s="6" t="str">
        <f t="shared" si="478"/>
        <v>-</v>
      </c>
      <c r="H7668" s="6" t="str">
        <f>IF(IFERROR(VLOOKUP(B7668,总表!A:D,4,0),"露易")=0," ",IFERROR(VLOOKUP(B7668,总表!A:D,4,0),"-"))</f>
        <v>-</v>
      </c>
      <c r="I7668" s="6" t="str">
        <f t="shared" si="479"/>
        <v>-</v>
      </c>
    </row>
    <row r="7669" spans="1:9">
      <c r="A7669" s="6">
        <v>7668</v>
      </c>
      <c r="B7669" s="47" t="str">
        <f t="shared" si="476"/>
        <v>00001DF4</v>
      </c>
      <c r="C7669" s="47" t="str">
        <f>IFERROR(VLOOKUP(B7669,总表!A:B,2,0),"-")</f>
        <v>-</v>
      </c>
      <c r="D7669" s="6" t="str">
        <f t="shared" si="477"/>
        <v>-</v>
      </c>
      <c r="E7669" s="6" t="str">
        <f>IFERROR(VLOOKUP(B7669,总表!A:D,3,0),"-")</f>
        <v>-</v>
      </c>
      <c r="F7669" s="6" t="str">
        <f t="shared" si="478"/>
        <v>-</v>
      </c>
      <c r="H7669" s="6" t="str">
        <f>IF(IFERROR(VLOOKUP(B7669,总表!A:D,4,0),"露易")=0," ",IFERROR(VLOOKUP(B7669,总表!A:D,4,0),"-"))</f>
        <v>-</v>
      </c>
      <c r="I7669" s="6" t="str">
        <f t="shared" si="479"/>
        <v>-</v>
      </c>
    </row>
    <row r="7670" spans="1:9">
      <c r="A7670" s="6">
        <v>7669</v>
      </c>
      <c r="B7670" s="47" t="str">
        <f t="shared" si="476"/>
        <v>00001DF5</v>
      </c>
      <c r="C7670" s="47" t="str">
        <f>IFERROR(VLOOKUP(B7670,总表!A:B,2,0),"-")</f>
        <v>-</v>
      </c>
      <c r="D7670" s="6" t="str">
        <f t="shared" si="477"/>
        <v>-</v>
      </c>
      <c r="E7670" s="6" t="str">
        <f>IFERROR(VLOOKUP(B7670,总表!A:D,3,0),"-")</f>
        <v>-</v>
      </c>
      <c r="F7670" s="6" t="str">
        <f t="shared" si="478"/>
        <v>-</v>
      </c>
      <c r="H7670" s="6" t="str">
        <f>IF(IFERROR(VLOOKUP(B7670,总表!A:D,4,0),"露易")=0," ",IFERROR(VLOOKUP(B7670,总表!A:D,4,0),"-"))</f>
        <v>-</v>
      </c>
      <c r="I7670" s="6" t="str">
        <f t="shared" si="479"/>
        <v>-</v>
      </c>
    </row>
    <row r="7671" spans="1:9">
      <c r="A7671" s="6">
        <v>7670</v>
      </c>
      <c r="B7671" s="47" t="str">
        <f t="shared" si="476"/>
        <v>00001DF6</v>
      </c>
      <c r="C7671" s="47" t="str">
        <f>IFERROR(VLOOKUP(B7671,总表!A:B,2,0),"-")</f>
        <v>-</v>
      </c>
      <c r="D7671" s="6" t="str">
        <f t="shared" si="477"/>
        <v>-</v>
      </c>
      <c r="E7671" s="6" t="str">
        <f>IFERROR(VLOOKUP(B7671,总表!A:D,3,0),"-")</f>
        <v>-</v>
      </c>
      <c r="F7671" s="6" t="str">
        <f t="shared" si="478"/>
        <v>-</v>
      </c>
      <c r="H7671" s="6" t="str">
        <f>IF(IFERROR(VLOOKUP(B7671,总表!A:D,4,0),"露易")=0," ",IFERROR(VLOOKUP(B7671,总表!A:D,4,0),"-"))</f>
        <v>-</v>
      </c>
      <c r="I7671" s="6" t="str">
        <f t="shared" si="479"/>
        <v>-</v>
      </c>
    </row>
    <row r="7672" spans="1:9">
      <c r="A7672" s="6">
        <v>7671</v>
      </c>
      <c r="B7672" s="47" t="str">
        <f t="shared" si="476"/>
        <v>00001DF7</v>
      </c>
      <c r="C7672" s="47" t="str">
        <f>IFERROR(VLOOKUP(B7672,总表!A:B,2,0),"-")</f>
        <v>-</v>
      </c>
      <c r="D7672" s="6" t="str">
        <f t="shared" si="477"/>
        <v>-</v>
      </c>
      <c r="E7672" s="6" t="str">
        <f>IFERROR(VLOOKUP(B7672,总表!A:D,3,0),"-")</f>
        <v>-</v>
      </c>
      <c r="F7672" s="6" t="str">
        <f t="shared" si="478"/>
        <v>-</v>
      </c>
      <c r="H7672" s="6" t="str">
        <f>IF(IFERROR(VLOOKUP(B7672,总表!A:D,4,0),"露易")=0," ",IFERROR(VLOOKUP(B7672,总表!A:D,4,0),"-"))</f>
        <v>-</v>
      </c>
      <c r="I7672" s="6" t="str">
        <f t="shared" si="479"/>
        <v>-</v>
      </c>
    </row>
    <row r="7673" spans="1:9">
      <c r="A7673" s="6">
        <v>7672</v>
      </c>
      <c r="B7673" s="47" t="str">
        <f t="shared" si="476"/>
        <v>00001DF8</v>
      </c>
      <c r="C7673" s="47" t="str">
        <f>IFERROR(VLOOKUP(B7673,总表!A:B,2,0),"-")</f>
        <v>上衣</v>
      </c>
      <c r="D7673" s="6" t="str">
        <f t="shared" si="477"/>
        <v>上衣</v>
      </c>
      <c r="E7673" s="6" t="str">
        <f>IFERROR(VLOOKUP(B7673,总表!A:D,3,0),"-")</f>
        <v>手编阿伦花样毛衣</v>
      </c>
      <c r="F7673" s="6" t="str">
        <f t="shared" si="478"/>
        <v>手编阿伦花样毛衣</v>
      </c>
      <c r="H7673" s="6" t="str">
        <f>IF(IFERROR(VLOOKUP(B7673,总表!A:D,4,0),"露易")=0," ",IFERROR(VLOOKUP(B7673,总表!A:D,4,0),"-"))</f>
        <v>白色</v>
      </c>
      <c r="I7673" s="6" t="str">
        <f t="shared" si="479"/>
        <v>白色</v>
      </c>
    </row>
    <row r="7674" spans="1:9">
      <c r="A7674" s="6">
        <v>7673</v>
      </c>
      <c r="B7674" s="47" t="str">
        <f t="shared" si="476"/>
        <v>00001DF9</v>
      </c>
      <c r="C7674" s="47" t="str">
        <f>IFERROR(VLOOKUP(B7674,总表!A:B,2,0),"-")</f>
        <v>上衣</v>
      </c>
      <c r="D7674" s="6" t="str">
        <f t="shared" si="477"/>
        <v>上衣</v>
      </c>
      <c r="E7674" s="6" t="str">
        <f>IFERROR(VLOOKUP(B7674,总表!A:D,3,0),"-")</f>
        <v>手编阿伦花样毛衣</v>
      </c>
      <c r="F7674" s="6" t="str">
        <f t="shared" si="478"/>
        <v>手编阿伦花样毛衣</v>
      </c>
      <c r="H7674" s="6" t="str">
        <f>IF(IFERROR(VLOOKUP(B7674,总表!A:D,4,0),"露易")=0," ",IFERROR(VLOOKUP(B7674,总表!A:D,4,0),"-"))</f>
        <v>灰色</v>
      </c>
      <c r="I7674" s="6" t="str">
        <f t="shared" si="479"/>
        <v>灰色</v>
      </c>
    </row>
    <row r="7675" spans="1:9">
      <c r="A7675" s="6">
        <v>7674</v>
      </c>
      <c r="B7675" s="47" t="str">
        <f t="shared" si="476"/>
        <v>00001DFA</v>
      </c>
      <c r="C7675" s="47" t="str">
        <f>IFERROR(VLOOKUP(B7675,总表!A:B,2,0),"-")</f>
        <v>上衣</v>
      </c>
      <c r="D7675" s="6" t="str">
        <f t="shared" si="477"/>
        <v>上衣</v>
      </c>
      <c r="E7675" s="6" t="str">
        <f>IFERROR(VLOOKUP(B7675,总表!A:D,3,0),"-")</f>
        <v>手编阿伦花样毛衣</v>
      </c>
      <c r="F7675" s="6" t="str">
        <f t="shared" si="478"/>
        <v>手编阿伦花样毛衣</v>
      </c>
      <c r="H7675" s="51" t="str">
        <f>IF(IFERROR(VLOOKUP(B7675,总表!A:D,4,0),"露易")=0," ",IFERROR(VLOOKUP(B7675,总表!A:D,4,0),"-"))</f>
        <v>绿色</v>
      </c>
      <c r="I7675" s="51" t="str">
        <f t="shared" si="479"/>
        <v>绿色</v>
      </c>
    </row>
    <row r="7676" spans="1:9">
      <c r="A7676" s="6">
        <v>7675</v>
      </c>
      <c r="B7676" s="47" t="str">
        <f t="shared" si="476"/>
        <v>00001DFB</v>
      </c>
      <c r="C7676" s="47" t="str">
        <f>IFERROR(VLOOKUP(B7676,总表!A:B,2,0),"-")</f>
        <v>上衣</v>
      </c>
      <c r="D7676" s="6" t="str">
        <f t="shared" si="477"/>
        <v>上衣</v>
      </c>
      <c r="E7676" s="6" t="str">
        <f>IFERROR(VLOOKUP(B7676,总表!A:D,3,0),"-")</f>
        <v>手编阿伦花样毛衣</v>
      </c>
      <c r="F7676" s="6" t="str">
        <f t="shared" si="478"/>
        <v>手编阿伦花样毛衣</v>
      </c>
      <c r="H7676" s="6" t="str">
        <f>IF(IFERROR(VLOOKUP(B7676,总表!A:D,4,0),"露易")=0," ",IFERROR(VLOOKUP(B7676,总表!A:D,4,0),"-"))</f>
        <v>黑色</v>
      </c>
      <c r="I7676" s="6" t="str">
        <f t="shared" si="479"/>
        <v>黑色</v>
      </c>
    </row>
    <row r="7677" spans="1:9">
      <c r="A7677" s="6">
        <v>7676</v>
      </c>
      <c r="B7677" s="47" t="str">
        <f t="shared" si="476"/>
        <v>00001DFC</v>
      </c>
      <c r="C7677" s="47" t="str">
        <f>IFERROR(VLOOKUP(B7677,总表!A:B,2,0),"-")</f>
        <v>上衣</v>
      </c>
      <c r="D7677" s="6" t="str">
        <f t="shared" si="477"/>
        <v>上衣</v>
      </c>
      <c r="E7677" s="6" t="str">
        <f>IFERROR(VLOOKUP(B7677,总表!A:D,3,0),"-")</f>
        <v>手编阿伦花样毛衣</v>
      </c>
      <c r="F7677" s="6" t="str">
        <f t="shared" si="478"/>
        <v>手编阿伦花样毛衣</v>
      </c>
      <c r="H7677" s="6" t="str">
        <f>IF(IFERROR(VLOOKUP(B7677,总表!A:D,4,0),"露易")=0," ",IFERROR(VLOOKUP(B7677,总表!A:D,4,0),"-"))</f>
        <v>橘色</v>
      </c>
      <c r="I7677" s="6" t="str">
        <f t="shared" si="479"/>
        <v>橘色</v>
      </c>
    </row>
    <row r="7678" spans="1:9">
      <c r="A7678" s="6">
        <v>7677</v>
      </c>
      <c r="B7678" s="47" t="str">
        <f t="shared" si="476"/>
        <v>00001DFD</v>
      </c>
      <c r="C7678" s="47" t="str">
        <f>IFERROR(VLOOKUP(B7678,总表!A:B,2,0),"-")</f>
        <v>上衣</v>
      </c>
      <c r="D7678" s="6" t="str">
        <f t="shared" si="477"/>
        <v>上衣</v>
      </c>
      <c r="E7678" s="6" t="str">
        <f>IFERROR(VLOOKUP(B7678,总表!A:D,3,0),"-")</f>
        <v>手编阿伦花样毛衣</v>
      </c>
      <c r="F7678" s="6" t="str">
        <f t="shared" si="478"/>
        <v>手编阿伦花样毛衣</v>
      </c>
      <c r="H7678" s="51" t="str">
        <f>IF(IFERROR(VLOOKUP(B7678,总表!A:D,4,0),"露易")=0," ",IFERROR(VLOOKUP(B7678,总表!A:D,4,0),"-"))</f>
        <v>蓝色</v>
      </c>
      <c r="I7678" s="51" t="str">
        <f t="shared" si="479"/>
        <v>蓝色</v>
      </c>
    </row>
    <row r="7679" spans="1:9">
      <c r="A7679" s="6">
        <v>7678</v>
      </c>
      <c r="B7679" s="47" t="str">
        <f t="shared" si="476"/>
        <v>00001DFE</v>
      </c>
      <c r="C7679" s="47" t="str">
        <f>IFERROR(VLOOKUP(B7679,总表!A:B,2,0),"-")</f>
        <v>上衣</v>
      </c>
      <c r="D7679" s="6" t="str">
        <f t="shared" si="477"/>
        <v>上衣</v>
      </c>
      <c r="E7679" s="6" t="str">
        <f>IFERROR(VLOOKUP(B7679,总表!A:D,3,0),"-")</f>
        <v>手编阿伦花样针织罩衫</v>
      </c>
      <c r="F7679" s="6" t="str">
        <f t="shared" si="478"/>
        <v>手编阿伦花样针织罩衫</v>
      </c>
      <c r="H7679" s="6" t="str">
        <f>IF(IFERROR(VLOOKUP(B7679,总表!A:D,4,0),"露易")=0," ",IFERROR(VLOOKUP(B7679,总表!A:D,4,0),"-"))</f>
        <v>浅蓝色</v>
      </c>
      <c r="I7679" s="6" t="str">
        <f t="shared" si="479"/>
        <v>浅蓝色</v>
      </c>
    </row>
    <row r="7680" spans="1:9">
      <c r="A7680" s="6">
        <v>7679</v>
      </c>
      <c r="B7680" s="47" t="str">
        <f t="shared" si="476"/>
        <v>00001DFF</v>
      </c>
      <c r="C7680" s="47" t="str">
        <f>IFERROR(VLOOKUP(B7680,总表!A:B,2,0),"-")</f>
        <v>上衣</v>
      </c>
      <c r="D7680" s="6" t="str">
        <f t="shared" si="477"/>
        <v>上衣</v>
      </c>
      <c r="E7680" s="6" t="str">
        <f>IFERROR(VLOOKUP(B7680,总表!A:D,3,0),"-")</f>
        <v>手编阿伦花样针织罩衫</v>
      </c>
      <c r="F7680" s="6" t="str">
        <f t="shared" si="478"/>
        <v>手编阿伦花样针织罩衫</v>
      </c>
      <c r="H7680" s="6" t="str">
        <f>IF(IFERROR(VLOOKUP(B7680,总表!A:D,4,0),"露易")=0," ",IFERROR(VLOOKUP(B7680,总表!A:D,4,0),"-"))</f>
        <v>粉红</v>
      </c>
      <c r="I7680" s="6" t="str">
        <f t="shared" si="479"/>
        <v>粉红</v>
      </c>
    </row>
    <row r="7681" spans="1:9">
      <c r="A7681" s="6">
        <v>7680</v>
      </c>
      <c r="B7681" s="47" t="str">
        <f t="shared" si="476"/>
        <v>00001E00</v>
      </c>
      <c r="C7681" s="47" t="str">
        <f>IFERROR(VLOOKUP(B7681,总表!A:B,2,0),"-")</f>
        <v>上衣</v>
      </c>
      <c r="D7681" s="6" t="str">
        <f t="shared" si="477"/>
        <v>上衣</v>
      </c>
      <c r="E7681" s="6" t="str">
        <f>IFERROR(VLOOKUP(B7681,总表!A:D,3,0),"-")</f>
        <v>手编阿伦花样针织罩衫</v>
      </c>
      <c r="F7681" s="6" t="str">
        <f t="shared" si="478"/>
        <v>手编阿伦花样针织罩衫</v>
      </c>
      <c r="H7681" s="6" t="str">
        <f>IF(IFERROR(VLOOKUP(B7681,总表!A:D,4,0),"露易")=0," ",IFERROR(VLOOKUP(B7681,总表!A:D,4,0),"-"))</f>
        <v>黄色</v>
      </c>
      <c r="I7681" s="6" t="str">
        <f t="shared" si="479"/>
        <v>黄色</v>
      </c>
    </row>
    <row r="7682" spans="1:9">
      <c r="A7682" s="6">
        <v>7681</v>
      </c>
      <c r="B7682" s="47" t="str">
        <f t="shared" ref="B7682:B7745" si="480">DEC2HEX(ROW(A7681),8)</f>
        <v>00001E01</v>
      </c>
      <c r="C7682" s="50" t="str">
        <f>IFERROR(VLOOKUP(B7682,总表!A:B,2,0),"-")</f>
        <v>摆设类</v>
      </c>
      <c r="D7682" s="51" t="str">
        <f t="shared" ref="D7682:D7745" si="481">C7682</f>
        <v>摆设类</v>
      </c>
      <c r="E7682" s="51" t="str">
        <f>IFERROR(VLOOKUP(B7682,总表!A:D,3,0),"-")</f>
        <v>织布机</v>
      </c>
      <c r="F7682" s="51" t="str">
        <f t="shared" ref="F7682:F7745" si="482">E7682</f>
        <v>织布机</v>
      </c>
      <c r="H7682" s="6" t="str">
        <f>IF(IFERROR(VLOOKUP(B7682,总表!A:D,4,0),"露易")=0," ",IFERROR(VLOOKUP(B7682,总表!A:D,4,0),"-"))</f>
        <v> </v>
      </c>
      <c r="I7682" s="6" t="str">
        <f t="shared" ref="I7682:I7745" si="483">H7682</f>
        <v> </v>
      </c>
    </row>
    <row r="7683" spans="1:9">
      <c r="A7683" s="6">
        <v>7682</v>
      </c>
      <c r="B7683" s="47" t="str">
        <f t="shared" si="480"/>
        <v>00001E02</v>
      </c>
      <c r="C7683" s="50" t="str">
        <f>IFERROR(VLOOKUP(B7683,总表!A:B,2,0),"-")</f>
        <v>摆设类</v>
      </c>
      <c r="D7683" s="51" t="str">
        <f t="shared" si="481"/>
        <v>摆设类</v>
      </c>
      <c r="E7683" s="6" t="str">
        <f>IFERROR(VLOOKUP(B7683,总表!A:D,3,0),"-")</f>
        <v>和服架</v>
      </c>
      <c r="F7683" s="6" t="str">
        <f t="shared" si="482"/>
        <v>和服架</v>
      </c>
      <c r="H7683" s="6" t="str">
        <f>IF(IFERROR(VLOOKUP(B7683,总表!A:D,4,0),"露易")=0," ",IFERROR(VLOOKUP(B7683,总表!A:D,4,0),"-"))</f>
        <v> </v>
      </c>
      <c r="I7683" s="6" t="str">
        <f t="shared" si="483"/>
        <v> </v>
      </c>
    </row>
    <row r="7684" spans="1:9">
      <c r="A7684" s="6">
        <v>7683</v>
      </c>
      <c r="B7684" s="47" t="str">
        <f t="shared" si="480"/>
        <v>00001E03</v>
      </c>
      <c r="C7684" s="47" t="str">
        <f>IFERROR(VLOOKUP(B7684,总表!A:B,2,0),"-")</f>
        <v>其他类</v>
      </c>
      <c r="D7684" s="6" t="str">
        <f t="shared" si="481"/>
        <v>其他类</v>
      </c>
      <c r="E7684" s="6" t="str">
        <f>IFERROR(VLOOKUP(B7684,总表!A:D,3,0),"-")</f>
        <v>黄色包装纸</v>
      </c>
      <c r="F7684" s="6" t="str">
        <f t="shared" si="482"/>
        <v>黄色包装纸</v>
      </c>
      <c r="H7684" s="6" t="str">
        <f>IF(IFERROR(VLOOKUP(B7684,总表!A:D,4,0),"露易")=0," ",IFERROR(VLOOKUP(B7684,总表!A:D,4,0),"-"))</f>
        <v> </v>
      </c>
      <c r="I7684" s="6" t="str">
        <f t="shared" si="483"/>
        <v> </v>
      </c>
    </row>
    <row r="7685" spans="1:9">
      <c r="A7685" s="6">
        <v>7684</v>
      </c>
      <c r="B7685" s="47" t="str">
        <f t="shared" si="480"/>
        <v>00001E04</v>
      </c>
      <c r="C7685" s="47" t="str">
        <f>IFERROR(VLOOKUP(B7685,总表!A:B,2,0),"-")</f>
        <v>其他类</v>
      </c>
      <c r="D7685" s="6" t="str">
        <f t="shared" si="481"/>
        <v>其他类</v>
      </c>
      <c r="E7685" s="6" t="str">
        <f>IFERROR(VLOOKUP(B7685,总表!A:D,3,0),"-")</f>
        <v>粉红色包装纸</v>
      </c>
      <c r="F7685" s="6" t="str">
        <f t="shared" si="482"/>
        <v>粉红色包装纸</v>
      </c>
      <c r="H7685" s="6" t="str">
        <f>IF(IFERROR(VLOOKUP(B7685,总表!A:D,4,0),"露易")=0," ",IFERROR(VLOOKUP(B7685,总表!A:D,4,0),"-"))</f>
        <v> </v>
      </c>
      <c r="I7685" s="6" t="str">
        <f t="shared" si="483"/>
        <v> </v>
      </c>
    </row>
    <row r="7686" spans="1:9">
      <c r="A7686" s="6">
        <v>7685</v>
      </c>
      <c r="B7686" s="47" t="str">
        <f t="shared" si="480"/>
        <v>00001E05</v>
      </c>
      <c r="C7686" s="47" t="str">
        <f>IFERROR(VLOOKUP(B7686,总表!A:B,2,0),"-")</f>
        <v>其他类</v>
      </c>
      <c r="D7686" s="6" t="str">
        <f t="shared" si="481"/>
        <v>其他类</v>
      </c>
      <c r="E7686" s="6" t="str">
        <f>IFERROR(VLOOKUP(B7686,总表!A:D,3,0),"-")</f>
        <v>橘色包装纸</v>
      </c>
      <c r="F7686" s="6" t="str">
        <f t="shared" si="482"/>
        <v>橘色包装纸</v>
      </c>
      <c r="H7686" s="6" t="str">
        <f>IF(IFERROR(VLOOKUP(B7686,总表!A:D,4,0),"露易")=0," ",IFERROR(VLOOKUP(B7686,总表!A:D,4,0),"-"))</f>
        <v> </v>
      </c>
      <c r="I7686" s="6" t="str">
        <f t="shared" si="483"/>
        <v> </v>
      </c>
    </row>
    <row r="7687" spans="1:9">
      <c r="A7687" s="6">
        <v>7686</v>
      </c>
      <c r="B7687" s="47" t="str">
        <f t="shared" si="480"/>
        <v>00001E06</v>
      </c>
      <c r="C7687" s="47" t="str">
        <f>IFERROR(VLOOKUP(B7687,总表!A:B,2,0),"-")</f>
        <v>其他类</v>
      </c>
      <c r="D7687" s="6" t="str">
        <f t="shared" si="481"/>
        <v>其他类</v>
      </c>
      <c r="E7687" s="6" t="str">
        <f>IFERROR(VLOOKUP(B7687,总表!A:D,3,0),"-")</f>
        <v>黄绿色包装纸</v>
      </c>
      <c r="F7687" s="6" t="str">
        <f t="shared" si="482"/>
        <v>黄绿色包装纸</v>
      </c>
      <c r="H7687" s="6" t="str">
        <f>IF(IFERROR(VLOOKUP(B7687,总表!A:D,4,0),"露易")=0," ",IFERROR(VLOOKUP(B7687,总表!A:D,4,0),"-"))</f>
        <v> </v>
      </c>
      <c r="I7687" s="6" t="str">
        <f t="shared" si="483"/>
        <v> </v>
      </c>
    </row>
    <row r="7688" spans="1:9">
      <c r="A7688" s="6">
        <v>7687</v>
      </c>
      <c r="B7688" s="47" t="str">
        <f t="shared" si="480"/>
        <v>00001E07</v>
      </c>
      <c r="C7688" s="47" t="str">
        <f>IFERROR(VLOOKUP(B7688,总表!A:B,2,0),"-")</f>
        <v>其他类</v>
      </c>
      <c r="D7688" s="6" t="str">
        <f t="shared" si="481"/>
        <v>其他类</v>
      </c>
      <c r="E7688" s="51" t="str">
        <f>IFERROR(VLOOKUP(B7688,总表!A:D,3,0),"-")</f>
        <v>绿色包装纸</v>
      </c>
      <c r="F7688" s="51" t="str">
        <f t="shared" si="482"/>
        <v>绿色包装纸</v>
      </c>
      <c r="H7688" s="6" t="str">
        <f>IF(IFERROR(VLOOKUP(B7688,总表!A:D,4,0),"露易")=0," ",IFERROR(VLOOKUP(B7688,总表!A:D,4,0),"-"))</f>
        <v> </v>
      </c>
      <c r="I7688" s="6" t="str">
        <f t="shared" si="483"/>
        <v> </v>
      </c>
    </row>
    <row r="7689" spans="1:9">
      <c r="A7689" s="6">
        <v>7688</v>
      </c>
      <c r="B7689" s="47" t="str">
        <f t="shared" si="480"/>
        <v>00001E08</v>
      </c>
      <c r="C7689" s="47" t="str">
        <f>IFERROR(VLOOKUP(B7689,总表!A:B,2,0),"-")</f>
        <v>其他类</v>
      </c>
      <c r="D7689" s="6" t="str">
        <f t="shared" si="481"/>
        <v>其他类</v>
      </c>
      <c r="E7689" s="6" t="str">
        <f>IFERROR(VLOOKUP(B7689,总表!A:D,3,0),"-")</f>
        <v>薄荷绿包装纸</v>
      </c>
      <c r="F7689" s="6" t="str">
        <f t="shared" si="482"/>
        <v>薄荷绿包装纸</v>
      </c>
      <c r="H7689" s="6" t="str">
        <f>IF(IFERROR(VLOOKUP(B7689,总表!A:D,4,0),"露易")=0," ",IFERROR(VLOOKUP(B7689,总表!A:D,4,0),"-"))</f>
        <v> </v>
      </c>
      <c r="I7689" s="6" t="str">
        <f t="shared" si="483"/>
        <v> </v>
      </c>
    </row>
    <row r="7690" spans="1:9">
      <c r="A7690" s="6">
        <v>7689</v>
      </c>
      <c r="B7690" s="47" t="str">
        <f t="shared" si="480"/>
        <v>00001E09</v>
      </c>
      <c r="C7690" s="47" t="str">
        <f>IFERROR(VLOOKUP(B7690,总表!A:B,2,0),"-")</f>
        <v>其他类</v>
      </c>
      <c r="D7690" s="6" t="str">
        <f t="shared" si="481"/>
        <v>其他类</v>
      </c>
      <c r="E7690" s="6" t="str">
        <f>IFERROR(VLOOKUP(B7690,总表!A:D,3,0),"-")</f>
        <v>水蓝色包装纸</v>
      </c>
      <c r="F7690" s="6" t="str">
        <f t="shared" si="482"/>
        <v>水蓝色包装纸</v>
      </c>
      <c r="H7690" s="6" t="str">
        <f>IF(IFERROR(VLOOKUP(B7690,总表!A:D,4,0),"露易")=0," ",IFERROR(VLOOKUP(B7690,总表!A:D,4,0),"-"))</f>
        <v> </v>
      </c>
      <c r="I7690" s="6" t="str">
        <f t="shared" si="483"/>
        <v> </v>
      </c>
    </row>
    <row r="7691" spans="1:9">
      <c r="A7691" s="6">
        <v>7690</v>
      </c>
      <c r="B7691" s="47" t="str">
        <f t="shared" si="480"/>
        <v>00001E0A</v>
      </c>
      <c r="C7691" s="47" t="str">
        <f>IFERROR(VLOOKUP(B7691,总表!A:B,2,0),"-")</f>
        <v>其他类</v>
      </c>
      <c r="D7691" s="6" t="str">
        <f t="shared" si="481"/>
        <v>其他类</v>
      </c>
      <c r="E7691" s="6" t="str">
        <f>IFERROR(VLOOKUP(B7691,总表!A:D,3,0),"-")</f>
        <v>紫色包装纸</v>
      </c>
      <c r="F7691" s="6" t="str">
        <f t="shared" si="482"/>
        <v>紫色包装纸</v>
      </c>
      <c r="H7691" s="6" t="str">
        <f>IF(IFERROR(VLOOKUP(B7691,总表!A:D,4,0),"露易")=0," ",IFERROR(VLOOKUP(B7691,总表!A:D,4,0),"-"))</f>
        <v> </v>
      </c>
      <c r="I7691" s="6" t="str">
        <f t="shared" si="483"/>
        <v> </v>
      </c>
    </row>
    <row r="7692" spans="1:9">
      <c r="A7692" s="6">
        <v>7691</v>
      </c>
      <c r="B7692" s="47" t="str">
        <f t="shared" si="480"/>
        <v>00001E0B</v>
      </c>
      <c r="C7692" s="47" t="str">
        <f>IFERROR(VLOOKUP(B7692,总表!A:B,2,0),"-")</f>
        <v>其他类</v>
      </c>
      <c r="D7692" s="6" t="str">
        <f t="shared" si="481"/>
        <v>其他类</v>
      </c>
      <c r="E7692" s="6" t="str">
        <f>IFERROR(VLOOKUP(B7692,总表!A:D,3,0),"-")</f>
        <v>紫蓝色包装纸</v>
      </c>
      <c r="F7692" s="6" t="str">
        <f t="shared" si="482"/>
        <v>紫蓝色包装纸</v>
      </c>
      <c r="H7692" s="6" t="str">
        <f>IF(IFERROR(VLOOKUP(B7692,总表!A:D,4,0),"露易")=0," ",IFERROR(VLOOKUP(B7692,总表!A:D,4,0),"-"))</f>
        <v> </v>
      </c>
      <c r="I7692" s="6" t="str">
        <f t="shared" si="483"/>
        <v> </v>
      </c>
    </row>
    <row r="7693" spans="1:9">
      <c r="A7693" s="6">
        <v>7692</v>
      </c>
      <c r="B7693" s="47" t="str">
        <f t="shared" si="480"/>
        <v>00001E0C</v>
      </c>
      <c r="C7693" s="47" t="str">
        <f>IFERROR(VLOOKUP(B7693,总表!A:B,2,0),"-")</f>
        <v>其他类</v>
      </c>
      <c r="D7693" s="6" t="str">
        <f t="shared" si="481"/>
        <v>其他类</v>
      </c>
      <c r="E7693" s="51" t="str">
        <f>IFERROR(VLOOKUP(B7693,总表!A:D,3,0),"-")</f>
        <v>蓝色包装纸</v>
      </c>
      <c r="F7693" s="51" t="str">
        <f t="shared" si="482"/>
        <v>蓝色包装纸</v>
      </c>
      <c r="H7693" s="6" t="str">
        <f>IF(IFERROR(VLOOKUP(B7693,总表!A:D,4,0),"露易")=0," ",IFERROR(VLOOKUP(B7693,总表!A:D,4,0),"-"))</f>
        <v> </v>
      </c>
      <c r="I7693" s="6" t="str">
        <f t="shared" si="483"/>
        <v> </v>
      </c>
    </row>
    <row r="7694" spans="1:9">
      <c r="A7694" s="6">
        <v>7693</v>
      </c>
      <c r="B7694" s="47" t="str">
        <f t="shared" si="480"/>
        <v>00001E0D</v>
      </c>
      <c r="C7694" s="47" t="str">
        <f>IFERROR(VLOOKUP(B7694,总表!A:B,2,0),"-")</f>
        <v>其他类</v>
      </c>
      <c r="D7694" s="6" t="str">
        <f t="shared" si="481"/>
        <v>其他类</v>
      </c>
      <c r="E7694" s="6" t="str">
        <f>IFERROR(VLOOKUP(B7694,总表!A:D,3,0),"-")</f>
        <v>白色包装纸</v>
      </c>
      <c r="F7694" s="6" t="str">
        <f t="shared" si="482"/>
        <v>白色包装纸</v>
      </c>
      <c r="H7694" s="6" t="str">
        <f>IF(IFERROR(VLOOKUP(B7694,总表!A:D,4,0),"露易")=0," ",IFERROR(VLOOKUP(B7694,总表!A:D,4,0),"-"))</f>
        <v> </v>
      </c>
      <c r="I7694" s="6" t="str">
        <f t="shared" si="483"/>
        <v> </v>
      </c>
    </row>
    <row r="7695" spans="1:9">
      <c r="A7695" s="6">
        <v>7694</v>
      </c>
      <c r="B7695" s="47" t="str">
        <f t="shared" si="480"/>
        <v>00001E0E</v>
      </c>
      <c r="C7695" s="47" t="str">
        <f>IFERROR(VLOOKUP(B7695,总表!A:B,2,0),"-")</f>
        <v>其他类</v>
      </c>
      <c r="D7695" s="6" t="str">
        <f t="shared" si="481"/>
        <v>其他类</v>
      </c>
      <c r="E7695" s="51" t="str">
        <f>IFERROR(VLOOKUP(B7695,总表!A:D,3,0),"-")</f>
        <v>红色包装纸</v>
      </c>
      <c r="F7695" s="51" t="str">
        <f t="shared" si="482"/>
        <v>红色包装纸</v>
      </c>
      <c r="H7695" s="6" t="str">
        <f>IF(IFERROR(VLOOKUP(B7695,总表!A:D,4,0),"露易")=0," ",IFERROR(VLOOKUP(B7695,总表!A:D,4,0),"-"))</f>
        <v> </v>
      </c>
      <c r="I7695" s="6" t="str">
        <f t="shared" si="483"/>
        <v> </v>
      </c>
    </row>
    <row r="7696" spans="1:9">
      <c r="A7696" s="6">
        <v>7695</v>
      </c>
      <c r="B7696" s="47" t="str">
        <f t="shared" si="480"/>
        <v>00001E0F</v>
      </c>
      <c r="C7696" s="47" t="str">
        <f>IFERROR(VLOOKUP(B7696,总表!A:B,2,0),"-")</f>
        <v>其他类</v>
      </c>
      <c r="D7696" s="6" t="str">
        <f t="shared" si="481"/>
        <v>其他类</v>
      </c>
      <c r="E7696" s="6" t="str">
        <f>IFERROR(VLOOKUP(B7696,总表!A:D,3,0),"-")</f>
        <v>金色包装纸</v>
      </c>
      <c r="F7696" s="6" t="str">
        <f t="shared" si="482"/>
        <v>金色包装纸</v>
      </c>
      <c r="H7696" s="6" t="str">
        <f>IF(IFERROR(VLOOKUP(B7696,总表!A:D,4,0),"露易")=0," ",IFERROR(VLOOKUP(B7696,总表!A:D,4,0),"-"))</f>
        <v> </v>
      </c>
      <c r="I7696" s="6" t="str">
        <f t="shared" si="483"/>
        <v> </v>
      </c>
    </row>
    <row r="7697" spans="1:9">
      <c r="A7697" s="6">
        <v>7696</v>
      </c>
      <c r="B7697" s="47" t="str">
        <f t="shared" si="480"/>
        <v>00001E10</v>
      </c>
      <c r="C7697" s="47" t="str">
        <f>IFERROR(VLOOKUP(B7697,总表!A:B,2,0),"-")</f>
        <v>其他类</v>
      </c>
      <c r="D7697" s="6" t="str">
        <f t="shared" si="481"/>
        <v>其他类</v>
      </c>
      <c r="E7697" s="6" t="str">
        <f>IFERROR(VLOOKUP(B7697,总表!A:D,3,0),"-")</f>
        <v>茶色包装纸</v>
      </c>
      <c r="F7697" s="6" t="str">
        <f t="shared" si="482"/>
        <v>茶色包装纸</v>
      </c>
      <c r="H7697" s="6" t="str">
        <f>IF(IFERROR(VLOOKUP(B7697,总表!A:D,4,0),"露易")=0," ",IFERROR(VLOOKUP(B7697,总表!A:D,4,0),"-"))</f>
        <v> </v>
      </c>
      <c r="I7697" s="6" t="str">
        <f t="shared" si="483"/>
        <v> </v>
      </c>
    </row>
    <row r="7698" spans="1:9">
      <c r="A7698" s="6">
        <v>7697</v>
      </c>
      <c r="B7698" s="47" t="str">
        <f t="shared" si="480"/>
        <v>00001E11</v>
      </c>
      <c r="C7698" s="47" t="str">
        <f>IFERROR(VLOOKUP(B7698,总表!A:B,2,0),"-")</f>
        <v>其他类</v>
      </c>
      <c r="D7698" s="6" t="str">
        <f t="shared" si="481"/>
        <v>其他类</v>
      </c>
      <c r="E7698" s="6" t="str">
        <f>IFERROR(VLOOKUP(B7698,总表!A:D,3,0),"-")</f>
        <v>灰色包装纸</v>
      </c>
      <c r="F7698" s="6" t="str">
        <f t="shared" si="482"/>
        <v>灰色包装纸</v>
      </c>
      <c r="H7698" s="6" t="str">
        <f>IF(IFERROR(VLOOKUP(B7698,总表!A:D,4,0),"露易")=0," ",IFERROR(VLOOKUP(B7698,总表!A:D,4,0),"-"))</f>
        <v> </v>
      </c>
      <c r="I7698" s="6" t="str">
        <f t="shared" si="483"/>
        <v> </v>
      </c>
    </row>
    <row r="7699" spans="1:9">
      <c r="A7699" s="6">
        <v>7698</v>
      </c>
      <c r="B7699" s="47" t="str">
        <f t="shared" si="480"/>
        <v>00001E12</v>
      </c>
      <c r="C7699" s="47" t="str">
        <f>IFERROR(VLOOKUP(B7699,总表!A:B,2,0),"-")</f>
        <v>其他类</v>
      </c>
      <c r="D7699" s="6" t="str">
        <f t="shared" si="481"/>
        <v>其他类</v>
      </c>
      <c r="E7699" s="6" t="str">
        <f>IFERROR(VLOOKUP(B7699,总表!A:D,3,0),"-")</f>
        <v>黑色包装纸</v>
      </c>
      <c r="F7699" s="6" t="str">
        <f t="shared" si="482"/>
        <v>黑色包装纸</v>
      </c>
      <c r="H7699" s="6" t="str">
        <f>IF(IFERROR(VLOOKUP(B7699,总表!A:D,4,0),"露易")=0," ",IFERROR(VLOOKUP(B7699,总表!A:D,4,0),"-"))</f>
        <v> </v>
      </c>
      <c r="I7699" s="6" t="str">
        <f t="shared" si="483"/>
        <v> </v>
      </c>
    </row>
    <row r="7700" spans="1:9">
      <c r="A7700" s="6">
        <v>7699</v>
      </c>
      <c r="B7700" s="47" t="str">
        <f t="shared" si="480"/>
        <v>00001E13</v>
      </c>
      <c r="C7700" s="47" t="str">
        <f>IFERROR(VLOOKUP(B7700,总表!A:B,2,0),"-")</f>
        <v>其他类</v>
      </c>
      <c r="D7700" s="6" t="str">
        <f t="shared" si="481"/>
        <v>其他类</v>
      </c>
      <c r="E7700" s="6" t="str">
        <f>IFERROR(VLOOKUP(B7700,总表!A:D,3,0),"-")</f>
        <v>礼物</v>
      </c>
      <c r="F7700" s="6" t="str">
        <f t="shared" si="482"/>
        <v>礼物</v>
      </c>
      <c r="H7700" s="6" t="str">
        <f>IF(IFERROR(VLOOKUP(B7700,总表!A:D,4,0),"露易")=0," ",IFERROR(VLOOKUP(B7700,总表!A:D,4,0),"-"))</f>
        <v> </v>
      </c>
      <c r="I7700" s="6" t="str">
        <f t="shared" si="483"/>
        <v> </v>
      </c>
    </row>
    <row r="7701" spans="1:9">
      <c r="A7701" s="6">
        <v>7700</v>
      </c>
      <c r="B7701" s="47" t="str">
        <f t="shared" si="480"/>
        <v>00001E14</v>
      </c>
      <c r="C7701" s="47" t="str">
        <f>IFERROR(VLOOKUP(B7701,总表!A:B,2,0),"-")</f>
        <v>其他类</v>
      </c>
      <c r="D7701" s="6" t="str">
        <f t="shared" si="481"/>
        <v>其他类</v>
      </c>
      <c r="E7701" s="6" t="str">
        <f>IFERROR(VLOOKUP(B7701,总表!A:D,3,0),"-")</f>
        <v>礼物</v>
      </c>
      <c r="F7701" s="6" t="str">
        <f t="shared" si="482"/>
        <v>礼物</v>
      </c>
      <c r="H7701" s="6" t="str">
        <f>IF(IFERROR(VLOOKUP(B7701,总表!A:D,4,0),"露易")=0," ",IFERROR(VLOOKUP(B7701,总表!A:D,4,0),"-"))</f>
        <v> </v>
      </c>
      <c r="I7701" s="6" t="str">
        <f t="shared" si="483"/>
        <v> </v>
      </c>
    </row>
    <row r="7702" spans="1:9">
      <c r="A7702" s="6">
        <v>7701</v>
      </c>
      <c r="B7702" s="47" t="str">
        <f t="shared" si="480"/>
        <v>00001E15</v>
      </c>
      <c r="C7702" s="47" t="str">
        <f>IFERROR(VLOOKUP(B7702,总表!A:B,2,0),"-")</f>
        <v>其他类</v>
      </c>
      <c r="D7702" s="6" t="str">
        <f t="shared" si="481"/>
        <v>其他类</v>
      </c>
      <c r="E7702" s="6" t="str">
        <f>IFERROR(VLOOKUP(B7702,总表!A:D,3,0),"-")</f>
        <v>礼物</v>
      </c>
      <c r="F7702" s="6" t="str">
        <f t="shared" si="482"/>
        <v>礼物</v>
      </c>
      <c r="H7702" s="6" t="str">
        <f>IF(IFERROR(VLOOKUP(B7702,总表!A:D,4,0),"露易")=0," ",IFERROR(VLOOKUP(B7702,总表!A:D,4,0),"-"))</f>
        <v> </v>
      </c>
      <c r="I7702" s="6" t="str">
        <f t="shared" si="483"/>
        <v> </v>
      </c>
    </row>
    <row r="7703" spans="1:9">
      <c r="A7703" s="6">
        <v>7702</v>
      </c>
      <c r="B7703" s="47" t="str">
        <f t="shared" si="480"/>
        <v>00001E16</v>
      </c>
      <c r="C7703" s="47" t="str">
        <f>IFERROR(VLOOKUP(B7703,总表!A:B,2,0),"-")</f>
        <v>其他类</v>
      </c>
      <c r="D7703" s="6" t="str">
        <f t="shared" si="481"/>
        <v>其他类</v>
      </c>
      <c r="E7703" s="6" t="str">
        <f>IFERROR(VLOOKUP(B7703,总表!A:D,3,0),"-")</f>
        <v>礼物</v>
      </c>
      <c r="F7703" s="6" t="str">
        <f t="shared" si="482"/>
        <v>礼物</v>
      </c>
      <c r="H7703" s="6" t="str">
        <f>IF(IFERROR(VLOOKUP(B7703,总表!A:D,4,0),"露易")=0," ",IFERROR(VLOOKUP(B7703,总表!A:D,4,0),"-"))</f>
        <v> </v>
      </c>
      <c r="I7703" s="6" t="str">
        <f t="shared" si="483"/>
        <v> </v>
      </c>
    </row>
    <row r="7704" spans="1:9">
      <c r="A7704" s="6">
        <v>7703</v>
      </c>
      <c r="B7704" s="47" t="str">
        <f t="shared" si="480"/>
        <v>00001E17</v>
      </c>
      <c r="C7704" s="47" t="str">
        <f>IFERROR(VLOOKUP(B7704,总表!A:B,2,0),"-")</f>
        <v>其他类</v>
      </c>
      <c r="D7704" s="6" t="str">
        <f t="shared" si="481"/>
        <v>其他类</v>
      </c>
      <c r="E7704" s="6" t="str">
        <f>IFERROR(VLOOKUP(B7704,总表!A:D,3,0),"-")</f>
        <v>礼物</v>
      </c>
      <c r="F7704" s="6" t="str">
        <f t="shared" si="482"/>
        <v>礼物</v>
      </c>
      <c r="H7704" s="6" t="str">
        <f>IF(IFERROR(VLOOKUP(B7704,总表!A:D,4,0),"露易")=0," ",IFERROR(VLOOKUP(B7704,总表!A:D,4,0),"-"))</f>
        <v> </v>
      </c>
      <c r="I7704" s="6" t="str">
        <f t="shared" si="483"/>
        <v> </v>
      </c>
    </row>
    <row r="7705" spans="1:9">
      <c r="A7705" s="6">
        <v>7704</v>
      </c>
      <c r="B7705" s="47" t="str">
        <f t="shared" si="480"/>
        <v>00001E18</v>
      </c>
      <c r="C7705" s="47" t="str">
        <f>IFERROR(VLOOKUP(B7705,总表!A:B,2,0),"-")</f>
        <v>其他类</v>
      </c>
      <c r="D7705" s="6" t="str">
        <f t="shared" si="481"/>
        <v>其他类</v>
      </c>
      <c r="E7705" s="6" t="str">
        <f>IFERROR(VLOOKUP(B7705,总表!A:D,3,0),"-")</f>
        <v>礼物</v>
      </c>
      <c r="F7705" s="6" t="str">
        <f t="shared" si="482"/>
        <v>礼物</v>
      </c>
      <c r="H7705" s="6" t="str">
        <f>IF(IFERROR(VLOOKUP(B7705,总表!A:D,4,0),"露易")=0," ",IFERROR(VLOOKUP(B7705,总表!A:D,4,0),"-"))</f>
        <v> </v>
      </c>
      <c r="I7705" s="6" t="str">
        <f t="shared" si="483"/>
        <v> </v>
      </c>
    </row>
    <row r="7706" spans="1:9">
      <c r="A7706" s="6">
        <v>7705</v>
      </c>
      <c r="B7706" s="47" t="str">
        <f t="shared" si="480"/>
        <v>00001E19</v>
      </c>
      <c r="C7706" s="47" t="str">
        <f>IFERROR(VLOOKUP(B7706,总表!A:B,2,0),"-")</f>
        <v>其他类</v>
      </c>
      <c r="D7706" s="6" t="str">
        <f t="shared" si="481"/>
        <v>其他类</v>
      </c>
      <c r="E7706" s="6" t="str">
        <f>IFERROR(VLOOKUP(B7706,总表!A:D,3,0),"-")</f>
        <v>礼物</v>
      </c>
      <c r="F7706" s="6" t="str">
        <f t="shared" si="482"/>
        <v>礼物</v>
      </c>
      <c r="H7706" s="6" t="str">
        <f>IF(IFERROR(VLOOKUP(B7706,总表!A:D,4,0),"露易")=0," ",IFERROR(VLOOKUP(B7706,总表!A:D,4,0),"-"))</f>
        <v> </v>
      </c>
      <c r="I7706" s="6" t="str">
        <f t="shared" si="483"/>
        <v> </v>
      </c>
    </row>
    <row r="7707" spans="1:9">
      <c r="A7707" s="6">
        <v>7706</v>
      </c>
      <c r="B7707" s="47" t="str">
        <f t="shared" si="480"/>
        <v>00001E1A</v>
      </c>
      <c r="C7707" s="47" t="str">
        <f>IFERROR(VLOOKUP(B7707,总表!A:B,2,0),"-")</f>
        <v>其他类</v>
      </c>
      <c r="D7707" s="6" t="str">
        <f t="shared" si="481"/>
        <v>其他类</v>
      </c>
      <c r="E7707" s="6" t="str">
        <f>IFERROR(VLOOKUP(B7707,总表!A:D,3,0),"-")</f>
        <v>礼物</v>
      </c>
      <c r="F7707" s="6" t="str">
        <f t="shared" si="482"/>
        <v>礼物</v>
      </c>
      <c r="H7707" s="6" t="str">
        <f>IF(IFERROR(VLOOKUP(B7707,总表!A:D,4,0),"露易")=0," ",IFERROR(VLOOKUP(B7707,总表!A:D,4,0),"-"))</f>
        <v> </v>
      </c>
      <c r="I7707" s="6" t="str">
        <f t="shared" si="483"/>
        <v> </v>
      </c>
    </row>
    <row r="7708" spans="1:9">
      <c r="A7708" s="6">
        <v>7707</v>
      </c>
      <c r="B7708" s="47" t="str">
        <f t="shared" si="480"/>
        <v>00001E1B</v>
      </c>
      <c r="C7708" s="47" t="str">
        <f>IFERROR(VLOOKUP(B7708,总表!A:B,2,0),"-")</f>
        <v>其他类</v>
      </c>
      <c r="D7708" s="6" t="str">
        <f t="shared" si="481"/>
        <v>其他类</v>
      </c>
      <c r="E7708" s="6" t="str">
        <f>IFERROR(VLOOKUP(B7708,总表!A:D,3,0),"-")</f>
        <v>礼物</v>
      </c>
      <c r="F7708" s="6" t="str">
        <f t="shared" si="482"/>
        <v>礼物</v>
      </c>
      <c r="H7708" s="6" t="str">
        <f>IF(IFERROR(VLOOKUP(B7708,总表!A:D,4,0),"露易")=0," ",IFERROR(VLOOKUP(B7708,总表!A:D,4,0),"-"))</f>
        <v> </v>
      </c>
      <c r="I7708" s="6" t="str">
        <f t="shared" si="483"/>
        <v> </v>
      </c>
    </row>
    <row r="7709" spans="1:9">
      <c r="A7709" s="6">
        <v>7708</v>
      </c>
      <c r="B7709" s="47" t="str">
        <f t="shared" si="480"/>
        <v>00001E1C</v>
      </c>
      <c r="C7709" s="47" t="str">
        <f>IFERROR(VLOOKUP(B7709,总表!A:B,2,0),"-")</f>
        <v>其他类</v>
      </c>
      <c r="D7709" s="6" t="str">
        <f t="shared" si="481"/>
        <v>其他类</v>
      </c>
      <c r="E7709" s="6" t="str">
        <f>IFERROR(VLOOKUP(B7709,总表!A:D,3,0),"-")</f>
        <v>礼物</v>
      </c>
      <c r="F7709" s="6" t="str">
        <f t="shared" si="482"/>
        <v>礼物</v>
      </c>
      <c r="H7709" s="6" t="str">
        <f>IF(IFERROR(VLOOKUP(B7709,总表!A:D,4,0),"露易")=0," ",IFERROR(VLOOKUP(B7709,总表!A:D,4,0),"-"))</f>
        <v> </v>
      </c>
      <c r="I7709" s="6" t="str">
        <f t="shared" si="483"/>
        <v> </v>
      </c>
    </row>
    <row r="7710" spans="1:9">
      <c r="A7710" s="6">
        <v>7709</v>
      </c>
      <c r="B7710" s="47" t="str">
        <f t="shared" si="480"/>
        <v>00001E1D</v>
      </c>
      <c r="C7710" s="47" t="str">
        <f>IFERROR(VLOOKUP(B7710,总表!A:B,2,0),"-")</f>
        <v>其他类</v>
      </c>
      <c r="D7710" s="6" t="str">
        <f t="shared" si="481"/>
        <v>其他类</v>
      </c>
      <c r="E7710" s="6" t="str">
        <f>IFERROR(VLOOKUP(B7710,总表!A:D,3,0),"-")</f>
        <v>礼物</v>
      </c>
      <c r="F7710" s="6" t="str">
        <f t="shared" si="482"/>
        <v>礼物</v>
      </c>
      <c r="H7710" s="6" t="str">
        <f>IF(IFERROR(VLOOKUP(B7710,总表!A:D,4,0),"露易")=0," ",IFERROR(VLOOKUP(B7710,总表!A:D,4,0),"-"))</f>
        <v> </v>
      </c>
      <c r="I7710" s="6" t="str">
        <f t="shared" si="483"/>
        <v> </v>
      </c>
    </row>
    <row r="7711" spans="1:9">
      <c r="A7711" s="6">
        <v>7710</v>
      </c>
      <c r="B7711" s="47" t="str">
        <f t="shared" si="480"/>
        <v>00001E1E</v>
      </c>
      <c r="C7711" s="47" t="str">
        <f>IFERROR(VLOOKUP(B7711,总表!A:B,2,0),"-")</f>
        <v>其他类</v>
      </c>
      <c r="D7711" s="6" t="str">
        <f t="shared" si="481"/>
        <v>其他类</v>
      </c>
      <c r="E7711" s="6" t="str">
        <f>IFERROR(VLOOKUP(B7711,总表!A:D,3,0),"-")</f>
        <v>礼物</v>
      </c>
      <c r="F7711" s="6" t="str">
        <f t="shared" si="482"/>
        <v>礼物</v>
      </c>
      <c r="H7711" s="6" t="str">
        <f>IF(IFERROR(VLOOKUP(B7711,总表!A:D,4,0),"露易")=0," ",IFERROR(VLOOKUP(B7711,总表!A:D,4,0),"-"))</f>
        <v> </v>
      </c>
      <c r="I7711" s="6" t="str">
        <f t="shared" si="483"/>
        <v> </v>
      </c>
    </row>
    <row r="7712" spans="1:9">
      <c r="A7712" s="6">
        <v>7711</v>
      </c>
      <c r="B7712" s="47" t="str">
        <f t="shared" si="480"/>
        <v>00001E1F</v>
      </c>
      <c r="C7712" s="47" t="str">
        <f>IFERROR(VLOOKUP(B7712,总表!A:B,2,0),"-")</f>
        <v>其他类</v>
      </c>
      <c r="D7712" s="6" t="str">
        <f t="shared" si="481"/>
        <v>其他类</v>
      </c>
      <c r="E7712" s="6" t="str">
        <f>IFERROR(VLOOKUP(B7712,总表!A:D,3,0),"-")</f>
        <v>礼物</v>
      </c>
      <c r="F7712" s="6" t="str">
        <f t="shared" si="482"/>
        <v>礼物</v>
      </c>
      <c r="H7712" s="6" t="str">
        <f>IF(IFERROR(VLOOKUP(B7712,总表!A:D,4,0),"露易")=0," ",IFERROR(VLOOKUP(B7712,总表!A:D,4,0),"-"))</f>
        <v> </v>
      </c>
      <c r="I7712" s="6" t="str">
        <f t="shared" si="483"/>
        <v> </v>
      </c>
    </row>
    <row r="7713" spans="1:9">
      <c r="A7713" s="6">
        <v>7712</v>
      </c>
      <c r="B7713" s="47" t="str">
        <f t="shared" si="480"/>
        <v>00001E20</v>
      </c>
      <c r="C7713" s="47" t="str">
        <f>IFERROR(VLOOKUP(B7713,总表!A:B,2,0),"-")</f>
        <v>其他类</v>
      </c>
      <c r="D7713" s="6" t="str">
        <f t="shared" si="481"/>
        <v>其他类</v>
      </c>
      <c r="E7713" s="6" t="str">
        <f>IFERROR(VLOOKUP(B7713,总表!A:D,3,0),"-")</f>
        <v>礼物</v>
      </c>
      <c r="F7713" s="6" t="str">
        <f t="shared" si="482"/>
        <v>礼物</v>
      </c>
      <c r="H7713" s="6" t="str">
        <f>IF(IFERROR(VLOOKUP(B7713,总表!A:D,4,0),"露易")=0," ",IFERROR(VLOOKUP(B7713,总表!A:D,4,0),"-"))</f>
        <v> </v>
      </c>
      <c r="I7713" s="6" t="str">
        <f t="shared" si="483"/>
        <v> </v>
      </c>
    </row>
    <row r="7714" spans="1:9">
      <c r="A7714" s="6">
        <v>7713</v>
      </c>
      <c r="B7714" s="47" t="str">
        <f t="shared" si="480"/>
        <v>00001E21</v>
      </c>
      <c r="C7714" s="47" t="str">
        <f>IFERROR(VLOOKUP(B7714,总表!A:B,2,0),"-")</f>
        <v>其他类</v>
      </c>
      <c r="D7714" s="6" t="str">
        <f t="shared" si="481"/>
        <v>其他类</v>
      </c>
      <c r="E7714" s="6" t="str">
        <f>IFERROR(VLOOKUP(B7714,总表!A:D,3,0),"-")</f>
        <v>礼物</v>
      </c>
      <c r="F7714" s="6" t="str">
        <f t="shared" si="482"/>
        <v>礼物</v>
      </c>
      <c r="H7714" s="6" t="str">
        <f>IF(IFERROR(VLOOKUP(B7714,总表!A:D,4,0),"露易")=0," ",IFERROR(VLOOKUP(B7714,总表!A:D,4,0),"-"))</f>
        <v> </v>
      </c>
      <c r="I7714" s="6" t="str">
        <f t="shared" si="483"/>
        <v> </v>
      </c>
    </row>
    <row r="7715" spans="1:9">
      <c r="A7715" s="6">
        <v>7714</v>
      </c>
      <c r="B7715" s="47" t="str">
        <f t="shared" si="480"/>
        <v>00001E22</v>
      </c>
      <c r="C7715" s="47" t="str">
        <f>IFERROR(VLOOKUP(B7715,总表!A:B,2,0),"-")</f>
        <v>其他类</v>
      </c>
      <c r="D7715" s="6" t="str">
        <f t="shared" si="481"/>
        <v>其他类</v>
      </c>
      <c r="E7715" s="6" t="str">
        <f>IFERROR(VLOOKUP(B7715,总表!A:D,3,0),"-")</f>
        <v>礼物</v>
      </c>
      <c r="F7715" s="6" t="str">
        <f t="shared" si="482"/>
        <v>礼物</v>
      </c>
      <c r="H7715" s="6" t="str">
        <f>IF(IFERROR(VLOOKUP(B7715,总表!A:D,4,0),"露易")=0," ",IFERROR(VLOOKUP(B7715,总表!A:D,4,0),"-"))</f>
        <v> </v>
      </c>
      <c r="I7715" s="6" t="str">
        <f t="shared" si="483"/>
        <v> </v>
      </c>
    </row>
    <row r="7716" spans="1:9">
      <c r="A7716" s="6">
        <v>7715</v>
      </c>
      <c r="B7716" s="47" t="str">
        <f t="shared" si="480"/>
        <v>00001E23</v>
      </c>
      <c r="C7716" s="47" t="str">
        <f>IFERROR(VLOOKUP(B7716,总表!A:B,2,0),"-")</f>
        <v>上衣</v>
      </c>
      <c r="D7716" s="6" t="str">
        <f t="shared" si="481"/>
        <v>上衣</v>
      </c>
      <c r="E7716" s="6" t="str">
        <f>IFERROR(VLOOKUP(B7716,总表!A:D,3,0),"-")</f>
        <v>北欧风针织罩衫</v>
      </c>
      <c r="F7716" s="6" t="str">
        <f t="shared" si="482"/>
        <v>北欧风针织罩衫</v>
      </c>
      <c r="H7716" s="6" t="str">
        <f>IF(IFERROR(VLOOKUP(B7716,总表!A:D,4,0),"露易")=0," ",IFERROR(VLOOKUP(B7716,总表!A:D,4,0),"-"))</f>
        <v>米色</v>
      </c>
      <c r="I7716" s="6" t="str">
        <f t="shared" si="483"/>
        <v>米色</v>
      </c>
    </row>
    <row r="7717" spans="1:9">
      <c r="A7717" s="6">
        <v>7716</v>
      </c>
      <c r="B7717" s="47" t="str">
        <f t="shared" si="480"/>
        <v>00001E24</v>
      </c>
      <c r="C7717" s="47" t="str">
        <f>IFERROR(VLOOKUP(B7717,总表!A:B,2,0),"-")</f>
        <v>上衣</v>
      </c>
      <c r="D7717" s="6" t="str">
        <f t="shared" si="481"/>
        <v>上衣</v>
      </c>
      <c r="E7717" s="6" t="str">
        <f>IFERROR(VLOOKUP(B7717,总表!A:D,3,0),"-")</f>
        <v>北欧风针织罩衫</v>
      </c>
      <c r="F7717" s="6" t="str">
        <f t="shared" si="482"/>
        <v>北欧风针织罩衫</v>
      </c>
      <c r="H7717" s="6" t="str">
        <f>IF(IFERROR(VLOOKUP(B7717,总表!A:D,4,0),"露易")=0," ",IFERROR(VLOOKUP(B7717,总表!A:D,4,0),"-"))</f>
        <v>芥末黄</v>
      </c>
      <c r="I7717" s="6" t="str">
        <f t="shared" si="483"/>
        <v>芥末黄</v>
      </c>
    </row>
    <row r="7718" spans="1:9">
      <c r="A7718" s="6">
        <v>7717</v>
      </c>
      <c r="B7718" s="47" t="str">
        <f t="shared" si="480"/>
        <v>00001E25</v>
      </c>
      <c r="C7718" s="47" t="str">
        <f>IFERROR(VLOOKUP(B7718,总表!A:B,2,0),"-")</f>
        <v>上衣</v>
      </c>
      <c r="D7718" s="6" t="str">
        <f t="shared" si="481"/>
        <v>上衣</v>
      </c>
      <c r="E7718" s="6" t="str">
        <f>IFERROR(VLOOKUP(B7718,总表!A:D,3,0),"-")</f>
        <v>北欧风针织罩衫</v>
      </c>
      <c r="F7718" s="6" t="str">
        <f t="shared" si="482"/>
        <v>北欧风针织罩衫</v>
      </c>
      <c r="H7718" s="6" t="str">
        <f>IF(IFERROR(VLOOKUP(B7718,总表!A:D,4,0),"露易")=0," ",IFERROR(VLOOKUP(B7718,总表!A:D,4,0),"-"))</f>
        <v>薄荷绿</v>
      </c>
      <c r="I7718" s="6" t="str">
        <f t="shared" si="483"/>
        <v>薄荷绿</v>
      </c>
    </row>
    <row r="7719" spans="1:9">
      <c r="A7719" s="6">
        <v>7718</v>
      </c>
      <c r="B7719" s="47" t="str">
        <f t="shared" si="480"/>
        <v>00001E26</v>
      </c>
      <c r="C7719" s="47" t="str">
        <f>IFERROR(VLOOKUP(B7719,总表!A:B,2,0),"-")</f>
        <v>上衣</v>
      </c>
      <c r="D7719" s="6" t="str">
        <f t="shared" si="481"/>
        <v>上衣</v>
      </c>
      <c r="E7719" s="6" t="str">
        <f>IFERROR(VLOOKUP(B7719,总表!A:D,3,0),"-")</f>
        <v>北欧风针织罩衫</v>
      </c>
      <c r="F7719" s="6" t="str">
        <f t="shared" si="482"/>
        <v>北欧风针织罩衫</v>
      </c>
      <c r="H7719" s="51" t="str">
        <f>IF(IFERROR(VLOOKUP(B7719,总表!A:D,4,0),"露易")=0," ",IFERROR(VLOOKUP(B7719,总表!A:D,4,0),"-"))</f>
        <v>红色</v>
      </c>
      <c r="I7719" s="51" t="str">
        <f t="shared" si="483"/>
        <v>红色</v>
      </c>
    </row>
    <row r="7720" spans="1:9">
      <c r="A7720" s="6">
        <v>7719</v>
      </c>
      <c r="B7720" s="47" t="str">
        <f t="shared" si="480"/>
        <v>00001E27</v>
      </c>
      <c r="C7720" s="47" t="str">
        <f>IFERROR(VLOOKUP(B7720,总表!A:B,2,0),"-")</f>
        <v>上衣</v>
      </c>
      <c r="D7720" s="6" t="str">
        <f t="shared" si="481"/>
        <v>上衣</v>
      </c>
      <c r="E7720" s="6" t="str">
        <f>IFERROR(VLOOKUP(B7720,总表!A:D,3,0),"-")</f>
        <v>北欧风针织罩衫</v>
      </c>
      <c r="F7720" s="6" t="str">
        <f t="shared" si="482"/>
        <v>北欧风针织罩衫</v>
      </c>
      <c r="H7720" s="6" t="str">
        <f>IF(IFERROR(VLOOKUP(B7720,总表!A:D,4,0),"露易")=0," ",IFERROR(VLOOKUP(B7720,总表!A:D,4,0),"-"))</f>
        <v>海军蓝</v>
      </c>
      <c r="I7720" s="6" t="str">
        <f t="shared" si="483"/>
        <v>海军蓝</v>
      </c>
    </row>
    <row r="7721" spans="1:9">
      <c r="A7721" s="6">
        <v>7720</v>
      </c>
      <c r="B7721" s="47" t="str">
        <f t="shared" si="480"/>
        <v>00001E28</v>
      </c>
      <c r="C7721" s="47" t="str">
        <f>IFERROR(VLOOKUP(B7721,总表!A:B,2,0),"-")</f>
        <v>上衣</v>
      </c>
      <c r="D7721" s="6" t="str">
        <f t="shared" si="481"/>
        <v>上衣</v>
      </c>
      <c r="E7721" s="6" t="str">
        <f>IFERROR(VLOOKUP(B7721,总表!A:D,3,0),"-")</f>
        <v>北欧风毛衣</v>
      </c>
      <c r="F7721" s="6" t="str">
        <f t="shared" si="482"/>
        <v>北欧风毛衣</v>
      </c>
      <c r="H7721" s="6" t="str">
        <f>IF(IFERROR(VLOOKUP(B7721,总表!A:D,4,0),"露易")=0," ",IFERROR(VLOOKUP(B7721,总表!A:D,4,0),"-"))</f>
        <v>米色</v>
      </c>
      <c r="I7721" s="6" t="str">
        <f t="shared" si="483"/>
        <v>米色</v>
      </c>
    </row>
    <row r="7722" spans="1:9">
      <c r="A7722" s="6">
        <v>7721</v>
      </c>
      <c r="B7722" s="47" t="str">
        <f t="shared" si="480"/>
        <v>00001E29</v>
      </c>
      <c r="C7722" s="47" t="str">
        <f>IFERROR(VLOOKUP(B7722,总表!A:B,2,0),"-")</f>
        <v>上衣</v>
      </c>
      <c r="D7722" s="6" t="str">
        <f t="shared" si="481"/>
        <v>上衣</v>
      </c>
      <c r="E7722" s="6" t="str">
        <f>IFERROR(VLOOKUP(B7722,总表!A:D,3,0),"-")</f>
        <v>北欧风毛衣</v>
      </c>
      <c r="F7722" s="6" t="str">
        <f t="shared" si="482"/>
        <v>北欧风毛衣</v>
      </c>
      <c r="H7722" s="6" t="str">
        <f>IF(IFERROR(VLOOKUP(B7722,总表!A:D,4,0),"露易")=0," ",IFERROR(VLOOKUP(B7722,总表!A:D,4,0),"-"))</f>
        <v>浅蓝色</v>
      </c>
      <c r="I7722" s="6" t="str">
        <f t="shared" si="483"/>
        <v>浅蓝色</v>
      </c>
    </row>
    <row r="7723" spans="1:9">
      <c r="A7723" s="6">
        <v>7722</v>
      </c>
      <c r="B7723" s="47" t="str">
        <f t="shared" si="480"/>
        <v>00001E2A</v>
      </c>
      <c r="C7723" s="47" t="str">
        <f>IFERROR(VLOOKUP(B7723,总表!A:B,2,0),"-")</f>
        <v>上衣</v>
      </c>
      <c r="D7723" s="6" t="str">
        <f t="shared" si="481"/>
        <v>上衣</v>
      </c>
      <c r="E7723" s="6" t="str">
        <f>IFERROR(VLOOKUP(B7723,总表!A:D,3,0),"-")</f>
        <v>北欧风毛衣</v>
      </c>
      <c r="F7723" s="6" t="str">
        <f t="shared" si="482"/>
        <v>北欧风毛衣</v>
      </c>
      <c r="H7723" s="6" t="str">
        <f>IF(IFERROR(VLOOKUP(B7723,总表!A:D,4,0),"露易")=0," ",IFERROR(VLOOKUP(B7723,总表!A:D,4,0),"-"))</f>
        <v>橘色</v>
      </c>
      <c r="I7723" s="6" t="str">
        <f t="shared" si="483"/>
        <v>橘色</v>
      </c>
    </row>
    <row r="7724" spans="1:9">
      <c r="A7724" s="6">
        <v>7723</v>
      </c>
      <c r="B7724" s="47" t="str">
        <f t="shared" si="480"/>
        <v>00001E2B</v>
      </c>
      <c r="C7724" s="47" t="str">
        <f>IFERROR(VLOOKUP(B7724,总表!A:B,2,0),"-")</f>
        <v>上衣</v>
      </c>
      <c r="D7724" s="6" t="str">
        <f t="shared" si="481"/>
        <v>上衣</v>
      </c>
      <c r="E7724" s="6" t="str">
        <f>IFERROR(VLOOKUP(B7724,总表!A:D,3,0),"-")</f>
        <v>北欧风毛衣</v>
      </c>
      <c r="F7724" s="6" t="str">
        <f t="shared" si="482"/>
        <v>北欧风毛衣</v>
      </c>
      <c r="H7724" s="6" t="str">
        <f>IF(IFERROR(VLOOKUP(B7724,总表!A:D,4,0),"露易")=0," ",IFERROR(VLOOKUP(B7724,总表!A:D,4,0),"-"))</f>
        <v>灰白色</v>
      </c>
      <c r="I7724" s="6" t="str">
        <f t="shared" si="483"/>
        <v>灰白色</v>
      </c>
    </row>
    <row r="7725" spans="1:9">
      <c r="A7725" s="6">
        <v>7724</v>
      </c>
      <c r="B7725" s="47" t="str">
        <f t="shared" si="480"/>
        <v>00001E2C</v>
      </c>
      <c r="C7725" s="47" t="str">
        <f>IFERROR(VLOOKUP(B7725,总表!A:B,2,0),"-")</f>
        <v>-</v>
      </c>
      <c r="D7725" s="6" t="str">
        <f t="shared" si="481"/>
        <v>-</v>
      </c>
      <c r="E7725" s="6" t="str">
        <f>IFERROR(VLOOKUP(B7725,总表!A:D,3,0),"-")</f>
        <v>-</v>
      </c>
      <c r="F7725" s="6" t="str">
        <f t="shared" si="482"/>
        <v>-</v>
      </c>
      <c r="H7725" s="6" t="str">
        <f>IF(IFERROR(VLOOKUP(B7725,总表!A:D,4,0),"露易")=0," ",IFERROR(VLOOKUP(B7725,总表!A:D,4,0),"-"))</f>
        <v>-</v>
      </c>
      <c r="I7725" s="6" t="str">
        <f t="shared" si="483"/>
        <v>-</v>
      </c>
    </row>
    <row r="7726" spans="1:9">
      <c r="A7726" s="6">
        <v>7725</v>
      </c>
      <c r="B7726" s="47" t="str">
        <f t="shared" si="480"/>
        <v>00001E2D</v>
      </c>
      <c r="C7726" s="47" t="str">
        <f>IFERROR(VLOOKUP(B7726,总表!A:B,2,0),"-")</f>
        <v>-</v>
      </c>
      <c r="D7726" s="6" t="str">
        <f t="shared" si="481"/>
        <v>-</v>
      </c>
      <c r="E7726" s="6" t="str">
        <f>IFERROR(VLOOKUP(B7726,总表!A:D,3,0),"-")</f>
        <v>-</v>
      </c>
      <c r="F7726" s="6" t="str">
        <f t="shared" si="482"/>
        <v>-</v>
      </c>
      <c r="H7726" s="6" t="str">
        <f>IF(IFERROR(VLOOKUP(B7726,总表!A:D,4,0),"露易")=0," ",IFERROR(VLOOKUP(B7726,总表!A:D,4,0),"-"))</f>
        <v>-</v>
      </c>
      <c r="I7726" s="6" t="str">
        <f t="shared" si="483"/>
        <v>-</v>
      </c>
    </row>
    <row r="7727" spans="1:9">
      <c r="A7727" s="6">
        <v>7726</v>
      </c>
      <c r="B7727" s="47" t="str">
        <f t="shared" si="480"/>
        <v>00001E2E</v>
      </c>
      <c r="C7727" s="47" t="str">
        <f>IFERROR(VLOOKUP(B7727,总表!A:B,2,0),"-")</f>
        <v>-</v>
      </c>
      <c r="D7727" s="6" t="str">
        <f t="shared" si="481"/>
        <v>-</v>
      </c>
      <c r="E7727" s="6" t="str">
        <f>IFERROR(VLOOKUP(B7727,总表!A:D,3,0),"-")</f>
        <v>-</v>
      </c>
      <c r="F7727" s="6" t="str">
        <f t="shared" si="482"/>
        <v>-</v>
      </c>
      <c r="H7727" s="6" t="str">
        <f>IF(IFERROR(VLOOKUP(B7727,总表!A:D,4,0),"露易")=0," ",IFERROR(VLOOKUP(B7727,总表!A:D,4,0),"-"))</f>
        <v>-</v>
      </c>
      <c r="I7727" s="6" t="str">
        <f t="shared" si="483"/>
        <v>-</v>
      </c>
    </row>
    <row r="7728" spans="1:9">
      <c r="A7728" s="6">
        <v>7727</v>
      </c>
      <c r="B7728" s="47" t="str">
        <f t="shared" si="480"/>
        <v>00001E2F</v>
      </c>
      <c r="C7728" s="47" t="str">
        <f>IFERROR(VLOOKUP(B7728,总表!A:B,2,0),"-")</f>
        <v>-</v>
      </c>
      <c r="D7728" s="6" t="str">
        <f t="shared" si="481"/>
        <v>-</v>
      </c>
      <c r="E7728" s="6" t="str">
        <f>IFERROR(VLOOKUP(B7728,总表!A:D,3,0),"-")</f>
        <v>-</v>
      </c>
      <c r="F7728" s="6" t="str">
        <f t="shared" si="482"/>
        <v>-</v>
      </c>
      <c r="H7728" s="6" t="str">
        <f>IF(IFERROR(VLOOKUP(B7728,总表!A:D,4,0),"露易")=0," ",IFERROR(VLOOKUP(B7728,总表!A:D,4,0),"-"))</f>
        <v>-</v>
      </c>
      <c r="I7728" s="6" t="str">
        <f t="shared" si="483"/>
        <v>-</v>
      </c>
    </row>
    <row r="7729" spans="1:9">
      <c r="A7729" s="6">
        <v>7728</v>
      </c>
      <c r="B7729" s="47" t="str">
        <f t="shared" si="480"/>
        <v>00001E30</v>
      </c>
      <c r="C7729" s="47" t="str">
        <f>IFERROR(VLOOKUP(B7729,总表!A:B,2,0),"-")</f>
        <v>-</v>
      </c>
      <c r="D7729" s="6" t="str">
        <f t="shared" si="481"/>
        <v>-</v>
      </c>
      <c r="E7729" s="6" t="str">
        <f>IFERROR(VLOOKUP(B7729,总表!A:D,3,0),"-")</f>
        <v>-</v>
      </c>
      <c r="F7729" s="6" t="str">
        <f t="shared" si="482"/>
        <v>-</v>
      </c>
      <c r="H7729" s="6" t="str">
        <f>IF(IFERROR(VLOOKUP(B7729,总表!A:D,4,0),"露易")=0," ",IFERROR(VLOOKUP(B7729,总表!A:D,4,0),"-"))</f>
        <v>-</v>
      </c>
      <c r="I7729" s="6" t="str">
        <f t="shared" si="483"/>
        <v>-</v>
      </c>
    </row>
    <row r="7730" spans="1:9">
      <c r="A7730" s="6">
        <v>7729</v>
      </c>
      <c r="B7730" s="47" t="str">
        <f t="shared" si="480"/>
        <v>00001E31</v>
      </c>
      <c r="C7730" s="47" t="str">
        <f>IFERROR(VLOOKUP(B7730,总表!A:B,2,0),"-")</f>
        <v>-</v>
      </c>
      <c r="D7730" s="6" t="str">
        <f t="shared" si="481"/>
        <v>-</v>
      </c>
      <c r="E7730" s="6" t="str">
        <f>IFERROR(VLOOKUP(B7730,总表!A:D,3,0),"-")</f>
        <v>-</v>
      </c>
      <c r="F7730" s="6" t="str">
        <f t="shared" si="482"/>
        <v>-</v>
      </c>
      <c r="H7730" s="6" t="str">
        <f>IF(IFERROR(VLOOKUP(B7730,总表!A:D,4,0),"露易")=0," ",IFERROR(VLOOKUP(B7730,总表!A:D,4,0),"-"))</f>
        <v>-</v>
      </c>
      <c r="I7730" s="6" t="str">
        <f t="shared" si="483"/>
        <v>-</v>
      </c>
    </row>
    <row r="7731" spans="1:9">
      <c r="A7731" s="6">
        <v>7730</v>
      </c>
      <c r="B7731" s="47" t="str">
        <f t="shared" si="480"/>
        <v>00001E32</v>
      </c>
      <c r="C7731" s="47" t="str">
        <f>IFERROR(VLOOKUP(B7731,总表!A:B,2,0),"-")</f>
        <v>PhotoStudioList</v>
      </c>
      <c r="D7731" s="6" t="str">
        <f t="shared" si="481"/>
        <v>PhotoStudioList</v>
      </c>
      <c r="E7731" s="6" t="str">
        <f>IFERROR(VLOOKUP(B7731,总表!A:D,3,0),"-")</f>
        <v>金币</v>
      </c>
      <c r="F7731" s="6" t="str">
        <f t="shared" si="482"/>
        <v>金币</v>
      </c>
      <c r="G7731" s="6" t="s">
        <v>9</v>
      </c>
      <c r="H7731" s="6" t="str">
        <f>IF(IFERROR(VLOOKUP(B7731,总表!A:D,4,0),"露易")=0," ",IFERROR(VLOOKUP(B7731,总表!A:D,4,0),"-"))</f>
        <v> </v>
      </c>
      <c r="I7731" s="6" t="str">
        <f t="shared" si="483"/>
        <v> </v>
      </c>
    </row>
    <row r="7732" spans="1:9">
      <c r="A7732" s="6">
        <v>7731</v>
      </c>
      <c r="B7732" s="47" t="str">
        <f t="shared" si="480"/>
        <v>00001E33</v>
      </c>
      <c r="C7732" s="47" t="str">
        <f>IFERROR(VLOOKUP(B7732,总表!A:B,2,0),"-")</f>
        <v>PhotoStudioList</v>
      </c>
      <c r="D7732" s="6" t="str">
        <f t="shared" si="481"/>
        <v>PhotoStudioList</v>
      </c>
      <c r="E7732" s="51" t="str">
        <f>IFERROR(VLOOKUP(B7732,总表!A:D,3,0),"-")</f>
        <v>铃钱袋</v>
      </c>
      <c r="F7732" s="51" t="str">
        <f t="shared" si="482"/>
        <v>铃钱袋</v>
      </c>
      <c r="G7732" s="6" t="s">
        <v>9</v>
      </c>
      <c r="H7732" s="6" t="str">
        <f>IF(IFERROR(VLOOKUP(B7732,总表!A:D,4,0),"露易")=0," ",IFERROR(VLOOKUP(B7732,总表!A:D,4,0),"-"))</f>
        <v> </v>
      </c>
      <c r="I7732" s="6" t="str">
        <f t="shared" si="483"/>
        <v> </v>
      </c>
    </row>
    <row r="7733" spans="1:9">
      <c r="A7733" s="6">
        <v>7732</v>
      </c>
      <c r="B7733" s="47" t="str">
        <f t="shared" si="480"/>
        <v>00001E34</v>
      </c>
      <c r="C7733" s="47" t="str">
        <f>IFERROR(VLOOKUP(B7733,总表!A:B,2,0),"-")</f>
        <v>PhotoStudioList</v>
      </c>
      <c r="D7733" s="6" t="str">
        <f t="shared" si="481"/>
        <v>PhotoStudioList</v>
      </c>
      <c r="E7733" s="6" t="str">
        <f>IFERROR(VLOOKUP(B7733,总表!A:D,3,0),"-")</f>
        <v>双壳贝</v>
      </c>
      <c r="F7733" s="6" t="str">
        <f t="shared" si="482"/>
        <v>双壳贝</v>
      </c>
      <c r="G7733" s="6" t="s">
        <v>9</v>
      </c>
      <c r="H7733" s="6" t="str">
        <f>IF(IFERROR(VLOOKUP(B7733,总表!A:D,4,0),"露易")=0," ",IFERROR(VLOOKUP(B7733,总表!A:D,4,0),"-"))</f>
        <v> </v>
      </c>
      <c r="I7733" s="6" t="str">
        <f t="shared" si="483"/>
        <v> </v>
      </c>
    </row>
    <row r="7734" spans="1:9">
      <c r="A7734" s="6">
        <v>7733</v>
      </c>
      <c r="B7734" s="47" t="str">
        <f t="shared" si="480"/>
        <v>00001E35</v>
      </c>
      <c r="C7734" s="47" t="str">
        <f>IFERROR(VLOOKUP(B7734,总表!A:B,2,0),"-")</f>
        <v>PhotoStudioList</v>
      </c>
      <c r="D7734" s="6" t="str">
        <f t="shared" si="481"/>
        <v>PhotoStudioList</v>
      </c>
      <c r="E7734" s="6" t="str">
        <f>IFERROR(VLOOKUP(B7734,总表!A:D,3,0),"-")</f>
        <v>螺</v>
      </c>
      <c r="F7734" s="6" t="str">
        <f t="shared" si="482"/>
        <v>螺</v>
      </c>
      <c r="G7734" s="6" t="s">
        <v>9</v>
      </c>
      <c r="H7734" s="6" t="str">
        <f>IF(IFERROR(VLOOKUP(B7734,总表!A:D,4,0),"露易")=0," ",IFERROR(VLOOKUP(B7734,总表!A:D,4,0),"-"))</f>
        <v> </v>
      </c>
      <c r="I7734" s="6" t="str">
        <f t="shared" si="483"/>
        <v> </v>
      </c>
    </row>
    <row r="7735" spans="1:9">
      <c r="A7735" s="6">
        <v>7734</v>
      </c>
      <c r="B7735" s="47" t="str">
        <f t="shared" si="480"/>
        <v>00001E36</v>
      </c>
      <c r="C7735" s="47" t="str">
        <f>IFERROR(VLOOKUP(B7735,总表!A:B,2,0),"-")</f>
        <v>PhotoStudioList</v>
      </c>
      <c r="D7735" s="6" t="str">
        <f t="shared" si="481"/>
        <v>PhotoStudioList</v>
      </c>
      <c r="E7735" s="6" t="str">
        <f>IFERROR(VLOOKUP(B7735,总表!A:D,3,0),"-")</f>
        <v>大头菜</v>
      </c>
      <c r="F7735" s="6" t="str">
        <f t="shared" si="482"/>
        <v>大头菜</v>
      </c>
      <c r="G7735" s="6" t="s">
        <v>9</v>
      </c>
      <c r="H7735" s="6" t="str">
        <f>IF(IFERROR(VLOOKUP(B7735,总表!A:D,4,0),"露易")=0," ",IFERROR(VLOOKUP(B7735,总表!A:D,4,0),"-"))</f>
        <v> </v>
      </c>
      <c r="I7735" s="6" t="str">
        <f t="shared" si="483"/>
        <v> </v>
      </c>
    </row>
    <row r="7736" spans="1:9">
      <c r="A7736" s="6">
        <v>7735</v>
      </c>
      <c r="B7736" s="47" t="str">
        <f t="shared" si="480"/>
        <v>00001E37</v>
      </c>
      <c r="C7736" s="47" t="str">
        <f>IFERROR(VLOOKUP(B7736,总表!A:B,2,0),"-")</f>
        <v>PhotoStudioList</v>
      </c>
      <c r="D7736" s="6" t="str">
        <f t="shared" si="481"/>
        <v>PhotoStudioList</v>
      </c>
      <c r="E7736" s="6" t="str">
        <f>IFERROR(VLOOKUP(B7736,总表!A:D,3,0),"-")</f>
        <v>手册</v>
      </c>
      <c r="F7736" s="6" t="str">
        <f t="shared" si="482"/>
        <v>手册</v>
      </c>
      <c r="G7736" s="6" t="s">
        <v>9</v>
      </c>
      <c r="H7736" s="6" t="str">
        <f>IF(IFERROR(VLOOKUP(B7736,总表!A:D,4,0),"露易")=0," ",IFERROR(VLOOKUP(B7736,总表!A:D,4,0),"-"))</f>
        <v> </v>
      </c>
      <c r="I7736" s="6" t="str">
        <f t="shared" si="483"/>
        <v> </v>
      </c>
    </row>
    <row r="7737" spans="1:9">
      <c r="A7737" s="6">
        <v>7736</v>
      </c>
      <c r="B7737" s="47" t="str">
        <f t="shared" si="480"/>
        <v>00001E38</v>
      </c>
      <c r="C7737" s="47" t="str">
        <f>IFERROR(VLOOKUP(B7737,总表!A:B,2,0),"-")</f>
        <v>PhotoStudioList</v>
      </c>
      <c r="D7737" s="6" t="str">
        <f t="shared" si="481"/>
        <v>PhotoStudioList</v>
      </c>
      <c r="E7737" s="6" t="str">
        <f>IFERROR(VLOOKUP(B7737,总表!A:D,3,0),"-")</f>
        <v>种子袋</v>
      </c>
      <c r="F7737" s="6" t="str">
        <f t="shared" si="482"/>
        <v>种子袋</v>
      </c>
      <c r="G7737" s="6" t="s">
        <v>9</v>
      </c>
      <c r="H7737" s="6" t="str">
        <f>IF(IFERROR(VLOOKUP(B7737,总表!A:D,4,0),"露易")=0," ",IFERROR(VLOOKUP(B7737,总表!A:D,4,0),"-"))</f>
        <v> </v>
      </c>
      <c r="I7737" s="6" t="str">
        <f t="shared" si="483"/>
        <v> </v>
      </c>
    </row>
    <row r="7738" spans="1:9">
      <c r="A7738" s="6">
        <v>7737</v>
      </c>
      <c r="B7738" s="47" t="str">
        <f t="shared" si="480"/>
        <v>00001E39</v>
      </c>
      <c r="C7738" s="47" t="str">
        <f>IFERROR(VLOOKUP(B7738,总表!A:B,2,0),"-")</f>
        <v>-</v>
      </c>
      <c r="D7738" s="6" t="str">
        <f t="shared" si="481"/>
        <v>-</v>
      </c>
      <c r="E7738" s="6" t="str">
        <f>IFERROR(VLOOKUP(B7738,总表!A:D,3,0),"-")</f>
        <v>-</v>
      </c>
      <c r="F7738" s="6" t="str">
        <f t="shared" si="482"/>
        <v>-</v>
      </c>
      <c r="H7738" s="6" t="str">
        <f>IF(IFERROR(VLOOKUP(B7738,总表!A:D,4,0),"露易")=0," ",IFERROR(VLOOKUP(B7738,总表!A:D,4,0),"-"))</f>
        <v>-</v>
      </c>
      <c r="I7738" s="6" t="str">
        <f t="shared" si="483"/>
        <v>-</v>
      </c>
    </row>
    <row r="7739" spans="1:9">
      <c r="A7739" s="6">
        <v>7738</v>
      </c>
      <c r="B7739" s="47" t="str">
        <f t="shared" si="480"/>
        <v>00001E3A</v>
      </c>
      <c r="C7739" s="47" t="str">
        <f>IFERROR(VLOOKUP(B7739,总表!A:B,2,0),"-")</f>
        <v>上衣</v>
      </c>
      <c r="D7739" s="6" t="str">
        <f t="shared" si="481"/>
        <v>上衣</v>
      </c>
      <c r="E7739" s="6" t="str">
        <f>IFERROR(VLOOKUP(B7739,总表!A:D,3,0),"-")</f>
        <v>雪花毛衣</v>
      </c>
      <c r="F7739" s="6" t="str">
        <f t="shared" si="482"/>
        <v>雪花毛衣</v>
      </c>
      <c r="H7739" s="51" t="str">
        <f>IF(IFERROR(VLOOKUP(B7739,总表!A:D,4,0),"露易")=0," ",IFERROR(VLOOKUP(B7739,总表!A:D,4,0),"-"))</f>
        <v>蓝色</v>
      </c>
      <c r="I7739" s="51" t="str">
        <f t="shared" si="483"/>
        <v>蓝色</v>
      </c>
    </row>
    <row r="7740" spans="1:9">
      <c r="A7740" s="6">
        <v>7739</v>
      </c>
      <c r="B7740" s="47" t="str">
        <f t="shared" si="480"/>
        <v>00001E3B</v>
      </c>
      <c r="C7740" s="47" t="str">
        <f>IFERROR(VLOOKUP(B7740,总表!A:B,2,0),"-")</f>
        <v>上衣</v>
      </c>
      <c r="D7740" s="6" t="str">
        <f t="shared" si="481"/>
        <v>上衣</v>
      </c>
      <c r="E7740" s="6" t="str">
        <f>IFERROR(VLOOKUP(B7740,总表!A:D,3,0),"-")</f>
        <v>雪花毛衣</v>
      </c>
      <c r="F7740" s="6" t="str">
        <f t="shared" si="482"/>
        <v>雪花毛衣</v>
      </c>
      <c r="H7740" s="6" t="str">
        <f>IF(IFERROR(VLOOKUP(B7740,总表!A:D,4,0),"露易")=0," ",IFERROR(VLOOKUP(B7740,总表!A:D,4,0),"-"))</f>
        <v>黑色</v>
      </c>
      <c r="I7740" s="6" t="str">
        <f t="shared" si="483"/>
        <v>黑色</v>
      </c>
    </row>
    <row r="7741" spans="1:9">
      <c r="A7741" s="6">
        <v>7740</v>
      </c>
      <c r="B7741" s="47" t="str">
        <f t="shared" si="480"/>
        <v>00001E3C</v>
      </c>
      <c r="C7741" s="47" t="str">
        <f>IFERROR(VLOOKUP(B7741,总表!A:B,2,0),"-")</f>
        <v>上衣</v>
      </c>
      <c r="D7741" s="6" t="str">
        <f t="shared" si="481"/>
        <v>上衣</v>
      </c>
      <c r="E7741" s="51" t="str">
        <f>IFERROR(VLOOKUP(B7741,总表!A:D,3,0),"-")</f>
        <v>驯鹿毛衣</v>
      </c>
      <c r="F7741" s="51" t="str">
        <f t="shared" si="482"/>
        <v>驯鹿毛衣</v>
      </c>
      <c r="H7741" s="6" t="str">
        <f>IF(IFERROR(VLOOKUP(B7741,总表!A:D,4,0),"露易")=0," ",IFERROR(VLOOKUP(B7741,总表!A:D,4,0),"-"))</f>
        <v>棕色</v>
      </c>
      <c r="I7741" s="6" t="str">
        <f t="shared" si="483"/>
        <v>棕色</v>
      </c>
    </row>
    <row r="7742" spans="1:9">
      <c r="A7742" s="6">
        <v>7741</v>
      </c>
      <c r="B7742" s="47" t="str">
        <f t="shared" si="480"/>
        <v>00001E3D</v>
      </c>
      <c r="C7742" s="47" t="str">
        <f>IFERROR(VLOOKUP(B7742,总表!A:B,2,0),"-")</f>
        <v>上衣</v>
      </c>
      <c r="D7742" s="6" t="str">
        <f t="shared" si="481"/>
        <v>上衣</v>
      </c>
      <c r="E7742" s="51" t="str">
        <f>IFERROR(VLOOKUP(B7742,总表!A:D,3,0),"-")</f>
        <v>驯鹿毛衣</v>
      </c>
      <c r="F7742" s="51" t="str">
        <f t="shared" si="482"/>
        <v>驯鹿毛衣</v>
      </c>
      <c r="H7742" s="51" t="str">
        <f>IF(IFERROR(VLOOKUP(B7742,总表!A:D,4,0),"露易")=0," ",IFERROR(VLOOKUP(B7742,总表!A:D,4,0),"-"))</f>
        <v>红色</v>
      </c>
      <c r="I7742" s="51" t="str">
        <f t="shared" si="483"/>
        <v>红色</v>
      </c>
    </row>
    <row r="7743" spans="1:9">
      <c r="A7743" s="6">
        <v>7742</v>
      </c>
      <c r="B7743" s="47" t="str">
        <f t="shared" si="480"/>
        <v>00001E3E</v>
      </c>
      <c r="C7743" s="47" t="str">
        <f>IFERROR(VLOOKUP(B7743,总表!A:B,2,0),"-")</f>
        <v>上衣</v>
      </c>
      <c r="D7743" s="6" t="str">
        <f t="shared" si="481"/>
        <v>上衣</v>
      </c>
      <c r="E7743" s="6" t="str">
        <f>IFERROR(VLOOKUP(B7743,总表!A:D,3,0),"-")</f>
        <v>菱格纹毛衣</v>
      </c>
      <c r="F7743" s="6" t="str">
        <f t="shared" si="482"/>
        <v>菱格纹毛衣</v>
      </c>
      <c r="H7743" s="6" t="str">
        <f>IF(IFERROR(VLOOKUP(B7743,总表!A:D,4,0),"露易")=0," ",IFERROR(VLOOKUP(B7743,总表!A:D,4,0),"-"))</f>
        <v>灰色</v>
      </c>
      <c r="I7743" s="6" t="str">
        <f t="shared" si="483"/>
        <v>灰色</v>
      </c>
    </row>
    <row r="7744" spans="1:9">
      <c r="A7744" s="6">
        <v>7743</v>
      </c>
      <c r="B7744" s="47" t="str">
        <f t="shared" si="480"/>
        <v>00001E3F</v>
      </c>
      <c r="C7744" s="47" t="str">
        <f>IFERROR(VLOOKUP(B7744,总表!A:B,2,0),"-")</f>
        <v>上衣</v>
      </c>
      <c r="D7744" s="6" t="str">
        <f t="shared" si="481"/>
        <v>上衣</v>
      </c>
      <c r="E7744" s="6" t="str">
        <f>IFERROR(VLOOKUP(B7744,总表!A:D,3,0),"-")</f>
        <v>菱格纹毛衣</v>
      </c>
      <c r="F7744" s="6" t="str">
        <f t="shared" si="482"/>
        <v>菱格纹毛衣</v>
      </c>
      <c r="H7744" s="6" t="str">
        <f>IF(IFERROR(VLOOKUP(B7744,总表!A:D,4,0),"露易")=0," ",IFERROR(VLOOKUP(B7744,总表!A:D,4,0),"-"))</f>
        <v>芥末黄</v>
      </c>
      <c r="I7744" s="6" t="str">
        <f t="shared" si="483"/>
        <v>芥末黄</v>
      </c>
    </row>
    <row r="7745" spans="1:9">
      <c r="A7745" s="6">
        <v>7744</v>
      </c>
      <c r="B7745" s="47" t="str">
        <f t="shared" si="480"/>
        <v>00001E40</v>
      </c>
      <c r="C7745" s="47" t="str">
        <f>IFERROR(VLOOKUP(B7745,总表!A:B,2,0),"-")</f>
        <v>上衣</v>
      </c>
      <c r="D7745" s="6" t="str">
        <f t="shared" si="481"/>
        <v>上衣</v>
      </c>
      <c r="E7745" s="6" t="str">
        <f>IFERROR(VLOOKUP(B7745,总表!A:D,3,0),"-")</f>
        <v>菱格纹毛衣</v>
      </c>
      <c r="F7745" s="6" t="str">
        <f t="shared" si="482"/>
        <v>菱格纹毛衣</v>
      </c>
      <c r="H7745" s="6" t="str">
        <f>IF(IFERROR(VLOOKUP(B7745,总表!A:D,4,0),"露易")=0," ",IFERROR(VLOOKUP(B7745,总表!A:D,4,0),"-"))</f>
        <v>黑色</v>
      </c>
      <c r="I7745" s="6" t="str">
        <f t="shared" si="483"/>
        <v>黑色</v>
      </c>
    </row>
    <row r="7746" spans="1:9">
      <c r="A7746" s="6">
        <v>7745</v>
      </c>
      <c r="B7746" s="47" t="str">
        <f t="shared" ref="B7746:B7809" si="484">DEC2HEX(ROW(A7745),8)</f>
        <v>00001E41</v>
      </c>
      <c r="C7746" s="47" t="str">
        <f>IFERROR(VLOOKUP(B7746,总表!A:B,2,0),"-")</f>
        <v>上衣</v>
      </c>
      <c r="D7746" s="6" t="str">
        <f t="shared" ref="D7746:D7809" si="485">C7746</f>
        <v>上衣</v>
      </c>
      <c r="E7746" s="6" t="str">
        <f>IFERROR(VLOOKUP(B7746,总表!A:D,3,0),"-")</f>
        <v>菱格纹毛衣</v>
      </c>
      <c r="F7746" s="6" t="str">
        <f t="shared" ref="F7746:F7809" si="486">E7746</f>
        <v>菱格纹毛衣</v>
      </c>
      <c r="H7746" s="51" t="str">
        <f>IF(IFERROR(VLOOKUP(B7746,总表!A:D,4,0),"露易")=0," ",IFERROR(VLOOKUP(B7746,总表!A:D,4,0),"-"))</f>
        <v>红色</v>
      </c>
      <c r="I7746" s="51" t="str">
        <f t="shared" ref="I7746:I7809" si="487">H7746</f>
        <v>红色</v>
      </c>
    </row>
    <row r="7747" spans="1:9">
      <c r="A7747" s="6">
        <v>7746</v>
      </c>
      <c r="B7747" s="47" t="str">
        <f t="shared" si="484"/>
        <v>00001E42</v>
      </c>
      <c r="C7747" s="47" t="str">
        <f>IFERROR(VLOOKUP(B7747,总表!A:B,2,0),"-")</f>
        <v>上衣</v>
      </c>
      <c r="D7747" s="6" t="str">
        <f t="shared" si="485"/>
        <v>上衣</v>
      </c>
      <c r="E7747" s="6" t="str">
        <f>IFERROR(VLOOKUP(B7747,总表!A:D,3,0),"-")</f>
        <v>菱格纹毛衣</v>
      </c>
      <c r="F7747" s="6" t="str">
        <f t="shared" si="486"/>
        <v>菱格纹毛衣</v>
      </c>
      <c r="H7747" s="6" t="str">
        <f>IF(IFERROR(VLOOKUP(B7747,总表!A:D,4,0),"露易")=0," ",IFERROR(VLOOKUP(B7747,总表!A:D,4,0),"-"))</f>
        <v>紫色</v>
      </c>
      <c r="I7747" s="6" t="str">
        <f t="shared" si="487"/>
        <v>紫色</v>
      </c>
    </row>
    <row r="7748" spans="1:9">
      <c r="A7748" s="6">
        <v>7747</v>
      </c>
      <c r="B7748" s="47" t="str">
        <f t="shared" si="484"/>
        <v>00001E43</v>
      </c>
      <c r="C7748" s="47" t="str">
        <f>IFERROR(VLOOKUP(B7748,总表!A:B,2,0),"-")</f>
        <v>上衣</v>
      </c>
      <c r="D7748" s="6" t="str">
        <f t="shared" si="485"/>
        <v>上衣</v>
      </c>
      <c r="E7748" s="6" t="str">
        <f>IFERROR(VLOOKUP(B7748,总表!A:D,3,0),"-")</f>
        <v>菱格纹毛衣</v>
      </c>
      <c r="F7748" s="6" t="str">
        <f t="shared" si="486"/>
        <v>菱格纹毛衣</v>
      </c>
      <c r="H7748" s="6" t="str">
        <f>IF(IFERROR(VLOOKUP(B7748,总表!A:D,4,0),"露易")=0," ",IFERROR(VLOOKUP(B7748,总表!A:D,4,0),"-"))</f>
        <v>粉红</v>
      </c>
      <c r="I7748" s="6" t="str">
        <f t="shared" si="487"/>
        <v>粉红</v>
      </c>
    </row>
    <row r="7749" spans="1:9">
      <c r="A7749" s="6">
        <v>7748</v>
      </c>
      <c r="B7749" s="47" t="str">
        <f t="shared" si="484"/>
        <v>00001E44</v>
      </c>
      <c r="C7749" s="47" t="str">
        <f>IFERROR(VLOOKUP(B7749,总表!A:B,2,0),"-")</f>
        <v>上衣</v>
      </c>
      <c r="D7749" s="6" t="str">
        <f t="shared" si="485"/>
        <v>上衣</v>
      </c>
      <c r="E7749" s="6" t="str">
        <f>IFERROR(VLOOKUP(B7749,总表!A:D,3,0),"-")</f>
        <v>菱格纹毛衣</v>
      </c>
      <c r="F7749" s="6" t="str">
        <f t="shared" si="486"/>
        <v>菱格纹毛衣</v>
      </c>
      <c r="H7749" s="6" t="str">
        <f>IF(IFERROR(VLOOKUP(B7749,总表!A:D,4,0),"露易")=0," ",IFERROR(VLOOKUP(B7749,总表!A:D,4,0),"-"))</f>
        <v>白色</v>
      </c>
      <c r="I7749" s="6" t="str">
        <f t="shared" si="487"/>
        <v>白色</v>
      </c>
    </row>
    <row r="7750" spans="1:9">
      <c r="A7750" s="6">
        <v>7749</v>
      </c>
      <c r="B7750" s="47" t="str">
        <f t="shared" si="484"/>
        <v>00001E45</v>
      </c>
      <c r="C7750" s="47" t="str">
        <f>IFERROR(VLOOKUP(B7750,总表!A:B,2,0),"-")</f>
        <v>上衣</v>
      </c>
      <c r="D7750" s="6" t="str">
        <f t="shared" si="485"/>
        <v>上衣</v>
      </c>
      <c r="E7750" s="6" t="str">
        <f>IFERROR(VLOOKUP(B7750,总表!A:D,3,0),"-")</f>
        <v>网球毛衣</v>
      </c>
      <c r="F7750" s="6" t="str">
        <f t="shared" si="486"/>
        <v>网球毛衣</v>
      </c>
      <c r="H7750" s="51" t="str">
        <f>IF(IFERROR(VLOOKUP(B7750,总表!A:D,4,0),"露易")=0," ",IFERROR(VLOOKUP(B7750,总表!A:D,4,0),"-"))</f>
        <v>绿色</v>
      </c>
      <c r="I7750" s="51" t="str">
        <f t="shared" si="487"/>
        <v>绿色</v>
      </c>
    </row>
    <row r="7751" spans="1:9">
      <c r="A7751" s="6">
        <v>7750</v>
      </c>
      <c r="B7751" s="47" t="str">
        <f t="shared" si="484"/>
        <v>00001E46</v>
      </c>
      <c r="C7751" s="47" t="str">
        <f>IFERROR(VLOOKUP(B7751,总表!A:B,2,0),"-")</f>
        <v>上衣</v>
      </c>
      <c r="D7751" s="6" t="str">
        <f t="shared" si="485"/>
        <v>上衣</v>
      </c>
      <c r="E7751" s="6" t="str">
        <f>IFERROR(VLOOKUP(B7751,总表!A:D,3,0),"-")</f>
        <v>网球毛衣</v>
      </c>
      <c r="F7751" s="6" t="str">
        <f t="shared" si="486"/>
        <v>网球毛衣</v>
      </c>
      <c r="H7751" s="6" t="str">
        <f>IF(IFERROR(VLOOKUP(B7751,总表!A:D,4,0),"露易")=0," ",IFERROR(VLOOKUP(B7751,总表!A:D,4,0),"-"))</f>
        <v>棕色</v>
      </c>
      <c r="I7751" s="6" t="str">
        <f t="shared" si="487"/>
        <v>棕色</v>
      </c>
    </row>
    <row r="7752" spans="1:9">
      <c r="A7752" s="6">
        <v>7751</v>
      </c>
      <c r="B7752" s="47" t="str">
        <f t="shared" si="484"/>
        <v>00001E47</v>
      </c>
      <c r="C7752" s="47" t="str">
        <f>IFERROR(VLOOKUP(B7752,总表!A:B,2,0),"-")</f>
        <v>上衣</v>
      </c>
      <c r="D7752" s="6" t="str">
        <f t="shared" si="485"/>
        <v>上衣</v>
      </c>
      <c r="E7752" s="6" t="str">
        <f>IFERROR(VLOOKUP(B7752,总表!A:D,3,0),"-")</f>
        <v>网球毛衣</v>
      </c>
      <c r="F7752" s="6" t="str">
        <f t="shared" si="486"/>
        <v>网球毛衣</v>
      </c>
      <c r="H7752" s="51" t="str">
        <f>IF(IFERROR(VLOOKUP(B7752,总表!A:D,4,0),"露易")=0," ",IFERROR(VLOOKUP(B7752,总表!A:D,4,0),"-"))</f>
        <v>红色</v>
      </c>
      <c r="I7752" s="51" t="str">
        <f t="shared" si="487"/>
        <v>红色</v>
      </c>
    </row>
    <row r="7753" spans="1:9">
      <c r="A7753" s="6">
        <v>7752</v>
      </c>
      <c r="B7753" s="47" t="str">
        <f t="shared" si="484"/>
        <v>00001E48</v>
      </c>
      <c r="C7753" s="47" t="str">
        <f>IFERROR(VLOOKUP(B7753,总表!A:B,2,0),"-")</f>
        <v>上衣</v>
      </c>
      <c r="D7753" s="6" t="str">
        <f t="shared" si="485"/>
        <v>上衣</v>
      </c>
      <c r="E7753" s="6" t="str">
        <f>IFERROR(VLOOKUP(B7753,总表!A:D,3,0),"-")</f>
        <v>学院风针织罩衫</v>
      </c>
      <c r="F7753" s="6" t="str">
        <f t="shared" si="486"/>
        <v>学院风针织罩衫</v>
      </c>
      <c r="H7753" s="51" t="str">
        <f>IF(IFERROR(VLOOKUP(B7753,总表!A:D,4,0),"露易")=0," ",IFERROR(VLOOKUP(B7753,总表!A:D,4,0),"-"))</f>
        <v>红色</v>
      </c>
      <c r="I7753" s="51" t="str">
        <f t="shared" si="487"/>
        <v>红色</v>
      </c>
    </row>
    <row r="7754" spans="1:9">
      <c r="A7754" s="6">
        <v>7753</v>
      </c>
      <c r="B7754" s="47" t="str">
        <f t="shared" si="484"/>
        <v>00001E49</v>
      </c>
      <c r="C7754" s="47" t="str">
        <f>IFERROR(VLOOKUP(B7754,总表!A:B,2,0),"-")</f>
        <v>上衣</v>
      </c>
      <c r="D7754" s="6" t="str">
        <f t="shared" si="485"/>
        <v>上衣</v>
      </c>
      <c r="E7754" s="6" t="str">
        <f>IFERROR(VLOOKUP(B7754,总表!A:D,3,0),"-")</f>
        <v>学院风针织罩衫</v>
      </c>
      <c r="F7754" s="6" t="str">
        <f t="shared" si="486"/>
        <v>学院风针织罩衫</v>
      </c>
      <c r="H7754" s="6" t="str">
        <f>IF(IFERROR(VLOOKUP(B7754,总表!A:D,4,0),"露易")=0," ",IFERROR(VLOOKUP(B7754,总表!A:D,4,0),"-"))</f>
        <v>灰色</v>
      </c>
      <c r="I7754" s="6" t="str">
        <f t="shared" si="487"/>
        <v>灰色</v>
      </c>
    </row>
    <row r="7755" spans="1:9">
      <c r="A7755" s="6">
        <v>7754</v>
      </c>
      <c r="B7755" s="47" t="str">
        <f t="shared" si="484"/>
        <v>00001E4A</v>
      </c>
      <c r="C7755" s="47" t="str">
        <f>IFERROR(VLOOKUP(B7755,总表!A:B,2,0),"-")</f>
        <v>上衣</v>
      </c>
      <c r="D7755" s="6" t="str">
        <f t="shared" si="485"/>
        <v>上衣</v>
      </c>
      <c r="E7755" s="6" t="str">
        <f>IFERROR(VLOOKUP(B7755,总表!A:D,3,0),"-")</f>
        <v>学院风针织罩衫</v>
      </c>
      <c r="F7755" s="6" t="str">
        <f t="shared" si="486"/>
        <v>学院风针织罩衫</v>
      </c>
      <c r="H7755" s="6" t="str">
        <f>IF(IFERROR(VLOOKUP(B7755,总表!A:D,4,0),"露易")=0," ",IFERROR(VLOOKUP(B7755,总表!A:D,4,0),"-"))</f>
        <v>橘色</v>
      </c>
      <c r="I7755" s="6" t="str">
        <f t="shared" si="487"/>
        <v>橘色</v>
      </c>
    </row>
    <row r="7756" spans="1:9">
      <c r="A7756" s="6">
        <v>7755</v>
      </c>
      <c r="B7756" s="47" t="str">
        <f t="shared" si="484"/>
        <v>00001E4B</v>
      </c>
      <c r="C7756" s="47" t="str">
        <f>IFERROR(VLOOKUP(B7756,总表!A:B,2,0),"-")</f>
        <v>上衣</v>
      </c>
      <c r="D7756" s="6" t="str">
        <f t="shared" si="485"/>
        <v>上衣</v>
      </c>
      <c r="E7756" s="6" t="str">
        <f>IFERROR(VLOOKUP(B7756,总表!A:D,3,0),"-")</f>
        <v>学院风针织罩衫</v>
      </c>
      <c r="F7756" s="6" t="str">
        <f t="shared" si="486"/>
        <v>学院风针织罩衫</v>
      </c>
      <c r="H7756" s="6" t="str">
        <f>IF(IFERROR(VLOOKUP(B7756,总表!A:D,4,0),"露易")=0," ",IFERROR(VLOOKUP(B7756,总表!A:D,4,0),"-"))</f>
        <v>白色</v>
      </c>
      <c r="I7756" s="6" t="str">
        <f t="shared" si="487"/>
        <v>白色</v>
      </c>
    </row>
    <row r="7757" spans="1:9">
      <c r="A7757" s="6">
        <v>7756</v>
      </c>
      <c r="B7757" s="47" t="str">
        <f t="shared" si="484"/>
        <v>00001E4C</v>
      </c>
      <c r="C7757" s="47" t="str">
        <f>IFERROR(VLOOKUP(B7757,总表!A:B,2,0),"-")</f>
        <v>-</v>
      </c>
      <c r="D7757" s="6" t="str">
        <f t="shared" si="485"/>
        <v>-</v>
      </c>
      <c r="E7757" s="6" t="str">
        <f>IFERROR(VLOOKUP(B7757,总表!A:D,3,0),"-")</f>
        <v>-</v>
      </c>
      <c r="F7757" s="6" t="str">
        <f t="shared" si="486"/>
        <v>-</v>
      </c>
      <c r="H7757" s="6" t="str">
        <f>IF(IFERROR(VLOOKUP(B7757,总表!A:D,4,0),"露易")=0," ",IFERROR(VLOOKUP(B7757,总表!A:D,4,0),"-"))</f>
        <v>-</v>
      </c>
      <c r="I7757" s="6" t="str">
        <f t="shared" si="487"/>
        <v>-</v>
      </c>
    </row>
    <row r="7758" spans="1:9">
      <c r="A7758" s="6">
        <v>7757</v>
      </c>
      <c r="B7758" s="47" t="str">
        <f t="shared" si="484"/>
        <v>00001E4D</v>
      </c>
      <c r="C7758" s="47" t="str">
        <f>IFERROR(VLOOKUP(B7758,总表!A:B,2,0),"-")</f>
        <v>上衣</v>
      </c>
      <c r="D7758" s="6" t="str">
        <f t="shared" si="485"/>
        <v>上衣</v>
      </c>
      <c r="E7758" s="6" t="str">
        <f>IFERROR(VLOOKUP(B7758,总表!A:D,3,0),"-")</f>
        <v>短袖粗横纹T恤</v>
      </c>
      <c r="F7758" s="6" t="str">
        <f t="shared" si="486"/>
        <v>短袖粗横纹T恤</v>
      </c>
      <c r="H7758" s="51" t="str">
        <f>IF(IFERROR(VLOOKUP(B7758,总表!A:D,4,0),"露易")=0," ",IFERROR(VLOOKUP(B7758,总表!A:D,4,0),"-"))</f>
        <v>红色</v>
      </c>
      <c r="I7758" s="51" t="str">
        <f t="shared" si="487"/>
        <v>红色</v>
      </c>
    </row>
    <row r="7759" spans="1:9">
      <c r="A7759" s="6">
        <v>7758</v>
      </c>
      <c r="B7759" s="47" t="str">
        <f t="shared" si="484"/>
        <v>00001E4E</v>
      </c>
      <c r="C7759" s="47" t="str">
        <f>IFERROR(VLOOKUP(B7759,总表!A:B,2,0),"-")</f>
        <v>上衣</v>
      </c>
      <c r="D7759" s="6" t="str">
        <f t="shared" si="485"/>
        <v>上衣</v>
      </c>
      <c r="E7759" s="6" t="str">
        <f>IFERROR(VLOOKUP(B7759,总表!A:D,3,0),"-")</f>
        <v>短袖粗横纹T恤</v>
      </c>
      <c r="F7759" s="6" t="str">
        <f t="shared" si="486"/>
        <v>短袖粗横纹T恤</v>
      </c>
      <c r="H7759" s="51" t="str">
        <f>IF(IFERROR(VLOOKUP(B7759,总表!A:D,4,0),"露易")=0," ",IFERROR(VLOOKUP(B7759,总表!A:D,4,0),"-"))</f>
        <v>驼色</v>
      </c>
      <c r="I7759" s="51" t="str">
        <f t="shared" si="487"/>
        <v>驼色</v>
      </c>
    </row>
    <row r="7760" spans="1:9">
      <c r="A7760" s="6">
        <v>7759</v>
      </c>
      <c r="B7760" s="47" t="str">
        <f t="shared" si="484"/>
        <v>00001E4F</v>
      </c>
      <c r="C7760" s="47" t="str">
        <f>IFERROR(VLOOKUP(B7760,总表!A:B,2,0),"-")</f>
        <v>上衣</v>
      </c>
      <c r="D7760" s="6" t="str">
        <f t="shared" si="485"/>
        <v>上衣</v>
      </c>
      <c r="E7760" s="6" t="str">
        <f>IFERROR(VLOOKUP(B7760,总表!A:D,3,0),"-")</f>
        <v>短袖粗横纹T恤</v>
      </c>
      <c r="F7760" s="6" t="str">
        <f t="shared" si="486"/>
        <v>短袖粗横纹T恤</v>
      </c>
      <c r="H7760" s="51" t="str">
        <f>IF(IFERROR(VLOOKUP(B7760,总表!A:D,4,0),"露易")=0," ",IFERROR(VLOOKUP(B7760,总表!A:D,4,0),"-"))</f>
        <v>绿色</v>
      </c>
      <c r="I7760" s="51" t="str">
        <f t="shared" si="487"/>
        <v>绿色</v>
      </c>
    </row>
    <row r="7761" spans="1:9">
      <c r="A7761" s="6">
        <v>7760</v>
      </c>
      <c r="B7761" s="47" t="str">
        <f t="shared" si="484"/>
        <v>00001E50</v>
      </c>
      <c r="C7761" s="47" t="str">
        <f>IFERROR(VLOOKUP(B7761,总表!A:B,2,0),"-")</f>
        <v>上衣</v>
      </c>
      <c r="D7761" s="6" t="str">
        <f t="shared" si="485"/>
        <v>上衣</v>
      </c>
      <c r="E7761" s="6" t="str">
        <f>IFERROR(VLOOKUP(B7761,总表!A:D,3,0),"-")</f>
        <v>短袖粗横纹T恤</v>
      </c>
      <c r="F7761" s="6" t="str">
        <f t="shared" si="486"/>
        <v>短袖粗横纹T恤</v>
      </c>
      <c r="H7761" s="6" t="str">
        <f>IF(IFERROR(VLOOKUP(B7761,总表!A:D,4,0),"露易")=0," ",IFERROR(VLOOKUP(B7761,总表!A:D,4,0),"-"))</f>
        <v>紫色</v>
      </c>
      <c r="I7761" s="6" t="str">
        <f t="shared" si="487"/>
        <v>紫色</v>
      </c>
    </row>
    <row r="7762" spans="1:9">
      <c r="A7762" s="6">
        <v>7761</v>
      </c>
      <c r="B7762" s="47" t="str">
        <f t="shared" si="484"/>
        <v>00001E51</v>
      </c>
      <c r="C7762" s="47" t="str">
        <f>IFERROR(VLOOKUP(B7762,总表!A:B,2,0),"-")</f>
        <v>上衣</v>
      </c>
      <c r="D7762" s="6" t="str">
        <f t="shared" si="485"/>
        <v>上衣</v>
      </c>
      <c r="E7762" s="6" t="str">
        <f>IFERROR(VLOOKUP(B7762,总表!A:D,3,0),"-")</f>
        <v>短袖粗横纹T恤</v>
      </c>
      <c r="F7762" s="6" t="str">
        <f t="shared" si="486"/>
        <v>短袖粗横纹T恤</v>
      </c>
      <c r="H7762" s="6" t="str">
        <f>IF(IFERROR(VLOOKUP(B7762,总表!A:D,4,0),"露易")=0," ",IFERROR(VLOOKUP(B7762,总表!A:D,4,0),"-"))</f>
        <v>白色</v>
      </c>
      <c r="I7762" s="6" t="str">
        <f t="shared" si="487"/>
        <v>白色</v>
      </c>
    </row>
    <row r="7763" spans="1:9">
      <c r="A7763" s="6">
        <v>7762</v>
      </c>
      <c r="B7763" s="47" t="str">
        <f t="shared" si="484"/>
        <v>00001E52</v>
      </c>
      <c r="C7763" s="47" t="str">
        <f>IFERROR(VLOOKUP(B7763,总表!A:B,2,0),"-")</f>
        <v>上衣</v>
      </c>
      <c r="D7763" s="6" t="str">
        <f t="shared" si="485"/>
        <v>上衣</v>
      </c>
      <c r="E7763" s="6" t="str">
        <f>IFERROR(VLOOKUP(B7763,总表!A:D,3,0),"-")</f>
        <v>粗横纹坦克背心</v>
      </c>
      <c r="F7763" s="6" t="str">
        <f t="shared" si="486"/>
        <v>粗横纹坦克背心</v>
      </c>
      <c r="H7763" s="6" t="str">
        <f>IF(IFERROR(VLOOKUP(B7763,总表!A:D,4,0),"露易")=0," ",IFERROR(VLOOKUP(B7763,总表!A:D,4,0),"-"))</f>
        <v>橘色</v>
      </c>
      <c r="I7763" s="6" t="str">
        <f t="shared" si="487"/>
        <v>橘色</v>
      </c>
    </row>
    <row r="7764" spans="1:9">
      <c r="A7764" s="6">
        <v>7763</v>
      </c>
      <c r="B7764" s="47" t="str">
        <f t="shared" si="484"/>
        <v>00001E53</v>
      </c>
      <c r="C7764" s="47" t="str">
        <f>IFERROR(VLOOKUP(B7764,总表!A:B,2,0),"-")</f>
        <v>上衣</v>
      </c>
      <c r="D7764" s="6" t="str">
        <f t="shared" si="485"/>
        <v>上衣</v>
      </c>
      <c r="E7764" s="6" t="str">
        <f>IFERROR(VLOOKUP(B7764,总表!A:D,3,0),"-")</f>
        <v>粗横纹坦克背心</v>
      </c>
      <c r="F7764" s="6" t="str">
        <f t="shared" si="486"/>
        <v>粗横纹坦克背心</v>
      </c>
      <c r="H7764" s="51" t="str">
        <f>IF(IFERROR(VLOOKUP(B7764,总表!A:D,4,0),"露易")=0," ",IFERROR(VLOOKUP(B7764,总表!A:D,4,0),"-"))</f>
        <v>蓝色</v>
      </c>
      <c r="I7764" s="51" t="str">
        <f t="shared" si="487"/>
        <v>蓝色</v>
      </c>
    </row>
    <row r="7765" spans="1:9">
      <c r="A7765" s="6">
        <v>7764</v>
      </c>
      <c r="B7765" s="47" t="str">
        <f t="shared" si="484"/>
        <v>00001E54</v>
      </c>
      <c r="C7765" s="47" t="str">
        <f>IFERROR(VLOOKUP(B7765,总表!A:B,2,0),"-")</f>
        <v>上衣</v>
      </c>
      <c r="D7765" s="6" t="str">
        <f t="shared" si="485"/>
        <v>上衣</v>
      </c>
      <c r="E7765" s="6" t="str">
        <f>IFERROR(VLOOKUP(B7765,总表!A:D,3,0),"-")</f>
        <v>粗横纹坦克背心</v>
      </c>
      <c r="F7765" s="6" t="str">
        <f t="shared" si="486"/>
        <v>粗横纹坦克背心</v>
      </c>
      <c r="H7765" s="6" t="str">
        <f>IF(IFERROR(VLOOKUP(B7765,总表!A:D,4,0),"露易")=0," ",IFERROR(VLOOKUP(B7765,总表!A:D,4,0),"-"))</f>
        <v>黄色</v>
      </c>
      <c r="I7765" s="6" t="str">
        <f t="shared" si="487"/>
        <v>黄色</v>
      </c>
    </row>
    <row r="7766" spans="1:9">
      <c r="A7766" s="6">
        <v>7765</v>
      </c>
      <c r="B7766" s="47" t="str">
        <f t="shared" si="484"/>
        <v>00001E55</v>
      </c>
      <c r="C7766" s="47" t="str">
        <f>IFERROR(VLOOKUP(B7766,总表!A:B,2,0),"-")</f>
        <v>上衣</v>
      </c>
      <c r="D7766" s="6" t="str">
        <f t="shared" si="485"/>
        <v>上衣</v>
      </c>
      <c r="E7766" s="6" t="str">
        <f>IFERROR(VLOOKUP(B7766,总表!A:D,3,0),"-")</f>
        <v>粗横纹坦克背心</v>
      </c>
      <c r="F7766" s="6" t="str">
        <f t="shared" si="486"/>
        <v>粗横纹坦克背心</v>
      </c>
      <c r="H7766" s="51" t="str">
        <f>IF(IFERROR(VLOOKUP(B7766,总表!A:D,4,0),"露易")=0," ",IFERROR(VLOOKUP(B7766,总表!A:D,4,0),"-"))</f>
        <v>红色</v>
      </c>
      <c r="I7766" s="51" t="str">
        <f t="shared" si="487"/>
        <v>红色</v>
      </c>
    </row>
    <row r="7767" spans="1:9">
      <c r="A7767" s="6">
        <v>7766</v>
      </c>
      <c r="B7767" s="47" t="str">
        <f t="shared" si="484"/>
        <v>00001E56</v>
      </c>
      <c r="C7767" s="47" t="str">
        <f>IFERROR(VLOOKUP(B7767,总表!A:B,2,0),"-")</f>
        <v>上衣</v>
      </c>
      <c r="D7767" s="6" t="str">
        <f t="shared" si="485"/>
        <v>上衣</v>
      </c>
      <c r="E7767" s="6" t="str">
        <f>IFERROR(VLOOKUP(B7767,总表!A:D,3,0),"-")</f>
        <v>粗横纹坦克背心</v>
      </c>
      <c r="F7767" s="6" t="str">
        <f t="shared" si="486"/>
        <v>粗横纹坦克背心</v>
      </c>
      <c r="H7767" s="6" t="str">
        <f>IF(IFERROR(VLOOKUP(B7767,总表!A:D,4,0),"露易")=0," ",IFERROR(VLOOKUP(B7767,总表!A:D,4,0),"-"))</f>
        <v>灰色</v>
      </c>
      <c r="I7767" s="6" t="str">
        <f t="shared" si="487"/>
        <v>灰色</v>
      </c>
    </row>
    <row r="7768" spans="1:9">
      <c r="A7768" s="6">
        <v>7767</v>
      </c>
      <c r="B7768" s="47" t="str">
        <f t="shared" si="484"/>
        <v>00001E57</v>
      </c>
      <c r="C7768" s="47" t="str">
        <f>IFERROR(VLOOKUP(B7768,总表!A:B,2,0),"-")</f>
        <v>上衣</v>
      </c>
      <c r="D7768" s="6" t="str">
        <f t="shared" si="485"/>
        <v>上衣</v>
      </c>
      <c r="E7768" s="6" t="str">
        <f>IFERROR(VLOOKUP(B7768,总表!A:D,3,0),"-")</f>
        <v>粗横纹坦克背心</v>
      </c>
      <c r="F7768" s="6" t="str">
        <f t="shared" si="486"/>
        <v>粗横纹坦克背心</v>
      </c>
      <c r="H7768" s="6" t="str">
        <f>IF(IFERROR(VLOOKUP(B7768,总表!A:D,4,0),"露易")=0," ",IFERROR(VLOOKUP(B7768,总表!A:D,4,0),"-"))</f>
        <v>黑色</v>
      </c>
      <c r="I7768" s="6" t="str">
        <f t="shared" si="487"/>
        <v>黑色</v>
      </c>
    </row>
    <row r="7769" spans="1:9">
      <c r="A7769" s="6">
        <v>7768</v>
      </c>
      <c r="B7769" s="47" t="str">
        <f t="shared" si="484"/>
        <v>00001E58</v>
      </c>
      <c r="C7769" s="47" t="str">
        <f>IFERROR(VLOOKUP(B7769,总表!A:B,2,0),"-")</f>
        <v>上衣</v>
      </c>
      <c r="D7769" s="6" t="str">
        <f t="shared" si="485"/>
        <v>上衣</v>
      </c>
      <c r="E7769" s="6" t="str">
        <f>IFERROR(VLOOKUP(B7769,总表!A:D,3,0),"-")</f>
        <v>粗横纹坦克背心</v>
      </c>
      <c r="F7769" s="6" t="str">
        <f t="shared" si="486"/>
        <v>粗横纹坦克背心</v>
      </c>
      <c r="H7769" s="6" t="str">
        <f>IF(IFERROR(VLOOKUP(B7769,总表!A:D,4,0),"露易")=0," ",IFERROR(VLOOKUP(B7769,总表!A:D,4,0),"-"))</f>
        <v>粉红</v>
      </c>
      <c r="I7769" s="6" t="str">
        <f t="shared" si="487"/>
        <v>粉红</v>
      </c>
    </row>
    <row r="7770" spans="1:9">
      <c r="A7770" s="6">
        <v>7769</v>
      </c>
      <c r="B7770" s="47" t="str">
        <f t="shared" si="484"/>
        <v>00001E59</v>
      </c>
      <c r="C7770" s="50" t="str">
        <f>IFERROR(VLOOKUP(B7770,总表!A:B,2,0),"-")</f>
        <v>连衣套装</v>
      </c>
      <c r="D7770" s="51" t="str">
        <f t="shared" si="485"/>
        <v>连衣套装</v>
      </c>
      <c r="E7770" s="6" t="str">
        <f>IFERROR(VLOOKUP(B7770,总表!A:D,3,0),"-")</f>
        <v>粗横纹连身裙</v>
      </c>
      <c r="F7770" s="6" t="str">
        <f t="shared" si="486"/>
        <v>粗横纹连身裙</v>
      </c>
      <c r="H7770" s="6" t="str">
        <f>IF(IFERROR(VLOOKUP(B7770,总表!A:D,4,0),"露易")=0," ",IFERROR(VLOOKUP(B7770,总表!A:D,4,0),"-"))</f>
        <v>橘色</v>
      </c>
      <c r="I7770" s="6" t="str">
        <f t="shared" si="487"/>
        <v>橘色</v>
      </c>
    </row>
    <row r="7771" spans="1:9">
      <c r="A7771" s="6">
        <v>7770</v>
      </c>
      <c r="B7771" s="47" t="str">
        <f t="shared" si="484"/>
        <v>00001E5A</v>
      </c>
      <c r="C7771" s="50" t="str">
        <f>IFERROR(VLOOKUP(B7771,总表!A:B,2,0),"-")</f>
        <v>连衣套装</v>
      </c>
      <c r="D7771" s="51" t="str">
        <f t="shared" si="485"/>
        <v>连衣套装</v>
      </c>
      <c r="E7771" s="6" t="str">
        <f>IFERROR(VLOOKUP(B7771,总表!A:D,3,0),"-")</f>
        <v>粗横纹连身裙</v>
      </c>
      <c r="F7771" s="6" t="str">
        <f t="shared" si="486"/>
        <v>粗横纹连身裙</v>
      </c>
      <c r="H7771" s="51" t="str">
        <f>IF(IFERROR(VLOOKUP(B7771,总表!A:D,4,0),"露易")=0," ",IFERROR(VLOOKUP(B7771,总表!A:D,4,0),"-"))</f>
        <v>蓝色</v>
      </c>
      <c r="I7771" s="51" t="str">
        <f t="shared" si="487"/>
        <v>蓝色</v>
      </c>
    </row>
    <row r="7772" spans="1:9">
      <c r="A7772" s="6">
        <v>7771</v>
      </c>
      <c r="B7772" s="47" t="str">
        <f t="shared" si="484"/>
        <v>00001E5B</v>
      </c>
      <c r="C7772" s="50" t="str">
        <f>IFERROR(VLOOKUP(B7772,总表!A:B,2,0),"-")</f>
        <v>连衣套装</v>
      </c>
      <c r="D7772" s="51" t="str">
        <f t="shared" si="485"/>
        <v>连衣套装</v>
      </c>
      <c r="E7772" s="6" t="str">
        <f>IFERROR(VLOOKUP(B7772,总表!A:D,3,0),"-")</f>
        <v>粗横纹连身裙</v>
      </c>
      <c r="F7772" s="6" t="str">
        <f t="shared" si="486"/>
        <v>粗横纹连身裙</v>
      </c>
      <c r="H7772" s="6" t="str">
        <f>IF(IFERROR(VLOOKUP(B7772,总表!A:D,4,0),"露易")=0," ",IFERROR(VLOOKUP(B7772,总表!A:D,4,0),"-"))</f>
        <v>黄色</v>
      </c>
      <c r="I7772" s="6" t="str">
        <f t="shared" si="487"/>
        <v>黄色</v>
      </c>
    </row>
    <row r="7773" spans="1:9">
      <c r="A7773" s="6">
        <v>7772</v>
      </c>
      <c r="B7773" s="47" t="str">
        <f t="shared" si="484"/>
        <v>00001E5C</v>
      </c>
      <c r="C7773" s="50" t="str">
        <f>IFERROR(VLOOKUP(B7773,总表!A:B,2,0),"-")</f>
        <v>连衣套装</v>
      </c>
      <c r="D7773" s="51" t="str">
        <f t="shared" si="485"/>
        <v>连衣套装</v>
      </c>
      <c r="E7773" s="6" t="str">
        <f>IFERROR(VLOOKUP(B7773,总表!A:D,3,0),"-")</f>
        <v>粗横纹连身裙</v>
      </c>
      <c r="F7773" s="6" t="str">
        <f t="shared" si="486"/>
        <v>粗横纹连身裙</v>
      </c>
      <c r="H7773" s="51" t="str">
        <f>IF(IFERROR(VLOOKUP(B7773,总表!A:D,4,0),"露易")=0," ",IFERROR(VLOOKUP(B7773,总表!A:D,4,0),"-"))</f>
        <v>红色</v>
      </c>
      <c r="I7773" s="51" t="str">
        <f t="shared" si="487"/>
        <v>红色</v>
      </c>
    </row>
    <row r="7774" spans="1:9">
      <c r="A7774" s="6">
        <v>7773</v>
      </c>
      <c r="B7774" s="47" t="str">
        <f t="shared" si="484"/>
        <v>00001E5D</v>
      </c>
      <c r="C7774" s="50" t="str">
        <f>IFERROR(VLOOKUP(B7774,总表!A:B,2,0),"-")</f>
        <v>连衣套装</v>
      </c>
      <c r="D7774" s="51" t="str">
        <f t="shared" si="485"/>
        <v>连衣套装</v>
      </c>
      <c r="E7774" s="6" t="str">
        <f>IFERROR(VLOOKUP(B7774,总表!A:D,3,0),"-")</f>
        <v>粗横纹连身裙</v>
      </c>
      <c r="F7774" s="6" t="str">
        <f t="shared" si="486"/>
        <v>粗横纹连身裙</v>
      </c>
      <c r="H7774" s="6" t="str">
        <f>IF(IFERROR(VLOOKUP(B7774,总表!A:D,4,0),"露易")=0," ",IFERROR(VLOOKUP(B7774,总表!A:D,4,0),"-"))</f>
        <v>灰色</v>
      </c>
      <c r="I7774" s="6" t="str">
        <f t="shared" si="487"/>
        <v>灰色</v>
      </c>
    </row>
    <row r="7775" spans="1:9">
      <c r="A7775" s="6">
        <v>7774</v>
      </c>
      <c r="B7775" s="47" t="str">
        <f t="shared" si="484"/>
        <v>00001E5E</v>
      </c>
      <c r="C7775" s="50" t="str">
        <f>IFERROR(VLOOKUP(B7775,总表!A:B,2,0),"-")</f>
        <v>连衣套装</v>
      </c>
      <c r="D7775" s="51" t="str">
        <f t="shared" si="485"/>
        <v>连衣套装</v>
      </c>
      <c r="E7775" s="6" t="str">
        <f>IFERROR(VLOOKUP(B7775,总表!A:D,3,0),"-")</f>
        <v>粗横纹连身裙</v>
      </c>
      <c r="F7775" s="6" t="str">
        <f t="shared" si="486"/>
        <v>粗横纹连身裙</v>
      </c>
      <c r="H7775" s="51" t="str">
        <f>IF(IFERROR(VLOOKUP(B7775,总表!A:D,4,0),"露易")=0," ",IFERROR(VLOOKUP(B7775,总表!A:D,4,0),"-"))</f>
        <v>绿色</v>
      </c>
      <c r="I7775" s="51" t="str">
        <f t="shared" si="487"/>
        <v>绿色</v>
      </c>
    </row>
    <row r="7776" spans="1:9">
      <c r="A7776" s="6">
        <v>7775</v>
      </c>
      <c r="B7776" s="47" t="str">
        <f t="shared" si="484"/>
        <v>00001E5F</v>
      </c>
      <c r="C7776" s="50" t="str">
        <f>IFERROR(VLOOKUP(B7776,总表!A:B,2,0),"-")</f>
        <v>连衣套装</v>
      </c>
      <c r="D7776" s="51" t="str">
        <f t="shared" si="485"/>
        <v>连衣套装</v>
      </c>
      <c r="E7776" s="6" t="str">
        <f>IFERROR(VLOOKUP(B7776,总表!A:D,3,0),"-")</f>
        <v>粗横纹连身裙</v>
      </c>
      <c r="F7776" s="6" t="str">
        <f t="shared" si="486"/>
        <v>粗横纹连身裙</v>
      </c>
      <c r="H7776" s="6" t="str">
        <f>IF(IFERROR(VLOOKUP(B7776,总表!A:D,4,0),"露易")=0," ",IFERROR(VLOOKUP(B7776,总表!A:D,4,0),"-"))</f>
        <v>粉红</v>
      </c>
      <c r="I7776" s="6" t="str">
        <f t="shared" si="487"/>
        <v>粉红</v>
      </c>
    </row>
    <row r="7777" spans="1:9">
      <c r="A7777" s="6">
        <v>7776</v>
      </c>
      <c r="B7777" s="47" t="str">
        <f t="shared" si="484"/>
        <v>00001E60</v>
      </c>
      <c r="C7777" s="47" t="str">
        <f>IFERROR(VLOOKUP(B7777,总表!A:B,2,0),"-")</f>
        <v>上衣</v>
      </c>
      <c r="D7777" s="6" t="str">
        <f t="shared" si="485"/>
        <v>上衣</v>
      </c>
      <c r="E7777" s="51" t="str">
        <f>IFERROR(VLOOKUP(B7777,总表!A:D,3,0),"-")</f>
        <v>宽版条纹衬衫</v>
      </c>
      <c r="F7777" s="51" t="str">
        <f t="shared" si="486"/>
        <v>宽版条纹衬衫</v>
      </c>
      <c r="H7777" s="6" t="str">
        <f>IF(IFERROR(VLOOKUP(B7777,总表!A:D,4,0),"露易")=0," ",IFERROR(VLOOKUP(B7777,总表!A:D,4,0),"-"))</f>
        <v>紫色</v>
      </c>
      <c r="I7777" s="6" t="str">
        <f t="shared" si="487"/>
        <v>紫色</v>
      </c>
    </row>
    <row r="7778" spans="1:9">
      <c r="A7778" s="6">
        <v>7777</v>
      </c>
      <c r="B7778" s="47" t="str">
        <f t="shared" si="484"/>
        <v>00001E61</v>
      </c>
      <c r="C7778" s="47" t="str">
        <f>IFERROR(VLOOKUP(B7778,总表!A:B,2,0),"-")</f>
        <v>上衣</v>
      </c>
      <c r="D7778" s="6" t="str">
        <f t="shared" si="485"/>
        <v>上衣</v>
      </c>
      <c r="E7778" s="51" t="str">
        <f>IFERROR(VLOOKUP(B7778,总表!A:D,3,0),"-")</f>
        <v>宽版条纹衬衫</v>
      </c>
      <c r="F7778" s="51" t="str">
        <f t="shared" si="486"/>
        <v>宽版条纹衬衫</v>
      </c>
      <c r="H7778" s="6" t="str">
        <f>IF(IFERROR(VLOOKUP(B7778,总表!A:D,4,0),"露易")=0," ",IFERROR(VLOOKUP(B7778,总表!A:D,4,0),"-"))</f>
        <v>粉红</v>
      </c>
      <c r="I7778" s="6" t="str">
        <f t="shared" si="487"/>
        <v>粉红</v>
      </c>
    </row>
    <row r="7779" spans="1:9">
      <c r="A7779" s="6">
        <v>7778</v>
      </c>
      <c r="B7779" s="47" t="str">
        <f t="shared" si="484"/>
        <v>00001E62</v>
      </c>
      <c r="C7779" s="47" t="str">
        <f>IFERROR(VLOOKUP(B7779,总表!A:B,2,0),"-")</f>
        <v>上衣</v>
      </c>
      <c r="D7779" s="6" t="str">
        <f t="shared" si="485"/>
        <v>上衣</v>
      </c>
      <c r="E7779" s="51" t="str">
        <f>IFERROR(VLOOKUP(B7779,总表!A:D,3,0),"-")</f>
        <v>宽版条纹衬衫</v>
      </c>
      <c r="F7779" s="51" t="str">
        <f t="shared" si="486"/>
        <v>宽版条纹衬衫</v>
      </c>
      <c r="H7779" s="51" t="str">
        <f>IF(IFERROR(VLOOKUP(B7779,总表!A:D,4,0),"露易")=0," ",IFERROR(VLOOKUP(B7779,总表!A:D,4,0),"-"))</f>
        <v>绿色</v>
      </c>
      <c r="I7779" s="51" t="str">
        <f t="shared" si="487"/>
        <v>绿色</v>
      </c>
    </row>
    <row r="7780" spans="1:9">
      <c r="A7780" s="6">
        <v>7779</v>
      </c>
      <c r="B7780" s="47" t="str">
        <f t="shared" si="484"/>
        <v>00001E63</v>
      </c>
      <c r="C7780" s="47" t="str">
        <f>IFERROR(VLOOKUP(B7780,总表!A:B,2,0),"-")</f>
        <v>上衣</v>
      </c>
      <c r="D7780" s="6" t="str">
        <f t="shared" si="485"/>
        <v>上衣</v>
      </c>
      <c r="E7780" s="51" t="str">
        <f>IFERROR(VLOOKUP(B7780,总表!A:D,3,0),"-")</f>
        <v>宽版条纹衬衫</v>
      </c>
      <c r="F7780" s="51" t="str">
        <f t="shared" si="486"/>
        <v>宽版条纹衬衫</v>
      </c>
      <c r="H7780" s="6" t="str">
        <f>IF(IFERROR(VLOOKUP(B7780,总表!A:D,4,0),"露易")=0," ",IFERROR(VLOOKUP(B7780,总表!A:D,4,0),"-"))</f>
        <v>灰色</v>
      </c>
      <c r="I7780" s="6" t="str">
        <f t="shared" si="487"/>
        <v>灰色</v>
      </c>
    </row>
    <row r="7781" spans="1:9">
      <c r="A7781" s="6">
        <v>7780</v>
      </c>
      <c r="B7781" s="47" t="str">
        <f t="shared" si="484"/>
        <v>00001E64</v>
      </c>
      <c r="C7781" s="47" t="str">
        <f>IFERROR(VLOOKUP(B7781,总表!A:B,2,0),"-")</f>
        <v>上衣</v>
      </c>
      <c r="D7781" s="6" t="str">
        <f t="shared" si="485"/>
        <v>上衣</v>
      </c>
      <c r="E7781" s="51" t="str">
        <f>IFERROR(VLOOKUP(B7781,总表!A:D,3,0),"-")</f>
        <v>宽版条纹衬衫</v>
      </c>
      <c r="F7781" s="51" t="str">
        <f t="shared" si="486"/>
        <v>宽版条纹衬衫</v>
      </c>
      <c r="H7781" s="6" t="str">
        <f>IF(IFERROR(VLOOKUP(B7781,总表!A:D,4,0),"露易")=0," ",IFERROR(VLOOKUP(B7781,总表!A:D,4,0),"-"))</f>
        <v>米色</v>
      </c>
      <c r="I7781" s="6" t="str">
        <f t="shared" si="487"/>
        <v>米色</v>
      </c>
    </row>
    <row r="7782" spans="1:9">
      <c r="A7782" s="6">
        <v>7781</v>
      </c>
      <c r="B7782" s="47" t="str">
        <f t="shared" si="484"/>
        <v>00001E65</v>
      </c>
      <c r="C7782" s="47" t="str">
        <f>IFERROR(VLOOKUP(B7782,总表!A:B,2,0),"-")</f>
        <v>-</v>
      </c>
      <c r="D7782" s="6" t="str">
        <f t="shared" si="485"/>
        <v>-</v>
      </c>
      <c r="E7782" s="6" t="str">
        <f>IFERROR(VLOOKUP(B7782,总表!A:D,3,0),"-")</f>
        <v>-</v>
      </c>
      <c r="F7782" s="6" t="str">
        <f t="shared" si="486"/>
        <v>-</v>
      </c>
      <c r="H7782" s="6" t="str">
        <f>IF(IFERROR(VLOOKUP(B7782,总表!A:D,4,0),"露易")=0," ",IFERROR(VLOOKUP(B7782,总表!A:D,4,0),"-"))</f>
        <v>-</v>
      </c>
      <c r="I7782" s="6" t="str">
        <f t="shared" si="487"/>
        <v>-</v>
      </c>
    </row>
    <row r="7783" spans="1:9">
      <c r="A7783" s="6">
        <v>7782</v>
      </c>
      <c r="B7783" s="47" t="str">
        <f t="shared" si="484"/>
        <v>00001E66</v>
      </c>
      <c r="C7783" s="50" t="str">
        <f>IFERROR(VLOOKUP(B7783,总表!A:B,2,0),"-")</f>
        <v>连衣套装</v>
      </c>
      <c r="D7783" s="51" t="str">
        <f t="shared" si="485"/>
        <v>连衣套装</v>
      </c>
      <c r="E7783" s="6" t="str">
        <f>IFERROR(VLOOKUP(B7783,总表!A:D,3,0),"-")</f>
        <v>条纹长连身裙</v>
      </c>
      <c r="F7783" s="6" t="str">
        <f t="shared" si="486"/>
        <v>条纹长连身裙</v>
      </c>
      <c r="H7783" s="51" t="str">
        <f>IF(IFERROR(VLOOKUP(B7783,总表!A:D,4,0),"露易")=0," ",IFERROR(VLOOKUP(B7783,总表!A:D,4,0),"-"))</f>
        <v>蓝色</v>
      </c>
      <c r="I7783" s="51" t="str">
        <f t="shared" si="487"/>
        <v>蓝色</v>
      </c>
    </row>
    <row r="7784" spans="1:9">
      <c r="A7784" s="6">
        <v>7783</v>
      </c>
      <c r="B7784" s="47" t="str">
        <f t="shared" si="484"/>
        <v>00001E67</v>
      </c>
      <c r="C7784" s="50" t="str">
        <f>IFERROR(VLOOKUP(B7784,总表!A:B,2,0),"-")</f>
        <v>连衣套装</v>
      </c>
      <c r="D7784" s="51" t="str">
        <f t="shared" si="485"/>
        <v>连衣套装</v>
      </c>
      <c r="E7784" s="6" t="str">
        <f>IFERROR(VLOOKUP(B7784,总表!A:D,3,0),"-")</f>
        <v>条纹长连身裙</v>
      </c>
      <c r="F7784" s="6" t="str">
        <f t="shared" si="486"/>
        <v>条纹长连身裙</v>
      </c>
      <c r="H7784" s="51" t="str">
        <f>IF(IFERROR(VLOOKUP(B7784,总表!A:D,4,0),"露易")=0," ",IFERROR(VLOOKUP(B7784,总表!A:D,4,0),"-"))</f>
        <v>绿色</v>
      </c>
      <c r="I7784" s="51" t="str">
        <f t="shared" si="487"/>
        <v>绿色</v>
      </c>
    </row>
    <row r="7785" spans="1:9">
      <c r="A7785" s="6">
        <v>7784</v>
      </c>
      <c r="B7785" s="47" t="str">
        <f t="shared" si="484"/>
        <v>00001E68</v>
      </c>
      <c r="C7785" s="50" t="str">
        <f>IFERROR(VLOOKUP(B7785,总表!A:B,2,0),"-")</f>
        <v>连衣套装</v>
      </c>
      <c r="D7785" s="51" t="str">
        <f t="shared" si="485"/>
        <v>连衣套装</v>
      </c>
      <c r="E7785" s="6" t="str">
        <f>IFERROR(VLOOKUP(B7785,总表!A:D,3,0),"-")</f>
        <v>条纹长连身裙</v>
      </c>
      <c r="F7785" s="6" t="str">
        <f t="shared" si="486"/>
        <v>条纹长连身裙</v>
      </c>
      <c r="H7785" s="6" t="str">
        <f>IF(IFERROR(VLOOKUP(B7785,总表!A:D,4,0),"露易")=0," ",IFERROR(VLOOKUP(B7785,总表!A:D,4,0),"-"))</f>
        <v>橘色</v>
      </c>
      <c r="I7785" s="6" t="str">
        <f t="shared" si="487"/>
        <v>橘色</v>
      </c>
    </row>
    <row r="7786" spans="1:9">
      <c r="A7786" s="6">
        <v>7785</v>
      </c>
      <c r="B7786" s="47" t="str">
        <f t="shared" si="484"/>
        <v>00001E69</v>
      </c>
      <c r="C7786" s="50" t="str">
        <f>IFERROR(VLOOKUP(B7786,总表!A:B,2,0),"-")</f>
        <v>连衣套装</v>
      </c>
      <c r="D7786" s="51" t="str">
        <f t="shared" si="485"/>
        <v>连衣套装</v>
      </c>
      <c r="E7786" s="51" t="str">
        <f>IFERROR(VLOOKUP(B7786,总表!A:D,3,0),"-")</f>
        <v>绕颈连身裙</v>
      </c>
      <c r="F7786" s="51" t="str">
        <f t="shared" si="486"/>
        <v>绕颈连身裙</v>
      </c>
      <c r="H7786" s="51" t="str">
        <f>IF(IFERROR(VLOOKUP(B7786,总表!A:D,4,0),"露易")=0," ",IFERROR(VLOOKUP(B7786,总表!A:D,4,0),"-"))</f>
        <v>绿色</v>
      </c>
      <c r="I7786" s="51" t="str">
        <f t="shared" si="487"/>
        <v>绿色</v>
      </c>
    </row>
    <row r="7787" spans="1:9">
      <c r="A7787" s="6">
        <v>7786</v>
      </c>
      <c r="B7787" s="47" t="str">
        <f t="shared" si="484"/>
        <v>00001E6A</v>
      </c>
      <c r="C7787" s="50" t="str">
        <f>IFERROR(VLOOKUP(B7787,总表!A:B,2,0),"-")</f>
        <v>连衣套装</v>
      </c>
      <c r="D7787" s="51" t="str">
        <f t="shared" si="485"/>
        <v>连衣套装</v>
      </c>
      <c r="E7787" s="51" t="str">
        <f>IFERROR(VLOOKUP(B7787,总表!A:D,3,0),"-")</f>
        <v>绕颈连身裙</v>
      </c>
      <c r="F7787" s="51" t="str">
        <f t="shared" si="486"/>
        <v>绕颈连身裙</v>
      </c>
      <c r="H7787" s="6" t="str">
        <f>IF(IFERROR(VLOOKUP(B7787,总表!A:D,4,0),"露易")=0," ",IFERROR(VLOOKUP(B7787,总表!A:D,4,0),"-"))</f>
        <v>橘色</v>
      </c>
      <c r="I7787" s="6" t="str">
        <f t="shared" si="487"/>
        <v>橘色</v>
      </c>
    </row>
    <row r="7788" spans="1:9">
      <c r="A7788" s="6">
        <v>7787</v>
      </c>
      <c r="B7788" s="47" t="str">
        <f t="shared" si="484"/>
        <v>00001E6B</v>
      </c>
      <c r="C7788" s="50" t="str">
        <f>IFERROR(VLOOKUP(B7788,总表!A:B,2,0),"-")</f>
        <v>连衣套装</v>
      </c>
      <c r="D7788" s="51" t="str">
        <f t="shared" si="485"/>
        <v>连衣套装</v>
      </c>
      <c r="E7788" s="51" t="str">
        <f>IFERROR(VLOOKUP(B7788,总表!A:D,3,0),"-")</f>
        <v>绕颈连身裙</v>
      </c>
      <c r="F7788" s="51" t="str">
        <f t="shared" si="486"/>
        <v>绕颈连身裙</v>
      </c>
      <c r="H7788" s="6" t="str">
        <f>IF(IFERROR(VLOOKUP(B7788,总表!A:D,4,0),"露易")=0," ",IFERROR(VLOOKUP(B7788,总表!A:D,4,0),"-"))</f>
        <v>浅蓝色</v>
      </c>
      <c r="I7788" s="6" t="str">
        <f t="shared" si="487"/>
        <v>浅蓝色</v>
      </c>
    </row>
    <row r="7789" spans="1:9">
      <c r="A7789" s="6">
        <v>7788</v>
      </c>
      <c r="B7789" s="47" t="str">
        <f t="shared" si="484"/>
        <v>00001E6C</v>
      </c>
      <c r="C7789" s="50" t="str">
        <f>IFERROR(VLOOKUP(B7789,总表!A:B,2,0),"-")</f>
        <v>摆设类</v>
      </c>
      <c r="D7789" s="51" t="str">
        <f t="shared" si="485"/>
        <v>摆设类</v>
      </c>
      <c r="E7789" s="6" t="str">
        <f>IFERROR(VLOOKUP(B7789,总表!A:D,3,0),"-")</f>
        <v>落叶炊火</v>
      </c>
      <c r="F7789" s="6" t="str">
        <f t="shared" si="486"/>
        <v>落叶炊火</v>
      </c>
      <c r="H7789" s="6" t="str">
        <f>IF(IFERROR(VLOOKUP(B7789,总表!A:D,4,0),"露易")=0," ",IFERROR(VLOOKUP(B7789,总表!A:D,4,0),"-"))</f>
        <v> </v>
      </c>
      <c r="I7789" s="6" t="str">
        <f t="shared" si="487"/>
        <v> </v>
      </c>
    </row>
    <row r="7790" spans="1:9">
      <c r="A7790" s="6">
        <v>7789</v>
      </c>
      <c r="B7790" s="47" t="str">
        <f t="shared" si="484"/>
        <v>00001E6D</v>
      </c>
      <c r="C7790" s="50" t="str">
        <f>IFERROR(VLOOKUP(B7790,总表!A:B,2,0),"-")</f>
        <v>摆设类</v>
      </c>
      <c r="D7790" s="51" t="str">
        <f t="shared" si="485"/>
        <v>摆设类</v>
      </c>
      <c r="E7790" s="6" t="str">
        <f>IFERROR(VLOOKUP(B7790,总表!A:D,3,0),"-")</f>
        <v>晒衣架</v>
      </c>
      <c r="F7790" s="6" t="str">
        <f t="shared" si="486"/>
        <v>晒衣架</v>
      </c>
      <c r="H7790" s="6" t="str">
        <f>IF(IFERROR(VLOOKUP(B7790,总表!A:D,4,0),"露易")=0," ",IFERROR(VLOOKUP(B7790,总表!A:D,4,0),"-"))</f>
        <v> </v>
      </c>
      <c r="I7790" s="6" t="str">
        <f t="shared" si="487"/>
        <v> </v>
      </c>
    </row>
    <row r="7791" spans="1:9">
      <c r="A7791" s="6">
        <v>7790</v>
      </c>
      <c r="B7791" s="47" t="str">
        <f t="shared" si="484"/>
        <v>00001E6E</v>
      </c>
      <c r="C7791" s="47" t="str">
        <f>IFERROR(VLOOKUP(B7791,总表!A:B,2,0),"-")</f>
        <v>上衣</v>
      </c>
      <c r="D7791" s="6" t="str">
        <f t="shared" si="485"/>
        <v>上衣</v>
      </c>
      <c r="E7791" s="51" t="str">
        <f>IFERROR(VLOOKUP(B7791,总表!A:D,3,0),"-")</f>
        <v>护士外套</v>
      </c>
      <c r="F7791" s="51" t="str">
        <f t="shared" si="486"/>
        <v>护士外套</v>
      </c>
      <c r="H7791" s="6" t="str">
        <f>IF(IFERROR(VLOOKUP(B7791,总表!A:D,4,0),"露易")=0," ",IFERROR(VLOOKUP(B7791,总表!A:D,4,0),"-"))</f>
        <v>白色</v>
      </c>
      <c r="I7791" s="6" t="str">
        <f t="shared" si="487"/>
        <v>白色</v>
      </c>
    </row>
    <row r="7792" spans="1:9">
      <c r="A7792" s="6">
        <v>7791</v>
      </c>
      <c r="B7792" s="47" t="str">
        <f t="shared" si="484"/>
        <v>00001E6F</v>
      </c>
      <c r="C7792" s="47" t="str">
        <f>IFERROR(VLOOKUP(B7792,总表!A:B,2,0),"-")</f>
        <v>上衣</v>
      </c>
      <c r="D7792" s="6" t="str">
        <f t="shared" si="485"/>
        <v>上衣</v>
      </c>
      <c r="E7792" s="51" t="str">
        <f>IFERROR(VLOOKUP(B7792,总表!A:D,3,0),"-")</f>
        <v>护士外套</v>
      </c>
      <c r="F7792" s="51" t="str">
        <f t="shared" si="486"/>
        <v>护士外套</v>
      </c>
      <c r="H7792" s="6" t="str">
        <f>IF(IFERROR(VLOOKUP(B7792,总表!A:D,4,0),"露易")=0," ",IFERROR(VLOOKUP(B7792,总表!A:D,4,0),"-"))</f>
        <v>粉红</v>
      </c>
      <c r="I7792" s="6" t="str">
        <f t="shared" si="487"/>
        <v>粉红</v>
      </c>
    </row>
    <row r="7793" spans="1:9">
      <c r="A7793" s="6">
        <v>7792</v>
      </c>
      <c r="B7793" s="47" t="str">
        <f t="shared" si="484"/>
        <v>00001E70</v>
      </c>
      <c r="C7793" s="50" t="str">
        <f>IFERROR(VLOOKUP(B7793,总表!A:B,2,0),"-")</f>
        <v>连衣套装</v>
      </c>
      <c r="D7793" s="51" t="str">
        <f t="shared" si="485"/>
        <v>连衣套装</v>
      </c>
      <c r="E7793" s="51" t="str">
        <f>IFERROR(VLOOKUP(B7793,总表!A:D,3,0),"-")</f>
        <v>护士连身裙</v>
      </c>
      <c r="F7793" s="51" t="str">
        <f t="shared" si="486"/>
        <v>护士连身裙</v>
      </c>
      <c r="H7793" s="6" t="str">
        <f>IF(IFERROR(VLOOKUP(B7793,总表!A:D,4,0),"露易")=0," ",IFERROR(VLOOKUP(B7793,总表!A:D,4,0),"-"))</f>
        <v>白色</v>
      </c>
      <c r="I7793" s="6" t="str">
        <f t="shared" si="487"/>
        <v>白色</v>
      </c>
    </row>
    <row r="7794" spans="1:9">
      <c r="A7794" s="6">
        <v>7793</v>
      </c>
      <c r="B7794" s="47" t="str">
        <f t="shared" si="484"/>
        <v>00001E71</v>
      </c>
      <c r="C7794" s="50" t="str">
        <f>IFERROR(VLOOKUP(B7794,总表!A:B,2,0),"-")</f>
        <v>连衣套装</v>
      </c>
      <c r="D7794" s="51" t="str">
        <f t="shared" si="485"/>
        <v>连衣套装</v>
      </c>
      <c r="E7794" s="51" t="str">
        <f>IFERROR(VLOOKUP(B7794,总表!A:D,3,0),"-")</f>
        <v>护士连身裙</v>
      </c>
      <c r="F7794" s="51" t="str">
        <f t="shared" si="486"/>
        <v>护士连身裙</v>
      </c>
      <c r="H7794" s="51" t="str">
        <f>IF(IFERROR(VLOOKUP(B7794,总表!A:D,4,0),"露易")=0," ",IFERROR(VLOOKUP(B7794,总表!A:D,4,0),"-"))</f>
        <v>蓝色</v>
      </c>
      <c r="I7794" s="51" t="str">
        <f t="shared" si="487"/>
        <v>蓝色</v>
      </c>
    </row>
    <row r="7795" spans="1:9">
      <c r="A7795" s="6">
        <v>7794</v>
      </c>
      <c r="B7795" s="47" t="str">
        <f t="shared" si="484"/>
        <v>00001E72</v>
      </c>
      <c r="C7795" s="47" t="str">
        <f>IFERROR(VLOOKUP(B7795,总表!A:B,2,0),"-")</f>
        <v>上衣</v>
      </c>
      <c r="D7795" s="6" t="str">
        <f t="shared" si="485"/>
        <v>上衣</v>
      </c>
      <c r="E7795" s="6" t="str">
        <f>IFERROR(VLOOKUP(B7795,总表!A:D,3,0),"-")</f>
        <v>医生袍</v>
      </c>
      <c r="F7795" s="6" t="str">
        <f t="shared" si="486"/>
        <v>医生袍</v>
      </c>
      <c r="H7795" s="6" t="str">
        <f>IF(IFERROR(VLOOKUP(B7795,总表!A:D,4,0),"露易")=0," ",IFERROR(VLOOKUP(B7795,总表!A:D,4,0),"-"))</f>
        <v>黑色领带</v>
      </c>
      <c r="I7795" s="6" t="str">
        <f t="shared" si="487"/>
        <v>黑色领带</v>
      </c>
    </row>
    <row r="7796" spans="1:9">
      <c r="A7796" s="6">
        <v>7795</v>
      </c>
      <c r="B7796" s="47" t="str">
        <f t="shared" si="484"/>
        <v>00001E73</v>
      </c>
      <c r="C7796" s="50" t="str">
        <f>IFERROR(VLOOKUP(B7796,总表!A:B,2,0),"-")</f>
        <v>摆设类</v>
      </c>
      <c r="D7796" s="51" t="str">
        <f t="shared" si="485"/>
        <v>摆设类</v>
      </c>
      <c r="E7796" s="6" t="str">
        <f>IFERROR(VLOOKUP(B7796,总表!A:D,3,0),"-")</f>
        <v>石狮子</v>
      </c>
      <c r="F7796" s="6" t="str">
        <f t="shared" si="486"/>
        <v>石狮子</v>
      </c>
      <c r="H7796" s="6" t="str">
        <f>IF(IFERROR(VLOOKUP(B7796,总表!A:D,4,0),"露易")=0," ",IFERROR(VLOOKUP(B7796,总表!A:D,4,0),"-"))</f>
        <v> </v>
      </c>
      <c r="I7796" s="6" t="str">
        <f t="shared" si="487"/>
        <v> </v>
      </c>
    </row>
    <row r="7797" spans="1:9">
      <c r="A7797" s="6">
        <v>7796</v>
      </c>
      <c r="B7797" s="47" t="str">
        <f t="shared" si="484"/>
        <v>00001E74</v>
      </c>
      <c r="C7797" s="50" t="str">
        <f>IFERROR(VLOOKUP(B7797,总表!A:B,2,0),"-")</f>
        <v>摆设类</v>
      </c>
      <c r="D7797" s="51" t="str">
        <f t="shared" si="485"/>
        <v>摆设类</v>
      </c>
      <c r="E7797" s="6" t="str">
        <f>IFERROR(VLOOKUP(B7797,总表!A:D,3,0),"-")</f>
        <v>中式餐桌</v>
      </c>
      <c r="F7797" s="6" t="str">
        <f t="shared" si="486"/>
        <v>中式餐桌</v>
      </c>
      <c r="H7797" s="6" t="str">
        <f>IF(IFERROR(VLOOKUP(B7797,总表!A:D,4,0),"露易")=0," ",IFERROR(VLOOKUP(B7797,总表!A:D,4,0),"-"))</f>
        <v> </v>
      </c>
      <c r="I7797" s="6" t="str">
        <f t="shared" si="487"/>
        <v> </v>
      </c>
    </row>
    <row r="7798" spans="1:9">
      <c r="A7798" s="6">
        <v>7797</v>
      </c>
      <c r="B7798" s="47" t="str">
        <f t="shared" si="484"/>
        <v>00001E75</v>
      </c>
      <c r="C7798" s="50" t="str">
        <f>IFERROR(VLOOKUP(B7798,总表!A:B,2,0),"-")</f>
        <v>摆设类</v>
      </c>
      <c r="D7798" s="51" t="str">
        <f t="shared" si="485"/>
        <v>摆设类</v>
      </c>
      <c r="E7798" s="6" t="str">
        <f>IFERROR(VLOOKUP(B7798,总表!A:D,3,0),"-")</f>
        <v>中式椅子</v>
      </c>
      <c r="F7798" s="6" t="str">
        <f t="shared" si="486"/>
        <v>中式椅子</v>
      </c>
      <c r="H7798" s="6" t="str">
        <f>IF(IFERROR(VLOOKUP(B7798,总表!A:D,4,0),"露易")=0," ",IFERROR(VLOOKUP(B7798,总表!A:D,4,0),"-"))</f>
        <v> </v>
      </c>
      <c r="I7798" s="6" t="str">
        <f t="shared" si="487"/>
        <v> </v>
      </c>
    </row>
    <row r="7799" spans="1:9">
      <c r="A7799" s="6">
        <v>7798</v>
      </c>
      <c r="B7799" s="47" t="str">
        <f t="shared" si="484"/>
        <v>00001E76</v>
      </c>
      <c r="C7799" s="47" t="str">
        <f>IFERROR(VLOOKUP(B7799,总表!A:B,2,0),"-")</f>
        <v>-</v>
      </c>
      <c r="D7799" s="6" t="str">
        <f t="shared" si="485"/>
        <v>-</v>
      </c>
      <c r="E7799" s="6" t="str">
        <f>IFERROR(VLOOKUP(B7799,总表!A:D,3,0),"-")</f>
        <v>-</v>
      </c>
      <c r="F7799" s="6" t="str">
        <f t="shared" si="486"/>
        <v>-</v>
      </c>
      <c r="H7799" s="6" t="str">
        <f>IF(IFERROR(VLOOKUP(B7799,总表!A:D,4,0),"露易")=0," ",IFERROR(VLOOKUP(B7799,总表!A:D,4,0),"-"))</f>
        <v>-</v>
      </c>
      <c r="I7799" s="6" t="str">
        <f t="shared" si="487"/>
        <v>-</v>
      </c>
    </row>
    <row r="7800" spans="1:9">
      <c r="A7800" s="6">
        <v>7799</v>
      </c>
      <c r="B7800" s="47" t="str">
        <f t="shared" si="484"/>
        <v>00001E77</v>
      </c>
      <c r="C7800" s="47" t="str">
        <f>IFERROR(VLOOKUP(B7800,总表!A:B,2,0),"-")</f>
        <v>-</v>
      </c>
      <c r="D7800" s="6" t="str">
        <f t="shared" si="485"/>
        <v>-</v>
      </c>
      <c r="E7800" s="6" t="str">
        <f>IFERROR(VLOOKUP(B7800,总表!A:D,3,0),"-")</f>
        <v>-</v>
      </c>
      <c r="F7800" s="6" t="str">
        <f t="shared" si="486"/>
        <v>-</v>
      </c>
      <c r="H7800" s="6" t="str">
        <f>IF(IFERROR(VLOOKUP(B7800,总表!A:D,4,0),"露易")=0," ",IFERROR(VLOOKUP(B7800,总表!A:D,4,0),"-"))</f>
        <v>-</v>
      </c>
      <c r="I7800" s="6" t="str">
        <f t="shared" si="487"/>
        <v>-</v>
      </c>
    </row>
    <row r="7801" spans="1:9">
      <c r="A7801" s="6">
        <v>7800</v>
      </c>
      <c r="B7801" s="47" t="str">
        <f t="shared" si="484"/>
        <v>00001E78</v>
      </c>
      <c r="C7801" s="50" t="str">
        <f>IFERROR(VLOOKUP(B7801,总表!A:B,2,0),"-")</f>
        <v>摆设类</v>
      </c>
      <c r="D7801" s="51" t="str">
        <f t="shared" si="485"/>
        <v>摆设类</v>
      </c>
      <c r="E7801" s="6" t="str">
        <f>IFERROR(VLOOKUP(B7801,总表!A:D,3,0),"-")</f>
        <v>乳清蛋白摇摇杯</v>
      </c>
      <c r="F7801" s="6" t="str">
        <f t="shared" si="486"/>
        <v>乳清蛋白摇摇杯</v>
      </c>
      <c r="H7801" s="6" t="str">
        <f>IF(IFERROR(VLOOKUP(B7801,总表!A:D,4,0),"露易")=0," ",IFERROR(VLOOKUP(B7801,总表!A:D,4,0),"-"))</f>
        <v> </v>
      </c>
      <c r="I7801" s="6" t="str">
        <f t="shared" si="487"/>
        <v> </v>
      </c>
    </row>
    <row r="7802" spans="1:9">
      <c r="A7802" s="6">
        <v>7801</v>
      </c>
      <c r="B7802" s="47" t="str">
        <f t="shared" si="484"/>
        <v>00001E79</v>
      </c>
      <c r="C7802" s="50" t="str">
        <f>IFERROR(VLOOKUP(B7802,总表!A:B,2,0),"-")</f>
        <v>摆设类</v>
      </c>
      <c r="D7802" s="51" t="str">
        <f t="shared" si="485"/>
        <v>摆设类</v>
      </c>
      <c r="E7802" s="51" t="str">
        <f>IFERROR(VLOOKUP(B7802,总表!A:D,3,0),"-")</f>
        <v>宠物鲜食</v>
      </c>
      <c r="F7802" s="51" t="str">
        <f t="shared" si="486"/>
        <v>宠物鲜食</v>
      </c>
      <c r="H7802" s="6" t="str">
        <f>IF(IFERROR(VLOOKUP(B7802,总表!A:D,4,0),"露易")=0," ",IFERROR(VLOOKUP(B7802,总表!A:D,4,0),"-"))</f>
        <v> </v>
      </c>
      <c r="I7802" s="6" t="str">
        <f t="shared" si="487"/>
        <v> </v>
      </c>
    </row>
    <row r="7803" spans="1:9">
      <c r="A7803" s="6">
        <v>7802</v>
      </c>
      <c r="B7803" s="47" t="str">
        <f t="shared" si="484"/>
        <v>00001E7A</v>
      </c>
      <c r="C7803" s="50" t="str">
        <f>IFERROR(VLOOKUP(B7803,总表!A:B,2,0),"-")</f>
        <v>摆设类</v>
      </c>
      <c r="D7803" s="51" t="str">
        <f t="shared" si="485"/>
        <v>摆设类</v>
      </c>
      <c r="E7803" s="51" t="str">
        <f>IFERROR(VLOOKUP(B7803,总表!A:D,3,0),"-")</f>
        <v>宠物床</v>
      </c>
      <c r="F7803" s="51" t="str">
        <f t="shared" si="486"/>
        <v>宠物床</v>
      </c>
      <c r="H7803" s="6" t="str">
        <f>IF(IFERROR(VLOOKUP(B7803,总表!A:D,4,0),"露易")=0," ",IFERROR(VLOOKUP(B7803,总表!A:D,4,0),"-"))</f>
        <v> </v>
      </c>
      <c r="I7803" s="6" t="str">
        <f t="shared" si="487"/>
        <v> </v>
      </c>
    </row>
    <row r="7804" spans="1:9">
      <c r="A7804" s="6">
        <v>7803</v>
      </c>
      <c r="B7804" s="47" t="str">
        <f t="shared" si="484"/>
        <v>00001E7B</v>
      </c>
      <c r="C7804" s="50" t="str">
        <f>IFERROR(VLOOKUP(B7804,总表!A:B,2,0),"-")</f>
        <v>摆设类</v>
      </c>
      <c r="D7804" s="51" t="str">
        <f t="shared" si="485"/>
        <v>摆设类</v>
      </c>
      <c r="E7804" s="6" t="str">
        <f>IFERROR(VLOOKUP(B7804,总表!A:D,3,0),"-")</f>
        <v>猫便盆</v>
      </c>
      <c r="F7804" s="6" t="str">
        <f t="shared" si="486"/>
        <v>猫便盆</v>
      </c>
      <c r="H7804" s="6" t="str">
        <f>IF(IFERROR(VLOOKUP(B7804,总表!A:D,4,0),"露易")=0," ",IFERROR(VLOOKUP(B7804,总表!A:D,4,0),"-"))</f>
        <v> </v>
      </c>
      <c r="I7804" s="6" t="str">
        <f t="shared" si="487"/>
        <v> </v>
      </c>
    </row>
    <row r="7805" spans="1:9">
      <c r="A7805" s="6">
        <v>7804</v>
      </c>
      <c r="B7805" s="47" t="str">
        <f t="shared" si="484"/>
        <v>00001E7C</v>
      </c>
      <c r="C7805" s="50" t="str">
        <f>IFERROR(VLOOKUP(B7805,总表!A:B,2,0),"-")</f>
        <v>摆设类</v>
      </c>
      <c r="D7805" s="51" t="str">
        <f t="shared" si="485"/>
        <v>摆设类</v>
      </c>
      <c r="E7805" s="6" t="str">
        <f>IFERROR(VLOOKUP(B7805,总表!A:D,3,0),"-")</f>
        <v>菜刀架</v>
      </c>
      <c r="F7805" s="6" t="str">
        <f t="shared" si="486"/>
        <v>菜刀架</v>
      </c>
      <c r="H7805" s="6" t="str">
        <f>IF(IFERROR(VLOOKUP(B7805,总表!A:D,4,0),"露易")=0," ",IFERROR(VLOOKUP(B7805,总表!A:D,4,0),"-"))</f>
        <v> </v>
      </c>
      <c r="I7805" s="6" t="str">
        <f t="shared" si="487"/>
        <v> </v>
      </c>
    </row>
    <row r="7806" spans="1:9">
      <c r="A7806" s="6">
        <v>7805</v>
      </c>
      <c r="B7806" s="47" t="str">
        <f t="shared" si="484"/>
        <v>00001E7D</v>
      </c>
      <c r="C7806" s="50" t="str">
        <f>IFERROR(VLOOKUP(B7806,总表!A:B,2,0),"-")</f>
        <v>摆设类</v>
      </c>
      <c r="D7806" s="51" t="str">
        <f t="shared" si="485"/>
        <v>摆设类</v>
      </c>
      <c r="E7806" s="6" t="str">
        <f>IFERROR(VLOOKUP(B7806,总表!A:D,3,0),"-")</f>
        <v>奶油搅拌器</v>
      </c>
      <c r="F7806" s="6" t="str">
        <f t="shared" si="486"/>
        <v>奶油搅拌器</v>
      </c>
      <c r="H7806" s="6" t="str">
        <f>IF(IFERROR(VLOOKUP(B7806,总表!A:D,4,0),"露易")=0," ",IFERROR(VLOOKUP(B7806,总表!A:D,4,0),"-"))</f>
        <v> </v>
      </c>
      <c r="I7806" s="6" t="str">
        <f t="shared" si="487"/>
        <v> </v>
      </c>
    </row>
    <row r="7807" spans="1:9">
      <c r="A7807" s="6">
        <v>7806</v>
      </c>
      <c r="B7807" s="47" t="str">
        <f t="shared" si="484"/>
        <v>00001E7E</v>
      </c>
      <c r="C7807" s="47" t="str">
        <f>IFERROR(VLOOKUP(B7807,总表!A:B,2,0),"-")</f>
        <v>-</v>
      </c>
      <c r="D7807" s="6" t="str">
        <f t="shared" si="485"/>
        <v>-</v>
      </c>
      <c r="E7807" s="6" t="str">
        <f>IFERROR(VLOOKUP(B7807,总表!A:D,3,0),"-")</f>
        <v>-</v>
      </c>
      <c r="F7807" s="6" t="str">
        <f t="shared" si="486"/>
        <v>-</v>
      </c>
      <c r="H7807" s="6" t="str">
        <f>IF(IFERROR(VLOOKUP(B7807,总表!A:D,4,0),"露易")=0," ",IFERROR(VLOOKUP(B7807,总表!A:D,4,0),"-"))</f>
        <v>-</v>
      </c>
      <c r="I7807" s="6" t="str">
        <f t="shared" si="487"/>
        <v>-</v>
      </c>
    </row>
    <row r="7808" spans="1:9">
      <c r="A7808" s="6">
        <v>7807</v>
      </c>
      <c r="B7808" s="47" t="str">
        <f t="shared" si="484"/>
        <v>00001E7F</v>
      </c>
      <c r="C7808" s="47" t="str">
        <f>IFERROR(VLOOKUP(B7808,总表!A:B,2,0),"-")</f>
        <v>-</v>
      </c>
      <c r="D7808" s="6" t="str">
        <f t="shared" si="485"/>
        <v>-</v>
      </c>
      <c r="E7808" s="6" t="str">
        <f>IFERROR(VLOOKUP(B7808,总表!A:D,3,0),"-")</f>
        <v>-</v>
      </c>
      <c r="F7808" s="6" t="str">
        <f t="shared" si="486"/>
        <v>-</v>
      </c>
      <c r="H7808" s="6" t="str">
        <f>IF(IFERROR(VLOOKUP(B7808,总表!A:D,4,0),"露易")=0," ",IFERROR(VLOOKUP(B7808,总表!A:D,4,0),"-"))</f>
        <v>-</v>
      </c>
      <c r="I7808" s="6" t="str">
        <f t="shared" si="487"/>
        <v>-</v>
      </c>
    </row>
    <row r="7809" spans="1:9">
      <c r="A7809" s="6">
        <v>7808</v>
      </c>
      <c r="B7809" s="47" t="str">
        <f t="shared" si="484"/>
        <v>00001E80</v>
      </c>
      <c r="C7809" s="47" t="str">
        <f>IFERROR(VLOOKUP(B7809,总表!A:B,2,0),"-")</f>
        <v>-</v>
      </c>
      <c r="D7809" s="6" t="str">
        <f t="shared" si="485"/>
        <v>-</v>
      </c>
      <c r="E7809" s="6" t="str">
        <f>IFERROR(VLOOKUP(B7809,总表!A:D,3,0),"-")</f>
        <v>-</v>
      </c>
      <c r="F7809" s="6" t="str">
        <f t="shared" si="486"/>
        <v>-</v>
      </c>
      <c r="H7809" s="6" t="str">
        <f>IF(IFERROR(VLOOKUP(B7809,总表!A:D,4,0),"露易")=0," ",IFERROR(VLOOKUP(B7809,总表!A:D,4,0),"-"))</f>
        <v>-</v>
      </c>
      <c r="I7809" s="6" t="str">
        <f t="shared" si="487"/>
        <v>-</v>
      </c>
    </row>
    <row r="7810" spans="1:9">
      <c r="A7810" s="6">
        <v>7809</v>
      </c>
      <c r="B7810" s="47" t="str">
        <f t="shared" ref="B7810:B7873" si="488">DEC2HEX(ROW(A7809),8)</f>
        <v>00001E81</v>
      </c>
      <c r="C7810" s="47" t="str">
        <f>IFERROR(VLOOKUP(B7810,总表!A:B,2,0),"-")</f>
        <v>-</v>
      </c>
      <c r="D7810" s="6" t="str">
        <f t="shared" ref="D7810:D7873" si="489">C7810</f>
        <v>-</v>
      </c>
      <c r="E7810" s="6" t="str">
        <f>IFERROR(VLOOKUP(B7810,总表!A:D,3,0),"-")</f>
        <v>-</v>
      </c>
      <c r="F7810" s="6" t="str">
        <f t="shared" ref="F7810:F7873" si="490">E7810</f>
        <v>-</v>
      </c>
      <c r="H7810" s="6" t="str">
        <f>IF(IFERROR(VLOOKUP(B7810,总表!A:D,4,0),"露易")=0," ",IFERROR(VLOOKUP(B7810,总表!A:D,4,0),"-"))</f>
        <v>-</v>
      </c>
      <c r="I7810" s="6" t="str">
        <f t="shared" ref="I7810:I7873" si="491">H7810</f>
        <v>-</v>
      </c>
    </row>
    <row r="7811" spans="1:9">
      <c r="A7811" s="6">
        <v>7810</v>
      </c>
      <c r="B7811" s="47" t="str">
        <f t="shared" si="488"/>
        <v>00001E82</v>
      </c>
      <c r="C7811" s="47" t="str">
        <f>IFERROR(VLOOKUP(B7811,总表!A:B,2,0),"-")</f>
        <v>-</v>
      </c>
      <c r="D7811" s="6" t="str">
        <f t="shared" si="489"/>
        <v>-</v>
      </c>
      <c r="E7811" s="6" t="str">
        <f>IFERROR(VLOOKUP(B7811,总表!A:D,3,0),"-")</f>
        <v>-</v>
      </c>
      <c r="F7811" s="6" t="str">
        <f t="shared" si="490"/>
        <v>-</v>
      </c>
      <c r="H7811" s="6" t="str">
        <f>IF(IFERROR(VLOOKUP(B7811,总表!A:D,4,0),"露易")=0," ",IFERROR(VLOOKUP(B7811,总表!A:D,4,0),"-"))</f>
        <v>-</v>
      </c>
      <c r="I7811" s="6" t="str">
        <f t="shared" si="491"/>
        <v>-</v>
      </c>
    </row>
    <row r="7812" spans="1:9">
      <c r="A7812" s="6">
        <v>7811</v>
      </c>
      <c r="B7812" s="47" t="str">
        <f t="shared" si="488"/>
        <v>00001E83</v>
      </c>
      <c r="C7812" s="50" t="str">
        <f>IFERROR(VLOOKUP(B7812,总表!A:B,2,0),"-")</f>
        <v>连衣套装</v>
      </c>
      <c r="D7812" s="51" t="str">
        <f t="shared" si="489"/>
        <v>连衣套装</v>
      </c>
      <c r="E7812" s="6" t="str">
        <f>IFERROR(VLOOKUP(B7812,总表!A:D,3,0),"-")</f>
        <v>浴巾</v>
      </c>
      <c r="F7812" s="6" t="str">
        <f t="shared" si="490"/>
        <v>浴巾</v>
      </c>
      <c r="H7812" s="6" t="str">
        <f>IF(IFERROR(VLOOKUP(B7812,总表!A:D,4,0),"露易")=0," ",IFERROR(VLOOKUP(B7812,总表!A:D,4,0),"-"))</f>
        <v>白色</v>
      </c>
      <c r="I7812" s="6" t="str">
        <f t="shared" si="491"/>
        <v>白色</v>
      </c>
    </row>
    <row r="7813" spans="1:9">
      <c r="A7813" s="6">
        <v>7812</v>
      </c>
      <c r="B7813" s="47" t="str">
        <f t="shared" si="488"/>
        <v>00001E84</v>
      </c>
      <c r="C7813" s="50" t="str">
        <f>IFERROR(VLOOKUP(B7813,总表!A:B,2,0),"-")</f>
        <v>连衣套装</v>
      </c>
      <c r="D7813" s="51" t="str">
        <f t="shared" si="489"/>
        <v>连衣套装</v>
      </c>
      <c r="E7813" s="6" t="str">
        <f>IFERROR(VLOOKUP(B7813,总表!A:D,3,0),"-")</f>
        <v>浴巾</v>
      </c>
      <c r="F7813" s="6" t="str">
        <f t="shared" si="490"/>
        <v>浴巾</v>
      </c>
      <c r="H7813" s="51" t="str">
        <f>IF(IFERROR(VLOOKUP(B7813,总表!A:D,4,0),"露易")=0," ",IFERROR(VLOOKUP(B7813,总表!A:D,4,0),"-"))</f>
        <v>蓝色</v>
      </c>
      <c r="I7813" s="51" t="str">
        <f t="shared" si="491"/>
        <v>蓝色</v>
      </c>
    </row>
    <row r="7814" spans="1:9">
      <c r="A7814" s="6">
        <v>7813</v>
      </c>
      <c r="B7814" s="47" t="str">
        <f t="shared" si="488"/>
        <v>00001E85</v>
      </c>
      <c r="C7814" s="50" t="str">
        <f>IFERROR(VLOOKUP(B7814,总表!A:B,2,0),"-")</f>
        <v>连衣套装</v>
      </c>
      <c r="D7814" s="51" t="str">
        <f t="shared" si="489"/>
        <v>连衣套装</v>
      </c>
      <c r="E7814" s="6" t="str">
        <f>IFERROR(VLOOKUP(B7814,总表!A:D,3,0),"-")</f>
        <v>浴巾</v>
      </c>
      <c r="F7814" s="6" t="str">
        <f t="shared" si="490"/>
        <v>浴巾</v>
      </c>
      <c r="H7814" s="51" t="str">
        <f>IF(IFERROR(VLOOKUP(B7814,总表!A:D,4,0),"露易")=0," ",IFERROR(VLOOKUP(B7814,总表!A:D,4,0),"-"))</f>
        <v>绿色</v>
      </c>
      <c r="I7814" s="51" t="str">
        <f t="shared" si="491"/>
        <v>绿色</v>
      </c>
    </row>
    <row r="7815" spans="1:9">
      <c r="A7815" s="6">
        <v>7814</v>
      </c>
      <c r="B7815" s="47" t="str">
        <f t="shared" si="488"/>
        <v>00001E86</v>
      </c>
      <c r="C7815" s="50" t="str">
        <f>IFERROR(VLOOKUP(B7815,总表!A:B,2,0),"-")</f>
        <v>连衣套装</v>
      </c>
      <c r="D7815" s="51" t="str">
        <f t="shared" si="489"/>
        <v>连衣套装</v>
      </c>
      <c r="E7815" s="6" t="str">
        <f>IFERROR(VLOOKUP(B7815,总表!A:D,3,0),"-")</f>
        <v>浴巾</v>
      </c>
      <c r="F7815" s="6" t="str">
        <f t="shared" si="490"/>
        <v>浴巾</v>
      </c>
      <c r="H7815" s="6" t="str">
        <f>IF(IFERROR(VLOOKUP(B7815,总表!A:D,4,0),"露易")=0," ",IFERROR(VLOOKUP(B7815,总表!A:D,4,0),"-"))</f>
        <v>紫色</v>
      </c>
      <c r="I7815" s="6" t="str">
        <f t="shared" si="491"/>
        <v>紫色</v>
      </c>
    </row>
    <row r="7816" spans="1:9">
      <c r="A7816" s="6">
        <v>7815</v>
      </c>
      <c r="B7816" s="47" t="str">
        <f t="shared" si="488"/>
        <v>00001E87</v>
      </c>
      <c r="C7816" s="50" t="str">
        <f>IFERROR(VLOOKUP(B7816,总表!A:B,2,0),"-")</f>
        <v>连衣套装</v>
      </c>
      <c r="D7816" s="51" t="str">
        <f t="shared" si="489"/>
        <v>连衣套装</v>
      </c>
      <c r="E7816" s="6" t="str">
        <f>IFERROR(VLOOKUP(B7816,总表!A:D,3,0),"-")</f>
        <v>浴巾</v>
      </c>
      <c r="F7816" s="6" t="str">
        <f t="shared" si="490"/>
        <v>浴巾</v>
      </c>
      <c r="H7816" s="6" t="str">
        <f>IF(IFERROR(VLOOKUP(B7816,总表!A:D,4,0),"露易")=0," ",IFERROR(VLOOKUP(B7816,总表!A:D,4,0),"-"))</f>
        <v>黑色</v>
      </c>
      <c r="I7816" s="6" t="str">
        <f t="shared" si="491"/>
        <v>黑色</v>
      </c>
    </row>
    <row r="7817" spans="1:9">
      <c r="A7817" s="6">
        <v>7816</v>
      </c>
      <c r="B7817" s="47" t="str">
        <f t="shared" si="488"/>
        <v>00001E88</v>
      </c>
      <c r="C7817" s="50" t="str">
        <f>IFERROR(VLOOKUP(B7817,总表!A:B,2,0),"-")</f>
        <v>连衣套装</v>
      </c>
      <c r="D7817" s="51" t="str">
        <f t="shared" si="489"/>
        <v>连衣套装</v>
      </c>
      <c r="E7817" s="6" t="str">
        <f>IFERROR(VLOOKUP(B7817,总表!A:D,3,0),"-")</f>
        <v>浴巾</v>
      </c>
      <c r="F7817" s="6" t="str">
        <f t="shared" si="490"/>
        <v>浴巾</v>
      </c>
      <c r="H7817" s="6" t="str">
        <f>IF(IFERROR(VLOOKUP(B7817,总表!A:D,4,0),"露易")=0," ",IFERROR(VLOOKUP(B7817,总表!A:D,4,0),"-"))</f>
        <v>棕色</v>
      </c>
      <c r="I7817" s="6" t="str">
        <f t="shared" si="491"/>
        <v>棕色</v>
      </c>
    </row>
    <row r="7818" spans="1:9">
      <c r="A7818" s="6">
        <v>7817</v>
      </c>
      <c r="B7818" s="47" t="str">
        <f t="shared" si="488"/>
        <v>00001E89</v>
      </c>
      <c r="C7818" s="50" t="str">
        <f>IFERROR(VLOOKUP(B7818,总表!A:B,2,0),"-")</f>
        <v>连衣套装</v>
      </c>
      <c r="D7818" s="51" t="str">
        <f t="shared" si="489"/>
        <v>连衣套装</v>
      </c>
      <c r="E7818" s="6" t="str">
        <f>IFERROR(VLOOKUP(B7818,总表!A:D,3,0),"-")</f>
        <v>浴袍</v>
      </c>
      <c r="F7818" s="6" t="str">
        <f t="shared" si="490"/>
        <v>浴袍</v>
      </c>
      <c r="H7818" s="6" t="str">
        <f>IF(IFERROR(VLOOKUP(B7818,总表!A:D,4,0),"露易")=0," ",IFERROR(VLOOKUP(B7818,总表!A:D,4,0),"-"))</f>
        <v>粉红</v>
      </c>
      <c r="I7818" s="6" t="str">
        <f t="shared" si="491"/>
        <v>粉红</v>
      </c>
    </row>
    <row r="7819" spans="1:9">
      <c r="A7819" s="6">
        <v>7818</v>
      </c>
      <c r="B7819" s="47" t="str">
        <f t="shared" si="488"/>
        <v>00001E8A</v>
      </c>
      <c r="C7819" s="50" t="str">
        <f>IFERROR(VLOOKUP(B7819,总表!A:B,2,0),"-")</f>
        <v>连衣套装</v>
      </c>
      <c r="D7819" s="51" t="str">
        <f t="shared" si="489"/>
        <v>连衣套装</v>
      </c>
      <c r="E7819" s="6" t="str">
        <f>IFERROR(VLOOKUP(B7819,总表!A:D,3,0),"-")</f>
        <v>浴袍</v>
      </c>
      <c r="F7819" s="6" t="str">
        <f t="shared" si="490"/>
        <v>浴袍</v>
      </c>
      <c r="H7819" s="51" t="str">
        <f>IF(IFERROR(VLOOKUP(B7819,总表!A:D,4,0),"露易")=0," ",IFERROR(VLOOKUP(B7819,总表!A:D,4,0),"-"))</f>
        <v>蓝色</v>
      </c>
      <c r="I7819" s="51" t="str">
        <f t="shared" si="491"/>
        <v>蓝色</v>
      </c>
    </row>
    <row r="7820" spans="1:9">
      <c r="A7820" s="6">
        <v>7819</v>
      </c>
      <c r="B7820" s="47" t="str">
        <f t="shared" si="488"/>
        <v>00001E8B</v>
      </c>
      <c r="C7820" s="50" t="str">
        <f>IFERROR(VLOOKUP(B7820,总表!A:B,2,0),"-")</f>
        <v>连衣套装</v>
      </c>
      <c r="D7820" s="51" t="str">
        <f t="shared" si="489"/>
        <v>连衣套装</v>
      </c>
      <c r="E7820" s="6" t="str">
        <f>IFERROR(VLOOKUP(B7820,总表!A:D,3,0),"-")</f>
        <v>浴袍</v>
      </c>
      <c r="F7820" s="6" t="str">
        <f t="shared" si="490"/>
        <v>浴袍</v>
      </c>
      <c r="H7820" s="51" t="str">
        <f>IF(IFERROR(VLOOKUP(B7820,总表!A:D,4,0),"露易")=0," ",IFERROR(VLOOKUP(B7820,总表!A:D,4,0),"-"))</f>
        <v>绿色</v>
      </c>
      <c r="I7820" s="51" t="str">
        <f t="shared" si="491"/>
        <v>绿色</v>
      </c>
    </row>
    <row r="7821" spans="1:9">
      <c r="A7821" s="6">
        <v>7820</v>
      </c>
      <c r="B7821" s="47" t="str">
        <f t="shared" si="488"/>
        <v>00001E8C</v>
      </c>
      <c r="C7821" s="50" t="str">
        <f>IFERROR(VLOOKUP(B7821,总表!A:B,2,0),"-")</f>
        <v>连衣套装</v>
      </c>
      <c r="D7821" s="51" t="str">
        <f t="shared" si="489"/>
        <v>连衣套装</v>
      </c>
      <c r="E7821" s="6" t="str">
        <f>IFERROR(VLOOKUP(B7821,总表!A:D,3,0),"-")</f>
        <v>浴袍</v>
      </c>
      <c r="F7821" s="6" t="str">
        <f t="shared" si="490"/>
        <v>浴袍</v>
      </c>
      <c r="H7821" s="6" t="str">
        <f>IF(IFERROR(VLOOKUP(B7821,总表!A:D,4,0),"露易")=0," ",IFERROR(VLOOKUP(B7821,总表!A:D,4,0),"-"))</f>
        <v>紫色</v>
      </c>
      <c r="I7821" s="6" t="str">
        <f t="shared" si="491"/>
        <v>紫色</v>
      </c>
    </row>
    <row r="7822" spans="1:9">
      <c r="A7822" s="6">
        <v>7821</v>
      </c>
      <c r="B7822" s="47" t="str">
        <f t="shared" si="488"/>
        <v>00001E8D</v>
      </c>
      <c r="C7822" s="50" t="str">
        <f>IFERROR(VLOOKUP(B7822,总表!A:B,2,0),"-")</f>
        <v>连衣套装</v>
      </c>
      <c r="D7822" s="51" t="str">
        <f t="shared" si="489"/>
        <v>连衣套装</v>
      </c>
      <c r="E7822" s="6" t="str">
        <f>IFERROR(VLOOKUP(B7822,总表!A:D,3,0),"-")</f>
        <v>浴袍</v>
      </c>
      <c r="F7822" s="6" t="str">
        <f t="shared" si="490"/>
        <v>浴袍</v>
      </c>
      <c r="H7822" s="6" t="str">
        <f>IF(IFERROR(VLOOKUP(B7822,总表!A:D,4,0),"露易")=0," ",IFERROR(VLOOKUP(B7822,总表!A:D,4,0),"-"))</f>
        <v>黑色</v>
      </c>
      <c r="I7822" s="6" t="str">
        <f t="shared" si="491"/>
        <v>黑色</v>
      </c>
    </row>
    <row r="7823" spans="1:9">
      <c r="A7823" s="6">
        <v>7822</v>
      </c>
      <c r="B7823" s="47" t="str">
        <f t="shared" si="488"/>
        <v>00001E8E</v>
      </c>
      <c r="C7823" s="50" t="str">
        <f>IFERROR(VLOOKUP(B7823,总表!A:B,2,0),"-")</f>
        <v>连衣套装</v>
      </c>
      <c r="D7823" s="51" t="str">
        <f t="shared" si="489"/>
        <v>连衣套装</v>
      </c>
      <c r="E7823" s="6" t="str">
        <f>IFERROR(VLOOKUP(B7823,总表!A:D,3,0),"-")</f>
        <v>浴袍</v>
      </c>
      <c r="F7823" s="6" t="str">
        <f t="shared" si="490"/>
        <v>浴袍</v>
      </c>
      <c r="H7823" s="6" t="str">
        <f>IF(IFERROR(VLOOKUP(B7823,总表!A:D,4,0),"露易")=0," ",IFERROR(VLOOKUP(B7823,总表!A:D,4,0),"-"))</f>
        <v>棕色</v>
      </c>
      <c r="I7823" s="6" t="str">
        <f t="shared" si="491"/>
        <v>棕色</v>
      </c>
    </row>
    <row r="7824" spans="1:9">
      <c r="A7824" s="6">
        <v>7823</v>
      </c>
      <c r="B7824" s="47" t="str">
        <f t="shared" si="488"/>
        <v>00001E8F</v>
      </c>
      <c r="C7824" s="50" t="str">
        <f>IFERROR(VLOOKUP(B7824,总表!A:B,2,0),"-")</f>
        <v>连衣套装</v>
      </c>
      <c r="D7824" s="51" t="str">
        <f t="shared" si="489"/>
        <v>连衣套装</v>
      </c>
      <c r="E7824" s="6" t="str">
        <f>IFERROR(VLOOKUP(B7824,总表!A:D,3,0),"-")</f>
        <v>睡衣</v>
      </c>
      <c r="F7824" s="6" t="str">
        <f t="shared" si="490"/>
        <v>睡衣</v>
      </c>
      <c r="H7824" s="6" t="str">
        <f>IF(IFERROR(VLOOKUP(B7824,总表!A:D,4,0),"露易")=0," ",IFERROR(VLOOKUP(B7824,总表!A:D,4,0),"-"))</f>
        <v>海军蓝</v>
      </c>
      <c r="I7824" s="6" t="str">
        <f t="shared" si="491"/>
        <v>海军蓝</v>
      </c>
    </row>
    <row r="7825" spans="1:9">
      <c r="A7825" s="6">
        <v>7824</v>
      </c>
      <c r="B7825" s="47" t="str">
        <f t="shared" si="488"/>
        <v>00001E90</v>
      </c>
      <c r="C7825" s="50" t="str">
        <f>IFERROR(VLOOKUP(B7825,总表!A:B,2,0),"-")</f>
        <v>连衣套装</v>
      </c>
      <c r="D7825" s="51" t="str">
        <f t="shared" si="489"/>
        <v>连衣套装</v>
      </c>
      <c r="E7825" s="6" t="str">
        <f>IFERROR(VLOOKUP(B7825,总表!A:D,3,0),"-")</f>
        <v>睡衣</v>
      </c>
      <c r="F7825" s="6" t="str">
        <f t="shared" si="490"/>
        <v>睡衣</v>
      </c>
      <c r="H7825" s="6" t="str">
        <f>IF(IFERROR(VLOOKUP(B7825,总表!A:D,4,0),"露易")=0," ",IFERROR(VLOOKUP(B7825,总表!A:D,4,0),"-"))</f>
        <v>灰色</v>
      </c>
      <c r="I7825" s="6" t="str">
        <f t="shared" si="491"/>
        <v>灰色</v>
      </c>
    </row>
    <row r="7826" spans="1:9">
      <c r="A7826" s="6">
        <v>7825</v>
      </c>
      <c r="B7826" s="47" t="str">
        <f t="shared" si="488"/>
        <v>00001E91</v>
      </c>
      <c r="C7826" s="50" t="str">
        <f>IFERROR(VLOOKUP(B7826,总表!A:B,2,0),"-")</f>
        <v>连衣套装</v>
      </c>
      <c r="D7826" s="51" t="str">
        <f t="shared" si="489"/>
        <v>连衣套装</v>
      </c>
      <c r="E7826" s="6" t="str">
        <f>IFERROR(VLOOKUP(B7826,总表!A:D,3,0),"-")</f>
        <v>睡衣</v>
      </c>
      <c r="F7826" s="6" t="str">
        <f t="shared" si="490"/>
        <v>睡衣</v>
      </c>
      <c r="H7826" s="51" t="str">
        <f>IF(IFERROR(VLOOKUP(B7826,总表!A:D,4,0),"露易")=0," ",IFERROR(VLOOKUP(B7826,总表!A:D,4,0),"-"))</f>
        <v>绿色</v>
      </c>
      <c r="I7826" s="51" t="str">
        <f t="shared" si="491"/>
        <v>绿色</v>
      </c>
    </row>
    <row r="7827" spans="1:9">
      <c r="A7827" s="6">
        <v>7826</v>
      </c>
      <c r="B7827" s="47" t="str">
        <f t="shared" si="488"/>
        <v>00001E92</v>
      </c>
      <c r="C7827" s="50" t="str">
        <f>IFERROR(VLOOKUP(B7827,总表!A:B,2,0),"-")</f>
        <v>连衣套装</v>
      </c>
      <c r="D7827" s="51" t="str">
        <f t="shared" si="489"/>
        <v>连衣套装</v>
      </c>
      <c r="E7827" s="6" t="str">
        <f>IFERROR(VLOOKUP(B7827,总表!A:D,3,0),"-")</f>
        <v>睡衣</v>
      </c>
      <c r="F7827" s="6" t="str">
        <f t="shared" si="490"/>
        <v>睡衣</v>
      </c>
      <c r="H7827" s="51" t="str">
        <f>IF(IFERROR(VLOOKUP(B7827,总表!A:D,4,0),"露易")=0," ",IFERROR(VLOOKUP(B7827,总表!A:D,4,0),"-"))</f>
        <v>红色</v>
      </c>
      <c r="I7827" s="51" t="str">
        <f t="shared" si="491"/>
        <v>红色</v>
      </c>
    </row>
    <row r="7828" spans="1:9">
      <c r="A7828" s="6">
        <v>7827</v>
      </c>
      <c r="B7828" s="47" t="str">
        <f t="shared" si="488"/>
        <v>00001E93</v>
      </c>
      <c r="C7828" s="50" t="str">
        <f>IFERROR(VLOOKUP(B7828,总表!A:B,2,0),"-")</f>
        <v>连衣套装</v>
      </c>
      <c r="D7828" s="51" t="str">
        <f t="shared" si="489"/>
        <v>连衣套装</v>
      </c>
      <c r="E7828" s="6" t="str">
        <f>IFERROR(VLOOKUP(B7828,总表!A:D,3,0),"-")</f>
        <v>刷毛睡衣</v>
      </c>
      <c r="F7828" s="6" t="str">
        <f t="shared" si="490"/>
        <v>刷毛睡衣</v>
      </c>
      <c r="H7828" s="6" t="str">
        <f>IF(IFERROR(VLOOKUP(B7828,总表!A:D,4,0),"露易")=0," ",IFERROR(VLOOKUP(B7828,总表!A:D,4,0),"-"))</f>
        <v>米色</v>
      </c>
      <c r="I7828" s="6" t="str">
        <f t="shared" si="491"/>
        <v>米色</v>
      </c>
    </row>
    <row r="7829" spans="1:9">
      <c r="A7829" s="6">
        <v>7828</v>
      </c>
      <c r="B7829" s="47" t="str">
        <f t="shared" si="488"/>
        <v>00001E94</v>
      </c>
      <c r="C7829" s="50" t="str">
        <f>IFERROR(VLOOKUP(B7829,总表!A:B,2,0),"-")</f>
        <v>连衣套装</v>
      </c>
      <c r="D7829" s="51" t="str">
        <f t="shared" si="489"/>
        <v>连衣套装</v>
      </c>
      <c r="E7829" s="6" t="str">
        <f>IFERROR(VLOOKUP(B7829,总表!A:D,3,0),"-")</f>
        <v>幼儿连衫裤</v>
      </c>
      <c r="F7829" s="6" t="str">
        <f t="shared" si="490"/>
        <v>幼儿连衫裤</v>
      </c>
      <c r="H7829" s="6" t="str">
        <f>IF(IFERROR(VLOOKUP(B7829,总表!A:D,4,0),"露易")=0," ",IFERROR(VLOOKUP(B7829,总表!A:D,4,0),"-"))</f>
        <v>嫩紫色</v>
      </c>
      <c r="I7829" s="6" t="str">
        <f t="shared" si="491"/>
        <v>嫩紫色</v>
      </c>
    </row>
    <row r="7830" spans="1:9">
      <c r="A7830" s="6">
        <v>7829</v>
      </c>
      <c r="B7830" s="47" t="str">
        <f t="shared" si="488"/>
        <v>00001E95</v>
      </c>
      <c r="C7830" s="50" t="str">
        <f>IFERROR(VLOOKUP(B7830,总表!A:B,2,0),"-")</f>
        <v>连衣套装</v>
      </c>
      <c r="D7830" s="51" t="str">
        <f t="shared" si="489"/>
        <v>连衣套装</v>
      </c>
      <c r="E7830" s="6" t="str">
        <f>IFERROR(VLOOKUP(B7830,总表!A:D,3,0),"-")</f>
        <v>幼儿连衫裤</v>
      </c>
      <c r="F7830" s="6" t="str">
        <f t="shared" si="490"/>
        <v>幼儿连衫裤</v>
      </c>
      <c r="H7830" s="6" t="str">
        <f>IF(IFERROR(VLOOKUP(B7830,总表!A:D,4,0),"露易")=0," ",IFERROR(VLOOKUP(B7830,总表!A:D,4,0),"-"))</f>
        <v>嫩黄色</v>
      </c>
      <c r="I7830" s="6" t="str">
        <f t="shared" si="491"/>
        <v>嫩黄色</v>
      </c>
    </row>
    <row r="7831" spans="1:9">
      <c r="A7831" s="6">
        <v>7830</v>
      </c>
      <c r="B7831" s="47" t="str">
        <f t="shared" si="488"/>
        <v>00001E96</v>
      </c>
      <c r="C7831" s="50" t="str">
        <f>IFERROR(VLOOKUP(B7831,总表!A:B,2,0),"-")</f>
        <v>连衣套装</v>
      </c>
      <c r="D7831" s="51" t="str">
        <f t="shared" si="489"/>
        <v>连衣套装</v>
      </c>
      <c r="E7831" s="6" t="str">
        <f>IFERROR(VLOOKUP(B7831,总表!A:D,3,0),"-")</f>
        <v>幼儿连衫裤</v>
      </c>
      <c r="F7831" s="6" t="str">
        <f t="shared" si="490"/>
        <v>幼儿连衫裤</v>
      </c>
      <c r="H7831" s="6" t="str">
        <f>IF(IFERROR(VLOOKUP(B7831,总表!A:D,4,0),"露易")=0," ",IFERROR(VLOOKUP(B7831,总表!A:D,4,0),"-"))</f>
        <v>嫩绿色</v>
      </c>
      <c r="I7831" s="6" t="str">
        <f t="shared" si="491"/>
        <v>嫩绿色</v>
      </c>
    </row>
    <row r="7832" spans="1:9">
      <c r="A7832" s="6">
        <v>7831</v>
      </c>
      <c r="B7832" s="47" t="str">
        <f t="shared" si="488"/>
        <v>00001E97</v>
      </c>
      <c r="C7832" s="50" t="str">
        <f>IFERROR(VLOOKUP(B7832,总表!A:B,2,0),"-")</f>
        <v>连衣套装</v>
      </c>
      <c r="D7832" s="51" t="str">
        <f t="shared" si="489"/>
        <v>连衣套装</v>
      </c>
      <c r="E7832" s="6" t="str">
        <f>IFERROR(VLOOKUP(B7832,总表!A:D,3,0),"-")</f>
        <v>幼儿连衫裤</v>
      </c>
      <c r="F7832" s="6" t="str">
        <f t="shared" si="490"/>
        <v>幼儿连衫裤</v>
      </c>
      <c r="H7832" s="6" t="str">
        <f>IF(IFERROR(VLOOKUP(B7832,总表!A:D,4,0),"露易")=0," ",IFERROR(VLOOKUP(B7832,总表!A:D,4,0),"-"))</f>
        <v>嫩粉红色</v>
      </c>
      <c r="I7832" s="6" t="str">
        <f t="shared" si="491"/>
        <v>嫩粉红色</v>
      </c>
    </row>
    <row r="7833" spans="1:9">
      <c r="A7833" s="6">
        <v>7832</v>
      </c>
      <c r="B7833" s="47" t="str">
        <f t="shared" si="488"/>
        <v>00001E98</v>
      </c>
      <c r="C7833" s="50" t="str">
        <f>IFERROR(VLOOKUP(B7833,总表!A:B,2,0),"-")</f>
        <v>连衣套装</v>
      </c>
      <c r="D7833" s="51" t="str">
        <f t="shared" si="489"/>
        <v>连衣套装</v>
      </c>
      <c r="E7833" s="6" t="str">
        <f>IFERROR(VLOOKUP(B7833,总表!A:D,3,0),"-")</f>
        <v>幼儿连衫裤</v>
      </c>
      <c r="F7833" s="6" t="str">
        <f t="shared" si="490"/>
        <v>幼儿连衫裤</v>
      </c>
      <c r="H7833" s="6" t="str">
        <f>IF(IFERROR(VLOOKUP(B7833,总表!A:D,4,0),"露易")=0," ",IFERROR(VLOOKUP(B7833,总表!A:D,4,0),"-"))</f>
        <v>嫩灰色</v>
      </c>
      <c r="I7833" s="6" t="str">
        <f t="shared" si="491"/>
        <v>嫩灰色</v>
      </c>
    </row>
    <row r="7834" spans="1:9">
      <c r="A7834" s="6">
        <v>7833</v>
      </c>
      <c r="B7834" s="47" t="str">
        <f t="shared" si="488"/>
        <v>00001E99</v>
      </c>
      <c r="C7834" s="50" t="str">
        <f>IFERROR(VLOOKUP(B7834,总表!A:B,2,0),"-")</f>
        <v>连衣套装</v>
      </c>
      <c r="D7834" s="51" t="str">
        <f t="shared" si="489"/>
        <v>连衣套装</v>
      </c>
      <c r="E7834" s="6" t="str">
        <f>IFERROR(VLOOKUP(B7834,总表!A:D,3,0),"-")</f>
        <v>幼儿连衫裤</v>
      </c>
      <c r="F7834" s="6" t="str">
        <f t="shared" si="490"/>
        <v>幼儿连衫裤</v>
      </c>
      <c r="H7834" s="6" t="str">
        <f>IF(IFERROR(VLOOKUP(B7834,总表!A:D,4,0),"露易")=0," ",IFERROR(VLOOKUP(B7834,总表!A:D,4,0),"-"))</f>
        <v>嫩蓝色</v>
      </c>
      <c r="I7834" s="6" t="str">
        <f t="shared" si="491"/>
        <v>嫩蓝色</v>
      </c>
    </row>
    <row r="7835" spans="1:9">
      <c r="A7835" s="6">
        <v>7834</v>
      </c>
      <c r="B7835" s="47" t="str">
        <f t="shared" si="488"/>
        <v>00001E9A</v>
      </c>
      <c r="C7835" s="50" t="str">
        <f>IFERROR(VLOOKUP(B7835,总表!A:B,2,0),"-")</f>
        <v>连衣套装</v>
      </c>
      <c r="D7835" s="51" t="str">
        <f t="shared" si="489"/>
        <v>连衣套装</v>
      </c>
      <c r="E7835" s="6" t="str">
        <f>IFERROR(VLOOKUP(B7835,总表!A:D,3,0),"-")</f>
        <v>幼儿连衫裤</v>
      </c>
      <c r="F7835" s="6" t="str">
        <f t="shared" si="490"/>
        <v>幼儿连衫裤</v>
      </c>
      <c r="H7835" s="6" t="str">
        <f>IF(IFERROR(VLOOKUP(B7835,总表!A:D,4,0),"露易")=0," ",IFERROR(VLOOKUP(B7835,总表!A:D,4,0),"-"))</f>
        <v>嫩橘色</v>
      </c>
      <c r="I7835" s="6" t="str">
        <f t="shared" si="491"/>
        <v>嫩橘色</v>
      </c>
    </row>
    <row r="7836" spans="1:9">
      <c r="A7836" s="6">
        <v>7835</v>
      </c>
      <c r="B7836" s="47" t="str">
        <f t="shared" si="488"/>
        <v>00001E9B</v>
      </c>
      <c r="C7836" s="47" t="str">
        <f>IFERROR(VLOOKUP(B7836,总表!A:B,2,0),"-")</f>
        <v>-</v>
      </c>
      <c r="D7836" s="6" t="str">
        <f t="shared" si="489"/>
        <v>-</v>
      </c>
      <c r="E7836" s="6" t="str">
        <f>IFERROR(VLOOKUP(B7836,总表!A:D,3,0),"-")</f>
        <v>-</v>
      </c>
      <c r="F7836" s="6" t="str">
        <f t="shared" si="490"/>
        <v>-</v>
      </c>
      <c r="H7836" s="6" t="str">
        <f>IF(IFERROR(VLOOKUP(B7836,总表!A:D,4,0),"露易")=0," ",IFERROR(VLOOKUP(B7836,总表!A:D,4,0),"-"))</f>
        <v>-</v>
      </c>
      <c r="I7836" s="6" t="str">
        <f t="shared" si="491"/>
        <v>-</v>
      </c>
    </row>
    <row r="7837" spans="1:9">
      <c r="A7837" s="6">
        <v>7836</v>
      </c>
      <c r="B7837" s="47" t="str">
        <f t="shared" si="488"/>
        <v>00001E9C</v>
      </c>
      <c r="C7837" s="50" t="str">
        <f>IFERROR(VLOOKUP(B7837,总表!A:B,2,0),"-")</f>
        <v>鱼模型</v>
      </c>
      <c r="D7837" s="51" t="str">
        <f t="shared" si="489"/>
        <v>鱼模型</v>
      </c>
      <c r="E7837" s="51" t="str">
        <f>IFERROR(VLOOKUP(B7837,总表!A:D,3,0),"-")</f>
        <v>狮子鱼模型</v>
      </c>
      <c r="F7837" s="51" t="str">
        <f t="shared" si="490"/>
        <v>狮子鱼模型</v>
      </c>
      <c r="H7837" s="6" t="str">
        <f>IF(IFERROR(VLOOKUP(B7837,总表!A:D,4,0),"露易")=0," ",IFERROR(VLOOKUP(B7837,总表!A:D,4,0),"-"))</f>
        <v> </v>
      </c>
      <c r="I7837" s="6" t="str">
        <f t="shared" si="491"/>
        <v> </v>
      </c>
    </row>
    <row r="7838" spans="1:9">
      <c r="A7838" s="6">
        <v>7837</v>
      </c>
      <c r="B7838" s="47" t="str">
        <f t="shared" si="488"/>
        <v>00001E9D</v>
      </c>
      <c r="C7838" s="50" t="str">
        <f>IFERROR(VLOOKUP(B7838,总表!A:B,2,0),"-")</f>
        <v>鱼模型</v>
      </c>
      <c r="D7838" s="51" t="str">
        <f t="shared" si="489"/>
        <v>鱼模型</v>
      </c>
      <c r="E7838" s="6" t="str">
        <f>IFERROR(VLOOKUP(B7838,总表!A:D,3,0),"-")</f>
        <v>黄金河虎模型</v>
      </c>
      <c r="F7838" s="6" t="str">
        <f t="shared" si="490"/>
        <v>黄金河虎模型</v>
      </c>
      <c r="H7838" s="6" t="str">
        <f>IF(IFERROR(VLOOKUP(B7838,总表!A:D,4,0),"露易")=0," ",IFERROR(VLOOKUP(B7838,总表!A:D,4,0),"-"))</f>
        <v> </v>
      </c>
      <c r="I7838" s="6" t="str">
        <f t="shared" si="491"/>
        <v> </v>
      </c>
    </row>
    <row r="7839" spans="1:9">
      <c r="A7839" s="6">
        <v>7838</v>
      </c>
      <c r="B7839" s="47" t="str">
        <f t="shared" si="488"/>
        <v>00001E9E</v>
      </c>
      <c r="C7839" s="50" t="str">
        <f>IFERROR(VLOOKUP(B7839,总表!A:B,2,0),"-")</f>
        <v>摆设类</v>
      </c>
      <c r="D7839" s="51" t="str">
        <f t="shared" si="489"/>
        <v>摆设类</v>
      </c>
      <c r="E7839" s="51" t="str">
        <f>IFERROR(VLOOKUP(B7839,总表!A:D,3,0),"-")</f>
        <v>鱿鱼型保冷箱</v>
      </c>
      <c r="F7839" s="51" t="str">
        <f t="shared" si="490"/>
        <v>鱿鱼型保冷箱</v>
      </c>
      <c r="H7839" s="6" t="str">
        <f>IF(IFERROR(VLOOKUP(B7839,总表!A:D,4,0),"露易")=0," ",IFERROR(VLOOKUP(B7839,总表!A:D,4,0),"-"))</f>
        <v> </v>
      </c>
      <c r="I7839" s="6" t="str">
        <f t="shared" si="491"/>
        <v> </v>
      </c>
    </row>
    <row r="7840" spans="1:9">
      <c r="A7840" s="6">
        <v>7839</v>
      </c>
      <c r="B7840" s="47" t="str">
        <f t="shared" si="488"/>
        <v>00001E9F</v>
      </c>
      <c r="C7840" s="50" t="str">
        <f>IFERROR(VLOOKUP(B7840,总表!A:B,2,0),"-")</f>
        <v>摆设类</v>
      </c>
      <c r="D7840" s="51" t="str">
        <f t="shared" si="489"/>
        <v>摆设类</v>
      </c>
      <c r="E7840" s="51" t="str">
        <f>IFERROR(VLOOKUP(B7840,总表!A:D,3,0),"-")</f>
        <v>蚂蚁观察箱</v>
      </c>
      <c r="F7840" s="51" t="str">
        <f t="shared" si="490"/>
        <v>蚂蚁观察箱</v>
      </c>
      <c r="H7840" s="6" t="str">
        <f>IF(IFERROR(VLOOKUP(B7840,总表!A:D,4,0),"露易")=0," ",IFERROR(VLOOKUP(B7840,总表!A:D,4,0),"-"))</f>
        <v> </v>
      </c>
      <c r="I7840" s="6" t="str">
        <f t="shared" si="491"/>
        <v> </v>
      </c>
    </row>
    <row r="7841" spans="1:9">
      <c r="A7841" s="6">
        <v>7840</v>
      </c>
      <c r="B7841" s="47" t="str">
        <f t="shared" si="488"/>
        <v>00001EA0</v>
      </c>
      <c r="C7841" s="47" t="str">
        <f>IFERROR(VLOOKUP(B7841,总表!A:B,2,0),"-")</f>
        <v>-</v>
      </c>
      <c r="D7841" s="6" t="str">
        <f t="shared" si="489"/>
        <v>-</v>
      </c>
      <c r="E7841" s="6" t="str">
        <f>IFERROR(VLOOKUP(B7841,总表!A:D,3,0),"-")</f>
        <v>-</v>
      </c>
      <c r="F7841" s="6" t="str">
        <f t="shared" si="490"/>
        <v>-</v>
      </c>
      <c r="H7841" s="6" t="str">
        <f>IF(IFERROR(VLOOKUP(B7841,总表!A:D,4,0),"露易")=0," ",IFERROR(VLOOKUP(B7841,总表!A:D,4,0),"-"))</f>
        <v>-</v>
      </c>
      <c r="I7841" s="6" t="str">
        <f t="shared" si="491"/>
        <v>-</v>
      </c>
    </row>
    <row r="7842" spans="1:9">
      <c r="A7842" s="6">
        <v>7841</v>
      </c>
      <c r="B7842" s="47" t="str">
        <f t="shared" si="488"/>
        <v>00001EA1</v>
      </c>
      <c r="C7842" s="47" t="str">
        <f>IFERROR(VLOOKUP(B7842,总表!A:B,2,0),"-")</f>
        <v>上衣</v>
      </c>
      <c r="D7842" s="6" t="str">
        <f t="shared" si="489"/>
        <v>上衣</v>
      </c>
      <c r="E7842" s="6" t="str">
        <f>IFERROR(VLOOKUP(B7842,总表!A:D,3,0),"-")</f>
        <v>大片雪花毛衣</v>
      </c>
      <c r="F7842" s="6" t="str">
        <f t="shared" si="490"/>
        <v>大片雪花毛衣</v>
      </c>
      <c r="H7842" s="6" t="str">
        <f>IF(IFERROR(VLOOKUP(B7842,总表!A:D,4,0),"露易")=0," ",IFERROR(VLOOKUP(B7842,总表!A:D,4,0),"-"))</f>
        <v>浅蓝色</v>
      </c>
      <c r="I7842" s="6" t="str">
        <f t="shared" si="491"/>
        <v>浅蓝色</v>
      </c>
    </row>
    <row r="7843" spans="1:9">
      <c r="A7843" s="6">
        <v>7842</v>
      </c>
      <c r="B7843" s="47" t="str">
        <f t="shared" si="488"/>
        <v>00001EA2</v>
      </c>
      <c r="C7843" s="47" t="str">
        <f>IFERROR(VLOOKUP(B7843,总表!A:B,2,0),"-")</f>
        <v>上衣</v>
      </c>
      <c r="D7843" s="6" t="str">
        <f t="shared" si="489"/>
        <v>上衣</v>
      </c>
      <c r="E7843" s="6" t="str">
        <f>IFERROR(VLOOKUP(B7843,总表!A:D,3,0),"-")</f>
        <v>花朵针织衫</v>
      </c>
      <c r="F7843" s="6" t="str">
        <f t="shared" si="490"/>
        <v>花朵针织衫</v>
      </c>
      <c r="H7843" s="51" t="str">
        <f>IF(IFERROR(VLOOKUP(B7843,总表!A:D,4,0),"露易")=0," ",IFERROR(VLOOKUP(B7843,总表!A:D,4,0),"-"))</f>
        <v>绿色</v>
      </c>
      <c r="I7843" s="51" t="str">
        <f t="shared" si="491"/>
        <v>绿色</v>
      </c>
    </row>
    <row r="7844" spans="1:9">
      <c r="A7844" s="6">
        <v>7843</v>
      </c>
      <c r="B7844" s="47" t="str">
        <f t="shared" si="488"/>
        <v>00001EA3</v>
      </c>
      <c r="C7844" s="47" t="str">
        <f>IFERROR(VLOOKUP(B7844,总表!A:B,2,0),"-")</f>
        <v>上衣</v>
      </c>
      <c r="D7844" s="6" t="str">
        <f t="shared" si="489"/>
        <v>上衣</v>
      </c>
      <c r="E7844" s="6" t="str">
        <f>IFERROR(VLOOKUP(B7844,总表!A:D,3,0),"-")</f>
        <v>花朵针织衫</v>
      </c>
      <c r="F7844" s="6" t="str">
        <f t="shared" si="490"/>
        <v>花朵针织衫</v>
      </c>
      <c r="H7844" s="6" t="str">
        <f>IF(IFERROR(VLOOKUP(B7844,总表!A:D,4,0),"露易")=0," ",IFERROR(VLOOKUP(B7844,总表!A:D,4,0),"-"))</f>
        <v>白色</v>
      </c>
      <c r="I7844" s="6" t="str">
        <f t="shared" si="491"/>
        <v>白色</v>
      </c>
    </row>
    <row r="7845" spans="1:9">
      <c r="A7845" s="6">
        <v>7844</v>
      </c>
      <c r="B7845" s="47" t="str">
        <f t="shared" si="488"/>
        <v>00001EA4</v>
      </c>
      <c r="C7845" s="47" t="str">
        <f>IFERROR(VLOOKUP(B7845,总表!A:B,2,0),"-")</f>
        <v>上衣</v>
      </c>
      <c r="D7845" s="6" t="str">
        <f t="shared" si="489"/>
        <v>上衣</v>
      </c>
      <c r="E7845" s="6" t="str">
        <f>IFERROR(VLOOKUP(B7845,总表!A:D,3,0),"-")</f>
        <v>花朵针织衫</v>
      </c>
      <c r="F7845" s="6" t="str">
        <f t="shared" si="490"/>
        <v>花朵针织衫</v>
      </c>
      <c r="H7845" s="6" t="str">
        <f>IF(IFERROR(VLOOKUP(B7845,总表!A:D,4,0),"露易")=0," ",IFERROR(VLOOKUP(B7845,总表!A:D,4,0),"-"))</f>
        <v>黄色</v>
      </c>
      <c r="I7845" s="6" t="str">
        <f t="shared" si="491"/>
        <v>黄色</v>
      </c>
    </row>
    <row r="7846" spans="1:9">
      <c r="A7846" s="6">
        <v>7845</v>
      </c>
      <c r="B7846" s="47" t="str">
        <f t="shared" si="488"/>
        <v>00001EA5</v>
      </c>
      <c r="C7846" s="50" t="str">
        <f>IFERROR(VLOOKUP(B7846,总表!A:B,2,0),"-")</f>
        <v>摆设类</v>
      </c>
      <c r="D7846" s="51" t="str">
        <f t="shared" si="489"/>
        <v>摆设类</v>
      </c>
      <c r="E7846" s="51" t="str">
        <f>IFERROR(VLOOKUP(B7846,总表!A:D,3,0),"-")</f>
        <v>单杠架</v>
      </c>
      <c r="F7846" s="51" t="str">
        <f t="shared" si="490"/>
        <v>单杠架</v>
      </c>
      <c r="H7846" s="6" t="str">
        <f>IF(IFERROR(VLOOKUP(B7846,总表!A:D,4,0),"露易")=0," ",IFERROR(VLOOKUP(B7846,总表!A:D,4,0),"-"))</f>
        <v> </v>
      </c>
      <c r="I7846" s="6" t="str">
        <f t="shared" si="491"/>
        <v> </v>
      </c>
    </row>
    <row r="7847" spans="1:9">
      <c r="A7847" s="6">
        <v>7846</v>
      </c>
      <c r="B7847" s="47" t="str">
        <f t="shared" si="488"/>
        <v>00001EA6</v>
      </c>
      <c r="C7847" s="47" t="str">
        <f>IFERROR(VLOOKUP(B7847,总表!A:B,2,0),"-")</f>
        <v>上衣</v>
      </c>
      <c r="D7847" s="6" t="str">
        <f t="shared" si="489"/>
        <v>上衣</v>
      </c>
      <c r="E7847" s="6" t="str">
        <f>IFERROR(VLOOKUP(B7847,总表!A:D,3,0),"-")</f>
        <v>圣诞毛衣</v>
      </c>
      <c r="F7847" s="6" t="str">
        <f t="shared" si="490"/>
        <v>圣诞毛衣</v>
      </c>
      <c r="H7847" s="51" t="str">
        <f>IF(IFERROR(VLOOKUP(B7847,总表!A:D,4,0),"露易")=0," ",IFERROR(VLOOKUP(B7847,总表!A:D,4,0),"-"))</f>
        <v>红色</v>
      </c>
      <c r="I7847" s="51" t="str">
        <f t="shared" si="491"/>
        <v>红色</v>
      </c>
    </row>
    <row r="7848" spans="1:9">
      <c r="A7848" s="6">
        <v>7847</v>
      </c>
      <c r="B7848" s="47" t="str">
        <f t="shared" si="488"/>
        <v>00001EA7</v>
      </c>
      <c r="C7848" s="47" t="str">
        <f>IFERROR(VLOOKUP(B7848,总表!A:B,2,0),"-")</f>
        <v>上衣</v>
      </c>
      <c r="D7848" s="6" t="str">
        <f t="shared" si="489"/>
        <v>上衣</v>
      </c>
      <c r="E7848" s="6" t="str">
        <f>IFERROR(VLOOKUP(B7848,总表!A:D,3,0),"-")</f>
        <v>圣诞毛衣</v>
      </c>
      <c r="F7848" s="6" t="str">
        <f t="shared" si="490"/>
        <v>圣诞毛衣</v>
      </c>
      <c r="H7848" s="51" t="str">
        <f>IF(IFERROR(VLOOKUP(B7848,总表!A:D,4,0),"露易")=0," ",IFERROR(VLOOKUP(B7848,总表!A:D,4,0),"-"))</f>
        <v>蓝色</v>
      </c>
      <c r="I7848" s="51" t="str">
        <f t="shared" si="491"/>
        <v>蓝色</v>
      </c>
    </row>
    <row r="7849" spans="1:9">
      <c r="A7849" s="6">
        <v>7848</v>
      </c>
      <c r="B7849" s="47" t="str">
        <f t="shared" si="488"/>
        <v>00001EA8</v>
      </c>
      <c r="C7849" s="47" t="str">
        <f>IFERROR(VLOOKUP(B7849,总表!A:B,2,0),"-")</f>
        <v>上衣</v>
      </c>
      <c r="D7849" s="6" t="str">
        <f t="shared" si="489"/>
        <v>上衣</v>
      </c>
      <c r="E7849" s="6" t="str">
        <f>IFERROR(VLOOKUP(B7849,总表!A:D,3,0),"-")</f>
        <v>民族风针织衫</v>
      </c>
      <c r="F7849" s="6" t="str">
        <f t="shared" si="490"/>
        <v>民族风针织衫</v>
      </c>
      <c r="H7849" s="6" t="str">
        <f>IF(IFERROR(VLOOKUP(B7849,总表!A:D,4,0),"露易")=0," ",IFERROR(VLOOKUP(B7849,总表!A:D,4,0),"-"))</f>
        <v>棕色</v>
      </c>
      <c r="I7849" s="6" t="str">
        <f t="shared" si="491"/>
        <v>棕色</v>
      </c>
    </row>
    <row r="7850" spans="1:9">
      <c r="A7850" s="6">
        <v>7849</v>
      </c>
      <c r="B7850" s="47" t="str">
        <f t="shared" si="488"/>
        <v>00001EA9</v>
      </c>
      <c r="C7850" s="47" t="str">
        <f>IFERROR(VLOOKUP(B7850,总表!A:B,2,0),"-")</f>
        <v>上衣</v>
      </c>
      <c r="D7850" s="6" t="str">
        <f t="shared" si="489"/>
        <v>上衣</v>
      </c>
      <c r="E7850" s="6" t="str">
        <f>IFERROR(VLOOKUP(B7850,总表!A:D,3,0),"-")</f>
        <v>民族风针织衫</v>
      </c>
      <c r="F7850" s="6" t="str">
        <f t="shared" si="490"/>
        <v>民族风针织衫</v>
      </c>
      <c r="H7850" s="51" t="str">
        <f>IF(IFERROR(VLOOKUP(B7850,总表!A:D,4,0),"露易")=0," ",IFERROR(VLOOKUP(B7850,总表!A:D,4,0),"-"))</f>
        <v>蓝色</v>
      </c>
      <c r="I7850" s="51" t="str">
        <f t="shared" si="491"/>
        <v>蓝色</v>
      </c>
    </row>
    <row r="7851" spans="1:9">
      <c r="A7851" s="6">
        <v>7850</v>
      </c>
      <c r="B7851" s="47" t="str">
        <f t="shared" si="488"/>
        <v>00001EAA</v>
      </c>
      <c r="C7851" s="47" t="str">
        <f>IFERROR(VLOOKUP(B7851,总表!A:B,2,0),"-")</f>
        <v>上衣</v>
      </c>
      <c r="D7851" s="6" t="str">
        <f t="shared" si="489"/>
        <v>上衣</v>
      </c>
      <c r="E7851" s="51" t="str">
        <f>IFERROR(VLOOKUP(B7851,总表!A:D,3,0),"-")</f>
        <v>图纹刷毛上衣</v>
      </c>
      <c r="F7851" s="51" t="str">
        <f t="shared" si="490"/>
        <v>图纹刷毛上衣</v>
      </c>
      <c r="H7851" s="51" t="str">
        <f>IF(IFERROR(VLOOKUP(B7851,总表!A:D,4,0),"露易")=0," ",IFERROR(VLOOKUP(B7851,总表!A:D,4,0),"-"))</f>
        <v>蓝色</v>
      </c>
      <c r="I7851" s="51" t="str">
        <f t="shared" si="491"/>
        <v>蓝色</v>
      </c>
    </row>
    <row r="7852" spans="1:9">
      <c r="A7852" s="6">
        <v>7851</v>
      </c>
      <c r="B7852" s="47" t="str">
        <f t="shared" si="488"/>
        <v>00001EAB</v>
      </c>
      <c r="C7852" s="47" t="str">
        <f>IFERROR(VLOOKUP(B7852,总表!A:B,2,0),"-")</f>
        <v>上衣</v>
      </c>
      <c r="D7852" s="6" t="str">
        <f t="shared" si="489"/>
        <v>上衣</v>
      </c>
      <c r="E7852" s="51" t="str">
        <f>IFERROR(VLOOKUP(B7852,总表!A:D,3,0),"-")</f>
        <v>图纹刷毛上衣</v>
      </c>
      <c r="F7852" s="51" t="str">
        <f t="shared" si="490"/>
        <v>图纹刷毛上衣</v>
      </c>
      <c r="H7852" s="6" t="str">
        <f>IF(IFERROR(VLOOKUP(B7852,总表!A:D,4,0),"露易")=0," ",IFERROR(VLOOKUP(B7852,总表!A:D,4,0),"-"))</f>
        <v>棕色</v>
      </c>
      <c r="I7852" s="6" t="str">
        <f t="shared" si="491"/>
        <v>棕色</v>
      </c>
    </row>
    <row r="7853" spans="1:9">
      <c r="A7853" s="6">
        <v>7852</v>
      </c>
      <c r="B7853" s="47" t="str">
        <f t="shared" si="488"/>
        <v>00001EAC</v>
      </c>
      <c r="C7853" s="47" t="str">
        <f>IFERROR(VLOOKUP(B7853,总表!A:B,2,0),"-")</f>
        <v>上衣</v>
      </c>
      <c r="D7853" s="6" t="str">
        <f t="shared" si="489"/>
        <v>上衣</v>
      </c>
      <c r="E7853" s="51" t="str">
        <f>IFERROR(VLOOKUP(B7853,总表!A:D,3,0),"-")</f>
        <v>图纹刷毛上衣</v>
      </c>
      <c r="F7853" s="51" t="str">
        <f t="shared" si="490"/>
        <v>图纹刷毛上衣</v>
      </c>
      <c r="H7853" s="6" t="str">
        <f>IF(IFERROR(VLOOKUP(B7853,总表!A:D,4,0),"露易")=0," ",IFERROR(VLOOKUP(B7853,总表!A:D,4,0),"-"))</f>
        <v>紫色</v>
      </c>
      <c r="I7853" s="6" t="str">
        <f t="shared" si="491"/>
        <v>紫色</v>
      </c>
    </row>
    <row r="7854" spans="1:9">
      <c r="A7854" s="6">
        <v>7853</v>
      </c>
      <c r="B7854" s="47" t="str">
        <f t="shared" si="488"/>
        <v>00001EAD</v>
      </c>
      <c r="C7854" s="47" t="str">
        <f>IFERROR(VLOOKUP(B7854,总表!A:B,2,0),"-")</f>
        <v>上衣</v>
      </c>
      <c r="D7854" s="6" t="str">
        <f t="shared" si="489"/>
        <v>上衣</v>
      </c>
      <c r="E7854" s="51" t="str">
        <f>IFERROR(VLOOKUP(B7854,总表!A:D,3,0),"-")</f>
        <v>图纹刷毛上衣</v>
      </c>
      <c r="F7854" s="51" t="str">
        <f t="shared" si="490"/>
        <v>图纹刷毛上衣</v>
      </c>
      <c r="H7854" s="51" t="str">
        <f>IF(IFERROR(VLOOKUP(B7854,总表!A:D,4,0),"露易")=0," ",IFERROR(VLOOKUP(B7854,总表!A:D,4,0),"-"))</f>
        <v>绿色</v>
      </c>
      <c r="I7854" s="51" t="str">
        <f t="shared" si="491"/>
        <v>绿色</v>
      </c>
    </row>
    <row r="7855" spans="1:9">
      <c r="A7855" s="6">
        <v>7854</v>
      </c>
      <c r="B7855" s="47" t="str">
        <f t="shared" si="488"/>
        <v>00001EAE</v>
      </c>
      <c r="C7855" s="47" t="str">
        <f>IFERROR(VLOOKUP(B7855,总表!A:B,2,0),"-")</f>
        <v>上衣</v>
      </c>
      <c r="D7855" s="6" t="str">
        <f t="shared" si="489"/>
        <v>上衣</v>
      </c>
      <c r="E7855" s="6" t="str">
        <f>IFERROR(VLOOKUP(B7855,总表!A:D,3,0),"-")</f>
        <v>品位高雅毛衣</v>
      </c>
      <c r="F7855" s="6" t="str">
        <f t="shared" si="490"/>
        <v>品位高雅毛衣</v>
      </c>
      <c r="H7855" s="6" t="str">
        <f>IF(IFERROR(VLOOKUP(B7855,总表!A:D,4,0),"露易")=0," ",IFERROR(VLOOKUP(B7855,总表!A:D,4,0),"-"))</f>
        <v>黄色</v>
      </c>
      <c r="I7855" s="6" t="str">
        <f t="shared" si="491"/>
        <v>黄色</v>
      </c>
    </row>
    <row r="7856" spans="1:9">
      <c r="A7856" s="6">
        <v>7855</v>
      </c>
      <c r="B7856" s="47" t="str">
        <f t="shared" si="488"/>
        <v>00001EAF</v>
      </c>
      <c r="C7856" s="47" t="str">
        <f>IFERROR(VLOOKUP(B7856,总表!A:B,2,0),"-")</f>
        <v>上衣</v>
      </c>
      <c r="D7856" s="6" t="str">
        <f t="shared" si="489"/>
        <v>上衣</v>
      </c>
      <c r="E7856" s="6" t="str">
        <f>IFERROR(VLOOKUP(B7856,总表!A:D,3,0),"-")</f>
        <v>品位高雅毛衣</v>
      </c>
      <c r="F7856" s="6" t="str">
        <f t="shared" si="490"/>
        <v>品位高雅毛衣</v>
      </c>
      <c r="H7856" s="6" t="str">
        <f>IF(IFERROR(VLOOKUP(B7856,总表!A:D,4,0),"露易")=0," ",IFERROR(VLOOKUP(B7856,总表!A:D,4,0),"-"))</f>
        <v>白色</v>
      </c>
      <c r="I7856" s="6" t="str">
        <f t="shared" si="491"/>
        <v>白色</v>
      </c>
    </row>
    <row r="7857" spans="1:9">
      <c r="A7857" s="6">
        <v>7856</v>
      </c>
      <c r="B7857" s="47" t="str">
        <f t="shared" si="488"/>
        <v>00001EB0</v>
      </c>
      <c r="C7857" s="47" t="str">
        <f>IFERROR(VLOOKUP(B7857,总表!A:B,2,0),"-")</f>
        <v>上衣</v>
      </c>
      <c r="D7857" s="6" t="str">
        <f t="shared" si="489"/>
        <v>上衣</v>
      </c>
      <c r="E7857" s="6" t="str">
        <f>IFERROR(VLOOKUP(B7857,总表!A:D,3,0),"-")</f>
        <v>品位高雅毛衣</v>
      </c>
      <c r="F7857" s="6" t="str">
        <f t="shared" si="490"/>
        <v>品位高雅毛衣</v>
      </c>
      <c r="H7857" s="51" t="str">
        <f>IF(IFERROR(VLOOKUP(B7857,总表!A:D,4,0),"露易")=0," ",IFERROR(VLOOKUP(B7857,总表!A:D,4,0),"-"))</f>
        <v>蓝色</v>
      </c>
      <c r="I7857" s="51" t="str">
        <f t="shared" si="491"/>
        <v>蓝色</v>
      </c>
    </row>
    <row r="7858" spans="1:9">
      <c r="A7858" s="6">
        <v>7857</v>
      </c>
      <c r="B7858" s="47" t="str">
        <f t="shared" si="488"/>
        <v>00001EB1</v>
      </c>
      <c r="C7858" s="47" t="str">
        <f>IFERROR(VLOOKUP(B7858,总表!A:B,2,0),"-")</f>
        <v>上衣</v>
      </c>
      <c r="D7858" s="6" t="str">
        <f t="shared" si="489"/>
        <v>上衣</v>
      </c>
      <c r="E7858" s="51" t="str">
        <f>IFERROR(VLOOKUP(B7858,总表!A:D,3,0),"-")</f>
        <v>鲜艳针织罩衫</v>
      </c>
      <c r="F7858" s="51" t="str">
        <f t="shared" si="490"/>
        <v>鲜艳针织罩衫</v>
      </c>
      <c r="H7858" s="51" t="str">
        <f>IF(IFERROR(VLOOKUP(B7858,总表!A:D,4,0),"露易")=0," ",IFERROR(VLOOKUP(B7858,总表!A:D,4,0),"-"))</f>
        <v>蓝色</v>
      </c>
      <c r="I7858" s="51" t="str">
        <f t="shared" si="491"/>
        <v>蓝色</v>
      </c>
    </row>
    <row r="7859" spans="1:9">
      <c r="A7859" s="6">
        <v>7858</v>
      </c>
      <c r="B7859" s="47" t="str">
        <f t="shared" si="488"/>
        <v>00001EB2</v>
      </c>
      <c r="C7859" s="47" t="str">
        <f>IFERROR(VLOOKUP(B7859,总表!A:B,2,0),"-")</f>
        <v>上衣</v>
      </c>
      <c r="D7859" s="6" t="str">
        <f t="shared" si="489"/>
        <v>上衣</v>
      </c>
      <c r="E7859" s="6" t="str">
        <f>IFERROR(VLOOKUP(B7859,总表!A:D,3,0),"-")</f>
        <v>斗篷造型针织衫</v>
      </c>
      <c r="F7859" s="6" t="str">
        <f t="shared" si="490"/>
        <v>斗篷造型针织衫</v>
      </c>
      <c r="H7859" s="6" t="str">
        <f>IF(IFERROR(VLOOKUP(B7859,总表!A:D,4,0),"露易")=0," ",IFERROR(VLOOKUP(B7859,总表!A:D,4,0),"-"))</f>
        <v>孔雀蓝</v>
      </c>
      <c r="I7859" s="6" t="str">
        <f t="shared" si="491"/>
        <v>孔雀蓝</v>
      </c>
    </row>
    <row r="7860" spans="1:9">
      <c r="A7860" s="6">
        <v>7859</v>
      </c>
      <c r="B7860" s="47" t="str">
        <f t="shared" si="488"/>
        <v>00001EB3</v>
      </c>
      <c r="C7860" s="47" t="str">
        <f>IFERROR(VLOOKUP(B7860,总表!A:B,2,0),"-")</f>
        <v>上衣</v>
      </c>
      <c r="D7860" s="6" t="str">
        <f t="shared" si="489"/>
        <v>上衣</v>
      </c>
      <c r="E7860" s="6" t="str">
        <f>IFERROR(VLOOKUP(B7860,总表!A:D,3,0),"-")</f>
        <v>斗篷造型针织衫</v>
      </c>
      <c r="F7860" s="6" t="str">
        <f t="shared" si="490"/>
        <v>斗篷造型针织衫</v>
      </c>
      <c r="H7860" s="6" t="str">
        <f>IF(IFERROR(VLOOKUP(B7860,总表!A:D,4,0),"露易")=0," ",IFERROR(VLOOKUP(B7860,总表!A:D,4,0),"-"))</f>
        <v>橘色</v>
      </c>
      <c r="I7860" s="6" t="str">
        <f t="shared" si="491"/>
        <v>橘色</v>
      </c>
    </row>
    <row r="7861" spans="1:9">
      <c r="A7861" s="6">
        <v>7860</v>
      </c>
      <c r="B7861" s="47" t="str">
        <f t="shared" si="488"/>
        <v>00001EB4</v>
      </c>
      <c r="C7861" s="47" t="str">
        <f>IFERROR(VLOOKUP(B7861,总表!A:B,2,0),"-")</f>
        <v>上衣</v>
      </c>
      <c r="D7861" s="6" t="str">
        <f t="shared" si="489"/>
        <v>上衣</v>
      </c>
      <c r="E7861" s="6" t="str">
        <f>IFERROR(VLOOKUP(B7861,总表!A:D,3,0),"-")</f>
        <v>斗篷造型针织衫</v>
      </c>
      <c r="F7861" s="6" t="str">
        <f t="shared" si="490"/>
        <v>斗篷造型针织衫</v>
      </c>
      <c r="H7861" s="51" t="str">
        <f>IF(IFERROR(VLOOKUP(B7861,总表!A:D,4,0),"露易")=0," ",IFERROR(VLOOKUP(B7861,总表!A:D,4,0),"-"))</f>
        <v>蓝色</v>
      </c>
      <c r="I7861" s="51" t="str">
        <f t="shared" si="491"/>
        <v>蓝色</v>
      </c>
    </row>
    <row r="7862" spans="1:9">
      <c r="A7862" s="6">
        <v>7861</v>
      </c>
      <c r="B7862" s="47" t="str">
        <f t="shared" si="488"/>
        <v>00001EB5</v>
      </c>
      <c r="C7862" s="47" t="str">
        <f>IFERROR(VLOOKUP(B7862,总表!A:B,2,0),"-")</f>
        <v>上衣</v>
      </c>
      <c r="D7862" s="6" t="str">
        <f t="shared" si="489"/>
        <v>上衣</v>
      </c>
      <c r="E7862" s="6" t="str">
        <f>IFERROR(VLOOKUP(B7862,总表!A:D,3,0),"-")</f>
        <v>斗篷造型针织衫</v>
      </c>
      <c r="F7862" s="6" t="str">
        <f t="shared" si="490"/>
        <v>斗篷造型针织衫</v>
      </c>
      <c r="H7862" s="6" t="str">
        <f>IF(IFERROR(VLOOKUP(B7862,总表!A:D,4,0),"露易")=0," ",IFERROR(VLOOKUP(B7862,总表!A:D,4,0),"-"))</f>
        <v>灰色</v>
      </c>
      <c r="I7862" s="6" t="str">
        <f t="shared" si="491"/>
        <v>灰色</v>
      </c>
    </row>
    <row r="7863" spans="1:9">
      <c r="A7863" s="6">
        <v>7862</v>
      </c>
      <c r="B7863" s="47" t="str">
        <f t="shared" si="488"/>
        <v>00001EB6</v>
      </c>
      <c r="C7863" s="47" t="str">
        <f>IFERROR(VLOOKUP(B7863,总表!A:B,2,0),"-")</f>
        <v>-</v>
      </c>
      <c r="D7863" s="6" t="str">
        <f t="shared" si="489"/>
        <v>-</v>
      </c>
      <c r="E7863" s="6" t="str">
        <f>IFERROR(VLOOKUP(B7863,总表!A:D,3,0),"-")</f>
        <v>-</v>
      </c>
      <c r="F7863" s="6" t="str">
        <f t="shared" si="490"/>
        <v>-</v>
      </c>
      <c r="H7863" s="6" t="str">
        <f>IF(IFERROR(VLOOKUP(B7863,总表!A:D,4,0),"露易")=0," ",IFERROR(VLOOKUP(B7863,总表!A:D,4,0),"-"))</f>
        <v>-</v>
      </c>
      <c r="I7863" s="6" t="str">
        <f t="shared" si="491"/>
        <v>-</v>
      </c>
    </row>
    <row r="7864" spans="1:9">
      <c r="A7864" s="6">
        <v>7863</v>
      </c>
      <c r="B7864" s="47" t="str">
        <f t="shared" si="488"/>
        <v>00001EB7</v>
      </c>
      <c r="C7864" s="47" t="str">
        <f>IFERROR(VLOOKUP(B7864,总表!A:B,2,0),"-")</f>
        <v>-</v>
      </c>
      <c r="D7864" s="6" t="str">
        <f t="shared" si="489"/>
        <v>-</v>
      </c>
      <c r="E7864" s="6" t="str">
        <f>IFERROR(VLOOKUP(B7864,总表!A:D,3,0),"-")</f>
        <v>-</v>
      </c>
      <c r="F7864" s="6" t="str">
        <f t="shared" si="490"/>
        <v>-</v>
      </c>
      <c r="H7864" s="6" t="str">
        <f>IF(IFERROR(VLOOKUP(B7864,总表!A:D,4,0),"露易")=0," ",IFERROR(VLOOKUP(B7864,总表!A:D,4,0),"-"))</f>
        <v>-</v>
      </c>
      <c r="I7864" s="6" t="str">
        <f t="shared" si="491"/>
        <v>-</v>
      </c>
    </row>
    <row r="7865" spans="1:9">
      <c r="A7865" s="6">
        <v>7864</v>
      </c>
      <c r="B7865" s="47" t="str">
        <f t="shared" si="488"/>
        <v>00001EB8</v>
      </c>
      <c r="C7865" s="47" t="str">
        <f>IFERROR(VLOOKUP(B7865,总表!A:B,2,0),"-")</f>
        <v>-</v>
      </c>
      <c r="D7865" s="6" t="str">
        <f t="shared" si="489"/>
        <v>-</v>
      </c>
      <c r="E7865" s="6" t="str">
        <f>IFERROR(VLOOKUP(B7865,总表!A:D,3,0),"-")</f>
        <v>-</v>
      </c>
      <c r="F7865" s="6" t="str">
        <f t="shared" si="490"/>
        <v>-</v>
      </c>
      <c r="H7865" s="6" t="str">
        <f>IF(IFERROR(VLOOKUP(B7865,总表!A:D,4,0),"露易")=0," ",IFERROR(VLOOKUP(B7865,总表!A:D,4,0),"-"))</f>
        <v>-</v>
      </c>
      <c r="I7865" s="6" t="str">
        <f t="shared" si="491"/>
        <v>-</v>
      </c>
    </row>
    <row r="7866" spans="1:9">
      <c r="A7866" s="6">
        <v>7865</v>
      </c>
      <c r="B7866" s="47" t="str">
        <f t="shared" si="488"/>
        <v>00001EB9</v>
      </c>
      <c r="C7866" s="50" t="str">
        <f>IFERROR(VLOOKUP(B7866,总表!A:B,2,0),"-")</f>
        <v>摆设类</v>
      </c>
      <c r="D7866" s="51" t="str">
        <f t="shared" si="489"/>
        <v>摆设类</v>
      </c>
      <c r="E7866" s="6" t="str">
        <f>IFERROR(VLOOKUP(B7866,总表!A:D,3,0),"-")</f>
        <v>豪华和服架</v>
      </c>
      <c r="F7866" s="6" t="str">
        <f t="shared" si="490"/>
        <v>豪华和服架</v>
      </c>
      <c r="H7866" s="6" t="str">
        <f>IF(IFERROR(VLOOKUP(B7866,总表!A:D,4,0),"露易")=0," ",IFERROR(VLOOKUP(B7866,总表!A:D,4,0),"-"))</f>
        <v> </v>
      </c>
      <c r="I7866" s="6" t="str">
        <f t="shared" si="491"/>
        <v> </v>
      </c>
    </row>
    <row r="7867" spans="1:9">
      <c r="A7867" s="6">
        <v>7866</v>
      </c>
      <c r="B7867" s="47" t="str">
        <f t="shared" si="488"/>
        <v>00001EBA</v>
      </c>
      <c r="C7867" s="47" t="str">
        <f>IFERROR(VLOOKUP(B7867,总表!A:B,2,0),"-")</f>
        <v>-</v>
      </c>
      <c r="D7867" s="6" t="str">
        <f t="shared" si="489"/>
        <v>-</v>
      </c>
      <c r="E7867" s="6" t="str">
        <f>IFERROR(VLOOKUP(B7867,总表!A:D,3,0),"-")</f>
        <v>-</v>
      </c>
      <c r="F7867" s="6" t="str">
        <f t="shared" si="490"/>
        <v>-</v>
      </c>
      <c r="H7867" s="6" t="str">
        <f>IF(IFERROR(VLOOKUP(B7867,总表!A:D,4,0),"露易")=0," ",IFERROR(VLOOKUP(B7867,总表!A:D,4,0),"-"))</f>
        <v>-</v>
      </c>
      <c r="I7867" s="6" t="str">
        <f t="shared" si="491"/>
        <v>-</v>
      </c>
    </row>
    <row r="7868" spans="1:9">
      <c r="A7868" s="6">
        <v>7867</v>
      </c>
      <c r="B7868" s="47" t="str">
        <f t="shared" si="488"/>
        <v>00001EBB</v>
      </c>
      <c r="C7868" s="50" t="str">
        <f>IFERROR(VLOOKUP(B7868,总表!A:B,2,0),"-")</f>
        <v>摆设类</v>
      </c>
      <c r="D7868" s="51" t="str">
        <f t="shared" si="489"/>
        <v>摆设类</v>
      </c>
      <c r="E7868" s="51" t="str">
        <f>IFERROR(VLOOKUP(B7868,总表!A:D,3,0),"-")</f>
        <v>倾斜路标</v>
      </c>
      <c r="F7868" s="51" t="str">
        <f t="shared" si="490"/>
        <v>倾斜路标</v>
      </c>
      <c r="H7868" s="6" t="str">
        <f>IF(IFERROR(VLOOKUP(B7868,总表!A:D,4,0),"露易")=0," ",IFERROR(VLOOKUP(B7868,总表!A:D,4,0),"-"))</f>
        <v> </v>
      </c>
      <c r="I7868" s="6" t="str">
        <f t="shared" si="491"/>
        <v> </v>
      </c>
    </row>
    <row r="7869" spans="1:9">
      <c r="A7869" s="6">
        <v>7868</v>
      </c>
      <c r="B7869" s="47" t="str">
        <f t="shared" si="488"/>
        <v>00001EBC</v>
      </c>
      <c r="C7869" s="50" t="str">
        <f>IFERROR(VLOOKUP(B7869,总表!A:B,2,0),"-")</f>
        <v>摆设类</v>
      </c>
      <c r="D7869" s="51" t="str">
        <f t="shared" si="489"/>
        <v>摆设类</v>
      </c>
      <c r="E7869" s="6" t="str">
        <f>IFERROR(VLOOKUP(B7869,总表!A:D,3,0),"-")</f>
        <v>冲浪板</v>
      </c>
      <c r="F7869" s="6" t="str">
        <f t="shared" si="490"/>
        <v>冲浪板</v>
      </c>
      <c r="H7869" s="6" t="str">
        <f>IF(IFERROR(VLOOKUP(B7869,总表!A:D,4,0),"露易")=0," ",IFERROR(VLOOKUP(B7869,总表!A:D,4,0),"-"))</f>
        <v> </v>
      </c>
      <c r="I7869" s="6" t="str">
        <f t="shared" si="491"/>
        <v> </v>
      </c>
    </row>
    <row r="7870" spans="1:9">
      <c r="A7870" s="6">
        <v>7869</v>
      </c>
      <c r="B7870" s="47" t="str">
        <f t="shared" si="488"/>
        <v>00001EBD</v>
      </c>
      <c r="C7870" s="47" t="str">
        <f>IFERROR(VLOOKUP(B7870,总表!A:B,2,0),"-")</f>
        <v>-</v>
      </c>
      <c r="D7870" s="6" t="str">
        <f t="shared" si="489"/>
        <v>-</v>
      </c>
      <c r="E7870" s="6" t="str">
        <f>IFERROR(VLOOKUP(B7870,总表!A:D,3,0),"-")</f>
        <v>-</v>
      </c>
      <c r="F7870" s="6" t="str">
        <f t="shared" si="490"/>
        <v>-</v>
      </c>
      <c r="H7870" s="6" t="str">
        <f>IF(IFERROR(VLOOKUP(B7870,总表!A:D,4,0),"露易")=0," ",IFERROR(VLOOKUP(B7870,总表!A:D,4,0),"-"))</f>
        <v>-</v>
      </c>
      <c r="I7870" s="6" t="str">
        <f t="shared" si="491"/>
        <v>-</v>
      </c>
    </row>
    <row r="7871" spans="1:9">
      <c r="A7871" s="6">
        <v>7870</v>
      </c>
      <c r="B7871" s="47" t="str">
        <f t="shared" si="488"/>
        <v>00001EBE</v>
      </c>
      <c r="C7871" s="47" t="str">
        <f>IFERROR(VLOOKUP(B7871,总表!A:B,2,0),"-")</f>
        <v>-</v>
      </c>
      <c r="D7871" s="6" t="str">
        <f t="shared" si="489"/>
        <v>-</v>
      </c>
      <c r="E7871" s="6" t="str">
        <f>IFERROR(VLOOKUP(B7871,总表!A:D,3,0),"-")</f>
        <v>-</v>
      </c>
      <c r="F7871" s="6" t="str">
        <f t="shared" si="490"/>
        <v>-</v>
      </c>
      <c r="H7871" s="6" t="str">
        <f>IF(IFERROR(VLOOKUP(B7871,总表!A:D,4,0),"露易")=0," ",IFERROR(VLOOKUP(B7871,总表!A:D,4,0),"-"))</f>
        <v>-</v>
      </c>
      <c r="I7871" s="6" t="str">
        <f t="shared" si="491"/>
        <v>-</v>
      </c>
    </row>
    <row r="7872" spans="1:9">
      <c r="A7872" s="6">
        <v>7871</v>
      </c>
      <c r="B7872" s="47" t="str">
        <f t="shared" si="488"/>
        <v>00001EBF</v>
      </c>
      <c r="C7872" s="47" t="str">
        <f>IFERROR(VLOOKUP(B7872,总表!A:B,2,0),"-")</f>
        <v>-</v>
      </c>
      <c r="D7872" s="6" t="str">
        <f t="shared" si="489"/>
        <v>-</v>
      </c>
      <c r="E7872" s="6" t="str">
        <f>IFERROR(VLOOKUP(B7872,总表!A:D,3,0),"-")</f>
        <v>-</v>
      </c>
      <c r="F7872" s="6" t="str">
        <f t="shared" si="490"/>
        <v>-</v>
      </c>
      <c r="H7872" s="6" t="str">
        <f>IF(IFERROR(VLOOKUP(B7872,总表!A:D,4,0),"露易")=0," ",IFERROR(VLOOKUP(B7872,总表!A:D,4,0),"-"))</f>
        <v>-</v>
      </c>
      <c r="I7872" s="6" t="str">
        <f t="shared" si="491"/>
        <v>-</v>
      </c>
    </row>
    <row r="7873" spans="1:9">
      <c r="A7873" s="6">
        <v>7872</v>
      </c>
      <c r="B7873" s="47" t="str">
        <f t="shared" si="488"/>
        <v>00001EC0</v>
      </c>
      <c r="C7873" s="47" t="str">
        <f>IFERROR(VLOOKUP(B7873,总表!A:B,2,0),"-")</f>
        <v>-</v>
      </c>
      <c r="D7873" s="6" t="str">
        <f t="shared" si="489"/>
        <v>-</v>
      </c>
      <c r="E7873" s="6" t="str">
        <f>IFERROR(VLOOKUP(B7873,总表!A:D,3,0),"-")</f>
        <v>-</v>
      </c>
      <c r="F7873" s="6" t="str">
        <f t="shared" si="490"/>
        <v>-</v>
      </c>
      <c r="H7873" s="6" t="str">
        <f>IF(IFERROR(VLOOKUP(B7873,总表!A:D,4,0),"露易")=0," ",IFERROR(VLOOKUP(B7873,总表!A:D,4,0),"-"))</f>
        <v>-</v>
      </c>
      <c r="I7873" s="6" t="str">
        <f t="shared" si="491"/>
        <v>-</v>
      </c>
    </row>
    <row r="7874" spans="1:9">
      <c r="A7874" s="6">
        <v>7873</v>
      </c>
      <c r="B7874" s="47" t="str">
        <f t="shared" ref="B7874:B7937" si="492">DEC2HEX(ROW(A7873),8)</f>
        <v>00001EC1</v>
      </c>
      <c r="C7874" s="47" t="str">
        <f>IFERROR(VLOOKUP(B7874,总表!A:B,2,0),"-")</f>
        <v>-</v>
      </c>
      <c r="D7874" s="6" t="str">
        <f t="shared" ref="D7874:D7937" si="493">C7874</f>
        <v>-</v>
      </c>
      <c r="E7874" s="6" t="str">
        <f>IFERROR(VLOOKUP(B7874,总表!A:D,3,0),"-")</f>
        <v>-</v>
      </c>
      <c r="F7874" s="6" t="str">
        <f t="shared" ref="F7874:F7937" si="494">E7874</f>
        <v>-</v>
      </c>
      <c r="H7874" s="6" t="str">
        <f>IF(IFERROR(VLOOKUP(B7874,总表!A:D,4,0),"露易")=0," ",IFERROR(VLOOKUP(B7874,总表!A:D,4,0),"-"))</f>
        <v>-</v>
      </c>
      <c r="I7874" s="6" t="str">
        <f t="shared" ref="I7874:I7937" si="495">H7874</f>
        <v>-</v>
      </c>
    </row>
    <row r="7875" spans="1:9">
      <c r="A7875" s="6">
        <v>7874</v>
      </c>
      <c r="B7875" s="47" t="str">
        <f t="shared" si="492"/>
        <v>00001EC2</v>
      </c>
      <c r="C7875" s="47" t="str">
        <f>IFERROR(VLOOKUP(B7875,总表!A:B,2,0),"-")</f>
        <v>-</v>
      </c>
      <c r="D7875" s="6" t="str">
        <f t="shared" si="493"/>
        <v>-</v>
      </c>
      <c r="E7875" s="6" t="str">
        <f>IFERROR(VLOOKUP(B7875,总表!A:D,3,0),"-")</f>
        <v>-</v>
      </c>
      <c r="F7875" s="6" t="str">
        <f t="shared" si="494"/>
        <v>-</v>
      </c>
      <c r="H7875" s="6" t="str">
        <f>IF(IFERROR(VLOOKUP(B7875,总表!A:D,4,0),"露易")=0," ",IFERROR(VLOOKUP(B7875,总表!A:D,4,0),"-"))</f>
        <v>-</v>
      </c>
      <c r="I7875" s="6" t="str">
        <f t="shared" si="495"/>
        <v>-</v>
      </c>
    </row>
    <row r="7876" spans="1:9">
      <c r="A7876" s="6">
        <v>7875</v>
      </c>
      <c r="B7876" s="47" t="str">
        <f t="shared" si="492"/>
        <v>00001EC3</v>
      </c>
      <c r="C7876" s="47" t="str">
        <f>IFERROR(VLOOKUP(B7876,总表!A:B,2,0),"-")</f>
        <v>-</v>
      </c>
      <c r="D7876" s="6" t="str">
        <f t="shared" si="493"/>
        <v>-</v>
      </c>
      <c r="E7876" s="6" t="str">
        <f>IFERROR(VLOOKUP(B7876,总表!A:D,3,0),"-")</f>
        <v>-</v>
      </c>
      <c r="F7876" s="6" t="str">
        <f t="shared" si="494"/>
        <v>-</v>
      </c>
      <c r="H7876" s="6" t="str">
        <f>IF(IFERROR(VLOOKUP(B7876,总表!A:D,4,0),"露易")=0," ",IFERROR(VLOOKUP(B7876,总表!A:D,4,0),"-"))</f>
        <v>-</v>
      </c>
      <c r="I7876" s="6" t="str">
        <f t="shared" si="495"/>
        <v>-</v>
      </c>
    </row>
    <row r="7877" spans="1:9">
      <c r="A7877" s="6">
        <v>7876</v>
      </c>
      <c r="B7877" s="47" t="str">
        <f t="shared" si="492"/>
        <v>00001EC4</v>
      </c>
      <c r="C7877" s="47" t="str">
        <f>IFERROR(VLOOKUP(B7877,总表!A:B,2,0),"-")</f>
        <v>-</v>
      </c>
      <c r="D7877" s="6" t="str">
        <f t="shared" si="493"/>
        <v>-</v>
      </c>
      <c r="E7877" s="6" t="str">
        <f>IFERROR(VLOOKUP(B7877,总表!A:D,3,0),"-")</f>
        <v>-</v>
      </c>
      <c r="F7877" s="6" t="str">
        <f t="shared" si="494"/>
        <v>-</v>
      </c>
      <c r="H7877" s="6" t="str">
        <f>IF(IFERROR(VLOOKUP(B7877,总表!A:D,4,0),"露易")=0," ",IFERROR(VLOOKUP(B7877,总表!A:D,4,0),"-"))</f>
        <v>-</v>
      </c>
      <c r="I7877" s="6" t="str">
        <f t="shared" si="495"/>
        <v>-</v>
      </c>
    </row>
    <row r="7878" spans="1:9">
      <c r="A7878" s="6">
        <v>7877</v>
      </c>
      <c r="B7878" s="47" t="str">
        <f t="shared" si="492"/>
        <v>00001EC5</v>
      </c>
      <c r="C7878" s="50" t="str">
        <f>IFERROR(VLOOKUP(B7878,总表!A:B,2,0),"-")</f>
        <v>连衣套装</v>
      </c>
      <c r="D7878" s="51" t="str">
        <f t="shared" si="493"/>
        <v>连衣套装</v>
      </c>
      <c r="E7878" s="6" t="str">
        <f>IFERROR(VLOOKUP(B7878,总表!A:D,3,0),"-")</f>
        <v>摩登少女连身裙</v>
      </c>
      <c r="F7878" s="6" t="str">
        <f t="shared" si="494"/>
        <v>摩登少女连身裙</v>
      </c>
      <c r="H7878" s="51" t="str">
        <f>IF(IFERROR(VLOOKUP(B7878,总表!A:D,4,0),"露易")=0," ",IFERROR(VLOOKUP(B7878,总表!A:D,4,0),"-"))</f>
        <v>绿色</v>
      </c>
      <c r="I7878" s="51" t="str">
        <f t="shared" si="495"/>
        <v>绿色</v>
      </c>
    </row>
    <row r="7879" spans="1:9">
      <c r="A7879" s="6">
        <v>7878</v>
      </c>
      <c r="B7879" s="47" t="str">
        <f t="shared" si="492"/>
        <v>00001EC6</v>
      </c>
      <c r="C7879" s="50" t="str">
        <f>IFERROR(VLOOKUP(B7879,总表!A:B,2,0),"-")</f>
        <v>连衣套装</v>
      </c>
      <c r="D7879" s="51" t="str">
        <f t="shared" si="493"/>
        <v>连衣套装</v>
      </c>
      <c r="E7879" s="6" t="str">
        <f>IFERROR(VLOOKUP(B7879,总表!A:D,3,0),"-")</f>
        <v>摩登少女连身裙</v>
      </c>
      <c r="F7879" s="6" t="str">
        <f t="shared" si="494"/>
        <v>摩登少女连身裙</v>
      </c>
      <c r="H7879" s="51" t="str">
        <f>IF(IFERROR(VLOOKUP(B7879,总表!A:D,4,0),"露易")=0," ",IFERROR(VLOOKUP(B7879,总表!A:D,4,0),"-"))</f>
        <v>红色</v>
      </c>
      <c r="I7879" s="51" t="str">
        <f t="shared" si="495"/>
        <v>红色</v>
      </c>
    </row>
    <row r="7880" spans="1:9">
      <c r="A7880" s="6">
        <v>7879</v>
      </c>
      <c r="B7880" s="47" t="str">
        <f t="shared" si="492"/>
        <v>00001EC7</v>
      </c>
      <c r="C7880" s="50" t="str">
        <f>IFERROR(VLOOKUP(B7880,总表!A:B,2,0),"-")</f>
        <v>连衣套装</v>
      </c>
      <c r="D7880" s="51" t="str">
        <f t="shared" si="493"/>
        <v>连衣套装</v>
      </c>
      <c r="E7880" s="6" t="str">
        <f>IFERROR(VLOOKUP(B7880,总表!A:D,3,0),"-")</f>
        <v>摩登少女连身裙</v>
      </c>
      <c r="F7880" s="6" t="str">
        <f t="shared" si="494"/>
        <v>摩登少女连身裙</v>
      </c>
      <c r="H7880" s="6" t="str">
        <f>IF(IFERROR(VLOOKUP(B7880,总表!A:D,4,0),"露易")=0," ",IFERROR(VLOOKUP(B7880,总表!A:D,4,0),"-"))</f>
        <v>粉红</v>
      </c>
      <c r="I7880" s="6" t="str">
        <f t="shared" si="495"/>
        <v>粉红</v>
      </c>
    </row>
    <row r="7881" spans="1:9">
      <c r="A7881" s="6">
        <v>7880</v>
      </c>
      <c r="B7881" s="47" t="str">
        <f t="shared" si="492"/>
        <v>00001EC8</v>
      </c>
      <c r="C7881" s="50" t="str">
        <f>IFERROR(VLOOKUP(B7881,总表!A:B,2,0),"-")</f>
        <v>连衣套装</v>
      </c>
      <c r="D7881" s="51" t="str">
        <f t="shared" si="493"/>
        <v>连衣套装</v>
      </c>
      <c r="E7881" s="6" t="str">
        <f>IFERROR(VLOOKUP(B7881,总表!A:D,3,0),"-")</f>
        <v>摩登少女连身裙</v>
      </c>
      <c r="F7881" s="6" t="str">
        <f t="shared" si="494"/>
        <v>摩登少女连身裙</v>
      </c>
      <c r="H7881" s="51" t="str">
        <f>IF(IFERROR(VLOOKUP(B7881,总表!A:D,4,0),"露易")=0," ",IFERROR(VLOOKUP(B7881,总表!A:D,4,0),"-"))</f>
        <v>蓝色</v>
      </c>
      <c r="I7881" s="51" t="str">
        <f t="shared" si="495"/>
        <v>蓝色</v>
      </c>
    </row>
    <row r="7882" spans="1:9">
      <c r="A7882" s="6">
        <v>7881</v>
      </c>
      <c r="B7882" s="47" t="str">
        <f t="shared" si="492"/>
        <v>00001EC9</v>
      </c>
      <c r="C7882" s="50" t="str">
        <f>IFERROR(VLOOKUP(B7882,总表!A:B,2,0),"-")</f>
        <v>连衣套装</v>
      </c>
      <c r="D7882" s="51" t="str">
        <f t="shared" si="493"/>
        <v>连衣套装</v>
      </c>
      <c r="E7882" s="6" t="str">
        <f>IFERROR(VLOOKUP(B7882,总表!A:D,3,0),"-")</f>
        <v>探戈舞裙</v>
      </c>
      <c r="F7882" s="6" t="str">
        <f t="shared" si="494"/>
        <v>探戈舞裙</v>
      </c>
      <c r="H7882" s="6" t="str">
        <f>IF(IFERROR(VLOOKUP(B7882,总表!A:D,4,0),"露易")=0," ",IFERROR(VLOOKUP(B7882,总表!A:D,4,0),"-"))</f>
        <v>黑色</v>
      </c>
      <c r="I7882" s="6" t="str">
        <f t="shared" si="495"/>
        <v>黑色</v>
      </c>
    </row>
    <row r="7883" spans="1:9">
      <c r="A7883" s="6">
        <v>7882</v>
      </c>
      <c r="B7883" s="47" t="str">
        <f t="shared" si="492"/>
        <v>00001ECA</v>
      </c>
      <c r="C7883" s="50" t="str">
        <f>IFERROR(VLOOKUP(B7883,总表!A:B,2,0),"-")</f>
        <v>连衣套装</v>
      </c>
      <c r="D7883" s="51" t="str">
        <f t="shared" si="493"/>
        <v>连衣套装</v>
      </c>
      <c r="E7883" s="6" t="str">
        <f>IFERROR(VLOOKUP(B7883,总表!A:D,3,0),"-")</f>
        <v>探戈舞裙</v>
      </c>
      <c r="F7883" s="6" t="str">
        <f t="shared" si="494"/>
        <v>探戈舞裙</v>
      </c>
      <c r="H7883" s="6" t="str">
        <f>IF(IFERROR(VLOOKUP(B7883,总表!A:D,4,0),"露易")=0," ",IFERROR(VLOOKUP(B7883,总表!A:D,4,0),"-"))</f>
        <v>粉红</v>
      </c>
      <c r="I7883" s="6" t="str">
        <f t="shared" si="495"/>
        <v>粉红</v>
      </c>
    </row>
    <row r="7884" spans="1:9">
      <c r="A7884" s="6">
        <v>7883</v>
      </c>
      <c r="B7884" s="47" t="str">
        <f t="shared" si="492"/>
        <v>00001ECB</v>
      </c>
      <c r="C7884" s="50" t="str">
        <f>IFERROR(VLOOKUP(B7884,总表!A:B,2,0),"-")</f>
        <v>连衣套装</v>
      </c>
      <c r="D7884" s="51" t="str">
        <f t="shared" si="493"/>
        <v>连衣套装</v>
      </c>
      <c r="E7884" s="6" t="str">
        <f>IFERROR(VLOOKUP(B7884,总表!A:D,3,0),"-")</f>
        <v>探戈舞裙</v>
      </c>
      <c r="F7884" s="6" t="str">
        <f t="shared" si="494"/>
        <v>探戈舞裙</v>
      </c>
      <c r="H7884" s="51" t="str">
        <f>IF(IFERROR(VLOOKUP(B7884,总表!A:D,4,0),"露易")=0," ",IFERROR(VLOOKUP(B7884,总表!A:D,4,0),"-"))</f>
        <v>蓝色</v>
      </c>
      <c r="I7884" s="51" t="str">
        <f t="shared" si="495"/>
        <v>蓝色</v>
      </c>
    </row>
    <row r="7885" spans="1:9">
      <c r="A7885" s="6">
        <v>7884</v>
      </c>
      <c r="B7885" s="47" t="str">
        <f t="shared" si="492"/>
        <v>00001ECC</v>
      </c>
      <c r="C7885" s="50" t="str">
        <f>IFERROR(VLOOKUP(B7885,总表!A:B,2,0),"-")</f>
        <v>连衣套装</v>
      </c>
      <c r="D7885" s="51" t="str">
        <f t="shared" si="493"/>
        <v>连衣套装</v>
      </c>
      <c r="E7885" s="6" t="str">
        <f>IFERROR(VLOOKUP(B7885,总表!A:D,3,0),"-")</f>
        <v>探戈舞裙</v>
      </c>
      <c r="F7885" s="6" t="str">
        <f t="shared" si="494"/>
        <v>探戈舞裙</v>
      </c>
      <c r="H7885" s="6" t="str">
        <f>IF(IFERROR(VLOOKUP(B7885,总表!A:D,4,0),"露易")=0," ",IFERROR(VLOOKUP(B7885,总表!A:D,4,0),"-"))</f>
        <v>紫色</v>
      </c>
      <c r="I7885" s="6" t="str">
        <f t="shared" si="495"/>
        <v>紫色</v>
      </c>
    </row>
    <row r="7886" spans="1:9">
      <c r="A7886" s="6">
        <v>7885</v>
      </c>
      <c r="B7886" s="47" t="str">
        <f t="shared" si="492"/>
        <v>00001ECD</v>
      </c>
      <c r="C7886" s="50" t="str">
        <f>IFERROR(VLOOKUP(B7886,总表!A:B,2,0),"-")</f>
        <v>连衣套装</v>
      </c>
      <c r="D7886" s="51" t="str">
        <f t="shared" si="493"/>
        <v>连衣套装</v>
      </c>
      <c r="E7886" s="6" t="str">
        <f>IFERROR(VLOOKUP(B7886,总表!A:D,3,0),"-")</f>
        <v>探戈舞裙</v>
      </c>
      <c r="F7886" s="6" t="str">
        <f t="shared" si="494"/>
        <v>探戈舞裙</v>
      </c>
      <c r="H7886" s="51" t="str">
        <f>IF(IFERROR(VLOOKUP(B7886,总表!A:D,4,0),"露易")=0," ",IFERROR(VLOOKUP(B7886,总表!A:D,4,0),"-"))</f>
        <v>绿色</v>
      </c>
      <c r="I7886" s="51" t="str">
        <f t="shared" si="495"/>
        <v>绿色</v>
      </c>
    </row>
    <row r="7887" spans="1:9">
      <c r="A7887" s="6">
        <v>7886</v>
      </c>
      <c r="B7887" s="47" t="str">
        <f t="shared" si="492"/>
        <v>00001ECE</v>
      </c>
      <c r="C7887" s="50" t="str">
        <f>IFERROR(VLOOKUP(B7887,总表!A:B,2,0),"-")</f>
        <v>连衣套装</v>
      </c>
      <c r="D7887" s="51" t="str">
        <f t="shared" si="493"/>
        <v>连衣套装</v>
      </c>
      <c r="E7887" s="6" t="str">
        <f>IFERROR(VLOOKUP(B7887,总表!A:D,3,0),"-")</f>
        <v>新潮女郎洋装</v>
      </c>
      <c r="F7887" s="6" t="str">
        <f t="shared" si="494"/>
        <v>新潮女郎洋装</v>
      </c>
      <c r="H7887" s="6" t="str">
        <f>IF(IFERROR(VLOOKUP(B7887,总表!A:D,4,0),"露易")=0," ",IFERROR(VLOOKUP(B7887,总表!A:D,4,0),"-"))</f>
        <v>金色</v>
      </c>
      <c r="I7887" s="6" t="str">
        <f t="shared" si="495"/>
        <v>金色</v>
      </c>
    </row>
    <row r="7888" spans="1:9">
      <c r="A7888" s="6">
        <v>7887</v>
      </c>
      <c r="B7888" s="47" t="str">
        <f t="shared" si="492"/>
        <v>00001ECF</v>
      </c>
      <c r="C7888" s="50" t="str">
        <f>IFERROR(VLOOKUP(B7888,总表!A:B,2,0),"-")</f>
        <v>连衣套装</v>
      </c>
      <c r="D7888" s="51" t="str">
        <f t="shared" si="493"/>
        <v>连衣套装</v>
      </c>
      <c r="E7888" s="6" t="str">
        <f>IFERROR(VLOOKUP(B7888,总表!A:D,3,0),"-")</f>
        <v>新潮女郎洋装</v>
      </c>
      <c r="F7888" s="6" t="str">
        <f t="shared" si="494"/>
        <v>新潮女郎洋装</v>
      </c>
      <c r="H7888" s="6" t="str">
        <f>IF(IFERROR(VLOOKUP(B7888,总表!A:D,4,0),"露易")=0," ",IFERROR(VLOOKUP(B7888,总表!A:D,4,0),"-"))</f>
        <v>黑色</v>
      </c>
      <c r="I7888" s="6" t="str">
        <f t="shared" si="495"/>
        <v>黑色</v>
      </c>
    </row>
    <row r="7889" spans="1:9">
      <c r="A7889" s="6">
        <v>7888</v>
      </c>
      <c r="B7889" s="47" t="str">
        <f t="shared" si="492"/>
        <v>00001ED0</v>
      </c>
      <c r="C7889" s="50" t="str">
        <f>IFERROR(VLOOKUP(B7889,总表!A:B,2,0),"-")</f>
        <v>连衣套装</v>
      </c>
      <c r="D7889" s="51" t="str">
        <f t="shared" si="493"/>
        <v>连衣套装</v>
      </c>
      <c r="E7889" s="6" t="str">
        <f>IFERROR(VLOOKUP(B7889,总表!A:D,3,0),"-")</f>
        <v>新潮女郎洋装</v>
      </c>
      <c r="F7889" s="6" t="str">
        <f t="shared" si="494"/>
        <v>新潮女郎洋装</v>
      </c>
      <c r="H7889" s="6" t="str">
        <f>IF(IFERROR(VLOOKUP(B7889,总表!A:D,4,0),"露易")=0," ",IFERROR(VLOOKUP(B7889,总表!A:D,4,0),"-"))</f>
        <v>粉红</v>
      </c>
      <c r="I7889" s="6" t="str">
        <f t="shared" si="495"/>
        <v>粉红</v>
      </c>
    </row>
    <row r="7890" spans="1:9">
      <c r="A7890" s="6">
        <v>7889</v>
      </c>
      <c r="B7890" s="47" t="str">
        <f t="shared" si="492"/>
        <v>00001ED1</v>
      </c>
      <c r="C7890" s="50" t="str">
        <f>IFERROR(VLOOKUP(B7890,总表!A:B,2,0),"-")</f>
        <v>连衣套装</v>
      </c>
      <c r="D7890" s="51" t="str">
        <f t="shared" si="493"/>
        <v>连衣套装</v>
      </c>
      <c r="E7890" s="6" t="str">
        <f>IFERROR(VLOOKUP(B7890,总表!A:D,3,0),"-")</f>
        <v>新潮女郎洋装</v>
      </c>
      <c r="F7890" s="6" t="str">
        <f t="shared" si="494"/>
        <v>新潮女郎洋装</v>
      </c>
      <c r="H7890" s="51" t="str">
        <f>IF(IFERROR(VLOOKUP(B7890,总表!A:D,4,0),"露易")=0," ",IFERROR(VLOOKUP(B7890,总表!A:D,4,0),"-"))</f>
        <v>绿色</v>
      </c>
      <c r="I7890" s="51" t="str">
        <f t="shared" si="495"/>
        <v>绿色</v>
      </c>
    </row>
    <row r="7891" spans="1:9">
      <c r="A7891" s="6">
        <v>7890</v>
      </c>
      <c r="B7891" s="47" t="str">
        <f t="shared" si="492"/>
        <v>00001ED2</v>
      </c>
      <c r="C7891" s="50" t="str">
        <f>IFERROR(VLOOKUP(B7891,总表!A:B,2,0),"-")</f>
        <v>连衣套装</v>
      </c>
      <c r="D7891" s="51" t="str">
        <f t="shared" si="493"/>
        <v>连衣套装</v>
      </c>
      <c r="E7891" s="6" t="str">
        <f>IFERROR(VLOOKUP(B7891,总表!A:D,3,0),"-")</f>
        <v>未来感连身裙</v>
      </c>
      <c r="F7891" s="6" t="str">
        <f t="shared" si="494"/>
        <v>未来感连身裙</v>
      </c>
      <c r="H7891" s="51" t="str">
        <f>IF(IFERROR(VLOOKUP(B7891,总表!A:D,4,0),"露易")=0," ",IFERROR(VLOOKUP(B7891,总表!A:D,4,0),"-"))</f>
        <v>绿色</v>
      </c>
      <c r="I7891" s="51" t="str">
        <f t="shared" si="495"/>
        <v>绿色</v>
      </c>
    </row>
    <row r="7892" spans="1:9">
      <c r="A7892" s="6">
        <v>7891</v>
      </c>
      <c r="B7892" s="47" t="str">
        <f t="shared" si="492"/>
        <v>00001ED3</v>
      </c>
      <c r="C7892" s="50" t="str">
        <f>IFERROR(VLOOKUP(B7892,总表!A:B,2,0),"-")</f>
        <v>连衣套装</v>
      </c>
      <c r="D7892" s="51" t="str">
        <f t="shared" si="493"/>
        <v>连衣套装</v>
      </c>
      <c r="E7892" s="6" t="str">
        <f>IFERROR(VLOOKUP(B7892,总表!A:D,3,0),"-")</f>
        <v>未来感连身裙</v>
      </c>
      <c r="F7892" s="6" t="str">
        <f t="shared" si="494"/>
        <v>未来感连身裙</v>
      </c>
      <c r="H7892" s="6" t="str">
        <f>IF(IFERROR(VLOOKUP(B7892,总表!A:D,4,0),"露易")=0," ",IFERROR(VLOOKUP(B7892,总表!A:D,4,0),"-"))</f>
        <v>粉红</v>
      </c>
      <c r="I7892" s="6" t="str">
        <f t="shared" si="495"/>
        <v>粉红</v>
      </c>
    </row>
    <row r="7893" spans="1:9">
      <c r="A7893" s="6">
        <v>7892</v>
      </c>
      <c r="B7893" s="47" t="str">
        <f t="shared" si="492"/>
        <v>00001ED4</v>
      </c>
      <c r="C7893" s="47" t="str">
        <f>IFERROR(VLOOKUP(B7893,总表!A:B,2,0),"-")</f>
        <v>-</v>
      </c>
      <c r="D7893" s="6" t="str">
        <f t="shared" si="493"/>
        <v>-</v>
      </c>
      <c r="E7893" s="6" t="str">
        <f>IFERROR(VLOOKUP(B7893,总表!A:D,3,0),"-")</f>
        <v>-</v>
      </c>
      <c r="F7893" s="6" t="str">
        <f t="shared" si="494"/>
        <v>-</v>
      </c>
      <c r="H7893" s="6" t="str">
        <f>IF(IFERROR(VLOOKUP(B7893,总表!A:D,4,0),"露易")=0," ",IFERROR(VLOOKUP(B7893,总表!A:D,4,0),"-"))</f>
        <v>-</v>
      </c>
      <c r="I7893" s="6" t="str">
        <f t="shared" si="495"/>
        <v>-</v>
      </c>
    </row>
    <row r="7894" spans="1:9">
      <c r="A7894" s="6">
        <v>7893</v>
      </c>
      <c r="B7894" s="47" t="str">
        <f t="shared" si="492"/>
        <v>00001ED5</v>
      </c>
      <c r="C7894" s="47" t="str">
        <f>IFERROR(VLOOKUP(B7894,总表!A:B,2,0),"-")</f>
        <v>-</v>
      </c>
      <c r="D7894" s="6" t="str">
        <f t="shared" si="493"/>
        <v>-</v>
      </c>
      <c r="E7894" s="6" t="str">
        <f>IFERROR(VLOOKUP(B7894,总表!A:D,3,0),"-")</f>
        <v>-</v>
      </c>
      <c r="F7894" s="6" t="str">
        <f t="shared" si="494"/>
        <v>-</v>
      </c>
      <c r="H7894" s="6" t="str">
        <f>IF(IFERROR(VLOOKUP(B7894,总表!A:D,4,0),"露易")=0," ",IFERROR(VLOOKUP(B7894,总表!A:D,4,0),"-"))</f>
        <v>-</v>
      </c>
      <c r="I7894" s="6" t="str">
        <f t="shared" si="495"/>
        <v>-</v>
      </c>
    </row>
    <row r="7895" spans="1:9">
      <c r="A7895" s="6">
        <v>7894</v>
      </c>
      <c r="B7895" s="47" t="str">
        <f t="shared" si="492"/>
        <v>00001ED6</v>
      </c>
      <c r="C7895" s="47" t="str">
        <f>IFERROR(VLOOKUP(B7895,总表!A:B,2,0),"-")</f>
        <v>-</v>
      </c>
      <c r="D7895" s="6" t="str">
        <f t="shared" si="493"/>
        <v>-</v>
      </c>
      <c r="E7895" s="6" t="str">
        <f>IFERROR(VLOOKUP(B7895,总表!A:D,3,0),"-")</f>
        <v>-</v>
      </c>
      <c r="F7895" s="6" t="str">
        <f t="shared" si="494"/>
        <v>-</v>
      </c>
      <c r="H7895" s="6" t="str">
        <f>IF(IFERROR(VLOOKUP(B7895,总表!A:D,4,0),"露易")=0," ",IFERROR(VLOOKUP(B7895,总表!A:D,4,0),"-"))</f>
        <v>-</v>
      </c>
      <c r="I7895" s="6" t="str">
        <f t="shared" si="495"/>
        <v>-</v>
      </c>
    </row>
    <row r="7896" spans="1:9">
      <c r="A7896" s="6">
        <v>7895</v>
      </c>
      <c r="B7896" s="47" t="str">
        <f t="shared" si="492"/>
        <v>00001ED7</v>
      </c>
      <c r="C7896" s="47" t="str">
        <f>IFERROR(VLOOKUP(B7896,总表!A:B,2,0),"-")</f>
        <v>-</v>
      </c>
      <c r="D7896" s="6" t="str">
        <f t="shared" si="493"/>
        <v>-</v>
      </c>
      <c r="E7896" s="6" t="str">
        <f>IFERROR(VLOOKUP(B7896,总表!A:D,3,0),"-")</f>
        <v>-</v>
      </c>
      <c r="F7896" s="6" t="str">
        <f t="shared" si="494"/>
        <v>-</v>
      </c>
      <c r="H7896" s="6" t="str">
        <f>IF(IFERROR(VLOOKUP(B7896,总表!A:D,4,0),"露易")=0," ",IFERROR(VLOOKUP(B7896,总表!A:D,4,0),"-"))</f>
        <v>-</v>
      </c>
      <c r="I7896" s="6" t="str">
        <f t="shared" si="495"/>
        <v>-</v>
      </c>
    </row>
    <row r="7897" spans="1:9">
      <c r="A7897" s="6">
        <v>7896</v>
      </c>
      <c r="B7897" s="47" t="str">
        <f t="shared" si="492"/>
        <v>00001ED8</v>
      </c>
      <c r="C7897" s="47" t="str">
        <f>IFERROR(VLOOKUP(B7897,总表!A:B,2,0),"-")</f>
        <v>-</v>
      </c>
      <c r="D7897" s="6" t="str">
        <f t="shared" si="493"/>
        <v>-</v>
      </c>
      <c r="E7897" s="6" t="str">
        <f>IFERROR(VLOOKUP(B7897,总表!A:D,3,0),"-")</f>
        <v>-</v>
      </c>
      <c r="F7897" s="6" t="str">
        <f t="shared" si="494"/>
        <v>-</v>
      </c>
      <c r="H7897" s="6" t="str">
        <f>IF(IFERROR(VLOOKUP(B7897,总表!A:D,4,0),"露易")=0," ",IFERROR(VLOOKUP(B7897,总表!A:D,4,0),"-"))</f>
        <v>-</v>
      </c>
      <c r="I7897" s="6" t="str">
        <f t="shared" si="495"/>
        <v>-</v>
      </c>
    </row>
    <row r="7898" spans="1:9">
      <c r="A7898" s="6">
        <v>7897</v>
      </c>
      <c r="B7898" s="47" t="str">
        <f t="shared" si="492"/>
        <v>00001ED9</v>
      </c>
      <c r="C7898" s="47" t="str">
        <f>IFERROR(VLOOKUP(B7898,总表!A:B,2,0),"-")</f>
        <v>-</v>
      </c>
      <c r="D7898" s="6" t="str">
        <f t="shared" si="493"/>
        <v>-</v>
      </c>
      <c r="E7898" s="6" t="str">
        <f>IFERROR(VLOOKUP(B7898,总表!A:D,3,0),"-")</f>
        <v>-</v>
      </c>
      <c r="F7898" s="6" t="str">
        <f t="shared" si="494"/>
        <v>-</v>
      </c>
      <c r="H7898" s="6" t="str">
        <f>IF(IFERROR(VLOOKUP(B7898,总表!A:D,4,0),"露易")=0," ",IFERROR(VLOOKUP(B7898,总表!A:D,4,0),"-"))</f>
        <v>-</v>
      </c>
      <c r="I7898" s="6" t="str">
        <f t="shared" si="495"/>
        <v>-</v>
      </c>
    </row>
    <row r="7899" spans="1:9">
      <c r="A7899" s="6">
        <v>7898</v>
      </c>
      <c r="B7899" s="47" t="str">
        <f t="shared" si="492"/>
        <v>00001EDA</v>
      </c>
      <c r="C7899" s="47" t="str">
        <f>IFERROR(VLOOKUP(B7899,总表!A:B,2,0),"-")</f>
        <v>-</v>
      </c>
      <c r="D7899" s="6" t="str">
        <f t="shared" si="493"/>
        <v>-</v>
      </c>
      <c r="E7899" s="6" t="str">
        <f>IFERROR(VLOOKUP(B7899,总表!A:D,3,0),"-")</f>
        <v>-</v>
      </c>
      <c r="F7899" s="6" t="str">
        <f t="shared" si="494"/>
        <v>-</v>
      </c>
      <c r="H7899" s="6" t="str">
        <f>IF(IFERROR(VLOOKUP(B7899,总表!A:D,4,0),"露易")=0," ",IFERROR(VLOOKUP(B7899,总表!A:D,4,0),"-"))</f>
        <v>-</v>
      </c>
      <c r="I7899" s="6" t="str">
        <f t="shared" si="495"/>
        <v>-</v>
      </c>
    </row>
    <row r="7900" spans="1:9">
      <c r="A7900" s="6">
        <v>7899</v>
      </c>
      <c r="B7900" s="47" t="str">
        <f t="shared" si="492"/>
        <v>00001EDB</v>
      </c>
      <c r="C7900" s="47" t="str">
        <f>IFERROR(VLOOKUP(B7900,总表!A:B,2,0),"-")</f>
        <v>-</v>
      </c>
      <c r="D7900" s="6" t="str">
        <f t="shared" si="493"/>
        <v>-</v>
      </c>
      <c r="E7900" s="6" t="str">
        <f>IFERROR(VLOOKUP(B7900,总表!A:D,3,0),"-")</f>
        <v>-</v>
      </c>
      <c r="F7900" s="6" t="str">
        <f t="shared" si="494"/>
        <v>-</v>
      </c>
      <c r="H7900" s="6" t="str">
        <f>IF(IFERROR(VLOOKUP(B7900,总表!A:D,4,0),"露易")=0," ",IFERROR(VLOOKUP(B7900,总表!A:D,4,0),"-"))</f>
        <v>-</v>
      </c>
      <c r="I7900" s="6" t="str">
        <f t="shared" si="495"/>
        <v>-</v>
      </c>
    </row>
    <row r="7901" spans="1:9">
      <c r="A7901" s="6">
        <v>7900</v>
      </c>
      <c r="B7901" s="47" t="str">
        <f t="shared" si="492"/>
        <v>00001EDC</v>
      </c>
      <c r="C7901" s="47" t="str">
        <f>IFERROR(VLOOKUP(B7901,总表!A:B,2,0),"-")</f>
        <v>-</v>
      </c>
      <c r="D7901" s="6" t="str">
        <f t="shared" si="493"/>
        <v>-</v>
      </c>
      <c r="E7901" s="6" t="str">
        <f>IFERROR(VLOOKUP(B7901,总表!A:D,3,0),"-")</f>
        <v>-</v>
      </c>
      <c r="F7901" s="6" t="str">
        <f t="shared" si="494"/>
        <v>-</v>
      </c>
      <c r="H7901" s="6" t="str">
        <f>IF(IFERROR(VLOOKUP(B7901,总表!A:D,4,0),"露易")=0," ",IFERROR(VLOOKUP(B7901,总表!A:D,4,0),"-"))</f>
        <v>-</v>
      </c>
      <c r="I7901" s="6" t="str">
        <f t="shared" si="495"/>
        <v>-</v>
      </c>
    </row>
    <row r="7902" spans="1:9">
      <c r="A7902" s="6">
        <v>7901</v>
      </c>
      <c r="B7902" s="47" t="str">
        <f t="shared" si="492"/>
        <v>00001EDD</v>
      </c>
      <c r="C7902" s="50" t="str">
        <f>IFERROR(VLOOKUP(B7902,总表!A:B,2,0),"-")</f>
        <v>连衣套装</v>
      </c>
      <c r="D7902" s="51" t="str">
        <f t="shared" si="493"/>
        <v>连衣套装</v>
      </c>
      <c r="E7902" s="6" t="str">
        <f>IFERROR(VLOOKUP(B7902,总表!A:D,3,0),"-")</f>
        <v>奢华套装</v>
      </c>
      <c r="F7902" s="6" t="str">
        <f t="shared" si="494"/>
        <v>奢华套装</v>
      </c>
      <c r="H7902" s="6" t="str">
        <f>IF(IFERROR(VLOOKUP(B7902,总表!A:D,4,0),"露易")=0," ",IFERROR(VLOOKUP(B7902,总表!A:D,4,0),"-"))</f>
        <v>粉红</v>
      </c>
      <c r="I7902" s="6" t="str">
        <f t="shared" si="495"/>
        <v>粉红</v>
      </c>
    </row>
    <row r="7903" spans="1:9">
      <c r="A7903" s="6">
        <v>7902</v>
      </c>
      <c r="B7903" s="47" t="str">
        <f t="shared" si="492"/>
        <v>00001EDE</v>
      </c>
      <c r="C7903" s="50" t="str">
        <f>IFERROR(VLOOKUP(B7903,总表!A:B,2,0),"-")</f>
        <v>连衣套装</v>
      </c>
      <c r="D7903" s="51" t="str">
        <f t="shared" si="493"/>
        <v>连衣套装</v>
      </c>
      <c r="E7903" s="6" t="str">
        <f>IFERROR(VLOOKUP(B7903,总表!A:D,3,0),"-")</f>
        <v>奢华套装</v>
      </c>
      <c r="F7903" s="6" t="str">
        <f t="shared" si="494"/>
        <v>奢华套装</v>
      </c>
      <c r="H7903" s="6" t="str">
        <f>IF(IFERROR(VLOOKUP(B7903,总表!A:D,4,0),"露易")=0," ",IFERROR(VLOOKUP(B7903,总表!A:D,4,0),"-"))</f>
        <v>紫色</v>
      </c>
      <c r="I7903" s="6" t="str">
        <f t="shared" si="495"/>
        <v>紫色</v>
      </c>
    </row>
    <row r="7904" spans="1:9">
      <c r="A7904" s="6">
        <v>7903</v>
      </c>
      <c r="B7904" s="47" t="str">
        <f t="shared" si="492"/>
        <v>00001EDF</v>
      </c>
      <c r="C7904" s="50" t="str">
        <f>IFERROR(VLOOKUP(B7904,总表!A:B,2,0),"-")</f>
        <v>连衣套装</v>
      </c>
      <c r="D7904" s="51" t="str">
        <f t="shared" si="493"/>
        <v>连衣套装</v>
      </c>
      <c r="E7904" s="6" t="str">
        <f>IFERROR(VLOOKUP(B7904,总表!A:D,3,0),"-")</f>
        <v>奢华套装</v>
      </c>
      <c r="F7904" s="6" t="str">
        <f t="shared" si="494"/>
        <v>奢华套装</v>
      </c>
      <c r="H7904" s="51" t="str">
        <f>IF(IFERROR(VLOOKUP(B7904,总表!A:D,4,0),"露易")=0," ",IFERROR(VLOOKUP(B7904,总表!A:D,4,0),"-"))</f>
        <v>蓝色</v>
      </c>
      <c r="I7904" s="51" t="str">
        <f t="shared" si="495"/>
        <v>蓝色</v>
      </c>
    </row>
    <row r="7905" spans="1:9">
      <c r="A7905" s="6">
        <v>7904</v>
      </c>
      <c r="B7905" s="47" t="str">
        <f t="shared" si="492"/>
        <v>00001EE0</v>
      </c>
      <c r="C7905" s="50" t="str">
        <f>IFERROR(VLOOKUP(B7905,总表!A:B,2,0),"-")</f>
        <v>连衣套装</v>
      </c>
      <c r="D7905" s="51" t="str">
        <f t="shared" si="493"/>
        <v>连衣套装</v>
      </c>
      <c r="E7905" s="6" t="str">
        <f>IFERROR(VLOOKUP(B7905,总表!A:D,3,0),"-")</f>
        <v>奢华套装</v>
      </c>
      <c r="F7905" s="6" t="str">
        <f t="shared" si="494"/>
        <v>奢华套装</v>
      </c>
      <c r="H7905" s="51" t="str">
        <f>IF(IFERROR(VLOOKUP(B7905,总表!A:D,4,0),"露易")=0," ",IFERROR(VLOOKUP(B7905,总表!A:D,4,0),"-"))</f>
        <v>绿色</v>
      </c>
      <c r="I7905" s="51" t="str">
        <f t="shared" si="495"/>
        <v>绿色</v>
      </c>
    </row>
    <row r="7906" spans="1:9">
      <c r="A7906" s="6">
        <v>7905</v>
      </c>
      <c r="B7906" s="47" t="str">
        <f t="shared" si="492"/>
        <v>00001EE1</v>
      </c>
      <c r="C7906" s="50" t="str">
        <f>IFERROR(VLOOKUP(B7906,总表!A:B,2,0),"-")</f>
        <v>连衣套装</v>
      </c>
      <c r="D7906" s="51" t="str">
        <f t="shared" si="493"/>
        <v>连衣套装</v>
      </c>
      <c r="E7906" s="6" t="str">
        <f>IFERROR(VLOOKUP(B7906,总表!A:D,3,0),"-")</f>
        <v>奢华套装</v>
      </c>
      <c r="F7906" s="6" t="str">
        <f t="shared" si="494"/>
        <v>奢华套装</v>
      </c>
      <c r="H7906" s="6" t="str">
        <f>IF(IFERROR(VLOOKUP(B7906,总表!A:D,4,0),"露易")=0," ",IFERROR(VLOOKUP(B7906,总表!A:D,4,0),"-"))</f>
        <v>黄色</v>
      </c>
      <c r="I7906" s="6" t="str">
        <f t="shared" si="495"/>
        <v>黄色</v>
      </c>
    </row>
    <row r="7907" spans="1:9">
      <c r="A7907" s="6">
        <v>7906</v>
      </c>
      <c r="B7907" s="47" t="str">
        <f t="shared" si="492"/>
        <v>00001EE2</v>
      </c>
      <c r="C7907" s="50" t="str">
        <f>IFERROR(VLOOKUP(B7907,总表!A:B,2,0),"-")</f>
        <v>连衣套装</v>
      </c>
      <c r="D7907" s="51" t="str">
        <f t="shared" si="493"/>
        <v>连衣套装</v>
      </c>
      <c r="E7907" s="6" t="str">
        <f>IFERROR(VLOOKUP(B7907,总表!A:D,3,0),"-")</f>
        <v>奢华套装</v>
      </c>
      <c r="F7907" s="6" t="str">
        <f t="shared" si="494"/>
        <v>奢华套装</v>
      </c>
      <c r="H7907" s="6" t="str">
        <f>IF(IFERROR(VLOOKUP(B7907,总表!A:D,4,0),"露易")=0," ",IFERROR(VLOOKUP(B7907,总表!A:D,4,0),"-"))</f>
        <v>浅蓝色</v>
      </c>
      <c r="I7907" s="6" t="str">
        <f t="shared" si="495"/>
        <v>浅蓝色</v>
      </c>
    </row>
    <row r="7908" spans="1:9">
      <c r="A7908" s="6">
        <v>7907</v>
      </c>
      <c r="B7908" s="47" t="str">
        <f t="shared" si="492"/>
        <v>00001EE3</v>
      </c>
      <c r="C7908" s="47" t="str">
        <f>IFERROR(VLOOKUP(B7908,总表!A:B,2,0),"-")</f>
        <v>-</v>
      </c>
      <c r="D7908" s="6" t="str">
        <f t="shared" si="493"/>
        <v>-</v>
      </c>
      <c r="E7908" s="6" t="str">
        <f>IFERROR(VLOOKUP(B7908,总表!A:D,3,0),"-")</f>
        <v>-</v>
      </c>
      <c r="F7908" s="6" t="str">
        <f t="shared" si="494"/>
        <v>-</v>
      </c>
      <c r="H7908" s="6" t="str">
        <f>IF(IFERROR(VLOOKUP(B7908,总表!A:D,4,0),"露易")=0," ",IFERROR(VLOOKUP(B7908,总表!A:D,4,0),"-"))</f>
        <v>-</v>
      </c>
      <c r="I7908" s="6" t="str">
        <f t="shared" si="495"/>
        <v>-</v>
      </c>
    </row>
    <row r="7909" spans="1:9">
      <c r="A7909" s="6">
        <v>7908</v>
      </c>
      <c r="B7909" s="47" t="str">
        <f t="shared" si="492"/>
        <v>00001EE4</v>
      </c>
      <c r="C7909" s="50" t="str">
        <f>IFERROR(VLOOKUP(B7909,总表!A:B,2,0),"-")</f>
        <v>连衣套装</v>
      </c>
      <c r="D7909" s="51" t="str">
        <f t="shared" si="493"/>
        <v>连衣套装</v>
      </c>
      <c r="E7909" s="6" t="str">
        <f>IFERROR(VLOOKUP(B7909,总表!A:D,3,0),"-")</f>
        <v>复古A字连身裙</v>
      </c>
      <c r="F7909" s="6" t="str">
        <f t="shared" si="494"/>
        <v>复古A字连身裙</v>
      </c>
      <c r="H7909" s="51" t="str">
        <f>IF(IFERROR(VLOOKUP(B7909,总表!A:D,4,0),"露易")=0," ",IFERROR(VLOOKUP(B7909,总表!A:D,4,0),"-"))</f>
        <v>蓝色</v>
      </c>
      <c r="I7909" s="51" t="str">
        <f t="shared" si="495"/>
        <v>蓝色</v>
      </c>
    </row>
    <row r="7910" spans="1:9">
      <c r="A7910" s="6">
        <v>7909</v>
      </c>
      <c r="B7910" s="47" t="str">
        <f t="shared" si="492"/>
        <v>00001EE5</v>
      </c>
      <c r="C7910" s="50" t="str">
        <f>IFERROR(VLOOKUP(B7910,总表!A:B,2,0),"-")</f>
        <v>连衣套装</v>
      </c>
      <c r="D7910" s="51" t="str">
        <f t="shared" si="493"/>
        <v>连衣套装</v>
      </c>
      <c r="E7910" s="6" t="str">
        <f>IFERROR(VLOOKUP(B7910,总表!A:D,3,0),"-")</f>
        <v>复古A字连身裙</v>
      </c>
      <c r="F7910" s="6" t="str">
        <f t="shared" si="494"/>
        <v>复古A字连身裙</v>
      </c>
      <c r="H7910" s="6" t="str">
        <f>IF(IFERROR(VLOOKUP(B7910,总表!A:D,4,0),"露易")=0," ",IFERROR(VLOOKUP(B7910,总表!A:D,4,0),"-"))</f>
        <v>浅蓝色</v>
      </c>
      <c r="I7910" s="6" t="str">
        <f t="shared" si="495"/>
        <v>浅蓝色</v>
      </c>
    </row>
    <row r="7911" spans="1:9">
      <c r="A7911" s="6">
        <v>7910</v>
      </c>
      <c r="B7911" s="47" t="str">
        <f t="shared" si="492"/>
        <v>00001EE6</v>
      </c>
      <c r="C7911" s="50" t="str">
        <f>IFERROR(VLOOKUP(B7911,总表!A:B,2,0),"-")</f>
        <v>连衣套装</v>
      </c>
      <c r="D7911" s="51" t="str">
        <f t="shared" si="493"/>
        <v>连衣套装</v>
      </c>
      <c r="E7911" s="6" t="str">
        <f>IFERROR(VLOOKUP(B7911,总表!A:D,3,0),"-")</f>
        <v>复古A字连身裙</v>
      </c>
      <c r="F7911" s="6" t="str">
        <f t="shared" si="494"/>
        <v>复古A字连身裙</v>
      </c>
      <c r="H7911" s="6" t="str">
        <f>IF(IFERROR(VLOOKUP(B7911,总表!A:D,4,0),"露易")=0," ",IFERROR(VLOOKUP(B7911,总表!A:D,4,0),"-"))</f>
        <v>黄色</v>
      </c>
      <c r="I7911" s="6" t="str">
        <f t="shared" si="495"/>
        <v>黄色</v>
      </c>
    </row>
    <row r="7912" spans="1:9">
      <c r="A7912" s="6">
        <v>7911</v>
      </c>
      <c r="B7912" s="47" t="str">
        <f t="shared" si="492"/>
        <v>00001EE7</v>
      </c>
      <c r="C7912" s="50" t="str">
        <f>IFERROR(VLOOKUP(B7912,总表!A:B,2,0),"-")</f>
        <v>连衣套装</v>
      </c>
      <c r="D7912" s="51" t="str">
        <f t="shared" si="493"/>
        <v>连衣套装</v>
      </c>
      <c r="E7912" s="6" t="str">
        <f>IFERROR(VLOOKUP(B7912,总表!A:D,3,0),"-")</f>
        <v>复古A字连身裙</v>
      </c>
      <c r="F7912" s="6" t="str">
        <f t="shared" si="494"/>
        <v>复古A字连身裙</v>
      </c>
      <c r="H7912" s="6" t="str">
        <f>IF(IFERROR(VLOOKUP(B7912,总表!A:D,4,0),"露易")=0," ",IFERROR(VLOOKUP(B7912,总表!A:D,4,0),"-"))</f>
        <v>黑色</v>
      </c>
      <c r="I7912" s="6" t="str">
        <f t="shared" si="495"/>
        <v>黑色</v>
      </c>
    </row>
    <row r="7913" spans="1:9">
      <c r="A7913" s="6">
        <v>7912</v>
      </c>
      <c r="B7913" s="47" t="str">
        <f t="shared" si="492"/>
        <v>00001EE8</v>
      </c>
      <c r="C7913" s="50" t="str">
        <f>IFERROR(VLOOKUP(B7913,总表!A:B,2,0),"-")</f>
        <v>连衣套装</v>
      </c>
      <c r="D7913" s="51" t="str">
        <f t="shared" si="493"/>
        <v>连衣套装</v>
      </c>
      <c r="E7913" s="6" t="str">
        <f>IFERROR(VLOOKUP(B7913,总表!A:D,3,0),"-")</f>
        <v>复古直筒连身裙</v>
      </c>
      <c r="F7913" s="6" t="str">
        <f t="shared" si="494"/>
        <v>复古直筒连身裙</v>
      </c>
      <c r="H7913" s="6" t="str">
        <f>IF(IFERROR(VLOOKUP(B7913,总表!A:D,4,0),"露易")=0," ",IFERROR(VLOOKUP(B7913,总表!A:D,4,0),"-"))</f>
        <v>黑色</v>
      </c>
      <c r="I7913" s="6" t="str">
        <f t="shared" si="495"/>
        <v>黑色</v>
      </c>
    </row>
    <row r="7914" spans="1:9">
      <c r="A7914" s="6">
        <v>7913</v>
      </c>
      <c r="B7914" s="47" t="str">
        <f t="shared" si="492"/>
        <v>00001EE9</v>
      </c>
      <c r="C7914" s="50" t="str">
        <f>IFERROR(VLOOKUP(B7914,总表!A:B,2,0),"-")</f>
        <v>连衣套装</v>
      </c>
      <c r="D7914" s="51" t="str">
        <f t="shared" si="493"/>
        <v>连衣套装</v>
      </c>
      <c r="E7914" s="6" t="str">
        <f>IFERROR(VLOOKUP(B7914,总表!A:D,3,0),"-")</f>
        <v>复古直筒连身裙</v>
      </c>
      <c r="F7914" s="6" t="str">
        <f t="shared" si="494"/>
        <v>复古直筒连身裙</v>
      </c>
      <c r="H7914" s="6" t="str">
        <f>IF(IFERROR(VLOOKUP(B7914,总表!A:D,4,0),"露易")=0," ",IFERROR(VLOOKUP(B7914,总表!A:D,4,0),"-"))</f>
        <v>橘色</v>
      </c>
      <c r="I7914" s="6" t="str">
        <f t="shared" si="495"/>
        <v>橘色</v>
      </c>
    </row>
    <row r="7915" spans="1:9">
      <c r="A7915" s="6">
        <v>7914</v>
      </c>
      <c r="B7915" s="47" t="str">
        <f t="shared" si="492"/>
        <v>00001EEA</v>
      </c>
      <c r="C7915" s="50" t="str">
        <f>IFERROR(VLOOKUP(B7915,总表!A:B,2,0),"-")</f>
        <v>连衣套装</v>
      </c>
      <c r="D7915" s="51" t="str">
        <f t="shared" si="493"/>
        <v>连衣套装</v>
      </c>
      <c r="E7915" s="6" t="str">
        <f>IFERROR(VLOOKUP(B7915,总表!A:D,3,0),"-")</f>
        <v>复古直筒连身裙</v>
      </c>
      <c r="F7915" s="6" t="str">
        <f t="shared" si="494"/>
        <v>复古直筒连身裙</v>
      </c>
      <c r="H7915" s="6" t="str">
        <f>IF(IFERROR(VLOOKUP(B7915,总表!A:D,4,0),"露易")=0," ",IFERROR(VLOOKUP(B7915,总表!A:D,4,0),"-"))</f>
        <v>粉红</v>
      </c>
      <c r="I7915" s="6" t="str">
        <f t="shared" si="495"/>
        <v>粉红</v>
      </c>
    </row>
    <row r="7916" spans="1:9">
      <c r="A7916" s="6">
        <v>7915</v>
      </c>
      <c r="B7916" s="47" t="str">
        <f t="shared" si="492"/>
        <v>00001EEB</v>
      </c>
      <c r="C7916" s="50" t="str">
        <f>IFERROR(VLOOKUP(B7916,总表!A:B,2,0),"-")</f>
        <v>连衣套装</v>
      </c>
      <c r="D7916" s="51" t="str">
        <f t="shared" si="493"/>
        <v>连衣套装</v>
      </c>
      <c r="E7916" s="6" t="str">
        <f>IFERROR(VLOOKUP(B7916,总表!A:D,3,0),"-")</f>
        <v>复古直筒连身裙</v>
      </c>
      <c r="F7916" s="6" t="str">
        <f t="shared" si="494"/>
        <v>复古直筒连身裙</v>
      </c>
      <c r="H7916" s="6" t="str">
        <f>IF(IFERROR(VLOOKUP(B7916,总表!A:D,4,0),"露易")=0," ",IFERROR(VLOOKUP(B7916,总表!A:D,4,0),"-"))</f>
        <v>黄色</v>
      </c>
      <c r="I7916" s="6" t="str">
        <f t="shared" si="495"/>
        <v>黄色</v>
      </c>
    </row>
    <row r="7917" spans="1:9">
      <c r="A7917" s="6">
        <v>7916</v>
      </c>
      <c r="B7917" s="47" t="str">
        <f t="shared" si="492"/>
        <v>00001EEC</v>
      </c>
      <c r="C7917" s="50" t="str">
        <f>IFERROR(VLOOKUP(B7917,总表!A:B,2,0),"-")</f>
        <v>连衣套装</v>
      </c>
      <c r="D7917" s="51" t="str">
        <f t="shared" si="493"/>
        <v>连衣套装</v>
      </c>
      <c r="E7917" s="6" t="str">
        <f>IFERROR(VLOOKUP(B7917,总表!A:D,3,0),"-")</f>
        <v>复古直筒连身裙</v>
      </c>
      <c r="F7917" s="6" t="str">
        <f t="shared" si="494"/>
        <v>复古直筒连身裙</v>
      </c>
      <c r="H7917" s="6" t="str">
        <f>IF(IFERROR(VLOOKUP(B7917,总表!A:D,4,0),"露易")=0," ",IFERROR(VLOOKUP(B7917,总表!A:D,4,0),"-"))</f>
        <v>浅蓝色</v>
      </c>
      <c r="I7917" s="6" t="str">
        <f t="shared" si="495"/>
        <v>浅蓝色</v>
      </c>
    </row>
    <row r="7918" spans="1:9">
      <c r="A7918" s="6">
        <v>7917</v>
      </c>
      <c r="B7918" s="47" t="str">
        <f t="shared" si="492"/>
        <v>00001EED</v>
      </c>
      <c r="C7918" s="50" t="str">
        <f>IFERROR(VLOOKUP(B7918,总表!A:B,2,0),"-")</f>
        <v>连衣套装</v>
      </c>
      <c r="D7918" s="51" t="str">
        <f t="shared" si="493"/>
        <v>连衣套装</v>
      </c>
      <c r="E7918" s="6" t="str">
        <f>IFERROR(VLOOKUP(B7918,总表!A:D,3,0),"-")</f>
        <v>排列印花连身裙</v>
      </c>
      <c r="F7918" s="6" t="str">
        <f t="shared" si="494"/>
        <v>排列印花连身裙</v>
      </c>
      <c r="H7918" s="51" t="str">
        <f>IF(IFERROR(VLOOKUP(B7918,总表!A:D,4,0),"露易")=0," ",IFERROR(VLOOKUP(B7918,总表!A:D,4,0),"-"))</f>
        <v>蓝色</v>
      </c>
      <c r="I7918" s="51" t="str">
        <f t="shared" si="495"/>
        <v>蓝色</v>
      </c>
    </row>
    <row r="7919" spans="1:9">
      <c r="A7919" s="6">
        <v>7918</v>
      </c>
      <c r="B7919" s="47" t="str">
        <f t="shared" si="492"/>
        <v>00001EEE</v>
      </c>
      <c r="C7919" s="50" t="str">
        <f>IFERROR(VLOOKUP(B7919,总表!A:B,2,0),"-")</f>
        <v>连衣套装</v>
      </c>
      <c r="D7919" s="51" t="str">
        <f t="shared" si="493"/>
        <v>连衣套装</v>
      </c>
      <c r="E7919" s="6" t="str">
        <f>IFERROR(VLOOKUP(B7919,总表!A:D,3,0),"-")</f>
        <v>排列印花连身裙</v>
      </c>
      <c r="F7919" s="6" t="str">
        <f t="shared" si="494"/>
        <v>排列印花连身裙</v>
      </c>
      <c r="H7919" s="51" t="str">
        <f>IF(IFERROR(VLOOKUP(B7919,总表!A:D,4,0),"露易")=0," ",IFERROR(VLOOKUP(B7919,总表!A:D,4,0),"-"))</f>
        <v>绿色</v>
      </c>
      <c r="I7919" s="51" t="str">
        <f t="shared" si="495"/>
        <v>绿色</v>
      </c>
    </row>
    <row r="7920" spans="1:9">
      <c r="A7920" s="6">
        <v>7919</v>
      </c>
      <c r="B7920" s="47" t="str">
        <f t="shared" si="492"/>
        <v>00001EEF</v>
      </c>
      <c r="C7920" s="50" t="str">
        <f>IFERROR(VLOOKUP(B7920,总表!A:B,2,0),"-")</f>
        <v>连衣套装</v>
      </c>
      <c r="D7920" s="51" t="str">
        <f t="shared" si="493"/>
        <v>连衣套装</v>
      </c>
      <c r="E7920" s="6" t="str">
        <f>IFERROR(VLOOKUP(B7920,总表!A:D,3,0),"-")</f>
        <v>排列印花连身裙</v>
      </c>
      <c r="F7920" s="6" t="str">
        <f t="shared" si="494"/>
        <v>排列印花连身裙</v>
      </c>
      <c r="H7920" s="6" t="str">
        <f>IF(IFERROR(VLOOKUP(B7920,总表!A:D,4,0),"露易")=0," ",IFERROR(VLOOKUP(B7920,总表!A:D,4,0),"-"))</f>
        <v>棕色</v>
      </c>
      <c r="I7920" s="6" t="str">
        <f t="shared" si="495"/>
        <v>棕色</v>
      </c>
    </row>
    <row r="7921" spans="1:9">
      <c r="A7921" s="6">
        <v>7920</v>
      </c>
      <c r="B7921" s="47" t="str">
        <f t="shared" si="492"/>
        <v>00001EF0</v>
      </c>
      <c r="C7921" s="50" t="str">
        <f>IFERROR(VLOOKUP(B7921,总表!A:B,2,0),"-")</f>
        <v>连衣套装</v>
      </c>
      <c r="D7921" s="51" t="str">
        <f t="shared" si="493"/>
        <v>连衣套装</v>
      </c>
      <c r="E7921" s="6" t="str">
        <f>IFERROR(VLOOKUP(B7921,总表!A:D,3,0),"-")</f>
        <v>排列印花连身裙</v>
      </c>
      <c r="F7921" s="6" t="str">
        <f t="shared" si="494"/>
        <v>排列印花连身裙</v>
      </c>
      <c r="H7921" s="6" t="str">
        <f>IF(IFERROR(VLOOKUP(B7921,总表!A:D,4,0),"露易")=0," ",IFERROR(VLOOKUP(B7921,总表!A:D,4,0),"-"))</f>
        <v>橘色</v>
      </c>
      <c r="I7921" s="6" t="str">
        <f t="shared" si="495"/>
        <v>橘色</v>
      </c>
    </row>
    <row r="7922" spans="1:9">
      <c r="A7922" s="6">
        <v>7921</v>
      </c>
      <c r="B7922" s="47" t="str">
        <f t="shared" si="492"/>
        <v>00001EF1</v>
      </c>
      <c r="C7922" s="50" t="str">
        <f>IFERROR(VLOOKUP(B7922,总表!A:B,2,0),"-")</f>
        <v>连衣套装</v>
      </c>
      <c r="D7922" s="51" t="str">
        <f t="shared" si="493"/>
        <v>连衣套装</v>
      </c>
      <c r="E7922" s="6" t="str">
        <f>IFERROR(VLOOKUP(B7922,总表!A:D,3,0),"-")</f>
        <v>排列印花连身裙</v>
      </c>
      <c r="F7922" s="6" t="str">
        <f t="shared" si="494"/>
        <v>排列印花连身裙</v>
      </c>
      <c r="H7922" s="6" t="str">
        <f>IF(IFERROR(VLOOKUP(B7922,总表!A:D,4,0),"露易")=0," ",IFERROR(VLOOKUP(B7922,总表!A:D,4,0),"-"))</f>
        <v>米色</v>
      </c>
      <c r="I7922" s="6" t="str">
        <f t="shared" si="495"/>
        <v>米色</v>
      </c>
    </row>
    <row r="7923" spans="1:9">
      <c r="A7923" s="6">
        <v>7922</v>
      </c>
      <c r="B7923" s="47" t="str">
        <f t="shared" si="492"/>
        <v>00001EF2</v>
      </c>
      <c r="C7923" s="50" t="str">
        <f>IFERROR(VLOOKUP(B7923,总表!A:B,2,0),"-")</f>
        <v>连衣套装</v>
      </c>
      <c r="D7923" s="51" t="str">
        <f t="shared" si="493"/>
        <v>连衣套装</v>
      </c>
      <c r="E7923" s="6" t="str">
        <f>IFERROR(VLOOKUP(B7923,总表!A:D,3,0),"-")</f>
        <v>派对连身裙</v>
      </c>
      <c r="F7923" s="6" t="str">
        <f t="shared" si="494"/>
        <v>派对连身裙</v>
      </c>
      <c r="H7923" s="6" t="str">
        <f>IF(IFERROR(VLOOKUP(B7923,总表!A:D,4,0),"露易")=0," ",IFERROR(VLOOKUP(B7923,总表!A:D,4,0),"-"))</f>
        <v>粉红</v>
      </c>
      <c r="I7923" s="6" t="str">
        <f t="shared" si="495"/>
        <v>粉红</v>
      </c>
    </row>
    <row r="7924" spans="1:9">
      <c r="A7924" s="6">
        <v>7923</v>
      </c>
      <c r="B7924" s="47" t="str">
        <f t="shared" si="492"/>
        <v>00001EF3</v>
      </c>
      <c r="C7924" s="50" t="str">
        <f>IFERROR(VLOOKUP(B7924,总表!A:B,2,0),"-")</f>
        <v>连衣套装</v>
      </c>
      <c r="D7924" s="51" t="str">
        <f t="shared" si="493"/>
        <v>连衣套装</v>
      </c>
      <c r="E7924" s="6" t="str">
        <f>IFERROR(VLOOKUP(B7924,总表!A:D,3,0),"-")</f>
        <v>派对连身裙</v>
      </c>
      <c r="F7924" s="6" t="str">
        <f t="shared" si="494"/>
        <v>派对连身裙</v>
      </c>
      <c r="H7924" s="51" t="str">
        <f>IF(IFERROR(VLOOKUP(B7924,总表!A:D,4,0),"露易")=0," ",IFERROR(VLOOKUP(B7924,总表!A:D,4,0),"-"))</f>
        <v>绿色</v>
      </c>
      <c r="I7924" s="51" t="str">
        <f t="shared" si="495"/>
        <v>绿色</v>
      </c>
    </row>
    <row r="7925" spans="1:9">
      <c r="A7925" s="6">
        <v>7924</v>
      </c>
      <c r="B7925" s="47" t="str">
        <f t="shared" si="492"/>
        <v>00001EF4</v>
      </c>
      <c r="C7925" s="50" t="str">
        <f>IFERROR(VLOOKUP(B7925,总表!A:B,2,0),"-")</f>
        <v>连衣套装</v>
      </c>
      <c r="D7925" s="51" t="str">
        <f t="shared" si="493"/>
        <v>连衣套装</v>
      </c>
      <c r="E7925" s="6" t="str">
        <f>IFERROR(VLOOKUP(B7925,总表!A:D,3,0),"-")</f>
        <v>派对连身裙</v>
      </c>
      <c r="F7925" s="6" t="str">
        <f t="shared" si="494"/>
        <v>派对连身裙</v>
      </c>
      <c r="H7925" s="6" t="str">
        <f>IF(IFERROR(VLOOKUP(B7925,总表!A:D,4,0),"露易")=0," ",IFERROR(VLOOKUP(B7925,总表!A:D,4,0),"-"))</f>
        <v>米色</v>
      </c>
      <c r="I7925" s="6" t="str">
        <f t="shared" si="495"/>
        <v>米色</v>
      </c>
    </row>
    <row r="7926" spans="1:9">
      <c r="A7926" s="6">
        <v>7925</v>
      </c>
      <c r="B7926" s="47" t="str">
        <f t="shared" si="492"/>
        <v>00001EF5</v>
      </c>
      <c r="C7926" s="47" t="str">
        <f>IFERROR(VLOOKUP(B7926,总表!A:B,2,0),"-")</f>
        <v>-</v>
      </c>
      <c r="D7926" s="6" t="str">
        <f t="shared" si="493"/>
        <v>-</v>
      </c>
      <c r="E7926" s="6" t="str">
        <f>IFERROR(VLOOKUP(B7926,总表!A:D,3,0),"-")</f>
        <v>-</v>
      </c>
      <c r="F7926" s="6" t="str">
        <f t="shared" si="494"/>
        <v>-</v>
      </c>
      <c r="H7926" s="6" t="str">
        <f>IF(IFERROR(VLOOKUP(B7926,总表!A:D,4,0),"露易")=0," ",IFERROR(VLOOKUP(B7926,总表!A:D,4,0),"-"))</f>
        <v>-</v>
      </c>
      <c r="I7926" s="6" t="str">
        <f t="shared" si="495"/>
        <v>-</v>
      </c>
    </row>
    <row r="7927" spans="1:9">
      <c r="A7927" s="6">
        <v>7926</v>
      </c>
      <c r="B7927" s="47" t="str">
        <f t="shared" si="492"/>
        <v>00001EF6</v>
      </c>
      <c r="C7927" s="50" t="str">
        <f>IFERROR(VLOOKUP(B7927,总表!A:B,2,0),"-")</f>
        <v>连衣套装</v>
      </c>
      <c r="D7927" s="51" t="str">
        <f t="shared" si="493"/>
        <v>连衣套装</v>
      </c>
      <c r="E7927" s="6" t="str">
        <f>IFERROR(VLOOKUP(B7927,总表!A:D,3,0),"-")</f>
        <v>大理石纹连身裙</v>
      </c>
      <c r="F7927" s="6" t="str">
        <f t="shared" si="494"/>
        <v>大理石纹连身裙</v>
      </c>
      <c r="H7927" s="6" t="str">
        <f>IF(IFERROR(VLOOKUP(B7927,总表!A:D,4,0),"露易")=0," ",IFERROR(VLOOKUP(B7927,总表!A:D,4,0),"-"))</f>
        <v>粉红</v>
      </c>
      <c r="I7927" s="6" t="str">
        <f t="shared" si="495"/>
        <v>粉红</v>
      </c>
    </row>
    <row r="7928" spans="1:9">
      <c r="A7928" s="6">
        <v>7927</v>
      </c>
      <c r="B7928" s="47" t="str">
        <f t="shared" si="492"/>
        <v>00001EF7</v>
      </c>
      <c r="C7928" s="50" t="str">
        <f>IFERROR(VLOOKUP(B7928,总表!A:B,2,0),"-")</f>
        <v>连衣套装</v>
      </c>
      <c r="D7928" s="51" t="str">
        <f t="shared" si="493"/>
        <v>连衣套装</v>
      </c>
      <c r="E7928" s="6" t="str">
        <f>IFERROR(VLOOKUP(B7928,总表!A:D,3,0),"-")</f>
        <v>大理石纹连身裙</v>
      </c>
      <c r="F7928" s="6" t="str">
        <f t="shared" si="494"/>
        <v>大理石纹连身裙</v>
      </c>
      <c r="H7928" s="51" t="str">
        <f>IF(IFERROR(VLOOKUP(B7928,总表!A:D,4,0),"露易")=0," ",IFERROR(VLOOKUP(B7928,总表!A:D,4,0),"-"))</f>
        <v>绿色</v>
      </c>
      <c r="I7928" s="51" t="str">
        <f t="shared" si="495"/>
        <v>绿色</v>
      </c>
    </row>
    <row r="7929" spans="1:9">
      <c r="A7929" s="6">
        <v>7928</v>
      </c>
      <c r="B7929" s="47" t="str">
        <f t="shared" si="492"/>
        <v>00001EF8</v>
      </c>
      <c r="C7929" s="50" t="str">
        <f>IFERROR(VLOOKUP(B7929,总表!A:B,2,0),"-")</f>
        <v>连衣套装</v>
      </c>
      <c r="D7929" s="51" t="str">
        <f t="shared" si="493"/>
        <v>连衣套装</v>
      </c>
      <c r="E7929" s="6" t="str">
        <f>IFERROR(VLOOKUP(B7929,总表!A:D,3,0),"-")</f>
        <v>大理石纹连身裙</v>
      </c>
      <c r="F7929" s="6" t="str">
        <f t="shared" si="494"/>
        <v>大理石纹连身裙</v>
      </c>
      <c r="H7929" s="6" t="str">
        <f>IF(IFERROR(VLOOKUP(B7929,总表!A:D,4,0),"露易")=0," ",IFERROR(VLOOKUP(B7929,总表!A:D,4,0),"-"))</f>
        <v>橘色</v>
      </c>
      <c r="I7929" s="6" t="str">
        <f t="shared" si="495"/>
        <v>橘色</v>
      </c>
    </row>
    <row r="7930" spans="1:9">
      <c r="A7930" s="6">
        <v>7929</v>
      </c>
      <c r="B7930" s="47" t="str">
        <f t="shared" si="492"/>
        <v>00001EF9</v>
      </c>
      <c r="C7930" s="50" t="str">
        <f>IFERROR(VLOOKUP(B7930,总表!A:B,2,0),"-")</f>
        <v>连衣套装</v>
      </c>
      <c r="D7930" s="51" t="str">
        <f t="shared" si="493"/>
        <v>连衣套装</v>
      </c>
      <c r="E7930" s="6" t="str">
        <f>IFERROR(VLOOKUP(B7930,总表!A:D,3,0),"-")</f>
        <v>大理石纹连身裙</v>
      </c>
      <c r="F7930" s="6" t="str">
        <f t="shared" si="494"/>
        <v>大理石纹连身裙</v>
      </c>
      <c r="H7930" s="6" t="str">
        <f>IF(IFERROR(VLOOKUP(B7930,总表!A:D,4,0),"露易")=0," ",IFERROR(VLOOKUP(B7930,总表!A:D,4,0),"-"))</f>
        <v>紫色</v>
      </c>
      <c r="I7930" s="6" t="str">
        <f t="shared" si="495"/>
        <v>紫色</v>
      </c>
    </row>
    <row r="7931" spans="1:9">
      <c r="A7931" s="6">
        <v>7930</v>
      </c>
      <c r="B7931" s="47" t="str">
        <f t="shared" si="492"/>
        <v>00001EFA</v>
      </c>
      <c r="C7931" s="47" t="str">
        <f>IFERROR(VLOOKUP(B7931,总表!A:B,2,0),"-")</f>
        <v>-</v>
      </c>
      <c r="D7931" s="6" t="str">
        <f t="shared" si="493"/>
        <v>-</v>
      </c>
      <c r="E7931" s="6" t="str">
        <f>IFERROR(VLOOKUP(B7931,总表!A:D,3,0),"-")</f>
        <v>-</v>
      </c>
      <c r="F7931" s="6" t="str">
        <f t="shared" si="494"/>
        <v>-</v>
      </c>
      <c r="H7931" s="6" t="str">
        <f>IF(IFERROR(VLOOKUP(B7931,总表!A:D,4,0),"露易")=0," ",IFERROR(VLOOKUP(B7931,总表!A:D,4,0),"-"))</f>
        <v>-</v>
      </c>
      <c r="I7931" s="6" t="str">
        <f t="shared" si="495"/>
        <v>-</v>
      </c>
    </row>
    <row r="7932" spans="1:9">
      <c r="A7932" s="6">
        <v>7931</v>
      </c>
      <c r="B7932" s="47" t="str">
        <f t="shared" si="492"/>
        <v>00001EFB</v>
      </c>
      <c r="C7932" s="47" t="str">
        <f>IFERROR(VLOOKUP(B7932,总表!A:B,2,0),"-")</f>
        <v>-</v>
      </c>
      <c r="D7932" s="6" t="str">
        <f t="shared" si="493"/>
        <v>-</v>
      </c>
      <c r="E7932" s="6" t="str">
        <f>IFERROR(VLOOKUP(B7932,总表!A:D,3,0),"-")</f>
        <v>-</v>
      </c>
      <c r="F7932" s="6" t="str">
        <f t="shared" si="494"/>
        <v>-</v>
      </c>
      <c r="H7932" s="6" t="str">
        <f>IF(IFERROR(VLOOKUP(B7932,总表!A:D,4,0),"露易")=0," ",IFERROR(VLOOKUP(B7932,总表!A:D,4,0),"-"))</f>
        <v>-</v>
      </c>
      <c r="I7932" s="6" t="str">
        <f t="shared" si="495"/>
        <v>-</v>
      </c>
    </row>
    <row r="7933" spans="1:9">
      <c r="A7933" s="6">
        <v>7932</v>
      </c>
      <c r="B7933" s="47" t="str">
        <f t="shared" si="492"/>
        <v>00001EFC</v>
      </c>
      <c r="C7933" s="47" t="str">
        <f>IFERROR(VLOOKUP(B7933,总表!A:B,2,0),"-")</f>
        <v>-</v>
      </c>
      <c r="D7933" s="6" t="str">
        <f t="shared" si="493"/>
        <v>-</v>
      </c>
      <c r="E7933" s="6" t="str">
        <f>IFERROR(VLOOKUP(B7933,总表!A:D,3,0),"-")</f>
        <v>-</v>
      </c>
      <c r="F7933" s="6" t="str">
        <f t="shared" si="494"/>
        <v>-</v>
      </c>
      <c r="H7933" s="6" t="str">
        <f>IF(IFERROR(VLOOKUP(B7933,总表!A:D,4,0),"露易")=0," ",IFERROR(VLOOKUP(B7933,总表!A:D,4,0),"-"))</f>
        <v>-</v>
      </c>
      <c r="I7933" s="6" t="str">
        <f t="shared" si="495"/>
        <v>-</v>
      </c>
    </row>
    <row r="7934" spans="1:9">
      <c r="A7934" s="6">
        <v>7933</v>
      </c>
      <c r="B7934" s="47" t="str">
        <f t="shared" si="492"/>
        <v>00001EFD</v>
      </c>
      <c r="C7934" s="47" t="str">
        <f>IFERROR(VLOOKUP(B7934,总表!A:B,2,0),"-")</f>
        <v>-</v>
      </c>
      <c r="D7934" s="6" t="str">
        <f t="shared" si="493"/>
        <v>-</v>
      </c>
      <c r="E7934" s="6" t="str">
        <f>IFERROR(VLOOKUP(B7934,总表!A:D,3,0),"-")</f>
        <v>-</v>
      </c>
      <c r="F7934" s="6" t="str">
        <f t="shared" si="494"/>
        <v>-</v>
      </c>
      <c r="H7934" s="6" t="str">
        <f>IF(IFERROR(VLOOKUP(B7934,总表!A:D,4,0),"露易")=0," ",IFERROR(VLOOKUP(B7934,总表!A:D,4,0),"-"))</f>
        <v>-</v>
      </c>
      <c r="I7934" s="6" t="str">
        <f t="shared" si="495"/>
        <v>-</v>
      </c>
    </row>
    <row r="7935" spans="1:9">
      <c r="A7935" s="6">
        <v>7934</v>
      </c>
      <c r="B7935" s="47" t="str">
        <f t="shared" si="492"/>
        <v>00001EFE</v>
      </c>
      <c r="C7935" s="47" t="str">
        <f>IFERROR(VLOOKUP(B7935,总表!A:B,2,0),"-")</f>
        <v>-</v>
      </c>
      <c r="D7935" s="6" t="str">
        <f t="shared" si="493"/>
        <v>-</v>
      </c>
      <c r="E7935" s="6" t="str">
        <f>IFERROR(VLOOKUP(B7935,总表!A:D,3,0),"-")</f>
        <v>-</v>
      </c>
      <c r="F7935" s="6" t="str">
        <f t="shared" si="494"/>
        <v>-</v>
      </c>
      <c r="H7935" s="6" t="str">
        <f>IF(IFERROR(VLOOKUP(B7935,总表!A:D,4,0),"露易")=0," ",IFERROR(VLOOKUP(B7935,总表!A:D,4,0),"-"))</f>
        <v>-</v>
      </c>
      <c r="I7935" s="6" t="str">
        <f t="shared" si="495"/>
        <v>-</v>
      </c>
    </row>
    <row r="7936" spans="1:9">
      <c r="A7936" s="6">
        <v>7935</v>
      </c>
      <c r="B7936" s="47" t="str">
        <f t="shared" si="492"/>
        <v>00001EFF</v>
      </c>
      <c r="C7936" s="47" t="str">
        <f>IFERROR(VLOOKUP(B7936,总表!A:B,2,0),"-")</f>
        <v>-</v>
      </c>
      <c r="D7936" s="6" t="str">
        <f t="shared" si="493"/>
        <v>-</v>
      </c>
      <c r="E7936" s="6" t="str">
        <f>IFERROR(VLOOKUP(B7936,总表!A:D,3,0),"-")</f>
        <v>-</v>
      </c>
      <c r="F7936" s="6" t="str">
        <f t="shared" si="494"/>
        <v>-</v>
      </c>
      <c r="H7936" s="6" t="str">
        <f>IF(IFERROR(VLOOKUP(B7936,总表!A:D,4,0),"露易")=0," ",IFERROR(VLOOKUP(B7936,总表!A:D,4,0),"-"))</f>
        <v>-</v>
      </c>
      <c r="I7936" s="6" t="str">
        <f t="shared" si="495"/>
        <v>-</v>
      </c>
    </row>
    <row r="7937" spans="1:9">
      <c r="A7937" s="6">
        <v>7936</v>
      </c>
      <c r="B7937" s="47" t="str">
        <f t="shared" si="492"/>
        <v>00001F00</v>
      </c>
      <c r="C7937" s="47" t="str">
        <f>IFERROR(VLOOKUP(B7937,总表!A:B,2,0),"-")</f>
        <v>-</v>
      </c>
      <c r="D7937" s="6" t="str">
        <f t="shared" si="493"/>
        <v>-</v>
      </c>
      <c r="E7937" s="6" t="str">
        <f>IFERROR(VLOOKUP(B7937,总表!A:D,3,0),"-")</f>
        <v>-</v>
      </c>
      <c r="F7937" s="6" t="str">
        <f t="shared" si="494"/>
        <v>-</v>
      </c>
      <c r="H7937" s="6" t="str">
        <f>IF(IFERROR(VLOOKUP(B7937,总表!A:D,4,0),"露易")=0," ",IFERROR(VLOOKUP(B7937,总表!A:D,4,0),"-"))</f>
        <v>-</v>
      </c>
      <c r="I7937" s="6" t="str">
        <f t="shared" si="495"/>
        <v>-</v>
      </c>
    </row>
    <row r="7938" spans="1:9">
      <c r="A7938" s="6">
        <v>7937</v>
      </c>
      <c r="B7938" s="47" t="str">
        <f t="shared" ref="B7938:B8001" si="496">DEC2HEX(ROW(A7937),8)</f>
        <v>00001F01</v>
      </c>
      <c r="C7938" s="47" t="str">
        <f>IFERROR(VLOOKUP(B7938,总表!A:B,2,0),"-")</f>
        <v>-</v>
      </c>
      <c r="D7938" s="6" t="str">
        <f t="shared" ref="D7938:D8001" si="497">C7938</f>
        <v>-</v>
      </c>
      <c r="E7938" s="6" t="str">
        <f>IFERROR(VLOOKUP(B7938,总表!A:D,3,0),"-")</f>
        <v>-</v>
      </c>
      <c r="F7938" s="6" t="str">
        <f t="shared" ref="F7938:F8001" si="498">E7938</f>
        <v>-</v>
      </c>
      <c r="H7938" s="6" t="str">
        <f>IF(IFERROR(VLOOKUP(B7938,总表!A:D,4,0),"露易")=0," ",IFERROR(VLOOKUP(B7938,总表!A:D,4,0),"-"))</f>
        <v>-</v>
      </c>
      <c r="I7938" s="6" t="str">
        <f t="shared" ref="I7938:I8001" si="499">H7938</f>
        <v>-</v>
      </c>
    </row>
    <row r="7939" spans="1:9">
      <c r="A7939" s="6">
        <v>7938</v>
      </c>
      <c r="B7939" s="47" t="str">
        <f t="shared" si="496"/>
        <v>00001F02</v>
      </c>
      <c r="C7939" s="50" t="str">
        <f>IFERROR(VLOOKUP(B7939,总表!A:B,2,0),"-")</f>
        <v>连衣套装</v>
      </c>
      <c r="D7939" s="51" t="str">
        <f t="shared" si="497"/>
        <v>连衣套装</v>
      </c>
      <c r="E7939" s="6" t="str">
        <f>IFERROR(VLOOKUP(B7939,总表!A:D,3,0),"-")</f>
        <v>珍珠长洋装</v>
      </c>
      <c r="F7939" s="6" t="str">
        <f t="shared" si="498"/>
        <v>珍珠长洋装</v>
      </c>
      <c r="H7939" s="6" t="str">
        <f>IF(IFERROR(VLOOKUP(B7939,总表!A:D,4,0),"露易")=0," ",IFERROR(VLOOKUP(B7939,总表!A:D,4,0),"-"))</f>
        <v>酒红色</v>
      </c>
      <c r="I7939" s="6" t="str">
        <f t="shared" si="499"/>
        <v>酒红色</v>
      </c>
    </row>
    <row r="7940" spans="1:9">
      <c r="A7940" s="6">
        <v>7939</v>
      </c>
      <c r="B7940" s="47" t="str">
        <f t="shared" si="496"/>
        <v>00001F03</v>
      </c>
      <c r="C7940" s="50" t="str">
        <f>IFERROR(VLOOKUP(B7940,总表!A:B,2,0),"-")</f>
        <v>连衣套装</v>
      </c>
      <c r="D7940" s="51" t="str">
        <f t="shared" si="497"/>
        <v>连衣套装</v>
      </c>
      <c r="E7940" s="6" t="str">
        <f>IFERROR(VLOOKUP(B7940,总表!A:D,3,0),"-")</f>
        <v>珍珠长洋装</v>
      </c>
      <c r="F7940" s="6" t="str">
        <f t="shared" si="498"/>
        <v>珍珠长洋装</v>
      </c>
      <c r="H7940" s="6" t="str">
        <f>IF(IFERROR(VLOOKUP(B7940,总表!A:D,4,0),"露易")=0," ",IFERROR(VLOOKUP(B7940,总表!A:D,4,0),"-"))</f>
        <v>米色</v>
      </c>
      <c r="I7940" s="6" t="str">
        <f t="shared" si="499"/>
        <v>米色</v>
      </c>
    </row>
    <row r="7941" spans="1:9">
      <c r="A7941" s="6">
        <v>7940</v>
      </c>
      <c r="B7941" s="47" t="str">
        <f t="shared" si="496"/>
        <v>00001F04</v>
      </c>
      <c r="C7941" s="50" t="str">
        <f>IFERROR(VLOOKUP(B7941,总表!A:B,2,0),"-")</f>
        <v>连衣套装</v>
      </c>
      <c r="D7941" s="51" t="str">
        <f t="shared" si="497"/>
        <v>连衣套装</v>
      </c>
      <c r="E7941" s="6" t="str">
        <f>IFERROR(VLOOKUP(B7941,总表!A:D,3,0),"-")</f>
        <v>珍珠长洋装</v>
      </c>
      <c r="F7941" s="6" t="str">
        <f t="shared" si="498"/>
        <v>珍珠长洋装</v>
      </c>
      <c r="H7941" s="51" t="str">
        <f>IF(IFERROR(VLOOKUP(B7941,总表!A:D,4,0),"露易")=0," ",IFERROR(VLOOKUP(B7941,总表!A:D,4,0),"-"))</f>
        <v>绿色</v>
      </c>
      <c r="I7941" s="51" t="str">
        <f t="shared" si="499"/>
        <v>绿色</v>
      </c>
    </row>
    <row r="7942" spans="1:9">
      <c r="A7942" s="6">
        <v>7941</v>
      </c>
      <c r="B7942" s="47" t="str">
        <f t="shared" si="496"/>
        <v>00001F05</v>
      </c>
      <c r="C7942" s="47" t="str">
        <f>IFERROR(VLOOKUP(B7942,总表!A:B,2,0),"-")</f>
        <v>-</v>
      </c>
      <c r="D7942" s="6" t="str">
        <f t="shared" si="497"/>
        <v>-</v>
      </c>
      <c r="E7942" s="6" t="str">
        <f>IFERROR(VLOOKUP(B7942,总表!A:D,3,0),"-")</f>
        <v>-</v>
      </c>
      <c r="F7942" s="6" t="str">
        <f t="shared" si="498"/>
        <v>-</v>
      </c>
      <c r="H7942" s="6" t="str">
        <f>IF(IFERROR(VLOOKUP(B7942,总表!A:D,4,0),"露易")=0," ",IFERROR(VLOOKUP(B7942,总表!A:D,4,0),"-"))</f>
        <v>-</v>
      </c>
      <c r="I7942" s="6" t="str">
        <f t="shared" si="499"/>
        <v>-</v>
      </c>
    </row>
    <row r="7943" spans="1:9">
      <c r="A7943" s="6">
        <v>7942</v>
      </c>
      <c r="B7943" s="47" t="str">
        <f t="shared" si="496"/>
        <v>00001F06</v>
      </c>
      <c r="C7943" s="50" t="str">
        <f>IFERROR(VLOOKUP(B7943,总表!A:B,2,0),"-")</f>
        <v>连衣套装</v>
      </c>
      <c r="D7943" s="51" t="str">
        <f t="shared" si="497"/>
        <v>连衣套装</v>
      </c>
      <c r="E7943" s="51" t="str">
        <f>IFERROR(VLOOKUP(B7943,总表!A:D,3,0),"-")</f>
        <v>缎面连身裙</v>
      </c>
      <c r="F7943" s="51" t="str">
        <f t="shared" si="498"/>
        <v>缎面连身裙</v>
      </c>
      <c r="H7943" s="51" t="str">
        <f>IF(IFERROR(VLOOKUP(B7943,总表!A:D,4,0),"露易")=0," ",IFERROR(VLOOKUP(B7943,总表!A:D,4,0),"-"))</f>
        <v>蓝色</v>
      </c>
      <c r="I7943" s="51" t="str">
        <f t="shared" si="499"/>
        <v>蓝色</v>
      </c>
    </row>
    <row r="7944" spans="1:9">
      <c r="A7944" s="6">
        <v>7943</v>
      </c>
      <c r="B7944" s="47" t="str">
        <f t="shared" si="496"/>
        <v>00001F07</v>
      </c>
      <c r="C7944" s="50" t="str">
        <f>IFERROR(VLOOKUP(B7944,总表!A:B,2,0),"-")</f>
        <v>连衣套装</v>
      </c>
      <c r="D7944" s="51" t="str">
        <f t="shared" si="497"/>
        <v>连衣套装</v>
      </c>
      <c r="E7944" s="51" t="str">
        <f>IFERROR(VLOOKUP(B7944,总表!A:D,3,0),"-")</f>
        <v>缎面连身裙</v>
      </c>
      <c r="F7944" s="51" t="str">
        <f t="shared" si="498"/>
        <v>缎面连身裙</v>
      </c>
      <c r="H7944" s="6" t="str">
        <f>IF(IFERROR(VLOOKUP(B7944,总表!A:D,4,0),"露易")=0," ",IFERROR(VLOOKUP(B7944,总表!A:D,4,0),"-"))</f>
        <v>酒红色</v>
      </c>
      <c r="I7944" s="6" t="str">
        <f t="shared" si="499"/>
        <v>酒红色</v>
      </c>
    </row>
    <row r="7945" spans="1:9">
      <c r="A7945" s="6">
        <v>7944</v>
      </c>
      <c r="B7945" s="47" t="str">
        <f t="shared" si="496"/>
        <v>00001F08</v>
      </c>
      <c r="C7945" s="50" t="str">
        <f>IFERROR(VLOOKUP(B7945,总表!A:B,2,0),"-")</f>
        <v>连衣套装</v>
      </c>
      <c r="D7945" s="51" t="str">
        <f t="shared" si="497"/>
        <v>连衣套装</v>
      </c>
      <c r="E7945" s="51" t="str">
        <f>IFERROR(VLOOKUP(B7945,总表!A:D,3,0),"-")</f>
        <v>缎面连身裙</v>
      </c>
      <c r="F7945" s="51" t="str">
        <f t="shared" si="498"/>
        <v>缎面连身裙</v>
      </c>
      <c r="H7945" s="6" t="str">
        <f>IF(IFERROR(VLOOKUP(B7945,总表!A:D,4,0),"露易")=0," ",IFERROR(VLOOKUP(B7945,总表!A:D,4,0),"-"))</f>
        <v>紫色</v>
      </c>
      <c r="I7945" s="6" t="str">
        <f t="shared" si="499"/>
        <v>紫色</v>
      </c>
    </row>
    <row r="7946" spans="1:9">
      <c r="A7946" s="6">
        <v>7945</v>
      </c>
      <c r="B7946" s="47" t="str">
        <f t="shared" si="496"/>
        <v>00001F09</v>
      </c>
      <c r="C7946" s="50" t="str">
        <f>IFERROR(VLOOKUP(B7946,总表!A:B,2,0),"-")</f>
        <v>连衣套装</v>
      </c>
      <c r="D7946" s="51" t="str">
        <f t="shared" si="497"/>
        <v>连衣套装</v>
      </c>
      <c r="E7946" s="51" t="str">
        <f>IFERROR(VLOOKUP(B7946,总表!A:D,3,0),"-")</f>
        <v>缎面连身裙</v>
      </c>
      <c r="F7946" s="51" t="str">
        <f t="shared" si="498"/>
        <v>缎面连身裙</v>
      </c>
      <c r="H7946" s="6" t="str">
        <f>IF(IFERROR(VLOOKUP(B7946,总表!A:D,4,0),"露易")=0," ",IFERROR(VLOOKUP(B7946,总表!A:D,4,0),"-"))</f>
        <v>粉红</v>
      </c>
      <c r="I7946" s="6" t="str">
        <f t="shared" si="499"/>
        <v>粉红</v>
      </c>
    </row>
    <row r="7947" spans="1:9">
      <c r="A7947" s="6">
        <v>7946</v>
      </c>
      <c r="B7947" s="47" t="str">
        <f t="shared" si="496"/>
        <v>00001F0A</v>
      </c>
      <c r="C7947" s="47" t="str">
        <f>IFERROR(VLOOKUP(B7947,总表!A:B,2,0),"-")</f>
        <v>-</v>
      </c>
      <c r="D7947" s="6" t="str">
        <f t="shared" si="497"/>
        <v>-</v>
      </c>
      <c r="E7947" s="6" t="str">
        <f>IFERROR(VLOOKUP(B7947,总表!A:D,3,0),"-")</f>
        <v>-</v>
      </c>
      <c r="F7947" s="6" t="str">
        <f t="shared" si="498"/>
        <v>-</v>
      </c>
      <c r="H7947" s="6" t="str">
        <f>IF(IFERROR(VLOOKUP(B7947,总表!A:D,4,0),"露易")=0," ",IFERROR(VLOOKUP(B7947,总表!A:D,4,0),"-"))</f>
        <v>-</v>
      </c>
      <c r="I7947" s="6" t="str">
        <f t="shared" si="499"/>
        <v>-</v>
      </c>
    </row>
    <row r="7948" spans="1:9">
      <c r="A7948" s="6">
        <v>7947</v>
      </c>
      <c r="B7948" s="47" t="str">
        <f t="shared" si="496"/>
        <v>00001F0B</v>
      </c>
      <c r="C7948" s="47" t="str">
        <f>IFERROR(VLOOKUP(B7948,总表!A:B,2,0),"-")</f>
        <v>-</v>
      </c>
      <c r="D7948" s="6" t="str">
        <f t="shared" si="497"/>
        <v>-</v>
      </c>
      <c r="E7948" s="6" t="str">
        <f>IFERROR(VLOOKUP(B7948,总表!A:D,3,0),"-")</f>
        <v>-</v>
      </c>
      <c r="F7948" s="6" t="str">
        <f t="shared" si="498"/>
        <v>-</v>
      </c>
      <c r="H7948" s="6" t="str">
        <f>IF(IFERROR(VLOOKUP(B7948,总表!A:D,4,0),"露易")=0," ",IFERROR(VLOOKUP(B7948,总表!A:D,4,0),"-"))</f>
        <v>-</v>
      </c>
      <c r="I7948" s="6" t="str">
        <f t="shared" si="499"/>
        <v>-</v>
      </c>
    </row>
    <row r="7949" spans="1:9">
      <c r="A7949" s="6">
        <v>7948</v>
      </c>
      <c r="B7949" s="47" t="str">
        <f t="shared" si="496"/>
        <v>00001F0C</v>
      </c>
      <c r="C7949" s="47" t="str">
        <f>IFERROR(VLOOKUP(B7949,总表!A:B,2,0),"-")</f>
        <v>-</v>
      </c>
      <c r="D7949" s="6" t="str">
        <f t="shared" si="497"/>
        <v>-</v>
      </c>
      <c r="E7949" s="6" t="str">
        <f>IFERROR(VLOOKUP(B7949,总表!A:D,3,0),"-")</f>
        <v>-</v>
      </c>
      <c r="F7949" s="6" t="str">
        <f t="shared" si="498"/>
        <v>-</v>
      </c>
      <c r="H7949" s="6" t="str">
        <f>IF(IFERROR(VLOOKUP(B7949,总表!A:D,4,0),"露易")=0," ",IFERROR(VLOOKUP(B7949,总表!A:D,4,0),"-"))</f>
        <v>-</v>
      </c>
      <c r="I7949" s="6" t="str">
        <f t="shared" si="499"/>
        <v>-</v>
      </c>
    </row>
    <row r="7950" spans="1:9">
      <c r="A7950" s="6">
        <v>7949</v>
      </c>
      <c r="B7950" s="47" t="str">
        <f t="shared" si="496"/>
        <v>00001F0D</v>
      </c>
      <c r="C7950" s="47" t="str">
        <f>IFERROR(VLOOKUP(B7950,总表!A:B,2,0),"-")</f>
        <v>-</v>
      </c>
      <c r="D7950" s="6" t="str">
        <f t="shared" si="497"/>
        <v>-</v>
      </c>
      <c r="E7950" s="6" t="str">
        <f>IFERROR(VLOOKUP(B7950,总表!A:D,3,0),"-")</f>
        <v>-</v>
      </c>
      <c r="F7950" s="6" t="str">
        <f t="shared" si="498"/>
        <v>-</v>
      </c>
      <c r="H7950" s="6" t="str">
        <f>IF(IFERROR(VLOOKUP(B7950,总表!A:D,4,0),"露易")=0," ",IFERROR(VLOOKUP(B7950,总表!A:D,4,0),"-"))</f>
        <v>-</v>
      </c>
      <c r="I7950" s="6" t="str">
        <f t="shared" si="499"/>
        <v>-</v>
      </c>
    </row>
    <row r="7951" spans="1:9">
      <c r="A7951" s="6">
        <v>7950</v>
      </c>
      <c r="B7951" s="47" t="str">
        <f t="shared" si="496"/>
        <v>00001F0E</v>
      </c>
      <c r="C7951" s="47" t="str">
        <f>IFERROR(VLOOKUP(B7951,总表!A:B,2,0),"-")</f>
        <v>-</v>
      </c>
      <c r="D7951" s="6" t="str">
        <f t="shared" si="497"/>
        <v>-</v>
      </c>
      <c r="E7951" s="6" t="str">
        <f>IFERROR(VLOOKUP(B7951,总表!A:D,3,0),"-")</f>
        <v>-</v>
      </c>
      <c r="F7951" s="6" t="str">
        <f t="shared" si="498"/>
        <v>-</v>
      </c>
      <c r="H7951" s="6" t="str">
        <f>IF(IFERROR(VLOOKUP(B7951,总表!A:D,4,0),"露易")=0," ",IFERROR(VLOOKUP(B7951,总表!A:D,4,0),"-"))</f>
        <v>-</v>
      </c>
      <c r="I7951" s="6" t="str">
        <f t="shared" si="499"/>
        <v>-</v>
      </c>
    </row>
    <row r="7952" spans="1:9">
      <c r="A7952" s="6">
        <v>7951</v>
      </c>
      <c r="B7952" s="47" t="str">
        <f t="shared" si="496"/>
        <v>00001F0F</v>
      </c>
      <c r="C7952" s="47" t="str">
        <f>IFERROR(VLOOKUP(B7952,总表!A:B,2,0),"-")</f>
        <v>-</v>
      </c>
      <c r="D7952" s="6" t="str">
        <f t="shared" si="497"/>
        <v>-</v>
      </c>
      <c r="E7952" s="6" t="str">
        <f>IFERROR(VLOOKUP(B7952,总表!A:D,3,0),"-")</f>
        <v>-</v>
      </c>
      <c r="F7952" s="6" t="str">
        <f t="shared" si="498"/>
        <v>-</v>
      </c>
      <c r="H7952" s="6" t="str">
        <f>IF(IFERROR(VLOOKUP(B7952,总表!A:D,4,0),"露易")=0," ",IFERROR(VLOOKUP(B7952,总表!A:D,4,0),"-"))</f>
        <v>-</v>
      </c>
      <c r="I7952" s="6" t="str">
        <f t="shared" si="499"/>
        <v>-</v>
      </c>
    </row>
    <row r="7953" spans="1:9">
      <c r="A7953" s="6">
        <v>7952</v>
      </c>
      <c r="B7953" s="47" t="str">
        <f t="shared" si="496"/>
        <v>00001F10</v>
      </c>
      <c r="C7953" s="47" t="str">
        <f>IFERROR(VLOOKUP(B7953,总表!A:B,2,0),"-")</f>
        <v>-</v>
      </c>
      <c r="D7953" s="6" t="str">
        <f t="shared" si="497"/>
        <v>-</v>
      </c>
      <c r="E7953" s="6" t="str">
        <f>IFERROR(VLOOKUP(B7953,总表!A:D,3,0),"-")</f>
        <v>-</v>
      </c>
      <c r="F7953" s="6" t="str">
        <f t="shared" si="498"/>
        <v>-</v>
      </c>
      <c r="H7953" s="6" t="str">
        <f>IF(IFERROR(VLOOKUP(B7953,总表!A:D,4,0),"露易")=0," ",IFERROR(VLOOKUP(B7953,总表!A:D,4,0),"-"))</f>
        <v>-</v>
      </c>
      <c r="I7953" s="6" t="str">
        <f t="shared" si="499"/>
        <v>-</v>
      </c>
    </row>
    <row r="7954" spans="1:9">
      <c r="A7954" s="6">
        <v>7953</v>
      </c>
      <c r="B7954" s="47" t="str">
        <f t="shared" si="496"/>
        <v>00001F11</v>
      </c>
      <c r="C7954" s="47" t="str">
        <f>IFERROR(VLOOKUP(B7954,总表!A:B,2,0),"-")</f>
        <v>-</v>
      </c>
      <c r="D7954" s="6" t="str">
        <f t="shared" si="497"/>
        <v>-</v>
      </c>
      <c r="E7954" s="6" t="str">
        <f>IFERROR(VLOOKUP(B7954,总表!A:D,3,0),"-")</f>
        <v>-</v>
      </c>
      <c r="F7954" s="6" t="str">
        <f t="shared" si="498"/>
        <v>-</v>
      </c>
      <c r="H7954" s="6" t="str">
        <f>IF(IFERROR(VLOOKUP(B7954,总表!A:D,4,0),"露易")=0," ",IFERROR(VLOOKUP(B7954,总表!A:D,4,0),"-"))</f>
        <v>-</v>
      </c>
      <c r="I7954" s="6" t="str">
        <f t="shared" si="499"/>
        <v>-</v>
      </c>
    </row>
    <row r="7955" spans="1:9">
      <c r="A7955" s="6">
        <v>7954</v>
      </c>
      <c r="B7955" s="47" t="str">
        <f t="shared" si="496"/>
        <v>00001F12</v>
      </c>
      <c r="C7955" s="47" t="str">
        <f>IFERROR(VLOOKUP(B7955,总表!A:B,2,0),"-")</f>
        <v>-</v>
      </c>
      <c r="D7955" s="6" t="str">
        <f t="shared" si="497"/>
        <v>-</v>
      </c>
      <c r="E7955" s="6" t="str">
        <f>IFERROR(VLOOKUP(B7955,总表!A:D,3,0),"-")</f>
        <v>-</v>
      </c>
      <c r="F7955" s="6" t="str">
        <f t="shared" si="498"/>
        <v>-</v>
      </c>
      <c r="H7955" s="6" t="str">
        <f>IF(IFERROR(VLOOKUP(B7955,总表!A:D,4,0),"露易")=0," ",IFERROR(VLOOKUP(B7955,总表!A:D,4,0),"-"))</f>
        <v>-</v>
      </c>
      <c r="I7955" s="6" t="str">
        <f t="shared" si="499"/>
        <v>-</v>
      </c>
    </row>
    <row r="7956" spans="1:9">
      <c r="A7956" s="6">
        <v>7955</v>
      </c>
      <c r="B7956" s="47" t="str">
        <f t="shared" si="496"/>
        <v>00001F13</v>
      </c>
      <c r="C7956" s="47" t="str">
        <f>IFERROR(VLOOKUP(B7956,总表!A:B,2,0),"-")</f>
        <v>-</v>
      </c>
      <c r="D7956" s="6" t="str">
        <f t="shared" si="497"/>
        <v>-</v>
      </c>
      <c r="E7956" s="6" t="str">
        <f>IFERROR(VLOOKUP(B7956,总表!A:D,3,0),"-")</f>
        <v>-</v>
      </c>
      <c r="F7956" s="6" t="str">
        <f t="shared" si="498"/>
        <v>-</v>
      </c>
      <c r="H7956" s="6" t="str">
        <f>IF(IFERROR(VLOOKUP(B7956,总表!A:D,4,0),"露易")=0," ",IFERROR(VLOOKUP(B7956,总表!A:D,4,0),"-"))</f>
        <v>-</v>
      </c>
      <c r="I7956" s="6" t="str">
        <f t="shared" si="499"/>
        <v>-</v>
      </c>
    </row>
    <row r="7957" spans="1:9">
      <c r="A7957" s="6">
        <v>7956</v>
      </c>
      <c r="B7957" s="47" t="str">
        <f t="shared" si="496"/>
        <v>00001F14</v>
      </c>
      <c r="C7957" s="47" t="str">
        <f>IFERROR(VLOOKUP(B7957,总表!A:B,2,0),"-")</f>
        <v>-</v>
      </c>
      <c r="D7957" s="6" t="str">
        <f t="shared" si="497"/>
        <v>-</v>
      </c>
      <c r="E7957" s="6" t="str">
        <f>IFERROR(VLOOKUP(B7957,总表!A:D,3,0),"-")</f>
        <v>-</v>
      </c>
      <c r="F7957" s="6" t="str">
        <f t="shared" si="498"/>
        <v>-</v>
      </c>
      <c r="H7957" s="6" t="str">
        <f>IF(IFERROR(VLOOKUP(B7957,总表!A:D,4,0),"露易")=0," ",IFERROR(VLOOKUP(B7957,总表!A:D,4,0),"-"))</f>
        <v>-</v>
      </c>
      <c r="I7957" s="6" t="str">
        <f t="shared" si="499"/>
        <v>-</v>
      </c>
    </row>
    <row r="7958" spans="1:9">
      <c r="A7958" s="6">
        <v>7957</v>
      </c>
      <c r="B7958" s="47" t="str">
        <f t="shared" si="496"/>
        <v>00001F15</v>
      </c>
      <c r="C7958" s="47" t="str">
        <f>IFERROR(VLOOKUP(B7958,总表!A:B,2,0),"-")</f>
        <v>-</v>
      </c>
      <c r="D7958" s="6" t="str">
        <f t="shared" si="497"/>
        <v>-</v>
      </c>
      <c r="E7958" s="6" t="str">
        <f>IFERROR(VLOOKUP(B7958,总表!A:D,3,0),"-")</f>
        <v>-</v>
      </c>
      <c r="F7958" s="6" t="str">
        <f t="shared" si="498"/>
        <v>-</v>
      </c>
      <c r="H7958" s="6" t="str">
        <f>IF(IFERROR(VLOOKUP(B7958,总表!A:D,4,0),"露易")=0," ",IFERROR(VLOOKUP(B7958,总表!A:D,4,0),"-"))</f>
        <v>-</v>
      </c>
      <c r="I7958" s="6" t="str">
        <f t="shared" si="499"/>
        <v>-</v>
      </c>
    </row>
    <row r="7959" spans="1:9">
      <c r="A7959" s="6">
        <v>7958</v>
      </c>
      <c r="B7959" s="47" t="str">
        <f t="shared" si="496"/>
        <v>00001F16</v>
      </c>
      <c r="C7959" s="47" t="str">
        <f>IFERROR(VLOOKUP(B7959,总表!A:B,2,0),"-")</f>
        <v>-</v>
      </c>
      <c r="D7959" s="6" t="str">
        <f t="shared" si="497"/>
        <v>-</v>
      </c>
      <c r="E7959" s="6" t="str">
        <f>IFERROR(VLOOKUP(B7959,总表!A:D,3,0),"-")</f>
        <v>-</v>
      </c>
      <c r="F7959" s="6" t="str">
        <f t="shared" si="498"/>
        <v>-</v>
      </c>
      <c r="H7959" s="6" t="str">
        <f>IF(IFERROR(VLOOKUP(B7959,总表!A:D,4,0),"露易")=0," ",IFERROR(VLOOKUP(B7959,总表!A:D,4,0),"-"))</f>
        <v>-</v>
      </c>
      <c r="I7959" s="6" t="str">
        <f t="shared" si="499"/>
        <v>-</v>
      </c>
    </row>
    <row r="7960" spans="1:9">
      <c r="A7960" s="6">
        <v>7959</v>
      </c>
      <c r="B7960" s="47" t="str">
        <f t="shared" si="496"/>
        <v>00001F17</v>
      </c>
      <c r="C7960" s="47" t="str">
        <f>IFERROR(VLOOKUP(B7960,总表!A:B,2,0),"-")</f>
        <v>-</v>
      </c>
      <c r="D7960" s="6" t="str">
        <f t="shared" si="497"/>
        <v>-</v>
      </c>
      <c r="E7960" s="6" t="str">
        <f>IFERROR(VLOOKUP(B7960,总表!A:D,3,0),"-")</f>
        <v>-</v>
      </c>
      <c r="F7960" s="6" t="str">
        <f t="shared" si="498"/>
        <v>-</v>
      </c>
      <c r="H7960" s="6" t="str">
        <f>IF(IFERROR(VLOOKUP(B7960,总表!A:D,4,0),"露易")=0," ",IFERROR(VLOOKUP(B7960,总表!A:D,4,0),"-"))</f>
        <v>-</v>
      </c>
      <c r="I7960" s="6" t="str">
        <f t="shared" si="499"/>
        <v>-</v>
      </c>
    </row>
    <row r="7961" spans="1:9">
      <c r="A7961" s="6">
        <v>7960</v>
      </c>
      <c r="B7961" s="47" t="str">
        <f t="shared" si="496"/>
        <v>00001F18</v>
      </c>
      <c r="C7961" s="47" t="str">
        <f>IFERROR(VLOOKUP(B7961,总表!A:B,2,0),"-")</f>
        <v>-</v>
      </c>
      <c r="D7961" s="6" t="str">
        <f t="shared" si="497"/>
        <v>-</v>
      </c>
      <c r="E7961" s="6" t="str">
        <f>IFERROR(VLOOKUP(B7961,总表!A:D,3,0),"-")</f>
        <v>-</v>
      </c>
      <c r="F7961" s="6" t="str">
        <f t="shared" si="498"/>
        <v>-</v>
      </c>
      <c r="H7961" s="6" t="str">
        <f>IF(IFERROR(VLOOKUP(B7961,总表!A:D,4,0),"露易")=0," ",IFERROR(VLOOKUP(B7961,总表!A:D,4,0),"-"))</f>
        <v>-</v>
      </c>
      <c r="I7961" s="6" t="str">
        <f t="shared" si="499"/>
        <v>-</v>
      </c>
    </row>
    <row r="7962" spans="1:9">
      <c r="A7962" s="6">
        <v>7961</v>
      </c>
      <c r="B7962" s="47" t="str">
        <f t="shared" si="496"/>
        <v>00001F19</v>
      </c>
      <c r="C7962" s="47" t="str">
        <f>IFERROR(VLOOKUP(B7962,总表!A:B,2,0),"-")</f>
        <v>-</v>
      </c>
      <c r="D7962" s="6" t="str">
        <f t="shared" si="497"/>
        <v>-</v>
      </c>
      <c r="E7962" s="6" t="str">
        <f>IFERROR(VLOOKUP(B7962,总表!A:D,3,0),"-")</f>
        <v>-</v>
      </c>
      <c r="F7962" s="6" t="str">
        <f t="shared" si="498"/>
        <v>-</v>
      </c>
      <c r="H7962" s="6" t="str">
        <f>IF(IFERROR(VLOOKUP(B7962,总表!A:D,4,0),"露易")=0," ",IFERROR(VLOOKUP(B7962,总表!A:D,4,0),"-"))</f>
        <v>-</v>
      </c>
      <c r="I7962" s="6" t="str">
        <f t="shared" si="499"/>
        <v>-</v>
      </c>
    </row>
    <row r="7963" spans="1:9">
      <c r="A7963" s="6">
        <v>7962</v>
      </c>
      <c r="B7963" s="47" t="str">
        <f t="shared" si="496"/>
        <v>00001F1A</v>
      </c>
      <c r="C7963" s="47" t="str">
        <f>IFERROR(VLOOKUP(B7963,总表!A:B,2,0),"-")</f>
        <v>-</v>
      </c>
      <c r="D7963" s="6" t="str">
        <f t="shared" si="497"/>
        <v>-</v>
      </c>
      <c r="E7963" s="6" t="str">
        <f>IFERROR(VLOOKUP(B7963,总表!A:D,3,0),"-")</f>
        <v>-</v>
      </c>
      <c r="F7963" s="6" t="str">
        <f t="shared" si="498"/>
        <v>-</v>
      </c>
      <c r="H7963" s="6" t="str">
        <f>IF(IFERROR(VLOOKUP(B7963,总表!A:D,4,0),"露易")=0," ",IFERROR(VLOOKUP(B7963,总表!A:D,4,0),"-"))</f>
        <v>-</v>
      </c>
      <c r="I7963" s="6" t="str">
        <f t="shared" si="499"/>
        <v>-</v>
      </c>
    </row>
    <row r="7964" spans="1:9">
      <c r="A7964" s="6">
        <v>7963</v>
      </c>
      <c r="B7964" s="47" t="str">
        <f t="shared" si="496"/>
        <v>00001F1B</v>
      </c>
      <c r="C7964" s="47" t="str">
        <f>IFERROR(VLOOKUP(B7964,总表!A:B,2,0),"-")</f>
        <v>-</v>
      </c>
      <c r="D7964" s="6" t="str">
        <f t="shared" si="497"/>
        <v>-</v>
      </c>
      <c r="E7964" s="6" t="str">
        <f>IFERROR(VLOOKUP(B7964,总表!A:D,3,0),"-")</f>
        <v>-</v>
      </c>
      <c r="F7964" s="6" t="str">
        <f t="shared" si="498"/>
        <v>-</v>
      </c>
      <c r="H7964" s="6" t="str">
        <f>IF(IFERROR(VLOOKUP(B7964,总表!A:D,4,0),"露易")=0," ",IFERROR(VLOOKUP(B7964,总表!A:D,4,0),"-"))</f>
        <v>-</v>
      </c>
      <c r="I7964" s="6" t="str">
        <f t="shared" si="499"/>
        <v>-</v>
      </c>
    </row>
    <row r="7965" spans="1:9">
      <c r="A7965" s="6">
        <v>7964</v>
      </c>
      <c r="B7965" s="47" t="str">
        <f t="shared" si="496"/>
        <v>00001F1C</v>
      </c>
      <c r="C7965" s="47" t="str">
        <f>IFERROR(VLOOKUP(B7965,总表!A:B,2,0),"-")</f>
        <v>-</v>
      </c>
      <c r="D7965" s="6" t="str">
        <f t="shared" si="497"/>
        <v>-</v>
      </c>
      <c r="E7965" s="6" t="str">
        <f>IFERROR(VLOOKUP(B7965,总表!A:D,3,0),"-")</f>
        <v>-</v>
      </c>
      <c r="F7965" s="6" t="str">
        <f t="shared" si="498"/>
        <v>-</v>
      </c>
      <c r="H7965" s="6" t="str">
        <f>IF(IFERROR(VLOOKUP(B7965,总表!A:D,4,0),"露易")=0," ",IFERROR(VLOOKUP(B7965,总表!A:D,4,0),"-"))</f>
        <v>-</v>
      </c>
      <c r="I7965" s="6" t="str">
        <f t="shared" si="499"/>
        <v>-</v>
      </c>
    </row>
    <row r="7966" spans="1:9">
      <c r="A7966" s="6">
        <v>7965</v>
      </c>
      <c r="B7966" s="47" t="str">
        <f t="shared" si="496"/>
        <v>00001F1D</v>
      </c>
      <c r="C7966" s="47" t="str">
        <f>IFERROR(VLOOKUP(B7966,总表!A:B,2,0),"-")</f>
        <v>-</v>
      </c>
      <c r="D7966" s="6" t="str">
        <f t="shared" si="497"/>
        <v>-</v>
      </c>
      <c r="E7966" s="6" t="str">
        <f>IFERROR(VLOOKUP(B7966,总表!A:D,3,0),"-")</f>
        <v>-</v>
      </c>
      <c r="F7966" s="6" t="str">
        <f t="shared" si="498"/>
        <v>-</v>
      </c>
      <c r="H7966" s="6" t="str">
        <f>IF(IFERROR(VLOOKUP(B7966,总表!A:D,4,0),"露易")=0," ",IFERROR(VLOOKUP(B7966,总表!A:D,4,0),"-"))</f>
        <v>-</v>
      </c>
      <c r="I7966" s="6" t="str">
        <f t="shared" si="499"/>
        <v>-</v>
      </c>
    </row>
    <row r="7967" spans="1:9">
      <c r="A7967" s="6">
        <v>7966</v>
      </c>
      <c r="B7967" s="47" t="str">
        <f t="shared" si="496"/>
        <v>00001F1E</v>
      </c>
      <c r="C7967" s="47" t="str">
        <f>IFERROR(VLOOKUP(B7967,总表!A:B,2,0),"-")</f>
        <v>-</v>
      </c>
      <c r="D7967" s="6" t="str">
        <f t="shared" si="497"/>
        <v>-</v>
      </c>
      <c r="E7967" s="6" t="str">
        <f>IFERROR(VLOOKUP(B7967,总表!A:D,3,0),"-")</f>
        <v>-</v>
      </c>
      <c r="F7967" s="6" t="str">
        <f t="shared" si="498"/>
        <v>-</v>
      </c>
      <c r="H7967" s="6" t="str">
        <f>IF(IFERROR(VLOOKUP(B7967,总表!A:D,4,0),"露易")=0," ",IFERROR(VLOOKUP(B7967,总表!A:D,4,0),"-"))</f>
        <v>-</v>
      </c>
      <c r="I7967" s="6" t="str">
        <f t="shared" si="499"/>
        <v>-</v>
      </c>
    </row>
    <row r="7968" spans="1:9">
      <c r="A7968" s="6">
        <v>7967</v>
      </c>
      <c r="B7968" s="47" t="str">
        <f t="shared" si="496"/>
        <v>00001F1F</v>
      </c>
      <c r="C7968" s="47" t="str">
        <f>IFERROR(VLOOKUP(B7968,总表!A:B,2,0),"-")</f>
        <v>-</v>
      </c>
      <c r="D7968" s="6" t="str">
        <f t="shared" si="497"/>
        <v>-</v>
      </c>
      <c r="E7968" s="6" t="str">
        <f>IFERROR(VLOOKUP(B7968,总表!A:D,3,0),"-")</f>
        <v>-</v>
      </c>
      <c r="F7968" s="6" t="str">
        <f t="shared" si="498"/>
        <v>-</v>
      </c>
      <c r="H7968" s="6" t="str">
        <f>IF(IFERROR(VLOOKUP(B7968,总表!A:D,4,0),"露易")=0," ",IFERROR(VLOOKUP(B7968,总表!A:D,4,0),"-"))</f>
        <v>-</v>
      </c>
      <c r="I7968" s="6" t="str">
        <f t="shared" si="499"/>
        <v>-</v>
      </c>
    </row>
    <row r="7969" spans="1:9">
      <c r="A7969" s="6">
        <v>7968</v>
      </c>
      <c r="B7969" s="47" t="str">
        <f t="shared" si="496"/>
        <v>00001F20</v>
      </c>
      <c r="C7969" s="47" t="str">
        <f>IFERROR(VLOOKUP(B7969,总表!A:B,2,0),"-")</f>
        <v>-</v>
      </c>
      <c r="D7969" s="6" t="str">
        <f t="shared" si="497"/>
        <v>-</v>
      </c>
      <c r="E7969" s="6" t="str">
        <f>IFERROR(VLOOKUP(B7969,总表!A:D,3,0),"-")</f>
        <v>-</v>
      </c>
      <c r="F7969" s="6" t="str">
        <f t="shared" si="498"/>
        <v>-</v>
      </c>
      <c r="H7969" s="6" t="str">
        <f>IF(IFERROR(VLOOKUP(B7969,总表!A:D,4,0),"露易")=0," ",IFERROR(VLOOKUP(B7969,总表!A:D,4,0),"-"))</f>
        <v>-</v>
      </c>
      <c r="I7969" s="6" t="str">
        <f t="shared" si="499"/>
        <v>-</v>
      </c>
    </row>
    <row r="7970" spans="1:9">
      <c r="A7970" s="6">
        <v>7969</v>
      </c>
      <c r="B7970" s="47" t="str">
        <f t="shared" si="496"/>
        <v>00001F21</v>
      </c>
      <c r="C7970" s="47" t="str">
        <f>IFERROR(VLOOKUP(B7970,总表!A:B,2,0),"-")</f>
        <v>上衣</v>
      </c>
      <c r="D7970" s="6" t="str">
        <f t="shared" si="497"/>
        <v>上衣</v>
      </c>
      <c r="E7970" s="51" t="str">
        <f>IFERROR(VLOOKUP(B7970,总表!A:D,3,0),"-")</f>
        <v>简约连帽上衣</v>
      </c>
      <c r="F7970" s="51" t="str">
        <f t="shared" si="498"/>
        <v>简约连帽上衣</v>
      </c>
      <c r="H7970" s="51" t="str">
        <f>IF(IFERROR(VLOOKUP(B7970,总表!A:D,4,0),"露易")=0," ",IFERROR(VLOOKUP(B7970,总表!A:D,4,0),"-"))</f>
        <v>红色</v>
      </c>
      <c r="I7970" s="51" t="str">
        <f t="shared" si="499"/>
        <v>红色</v>
      </c>
    </row>
    <row r="7971" spans="1:9">
      <c r="A7971" s="6">
        <v>7970</v>
      </c>
      <c r="B7971" s="47" t="str">
        <f t="shared" si="496"/>
        <v>00001F22</v>
      </c>
      <c r="C7971" s="47" t="str">
        <f>IFERROR(VLOOKUP(B7971,总表!A:B,2,0),"-")</f>
        <v>上衣</v>
      </c>
      <c r="D7971" s="6" t="str">
        <f t="shared" si="497"/>
        <v>上衣</v>
      </c>
      <c r="E7971" s="51" t="str">
        <f>IFERROR(VLOOKUP(B7971,总表!A:D,3,0),"-")</f>
        <v>简约连帽上衣</v>
      </c>
      <c r="F7971" s="51" t="str">
        <f t="shared" si="498"/>
        <v>简约连帽上衣</v>
      </c>
      <c r="H7971" s="51" t="str">
        <f>IF(IFERROR(VLOOKUP(B7971,总表!A:D,4,0),"露易")=0," ",IFERROR(VLOOKUP(B7971,总表!A:D,4,0),"-"))</f>
        <v>绿色</v>
      </c>
      <c r="I7971" s="51" t="str">
        <f t="shared" si="499"/>
        <v>绿色</v>
      </c>
    </row>
    <row r="7972" spans="1:9">
      <c r="A7972" s="6">
        <v>7971</v>
      </c>
      <c r="B7972" s="47" t="str">
        <f t="shared" si="496"/>
        <v>00001F23</v>
      </c>
      <c r="C7972" s="47" t="str">
        <f>IFERROR(VLOOKUP(B7972,总表!A:B,2,0),"-")</f>
        <v>上衣</v>
      </c>
      <c r="D7972" s="6" t="str">
        <f t="shared" si="497"/>
        <v>上衣</v>
      </c>
      <c r="E7972" s="51" t="str">
        <f>IFERROR(VLOOKUP(B7972,总表!A:D,3,0),"-")</f>
        <v>简约连帽上衣</v>
      </c>
      <c r="F7972" s="51" t="str">
        <f t="shared" si="498"/>
        <v>简约连帽上衣</v>
      </c>
      <c r="H7972" s="51" t="str">
        <f>IF(IFERROR(VLOOKUP(B7972,总表!A:D,4,0),"露易")=0," ",IFERROR(VLOOKUP(B7972,总表!A:D,4,0),"-"))</f>
        <v>蓝色</v>
      </c>
      <c r="I7972" s="51" t="str">
        <f t="shared" si="499"/>
        <v>蓝色</v>
      </c>
    </row>
    <row r="7973" spans="1:9">
      <c r="A7973" s="6">
        <v>7972</v>
      </c>
      <c r="B7973" s="47" t="str">
        <f t="shared" si="496"/>
        <v>00001F24</v>
      </c>
      <c r="C7973" s="47" t="str">
        <f>IFERROR(VLOOKUP(B7973,总表!A:B,2,0),"-")</f>
        <v>上衣</v>
      </c>
      <c r="D7973" s="6" t="str">
        <f t="shared" si="497"/>
        <v>上衣</v>
      </c>
      <c r="E7973" s="51" t="str">
        <f>IFERROR(VLOOKUP(B7973,总表!A:D,3,0),"-")</f>
        <v>简约连帽上衣</v>
      </c>
      <c r="F7973" s="51" t="str">
        <f t="shared" si="498"/>
        <v>简约连帽上衣</v>
      </c>
      <c r="H7973" s="6" t="str">
        <f>IF(IFERROR(VLOOKUP(B7973,总表!A:D,4,0),"露易")=0," ",IFERROR(VLOOKUP(B7973,总表!A:D,4,0),"-"))</f>
        <v>黄色</v>
      </c>
      <c r="I7973" s="6" t="str">
        <f t="shared" si="499"/>
        <v>黄色</v>
      </c>
    </row>
    <row r="7974" spans="1:9">
      <c r="A7974" s="6">
        <v>7973</v>
      </c>
      <c r="B7974" s="47" t="str">
        <f t="shared" si="496"/>
        <v>00001F25</v>
      </c>
      <c r="C7974" s="47" t="str">
        <f>IFERROR(VLOOKUP(B7974,总表!A:B,2,0),"-")</f>
        <v>上衣</v>
      </c>
      <c r="D7974" s="6" t="str">
        <f t="shared" si="497"/>
        <v>上衣</v>
      </c>
      <c r="E7974" s="51" t="str">
        <f>IFERROR(VLOOKUP(B7974,总表!A:D,3,0),"-")</f>
        <v>简约连帽上衣</v>
      </c>
      <c r="F7974" s="51" t="str">
        <f t="shared" si="498"/>
        <v>简约连帽上衣</v>
      </c>
      <c r="H7974" s="6" t="str">
        <f>IF(IFERROR(VLOOKUP(B7974,总表!A:D,4,0),"露易")=0," ",IFERROR(VLOOKUP(B7974,总表!A:D,4,0),"-"))</f>
        <v>粉红</v>
      </c>
      <c r="I7974" s="6" t="str">
        <f t="shared" si="499"/>
        <v>粉红</v>
      </c>
    </row>
    <row r="7975" spans="1:9">
      <c r="A7975" s="6">
        <v>7974</v>
      </c>
      <c r="B7975" s="47" t="str">
        <f t="shared" si="496"/>
        <v>00001F26</v>
      </c>
      <c r="C7975" s="47" t="str">
        <f>IFERROR(VLOOKUP(B7975,总表!A:B,2,0),"-")</f>
        <v>上衣</v>
      </c>
      <c r="D7975" s="6" t="str">
        <f t="shared" si="497"/>
        <v>上衣</v>
      </c>
      <c r="E7975" s="51" t="str">
        <f>IFERROR(VLOOKUP(B7975,总表!A:D,3,0),"-")</f>
        <v>简约连帽上衣</v>
      </c>
      <c r="F7975" s="51" t="str">
        <f t="shared" si="498"/>
        <v>简约连帽上衣</v>
      </c>
      <c r="H7975" s="6" t="str">
        <f>IF(IFERROR(VLOOKUP(B7975,总表!A:D,4,0),"露易")=0," ",IFERROR(VLOOKUP(B7975,总表!A:D,4,0),"-"))</f>
        <v>浅蓝色</v>
      </c>
      <c r="I7975" s="6" t="str">
        <f t="shared" si="499"/>
        <v>浅蓝色</v>
      </c>
    </row>
    <row r="7976" spans="1:9">
      <c r="A7976" s="6">
        <v>7975</v>
      </c>
      <c r="B7976" s="47" t="str">
        <f t="shared" si="496"/>
        <v>00001F27</v>
      </c>
      <c r="C7976" s="47" t="str">
        <f>IFERROR(VLOOKUP(B7976,总表!A:B,2,0),"-")</f>
        <v>上衣</v>
      </c>
      <c r="D7976" s="6" t="str">
        <f t="shared" si="497"/>
        <v>上衣</v>
      </c>
      <c r="E7976" s="51" t="str">
        <f>IFERROR(VLOOKUP(B7976,总表!A:D,3,0),"-")</f>
        <v>简约连帽上衣</v>
      </c>
      <c r="F7976" s="51" t="str">
        <f t="shared" si="498"/>
        <v>简约连帽上衣</v>
      </c>
      <c r="H7976" s="6" t="str">
        <f>IF(IFERROR(VLOOKUP(B7976,总表!A:D,4,0),"露易")=0," ",IFERROR(VLOOKUP(B7976,总表!A:D,4,0),"-"))</f>
        <v>黑色</v>
      </c>
      <c r="I7976" s="6" t="str">
        <f t="shared" si="499"/>
        <v>黑色</v>
      </c>
    </row>
    <row r="7977" spans="1:9">
      <c r="A7977" s="6">
        <v>7976</v>
      </c>
      <c r="B7977" s="47" t="str">
        <f t="shared" si="496"/>
        <v>00001F28</v>
      </c>
      <c r="C7977" s="47" t="str">
        <f>IFERROR(VLOOKUP(B7977,总表!A:B,2,0),"-")</f>
        <v>上衣</v>
      </c>
      <c r="D7977" s="6" t="str">
        <f t="shared" si="497"/>
        <v>上衣</v>
      </c>
      <c r="E7977" s="51" t="str">
        <f>IFERROR(VLOOKUP(B7977,总表!A:D,3,0),"-")</f>
        <v>简约卫衣</v>
      </c>
      <c r="F7977" s="51" t="str">
        <f t="shared" si="498"/>
        <v>简约卫衣</v>
      </c>
      <c r="H7977" s="51" t="str">
        <f>IF(IFERROR(VLOOKUP(B7977,总表!A:D,4,0),"露易")=0," ",IFERROR(VLOOKUP(B7977,总表!A:D,4,0),"-"))</f>
        <v>绿色</v>
      </c>
      <c r="I7977" s="51" t="str">
        <f t="shared" si="499"/>
        <v>绿色</v>
      </c>
    </row>
    <row r="7978" spans="1:9">
      <c r="A7978" s="6">
        <v>7977</v>
      </c>
      <c r="B7978" s="47" t="str">
        <f t="shared" si="496"/>
        <v>00001F29</v>
      </c>
      <c r="C7978" s="47" t="str">
        <f>IFERROR(VLOOKUP(B7978,总表!A:B,2,0),"-")</f>
        <v>上衣</v>
      </c>
      <c r="D7978" s="6" t="str">
        <f t="shared" si="497"/>
        <v>上衣</v>
      </c>
      <c r="E7978" s="51" t="str">
        <f>IFERROR(VLOOKUP(B7978,总表!A:D,3,0),"-")</f>
        <v>简约卫衣</v>
      </c>
      <c r="F7978" s="51" t="str">
        <f t="shared" si="498"/>
        <v>简约卫衣</v>
      </c>
      <c r="H7978" s="6" t="str">
        <f>IF(IFERROR(VLOOKUP(B7978,总表!A:D,4,0),"露易")=0," ",IFERROR(VLOOKUP(B7978,总表!A:D,4,0),"-"))</f>
        <v>黄色</v>
      </c>
      <c r="I7978" s="6" t="str">
        <f t="shared" si="499"/>
        <v>黄色</v>
      </c>
    </row>
    <row r="7979" spans="1:9">
      <c r="A7979" s="6">
        <v>7978</v>
      </c>
      <c r="B7979" s="47" t="str">
        <f t="shared" si="496"/>
        <v>00001F2A</v>
      </c>
      <c r="C7979" s="47" t="str">
        <f>IFERROR(VLOOKUP(B7979,总表!A:B,2,0),"-")</f>
        <v>上衣</v>
      </c>
      <c r="D7979" s="6" t="str">
        <f t="shared" si="497"/>
        <v>上衣</v>
      </c>
      <c r="E7979" s="51" t="str">
        <f>IFERROR(VLOOKUP(B7979,总表!A:D,3,0),"-")</f>
        <v>简约卫衣</v>
      </c>
      <c r="F7979" s="51" t="str">
        <f t="shared" si="498"/>
        <v>简约卫衣</v>
      </c>
      <c r="H7979" s="6" t="str">
        <f>IF(IFERROR(VLOOKUP(B7979,总表!A:D,4,0),"露易")=0," ",IFERROR(VLOOKUP(B7979,总表!A:D,4,0),"-"))</f>
        <v>紫色</v>
      </c>
      <c r="I7979" s="6" t="str">
        <f t="shared" si="499"/>
        <v>紫色</v>
      </c>
    </row>
    <row r="7980" spans="1:9">
      <c r="A7980" s="6">
        <v>7979</v>
      </c>
      <c r="B7980" s="47" t="str">
        <f t="shared" si="496"/>
        <v>00001F2B</v>
      </c>
      <c r="C7980" s="47" t="str">
        <f>IFERROR(VLOOKUP(B7980,总表!A:B,2,0),"-")</f>
        <v>上衣</v>
      </c>
      <c r="D7980" s="6" t="str">
        <f t="shared" si="497"/>
        <v>上衣</v>
      </c>
      <c r="E7980" s="51" t="str">
        <f>IFERROR(VLOOKUP(B7980,总表!A:D,3,0),"-")</f>
        <v>简约卫衣</v>
      </c>
      <c r="F7980" s="51" t="str">
        <f t="shared" si="498"/>
        <v>简约卫衣</v>
      </c>
      <c r="H7980" s="51" t="str">
        <f>IF(IFERROR(VLOOKUP(B7980,总表!A:D,4,0),"露易")=0," ",IFERROR(VLOOKUP(B7980,总表!A:D,4,0),"-"))</f>
        <v>红色</v>
      </c>
      <c r="I7980" s="51" t="str">
        <f t="shared" si="499"/>
        <v>红色</v>
      </c>
    </row>
    <row r="7981" spans="1:9">
      <c r="A7981" s="6">
        <v>7980</v>
      </c>
      <c r="B7981" s="47" t="str">
        <f t="shared" si="496"/>
        <v>00001F2C</v>
      </c>
      <c r="C7981" s="47" t="str">
        <f>IFERROR(VLOOKUP(B7981,总表!A:B,2,0),"-")</f>
        <v>上衣</v>
      </c>
      <c r="D7981" s="6" t="str">
        <f t="shared" si="497"/>
        <v>上衣</v>
      </c>
      <c r="E7981" s="51" t="str">
        <f>IFERROR(VLOOKUP(B7981,总表!A:D,3,0),"-")</f>
        <v>简约卫衣</v>
      </c>
      <c r="F7981" s="51" t="str">
        <f t="shared" si="498"/>
        <v>简约卫衣</v>
      </c>
      <c r="H7981" s="51" t="str">
        <f>IF(IFERROR(VLOOKUP(B7981,总表!A:D,4,0),"露易")=0," ",IFERROR(VLOOKUP(B7981,总表!A:D,4,0),"-"))</f>
        <v>蓝色</v>
      </c>
      <c r="I7981" s="51" t="str">
        <f t="shared" si="499"/>
        <v>蓝色</v>
      </c>
    </row>
    <row r="7982" spans="1:9">
      <c r="A7982" s="6">
        <v>7981</v>
      </c>
      <c r="B7982" s="47" t="str">
        <f t="shared" si="496"/>
        <v>00001F2D</v>
      </c>
      <c r="C7982" s="50" t="str">
        <f>IFERROR(VLOOKUP(B7982,总表!A:B,2,0),"-")</f>
        <v>连衣套装</v>
      </c>
      <c r="D7982" s="51" t="str">
        <f t="shared" si="497"/>
        <v>连衣套装</v>
      </c>
      <c r="E7982" s="51" t="str">
        <f>IFERROR(VLOOKUP(B7982,总表!A:D,3,0),"-")</f>
        <v>绒毛连帽上衣</v>
      </c>
      <c r="F7982" s="51" t="str">
        <f t="shared" si="498"/>
        <v>绒毛连帽上衣</v>
      </c>
      <c r="H7982" s="6" t="str">
        <f>IF(IFERROR(VLOOKUP(B7982,总表!A:D,4,0),"露易")=0," ",IFERROR(VLOOKUP(B7982,总表!A:D,4,0),"-"))</f>
        <v>紫色</v>
      </c>
      <c r="I7982" s="6" t="str">
        <f t="shared" si="499"/>
        <v>紫色</v>
      </c>
    </row>
    <row r="7983" spans="1:9">
      <c r="A7983" s="6">
        <v>7982</v>
      </c>
      <c r="B7983" s="47" t="str">
        <f t="shared" si="496"/>
        <v>00001F2E</v>
      </c>
      <c r="C7983" s="50" t="str">
        <f>IFERROR(VLOOKUP(B7983,总表!A:B,2,0),"-")</f>
        <v>连衣套装</v>
      </c>
      <c r="D7983" s="51" t="str">
        <f t="shared" si="497"/>
        <v>连衣套装</v>
      </c>
      <c r="E7983" s="51" t="str">
        <f>IFERROR(VLOOKUP(B7983,总表!A:D,3,0),"-")</f>
        <v>绒毛连帽上衣</v>
      </c>
      <c r="F7983" s="51" t="str">
        <f t="shared" si="498"/>
        <v>绒毛连帽上衣</v>
      </c>
      <c r="H7983" s="6" t="str">
        <f>IF(IFERROR(VLOOKUP(B7983,总表!A:D,4,0),"露易")=0," ",IFERROR(VLOOKUP(B7983,总表!A:D,4,0),"-"))</f>
        <v>灰色</v>
      </c>
      <c r="I7983" s="6" t="str">
        <f t="shared" si="499"/>
        <v>灰色</v>
      </c>
    </row>
    <row r="7984" spans="1:9">
      <c r="A7984" s="6">
        <v>7983</v>
      </c>
      <c r="B7984" s="47" t="str">
        <f t="shared" si="496"/>
        <v>00001F2F</v>
      </c>
      <c r="C7984" s="50" t="str">
        <f>IFERROR(VLOOKUP(B7984,总表!A:B,2,0),"-")</f>
        <v>连衣套装</v>
      </c>
      <c r="D7984" s="51" t="str">
        <f t="shared" si="497"/>
        <v>连衣套装</v>
      </c>
      <c r="E7984" s="51" t="str">
        <f>IFERROR(VLOOKUP(B7984,总表!A:D,3,0),"-")</f>
        <v>绒毛连帽上衣</v>
      </c>
      <c r="F7984" s="51" t="str">
        <f t="shared" si="498"/>
        <v>绒毛连帽上衣</v>
      </c>
      <c r="H7984" s="6" t="str">
        <f>IF(IFERROR(VLOOKUP(B7984,总表!A:D,4,0),"露易")=0," ",IFERROR(VLOOKUP(B7984,总表!A:D,4,0),"-"))</f>
        <v>粉红</v>
      </c>
      <c r="I7984" s="6" t="str">
        <f t="shared" si="499"/>
        <v>粉红</v>
      </c>
    </row>
    <row r="7985" spans="1:9">
      <c r="A7985" s="6">
        <v>7984</v>
      </c>
      <c r="B7985" s="47" t="str">
        <f t="shared" si="496"/>
        <v>00001F30</v>
      </c>
      <c r="C7985" s="47" t="str">
        <f>IFERROR(VLOOKUP(B7985,总表!A:B,2,0),"-")</f>
        <v>上衣</v>
      </c>
      <c r="D7985" s="6" t="str">
        <f t="shared" si="497"/>
        <v>上衣</v>
      </c>
      <c r="E7985" s="51" t="str">
        <f>IFERROR(VLOOKUP(B7985,总表!A:D,3,0),"-")</f>
        <v>连帽上衣配T恤</v>
      </c>
      <c r="F7985" s="51" t="str">
        <f t="shared" si="498"/>
        <v>连帽上衣配T恤</v>
      </c>
      <c r="H7985" s="51" t="str">
        <f>IF(IFERROR(VLOOKUP(B7985,总表!A:D,4,0),"露易")=0," ",IFERROR(VLOOKUP(B7985,总表!A:D,4,0),"-"))</f>
        <v>蓝色</v>
      </c>
      <c r="I7985" s="51" t="str">
        <f t="shared" si="499"/>
        <v>蓝色</v>
      </c>
    </row>
    <row r="7986" spans="1:9">
      <c r="A7986" s="6">
        <v>7985</v>
      </c>
      <c r="B7986" s="47" t="str">
        <f t="shared" si="496"/>
        <v>00001F31</v>
      </c>
      <c r="C7986" s="47" t="str">
        <f>IFERROR(VLOOKUP(B7986,总表!A:B,2,0),"-")</f>
        <v>上衣</v>
      </c>
      <c r="D7986" s="6" t="str">
        <f t="shared" si="497"/>
        <v>上衣</v>
      </c>
      <c r="E7986" s="51" t="str">
        <f>IFERROR(VLOOKUP(B7986,总表!A:D,3,0),"-")</f>
        <v>连帽上衣配T恤</v>
      </c>
      <c r="F7986" s="51" t="str">
        <f t="shared" si="498"/>
        <v>连帽上衣配T恤</v>
      </c>
      <c r="H7986" s="6" t="str">
        <f>IF(IFERROR(VLOOKUP(B7986,总表!A:D,4,0),"露易")=0," ",IFERROR(VLOOKUP(B7986,总表!A:D,4,0),"-"))</f>
        <v>橘色</v>
      </c>
      <c r="I7986" s="6" t="str">
        <f t="shared" si="499"/>
        <v>橘色</v>
      </c>
    </row>
    <row r="7987" spans="1:9">
      <c r="A7987" s="6">
        <v>7986</v>
      </c>
      <c r="B7987" s="47" t="str">
        <f t="shared" si="496"/>
        <v>00001F32</v>
      </c>
      <c r="C7987" s="47" t="str">
        <f>IFERROR(VLOOKUP(B7987,总表!A:B,2,0),"-")</f>
        <v>上衣</v>
      </c>
      <c r="D7987" s="6" t="str">
        <f t="shared" si="497"/>
        <v>上衣</v>
      </c>
      <c r="E7987" s="51" t="str">
        <f>IFERROR(VLOOKUP(B7987,总表!A:D,3,0),"-")</f>
        <v>连帽上衣配T恤</v>
      </c>
      <c r="F7987" s="51" t="str">
        <f t="shared" si="498"/>
        <v>连帽上衣配T恤</v>
      </c>
      <c r="H7987" s="6" t="str">
        <f>IF(IFERROR(VLOOKUP(B7987,总表!A:D,4,0),"露易")=0," ",IFERROR(VLOOKUP(B7987,总表!A:D,4,0),"-"))</f>
        <v>粉红</v>
      </c>
      <c r="I7987" s="6" t="str">
        <f t="shared" si="499"/>
        <v>粉红</v>
      </c>
    </row>
    <row r="7988" spans="1:9">
      <c r="A7988" s="6">
        <v>7987</v>
      </c>
      <c r="B7988" s="47" t="str">
        <f t="shared" si="496"/>
        <v>00001F33</v>
      </c>
      <c r="C7988" s="47" t="str">
        <f>IFERROR(VLOOKUP(B7988,总表!A:B,2,0),"-")</f>
        <v>上衣</v>
      </c>
      <c r="D7988" s="6" t="str">
        <f t="shared" si="497"/>
        <v>上衣</v>
      </c>
      <c r="E7988" s="51" t="str">
        <f>IFERROR(VLOOKUP(B7988,总表!A:D,3,0),"-")</f>
        <v>连帽上衣配T恤</v>
      </c>
      <c r="F7988" s="51" t="str">
        <f t="shared" si="498"/>
        <v>连帽上衣配T恤</v>
      </c>
      <c r="H7988" s="6" t="str">
        <f>IF(IFERROR(VLOOKUP(B7988,总表!A:D,4,0),"露易")=0," ",IFERROR(VLOOKUP(B7988,总表!A:D,4,0),"-"))</f>
        <v>薄荷绿</v>
      </c>
      <c r="I7988" s="6" t="str">
        <f t="shared" si="499"/>
        <v>薄荷绿</v>
      </c>
    </row>
    <row r="7989" spans="1:9">
      <c r="A7989" s="6">
        <v>7988</v>
      </c>
      <c r="B7989" s="47" t="str">
        <f t="shared" si="496"/>
        <v>00001F34</v>
      </c>
      <c r="C7989" s="50" t="str">
        <f>IFERROR(VLOOKUP(B7989,总表!A:B,2,0),"-")</f>
        <v>连衣套装</v>
      </c>
      <c r="D7989" s="51" t="str">
        <f t="shared" si="497"/>
        <v>连衣套装</v>
      </c>
      <c r="E7989" s="6" t="str">
        <f>IFERROR(VLOOKUP(B7989,总表!A:D,3,0),"-")</f>
        <v>拼接宽版运动衫</v>
      </c>
      <c r="F7989" s="6" t="str">
        <f t="shared" si="498"/>
        <v>拼接宽版运动衫</v>
      </c>
      <c r="H7989" s="6" t="str">
        <f>IF(IFERROR(VLOOKUP(B7989,总表!A:D,4,0),"露易")=0," ",IFERROR(VLOOKUP(B7989,总表!A:D,4,0),"-"))</f>
        <v>浅蓝色</v>
      </c>
      <c r="I7989" s="6" t="str">
        <f t="shared" si="499"/>
        <v>浅蓝色</v>
      </c>
    </row>
    <row r="7990" spans="1:9">
      <c r="A7990" s="6">
        <v>7989</v>
      </c>
      <c r="B7990" s="47" t="str">
        <f t="shared" si="496"/>
        <v>00001F35</v>
      </c>
      <c r="C7990" s="50" t="str">
        <f>IFERROR(VLOOKUP(B7990,总表!A:B,2,0),"-")</f>
        <v>连衣套装</v>
      </c>
      <c r="D7990" s="51" t="str">
        <f t="shared" si="497"/>
        <v>连衣套装</v>
      </c>
      <c r="E7990" s="6" t="str">
        <f>IFERROR(VLOOKUP(B7990,总表!A:D,3,0),"-")</f>
        <v>拼接宽版运动衫</v>
      </c>
      <c r="F7990" s="6" t="str">
        <f t="shared" si="498"/>
        <v>拼接宽版运动衫</v>
      </c>
      <c r="H7990" s="6" t="str">
        <f>IF(IFERROR(VLOOKUP(B7990,总表!A:D,4,0),"露易")=0," ",IFERROR(VLOOKUP(B7990,总表!A:D,4,0),"-"))</f>
        <v>黄色</v>
      </c>
      <c r="I7990" s="6" t="str">
        <f t="shared" si="499"/>
        <v>黄色</v>
      </c>
    </row>
    <row r="7991" spans="1:9">
      <c r="A7991" s="6">
        <v>7990</v>
      </c>
      <c r="B7991" s="47" t="str">
        <f t="shared" si="496"/>
        <v>00001F36</v>
      </c>
      <c r="C7991" s="50" t="str">
        <f>IFERROR(VLOOKUP(B7991,总表!A:B,2,0),"-")</f>
        <v>连衣套装</v>
      </c>
      <c r="D7991" s="51" t="str">
        <f t="shared" si="497"/>
        <v>连衣套装</v>
      </c>
      <c r="E7991" s="6" t="str">
        <f>IFERROR(VLOOKUP(B7991,总表!A:D,3,0),"-")</f>
        <v>拼接宽版运动衫</v>
      </c>
      <c r="F7991" s="6" t="str">
        <f t="shared" si="498"/>
        <v>拼接宽版运动衫</v>
      </c>
      <c r="H7991" s="6" t="str">
        <f>IF(IFERROR(VLOOKUP(B7991,总表!A:D,4,0),"露易")=0," ",IFERROR(VLOOKUP(B7991,总表!A:D,4,0),"-"))</f>
        <v>橘色</v>
      </c>
      <c r="I7991" s="6" t="str">
        <f t="shared" si="499"/>
        <v>橘色</v>
      </c>
    </row>
    <row r="7992" spans="1:9">
      <c r="A7992" s="6">
        <v>7991</v>
      </c>
      <c r="B7992" s="47" t="str">
        <f t="shared" si="496"/>
        <v>00001F37</v>
      </c>
      <c r="C7992" s="50" t="str">
        <f>IFERROR(VLOOKUP(B7992,总表!A:B,2,0),"-")</f>
        <v>连衣套装</v>
      </c>
      <c r="D7992" s="51" t="str">
        <f t="shared" si="497"/>
        <v>连衣套装</v>
      </c>
      <c r="E7992" s="6" t="str">
        <f>IFERROR(VLOOKUP(B7992,总表!A:D,3,0),"-")</f>
        <v>拼接宽版运动衫</v>
      </c>
      <c r="F7992" s="6" t="str">
        <f t="shared" si="498"/>
        <v>拼接宽版运动衫</v>
      </c>
      <c r="H7992" s="6" t="str">
        <f>IF(IFERROR(VLOOKUP(B7992,总表!A:D,4,0),"露易")=0," ",IFERROR(VLOOKUP(B7992,总表!A:D,4,0),"-"))</f>
        <v>粉红</v>
      </c>
      <c r="I7992" s="6" t="str">
        <f t="shared" si="499"/>
        <v>粉红</v>
      </c>
    </row>
    <row r="7993" spans="1:9">
      <c r="A7993" s="6">
        <v>7992</v>
      </c>
      <c r="B7993" s="47" t="str">
        <f t="shared" si="496"/>
        <v>00001F38</v>
      </c>
      <c r="C7993" s="50" t="str">
        <f>IFERROR(VLOOKUP(B7993,总表!A:B,2,0),"-")</f>
        <v>连衣套装</v>
      </c>
      <c r="D7993" s="51" t="str">
        <f t="shared" si="497"/>
        <v>连衣套装</v>
      </c>
      <c r="E7993" s="51" t="str">
        <f>IFERROR(VLOOKUP(B7993,总表!A:D,3,0),"-")</f>
        <v>连帽上衣配衬衫连身裙</v>
      </c>
      <c r="F7993" s="51" t="str">
        <f t="shared" si="498"/>
        <v>连帽上衣配衬衫连身裙</v>
      </c>
      <c r="H7993" s="6" t="str">
        <f>IF(IFERROR(VLOOKUP(B7993,总表!A:D,4,0),"露易")=0," ",IFERROR(VLOOKUP(B7993,总表!A:D,4,0),"-"))</f>
        <v>黄色</v>
      </c>
      <c r="I7993" s="6" t="str">
        <f t="shared" si="499"/>
        <v>黄色</v>
      </c>
    </row>
    <row r="7994" spans="1:9">
      <c r="A7994" s="6">
        <v>7993</v>
      </c>
      <c r="B7994" s="47" t="str">
        <f t="shared" si="496"/>
        <v>00001F39</v>
      </c>
      <c r="C7994" s="50" t="str">
        <f>IFERROR(VLOOKUP(B7994,总表!A:B,2,0),"-")</f>
        <v>连衣套装</v>
      </c>
      <c r="D7994" s="51" t="str">
        <f t="shared" si="497"/>
        <v>连衣套装</v>
      </c>
      <c r="E7994" s="51" t="str">
        <f>IFERROR(VLOOKUP(B7994,总表!A:D,3,0),"-")</f>
        <v>连帽上衣配衬衫连身裙</v>
      </c>
      <c r="F7994" s="51" t="str">
        <f t="shared" si="498"/>
        <v>连帽上衣配衬衫连身裙</v>
      </c>
      <c r="H7994" s="51" t="str">
        <f>IF(IFERROR(VLOOKUP(B7994,总表!A:D,4,0),"露易")=0," ",IFERROR(VLOOKUP(B7994,总表!A:D,4,0),"-"))</f>
        <v>红色</v>
      </c>
      <c r="I7994" s="51" t="str">
        <f t="shared" si="499"/>
        <v>红色</v>
      </c>
    </row>
    <row r="7995" spans="1:9">
      <c r="A7995" s="6">
        <v>7994</v>
      </c>
      <c r="B7995" s="47" t="str">
        <f t="shared" si="496"/>
        <v>00001F3A</v>
      </c>
      <c r="C7995" s="47" t="str">
        <f>IFERROR(VLOOKUP(B7995,总表!A:B,2,0),"-")</f>
        <v>上衣</v>
      </c>
      <c r="D7995" s="6" t="str">
        <f t="shared" si="497"/>
        <v>上衣</v>
      </c>
      <c r="E7995" s="6" t="str">
        <f>IFERROR(VLOOKUP(B7995,总表!A:D,3,0),"-")</f>
        <v>无袖连帽上衣</v>
      </c>
      <c r="F7995" s="6" t="str">
        <f t="shared" si="498"/>
        <v>无袖连帽上衣</v>
      </c>
      <c r="H7995" s="6" t="str">
        <f>IF(IFERROR(VLOOKUP(B7995,总表!A:D,4,0),"露易")=0," ",IFERROR(VLOOKUP(B7995,总表!A:D,4,0),"-"))</f>
        <v>黑色</v>
      </c>
      <c r="I7995" s="6" t="str">
        <f t="shared" si="499"/>
        <v>黑色</v>
      </c>
    </row>
    <row r="7996" spans="1:9">
      <c r="A7996" s="6">
        <v>7995</v>
      </c>
      <c r="B7996" s="47" t="str">
        <f t="shared" si="496"/>
        <v>00001F3B</v>
      </c>
      <c r="C7996" s="47" t="str">
        <f>IFERROR(VLOOKUP(B7996,总表!A:B,2,0),"-")</f>
        <v>上衣</v>
      </c>
      <c r="D7996" s="6" t="str">
        <f t="shared" si="497"/>
        <v>上衣</v>
      </c>
      <c r="E7996" s="6" t="str">
        <f>IFERROR(VLOOKUP(B7996,总表!A:D,3,0),"-")</f>
        <v>无袖连帽上衣</v>
      </c>
      <c r="F7996" s="6" t="str">
        <f t="shared" si="498"/>
        <v>无袖连帽上衣</v>
      </c>
      <c r="H7996" s="6" t="str">
        <f>IF(IFERROR(VLOOKUP(B7996,总表!A:D,4,0),"露易")=0," ",IFERROR(VLOOKUP(B7996,总表!A:D,4,0),"-"))</f>
        <v>粉红</v>
      </c>
      <c r="I7996" s="6" t="str">
        <f t="shared" si="499"/>
        <v>粉红</v>
      </c>
    </row>
    <row r="7997" spans="1:9">
      <c r="A7997" s="6">
        <v>7996</v>
      </c>
      <c r="B7997" s="47" t="str">
        <f t="shared" si="496"/>
        <v>00001F3C</v>
      </c>
      <c r="C7997" s="47" t="str">
        <f>IFERROR(VLOOKUP(B7997,总表!A:B,2,0),"-")</f>
        <v>上衣</v>
      </c>
      <c r="D7997" s="6" t="str">
        <f t="shared" si="497"/>
        <v>上衣</v>
      </c>
      <c r="E7997" s="6" t="str">
        <f>IFERROR(VLOOKUP(B7997,总表!A:D,3,0),"-")</f>
        <v>无袖连帽上衣</v>
      </c>
      <c r="F7997" s="6" t="str">
        <f t="shared" si="498"/>
        <v>无袖连帽上衣</v>
      </c>
      <c r="H7997" s="6" t="str">
        <f>IF(IFERROR(VLOOKUP(B7997,总表!A:D,4,0),"露易")=0," ",IFERROR(VLOOKUP(B7997,总表!A:D,4,0),"-"))</f>
        <v>紫色</v>
      </c>
      <c r="I7997" s="6" t="str">
        <f t="shared" si="499"/>
        <v>紫色</v>
      </c>
    </row>
    <row r="7998" spans="1:9">
      <c r="A7998" s="6">
        <v>7997</v>
      </c>
      <c r="B7998" s="47" t="str">
        <f t="shared" si="496"/>
        <v>00001F3D</v>
      </c>
      <c r="C7998" s="47" t="str">
        <f>IFERROR(VLOOKUP(B7998,总表!A:B,2,0),"-")</f>
        <v>上衣</v>
      </c>
      <c r="D7998" s="6" t="str">
        <f t="shared" si="497"/>
        <v>上衣</v>
      </c>
      <c r="E7998" s="6" t="str">
        <f>IFERROR(VLOOKUP(B7998,总表!A:D,3,0),"-")</f>
        <v>无袖连帽上衣</v>
      </c>
      <c r="F7998" s="6" t="str">
        <f t="shared" si="498"/>
        <v>无袖连帽上衣</v>
      </c>
      <c r="H7998" s="6" t="str">
        <f>IF(IFERROR(VLOOKUP(B7998,总表!A:D,4,0),"露易")=0," ",IFERROR(VLOOKUP(B7998,总表!A:D,4,0),"-"))</f>
        <v>橘色</v>
      </c>
      <c r="I7998" s="6" t="str">
        <f t="shared" si="499"/>
        <v>橘色</v>
      </c>
    </row>
    <row r="7999" spans="1:9">
      <c r="A7999" s="6">
        <v>7998</v>
      </c>
      <c r="B7999" s="47" t="str">
        <f t="shared" si="496"/>
        <v>00001F3E</v>
      </c>
      <c r="C7999" s="47" t="str">
        <f>IFERROR(VLOOKUP(B7999,总表!A:B,2,0),"-")</f>
        <v>上衣</v>
      </c>
      <c r="D7999" s="6" t="str">
        <f t="shared" si="497"/>
        <v>上衣</v>
      </c>
      <c r="E7999" s="6" t="str">
        <f>IFERROR(VLOOKUP(B7999,总表!A:D,3,0),"-")</f>
        <v>斗牛犬运动服</v>
      </c>
      <c r="F7999" s="6" t="str">
        <f t="shared" si="498"/>
        <v>斗牛犬运动服</v>
      </c>
      <c r="H7999" s="6" t="str">
        <f>IF(IFERROR(VLOOKUP(B7999,总表!A:D,4,0),"露易")=0," ",IFERROR(VLOOKUP(B7999,总表!A:D,4,0),"-"))</f>
        <v>白色</v>
      </c>
      <c r="I7999" s="6" t="str">
        <f t="shared" si="499"/>
        <v>白色</v>
      </c>
    </row>
    <row r="8000" spans="1:9">
      <c r="A8000" s="6">
        <v>7999</v>
      </c>
      <c r="B8000" s="47" t="str">
        <f t="shared" si="496"/>
        <v>00001F3F</v>
      </c>
      <c r="C8000" s="47" t="str">
        <f>IFERROR(VLOOKUP(B8000,总表!A:B,2,0),"-")</f>
        <v>上衣</v>
      </c>
      <c r="D8000" s="6" t="str">
        <f t="shared" si="497"/>
        <v>上衣</v>
      </c>
      <c r="E8000" s="6" t="str">
        <f>IFERROR(VLOOKUP(B8000,总表!A:D,3,0),"-")</f>
        <v>斗牛犬运动服</v>
      </c>
      <c r="F8000" s="6" t="str">
        <f t="shared" si="498"/>
        <v>斗牛犬运动服</v>
      </c>
      <c r="H8000" s="51" t="str">
        <f>IF(IFERROR(VLOOKUP(B8000,总表!A:D,4,0),"露易")=0," ",IFERROR(VLOOKUP(B8000,总表!A:D,4,0),"-"))</f>
        <v>红色</v>
      </c>
      <c r="I8000" s="51" t="str">
        <f t="shared" si="499"/>
        <v>红色</v>
      </c>
    </row>
    <row r="8001" spans="1:9">
      <c r="A8001" s="6">
        <v>8000</v>
      </c>
      <c r="B8001" s="47" t="str">
        <f t="shared" si="496"/>
        <v>00001F40</v>
      </c>
      <c r="C8001" s="47" t="str">
        <f>IFERROR(VLOOKUP(B8001,总表!A:B,2,0),"-")</f>
        <v>帽子类</v>
      </c>
      <c r="D8001" s="6" t="str">
        <f t="shared" si="497"/>
        <v>帽子类</v>
      </c>
      <c r="E8001" s="6" t="str">
        <f>IFERROR(VLOOKUP(B8001,总表!A:D,3,0),"-")</f>
        <v>后冠</v>
      </c>
      <c r="F8001" s="6" t="str">
        <f t="shared" si="498"/>
        <v>后冠</v>
      </c>
      <c r="H8001" s="6" t="str">
        <f>IF(IFERROR(VLOOKUP(B8001,总表!A:D,4,0),"露易")=0," ",IFERROR(VLOOKUP(B8001,总表!A:D,4,0),"-"))</f>
        <v>金色</v>
      </c>
      <c r="I8001" s="6" t="str">
        <f t="shared" si="499"/>
        <v>金色</v>
      </c>
    </row>
    <row r="8002" spans="1:9">
      <c r="A8002" s="6">
        <v>8001</v>
      </c>
      <c r="B8002" s="47" t="str">
        <f t="shared" ref="B8002:B8065" si="500">DEC2HEX(ROW(A8001),8)</f>
        <v>00001F41</v>
      </c>
      <c r="C8002" s="47" t="str">
        <f>IFERROR(VLOOKUP(B8002,总表!A:B,2,0),"-")</f>
        <v>上衣</v>
      </c>
      <c r="D8002" s="6" t="str">
        <f t="shared" ref="D8002:D8065" si="501">C8002</f>
        <v>上衣</v>
      </c>
      <c r="E8002" s="6" t="str">
        <f>IFERROR(VLOOKUP(B8002,总表!A:D,3,0),"-")</f>
        <v>梦幻可爱毛衣</v>
      </c>
      <c r="F8002" s="6" t="str">
        <f t="shared" ref="F8002:F8065" si="502">E8002</f>
        <v>梦幻可爱毛衣</v>
      </c>
      <c r="H8002" s="51" t="str">
        <f>IF(IFERROR(VLOOKUP(B8002,总表!A:D,4,0),"露易")=0," ",IFERROR(VLOOKUP(B8002,总表!A:D,4,0),"-"))</f>
        <v>蓝色</v>
      </c>
      <c r="I8002" s="51" t="str">
        <f t="shared" ref="I8002:I8065" si="503">H8002</f>
        <v>蓝色</v>
      </c>
    </row>
    <row r="8003" spans="1:9">
      <c r="A8003" s="6">
        <v>8002</v>
      </c>
      <c r="B8003" s="47" t="str">
        <f t="shared" si="500"/>
        <v>00001F42</v>
      </c>
      <c r="C8003" s="47" t="str">
        <f>IFERROR(VLOOKUP(B8003,总表!A:B,2,0),"-")</f>
        <v>上衣</v>
      </c>
      <c r="D8003" s="6" t="str">
        <f t="shared" si="501"/>
        <v>上衣</v>
      </c>
      <c r="E8003" s="6" t="str">
        <f>IFERROR(VLOOKUP(B8003,总表!A:D,3,0),"-")</f>
        <v>配格纹围巾毛衣</v>
      </c>
      <c r="F8003" s="6" t="str">
        <f t="shared" si="502"/>
        <v>配格纹围巾毛衣</v>
      </c>
      <c r="H8003" s="6" t="str">
        <f>IF(IFERROR(VLOOKUP(B8003,总表!A:D,4,0),"露易")=0," ",IFERROR(VLOOKUP(B8003,总表!A:D,4,0),"-"))</f>
        <v>灰色</v>
      </c>
      <c r="I8003" s="6" t="str">
        <f t="shared" si="503"/>
        <v>灰色</v>
      </c>
    </row>
    <row r="8004" spans="1:9">
      <c r="A8004" s="6">
        <v>8003</v>
      </c>
      <c r="B8004" s="47" t="str">
        <f t="shared" si="500"/>
        <v>00001F43</v>
      </c>
      <c r="C8004" s="47" t="str">
        <f>IFERROR(VLOOKUP(B8004,总表!A:B,2,0),"-")</f>
        <v>上衣</v>
      </c>
      <c r="D8004" s="6" t="str">
        <f t="shared" si="501"/>
        <v>上衣</v>
      </c>
      <c r="E8004" s="6" t="str">
        <f>IFERROR(VLOOKUP(B8004,总表!A:D,3,0),"-")</f>
        <v>配格纹围巾毛衣</v>
      </c>
      <c r="F8004" s="6" t="str">
        <f t="shared" si="502"/>
        <v>配格纹围巾毛衣</v>
      </c>
      <c r="H8004" s="6" t="str">
        <f>IF(IFERROR(VLOOKUP(B8004,总表!A:D,4,0),"露易")=0," ",IFERROR(VLOOKUP(B8004,总表!A:D,4,0),"-"))</f>
        <v>棕色</v>
      </c>
      <c r="I8004" s="6" t="str">
        <f t="shared" si="503"/>
        <v>棕色</v>
      </c>
    </row>
    <row r="8005" spans="1:9">
      <c r="A8005" s="6">
        <v>8004</v>
      </c>
      <c r="B8005" s="47" t="str">
        <f t="shared" si="500"/>
        <v>00001F44</v>
      </c>
      <c r="C8005" s="47" t="str">
        <f>IFERROR(VLOOKUP(B8005,总表!A:B,2,0),"-")</f>
        <v>上衣</v>
      </c>
      <c r="D8005" s="6" t="str">
        <f t="shared" si="501"/>
        <v>上衣</v>
      </c>
      <c r="E8005" s="6" t="str">
        <f>IFERROR(VLOOKUP(B8005,总表!A:D,3,0),"-")</f>
        <v>配格纹围巾毛衣</v>
      </c>
      <c r="F8005" s="6" t="str">
        <f t="shared" si="502"/>
        <v>配格纹围巾毛衣</v>
      </c>
      <c r="H8005" s="51" t="str">
        <f>IF(IFERROR(VLOOKUP(B8005,总表!A:D,4,0),"露易")=0," ",IFERROR(VLOOKUP(B8005,总表!A:D,4,0),"-"))</f>
        <v>驼色</v>
      </c>
      <c r="I8005" s="51" t="str">
        <f t="shared" si="503"/>
        <v>驼色</v>
      </c>
    </row>
    <row r="8006" spans="1:9">
      <c r="A8006" s="6">
        <v>8005</v>
      </c>
      <c r="B8006" s="47" t="str">
        <f t="shared" si="500"/>
        <v>00001F45</v>
      </c>
      <c r="C8006" s="47" t="str">
        <f>IFERROR(VLOOKUP(B8006,总表!A:B,2,0),"-")</f>
        <v>上衣</v>
      </c>
      <c r="D8006" s="6" t="str">
        <f t="shared" si="501"/>
        <v>上衣</v>
      </c>
      <c r="E8006" s="51" t="str">
        <f>IFERROR(VLOOKUP(B8006,总表!A:D,3,0),"-")</f>
        <v>绒毛外套</v>
      </c>
      <c r="F8006" s="51" t="str">
        <f t="shared" si="502"/>
        <v>绒毛外套</v>
      </c>
      <c r="H8006" s="6" t="str">
        <f>IF(IFERROR(VLOOKUP(B8006,总表!A:D,4,0),"露易")=0," ",IFERROR(VLOOKUP(B8006,总表!A:D,4,0),"-"))</f>
        <v>米色</v>
      </c>
      <c r="I8006" s="6" t="str">
        <f t="shared" si="503"/>
        <v>米色</v>
      </c>
    </row>
    <row r="8007" spans="1:9">
      <c r="A8007" s="6">
        <v>8006</v>
      </c>
      <c r="B8007" s="47" t="str">
        <f t="shared" si="500"/>
        <v>00001F46</v>
      </c>
      <c r="C8007" s="47" t="str">
        <f>IFERROR(VLOOKUP(B8007,总表!A:B,2,0),"-")</f>
        <v>上衣</v>
      </c>
      <c r="D8007" s="6" t="str">
        <f t="shared" si="501"/>
        <v>上衣</v>
      </c>
      <c r="E8007" s="51" t="str">
        <f>IFERROR(VLOOKUP(B8007,总表!A:D,3,0),"-")</f>
        <v>绒毛外套</v>
      </c>
      <c r="F8007" s="51" t="str">
        <f t="shared" si="502"/>
        <v>绒毛外套</v>
      </c>
      <c r="H8007" s="51" t="str">
        <f>IF(IFERROR(VLOOKUP(B8007,总表!A:D,4,0),"露易")=0," ",IFERROR(VLOOKUP(B8007,总表!A:D,4,0),"-"))</f>
        <v>蓝色</v>
      </c>
      <c r="I8007" s="51" t="str">
        <f t="shared" si="503"/>
        <v>蓝色</v>
      </c>
    </row>
    <row r="8008" spans="1:9">
      <c r="A8008" s="6">
        <v>8007</v>
      </c>
      <c r="B8008" s="47" t="str">
        <f t="shared" si="500"/>
        <v>00001F47</v>
      </c>
      <c r="C8008" s="47" t="str">
        <f>IFERROR(VLOOKUP(B8008,总表!A:B,2,0),"-")</f>
        <v>上衣</v>
      </c>
      <c r="D8008" s="6" t="str">
        <f t="shared" si="501"/>
        <v>上衣</v>
      </c>
      <c r="E8008" s="51" t="str">
        <f>IFERROR(VLOOKUP(B8008,总表!A:D,3,0),"-")</f>
        <v>绒毛外套</v>
      </c>
      <c r="F8008" s="51" t="str">
        <f t="shared" si="502"/>
        <v>绒毛外套</v>
      </c>
      <c r="H8008" s="6" t="str">
        <f>IF(IFERROR(VLOOKUP(B8008,总表!A:D,4,0),"露易")=0," ",IFERROR(VLOOKUP(B8008,总表!A:D,4,0),"-"))</f>
        <v>白色</v>
      </c>
      <c r="I8008" s="6" t="str">
        <f t="shared" si="503"/>
        <v>白色</v>
      </c>
    </row>
    <row r="8009" spans="1:9">
      <c r="A8009" s="6">
        <v>8008</v>
      </c>
      <c r="B8009" s="47" t="str">
        <f t="shared" si="500"/>
        <v>00001F48</v>
      </c>
      <c r="C8009" s="47" t="str">
        <f>IFERROR(VLOOKUP(B8009,总表!A:B,2,0),"-")</f>
        <v>上衣</v>
      </c>
      <c r="D8009" s="6" t="str">
        <f t="shared" si="501"/>
        <v>上衣</v>
      </c>
      <c r="E8009" s="6" t="str">
        <f>IFERROR(VLOOKUP(B8009,总表!A:D,3,0),"-")</f>
        <v>毛球毛衣</v>
      </c>
      <c r="F8009" s="6" t="str">
        <f t="shared" si="502"/>
        <v>毛球毛衣</v>
      </c>
      <c r="H8009" s="6" t="str">
        <f>IF(IFERROR(VLOOKUP(B8009,总表!A:D,4,0),"露易")=0," ",IFERROR(VLOOKUP(B8009,总表!A:D,4,0),"-"))</f>
        <v>白色</v>
      </c>
      <c r="I8009" s="6" t="str">
        <f t="shared" si="503"/>
        <v>白色</v>
      </c>
    </row>
    <row r="8010" spans="1:9">
      <c r="A8010" s="6">
        <v>8009</v>
      </c>
      <c r="B8010" s="47" t="str">
        <f t="shared" si="500"/>
        <v>00001F49</v>
      </c>
      <c r="C8010" s="47" t="str">
        <f>IFERROR(VLOOKUP(B8010,总表!A:B,2,0),"-")</f>
        <v>上衣</v>
      </c>
      <c r="D8010" s="6" t="str">
        <f t="shared" si="501"/>
        <v>上衣</v>
      </c>
      <c r="E8010" s="6" t="str">
        <f>IFERROR(VLOOKUP(B8010,总表!A:D,3,0),"-")</f>
        <v>毛球毛衣</v>
      </c>
      <c r="F8010" s="6" t="str">
        <f t="shared" si="502"/>
        <v>毛球毛衣</v>
      </c>
      <c r="H8010" s="51" t="str">
        <f>IF(IFERROR(VLOOKUP(B8010,总表!A:D,4,0),"露易")=0," ",IFERROR(VLOOKUP(B8010,总表!A:D,4,0),"-"))</f>
        <v>蓝色</v>
      </c>
      <c r="I8010" s="51" t="str">
        <f t="shared" si="503"/>
        <v>蓝色</v>
      </c>
    </row>
    <row r="8011" spans="1:9">
      <c r="A8011" s="6">
        <v>8010</v>
      </c>
      <c r="B8011" s="47" t="str">
        <f t="shared" si="500"/>
        <v>00001F4A</v>
      </c>
      <c r="C8011" s="50" t="str">
        <f>IFERROR(VLOOKUP(B8011,总表!A:B,2,0),"-")</f>
        <v>连衣套装</v>
      </c>
      <c r="D8011" s="51" t="str">
        <f t="shared" si="501"/>
        <v>连衣套装</v>
      </c>
      <c r="E8011" s="6" t="str">
        <f>IFERROR(VLOOKUP(B8011,总表!A:D,3,0),"-")</f>
        <v>无袖针织连身裙</v>
      </c>
      <c r="F8011" s="6" t="str">
        <f t="shared" si="502"/>
        <v>无袖针织连身裙</v>
      </c>
      <c r="H8011" s="6" t="str">
        <f>IF(IFERROR(VLOOKUP(B8011,总表!A:D,4,0),"露易")=0," ",IFERROR(VLOOKUP(B8011,总表!A:D,4,0),"-"))</f>
        <v>黑色</v>
      </c>
      <c r="I8011" s="6" t="str">
        <f t="shared" si="503"/>
        <v>黑色</v>
      </c>
    </row>
    <row r="8012" spans="1:9">
      <c r="A8012" s="6">
        <v>8011</v>
      </c>
      <c r="B8012" s="47" t="str">
        <f t="shared" si="500"/>
        <v>00001F4B</v>
      </c>
      <c r="C8012" s="50" t="str">
        <f>IFERROR(VLOOKUP(B8012,总表!A:B,2,0),"-")</f>
        <v>连衣套装</v>
      </c>
      <c r="D8012" s="51" t="str">
        <f t="shared" si="501"/>
        <v>连衣套装</v>
      </c>
      <c r="E8012" s="6" t="str">
        <f>IFERROR(VLOOKUP(B8012,总表!A:D,3,0),"-")</f>
        <v>无袖针织连身裙</v>
      </c>
      <c r="F8012" s="6" t="str">
        <f t="shared" si="502"/>
        <v>无袖针织连身裙</v>
      </c>
      <c r="H8012" s="6" t="str">
        <f>IF(IFERROR(VLOOKUP(B8012,总表!A:D,4,0),"露易")=0," ",IFERROR(VLOOKUP(B8012,总表!A:D,4,0),"-"))</f>
        <v>白色</v>
      </c>
      <c r="I8012" s="6" t="str">
        <f t="shared" si="503"/>
        <v>白色</v>
      </c>
    </row>
    <row r="8013" spans="1:9">
      <c r="A8013" s="6">
        <v>8012</v>
      </c>
      <c r="B8013" s="47" t="str">
        <f t="shared" si="500"/>
        <v>00001F4C</v>
      </c>
      <c r="C8013" s="50" t="str">
        <f>IFERROR(VLOOKUP(B8013,总表!A:B,2,0),"-")</f>
        <v>连衣套装</v>
      </c>
      <c r="D8013" s="51" t="str">
        <f t="shared" si="501"/>
        <v>连衣套装</v>
      </c>
      <c r="E8013" s="6" t="str">
        <f>IFERROR(VLOOKUP(B8013,总表!A:D,3,0),"-")</f>
        <v>无袖针织连身裙</v>
      </c>
      <c r="F8013" s="6" t="str">
        <f t="shared" si="502"/>
        <v>无袖针织连身裙</v>
      </c>
      <c r="H8013" s="6" t="str">
        <f>IF(IFERROR(VLOOKUP(B8013,总表!A:D,4,0),"露易")=0," ",IFERROR(VLOOKUP(B8013,总表!A:D,4,0),"-"))</f>
        <v>紫色</v>
      </c>
      <c r="I8013" s="6" t="str">
        <f t="shared" si="503"/>
        <v>紫色</v>
      </c>
    </row>
    <row r="8014" spans="1:9">
      <c r="A8014" s="6">
        <v>8013</v>
      </c>
      <c r="B8014" s="47" t="str">
        <f t="shared" si="500"/>
        <v>00001F4D</v>
      </c>
      <c r="C8014" s="50" t="str">
        <f>IFERROR(VLOOKUP(B8014,总表!A:B,2,0),"-")</f>
        <v>连衣套装</v>
      </c>
      <c r="D8014" s="51" t="str">
        <f t="shared" si="501"/>
        <v>连衣套装</v>
      </c>
      <c r="E8014" s="6" t="str">
        <f>IFERROR(VLOOKUP(B8014,总表!A:D,3,0),"-")</f>
        <v>无袖针织连身裙</v>
      </c>
      <c r="F8014" s="6" t="str">
        <f t="shared" si="502"/>
        <v>无袖针织连身裙</v>
      </c>
      <c r="H8014" s="6" t="str">
        <f>IF(IFERROR(VLOOKUP(B8014,总表!A:D,4,0),"露易")=0," ",IFERROR(VLOOKUP(B8014,总表!A:D,4,0),"-"))</f>
        <v>浅蓝色</v>
      </c>
      <c r="I8014" s="6" t="str">
        <f t="shared" si="503"/>
        <v>浅蓝色</v>
      </c>
    </row>
    <row r="8015" spans="1:9">
      <c r="A8015" s="6">
        <v>8014</v>
      </c>
      <c r="B8015" s="47" t="str">
        <f t="shared" si="500"/>
        <v>00001F4E</v>
      </c>
      <c r="C8015" s="50" t="str">
        <f>IFERROR(VLOOKUP(B8015,总表!A:B,2,0),"-")</f>
        <v>连衣套装</v>
      </c>
      <c r="D8015" s="51" t="str">
        <f t="shared" si="501"/>
        <v>连衣套装</v>
      </c>
      <c r="E8015" s="6" t="str">
        <f>IFERROR(VLOOKUP(B8015,总表!A:D,3,0),"-")</f>
        <v>无袖针织连身裙</v>
      </c>
      <c r="F8015" s="6" t="str">
        <f t="shared" si="502"/>
        <v>无袖针织连身裙</v>
      </c>
      <c r="H8015" s="6" t="str">
        <f>IF(IFERROR(VLOOKUP(B8015,总表!A:D,4,0),"露易")=0," ",IFERROR(VLOOKUP(B8015,总表!A:D,4,0),"-"))</f>
        <v>莱姆绿</v>
      </c>
      <c r="I8015" s="6" t="str">
        <f t="shared" si="503"/>
        <v>莱姆绿</v>
      </c>
    </row>
    <row r="8016" spans="1:9">
      <c r="A8016" s="6">
        <v>8015</v>
      </c>
      <c r="B8016" s="47" t="str">
        <f t="shared" si="500"/>
        <v>00001F4F</v>
      </c>
      <c r="C8016" s="47" t="str">
        <f>IFERROR(VLOOKUP(B8016,总表!A:B,2,0),"-")</f>
        <v>上衣</v>
      </c>
      <c r="D8016" s="6" t="str">
        <f t="shared" si="501"/>
        <v>上衣</v>
      </c>
      <c r="E8016" s="51" t="str">
        <f>IFERROR(VLOOKUP(B8016,总表!A:D,3,0),"-")</f>
        <v>针织罩衫配衬衫</v>
      </c>
      <c r="F8016" s="51" t="str">
        <f t="shared" si="502"/>
        <v>针织罩衫配衬衫</v>
      </c>
      <c r="H8016" s="6" t="str">
        <f>IF(IFERROR(VLOOKUP(B8016,总表!A:D,4,0),"露易")=0," ",IFERROR(VLOOKUP(B8016,总表!A:D,4,0),"-"))</f>
        <v>薄荷绿</v>
      </c>
      <c r="I8016" s="6" t="str">
        <f t="shared" si="503"/>
        <v>薄荷绿</v>
      </c>
    </row>
    <row r="8017" spans="1:9">
      <c r="A8017" s="6">
        <v>8016</v>
      </c>
      <c r="B8017" s="47" t="str">
        <f t="shared" si="500"/>
        <v>00001F50</v>
      </c>
      <c r="C8017" s="47" t="str">
        <f>IFERROR(VLOOKUP(B8017,总表!A:B,2,0),"-")</f>
        <v>上衣</v>
      </c>
      <c r="D8017" s="6" t="str">
        <f t="shared" si="501"/>
        <v>上衣</v>
      </c>
      <c r="E8017" s="51" t="str">
        <f>IFERROR(VLOOKUP(B8017,总表!A:D,3,0),"-")</f>
        <v>针织罩衫配衬衫</v>
      </c>
      <c r="F8017" s="51" t="str">
        <f t="shared" si="502"/>
        <v>针织罩衫配衬衫</v>
      </c>
      <c r="H8017" s="6" t="str">
        <f>IF(IFERROR(VLOOKUP(B8017,总表!A:D,4,0),"露易")=0," ",IFERROR(VLOOKUP(B8017,总表!A:D,4,0),"-"))</f>
        <v>粉红</v>
      </c>
      <c r="I8017" s="6" t="str">
        <f t="shared" si="503"/>
        <v>粉红</v>
      </c>
    </row>
    <row r="8018" spans="1:9">
      <c r="A8018" s="6">
        <v>8017</v>
      </c>
      <c r="B8018" s="47" t="str">
        <f t="shared" si="500"/>
        <v>00001F51</v>
      </c>
      <c r="C8018" s="47" t="str">
        <f>IFERROR(VLOOKUP(B8018,总表!A:B,2,0),"-")</f>
        <v>上衣</v>
      </c>
      <c r="D8018" s="6" t="str">
        <f t="shared" si="501"/>
        <v>上衣</v>
      </c>
      <c r="E8018" s="51" t="str">
        <f>IFERROR(VLOOKUP(B8018,总表!A:D,3,0),"-")</f>
        <v>针织罩衫配衬衫</v>
      </c>
      <c r="F8018" s="51" t="str">
        <f t="shared" si="502"/>
        <v>针织罩衫配衬衫</v>
      </c>
      <c r="H8018" s="51" t="str">
        <f>IF(IFERROR(VLOOKUP(B8018,总表!A:D,4,0),"露易")=0," ",IFERROR(VLOOKUP(B8018,总表!A:D,4,0),"-"))</f>
        <v>蓝色</v>
      </c>
      <c r="I8018" s="51" t="str">
        <f t="shared" si="503"/>
        <v>蓝色</v>
      </c>
    </row>
    <row r="8019" spans="1:9">
      <c r="A8019" s="6">
        <v>8018</v>
      </c>
      <c r="B8019" s="47" t="str">
        <f t="shared" si="500"/>
        <v>00001F52</v>
      </c>
      <c r="C8019" s="47" t="str">
        <f>IFERROR(VLOOKUP(B8019,总表!A:B,2,0),"-")</f>
        <v>上衣</v>
      </c>
      <c r="D8019" s="6" t="str">
        <f t="shared" si="501"/>
        <v>上衣</v>
      </c>
      <c r="E8019" s="51" t="str">
        <f>IFERROR(VLOOKUP(B8019,总表!A:D,3,0),"-")</f>
        <v>针织罩衫配衬衫</v>
      </c>
      <c r="F8019" s="51" t="str">
        <f t="shared" si="502"/>
        <v>针织罩衫配衬衫</v>
      </c>
      <c r="H8019" s="6" t="str">
        <f>IF(IFERROR(VLOOKUP(B8019,总表!A:D,4,0),"露易")=0," ",IFERROR(VLOOKUP(B8019,总表!A:D,4,0),"-"))</f>
        <v>灰色</v>
      </c>
      <c r="I8019" s="6" t="str">
        <f t="shared" si="503"/>
        <v>灰色</v>
      </c>
    </row>
    <row r="8020" spans="1:9">
      <c r="A8020" s="6">
        <v>8019</v>
      </c>
      <c r="B8020" s="47" t="str">
        <f t="shared" si="500"/>
        <v>00001F53</v>
      </c>
      <c r="C8020" s="47" t="str">
        <f>IFERROR(VLOOKUP(B8020,总表!A:B,2,0),"-")</f>
        <v>上衣</v>
      </c>
      <c r="D8020" s="6" t="str">
        <f t="shared" si="501"/>
        <v>上衣</v>
      </c>
      <c r="E8020" s="51" t="str">
        <f>IFERROR(VLOOKUP(B8020,总表!A:D,3,0),"-")</f>
        <v>针织罩衫配衬衫</v>
      </c>
      <c r="F8020" s="51" t="str">
        <f t="shared" si="502"/>
        <v>针织罩衫配衬衫</v>
      </c>
      <c r="H8020" s="6" t="str">
        <f>IF(IFERROR(VLOOKUP(B8020,总表!A:D,4,0),"露易")=0," ",IFERROR(VLOOKUP(B8020,总表!A:D,4,0),"-"))</f>
        <v>黑色</v>
      </c>
      <c r="I8020" s="6" t="str">
        <f t="shared" si="503"/>
        <v>黑色</v>
      </c>
    </row>
    <row r="8021" spans="1:9">
      <c r="A8021" s="6">
        <v>8020</v>
      </c>
      <c r="B8021" s="47" t="str">
        <f t="shared" si="500"/>
        <v>00001F54</v>
      </c>
      <c r="C8021" s="47" t="str">
        <f>IFERROR(VLOOKUP(B8021,总表!A:B,2,0),"-")</f>
        <v>上衣</v>
      </c>
      <c r="D8021" s="6" t="str">
        <f t="shared" si="501"/>
        <v>上衣</v>
      </c>
      <c r="E8021" s="6" t="str">
        <f>IFERROR(VLOOKUP(B8021,总表!A:D,3,0),"-")</f>
        <v>千鸟格纹针织罩衫</v>
      </c>
      <c r="F8021" s="6" t="str">
        <f t="shared" si="502"/>
        <v>千鸟格纹针织罩衫</v>
      </c>
      <c r="H8021" s="6" t="str">
        <f>IF(IFERROR(VLOOKUP(B8021,总表!A:D,4,0),"露易")=0," ",IFERROR(VLOOKUP(B8021,总表!A:D,4,0),"-"))</f>
        <v>黑色</v>
      </c>
      <c r="I8021" s="6" t="str">
        <f t="shared" si="503"/>
        <v>黑色</v>
      </c>
    </row>
    <row r="8022" spans="1:9">
      <c r="A8022" s="6">
        <v>8021</v>
      </c>
      <c r="B8022" s="47" t="str">
        <f t="shared" si="500"/>
        <v>00001F55</v>
      </c>
      <c r="C8022" s="47" t="str">
        <f>IFERROR(VLOOKUP(B8022,总表!A:B,2,0),"-")</f>
        <v>上衣</v>
      </c>
      <c r="D8022" s="6" t="str">
        <f t="shared" si="501"/>
        <v>上衣</v>
      </c>
      <c r="E8022" s="6" t="str">
        <f>IFERROR(VLOOKUP(B8022,总表!A:D,3,0),"-")</f>
        <v>千鸟格纹针织罩衫</v>
      </c>
      <c r="F8022" s="6" t="str">
        <f t="shared" si="502"/>
        <v>千鸟格纹针织罩衫</v>
      </c>
      <c r="H8022" s="51" t="str">
        <f>IF(IFERROR(VLOOKUP(B8022,总表!A:D,4,0),"露易")=0," ",IFERROR(VLOOKUP(B8022,总表!A:D,4,0),"-"))</f>
        <v>绿色</v>
      </c>
      <c r="I8022" s="51" t="str">
        <f t="shared" si="503"/>
        <v>绿色</v>
      </c>
    </row>
    <row r="8023" spans="1:9">
      <c r="A8023" s="6">
        <v>8022</v>
      </c>
      <c r="B8023" s="47" t="str">
        <f t="shared" si="500"/>
        <v>00001F56</v>
      </c>
      <c r="C8023" s="50" t="str">
        <f>IFERROR(VLOOKUP(B8023,总表!A:B,2,0),"-")</f>
        <v>连衣套装</v>
      </c>
      <c r="D8023" s="51" t="str">
        <f t="shared" si="501"/>
        <v>连衣套装</v>
      </c>
      <c r="E8023" s="6" t="str">
        <f>IFERROR(VLOOKUP(B8023,总表!A:D,3,0),"-")</f>
        <v>短款连身裤</v>
      </c>
      <c r="F8023" s="6" t="str">
        <f t="shared" si="502"/>
        <v>短款连身裤</v>
      </c>
      <c r="H8023" s="6" t="str">
        <f>IF(IFERROR(VLOOKUP(B8023,总表!A:D,4,0),"露易")=0," ",IFERROR(VLOOKUP(B8023,总表!A:D,4,0),"-"))</f>
        <v>浅蓝色</v>
      </c>
      <c r="I8023" s="6" t="str">
        <f t="shared" si="503"/>
        <v>浅蓝色</v>
      </c>
    </row>
    <row r="8024" spans="1:9">
      <c r="A8024" s="6">
        <v>8023</v>
      </c>
      <c r="B8024" s="47" t="str">
        <f t="shared" si="500"/>
        <v>00001F57</v>
      </c>
      <c r="C8024" s="50" t="str">
        <f>IFERROR(VLOOKUP(B8024,总表!A:B,2,0),"-")</f>
        <v>连衣套装</v>
      </c>
      <c r="D8024" s="51" t="str">
        <f t="shared" si="501"/>
        <v>连衣套装</v>
      </c>
      <c r="E8024" s="6" t="str">
        <f>IFERROR(VLOOKUP(B8024,总表!A:D,3,0),"-")</f>
        <v>短款连身裤</v>
      </c>
      <c r="F8024" s="6" t="str">
        <f t="shared" si="502"/>
        <v>短款连身裤</v>
      </c>
      <c r="H8024" s="51" t="str">
        <f>IF(IFERROR(VLOOKUP(B8024,总表!A:D,4,0),"露易")=0," ",IFERROR(VLOOKUP(B8024,总表!A:D,4,0),"-"))</f>
        <v>蓝色</v>
      </c>
      <c r="I8024" s="51" t="str">
        <f t="shared" si="503"/>
        <v>蓝色</v>
      </c>
    </row>
    <row r="8025" spans="1:9">
      <c r="A8025" s="6">
        <v>8024</v>
      </c>
      <c r="B8025" s="47" t="str">
        <f t="shared" si="500"/>
        <v>00001F58</v>
      </c>
      <c r="C8025" s="50" t="str">
        <f>IFERROR(VLOOKUP(B8025,总表!A:B,2,0),"-")</f>
        <v>连衣套装</v>
      </c>
      <c r="D8025" s="51" t="str">
        <f t="shared" si="501"/>
        <v>连衣套装</v>
      </c>
      <c r="E8025" s="6" t="str">
        <f>IFERROR(VLOOKUP(B8025,总表!A:D,3,0),"-")</f>
        <v>短款连身裤</v>
      </c>
      <c r="F8025" s="6" t="str">
        <f t="shared" si="502"/>
        <v>短款连身裤</v>
      </c>
      <c r="H8025" s="6" t="str">
        <f>IF(IFERROR(VLOOKUP(B8025,总表!A:D,4,0),"露易")=0," ",IFERROR(VLOOKUP(B8025,总表!A:D,4,0),"-"))</f>
        <v>粉红</v>
      </c>
      <c r="I8025" s="6" t="str">
        <f t="shared" si="503"/>
        <v>粉红</v>
      </c>
    </row>
    <row r="8026" spans="1:9">
      <c r="A8026" s="6">
        <v>8025</v>
      </c>
      <c r="B8026" s="47" t="str">
        <f t="shared" si="500"/>
        <v>00001F59</v>
      </c>
      <c r="C8026" s="50" t="str">
        <f>IFERROR(VLOOKUP(B8026,总表!A:B,2,0),"-")</f>
        <v>连衣套装</v>
      </c>
      <c r="D8026" s="51" t="str">
        <f t="shared" si="501"/>
        <v>连衣套装</v>
      </c>
      <c r="E8026" s="6" t="str">
        <f>IFERROR(VLOOKUP(B8026,总表!A:D,3,0),"-")</f>
        <v>短款连身裤</v>
      </c>
      <c r="F8026" s="6" t="str">
        <f t="shared" si="502"/>
        <v>短款连身裤</v>
      </c>
      <c r="H8026" s="6" t="str">
        <f>IF(IFERROR(VLOOKUP(B8026,总表!A:D,4,0),"露易")=0," ",IFERROR(VLOOKUP(B8026,总表!A:D,4,0),"-"))</f>
        <v>黑色</v>
      </c>
      <c r="I8026" s="6" t="str">
        <f t="shared" si="503"/>
        <v>黑色</v>
      </c>
    </row>
    <row r="8027" spans="1:9">
      <c r="A8027" s="6">
        <v>8026</v>
      </c>
      <c r="B8027" s="47" t="str">
        <f t="shared" si="500"/>
        <v>00001F5A</v>
      </c>
      <c r="C8027" s="50" t="str">
        <f>IFERROR(VLOOKUP(B8027,总表!A:B,2,0),"-")</f>
        <v>连衣套装</v>
      </c>
      <c r="D8027" s="51" t="str">
        <f t="shared" si="501"/>
        <v>连衣套装</v>
      </c>
      <c r="E8027" s="51" t="str">
        <f>IFERROR(VLOOKUP(B8027,总表!A:D,3,0),"-")</f>
        <v>长款提花针织罩衫</v>
      </c>
      <c r="F8027" s="51" t="str">
        <f t="shared" si="502"/>
        <v>长款提花针织罩衫</v>
      </c>
      <c r="H8027" s="51" t="str">
        <f>IF(IFERROR(VLOOKUP(B8027,总表!A:D,4,0),"露易")=0," ",IFERROR(VLOOKUP(B8027,总表!A:D,4,0),"-"))</f>
        <v>蓝色</v>
      </c>
      <c r="I8027" s="51" t="str">
        <f t="shared" si="503"/>
        <v>蓝色</v>
      </c>
    </row>
    <row r="8028" spans="1:9">
      <c r="A8028" s="6">
        <v>8027</v>
      </c>
      <c r="B8028" s="47" t="str">
        <f t="shared" si="500"/>
        <v>00001F5B</v>
      </c>
      <c r="C8028" s="50" t="str">
        <f>IFERROR(VLOOKUP(B8028,总表!A:B,2,0),"-")</f>
        <v>连衣套装</v>
      </c>
      <c r="D8028" s="51" t="str">
        <f t="shared" si="501"/>
        <v>连衣套装</v>
      </c>
      <c r="E8028" s="51" t="str">
        <f>IFERROR(VLOOKUP(B8028,总表!A:D,3,0),"-")</f>
        <v>长款提花针织罩衫</v>
      </c>
      <c r="F8028" s="51" t="str">
        <f t="shared" si="502"/>
        <v>长款提花针织罩衫</v>
      </c>
      <c r="H8028" s="6" t="str">
        <f>IF(IFERROR(VLOOKUP(B8028,总表!A:D,4,0),"露易")=0," ",IFERROR(VLOOKUP(B8028,总表!A:D,4,0),"-"))</f>
        <v>粉红</v>
      </c>
      <c r="I8028" s="6" t="str">
        <f t="shared" si="503"/>
        <v>粉红</v>
      </c>
    </row>
    <row r="8029" spans="1:9">
      <c r="A8029" s="6">
        <v>8028</v>
      </c>
      <c r="B8029" s="47" t="str">
        <f t="shared" si="500"/>
        <v>00001F5C</v>
      </c>
      <c r="C8029" s="50" t="str">
        <f>IFERROR(VLOOKUP(B8029,总表!A:B,2,0),"-")</f>
        <v>连衣套装</v>
      </c>
      <c r="D8029" s="51" t="str">
        <f t="shared" si="501"/>
        <v>连衣套装</v>
      </c>
      <c r="E8029" s="51" t="str">
        <f>IFERROR(VLOOKUP(B8029,总表!A:D,3,0),"-")</f>
        <v>长款提花针织罩衫</v>
      </c>
      <c r="F8029" s="51" t="str">
        <f t="shared" si="502"/>
        <v>长款提花针织罩衫</v>
      </c>
      <c r="H8029" s="51" t="str">
        <f>IF(IFERROR(VLOOKUP(B8029,总表!A:D,4,0),"露易")=0," ",IFERROR(VLOOKUP(B8029,总表!A:D,4,0),"-"))</f>
        <v>绿色</v>
      </c>
      <c r="I8029" s="51" t="str">
        <f t="shared" si="503"/>
        <v>绿色</v>
      </c>
    </row>
    <row r="8030" spans="1:9">
      <c r="A8030" s="6">
        <v>8029</v>
      </c>
      <c r="B8030" s="47" t="str">
        <f t="shared" si="500"/>
        <v>00001F5D</v>
      </c>
      <c r="C8030" s="47" t="str">
        <f>IFERROR(VLOOKUP(B8030,总表!A:B,2,0),"-")</f>
        <v>-</v>
      </c>
      <c r="D8030" s="6" t="str">
        <f t="shared" si="501"/>
        <v>-</v>
      </c>
      <c r="E8030" s="6" t="str">
        <f>IFERROR(VLOOKUP(B8030,总表!A:D,3,0),"-")</f>
        <v>-</v>
      </c>
      <c r="F8030" s="6" t="str">
        <f t="shared" si="502"/>
        <v>-</v>
      </c>
      <c r="H8030" s="6" t="str">
        <f>IF(IFERROR(VLOOKUP(B8030,总表!A:D,4,0),"露易")=0," ",IFERROR(VLOOKUP(B8030,总表!A:D,4,0),"-"))</f>
        <v>-</v>
      </c>
      <c r="I8030" s="6" t="str">
        <f t="shared" si="503"/>
        <v>-</v>
      </c>
    </row>
    <row r="8031" spans="1:9">
      <c r="A8031" s="6">
        <v>8030</v>
      </c>
      <c r="B8031" s="47" t="str">
        <f t="shared" si="500"/>
        <v>00001F5E</v>
      </c>
      <c r="C8031" s="47" t="str">
        <f>IFERROR(VLOOKUP(B8031,总表!A:B,2,0),"-")</f>
        <v>-</v>
      </c>
      <c r="D8031" s="6" t="str">
        <f t="shared" si="501"/>
        <v>-</v>
      </c>
      <c r="E8031" s="6" t="str">
        <f>IFERROR(VLOOKUP(B8031,总表!A:D,3,0),"-")</f>
        <v>-</v>
      </c>
      <c r="F8031" s="6" t="str">
        <f t="shared" si="502"/>
        <v>-</v>
      </c>
      <c r="H8031" s="6" t="str">
        <f>IF(IFERROR(VLOOKUP(B8031,总表!A:D,4,0),"露易")=0," ",IFERROR(VLOOKUP(B8031,总表!A:D,4,0),"-"))</f>
        <v>-</v>
      </c>
      <c r="I8031" s="6" t="str">
        <f t="shared" si="503"/>
        <v>-</v>
      </c>
    </row>
    <row r="8032" spans="1:9">
      <c r="A8032" s="6">
        <v>8031</v>
      </c>
      <c r="B8032" s="47" t="str">
        <f t="shared" si="500"/>
        <v>00001F5F</v>
      </c>
      <c r="C8032" s="50" t="str">
        <f>IFERROR(VLOOKUP(B8032,总表!A:B,2,0),"-")</f>
        <v>摆设类</v>
      </c>
      <c r="D8032" s="51" t="str">
        <f t="shared" si="501"/>
        <v>摆设类</v>
      </c>
      <c r="E8032" s="51" t="str">
        <f>IFERROR(VLOOKUP(B8032,总表!A:D,3,0),"-")</f>
        <v>喷泉</v>
      </c>
      <c r="F8032" s="51" t="str">
        <f t="shared" si="502"/>
        <v>喷泉</v>
      </c>
      <c r="H8032" s="6" t="str">
        <f>IF(IFERROR(VLOOKUP(B8032,总表!A:D,4,0),"露易")=0," ",IFERROR(VLOOKUP(B8032,总表!A:D,4,0),"-"))</f>
        <v> </v>
      </c>
      <c r="I8032" s="6" t="str">
        <f t="shared" si="503"/>
        <v> </v>
      </c>
    </row>
    <row r="8033" spans="1:9">
      <c r="A8033" s="6">
        <v>8032</v>
      </c>
      <c r="B8033" s="47" t="str">
        <f t="shared" si="500"/>
        <v>00001F60</v>
      </c>
      <c r="C8033" s="47" t="str">
        <f>IFERROR(VLOOKUP(B8033,总表!A:B,2,0),"-")</f>
        <v>-</v>
      </c>
      <c r="D8033" s="6" t="str">
        <f t="shared" si="501"/>
        <v>-</v>
      </c>
      <c r="E8033" s="6" t="str">
        <f>IFERROR(VLOOKUP(B8033,总表!A:D,3,0),"-")</f>
        <v>-</v>
      </c>
      <c r="F8033" s="6" t="str">
        <f t="shared" si="502"/>
        <v>-</v>
      </c>
      <c r="H8033" s="6" t="str">
        <f>IF(IFERROR(VLOOKUP(B8033,总表!A:D,4,0),"露易")=0," ",IFERROR(VLOOKUP(B8033,总表!A:D,4,0),"-"))</f>
        <v>-</v>
      </c>
      <c r="I8033" s="6" t="str">
        <f t="shared" si="503"/>
        <v>-</v>
      </c>
    </row>
    <row r="8034" spans="1:9">
      <c r="A8034" s="6">
        <v>8033</v>
      </c>
      <c r="B8034" s="47" t="str">
        <f t="shared" si="500"/>
        <v>00001F61</v>
      </c>
      <c r="C8034" s="47" t="str">
        <f>IFERROR(VLOOKUP(B8034,总表!A:B,2,0),"-")</f>
        <v>-</v>
      </c>
      <c r="D8034" s="6" t="str">
        <f t="shared" si="501"/>
        <v>-</v>
      </c>
      <c r="E8034" s="6" t="str">
        <f>IFERROR(VLOOKUP(B8034,总表!A:D,3,0),"-")</f>
        <v>-</v>
      </c>
      <c r="F8034" s="6" t="str">
        <f t="shared" si="502"/>
        <v>-</v>
      </c>
      <c r="H8034" s="6" t="str">
        <f>IF(IFERROR(VLOOKUP(B8034,总表!A:D,4,0),"露易")=0," ",IFERROR(VLOOKUP(B8034,总表!A:D,4,0),"-"))</f>
        <v>-</v>
      </c>
      <c r="I8034" s="6" t="str">
        <f t="shared" si="503"/>
        <v>-</v>
      </c>
    </row>
    <row r="8035" spans="1:9">
      <c r="A8035" s="6">
        <v>8034</v>
      </c>
      <c r="B8035" s="47" t="str">
        <f t="shared" si="500"/>
        <v>00001F62</v>
      </c>
      <c r="C8035" s="47" t="str">
        <f>IFERROR(VLOOKUP(B8035,总表!A:B,2,0),"-")</f>
        <v>-</v>
      </c>
      <c r="D8035" s="6" t="str">
        <f t="shared" si="501"/>
        <v>-</v>
      </c>
      <c r="E8035" s="6" t="str">
        <f>IFERROR(VLOOKUP(B8035,总表!A:D,3,0),"-")</f>
        <v>-</v>
      </c>
      <c r="F8035" s="6" t="str">
        <f t="shared" si="502"/>
        <v>-</v>
      </c>
      <c r="H8035" s="6" t="str">
        <f>IF(IFERROR(VLOOKUP(B8035,总表!A:D,4,0),"露易")=0," ",IFERROR(VLOOKUP(B8035,总表!A:D,4,0),"-"))</f>
        <v>-</v>
      </c>
      <c r="I8035" s="6" t="str">
        <f t="shared" si="503"/>
        <v>-</v>
      </c>
    </row>
    <row r="8036" spans="1:9">
      <c r="A8036" s="6">
        <v>8035</v>
      </c>
      <c r="B8036" s="47" t="str">
        <f t="shared" si="500"/>
        <v>00001F63</v>
      </c>
      <c r="C8036" s="47" t="str">
        <f>IFERROR(VLOOKUP(B8036,总表!A:B,2,0),"-")</f>
        <v>房内地毯</v>
      </c>
      <c r="D8036" s="6" t="str">
        <f t="shared" si="501"/>
        <v>房内地毯</v>
      </c>
      <c r="E8036" s="51" t="str">
        <f>IFERROR(VLOOKUP(B8036,总表!A:D,3,0),"-")</f>
        <v>蓝色波斯地毯</v>
      </c>
      <c r="F8036" s="51" t="str">
        <f t="shared" si="502"/>
        <v>蓝色波斯地毯</v>
      </c>
      <c r="H8036" s="6" t="str">
        <f>IF(IFERROR(VLOOKUP(B8036,总表!A:D,4,0),"露易")=0," ",IFERROR(VLOOKUP(B8036,总表!A:D,4,0),"-"))</f>
        <v> </v>
      </c>
      <c r="I8036" s="6" t="str">
        <f t="shared" si="503"/>
        <v> </v>
      </c>
    </row>
    <row r="8037" spans="1:9">
      <c r="A8037" s="6">
        <v>8036</v>
      </c>
      <c r="B8037" s="47" t="str">
        <f t="shared" si="500"/>
        <v>00001F64</v>
      </c>
      <c r="C8037" s="47" t="str">
        <f>IFERROR(VLOOKUP(B8037,总表!A:B,2,0),"-")</f>
        <v>房内地毯</v>
      </c>
      <c r="D8037" s="6" t="str">
        <f t="shared" si="501"/>
        <v>房内地毯</v>
      </c>
      <c r="E8037" s="6" t="str">
        <f>IFERROR(VLOOKUP(B8037,总表!A:D,3,0),"-")</f>
        <v>黄色波斯地毯</v>
      </c>
      <c r="F8037" s="6" t="str">
        <f t="shared" si="502"/>
        <v>黄色波斯地毯</v>
      </c>
      <c r="H8037" s="6" t="str">
        <f>IF(IFERROR(VLOOKUP(B8037,总表!A:D,4,0),"露易")=0," ",IFERROR(VLOOKUP(B8037,总表!A:D,4,0),"-"))</f>
        <v> </v>
      </c>
      <c r="I8037" s="6" t="str">
        <f t="shared" si="503"/>
        <v> </v>
      </c>
    </row>
    <row r="8038" spans="1:9">
      <c r="A8038" s="6">
        <v>8037</v>
      </c>
      <c r="B8038" s="47" t="str">
        <f t="shared" si="500"/>
        <v>00001F65</v>
      </c>
      <c r="C8038" s="47" t="str">
        <f>IFERROR(VLOOKUP(B8038,总表!A:B,2,0),"-")</f>
        <v>房内地毯</v>
      </c>
      <c r="D8038" s="6" t="str">
        <f t="shared" si="501"/>
        <v>房内地毯</v>
      </c>
      <c r="E8038" s="6" t="str">
        <f>IFERROR(VLOOKUP(B8038,总表!A:D,3,0),"-")</f>
        <v>紫色波斯地毯</v>
      </c>
      <c r="F8038" s="6" t="str">
        <f t="shared" si="502"/>
        <v>紫色波斯地毯</v>
      </c>
      <c r="H8038" s="6" t="str">
        <f>IF(IFERROR(VLOOKUP(B8038,总表!A:D,4,0),"露易")=0," ",IFERROR(VLOOKUP(B8038,总表!A:D,4,0),"-"))</f>
        <v> </v>
      </c>
      <c r="I8038" s="6" t="str">
        <f t="shared" si="503"/>
        <v> </v>
      </c>
    </row>
    <row r="8039" spans="1:9">
      <c r="A8039" s="6">
        <v>8038</v>
      </c>
      <c r="B8039" s="47" t="str">
        <f t="shared" si="500"/>
        <v>00001F66</v>
      </c>
      <c r="C8039" s="47" t="str">
        <f>IFERROR(VLOOKUP(B8039,总表!A:B,2,0),"-")</f>
        <v>上衣</v>
      </c>
      <c r="D8039" s="6" t="str">
        <f t="shared" si="501"/>
        <v>上衣</v>
      </c>
      <c r="E8039" s="51" t="str">
        <f>IFERROR(VLOOKUP(B8039,总表!A:D,3,0),"-")</f>
        <v>篮球衣</v>
      </c>
      <c r="F8039" s="51" t="str">
        <f t="shared" si="502"/>
        <v>篮球衣</v>
      </c>
      <c r="H8039" s="51" t="str">
        <f>IF(IFERROR(VLOOKUP(B8039,总表!A:D,4,0),"露易")=0," ",IFERROR(VLOOKUP(B8039,总表!A:D,4,0),"-"))</f>
        <v>红色</v>
      </c>
      <c r="I8039" s="51" t="str">
        <f t="shared" si="503"/>
        <v>红色</v>
      </c>
    </row>
    <row r="8040" spans="1:9">
      <c r="A8040" s="6">
        <v>8039</v>
      </c>
      <c r="B8040" s="47" t="str">
        <f t="shared" si="500"/>
        <v>00001F67</v>
      </c>
      <c r="C8040" s="47" t="str">
        <f>IFERROR(VLOOKUP(B8040,总表!A:B,2,0),"-")</f>
        <v>上衣</v>
      </c>
      <c r="D8040" s="6" t="str">
        <f t="shared" si="501"/>
        <v>上衣</v>
      </c>
      <c r="E8040" s="51" t="str">
        <f>IFERROR(VLOOKUP(B8040,总表!A:D,3,0),"-")</f>
        <v>篮球衣</v>
      </c>
      <c r="F8040" s="51" t="str">
        <f t="shared" si="502"/>
        <v>篮球衣</v>
      </c>
      <c r="H8040" s="51" t="str">
        <f>IF(IFERROR(VLOOKUP(B8040,总表!A:D,4,0),"露易")=0," ",IFERROR(VLOOKUP(B8040,总表!A:D,4,0),"-"))</f>
        <v>绿色</v>
      </c>
      <c r="I8040" s="51" t="str">
        <f t="shared" si="503"/>
        <v>绿色</v>
      </c>
    </row>
    <row r="8041" spans="1:9">
      <c r="A8041" s="6">
        <v>8040</v>
      </c>
      <c r="B8041" s="47" t="str">
        <f t="shared" si="500"/>
        <v>00001F68</v>
      </c>
      <c r="C8041" s="47" t="str">
        <f>IFERROR(VLOOKUP(B8041,总表!A:B,2,0),"-")</f>
        <v>上衣</v>
      </c>
      <c r="D8041" s="6" t="str">
        <f t="shared" si="501"/>
        <v>上衣</v>
      </c>
      <c r="E8041" s="51" t="str">
        <f>IFERROR(VLOOKUP(B8041,总表!A:D,3,0),"-")</f>
        <v>篮球衣</v>
      </c>
      <c r="F8041" s="51" t="str">
        <f t="shared" si="502"/>
        <v>篮球衣</v>
      </c>
      <c r="H8041" s="6" t="str">
        <f>IF(IFERROR(VLOOKUP(B8041,总表!A:D,4,0),"露易")=0," ",IFERROR(VLOOKUP(B8041,总表!A:D,4,0),"-"))</f>
        <v>橘色</v>
      </c>
      <c r="I8041" s="6" t="str">
        <f t="shared" si="503"/>
        <v>橘色</v>
      </c>
    </row>
    <row r="8042" spans="1:9">
      <c r="A8042" s="6">
        <v>8041</v>
      </c>
      <c r="B8042" s="47" t="str">
        <f t="shared" si="500"/>
        <v>00001F69</v>
      </c>
      <c r="C8042" s="47" t="str">
        <f>IFERROR(VLOOKUP(B8042,总表!A:B,2,0),"-")</f>
        <v>上衣</v>
      </c>
      <c r="D8042" s="6" t="str">
        <f t="shared" si="501"/>
        <v>上衣</v>
      </c>
      <c r="E8042" s="51" t="str">
        <f>IFERROR(VLOOKUP(B8042,总表!A:D,3,0),"-")</f>
        <v>篮球衣</v>
      </c>
      <c r="F8042" s="51" t="str">
        <f t="shared" si="502"/>
        <v>篮球衣</v>
      </c>
      <c r="H8042" s="51" t="str">
        <f>IF(IFERROR(VLOOKUP(B8042,总表!A:D,4,0),"露易")=0," ",IFERROR(VLOOKUP(B8042,总表!A:D,4,0),"-"))</f>
        <v>蓝色</v>
      </c>
      <c r="I8042" s="51" t="str">
        <f t="shared" si="503"/>
        <v>蓝色</v>
      </c>
    </row>
    <row r="8043" spans="1:9">
      <c r="A8043" s="6">
        <v>8042</v>
      </c>
      <c r="B8043" s="47" t="str">
        <f t="shared" si="500"/>
        <v>00001F6A</v>
      </c>
      <c r="C8043" s="47" t="str">
        <f>IFERROR(VLOOKUP(B8043,总表!A:B,2,0),"-")</f>
        <v>上衣</v>
      </c>
      <c r="D8043" s="6" t="str">
        <f t="shared" si="501"/>
        <v>上衣</v>
      </c>
      <c r="E8043" s="51" t="str">
        <f>IFERROR(VLOOKUP(B8043,总表!A:D,3,0),"-")</f>
        <v>篮球衣</v>
      </c>
      <c r="F8043" s="51" t="str">
        <f t="shared" si="502"/>
        <v>篮球衣</v>
      </c>
      <c r="H8043" s="6" t="str">
        <f>IF(IFERROR(VLOOKUP(B8043,总表!A:D,4,0),"露易")=0," ",IFERROR(VLOOKUP(B8043,总表!A:D,4,0),"-"))</f>
        <v>黄色</v>
      </c>
      <c r="I8043" s="6" t="str">
        <f t="shared" si="503"/>
        <v>黄色</v>
      </c>
    </row>
    <row r="8044" spans="1:9">
      <c r="A8044" s="6">
        <v>8043</v>
      </c>
      <c r="B8044" s="47" t="str">
        <f t="shared" si="500"/>
        <v>00001F6B</v>
      </c>
      <c r="C8044" s="47" t="str">
        <f>IFERROR(VLOOKUP(B8044,总表!A:B,2,0),"-")</f>
        <v>上衣</v>
      </c>
      <c r="D8044" s="6" t="str">
        <f t="shared" si="501"/>
        <v>上衣</v>
      </c>
      <c r="E8044" s="51" t="str">
        <f>IFERROR(VLOOKUP(B8044,总表!A:D,3,0),"-")</f>
        <v>篮球衣</v>
      </c>
      <c r="F8044" s="51" t="str">
        <f t="shared" si="502"/>
        <v>篮球衣</v>
      </c>
      <c r="H8044" s="6" t="str">
        <f>IF(IFERROR(VLOOKUP(B8044,总表!A:D,4,0),"露易")=0," ",IFERROR(VLOOKUP(B8044,总表!A:D,4,0),"-"))</f>
        <v>浅蓝色</v>
      </c>
      <c r="I8044" s="6" t="str">
        <f t="shared" si="503"/>
        <v>浅蓝色</v>
      </c>
    </row>
    <row r="8045" spans="1:9">
      <c r="A8045" s="6">
        <v>8044</v>
      </c>
      <c r="B8045" s="47" t="str">
        <f t="shared" si="500"/>
        <v>00001F6C</v>
      </c>
      <c r="C8045" s="47" t="str">
        <f>IFERROR(VLOOKUP(B8045,总表!A:B,2,0),"-")</f>
        <v>上衣</v>
      </c>
      <c r="D8045" s="6" t="str">
        <f t="shared" si="501"/>
        <v>上衣</v>
      </c>
      <c r="E8045" s="51" t="str">
        <f>IFERROR(VLOOKUP(B8045,总表!A:D,3,0),"-")</f>
        <v>篮球衣</v>
      </c>
      <c r="F8045" s="51" t="str">
        <f t="shared" si="502"/>
        <v>篮球衣</v>
      </c>
      <c r="H8045" s="6" t="str">
        <f>IF(IFERROR(VLOOKUP(B8045,总表!A:D,4,0),"露易")=0," ",IFERROR(VLOOKUP(B8045,总表!A:D,4,0),"-"))</f>
        <v>黑色</v>
      </c>
      <c r="I8045" s="6" t="str">
        <f t="shared" si="503"/>
        <v>黑色</v>
      </c>
    </row>
    <row r="8046" spans="1:9">
      <c r="A8046" s="6">
        <v>8045</v>
      </c>
      <c r="B8046" s="47" t="str">
        <f t="shared" si="500"/>
        <v>00001F6D</v>
      </c>
      <c r="C8046" s="47" t="str">
        <f>IFERROR(VLOOKUP(B8046,总表!A:B,2,0),"-")</f>
        <v>上衣</v>
      </c>
      <c r="D8046" s="6" t="str">
        <f t="shared" si="501"/>
        <v>上衣</v>
      </c>
      <c r="E8046" s="6" t="str">
        <f>IFERROR(VLOOKUP(B8046,总表!A:D,3,0),"-")</f>
        <v>健身坦克背心</v>
      </c>
      <c r="F8046" s="6" t="str">
        <f t="shared" si="502"/>
        <v>健身坦克背心</v>
      </c>
      <c r="H8046" s="6" t="str">
        <f>IF(IFERROR(VLOOKUP(B8046,总表!A:D,4,0),"露易")=0," ",IFERROR(VLOOKUP(B8046,总表!A:D,4,0),"-"))</f>
        <v>粉红</v>
      </c>
      <c r="I8046" s="6" t="str">
        <f t="shared" si="503"/>
        <v>粉红</v>
      </c>
    </row>
    <row r="8047" spans="1:9">
      <c r="A8047" s="6">
        <v>8046</v>
      </c>
      <c r="B8047" s="47" t="str">
        <f t="shared" si="500"/>
        <v>00001F6E</v>
      </c>
      <c r="C8047" s="47" t="str">
        <f>IFERROR(VLOOKUP(B8047,总表!A:B,2,0),"-")</f>
        <v>上衣</v>
      </c>
      <c r="D8047" s="6" t="str">
        <f t="shared" si="501"/>
        <v>上衣</v>
      </c>
      <c r="E8047" s="6" t="str">
        <f>IFERROR(VLOOKUP(B8047,总表!A:D,3,0),"-")</f>
        <v>健身坦克背心</v>
      </c>
      <c r="F8047" s="6" t="str">
        <f t="shared" si="502"/>
        <v>健身坦克背心</v>
      </c>
      <c r="H8047" s="6" t="str">
        <f>IF(IFERROR(VLOOKUP(B8047,总表!A:D,4,0),"露易")=0," ",IFERROR(VLOOKUP(B8047,总表!A:D,4,0),"-"))</f>
        <v>浅蓝色</v>
      </c>
      <c r="I8047" s="6" t="str">
        <f t="shared" si="503"/>
        <v>浅蓝色</v>
      </c>
    </row>
    <row r="8048" spans="1:9">
      <c r="A8048" s="6">
        <v>8047</v>
      </c>
      <c r="B8048" s="47" t="str">
        <f t="shared" si="500"/>
        <v>00001F6F</v>
      </c>
      <c r="C8048" s="47" t="str">
        <f>IFERROR(VLOOKUP(B8048,总表!A:B,2,0),"-")</f>
        <v>上衣</v>
      </c>
      <c r="D8048" s="6" t="str">
        <f t="shared" si="501"/>
        <v>上衣</v>
      </c>
      <c r="E8048" s="6" t="str">
        <f>IFERROR(VLOOKUP(B8048,总表!A:D,3,0),"-")</f>
        <v>健身坦克背心</v>
      </c>
      <c r="F8048" s="6" t="str">
        <f t="shared" si="502"/>
        <v>健身坦克背心</v>
      </c>
      <c r="H8048" s="6" t="str">
        <f>IF(IFERROR(VLOOKUP(B8048,总表!A:D,4,0),"露易")=0," ",IFERROR(VLOOKUP(B8048,总表!A:D,4,0),"-"))</f>
        <v>橘色</v>
      </c>
      <c r="I8048" s="6" t="str">
        <f t="shared" si="503"/>
        <v>橘色</v>
      </c>
    </row>
    <row r="8049" spans="1:9">
      <c r="A8049" s="6">
        <v>8048</v>
      </c>
      <c r="B8049" s="47" t="str">
        <f t="shared" si="500"/>
        <v>00001F70</v>
      </c>
      <c r="C8049" s="47" t="str">
        <f>IFERROR(VLOOKUP(B8049,总表!A:B,2,0),"-")</f>
        <v>上衣</v>
      </c>
      <c r="D8049" s="6" t="str">
        <f t="shared" si="501"/>
        <v>上衣</v>
      </c>
      <c r="E8049" s="6" t="str">
        <f>IFERROR(VLOOKUP(B8049,总表!A:D,3,0),"-")</f>
        <v>健身坦克背心</v>
      </c>
      <c r="F8049" s="6" t="str">
        <f t="shared" si="502"/>
        <v>健身坦克背心</v>
      </c>
      <c r="H8049" s="6" t="str">
        <f>IF(IFERROR(VLOOKUP(B8049,总表!A:D,4,0),"露易")=0," ",IFERROR(VLOOKUP(B8049,总表!A:D,4,0),"-"))</f>
        <v>黑色</v>
      </c>
      <c r="I8049" s="6" t="str">
        <f t="shared" si="503"/>
        <v>黑色</v>
      </c>
    </row>
    <row r="8050" spans="1:9">
      <c r="A8050" s="6">
        <v>8049</v>
      </c>
      <c r="B8050" s="47" t="str">
        <f t="shared" si="500"/>
        <v>00001F71</v>
      </c>
      <c r="C8050" s="47" t="str">
        <f>IFERROR(VLOOKUP(B8050,总表!A:B,2,0),"-")</f>
        <v>上衣</v>
      </c>
      <c r="D8050" s="6" t="str">
        <f t="shared" si="501"/>
        <v>上衣</v>
      </c>
      <c r="E8050" s="6" t="str">
        <f>IFERROR(VLOOKUP(B8050,总表!A:D,3,0),"-")</f>
        <v>健身坦克背心</v>
      </c>
      <c r="F8050" s="6" t="str">
        <f t="shared" si="502"/>
        <v>健身坦克背心</v>
      </c>
      <c r="H8050" s="6" t="str">
        <f>IF(IFERROR(VLOOKUP(B8050,总表!A:D,4,0),"露易")=0," ",IFERROR(VLOOKUP(B8050,总表!A:D,4,0),"-"))</f>
        <v>黄色</v>
      </c>
      <c r="I8050" s="6" t="str">
        <f t="shared" si="503"/>
        <v>黄色</v>
      </c>
    </row>
    <row r="8051" spans="1:9">
      <c r="A8051" s="6">
        <v>8050</v>
      </c>
      <c r="B8051" s="47" t="str">
        <f t="shared" si="500"/>
        <v>00001F72</v>
      </c>
      <c r="C8051" s="47" t="str">
        <f>IFERROR(VLOOKUP(B8051,总表!A:B,2,0),"-")</f>
        <v>上衣</v>
      </c>
      <c r="D8051" s="6" t="str">
        <f t="shared" si="501"/>
        <v>上衣</v>
      </c>
      <c r="E8051" s="6" t="str">
        <f>IFERROR(VLOOKUP(B8051,总表!A:D,3,0),"-")</f>
        <v>健身坦克背心</v>
      </c>
      <c r="F8051" s="6" t="str">
        <f t="shared" si="502"/>
        <v>健身坦克背心</v>
      </c>
      <c r="H8051" s="51" t="str">
        <f>IF(IFERROR(VLOOKUP(B8051,总表!A:D,4,0),"露易")=0," ",IFERROR(VLOOKUP(B8051,总表!A:D,4,0),"-"))</f>
        <v>红色</v>
      </c>
      <c r="I8051" s="51" t="str">
        <f t="shared" si="503"/>
        <v>红色</v>
      </c>
    </row>
    <row r="8052" spans="1:9">
      <c r="A8052" s="6">
        <v>8051</v>
      </c>
      <c r="B8052" s="47" t="str">
        <f t="shared" si="500"/>
        <v>00001F73</v>
      </c>
      <c r="C8052" s="47" t="str">
        <f>IFERROR(VLOOKUP(B8052,总表!A:B,2,0),"-")</f>
        <v>上衣</v>
      </c>
      <c r="D8052" s="6" t="str">
        <f t="shared" si="501"/>
        <v>上衣</v>
      </c>
      <c r="E8052" s="6" t="str">
        <f>IFERROR(VLOOKUP(B8052,总表!A:D,3,0),"-")</f>
        <v>健身坦克背心</v>
      </c>
      <c r="F8052" s="6" t="str">
        <f t="shared" si="502"/>
        <v>健身坦克背心</v>
      </c>
      <c r="H8052" s="6" t="str">
        <f>IF(IFERROR(VLOOKUP(B8052,总表!A:D,4,0),"露易")=0," ",IFERROR(VLOOKUP(B8052,总表!A:D,4,0),"-"))</f>
        <v>紫色</v>
      </c>
      <c r="I8052" s="6" t="str">
        <f t="shared" si="503"/>
        <v>紫色</v>
      </c>
    </row>
    <row r="8053" spans="1:9">
      <c r="A8053" s="6">
        <v>8052</v>
      </c>
      <c r="B8053" s="47" t="str">
        <f t="shared" si="500"/>
        <v>00001F74</v>
      </c>
      <c r="C8053" s="47" t="str">
        <f>IFERROR(VLOOKUP(B8053,总表!A:B,2,0),"-")</f>
        <v>上衣</v>
      </c>
      <c r="D8053" s="6" t="str">
        <f t="shared" si="501"/>
        <v>上衣</v>
      </c>
      <c r="E8053" s="6" t="str">
        <f>IFERROR(VLOOKUP(B8053,总表!A:D,3,0),"-")</f>
        <v>运动坦克背心</v>
      </c>
      <c r="F8053" s="6" t="str">
        <f t="shared" si="502"/>
        <v>运动坦克背心</v>
      </c>
      <c r="H8053" s="6" t="str">
        <f>IF(IFERROR(VLOOKUP(B8053,总表!A:D,4,0),"露易")=0," ",IFERROR(VLOOKUP(B8053,总表!A:D,4,0),"-"))</f>
        <v>黄色</v>
      </c>
      <c r="I8053" s="6" t="str">
        <f t="shared" si="503"/>
        <v>黄色</v>
      </c>
    </row>
    <row r="8054" spans="1:9">
      <c r="A8054" s="6">
        <v>8053</v>
      </c>
      <c r="B8054" s="47" t="str">
        <f t="shared" si="500"/>
        <v>00001F75</v>
      </c>
      <c r="C8054" s="47" t="str">
        <f>IFERROR(VLOOKUP(B8054,总表!A:B,2,0),"-")</f>
        <v>上衣</v>
      </c>
      <c r="D8054" s="6" t="str">
        <f t="shared" si="501"/>
        <v>上衣</v>
      </c>
      <c r="E8054" s="6" t="str">
        <f>IFERROR(VLOOKUP(B8054,总表!A:D,3,0),"-")</f>
        <v>运动坦克背心</v>
      </c>
      <c r="F8054" s="6" t="str">
        <f t="shared" si="502"/>
        <v>运动坦克背心</v>
      </c>
      <c r="H8054" s="6" t="str">
        <f>IF(IFERROR(VLOOKUP(B8054,总表!A:D,4,0),"露易")=0," ",IFERROR(VLOOKUP(B8054,总表!A:D,4,0),"-"))</f>
        <v>紫色</v>
      </c>
      <c r="I8054" s="6" t="str">
        <f t="shared" si="503"/>
        <v>紫色</v>
      </c>
    </row>
    <row r="8055" spans="1:9">
      <c r="A8055" s="6">
        <v>8054</v>
      </c>
      <c r="B8055" s="47" t="str">
        <f t="shared" si="500"/>
        <v>00001F76</v>
      </c>
      <c r="C8055" s="47" t="str">
        <f>IFERROR(VLOOKUP(B8055,总表!A:B,2,0),"-")</f>
        <v>上衣</v>
      </c>
      <c r="D8055" s="6" t="str">
        <f t="shared" si="501"/>
        <v>上衣</v>
      </c>
      <c r="E8055" s="6" t="str">
        <f>IFERROR(VLOOKUP(B8055,总表!A:D,3,0),"-")</f>
        <v>运动坦克背心</v>
      </c>
      <c r="F8055" s="6" t="str">
        <f t="shared" si="502"/>
        <v>运动坦克背心</v>
      </c>
      <c r="H8055" s="6" t="str">
        <f>IF(IFERROR(VLOOKUP(B8055,总表!A:D,4,0),"露易")=0," ",IFERROR(VLOOKUP(B8055,总表!A:D,4,0),"-"))</f>
        <v>粉红</v>
      </c>
      <c r="I8055" s="6" t="str">
        <f t="shared" si="503"/>
        <v>粉红</v>
      </c>
    </row>
    <row r="8056" spans="1:9">
      <c r="A8056" s="6">
        <v>8055</v>
      </c>
      <c r="B8056" s="47" t="str">
        <f t="shared" si="500"/>
        <v>00001F77</v>
      </c>
      <c r="C8056" s="47" t="str">
        <f>IFERROR(VLOOKUP(B8056,总表!A:B,2,0),"-")</f>
        <v>上衣</v>
      </c>
      <c r="D8056" s="6" t="str">
        <f t="shared" si="501"/>
        <v>上衣</v>
      </c>
      <c r="E8056" s="6" t="str">
        <f>IFERROR(VLOOKUP(B8056,总表!A:D,3,0),"-")</f>
        <v>运动坦克背心</v>
      </c>
      <c r="F8056" s="6" t="str">
        <f t="shared" si="502"/>
        <v>运动坦克背心</v>
      </c>
      <c r="H8056" s="6" t="str">
        <f>IF(IFERROR(VLOOKUP(B8056,总表!A:D,4,0),"露易")=0," ",IFERROR(VLOOKUP(B8056,总表!A:D,4,0),"-"))</f>
        <v>黑色</v>
      </c>
      <c r="I8056" s="6" t="str">
        <f t="shared" si="503"/>
        <v>黑色</v>
      </c>
    </row>
    <row r="8057" spans="1:9">
      <c r="A8057" s="6">
        <v>8056</v>
      </c>
      <c r="B8057" s="47" t="str">
        <f t="shared" si="500"/>
        <v>00001F78</v>
      </c>
      <c r="C8057" s="47" t="str">
        <f>IFERROR(VLOOKUP(B8057,总表!A:B,2,0),"-")</f>
        <v>上衣</v>
      </c>
      <c r="D8057" s="6" t="str">
        <f t="shared" si="501"/>
        <v>上衣</v>
      </c>
      <c r="E8057" s="6" t="str">
        <f>IFERROR(VLOOKUP(B8057,总表!A:D,3,0),"-")</f>
        <v>运动坦克背心</v>
      </c>
      <c r="F8057" s="6" t="str">
        <f t="shared" si="502"/>
        <v>运动坦克背心</v>
      </c>
      <c r="H8057" s="51" t="str">
        <f>IF(IFERROR(VLOOKUP(B8057,总表!A:D,4,0),"露易")=0," ",IFERROR(VLOOKUP(B8057,总表!A:D,4,0),"-"))</f>
        <v>红色</v>
      </c>
      <c r="I8057" s="51" t="str">
        <f t="shared" si="503"/>
        <v>红色</v>
      </c>
    </row>
    <row r="8058" spans="1:9">
      <c r="A8058" s="6">
        <v>8057</v>
      </c>
      <c r="B8058" s="47" t="str">
        <f t="shared" si="500"/>
        <v>00001F79</v>
      </c>
      <c r="C8058" s="47" t="str">
        <f>IFERROR(VLOOKUP(B8058,总表!A:B,2,0),"-")</f>
        <v>上衣</v>
      </c>
      <c r="D8058" s="6" t="str">
        <f t="shared" si="501"/>
        <v>上衣</v>
      </c>
      <c r="E8058" s="6" t="str">
        <f>IFERROR(VLOOKUP(B8058,总表!A:D,3,0),"-")</f>
        <v>运动坦克背心</v>
      </c>
      <c r="F8058" s="6" t="str">
        <f t="shared" si="502"/>
        <v>运动坦克背心</v>
      </c>
      <c r="H8058" s="51" t="str">
        <f>IF(IFERROR(VLOOKUP(B8058,总表!A:D,4,0),"露易")=0," ",IFERROR(VLOOKUP(B8058,总表!A:D,4,0),"-"))</f>
        <v>绿色</v>
      </c>
      <c r="I8058" s="51" t="str">
        <f t="shared" si="503"/>
        <v>绿色</v>
      </c>
    </row>
    <row r="8059" spans="1:9">
      <c r="A8059" s="6">
        <v>8058</v>
      </c>
      <c r="B8059" s="47" t="str">
        <f t="shared" si="500"/>
        <v>00001F7A</v>
      </c>
      <c r="C8059" s="47" t="str">
        <f>IFERROR(VLOOKUP(B8059,总表!A:B,2,0),"-")</f>
        <v>上衣</v>
      </c>
      <c r="D8059" s="6" t="str">
        <f t="shared" si="501"/>
        <v>上衣</v>
      </c>
      <c r="E8059" s="6" t="str">
        <f>IFERROR(VLOOKUP(B8059,总表!A:D,3,0),"-")</f>
        <v>运动坦克背心</v>
      </c>
      <c r="F8059" s="6" t="str">
        <f t="shared" si="502"/>
        <v>运动坦克背心</v>
      </c>
      <c r="H8059" s="51" t="str">
        <f>IF(IFERROR(VLOOKUP(B8059,总表!A:D,4,0),"露易")=0," ",IFERROR(VLOOKUP(B8059,总表!A:D,4,0),"-"))</f>
        <v>蓝色</v>
      </c>
      <c r="I8059" s="51" t="str">
        <f t="shared" si="503"/>
        <v>蓝色</v>
      </c>
    </row>
    <row r="8060" spans="1:9">
      <c r="A8060" s="6">
        <v>8059</v>
      </c>
      <c r="B8060" s="47" t="str">
        <f t="shared" si="500"/>
        <v>00001F7B</v>
      </c>
      <c r="C8060" s="47" t="str">
        <f>IFERROR(VLOOKUP(B8060,总表!A:B,2,0),"-")</f>
        <v>上衣</v>
      </c>
      <c r="D8060" s="6" t="str">
        <f t="shared" si="501"/>
        <v>上衣</v>
      </c>
      <c r="E8060" s="6" t="str">
        <f>IFERROR(VLOOKUP(B8060,总表!A:D,3,0),"-")</f>
        <v>运动上衣</v>
      </c>
      <c r="F8060" s="6" t="str">
        <f t="shared" si="502"/>
        <v>运动上衣</v>
      </c>
      <c r="H8060" s="6" t="str">
        <f>IF(IFERROR(VLOOKUP(B8060,总表!A:D,4,0),"露易")=0," ",IFERROR(VLOOKUP(B8060,总表!A:D,4,0),"-"))</f>
        <v>粉红</v>
      </c>
      <c r="I8060" s="6" t="str">
        <f t="shared" si="503"/>
        <v>粉红</v>
      </c>
    </row>
    <row r="8061" spans="1:9">
      <c r="A8061" s="6">
        <v>8060</v>
      </c>
      <c r="B8061" s="47" t="str">
        <f t="shared" si="500"/>
        <v>00001F7C</v>
      </c>
      <c r="C8061" s="47" t="str">
        <f>IFERROR(VLOOKUP(B8061,总表!A:B,2,0),"-")</f>
        <v>上衣</v>
      </c>
      <c r="D8061" s="6" t="str">
        <f t="shared" si="501"/>
        <v>上衣</v>
      </c>
      <c r="E8061" s="6" t="str">
        <f>IFERROR(VLOOKUP(B8061,总表!A:D,3,0),"-")</f>
        <v>运动上衣</v>
      </c>
      <c r="F8061" s="6" t="str">
        <f t="shared" si="502"/>
        <v>运动上衣</v>
      </c>
      <c r="H8061" s="6" t="str">
        <f>IF(IFERROR(VLOOKUP(B8061,总表!A:D,4,0),"露易")=0," ",IFERROR(VLOOKUP(B8061,总表!A:D,4,0),"-"))</f>
        <v>橘色</v>
      </c>
      <c r="I8061" s="6" t="str">
        <f t="shared" si="503"/>
        <v>橘色</v>
      </c>
    </row>
    <row r="8062" spans="1:9">
      <c r="A8062" s="6">
        <v>8061</v>
      </c>
      <c r="B8062" s="47" t="str">
        <f t="shared" si="500"/>
        <v>00001F7D</v>
      </c>
      <c r="C8062" s="47" t="str">
        <f>IFERROR(VLOOKUP(B8062,总表!A:B,2,0),"-")</f>
        <v>上衣</v>
      </c>
      <c r="D8062" s="6" t="str">
        <f t="shared" si="501"/>
        <v>上衣</v>
      </c>
      <c r="E8062" s="6" t="str">
        <f>IFERROR(VLOOKUP(B8062,总表!A:D,3,0),"-")</f>
        <v>号码背心</v>
      </c>
      <c r="F8062" s="6" t="str">
        <f t="shared" si="502"/>
        <v>号码背心</v>
      </c>
      <c r="H8062" s="6" t="str">
        <f>IF(IFERROR(VLOOKUP(B8062,总表!A:D,4,0),"露易")=0," ",IFERROR(VLOOKUP(B8062,总表!A:D,4,0),"-"))</f>
        <v>2号</v>
      </c>
      <c r="I8062" s="6" t="str">
        <f t="shared" si="503"/>
        <v>2号</v>
      </c>
    </row>
    <row r="8063" spans="1:9">
      <c r="A8063" s="6">
        <v>8062</v>
      </c>
      <c r="B8063" s="47" t="str">
        <f t="shared" si="500"/>
        <v>00001F7E</v>
      </c>
      <c r="C8063" s="47" t="str">
        <f>IFERROR(VLOOKUP(B8063,总表!A:B,2,0),"-")</f>
        <v>上衣</v>
      </c>
      <c r="D8063" s="6" t="str">
        <f t="shared" si="501"/>
        <v>上衣</v>
      </c>
      <c r="E8063" s="6" t="str">
        <f>IFERROR(VLOOKUP(B8063,总表!A:D,3,0),"-")</f>
        <v>号码背心</v>
      </c>
      <c r="F8063" s="6" t="str">
        <f t="shared" si="502"/>
        <v>号码背心</v>
      </c>
      <c r="H8063" s="6" t="str">
        <f>IF(IFERROR(VLOOKUP(B8063,总表!A:D,4,0),"露易")=0," ",IFERROR(VLOOKUP(B8063,总表!A:D,4,0),"-"))</f>
        <v>3号</v>
      </c>
      <c r="I8063" s="6" t="str">
        <f t="shared" si="503"/>
        <v>3号</v>
      </c>
    </row>
    <row r="8064" spans="1:9">
      <c r="A8064" s="6">
        <v>8063</v>
      </c>
      <c r="B8064" s="47" t="str">
        <f t="shared" si="500"/>
        <v>00001F7F</v>
      </c>
      <c r="C8064" s="47" t="str">
        <f>IFERROR(VLOOKUP(B8064,总表!A:B,2,0),"-")</f>
        <v>上衣</v>
      </c>
      <c r="D8064" s="6" t="str">
        <f t="shared" si="501"/>
        <v>上衣</v>
      </c>
      <c r="E8064" s="6" t="str">
        <f>IFERROR(VLOOKUP(B8064,总表!A:D,3,0),"-")</f>
        <v>号码背心</v>
      </c>
      <c r="F8064" s="6" t="str">
        <f t="shared" si="502"/>
        <v>号码背心</v>
      </c>
      <c r="H8064" s="6" t="str">
        <f>IF(IFERROR(VLOOKUP(B8064,总表!A:D,4,0),"露易")=0," ",IFERROR(VLOOKUP(B8064,总表!A:D,4,0),"-"))</f>
        <v>4号</v>
      </c>
      <c r="I8064" s="6" t="str">
        <f t="shared" si="503"/>
        <v>4号</v>
      </c>
    </row>
    <row r="8065" spans="1:9">
      <c r="A8065" s="6">
        <v>8064</v>
      </c>
      <c r="B8065" s="47" t="str">
        <f t="shared" si="500"/>
        <v>00001F80</v>
      </c>
      <c r="C8065" s="47" t="str">
        <f>IFERROR(VLOOKUP(B8065,总表!A:B,2,0),"-")</f>
        <v>上衣</v>
      </c>
      <c r="D8065" s="6" t="str">
        <f t="shared" si="501"/>
        <v>上衣</v>
      </c>
      <c r="E8065" s="6" t="str">
        <f>IFERROR(VLOOKUP(B8065,总表!A:D,3,0),"-")</f>
        <v>号码背心</v>
      </c>
      <c r="F8065" s="6" t="str">
        <f t="shared" si="502"/>
        <v>号码背心</v>
      </c>
      <c r="H8065" s="6" t="str">
        <f>IF(IFERROR(VLOOKUP(B8065,总表!A:D,4,0),"露易")=0," ",IFERROR(VLOOKUP(B8065,总表!A:D,4,0),"-"))</f>
        <v>5号</v>
      </c>
      <c r="I8065" s="6" t="str">
        <f t="shared" si="503"/>
        <v>5号</v>
      </c>
    </row>
    <row r="8066" spans="1:9">
      <c r="A8066" s="6">
        <v>8065</v>
      </c>
      <c r="B8066" s="47" t="str">
        <f t="shared" ref="B8066:B8129" si="504">DEC2HEX(ROW(A8065),8)</f>
        <v>00001F81</v>
      </c>
      <c r="C8066" s="47" t="str">
        <f>IFERROR(VLOOKUP(B8066,总表!A:B,2,0),"-")</f>
        <v>上衣</v>
      </c>
      <c r="D8066" s="6" t="str">
        <f t="shared" ref="D8066:D8129" si="505">C8066</f>
        <v>上衣</v>
      </c>
      <c r="E8066" s="6" t="str">
        <f>IFERROR(VLOOKUP(B8066,总表!A:D,3,0),"-")</f>
        <v>号码背心</v>
      </c>
      <c r="F8066" s="6" t="str">
        <f t="shared" ref="F8066:F8129" si="506">E8066</f>
        <v>号码背心</v>
      </c>
      <c r="H8066" s="6" t="str">
        <f>IF(IFERROR(VLOOKUP(B8066,总表!A:D,4,0),"露易")=0," ",IFERROR(VLOOKUP(B8066,总表!A:D,4,0),"-"))</f>
        <v>6号</v>
      </c>
      <c r="I8066" s="6" t="str">
        <f t="shared" ref="I8066:I8129" si="507">H8066</f>
        <v>6号</v>
      </c>
    </row>
    <row r="8067" spans="1:9">
      <c r="A8067" s="6">
        <v>8066</v>
      </c>
      <c r="B8067" s="47" t="str">
        <f t="shared" si="504"/>
        <v>00001F82</v>
      </c>
      <c r="C8067" s="47" t="str">
        <f>IFERROR(VLOOKUP(B8067,总表!A:B,2,0),"-")</f>
        <v>上衣</v>
      </c>
      <c r="D8067" s="6" t="str">
        <f t="shared" si="505"/>
        <v>上衣</v>
      </c>
      <c r="E8067" s="6" t="str">
        <f>IFERROR(VLOOKUP(B8067,总表!A:D,3,0),"-")</f>
        <v>号码背心</v>
      </c>
      <c r="F8067" s="6" t="str">
        <f t="shared" si="506"/>
        <v>号码背心</v>
      </c>
      <c r="H8067" s="6" t="str">
        <f>IF(IFERROR(VLOOKUP(B8067,总表!A:D,4,0),"露易")=0," ",IFERROR(VLOOKUP(B8067,总表!A:D,4,0),"-"))</f>
        <v>7号</v>
      </c>
      <c r="I8067" s="6" t="str">
        <f t="shared" si="507"/>
        <v>7号</v>
      </c>
    </row>
    <row r="8068" spans="1:9">
      <c r="A8068" s="6">
        <v>8067</v>
      </c>
      <c r="B8068" s="47" t="str">
        <f t="shared" si="504"/>
        <v>00001F83</v>
      </c>
      <c r="C8068" s="47" t="str">
        <f>IFERROR(VLOOKUP(B8068,总表!A:B,2,0),"-")</f>
        <v>上衣</v>
      </c>
      <c r="D8068" s="6" t="str">
        <f t="shared" si="505"/>
        <v>上衣</v>
      </c>
      <c r="E8068" s="6" t="str">
        <f>IFERROR(VLOOKUP(B8068,总表!A:D,3,0),"-")</f>
        <v>号码背心</v>
      </c>
      <c r="F8068" s="6" t="str">
        <f t="shared" si="506"/>
        <v>号码背心</v>
      </c>
      <c r="H8068" s="6" t="str">
        <f>IF(IFERROR(VLOOKUP(B8068,总表!A:D,4,0),"露易")=0," ",IFERROR(VLOOKUP(B8068,总表!A:D,4,0),"-"))</f>
        <v>8号</v>
      </c>
      <c r="I8068" s="6" t="str">
        <f t="shared" si="507"/>
        <v>8号</v>
      </c>
    </row>
    <row r="8069" spans="1:9">
      <c r="A8069" s="6">
        <v>8068</v>
      </c>
      <c r="B8069" s="47" t="str">
        <f t="shared" si="504"/>
        <v>00001F84</v>
      </c>
      <c r="C8069" s="47" t="str">
        <f>IFERROR(VLOOKUP(B8069,总表!A:B,2,0),"-")</f>
        <v>上衣</v>
      </c>
      <c r="D8069" s="6" t="str">
        <f t="shared" si="505"/>
        <v>上衣</v>
      </c>
      <c r="E8069" s="51" t="str">
        <f>IFERROR(VLOOKUP(B8069,总表!A:D,3,0),"-")</f>
        <v>简约波浪边细肩带背心</v>
      </c>
      <c r="F8069" s="51" t="str">
        <f t="shared" si="506"/>
        <v>简约波浪边细肩带背心</v>
      </c>
      <c r="H8069" s="6" t="str">
        <f>IF(IFERROR(VLOOKUP(B8069,总表!A:D,4,0),"露易")=0," ",IFERROR(VLOOKUP(B8069,总表!A:D,4,0),"-"))</f>
        <v>粉红</v>
      </c>
      <c r="I8069" s="6" t="str">
        <f t="shared" si="507"/>
        <v>粉红</v>
      </c>
    </row>
    <row r="8070" spans="1:9">
      <c r="A8070" s="6">
        <v>8069</v>
      </c>
      <c r="B8070" s="47" t="str">
        <f t="shared" si="504"/>
        <v>00001F85</v>
      </c>
      <c r="C8070" s="47" t="str">
        <f>IFERROR(VLOOKUP(B8070,总表!A:B,2,0),"-")</f>
        <v>上衣</v>
      </c>
      <c r="D8070" s="6" t="str">
        <f t="shared" si="505"/>
        <v>上衣</v>
      </c>
      <c r="E8070" s="51" t="str">
        <f>IFERROR(VLOOKUP(B8070,总表!A:D,3,0),"-")</f>
        <v>简约波浪边细肩带背心</v>
      </c>
      <c r="F8070" s="51" t="str">
        <f t="shared" si="506"/>
        <v>简约波浪边细肩带背心</v>
      </c>
      <c r="H8070" s="6" t="str">
        <f>IF(IFERROR(VLOOKUP(B8070,总表!A:D,4,0),"露易")=0," ",IFERROR(VLOOKUP(B8070,总表!A:D,4,0),"-"))</f>
        <v>橘色</v>
      </c>
      <c r="I8070" s="6" t="str">
        <f t="shared" si="507"/>
        <v>橘色</v>
      </c>
    </row>
    <row r="8071" spans="1:9">
      <c r="A8071" s="6">
        <v>8070</v>
      </c>
      <c r="B8071" s="47" t="str">
        <f t="shared" si="504"/>
        <v>00001F86</v>
      </c>
      <c r="C8071" s="47" t="str">
        <f>IFERROR(VLOOKUP(B8071,总表!A:B,2,0),"-")</f>
        <v>上衣</v>
      </c>
      <c r="D8071" s="6" t="str">
        <f t="shared" si="505"/>
        <v>上衣</v>
      </c>
      <c r="E8071" s="51" t="str">
        <f>IFERROR(VLOOKUP(B8071,总表!A:D,3,0),"-")</f>
        <v>简约波浪边细肩带背心</v>
      </c>
      <c r="F8071" s="51" t="str">
        <f t="shared" si="506"/>
        <v>简约波浪边细肩带背心</v>
      </c>
      <c r="H8071" s="51" t="str">
        <f>IF(IFERROR(VLOOKUP(B8071,总表!A:D,4,0),"露易")=0," ",IFERROR(VLOOKUP(B8071,总表!A:D,4,0),"-"))</f>
        <v>蓝色</v>
      </c>
      <c r="I8071" s="51" t="str">
        <f t="shared" si="507"/>
        <v>蓝色</v>
      </c>
    </row>
    <row r="8072" spans="1:9">
      <c r="A8072" s="6">
        <v>8071</v>
      </c>
      <c r="B8072" s="47" t="str">
        <f t="shared" si="504"/>
        <v>00001F87</v>
      </c>
      <c r="C8072" s="47" t="str">
        <f>IFERROR(VLOOKUP(B8072,总表!A:B,2,0),"-")</f>
        <v>上衣</v>
      </c>
      <c r="D8072" s="6" t="str">
        <f t="shared" si="505"/>
        <v>上衣</v>
      </c>
      <c r="E8072" s="51" t="str">
        <f>IFERROR(VLOOKUP(B8072,总表!A:D,3,0),"-")</f>
        <v>简约波浪边细肩带背心</v>
      </c>
      <c r="F8072" s="51" t="str">
        <f t="shared" si="506"/>
        <v>简约波浪边细肩带背心</v>
      </c>
      <c r="H8072" s="51" t="str">
        <f>IF(IFERROR(VLOOKUP(B8072,总表!A:D,4,0),"露易")=0," ",IFERROR(VLOOKUP(B8072,总表!A:D,4,0),"-"))</f>
        <v>绿色</v>
      </c>
      <c r="I8072" s="51" t="str">
        <f t="shared" si="507"/>
        <v>绿色</v>
      </c>
    </row>
    <row r="8073" spans="1:9">
      <c r="A8073" s="6">
        <v>8072</v>
      </c>
      <c r="B8073" s="47" t="str">
        <f t="shared" si="504"/>
        <v>00001F88</v>
      </c>
      <c r="C8073" s="47" t="str">
        <f>IFERROR(VLOOKUP(B8073,总表!A:B,2,0),"-")</f>
        <v>上衣</v>
      </c>
      <c r="D8073" s="6" t="str">
        <f t="shared" si="505"/>
        <v>上衣</v>
      </c>
      <c r="E8073" s="51" t="str">
        <f>IFERROR(VLOOKUP(B8073,总表!A:D,3,0),"-")</f>
        <v>简约波浪边细肩带背心</v>
      </c>
      <c r="F8073" s="51" t="str">
        <f t="shared" si="506"/>
        <v>简约波浪边细肩带背心</v>
      </c>
      <c r="H8073" s="6" t="str">
        <f>IF(IFERROR(VLOOKUP(B8073,总表!A:D,4,0),"露易")=0," ",IFERROR(VLOOKUP(B8073,总表!A:D,4,0),"-"))</f>
        <v>浅蓝色</v>
      </c>
      <c r="I8073" s="6" t="str">
        <f t="shared" si="507"/>
        <v>浅蓝色</v>
      </c>
    </row>
    <row r="8074" spans="1:9">
      <c r="A8074" s="6">
        <v>8073</v>
      </c>
      <c r="B8074" s="47" t="str">
        <f t="shared" si="504"/>
        <v>00001F89</v>
      </c>
      <c r="C8074" s="47" t="str">
        <f>IFERROR(VLOOKUP(B8074,总表!A:B,2,0),"-")</f>
        <v>上衣</v>
      </c>
      <c r="D8074" s="6" t="str">
        <f t="shared" si="505"/>
        <v>上衣</v>
      </c>
      <c r="E8074" s="51" t="str">
        <f>IFERROR(VLOOKUP(B8074,总表!A:D,3,0),"-")</f>
        <v>简约波浪边细肩带背心</v>
      </c>
      <c r="F8074" s="51" t="str">
        <f t="shared" si="506"/>
        <v>简约波浪边细肩带背心</v>
      </c>
      <c r="H8074" s="51" t="str">
        <f>IF(IFERROR(VLOOKUP(B8074,总表!A:D,4,0),"露易")=0," ",IFERROR(VLOOKUP(B8074,总表!A:D,4,0),"-"))</f>
        <v>红色</v>
      </c>
      <c r="I8074" s="51" t="str">
        <f t="shared" si="507"/>
        <v>红色</v>
      </c>
    </row>
    <row r="8075" spans="1:9">
      <c r="A8075" s="6">
        <v>8074</v>
      </c>
      <c r="B8075" s="47" t="str">
        <f t="shared" si="504"/>
        <v>00001F8A</v>
      </c>
      <c r="C8075" s="47" t="str">
        <f>IFERROR(VLOOKUP(B8075,总表!A:B,2,0),"-")</f>
        <v>上衣</v>
      </c>
      <c r="D8075" s="6" t="str">
        <f t="shared" si="505"/>
        <v>上衣</v>
      </c>
      <c r="E8075" s="51" t="str">
        <f>IFERROR(VLOOKUP(B8075,总表!A:D,3,0),"-")</f>
        <v>简约波浪边细肩带背心</v>
      </c>
      <c r="F8075" s="51" t="str">
        <f t="shared" si="506"/>
        <v>简约波浪边细肩带背心</v>
      </c>
      <c r="H8075" s="6" t="str">
        <f>IF(IFERROR(VLOOKUP(B8075,总表!A:D,4,0),"露易")=0," ",IFERROR(VLOOKUP(B8075,总表!A:D,4,0),"-"))</f>
        <v>紫色</v>
      </c>
      <c r="I8075" s="6" t="str">
        <f t="shared" si="507"/>
        <v>紫色</v>
      </c>
    </row>
    <row r="8076" spans="1:9">
      <c r="A8076" s="6">
        <v>8075</v>
      </c>
      <c r="B8076" s="47" t="str">
        <f t="shared" si="504"/>
        <v>00001F8B</v>
      </c>
      <c r="C8076" s="47" t="str">
        <f>IFERROR(VLOOKUP(B8076,总表!A:B,2,0),"-")</f>
        <v>上衣</v>
      </c>
      <c r="D8076" s="6" t="str">
        <f t="shared" si="505"/>
        <v>上衣</v>
      </c>
      <c r="E8076" s="6" t="str">
        <f>IFERROR(VLOOKUP(B8076,总表!A:D,3,0),"-")</f>
        <v>花朵图案细肩带背心</v>
      </c>
      <c r="F8076" s="6" t="str">
        <f t="shared" si="506"/>
        <v>花朵图案细肩带背心</v>
      </c>
      <c r="H8076" s="51" t="str">
        <f>IF(IFERROR(VLOOKUP(B8076,总表!A:D,4,0),"露易")=0," ",IFERROR(VLOOKUP(B8076,总表!A:D,4,0),"-"))</f>
        <v>蓝色</v>
      </c>
      <c r="I8076" s="51" t="str">
        <f t="shared" si="507"/>
        <v>蓝色</v>
      </c>
    </row>
    <row r="8077" spans="1:9">
      <c r="A8077" s="6">
        <v>8076</v>
      </c>
      <c r="B8077" s="47" t="str">
        <f t="shared" si="504"/>
        <v>00001F8C</v>
      </c>
      <c r="C8077" s="47" t="str">
        <f>IFERROR(VLOOKUP(B8077,总表!A:B,2,0),"-")</f>
        <v>上衣</v>
      </c>
      <c r="D8077" s="6" t="str">
        <f t="shared" si="505"/>
        <v>上衣</v>
      </c>
      <c r="E8077" s="6" t="str">
        <f>IFERROR(VLOOKUP(B8077,总表!A:D,3,0),"-")</f>
        <v>花朵图案细肩带背心</v>
      </c>
      <c r="F8077" s="6" t="str">
        <f t="shared" si="506"/>
        <v>花朵图案细肩带背心</v>
      </c>
      <c r="H8077" s="6" t="str">
        <f>IF(IFERROR(VLOOKUP(B8077,总表!A:D,4,0),"露易")=0," ",IFERROR(VLOOKUP(B8077,总表!A:D,4,0),"-"))</f>
        <v>橘色</v>
      </c>
      <c r="I8077" s="6" t="str">
        <f t="shared" si="507"/>
        <v>橘色</v>
      </c>
    </row>
    <row r="8078" spans="1:9">
      <c r="A8078" s="6">
        <v>8077</v>
      </c>
      <c r="B8078" s="47" t="str">
        <f t="shared" si="504"/>
        <v>00001F8D</v>
      </c>
      <c r="C8078" s="47" t="str">
        <f>IFERROR(VLOOKUP(B8078,总表!A:B,2,0),"-")</f>
        <v>上衣</v>
      </c>
      <c r="D8078" s="6" t="str">
        <f t="shared" si="505"/>
        <v>上衣</v>
      </c>
      <c r="E8078" s="6" t="str">
        <f>IFERROR(VLOOKUP(B8078,总表!A:D,3,0),"-")</f>
        <v>花朵图案细肩带背心</v>
      </c>
      <c r="F8078" s="6" t="str">
        <f t="shared" si="506"/>
        <v>花朵图案细肩带背心</v>
      </c>
      <c r="H8078" s="51" t="str">
        <f>IF(IFERROR(VLOOKUP(B8078,总表!A:D,4,0),"露易")=0," ",IFERROR(VLOOKUP(B8078,总表!A:D,4,0),"-"))</f>
        <v>绿色</v>
      </c>
      <c r="I8078" s="51" t="str">
        <f t="shared" si="507"/>
        <v>绿色</v>
      </c>
    </row>
    <row r="8079" spans="1:9">
      <c r="A8079" s="6">
        <v>8078</v>
      </c>
      <c r="B8079" s="47" t="str">
        <f t="shared" si="504"/>
        <v>00001F8E</v>
      </c>
      <c r="C8079" s="47" t="str">
        <f>IFERROR(VLOOKUP(B8079,总表!A:B,2,0),"-")</f>
        <v>上衣</v>
      </c>
      <c r="D8079" s="6" t="str">
        <f t="shared" si="505"/>
        <v>上衣</v>
      </c>
      <c r="E8079" s="6" t="str">
        <f>IFERROR(VLOOKUP(B8079,总表!A:D,3,0),"-")</f>
        <v>蕾丝细肩带背心</v>
      </c>
      <c r="F8079" s="6" t="str">
        <f t="shared" si="506"/>
        <v>蕾丝细肩带背心</v>
      </c>
      <c r="H8079" s="6" t="str">
        <f>IF(IFERROR(VLOOKUP(B8079,总表!A:D,4,0),"露易")=0," ",IFERROR(VLOOKUP(B8079,总表!A:D,4,0),"-"))</f>
        <v>粉红</v>
      </c>
      <c r="I8079" s="6" t="str">
        <f t="shared" si="507"/>
        <v>粉红</v>
      </c>
    </row>
    <row r="8080" spans="1:9">
      <c r="A8080" s="6">
        <v>8079</v>
      </c>
      <c r="B8080" s="47" t="str">
        <f t="shared" si="504"/>
        <v>00001F8F</v>
      </c>
      <c r="C8080" s="47" t="str">
        <f>IFERROR(VLOOKUP(B8080,总表!A:B,2,0),"-")</f>
        <v>上衣</v>
      </c>
      <c r="D8080" s="6" t="str">
        <f t="shared" si="505"/>
        <v>上衣</v>
      </c>
      <c r="E8080" s="6" t="str">
        <f>IFERROR(VLOOKUP(B8080,总表!A:D,3,0),"-")</f>
        <v>蕾丝细肩带背心</v>
      </c>
      <c r="F8080" s="6" t="str">
        <f t="shared" si="506"/>
        <v>蕾丝细肩带背心</v>
      </c>
      <c r="H8080" s="6" t="str">
        <f>IF(IFERROR(VLOOKUP(B8080,总表!A:D,4,0),"露易")=0," ",IFERROR(VLOOKUP(B8080,总表!A:D,4,0),"-"))</f>
        <v>黄色</v>
      </c>
      <c r="I8080" s="6" t="str">
        <f t="shared" si="507"/>
        <v>黄色</v>
      </c>
    </row>
    <row r="8081" spans="1:9">
      <c r="A8081" s="6">
        <v>8080</v>
      </c>
      <c r="B8081" s="47" t="str">
        <f t="shared" si="504"/>
        <v>00001F90</v>
      </c>
      <c r="C8081" s="47" t="str">
        <f>IFERROR(VLOOKUP(B8081,总表!A:B,2,0),"-")</f>
        <v>上衣</v>
      </c>
      <c r="D8081" s="6" t="str">
        <f t="shared" si="505"/>
        <v>上衣</v>
      </c>
      <c r="E8081" s="6" t="str">
        <f>IFERROR(VLOOKUP(B8081,总表!A:D,3,0),"-")</f>
        <v>蕾丝细肩带背心</v>
      </c>
      <c r="F8081" s="6" t="str">
        <f t="shared" si="506"/>
        <v>蕾丝细肩带背心</v>
      </c>
      <c r="H8081" s="51" t="str">
        <f>IF(IFERROR(VLOOKUP(B8081,总表!A:D,4,0),"露易")=0," ",IFERROR(VLOOKUP(B8081,总表!A:D,4,0),"-"))</f>
        <v>绿色</v>
      </c>
      <c r="I8081" s="51" t="str">
        <f t="shared" si="507"/>
        <v>绿色</v>
      </c>
    </row>
    <row r="8082" spans="1:9">
      <c r="A8082" s="6">
        <v>8081</v>
      </c>
      <c r="B8082" s="47" t="str">
        <f t="shared" si="504"/>
        <v>00001F91</v>
      </c>
      <c r="C8082" s="47" t="str">
        <f>IFERROR(VLOOKUP(B8082,总表!A:B,2,0),"-")</f>
        <v>上衣</v>
      </c>
      <c r="D8082" s="6" t="str">
        <f t="shared" si="505"/>
        <v>上衣</v>
      </c>
      <c r="E8082" s="6" t="str">
        <f>IFERROR(VLOOKUP(B8082,总表!A:D,3,0),"-")</f>
        <v>蕾丝细肩带背心</v>
      </c>
      <c r="F8082" s="6" t="str">
        <f t="shared" si="506"/>
        <v>蕾丝细肩带背心</v>
      </c>
      <c r="H8082" s="6" t="str">
        <f>IF(IFERROR(VLOOKUP(B8082,总表!A:D,4,0),"露易")=0," ",IFERROR(VLOOKUP(B8082,总表!A:D,4,0),"-"))</f>
        <v>紫色</v>
      </c>
      <c r="I8082" s="6" t="str">
        <f t="shared" si="507"/>
        <v>紫色</v>
      </c>
    </row>
    <row r="8083" spans="1:9">
      <c r="A8083" s="6">
        <v>8082</v>
      </c>
      <c r="B8083" s="47" t="str">
        <f t="shared" si="504"/>
        <v>00001F92</v>
      </c>
      <c r="C8083" s="47" t="str">
        <f>IFERROR(VLOOKUP(B8083,总表!A:B,2,0),"-")</f>
        <v>上衣</v>
      </c>
      <c r="D8083" s="6" t="str">
        <f t="shared" si="505"/>
        <v>上衣</v>
      </c>
      <c r="E8083" s="6" t="str">
        <f>IFERROR(VLOOKUP(B8083,总表!A:D,3,0),"-")</f>
        <v>无肩带背心</v>
      </c>
      <c r="F8083" s="6" t="str">
        <f t="shared" si="506"/>
        <v>无肩带背心</v>
      </c>
      <c r="H8083" s="51" t="str">
        <f>IF(IFERROR(VLOOKUP(B8083,总表!A:D,4,0),"露易")=0," ",IFERROR(VLOOKUP(B8083,总表!A:D,4,0),"-"))</f>
        <v>红色</v>
      </c>
      <c r="I8083" s="51" t="str">
        <f t="shared" si="507"/>
        <v>红色</v>
      </c>
    </row>
    <row r="8084" spans="1:9">
      <c r="A8084" s="6">
        <v>8083</v>
      </c>
      <c r="B8084" s="47" t="str">
        <f t="shared" si="504"/>
        <v>00001F93</v>
      </c>
      <c r="C8084" s="47" t="str">
        <f>IFERROR(VLOOKUP(B8084,总表!A:B,2,0),"-")</f>
        <v>上衣</v>
      </c>
      <c r="D8084" s="6" t="str">
        <f t="shared" si="505"/>
        <v>上衣</v>
      </c>
      <c r="E8084" s="6" t="str">
        <f>IFERROR(VLOOKUP(B8084,总表!A:D,3,0),"-")</f>
        <v>无肩带背心</v>
      </c>
      <c r="F8084" s="6" t="str">
        <f t="shared" si="506"/>
        <v>无肩带背心</v>
      </c>
      <c r="H8084" s="6" t="str">
        <f>IF(IFERROR(VLOOKUP(B8084,总表!A:D,4,0),"露易")=0," ",IFERROR(VLOOKUP(B8084,总表!A:D,4,0),"-"))</f>
        <v>黄色</v>
      </c>
      <c r="I8084" s="6" t="str">
        <f t="shared" si="507"/>
        <v>黄色</v>
      </c>
    </row>
    <row r="8085" spans="1:9">
      <c r="A8085" s="6">
        <v>8084</v>
      </c>
      <c r="B8085" s="47" t="str">
        <f t="shared" si="504"/>
        <v>00001F94</v>
      </c>
      <c r="C8085" s="47" t="str">
        <f>IFERROR(VLOOKUP(B8085,总表!A:B,2,0),"-")</f>
        <v>上衣</v>
      </c>
      <c r="D8085" s="6" t="str">
        <f t="shared" si="505"/>
        <v>上衣</v>
      </c>
      <c r="E8085" s="6" t="str">
        <f>IFERROR(VLOOKUP(B8085,总表!A:D,3,0),"-")</f>
        <v>无肩带背心</v>
      </c>
      <c r="F8085" s="6" t="str">
        <f t="shared" si="506"/>
        <v>无肩带背心</v>
      </c>
      <c r="H8085" s="6" t="str">
        <f>IF(IFERROR(VLOOKUP(B8085,总表!A:D,4,0),"露易")=0," ",IFERROR(VLOOKUP(B8085,总表!A:D,4,0),"-"))</f>
        <v>深灰色</v>
      </c>
      <c r="I8085" s="6" t="str">
        <f t="shared" si="507"/>
        <v>深灰色</v>
      </c>
    </row>
    <row r="8086" spans="1:9">
      <c r="A8086" s="6">
        <v>8085</v>
      </c>
      <c r="B8086" s="47" t="str">
        <f t="shared" si="504"/>
        <v>00001F95</v>
      </c>
      <c r="C8086" s="47" t="str">
        <f>IFERROR(VLOOKUP(B8086,总表!A:B,2,0),"-")</f>
        <v>上衣</v>
      </c>
      <c r="D8086" s="6" t="str">
        <f t="shared" si="505"/>
        <v>上衣</v>
      </c>
      <c r="E8086" s="6" t="str">
        <f>IFERROR(VLOOKUP(B8086,总表!A:D,3,0),"-")</f>
        <v>无肩带背心</v>
      </c>
      <c r="F8086" s="6" t="str">
        <f t="shared" si="506"/>
        <v>无肩带背心</v>
      </c>
      <c r="H8086" s="6" t="str">
        <f>IF(IFERROR(VLOOKUP(B8086,总表!A:D,4,0),"露易")=0," ",IFERROR(VLOOKUP(B8086,总表!A:D,4,0),"-"))</f>
        <v>紫色</v>
      </c>
      <c r="I8086" s="6" t="str">
        <f t="shared" si="507"/>
        <v>紫色</v>
      </c>
    </row>
    <row r="8087" spans="1:9">
      <c r="A8087" s="6">
        <v>8086</v>
      </c>
      <c r="B8087" s="47" t="str">
        <f t="shared" si="504"/>
        <v>00001F96</v>
      </c>
      <c r="C8087" s="47" t="str">
        <f>IFERROR(VLOOKUP(B8087,总表!A:B,2,0),"-")</f>
        <v>上衣</v>
      </c>
      <c r="D8087" s="6" t="str">
        <f t="shared" si="505"/>
        <v>上衣</v>
      </c>
      <c r="E8087" s="6" t="str">
        <f>IFERROR(VLOOKUP(B8087,总表!A:D,3,0),"-")</f>
        <v>无肩带背心</v>
      </c>
      <c r="F8087" s="6" t="str">
        <f t="shared" si="506"/>
        <v>无肩带背心</v>
      </c>
      <c r="H8087" s="51" t="str">
        <f>IF(IFERROR(VLOOKUP(B8087,总表!A:D,4,0),"露易")=0," ",IFERROR(VLOOKUP(B8087,总表!A:D,4,0),"-"))</f>
        <v>蓝色</v>
      </c>
      <c r="I8087" s="51" t="str">
        <f t="shared" si="507"/>
        <v>蓝色</v>
      </c>
    </row>
    <row r="8088" spans="1:9">
      <c r="A8088" s="6">
        <v>8087</v>
      </c>
      <c r="B8088" s="47" t="str">
        <f t="shared" si="504"/>
        <v>00001F97</v>
      </c>
      <c r="C8088" s="47" t="str">
        <f>IFERROR(VLOOKUP(B8088,总表!A:B,2,0),"-")</f>
        <v>上衣</v>
      </c>
      <c r="D8088" s="6" t="str">
        <f t="shared" si="505"/>
        <v>上衣</v>
      </c>
      <c r="E8088" s="6" t="str">
        <f>IFERROR(VLOOKUP(B8088,总表!A:D,3,0),"-")</f>
        <v>无肩带背心</v>
      </c>
      <c r="F8088" s="6" t="str">
        <f t="shared" si="506"/>
        <v>无肩带背心</v>
      </c>
      <c r="H8088" s="6" t="str">
        <f>IF(IFERROR(VLOOKUP(B8088,总表!A:D,4,0),"露易")=0," ",IFERROR(VLOOKUP(B8088,总表!A:D,4,0),"-"))</f>
        <v>暗红色</v>
      </c>
      <c r="I8088" s="6" t="str">
        <f t="shared" si="507"/>
        <v>暗红色</v>
      </c>
    </row>
    <row r="8089" spans="1:9">
      <c r="A8089" s="6">
        <v>8088</v>
      </c>
      <c r="B8089" s="47" t="str">
        <f t="shared" si="504"/>
        <v>00001F98</v>
      </c>
      <c r="C8089" s="47" t="str">
        <f>IFERROR(VLOOKUP(B8089,总表!A:B,2,0),"-")</f>
        <v>上衣</v>
      </c>
      <c r="D8089" s="6" t="str">
        <f t="shared" si="505"/>
        <v>上衣</v>
      </c>
      <c r="E8089" s="6" t="str">
        <f>IFERROR(VLOOKUP(B8089,总表!A:D,3,0),"-")</f>
        <v>蝴蝶结细肩带背心</v>
      </c>
      <c r="F8089" s="6" t="str">
        <f t="shared" si="506"/>
        <v>蝴蝶结细肩带背心</v>
      </c>
      <c r="H8089" s="6" t="str">
        <f>IF(IFERROR(VLOOKUP(B8089,总表!A:D,4,0),"露易")=0," ",IFERROR(VLOOKUP(B8089,总表!A:D,4,0),"-"))</f>
        <v>粉红</v>
      </c>
      <c r="I8089" s="6" t="str">
        <f t="shared" si="507"/>
        <v>粉红</v>
      </c>
    </row>
    <row r="8090" spans="1:9">
      <c r="A8090" s="6">
        <v>8089</v>
      </c>
      <c r="B8090" s="47" t="str">
        <f t="shared" si="504"/>
        <v>00001F99</v>
      </c>
      <c r="C8090" s="47" t="str">
        <f>IFERROR(VLOOKUP(B8090,总表!A:B,2,0),"-")</f>
        <v>上衣</v>
      </c>
      <c r="D8090" s="6" t="str">
        <f t="shared" si="505"/>
        <v>上衣</v>
      </c>
      <c r="E8090" s="6" t="str">
        <f>IFERROR(VLOOKUP(B8090,总表!A:D,3,0),"-")</f>
        <v>蝴蝶结细肩带背心</v>
      </c>
      <c r="F8090" s="6" t="str">
        <f t="shared" si="506"/>
        <v>蝴蝶结细肩带背心</v>
      </c>
      <c r="H8090" s="51" t="str">
        <f>IF(IFERROR(VLOOKUP(B8090,总表!A:D,4,0),"露易")=0," ",IFERROR(VLOOKUP(B8090,总表!A:D,4,0),"-"))</f>
        <v>蓝色</v>
      </c>
      <c r="I8090" s="51" t="str">
        <f t="shared" si="507"/>
        <v>蓝色</v>
      </c>
    </row>
    <row r="8091" spans="1:9">
      <c r="A8091" s="6">
        <v>8090</v>
      </c>
      <c r="B8091" s="47" t="str">
        <f t="shared" si="504"/>
        <v>00001F9A</v>
      </c>
      <c r="C8091" s="47" t="str">
        <f>IFERROR(VLOOKUP(B8091,总表!A:B,2,0),"-")</f>
        <v>上衣</v>
      </c>
      <c r="D8091" s="6" t="str">
        <f t="shared" si="505"/>
        <v>上衣</v>
      </c>
      <c r="E8091" s="6" t="str">
        <f>IFERROR(VLOOKUP(B8091,总表!A:D,3,0),"-")</f>
        <v>刺绣细肩带背心</v>
      </c>
      <c r="F8091" s="6" t="str">
        <f t="shared" si="506"/>
        <v>刺绣细肩带背心</v>
      </c>
      <c r="H8091" s="6" t="str">
        <f>IF(IFERROR(VLOOKUP(B8091,总表!A:D,4,0),"露易")=0," ",IFERROR(VLOOKUP(B8091,总表!A:D,4,0),"-"))</f>
        <v>紫色</v>
      </c>
      <c r="I8091" s="6" t="str">
        <f t="shared" si="507"/>
        <v>紫色</v>
      </c>
    </row>
    <row r="8092" spans="1:9">
      <c r="A8092" s="6">
        <v>8091</v>
      </c>
      <c r="B8092" s="47" t="str">
        <f t="shared" si="504"/>
        <v>00001F9B</v>
      </c>
      <c r="C8092" s="47" t="str">
        <f>IFERROR(VLOOKUP(B8092,总表!A:B,2,0),"-")</f>
        <v>上衣</v>
      </c>
      <c r="D8092" s="6" t="str">
        <f t="shared" si="505"/>
        <v>上衣</v>
      </c>
      <c r="E8092" s="6" t="str">
        <f>IFERROR(VLOOKUP(B8092,总表!A:D,3,0),"-")</f>
        <v>刺绣细肩带背心</v>
      </c>
      <c r="F8092" s="6" t="str">
        <f t="shared" si="506"/>
        <v>刺绣细肩带背心</v>
      </c>
      <c r="H8092" s="51" t="str">
        <f>IF(IFERROR(VLOOKUP(B8092,总表!A:D,4,0),"露易")=0," ",IFERROR(VLOOKUP(B8092,总表!A:D,4,0),"-"))</f>
        <v>蓝色</v>
      </c>
      <c r="I8092" s="51" t="str">
        <f t="shared" si="507"/>
        <v>蓝色</v>
      </c>
    </row>
    <row r="8093" spans="1:9">
      <c r="A8093" s="6">
        <v>8092</v>
      </c>
      <c r="B8093" s="47" t="str">
        <f t="shared" si="504"/>
        <v>00001F9C</v>
      </c>
      <c r="C8093" s="47" t="str">
        <f>IFERROR(VLOOKUP(B8093,总表!A:B,2,0),"-")</f>
        <v>上衣</v>
      </c>
      <c r="D8093" s="6" t="str">
        <f t="shared" si="505"/>
        <v>上衣</v>
      </c>
      <c r="E8093" s="6" t="str">
        <f>IFERROR(VLOOKUP(B8093,总表!A:D,3,0),"-")</f>
        <v>刺绣细肩带背心</v>
      </c>
      <c r="F8093" s="6" t="str">
        <f t="shared" si="506"/>
        <v>刺绣细肩带背心</v>
      </c>
      <c r="H8093" s="6" t="str">
        <f>IF(IFERROR(VLOOKUP(B8093,总表!A:D,4,0),"露易")=0," ",IFERROR(VLOOKUP(B8093,总表!A:D,4,0),"-"))</f>
        <v>粉红</v>
      </c>
      <c r="I8093" s="6" t="str">
        <f t="shared" si="507"/>
        <v>粉红</v>
      </c>
    </row>
    <row r="8094" spans="1:9">
      <c r="A8094" s="6">
        <v>8093</v>
      </c>
      <c r="B8094" s="47" t="str">
        <f t="shared" si="504"/>
        <v>00001F9D</v>
      </c>
      <c r="C8094" s="47" t="str">
        <f>IFERROR(VLOOKUP(B8094,总表!A:B,2,0),"-")</f>
        <v>上衣</v>
      </c>
      <c r="D8094" s="6" t="str">
        <f t="shared" si="505"/>
        <v>上衣</v>
      </c>
      <c r="E8094" s="6" t="str">
        <f>IFERROR(VLOOKUP(B8094,总表!A:D,3,0),"-")</f>
        <v>刺绣细肩带背心</v>
      </c>
      <c r="F8094" s="6" t="str">
        <f t="shared" si="506"/>
        <v>刺绣细肩带背心</v>
      </c>
      <c r="H8094" s="51" t="str">
        <f>IF(IFERROR(VLOOKUP(B8094,总表!A:D,4,0),"露易")=0," ",IFERROR(VLOOKUP(B8094,总表!A:D,4,0),"-"))</f>
        <v>绿色</v>
      </c>
      <c r="I8094" s="51" t="str">
        <f t="shared" si="507"/>
        <v>绿色</v>
      </c>
    </row>
    <row r="8095" spans="1:9">
      <c r="A8095" s="6">
        <v>8094</v>
      </c>
      <c r="B8095" s="47" t="str">
        <f t="shared" si="504"/>
        <v>00001F9E</v>
      </c>
      <c r="C8095" s="47" t="str">
        <f>IFERROR(VLOOKUP(B8095,总表!A:B,2,0),"-")</f>
        <v>上衣</v>
      </c>
      <c r="D8095" s="6" t="str">
        <f t="shared" si="505"/>
        <v>上衣</v>
      </c>
      <c r="E8095" s="6" t="str">
        <f>IFERROR(VLOOKUP(B8095,总表!A:D,3,0),"-")</f>
        <v>刺绣细肩带背心</v>
      </c>
      <c r="F8095" s="6" t="str">
        <f t="shared" si="506"/>
        <v>刺绣细肩带背心</v>
      </c>
      <c r="H8095" s="6" t="str">
        <f>IF(IFERROR(VLOOKUP(B8095,总表!A:D,4,0),"露易")=0," ",IFERROR(VLOOKUP(B8095,总表!A:D,4,0),"-"))</f>
        <v>米色</v>
      </c>
      <c r="I8095" s="6" t="str">
        <f t="shared" si="507"/>
        <v>米色</v>
      </c>
    </row>
    <row r="8096" spans="1:9">
      <c r="A8096" s="6">
        <v>8095</v>
      </c>
      <c r="B8096" s="47" t="str">
        <f t="shared" si="504"/>
        <v>00001F9F</v>
      </c>
      <c r="C8096" s="47" t="str">
        <f>IFERROR(VLOOKUP(B8096,总表!A:B,2,0),"-")</f>
        <v>上衣</v>
      </c>
      <c r="D8096" s="6" t="str">
        <f t="shared" si="505"/>
        <v>上衣</v>
      </c>
      <c r="E8096" s="6" t="str">
        <f>IFERROR(VLOOKUP(B8096,总表!A:D,3,0),"-")</f>
        <v>刺绣细肩带背心</v>
      </c>
      <c r="F8096" s="6" t="str">
        <f t="shared" si="506"/>
        <v>刺绣细肩带背心</v>
      </c>
      <c r="H8096" s="6" t="str">
        <f>IF(IFERROR(VLOOKUP(B8096,总表!A:D,4,0),"露易")=0," ",IFERROR(VLOOKUP(B8096,总表!A:D,4,0),"-"))</f>
        <v>海军蓝</v>
      </c>
      <c r="I8096" s="6" t="str">
        <f t="shared" si="507"/>
        <v>海军蓝</v>
      </c>
    </row>
    <row r="8097" spans="1:9">
      <c r="A8097" s="6">
        <v>8096</v>
      </c>
      <c r="B8097" s="47" t="str">
        <f t="shared" si="504"/>
        <v>00001FA0</v>
      </c>
      <c r="C8097" s="50" t="str">
        <f>IFERROR(VLOOKUP(B8097,总表!A:B,2,0),"-")</f>
        <v>摆设类</v>
      </c>
      <c r="D8097" s="51" t="str">
        <f t="shared" si="505"/>
        <v>摆设类</v>
      </c>
      <c r="E8097" s="6" t="str">
        <f>IFERROR(VLOOKUP(B8097,总表!A:D,3,0),"-")</f>
        <v>唱片箱</v>
      </c>
      <c r="F8097" s="6" t="str">
        <f t="shared" si="506"/>
        <v>唱片箱</v>
      </c>
      <c r="H8097" s="6" t="str">
        <f>IF(IFERROR(VLOOKUP(B8097,总表!A:D,4,0),"露易")=0," ",IFERROR(VLOOKUP(B8097,总表!A:D,4,0),"-"))</f>
        <v> </v>
      </c>
      <c r="I8097" s="6" t="str">
        <f t="shared" si="507"/>
        <v> </v>
      </c>
    </row>
    <row r="8098" spans="1:9">
      <c r="A8098" s="6">
        <v>8097</v>
      </c>
      <c r="B8098" s="47" t="str">
        <f t="shared" si="504"/>
        <v>00001FA1</v>
      </c>
      <c r="C8098" s="47" t="str">
        <f>IFERROR(VLOOKUP(B8098,总表!A:B,2,0),"-")</f>
        <v>上衣</v>
      </c>
      <c r="D8098" s="6" t="str">
        <f t="shared" si="505"/>
        <v>上衣</v>
      </c>
      <c r="E8098" s="6" t="str">
        <f>IFERROR(VLOOKUP(B8098,总表!A:D,3,0),"-")</f>
        <v>喜剧演员服</v>
      </c>
      <c r="F8098" s="6" t="str">
        <f t="shared" si="506"/>
        <v>喜剧演员服</v>
      </c>
      <c r="H8098" s="51" t="str">
        <f>IF(IFERROR(VLOOKUP(B8098,总表!A:D,4,0),"露易")=0," ",IFERROR(VLOOKUP(B8098,总表!A:D,4,0),"-"))</f>
        <v>蓝色</v>
      </c>
      <c r="I8098" s="51" t="str">
        <f t="shared" si="507"/>
        <v>蓝色</v>
      </c>
    </row>
    <row r="8099" spans="1:9">
      <c r="A8099" s="6">
        <v>8098</v>
      </c>
      <c r="B8099" s="47" t="str">
        <f t="shared" si="504"/>
        <v>00001FA2</v>
      </c>
      <c r="C8099" s="47" t="str">
        <f>IFERROR(VLOOKUP(B8099,总表!A:B,2,0),"-")</f>
        <v>上衣</v>
      </c>
      <c r="D8099" s="6" t="str">
        <f t="shared" si="505"/>
        <v>上衣</v>
      </c>
      <c r="E8099" s="6" t="str">
        <f>IFERROR(VLOOKUP(B8099,总表!A:D,3,0),"-")</f>
        <v>喜剧演员服</v>
      </c>
      <c r="F8099" s="6" t="str">
        <f t="shared" si="506"/>
        <v>喜剧演员服</v>
      </c>
      <c r="H8099" s="51" t="str">
        <f>IF(IFERROR(VLOOKUP(B8099,总表!A:D,4,0),"露易")=0," ",IFERROR(VLOOKUP(B8099,总表!A:D,4,0),"-"))</f>
        <v>红色</v>
      </c>
      <c r="I8099" s="51" t="str">
        <f t="shared" si="507"/>
        <v>红色</v>
      </c>
    </row>
    <row r="8100" spans="1:9">
      <c r="A8100" s="6">
        <v>8099</v>
      </c>
      <c r="B8100" s="47" t="str">
        <f t="shared" si="504"/>
        <v>00001FA3</v>
      </c>
      <c r="C8100" s="47" t="str">
        <f>IFERROR(VLOOKUP(B8100,总表!A:B,2,0),"-")</f>
        <v>上衣</v>
      </c>
      <c r="D8100" s="6" t="str">
        <f t="shared" si="505"/>
        <v>上衣</v>
      </c>
      <c r="E8100" s="6" t="str">
        <f>IFERROR(VLOOKUP(B8100,总表!A:D,3,0),"-")</f>
        <v>喜剧演员服</v>
      </c>
      <c r="F8100" s="6" t="str">
        <f t="shared" si="506"/>
        <v>喜剧演员服</v>
      </c>
      <c r="H8100" s="6" t="str">
        <f>IF(IFERROR(VLOOKUP(B8100,总表!A:D,4,0),"露易")=0," ",IFERROR(VLOOKUP(B8100,总表!A:D,4,0),"-"))</f>
        <v>黄色</v>
      </c>
      <c r="I8100" s="6" t="str">
        <f t="shared" si="507"/>
        <v>黄色</v>
      </c>
    </row>
    <row r="8101" spans="1:9">
      <c r="A8101" s="6">
        <v>8100</v>
      </c>
      <c r="B8101" s="47" t="str">
        <f t="shared" si="504"/>
        <v>00001FA4</v>
      </c>
      <c r="C8101" s="47" t="str">
        <f>IFERROR(VLOOKUP(B8101,总表!A:B,2,0),"-")</f>
        <v>上衣</v>
      </c>
      <c r="D8101" s="6" t="str">
        <f t="shared" si="505"/>
        <v>上衣</v>
      </c>
      <c r="E8101" s="6" t="str">
        <f>IFERROR(VLOOKUP(B8101,总表!A:D,3,0),"-")</f>
        <v>喜剧演员服</v>
      </c>
      <c r="F8101" s="6" t="str">
        <f t="shared" si="506"/>
        <v>喜剧演员服</v>
      </c>
      <c r="H8101" s="51" t="str">
        <f>IF(IFERROR(VLOOKUP(B8101,总表!A:D,4,0),"露易")=0," ",IFERROR(VLOOKUP(B8101,总表!A:D,4,0),"-"))</f>
        <v>绿色</v>
      </c>
      <c r="I8101" s="51" t="str">
        <f t="shared" si="507"/>
        <v>绿色</v>
      </c>
    </row>
    <row r="8102" spans="1:9">
      <c r="A8102" s="6">
        <v>8101</v>
      </c>
      <c r="B8102" s="47" t="str">
        <f t="shared" si="504"/>
        <v>00001FA5</v>
      </c>
      <c r="C8102" s="47" t="str">
        <f>IFERROR(VLOOKUP(B8102,总表!A:B,2,0),"-")</f>
        <v>上衣</v>
      </c>
      <c r="D8102" s="6" t="str">
        <f t="shared" si="505"/>
        <v>上衣</v>
      </c>
      <c r="E8102" s="6" t="str">
        <f>IFERROR(VLOOKUP(B8102,总表!A:D,3,0),"-")</f>
        <v>喜剧演员服</v>
      </c>
      <c r="F8102" s="6" t="str">
        <f t="shared" si="506"/>
        <v>喜剧演员服</v>
      </c>
      <c r="H8102" s="6" t="str">
        <f>IF(IFERROR(VLOOKUP(B8102,总表!A:D,4,0),"露易")=0," ",IFERROR(VLOOKUP(B8102,总表!A:D,4,0),"-"))</f>
        <v>紫色</v>
      </c>
      <c r="I8102" s="6" t="str">
        <f t="shared" si="507"/>
        <v>紫色</v>
      </c>
    </row>
    <row r="8103" spans="1:9">
      <c r="A8103" s="6">
        <v>8102</v>
      </c>
      <c r="B8103" s="47" t="str">
        <f t="shared" si="504"/>
        <v>00001FA6</v>
      </c>
      <c r="C8103" s="47" t="str">
        <f>IFERROR(VLOOKUP(B8103,总表!A:B,2,0),"-")</f>
        <v>上衣</v>
      </c>
      <c r="D8103" s="6" t="str">
        <f t="shared" si="505"/>
        <v>上衣</v>
      </c>
      <c r="E8103" s="6" t="str">
        <f>IFERROR(VLOOKUP(B8103,总表!A:D,3,0),"-")</f>
        <v>喜剧演员服</v>
      </c>
      <c r="F8103" s="6" t="str">
        <f t="shared" si="506"/>
        <v>喜剧演员服</v>
      </c>
      <c r="H8103" s="6" t="str">
        <f>IF(IFERROR(VLOOKUP(B8103,总表!A:D,4,0),"露易")=0," ",IFERROR(VLOOKUP(B8103,总表!A:D,4,0),"-"))</f>
        <v>祖母绿</v>
      </c>
      <c r="I8103" s="6" t="str">
        <f t="shared" si="507"/>
        <v>祖母绿</v>
      </c>
    </row>
    <row r="8104" spans="1:9">
      <c r="A8104" s="6">
        <v>8103</v>
      </c>
      <c r="B8104" s="47" t="str">
        <f t="shared" si="504"/>
        <v>00001FA7</v>
      </c>
      <c r="C8104" s="47" t="str">
        <f>IFERROR(VLOOKUP(B8104,总表!A:B,2,0),"-")</f>
        <v>上衣</v>
      </c>
      <c r="D8104" s="6" t="str">
        <f t="shared" si="505"/>
        <v>上衣</v>
      </c>
      <c r="E8104" s="6" t="str">
        <f>IFERROR(VLOOKUP(B8104,总表!A:D,3,0),"-")</f>
        <v>喜剧演员服</v>
      </c>
      <c r="F8104" s="6" t="str">
        <f t="shared" si="506"/>
        <v>喜剧演员服</v>
      </c>
      <c r="H8104" s="6" t="str">
        <f>IF(IFERROR(VLOOKUP(B8104,总表!A:D,4,0),"露易")=0," ",IFERROR(VLOOKUP(B8104,总表!A:D,4,0),"-"))</f>
        <v>白色</v>
      </c>
      <c r="I8104" s="6" t="str">
        <f t="shared" si="507"/>
        <v>白色</v>
      </c>
    </row>
    <row r="8105" spans="1:9">
      <c r="A8105" s="6">
        <v>8104</v>
      </c>
      <c r="B8105" s="47" t="str">
        <f t="shared" si="504"/>
        <v>00001FA8</v>
      </c>
      <c r="C8105" s="47" t="str">
        <f>IFERROR(VLOOKUP(B8105,总表!A:B,2,0),"-")</f>
        <v>上衣</v>
      </c>
      <c r="D8105" s="6" t="str">
        <f t="shared" si="505"/>
        <v>上衣</v>
      </c>
      <c r="E8105" s="51" t="str">
        <f>IFERROR(VLOOKUP(B8105,总表!A:D,3,0),"-")</f>
        <v>华丽外套</v>
      </c>
      <c r="F8105" s="51" t="str">
        <f t="shared" si="506"/>
        <v>华丽外套</v>
      </c>
      <c r="H8105" s="6" t="str">
        <f>IF(IFERROR(VLOOKUP(B8105,总表!A:D,4,0),"露易")=0," ",IFERROR(VLOOKUP(B8105,总表!A:D,4,0),"-"))</f>
        <v>黑色</v>
      </c>
      <c r="I8105" s="6" t="str">
        <f t="shared" si="507"/>
        <v>黑色</v>
      </c>
    </row>
    <row r="8106" spans="1:9">
      <c r="A8106" s="6">
        <v>8105</v>
      </c>
      <c r="B8106" s="47" t="str">
        <f t="shared" si="504"/>
        <v>00001FA9</v>
      </c>
      <c r="C8106" s="47" t="str">
        <f>IFERROR(VLOOKUP(B8106,总表!A:B,2,0),"-")</f>
        <v>上衣</v>
      </c>
      <c r="D8106" s="6" t="str">
        <f t="shared" si="505"/>
        <v>上衣</v>
      </c>
      <c r="E8106" s="51" t="str">
        <f>IFERROR(VLOOKUP(B8106,总表!A:D,3,0),"-")</f>
        <v>华丽外套</v>
      </c>
      <c r="F8106" s="51" t="str">
        <f t="shared" si="506"/>
        <v>华丽外套</v>
      </c>
      <c r="H8106" s="6" t="str">
        <f>IF(IFERROR(VLOOKUP(B8106,总表!A:D,4,0),"露易")=0," ",IFERROR(VLOOKUP(B8106,总表!A:D,4,0),"-"))</f>
        <v>紫色</v>
      </c>
      <c r="I8106" s="6" t="str">
        <f t="shared" si="507"/>
        <v>紫色</v>
      </c>
    </row>
    <row r="8107" spans="1:9">
      <c r="A8107" s="6">
        <v>8106</v>
      </c>
      <c r="B8107" s="47" t="str">
        <f t="shared" si="504"/>
        <v>00001FAA</v>
      </c>
      <c r="C8107" s="47" t="str">
        <f>IFERROR(VLOOKUP(B8107,总表!A:B,2,0),"-")</f>
        <v>上衣</v>
      </c>
      <c r="D8107" s="6" t="str">
        <f t="shared" si="505"/>
        <v>上衣</v>
      </c>
      <c r="E8107" s="51" t="str">
        <f>IFERROR(VLOOKUP(B8107,总表!A:D,3,0),"-")</f>
        <v>华丽外套</v>
      </c>
      <c r="F8107" s="51" t="str">
        <f t="shared" si="506"/>
        <v>华丽外套</v>
      </c>
      <c r="H8107" s="6" t="str">
        <f>IF(IFERROR(VLOOKUP(B8107,总表!A:D,4,0),"露易")=0," ",IFERROR(VLOOKUP(B8107,总表!A:D,4,0),"-"))</f>
        <v>酒红色</v>
      </c>
      <c r="I8107" s="6" t="str">
        <f t="shared" si="507"/>
        <v>酒红色</v>
      </c>
    </row>
    <row r="8108" spans="1:9">
      <c r="A8108" s="6">
        <v>8107</v>
      </c>
      <c r="B8108" s="47" t="str">
        <f t="shared" si="504"/>
        <v>00001FAB</v>
      </c>
      <c r="C8108" s="47" t="str">
        <f>IFERROR(VLOOKUP(B8108,总表!A:B,2,0),"-")</f>
        <v>上衣</v>
      </c>
      <c r="D8108" s="6" t="str">
        <f t="shared" si="505"/>
        <v>上衣</v>
      </c>
      <c r="E8108" s="51" t="str">
        <f>IFERROR(VLOOKUP(B8108,总表!A:D,3,0),"-")</f>
        <v>华丽外套</v>
      </c>
      <c r="F8108" s="51" t="str">
        <f t="shared" si="506"/>
        <v>华丽外套</v>
      </c>
      <c r="H8108" s="6" t="str">
        <f>IF(IFERROR(VLOOKUP(B8108,总表!A:D,4,0),"露易")=0," ",IFERROR(VLOOKUP(B8108,总表!A:D,4,0),"-"))</f>
        <v>祖母绿</v>
      </c>
      <c r="I8108" s="6" t="str">
        <f t="shared" si="507"/>
        <v>祖母绿</v>
      </c>
    </row>
    <row r="8109" spans="1:9">
      <c r="A8109" s="6">
        <v>8108</v>
      </c>
      <c r="B8109" s="47" t="str">
        <f t="shared" si="504"/>
        <v>00001FAC</v>
      </c>
      <c r="C8109" s="47" t="str">
        <f>IFERROR(VLOOKUP(B8109,总表!A:B,2,0),"-")</f>
        <v>上衣</v>
      </c>
      <c r="D8109" s="6" t="str">
        <f t="shared" si="505"/>
        <v>上衣</v>
      </c>
      <c r="E8109" s="51" t="str">
        <f>IFERROR(VLOOKUP(B8109,总表!A:D,3,0),"-")</f>
        <v>华丽外套</v>
      </c>
      <c r="F8109" s="51" t="str">
        <f t="shared" si="506"/>
        <v>华丽外套</v>
      </c>
      <c r="H8109" s="6" t="str">
        <f>IF(IFERROR(VLOOKUP(B8109,总表!A:D,4,0),"露易")=0," ",IFERROR(VLOOKUP(B8109,总表!A:D,4,0),"-"))</f>
        <v>黄色</v>
      </c>
      <c r="I8109" s="6" t="str">
        <f t="shared" si="507"/>
        <v>黄色</v>
      </c>
    </row>
    <row r="8110" spans="1:9">
      <c r="A8110" s="6">
        <v>8109</v>
      </c>
      <c r="B8110" s="47" t="str">
        <f t="shared" si="504"/>
        <v>00001FAD</v>
      </c>
      <c r="C8110" s="47" t="str">
        <f>IFERROR(VLOOKUP(B8110,总表!A:B,2,0),"-")</f>
        <v>上衣</v>
      </c>
      <c r="D8110" s="6" t="str">
        <f t="shared" si="505"/>
        <v>上衣</v>
      </c>
      <c r="E8110" s="6" t="str">
        <f>IFERROR(VLOOKUP(B8110,总表!A:D,3,0),"-")</f>
        <v>制服外套</v>
      </c>
      <c r="F8110" s="6" t="str">
        <f t="shared" si="506"/>
        <v>制服外套</v>
      </c>
      <c r="H8110" s="6" t="str">
        <f>IF(IFERROR(VLOOKUP(B8110,总表!A:D,4,0),"露易")=0," ",IFERROR(VLOOKUP(B8110,总表!A:D,4,0),"-"))</f>
        <v>海军蓝</v>
      </c>
      <c r="I8110" s="6" t="str">
        <f t="shared" si="507"/>
        <v>海军蓝</v>
      </c>
    </row>
    <row r="8111" spans="1:9">
      <c r="A8111" s="6">
        <v>8110</v>
      </c>
      <c r="B8111" s="47" t="str">
        <f t="shared" si="504"/>
        <v>00001FAE</v>
      </c>
      <c r="C8111" s="47" t="str">
        <f>IFERROR(VLOOKUP(B8111,总表!A:B,2,0),"-")</f>
        <v>上衣</v>
      </c>
      <c r="D8111" s="6" t="str">
        <f t="shared" si="505"/>
        <v>上衣</v>
      </c>
      <c r="E8111" s="6" t="str">
        <f>IFERROR(VLOOKUP(B8111,总表!A:D,3,0),"-")</f>
        <v>制服外套</v>
      </c>
      <c r="F8111" s="6" t="str">
        <f t="shared" si="506"/>
        <v>制服外套</v>
      </c>
      <c r="H8111" s="6" t="str">
        <f>IF(IFERROR(VLOOKUP(B8111,总表!A:D,4,0),"露易")=0," ",IFERROR(VLOOKUP(B8111,总表!A:D,4,0),"-"))</f>
        <v>米色</v>
      </c>
      <c r="I8111" s="6" t="str">
        <f t="shared" si="507"/>
        <v>米色</v>
      </c>
    </row>
    <row r="8112" spans="1:9">
      <c r="A8112" s="6">
        <v>8111</v>
      </c>
      <c r="B8112" s="47" t="str">
        <f t="shared" si="504"/>
        <v>00001FAF</v>
      </c>
      <c r="C8112" s="47" t="str">
        <f>IFERROR(VLOOKUP(B8112,总表!A:B,2,0),"-")</f>
        <v>上衣</v>
      </c>
      <c r="D8112" s="6" t="str">
        <f t="shared" si="505"/>
        <v>上衣</v>
      </c>
      <c r="E8112" s="6" t="str">
        <f>IFERROR(VLOOKUP(B8112,总表!A:D,3,0),"-")</f>
        <v>制服外套</v>
      </c>
      <c r="F8112" s="6" t="str">
        <f t="shared" si="506"/>
        <v>制服外套</v>
      </c>
      <c r="H8112" s="6" t="str">
        <f>IF(IFERROR(VLOOKUP(B8112,总表!A:D,4,0),"露易")=0," ",IFERROR(VLOOKUP(B8112,总表!A:D,4,0),"-"))</f>
        <v>酒红色</v>
      </c>
      <c r="I8112" s="6" t="str">
        <f t="shared" si="507"/>
        <v>酒红色</v>
      </c>
    </row>
    <row r="8113" spans="1:9">
      <c r="A8113" s="6">
        <v>8112</v>
      </c>
      <c r="B8113" s="47" t="str">
        <f t="shared" si="504"/>
        <v>00001FB0</v>
      </c>
      <c r="C8113" s="50" t="str">
        <f>IFERROR(VLOOKUP(B8113,总表!A:B,2,0),"-")</f>
        <v>连衣套装</v>
      </c>
      <c r="D8113" s="51" t="str">
        <f t="shared" si="505"/>
        <v>连衣套装</v>
      </c>
      <c r="E8113" s="6" t="str">
        <f>IFERROR(VLOOKUP(B8113,总表!A:D,3,0),"-")</f>
        <v>空乘制服</v>
      </c>
      <c r="F8113" s="6" t="str">
        <f t="shared" si="506"/>
        <v>空乘制服</v>
      </c>
      <c r="H8113" s="6" t="str">
        <f>IF(IFERROR(VLOOKUP(B8113,总表!A:D,4,0),"露易")=0," ",IFERROR(VLOOKUP(B8113,总表!A:D,4,0),"-"))</f>
        <v>黑色</v>
      </c>
      <c r="I8113" s="6" t="str">
        <f t="shared" si="507"/>
        <v>黑色</v>
      </c>
    </row>
    <row r="8114" spans="1:9">
      <c r="A8114" s="6">
        <v>8113</v>
      </c>
      <c r="B8114" s="47" t="str">
        <f t="shared" si="504"/>
        <v>00001FB1</v>
      </c>
      <c r="C8114" s="50" t="str">
        <f>IFERROR(VLOOKUP(B8114,总表!A:B,2,0),"-")</f>
        <v>连衣套装</v>
      </c>
      <c r="D8114" s="51" t="str">
        <f t="shared" si="505"/>
        <v>连衣套装</v>
      </c>
      <c r="E8114" s="6" t="str">
        <f>IFERROR(VLOOKUP(B8114,总表!A:D,3,0),"-")</f>
        <v>空乘制服</v>
      </c>
      <c r="F8114" s="6" t="str">
        <f t="shared" si="506"/>
        <v>空乘制服</v>
      </c>
      <c r="H8114" s="6" t="str">
        <f>IF(IFERROR(VLOOKUP(B8114,总表!A:D,4,0),"露易")=0," ",IFERROR(VLOOKUP(B8114,总表!A:D,4,0),"-"))</f>
        <v>浅蓝色</v>
      </c>
      <c r="I8114" s="6" t="str">
        <f t="shared" si="507"/>
        <v>浅蓝色</v>
      </c>
    </row>
    <row r="8115" spans="1:9">
      <c r="A8115" s="6">
        <v>8114</v>
      </c>
      <c r="B8115" s="47" t="str">
        <f t="shared" si="504"/>
        <v>00001FB2</v>
      </c>
      <c r="C8115" s="50" t="str">
        <f>IFERROR(VLOOKUP(B8115,总表!A:B,2,0),"-")</f>
        <v>连衣套装</v>
      </c>
      <c r="D8115" s="51" t="str">
        <f t="shared" si="505"/>
        <v>连衣套装</v>
      </c>
      <c r="E8115" s="6" t="str">
        <f>IFERROR(VLOOKUP(B8115,总表!A:D,3,0),"-")</f>
        <v>空乘制服</v>
      </c>
      <c r="F8115" s="6" t="str">
        <f t="shared" si="506"/>
        <v>空乘制服</v>
      </c>
      <c r="H8115" s="51" t="str">
        <f>IF(IFERROR(VLOOKUP(B8115,总表!A:D,4,0),"露易")=0," ",IFERROR(VLOOKUP(B8115,总表!A:D,4,0),"-"))</f>
        <v>红色</v>
      </c>
      <c r="I8115" s="51" t="str">
        <f t="shared" si="507"/>
        <v>红色</v>
      </c>
    </row>
    <row r="8116" spans="1:9">
      <c r="A8116" s="6">
        <v>8115</v>
      </c>
      <c r="B8116" s="47" t="str">
        <f t="shared" si="504"/>
        <v>00001FB3</v>
      </c>
      <c r="C8116" s="50" t="str">
        <f>IFERROR(VLOOKUP(B8116,总表!A:B,2,0),"-")</f>
        <v>连衣套装</v>
      </c>
      <c r="D8116" s="51" t="str">
        <f t="shared" si="505"/>
        <v>连衣套装</v>
      </c>
      <c r="E8116" s="6" t="str">
        <f>IFERROR(VLOOKUP(B8116,总表!A:D,3,0),"-")</f>
        <v>空乘制服</v>
      </c>
      <c r="F8116" s="6" t="str">
        <f t="shared" si="506"/>
        <v>空乘制服</v>
      </c>
      <c r="H8116" s="6" t="str">
        <f>IF(IFERROR(VLOOKUP(B8116,总表!A:D,4,0),"露易")=0," ",IFERROR(VLOOKUP(B8116,总表!A:D,4,0),"-"))</f>
        <v>灰色</v>
      </c>
      <c r="I8116" s="6" t="str">
        <f t="shared" si="507"/>
        <v>灰色</v>
      </c>
    </row>
    <row r="8117" spans="1:9">
      <c r="A8117" s="6">
        <v>8116</v>
      </c>
      <c r="B8117" s="47" t="str">
        <f t="shared" si="504"/>
        <v>00001FB4</v>
      </c>
      <c r="C8117" s="47" t="str">
        <f>IFERROR(VLOOKUP(B8117,总表!A:B,2,0),"-")</f>
        <v>上衣</v>
      </c>
      <c r="D8117" s="6" t="str">
        <f t="shared" si="505"/>
        <v>上衣</v>
      </c>
      <c r="E8117" s="6" t="str">
        <f>IFERROR(VLOOKUP(B8117,总表!A:D,3,0),"-")</f>
        <v>配毛衣背心衬衫</v>
      </c>
      <c r="F8117" s="6" t="str">
        <f t="shared" si="506"/>
        <v>配毛衣背心衬衫</v>
      </c>
      <c r="H8117" s="6" t="str">
        <f>IF(IFERROR(VLOOKUP(B8117,总表!A:D,4,0),"露易")=0," ",IFERROR(VLOOKUP(B8117,总表!A:D,4,0),"-"))</f>
        <v>海军蓝</v>
      </c>
      <c r="I8117" s="6" t="str">
        <f t="shared" si="507"/>
        <v>海军蓝</v>
      </c>
    </row>
    <row r="8118" spans="1:9">
      <c r="A8118" s="6">
        <v>8117</v>
      </c>
      <c r="B8118" s="47" t="str">
        <f t="shared" si="504"/>
        <v>00001FB5</v>
      </c>
      <c r="C8118" s="47" t="str">
        <f>IFERROR(VLOOKUP(B8118,总表!A:B,2,0),"-")</f>
        <v>上衣</v>
      </c>
      <c r="D8118" s="6" t="str">
        <f t="shared" si="505"/>
        <v>上衣</v>
      </c>
      <c r="E8118" s="6" t="str">
        <f>IFERROR(VLOOKUP(B8118,总表!A:D,3,0),"-")</f>
        <v>配毛衣背心衬衫</v>
      </c>
      <c r="F8118" s="6" t="str">
        <f t="shared" si="506"/>
        <v>配毛衣背心衬衫</v>
      </c>
      <c r="H8118" s="6" t="str">
        <f>IF(IFERROR(VLOOKUP(B8118,总表!A:D,4,0),"露易")=0," ",IFERROR(VLOOKUP(B8118,总表!A:D,4,0),"-"))</f>
        <v>灰色</v>
      </c>
      <c r="I8118" s="6" t="str">
        <f t="shared" si="507"/>
        <v>灰色</v>
      </c>
    </row>
    <row r="8119" spans="1:9">
      <c r="A8119" s="6">
        <v>8118</v>
      </c>
      <c r="B8119" s="47" t="str">
        <f t="shared" si="504"/>
        <v>00001FB6</v>
      </c>
      <c r="C8119" s="47" t="str">
        <f>IFERROR(VLOOKUP(B8119,总表!A:B,2,0),"-")</f>
        <v>上衣</v>
      </c>
      <c r="D8119" s="6" t="str">
        <f t="shared" si="505"/>
        <v>上衣</v>
      </c>
      <c r="E8119" s="6" t="str">
        <f>IFERROR(VLOOKUP(B8119,总表!A:D,3,0),"-")</f>
        <v>配毛衣背心衬衫</v>
      </c>
      <c r="F8119" s="6" t="str">
        <f t="shared" si="506"/>
        <v>配毛衣背心衬衫</v>
      </c>
      <c r="H8119" s="6" t="str">
        <f>IF(IFERROR(VLOOKUP(B8119,总表!A:D,4,0),"露易")=0," ",IFERROR(VLOOKUP(B8119,总表!A:D,4,0),"-"))</f>
        <v>白色</v>
      </c>
      <c r="I8119" s="6" t="str">
        <f t="shared" si="507"/>
        <v>白色</v>
      </c>
    </row>
    <row r="8120" spans="1:9">
      <c r="A8120" s="6">
        <v>8119</v>
      </c>
      <c r="B8120" s="47" t="str">
        <f t="shared" si="504"/>
        <v>00001FB7</v>
      </c>
      <c r="C8120" s="50" t="str">
        <f>IFERROR(VLOOKUP(B8120,总表!A:B,2,0),"-")</f>
        <v>连衣套装</v>
      </c>
      <c r="D8120" s="51" t="str">
        <f t="shared" si="505"/>
        <v>连衣套装</v>
      </c>
      <c r="E8120" s="6" t="str">
        <f>IFERROR(VLOOKUP(B8120,总表!A:D,3,0),"-")</f>
        <v>机长制服</v>
      </c>
      <c r="F8120" s="6" t="str">
        <f t="shared" si="506"/>
        <v>机长制服</v>
      </c>
      <c r="H8120" s="6" t="str">
        <f>IF(IFERROR(VLOOKUP(B8120,总表!A:D,4,0),"露易")=0," ",IFERROR(VLOOKUP(B8120,总表!A:D,4,0),"-"))</f>
        <v>黑色</v>
      </c>
      <c r="I8120" s="6" t="str">
        <f t="shared" si="507"/>
        <v>黑色</v>
      </c>
    </row>
    <row r="8121" spans="1:9">
      <c r="A8121" s="6">
        <v>8120</v>
      </c>
      <c r="B8121" s="47" t="str">
        <f t="shared" si="504"/>
        <v>00001FB8</v>
      </c>
      <c r="C8121" s="50" t="str">
        <f>IFERROR(VLOOKUP(B8121,总表!A:B,2,0),"-")</f>
        <v>连衣套装</v>
      </c>
      <c r="D8121" s="51" t="str">
        <f t="shared" si="505"/>
        <v>连衣套装</v>
      </c>
      <c r="E8121" s="6" t="str">
        <f>IFERROR(VLOOKUP(B8121,总表!A:D,3,0),"-")</f>
        <v>机长制服</v>
      </c>
      <c r="F8121" s="6" t="str">
        <f t="shared" si="506"/>
        <v>机长制服</v>
      </c>
      <c r="H8121" s="6" t="str">
        <f>IF(IFERROR(VLOOKUP(B8121,总表!A:D,4,0),"露易")=0," ",IFERROR(VLOOKUP(B8121,总表!A:D,4,0),"-"))</f>
        <v>浅蓝色</v>
      </c>
      <c r="I8121" s="6" t="str">
        <f t="shared" si="507"/>
        <v>浅蓝色</v>
      </c>
    </row>
    <row r="8122" spans="1:9">
      <c r="A8122" s="6">
        <v>8121</v>
      </c>
      <c r="B8122" s="47" t="str">
        <f t="shared" si="504"/>
        <v>00001FB9</v>
      </c>
      <c r="C8122" s="47" t="str">
        <f>IFERROR(VLOOKUP(B8122,总表!A:B,2,0),"-")</f>
        <v>上衣</v>
      </c>
      <c r="D8122" s="6" t="str">
        <f t="shared" si="505"/>
        <v>上衣</v>
      </c>
      <c r="E8122" s="6" t="str">
        <f>IFERROR(VLOOKUP(B8122,总表!A:D,3,0),"-")</f>
        <v>粗花呢外套</v>
      </c>
      <c r="F8122" s="6" t="str">
        <f t="shared" si="506"/>
        <v>粗花呢外套</v>
      </c>
      <c r="H8122" s="51" t="str">
        <f>IF(IFERROR(VLOOKUP(B8122,总表!A:D,4,0),"露易")=0," ",IFERROR(VLOOKUP(B8122,总表!A:D,4,0),"-"))</f>
        <v>蓝色</v>
      </c>
      <c r="I8122" s="51" t="str">
        <f t="shared" si="507"/>
        <v>蓝色</v>
      </c>
    </row>
    <row r="8123" spans="1:9">
      <c r="A8123" s="6">
        <v>8122</v>
      </c>
      <c r="B8123" s="47" t="str">
        <f t="shared" si="504"/>
        <v>00001FBA</v>
      </c>
      <c r="C8123" s="47" t="str">
        <f>IFERROR(VLOOKUP(B8123,总表!A:B,2,0),"-")</f>
        <v>上衣</v>
      </c>
      <c r="D8123" s="6" t="str">
        <f t="shared" si="505"/>
        <v>上衣</v>
      </c>
      <c r="E8123" s="6" t="str">
        <f>IFERROR(VLOOKUP(B8123,总表!A:D,3,0),"-")</f>
        <v>粗花呢外套</v>
      </c>
      <c r="F8123" s="6" t="str">
        <f t="shared" si="506"/>
        <v>粗花呢外套</v>
      </c>
      <c r="H8123" s="6" t="str">
        <f>IF(IFERROR(VLOOKUP(B8123,总表!A:D,4,0),"露易")=0," ",IFERROR(VLOOKUP(B8123,总表!A:D,4,0),"-"))</f>
        <v>米色</v>
      </c>
      <c r="I8123" s="6" t="str">
        <f t="shared" si="507"/>
        <v>米色</v>
      </c>
    </row>
    <row r="8124" spans="1:9">
      <c r="A8124" s="6">
        <v>8123</v>
      </c>
      <c r="B8124" s="47" t="str">
        <f t="shared" si="504"/>
        <v>00001FBB</v>
      </c>
      <c r="C8124" s="47" t="str">
        <f>IFERROR(VLOOKUP(B8124,总表!A:B,2,0),"-")</f>
        <v>上衣</v>
      </c>
      <c r="D8124" s="6" t="str">
        <f t="shared" si="505"/>
        <v>上衣</v>
      </c>
      <c r="E8124" s="6" t="str">
        <f>IFERROR(VLOOKUP(B8124,总表!A:D,3,0),"-")</f>
        <v>粗花呢外套</v>
      </c>
      <c r="F8124" s="6" t="str">
        <f t="shared" si="506"/>
        <v>粗花呢外套</v>
      </c>
      <c r="H8124" s="6" t="str">
        <f>IF(IFERROR(VLOOKUP(B8124,总表!A:D,4,0),"露易")=0," ",IFERROR(VLOOKUP(B8124,总表!A:D,4,0),"-"))</f>
        <v>酒红色</v>
      </c>
      <c r="I8124" s="6" t="str">
        <f t="shared" si="507"/>
        <v>酒红色</v>
      </c>
    </row>
    <row r="8125" spans="1:9">
      <c r="A8125" s="6">
        <v>8124</v>
      </c>
      <c r="B8125" s="47" t="str">
        <f t="shared" si="504"/>
        <v>00001FBC</v>
      </c>
      <c r="C8125" s="47" t="str">
        <f>IFERROR(VLOOKUP(B8125,总表!A:B,2,0),"-")</f>
        <v>上衣</v>
      </c>
      <c r="D8125" s="6" t="str">
        <f t="shared" si="505"/>
        <v>上衣</v>
      </c>
      <c r="E8125" s="6" t="str">
        <f>IFERROR(VLOOKUP(B8125,总表!A:D,3,0),"-")</f>
        <v>粗花呢外套</v>
      </c>
      <c r="F8125" s="6" t="str">
        <f t="shared" si="506"/>
        <v>粗花呢外套</v>
      </c>
      <c r="H8125" s="51" t="str">
        <f>IF(IFERROR(VLOOKUP(B8125,总表!A:D,4,0),"露易")=0," ",IFERROR(VLOOKUP(B8125,总表!A:D,4,0),"-"))</f>
        <v>绿色</v>
      </c>
      <c r="I8125" s="51" t="str">
        <f t="shared" si="507"/>
        <v>绿色</v>
      </c>
    </row>
    <row r="8126" spans="1:9">
      <c r="A8126" s="6">
        <v>8125</v>
      </c>
      <c r="B8126" s="47" t="str">
        <f t="shared" si="504"/>
        <v>00001FBD</v>
      </c>
      <c r="C8126" s="47" t="str">
        <f>IFERROR(VLOOKUP(B8126,总表!A:B,2,0),"-")</f>
        <v>上衣</v>
      </c>
      <c r="D8126" s="6" t="str">
        <f t="shared" si="505"/>
        <v>上衣</v>
      </c>
      <c r="E8126" s="6" t="str">
        <f>IFERROR(VLOOKUP(B8126,总表!A:D,3,0),"-")</f>
        <v>粗花呢外套</v>
      </c>
      <c r="F8126" s="6" t="str">
        <f t="shared" si="506"/>
        <v>粗花呢外套</v>
      </c>
      <c r="H8126" s="6" t="str">
        <f>IF(IFERROR(VLOOKUP(B8126,总表!A:D,4,0),"露易")=0," ",IFERROR(VLOOKUP(B8126,总表!A:D,4,0),"-"))</f>
        <v>粉红</v>
      </c>
      <c r="I8126" s="6" t="str">
        <f t="shared" si="507"/>
        <v>粉红</v>
      </c>
    </row>
    <row r="8127" spans="1:9">
      <c r="A8127" s="6">
        <v>8126</v>
      </c>
      <c r="B8127" s="47" t="str">
        <f t="shared" si="504"/>
        <v>00001FBE</v>
      </c>
      <c r="C8127" s="50" t="str">
        <f>IFERROR(VLOOKUP(B8127,总表!A:B,2,0),"-")</f>
        <v>连衣套装</v>
      </c>
      <c r="D8127" s="51" t="str">
        <f t="shared" si="505"/>
        <v>连衣套装</v>
      </c>
      <c r="E8127" s="51" t="str">
        <f>IFERROR(VLOOKUP(B8127,总表!A:D,3,0),"-")</f>
        <v>罗马传统服装</v>
      </c>
      <c r="F8127" s="51" t="str">
        <f t="shared" si="506"/>
        <v>罗马传统服装</v>
      </c>
      <c r="H8127" s="6" t="str">
        <f>IF(IFERROR(VLOOKUP(B8127,总表!A:D,4,0),"露易")=0," ",IFERROR(VLOOKUP(B8127,总表!A:D,4,0),"-"))</f>
        <v>紫色</v>
      </c>
      <c r="I8127" s="6" t="str">
        <f t="shared" si="507"/>
        <v>紫色</v>
      </c>
    </row>
    <row r="8128" spans="1:9">
      <c r="A8128" s="6">
        <v>8127</v>
      </c>
      <c r="B8128" s="47" t="str">
        <f t="shared" si="504"/>
        <v>00001FBF</v>
      </c>
      <c r="C8128" s="50" t="str">
        <f>IFERROR(VLOOKUP(B8128,总表!A:B,2,0),"-")</f>
        <v>连衣套装</v>
      </c>
      <c r="D8128" s="51" t="str">
        <f t="shared" si="505"/>
        <v>连衣套装</v>
      </c>
      <c r="E8128" s="6" t="str">
        <f>IFERROR(VLOOKUP(B8128,总表!A:D,3,0),"-")</f>
        <v>妖精裙</v>
      </c>
      <c r="F8128" s="6" t="str">
        <f t="shared" si="506"/>
        <v>妖精裙</v>
      </c>
      <c r="H8128" s="6" t="str">
        <f>IF(IFERROR(VLOOKUP(B8128,总表!A:D,4,0),"露易")=0," ",IFERROR(VLOOKUP(B8128,总表!A:D,4,0),"-"))</f>
        <v>粉红</v>
      </c>
      <c r="I8128" s="6" t="str">
        <f t="shared" si="507"/>
        <v>粉红</v>
      </c>
    </row>
    <row r="8129" spans="1:9">
      <c r="A8129" s="6">
        <v>8128</v>
      </c>
      <c r="B8129" s="47" t="str">
        <f t="shared" si="504"/>
        <v>00001FC0</v>
      </c>
      <c r="C8129" s="50" t="str">
        <f>IFERROR(VLOOKUP(B8129,总表!A:B,2,0),"-")</f>
        <v>连衣套装</v>
      </c>
      <c r="D8129" s="51" t="str">
        <f t="shared" si="505"/>
        <v>连衣套装</v>
      </c>
      <c r="E8129" s="6" t="str">
        <f>IFERROR(VLOOKUP(B8129,总表!A:D,3,0),"-")</f>
        <v>妖精裙</v>
      </c>
      <c r="F8129" s="6" t="str">
        <f t="shared" si="506"/>
        <v>妖精裙</v>
      </c>
      <c r="H8129" s="6" t="str">
        <f>IF(IFERROR(VLOOKUP(B8129,总表!A:D,4,0),"露易")=0," ",IFERROR(VLOOKUP(B8129,总表!A:D,4,0),"-"))</f>
        <v>黄色</v>
      </c>
      <c r="I8129" s="6" t="str">
        <f t="shared" si="507"/>
        <v>黄色</v>
      </c>
    </row>
    <row r="8130" spans="1:9">
      <c r="A8130" s="6">
        <v>8129</v>
      </c>
      <c r="B8130" s="47" t="str">
        <f t="shared" ref="B8130:B8193" si="508">DEC2HEX(ROW(A8129),8)</f>
        <v>00001FC1</v>
      </c>
      <c r="C8130" s="50" t="str">
        <f>IFERROR(VLOOKUP(B8130,总表!A:B,2,0),"-")</f>
        <v>连衣套装</v>
      </c>
      <c r="D8130" s="51" t="str">
        <f t="shared" ref="D8130:D8193" si="509">C8130</f>
        <v>连衣套装</v>
      </c>
      <c r="E8130" s="6" t="str">
        <f>IFERROR(VLOOKUP(B8130,总表!A:D,3,0),"-")</f>
        <v>妖精裙</v>
      </c>
      <c r="F8130" s="6" t="str">
        <f t="shared" ref="F8130:F8193" si="510">E8130</f>
        <v>妖精裙</v>
      </c>
      <c r="H8130" s="6" t="str">
        <f>IF(IFERROR(VLOOKUP(B8130,总表!A:D,4,0),"露易")=0," ",IFERROR(VLOOKUP(B8130,总表!A:D,4,0),"-"))</f>
        <v>薄荷绿</v>
      </c>
      <c r="I8130" s="6" t="str">
        <f t="shared" ref="I8130:I8193" si="511">H8130</f>
        <v>薄荷绿</v>
      </c>
    </row>
    <row r="8131" spans="1:9">
      <c r="A8131" s="6">
        <v>8130</v>
      </c>
      <c r="B8131" s="47" t="str">
        <f t="shared" si="508"/>
        <v>00001FC2</v>
      </c>
      <c r="C8131" s="50" t="str">
        <f>IFERROR(VLOOKUP(B8131,总表!A:B,2,0),"-")</f>
        <v>连衣套装</v>
      </c>
      <c r="D8131" s="51" t="str">
        <f t="shared" si="509"/>
        <v>连衣套装</v>
      </c>
      <c r="E8131" s="6" t="str">
        <f>IFERROR(VLOOKUP(B8131,总表!A:D,3,0),"-")</f>
        <v>妖精裙</v>
      </c>
      <c r="F8131" s="6" t="str">
        <f t="shared" si="510"/>
        <v>妖精裙</v>
      </c>
      <c r="H8131" s="6" t="str">
        <f>IF(IFERROR(VLOOKUP(B8131,总表!A:D,4,0),"露易")=0," ",IFERROR(VLOOKUP(B8131,总表!A:D,4,0),"-"))</f>
        <v>紫色</v>
      </c>
      <c r="I8131" s="6" t="str">
        <f t="shared" si="511"/>
        <v>紫色</v>
      </c>
    </row>
    <row r="8132" spans="1:9">
      <c r="A8132" s="6">
        <v>8131</v>
      </c>
      <c r="B8132" s="47" t="str">
        <f t="shared" si="508"/>
        <v>00001FC3</v>
      </c>
      <c r="C8132" s="50" t="str">
        <f>IFERROR(VLOOKUP(B8132,总表!A:B,2,0),"-")</f>
        <v>连衣套装</v>
      </c>
      <c r="D8132" s="51" t="str">
        <f t="shared" si="509"/>
        <v>连衣套装</v>
      </c>
      <c r="E8132" s="6" t="str">
        <f>IFERROR(VLOOKUP(B8132,总表!A:D,3,0),"-")</f>
        <v>小矮人装</v>
      </c>
      <c r="F8132" s="6" t="str">
        <f t="shared" si="510"/>
        <v>小矮人装</v>
      </c>
      <c r="H8132" s="51" t="str">
        <f>IF(IFERROR(VLOOKUP(B8132,总表!A:D,4,0),"露易")=0," ",IFERROR(VLOOKUP(B8132,总表!A:D,4,0),"-"))</f>
        <v>红色</v>
      </c>
      <c r="I8132" s="51" t="str">
        <f t="shared" si="511"/>
        <v>红色</v>
      </c>
    </row>
    <row r="8133" spans="1:9">
      <c r="A8133" s="6">
        <v>8132</v>
      </c>
      <c r="B8133" s="47" t="str">
        <f t="shared" si="508"/>
        <v>00001FC4</v>
      </c>
      <c r="C8133" s="50" t="str">
        <f>IFERROR(VLOOKUP(B8133,总表!A:B,2,0),"-")</f>
        <v>连衣套装</v>
      </c>
      <c r="D8133" s="51" t="str">
        <f t="shared" si="509"/>
        <v>连衣套装</v>
      </c>
      <c r="E8133" s="6" t="str">
        <f>IFERROR(VLOOKUP(B8133,总表!A:D,3,0),"-")</f>
        <v>小矮人装</v>
      </c>
      <c r="F8133" s="6" t="str">
        <f t="shared" si="510"/>
        <v>小矮人装</v>
      </c>
      <c r="H8133" s="6" t="str">
        <f>IF(IFERROR(VLOOKUP(B8133,总表!A:D,4,0),"露易")=0," ",IFERROR(VLOOKUP(B8133,总表!A:D,4,0),"-"))</f>
        <v>棕色</v>
      </c>
      <c r="I8133" s="6" t="str">
        <f t="shared" si="511"/>
        <v>棕色</v>
      </c>
    </row>
    <row r="8134" spans="1:9">
      <c r="A8134" s="6">
        <v>8133</v>
      </c>
      <c r="B8134" s="47" t="str">
        <f t="shared" si="508"/>
        <v>00001FC5</v>
      </c>
      <c r="C8134" s="50" t="str">
        <f>IFERROR(VLOOKUP(B8134,总表!A:B,2,0),"-")</f>
        <v>连衣套装</v>
      </c>
      <c r="D8134" s="51" t="str">
        <f t="shared" si="509"/>
        <v>连衣套装</v>
      </c>
      <c r="E8134" s="6" t="str">
        <f>IFERROR(VLOOKUP(B8134,总表!A:D,3,0),"-")</f>
        <v>小矮人装</v>
      </c>
      <c r="F8134" s="6" t="str">
        <f t="shared" si="510"/>
        <v>小矮人装</v>
      </c>
      <c r="H8134" s="51" t="str">
        <f>IF(IFERROR(VLOOKUP(B8134,总表!A:D,4,0),"露易")=0," ",IFERROR(VLOOKUP(B8134,总表!A:D,4,0),"-"))</f>
        <v>蓝色</v>
      </c>
      <c r="I8134" s="51" t="str">
        <f t="shared" si="511"/>
        <v>蓝色</v>
      </c>
    </row>
    <row r="8135" spans="1:9">
      <c r="A8135" s="6">
        <v>8134</v>
      </c>
      <c r="B8135" s="47" t="str">
        <f t="shared" si="508"/>
        <v>00001FC6</v>
      </c>
      <c r="C8135" s="50" t="str">
        <f>IFERROR(VLOOKUP(B8135,总表!A:B,2,0),"-")</f>
        <v>连衣套装</v>
      </c>
      <c r="D8135" s="51" t="str">
        <f t="shared" si="509"/>
        <v>连衣套装</v>
      </c>
      <c r="E8135" s="6" t="str">
        <f>IFERROR(VLOOKUP(B8135,总表!A:D,3,0),"-")</f>
        <v>小矮人装</v>
      </c>
      <c r="F8135" s="6" t="str">
        <f t="shared" si="510"/>
        <v>小矮人装</v>
      </c>
      <c r="H8135" s="6" t="str">
        <f>IF(IFERROR(VLOOKUP(B8135,总表!A:D,4,0),"露易")=0," ",IFERROR(VLOOKUP(B8135,总表!A:D,4,0),"-"))</f>
        <v>黄色</v>
      </c>
      <c r="I8135" s="6" t="str">
        <f t="shared" si="511"/>
        <v>黄色</v>
      </c>
    </row>
    <row r="8136" spans="1:9">
      <c r="A8136" s="6">
        <v>8135</v>
      </c>
      <c r="B8136" s="47" t="str">
        <f t="shared" si="508"/>
        <v>00001FC7</v>
      </c>
      <c r="C8136" s="50" t="str">
        <f>IFERROR(VLOOKUP(B8136,总表!A:B,2,0),"-")</f>
        <v>连衣套装</v>
      </c>
      <c r="D8136" s="51" t="str">
        <f t="shared" si="509"/>
        <v>连衣套装</v>
      </c>
      <c r="E8136" s="6" t="str">
        <f>IFERROR(VLOOKUP(B8136,总表!A:D,3,0),"-")</f>
        <v>小矮人装</v>
      </c>
      <c r="F8136" s="6" t="str">
        <f t="shared" si="510"/>
        <v>小矮人装</v>
      </c>
      <c r="H8136" s="6" t="str">
        <f>IF(IFERROR(VLOOKUP(B8136,总表!A:D,4,0),"露易")=0," ",IFERROR(VLOOKUP(B8136,总表!A:D,4,0),"-"))</f>
        <v>粉红</v>
      </c>
      <c r="I8136" s="6" t="str">
        <f t="shared" si="511"/>
        <v>粉红</v>
      </c>
    </row>
    <row r="8137" spans="1:9">
      <c r="A8137" s="6">
        <v>8136</v>
      </c>
      <c r="B8137" s="47" t="str">
        <f t="shared" si="508"/>
        <v>00001FC8</v>
      </c>
      <c r="C8137" s="50" t="str">
        <f>IFERROR(VLOOKUP(B8137,总表!A:B,2,0),"-")</f>
        <v>连衣套装</v>
      </c>
      <c r="D8137" s="51" t="str">
        <f t="shared" si="509"/>
        <v>连衣套装</v>
      </c>
      <c r="E8137" s="6" t="str">
        <f>IFERROR(VLOOKUP(B8137,总表!A:D,3,0),"-")</f>
        <v>小矮人装</v>
      </c>
      <c r="F8137" s="6" t="str">
        <f t="shared" si="510"/>
        <v>小矮人装</v>
      </c>
      <c r="H8137" s="6" t="str">
        <f>IF(IFERROR(VLOOKUP(B8137,总表!A:D,4,0),"露易")=0," ",IFERROR(VLOOKUP(B8137,总表!A:D,4,0),"-"))</f>
        <v>薄荷绿</v>
      </c>
      <c r="I8137" s="6" t="str">
        <f t="shared" si="511"/>
        <v>薄荷绿</v>
      </c>
    </row>
    <row r="8138" spans="1:9">
      <c r="A8138" s="6">
        <v>8137</v>
      </c>
      <c r="B8138" s="47" t="str">
        <f t="shared" si="508"/>
        <v>00001FC9</v>
      </c>
      <c r="C8138" s="50" t="str">
        <f>IFERROR(VLOOKUP(B8138,总表!A:B,2,0),"-")</f>
        <v>连衣套装</v>
      </c>
      <c r="D8138" s="51" t="str">
        <f t="shared" si="509"/>
        <v>连衣套装</v>
      </c>
      <c r="E8138" s="51" t="str">
        <f>IFERROR(VLOOKUP(B8138,总表!A:D,3,0),"-")</f>
        <v>长睡袍</v>
      </c>
      <c r="F8138" s="51" t="str">
        <f t="shared" si="510"/>
        <v>长睡袍</v>
      </c>
      <c r="H8138" s="6" t="str">
        <f>IF(IFERROR(VLOOKUP(B8138,总表!A:D,4,0),"露易")=0," ",IFERROR(VLOOKUP(B8138,总表!A:D,4,0),"-"))</f>
        <v>粉红</v>
      </c>
      <c r="I8138" s="6" t="str">
        <f t="shared" si="511"/>
        <v>粉红</v>
      </c>
    </row>
    <row r="8139" spans="1:9">
      <c r="A8139" s="6">
        <v>8138</v>
      </c>
      <c r="B8139" s="47" t="str">
        <f t="shared" si="508"/>
        <v>00001FCA</v>
      </c>
      <c r="C8139" s="50" t="str">
        <f>IFERROR(VLOOKUP(B8139,总表!A:B,2,0),"-")</f>
        <v>连衣套装</v>
      </c>
      <c r="D8139" s="51" t="str">
        <f t="shared" si="509"/>
        <v>连衣套装</v>
      </c>
      <c r="E8139" s="51" t="str">
        <f>IFERROR(VLOOKUP(B8139,总表!A:D,3,0),"-")</f>
        <v>简朴洋装</v>
      </c>
      <c r="F8139" s="51" t="str">
        <f t="shared" si="510"/>
        <v>简朴洋装</v>
      </c>
      <c r="H8139" s="51" t="str">
        <f>IF(IFERROR(VLOOKUP(B8139,总表!A:D,4,0),"露易")=0," ",IFERROR(VLOOKUP(B8139,总表!A:D,4,0),"-"))</f>
        <v>绿色</v>
      </c>
      <c r="I8139" s="51" t="str">
        <f t="shared" si="511"/>
        <v>绿色</v>
      </c>
    </row>
    <row r="8140" spans="1:9">
      <c r="A8140" s="6">
        <v>8139</v>
      </c>
      <c r="B8140" s="47" t="str">
        <f t="shared" si="508"/>
        <v>00001FCB</v>
      </c>
      <c r="C8140" s="50" t="str">
        <f>IFERROR(VLOOKUP(B8140,总表!A:B,2,0),"-")</f>
        <v>连衣套装</v>
      </c>
      <c r="D8140" s="51" t="str">
        <f t="shared" si="509"/>
        <v>连衣套装</v>
      </c>
      <c r="E8140" s="51" t="str">
        <f>IFERROR(VLOOKUP(B8140,总表!A:D,3,0),"-")</f>
        <v>简朴洋装</v>
      </c>
      <c r="F8140" s="51" t="str">
        <f t="shared" si="510"/>
        <v>简朴洋装</v>
      </c>
      <c r="H8140" s="51" t="str">
        <f>IF(IFERROR(VLOOKUP(B8140,总表!A:D,4,0),"露易")=0," ",IFERROR(VLOOKUP(B8140,总表!A:D,4,0),"-"))</f>
        <v>蓝灰色</v>
      </c>
      <c r="I8140" s="51" t="str">
        <f t="shared" si="511"/>
        <v>蓝灰色</v>
      </c>
    </row>
    <row r="8141" spans="1:9">
      <c r="A8141" s="6">
        <v>8140</v>
      </c>
      <c r="B8141" s="47" t="str">
        <f t="shared" si="508"/>
        <v>00001FCC</v>
      </c>
      <c r="C8141" s="50" t="str">
        <f>IFERROR(VLOOKUP(B8141,总表!A:B,2,0),"-")</f>
        <v>连衣套装</v>
      </c>
      <c r="D8141" s="51" t="str">
        <f t="shared" si="509"/>
        <v>连衣套装</v>
      </c>
      <c r="E8141" s="51" t="str">
        <f>IFERROR(VLOOKUP(B8141,总表!A:D,3,0),"-")</f>
        <v>简朴套装</v>
      </c>
      <c r="F8141" s="51" t="str">
        <f t="shared" si="510"/>
        <v>简朴套装</v>
      </c>
      <c r="H8141" s="51" t="str">
        <f>IF(IFERROR(VLOOKUP(B8141,总表!A:D,4,0),"露易")=0," ",IFERROR(VLOOKUP(B8141,总表!A:D,4,0),"-"))</f>
        <v>绿色</v>
      </c>
      <c r="I8141" s="51" t="str">
        <f t="shared" si="511"/>
        <v>绿色</v>
      </c>
    </row>
    <row r="8142" spans="1:9">
      <c r="A8142" s="6">
        <v>8141</v>
      </c>
      <c r="B8142" s="47" t="str">
        <f t="shared" si="508"/>
        <v>00001FCD</v>
      </c>
      <c r="C8142" s="50" t="str">
        <f>IFERROR(VLOOKUP(B8142,总表!A:B,2,0),"-")</f>
        <v>连衣套装</v>
      </c>
      <c r="D8142" s="51" t="str">
        <f t="shared" si="509"/>
        <v>连衣套装</v>
      </c>
      <c r="E8142" s="51" t="str">
        <f>IFERROR(VLOOKUP(B8142,总表!A:D,3,0),"-")</f>
        <v>简朴套装</v>
      </c>
      <c r="F8142" s="51" t="str">
        <f t="shared" si="510"/>
        <v>简朴套装</v>
      </c>
      <c r="H8142" s="51" t="str">
        <f>IF(IFERROR(VLOOKUP(B8142,总表!A:D,4,0),"露易")=0," ",IFERROR(VLOOKUP(B8142,总表!A:D,4,0),"-"))</f>
        <v>蓝灰色</v>
      </c>
      <c r="I8142" s="51" t="str">
        <f t="shared" si="511"/>
        <v>蓝灰色</v>
      </c>
    </row>
    <row r="8143" spans="1:9">
      <c r="A8143" s="6">
        <v>8142</v>
      </c>
      <c r="B8143" s="47" t="str">
        <f t="shared" si="508"/>
        <v>00001FCE</v>
      </c>
      <c r="C8143" s="50" t="str">
        <f>IFERROR(VLOOKUP(B8143,总表!A:B,2,0),"-")</f>
        <v>连衣套装</v>
      </c>
      <c r="D8143" s="51" t="str">
        <f t="shared" si="509"/>
        <v>连衣套装</v>
      </c>
      <c r="E8143" s="6" t="str">
        <f>IFERROR(VLOOKUP(B8143,总表!A:D,3,0),"-")</f>
        <v>淑女连身裙</v>
      </c>
      <c r="F8143" s="6" t="str">
        <f t="shared" si="510"/>
        <v>淑女连身裙</v>
      </c>
      <c r="H8143" s="51" t="str">
        <f>IF(IFERROR(VLOOKUP(B8143,总表!A:D,4,0),"露易")=0," ",IFERROR(VLOOKUP(B8143,总表!A:D,4,0),"-"))</f>
        <v>蓝色</v>
      </c>
      <c r="I8143" s="51" t="str">
        <f t="shared" si="511"/>
        <v>蓝色</v>
      </c>
    </row>
    <row r="8144" spans="1:9">
      <c r="A8144" s="6">
        <v>8143</v>
      </c>
      <c r="B8144" s="47" t="str">
        <f t="shared" si="508"/>
        <v>00001FCF</v>
      </c>
      <c r="C8144" s="50" t="str">
        <f>IFERROR(VLOOKUP(B8144,总表!A:B,2,0),"-")</f>
        <v>连衣套装</v>
      </c>
      <c r="D8144" s="51" t="str">
        <f t="shared" si="509"/>
        <v>连衣套装</v>
      </c>
      <c r="E8144" s="6" t="str">
        <f>IFERROR(VLOOKUP(B8144,总表!A:D,3,0),"-")</f>
        <v>淑女连身裙</v>
      </c>
      <c r="F8144" s="6" t="str">
        <f t="shared" si="510"/>
        <v>淑女连身裙</v>
      </c>
      <c r="H8144" s="51" t="str">
        <f>IF(IFERROR(VLOOKUP(B8144,总表!A:D,4,0),"露易")=0," ",IFERROR(VLOOKUP(B8144,总表!A:D,4,0),"-"))</f>
        <v>绿色</v>
      </c>
      <c r="I8144" s="51" t="str">
        <f t="shared" si="511"/>
        <v>绿色</v>
      </c>
    </row>
    <row r="8145" spans="1:9">
      <c r="A8145" s="6">
        <v>8144</v>
      </c>
      <c r="B8145" s="47" t="str">
        <f t="shared" si="508"/>
        <v>00001FD0</v>
      </c>
      <c r="C8145" s="50" t="str">
        <f>IFERROR(VLOOKUP(B8145,总表!A:B,2,0),"-")</f>
        <v>连衣套装</v>
      </c>
      <c r="D8145" s="51" t="str">
        <f t="shared" si="509"/>
        <v>连衣套装</v>
      </c>
      <c r="E8145" s="6" t="str">
        <f>IFERROR(VLOOKUP(B8145,总表!A:D,3,0),"-")</f>
        <v>淑女连身裙</v>
      </c>
      <c r="F8145" s="6" t="str">
        <f t="shared" si="510"/>
        <v>淑女连身裙</v>
      </c>
      <c r="H8145" s="6" t="str">
        <f>IF(IFERROR(VLOOKUP(B8145,总表!A:D,4,0),"露易")=0," ",IFERROR(VLOOKUP(B8145,总表!A:D,4,0),"-"))</f>
        <v>酒红色</v>
      </c>
      <c r="I8145" s="6" t="str">
        <f t="shared" si="511"/>
        <v>酒红色</v>
      </c>
    </row>
    <row r="8146" spans="1:9">
      <c r="A8146" s="6">
        <v>8145</v>
      </c>
      <c r="B8146" s="47" t="str">
        <f t="shared" si="508"/>
        <v>00001FD1</v>
      </c>
      <c r="C8146" s="50" t="str">
        <f>IFERROR(VLOOKUP(B8146,总表!A:B,2,0),"-")</f>
        <v>连衣套装</v>
      </c>
      <c r="D8146" s="51" t="str">
        <f t="shared" si="509"/>
        <v>连衣套装</v>
      </c>
      <c r="E8146" s="6" t="str">
        <f>IFERROR(VLOOKUP(B8146,总表!A:D,3,0),"-")</f>
        <v>淑女连身裙</v>
      </c>
      <c r="F8146" s="6" t="str">
        <f t="shared" si="510"/>
        <v>淑女连身裙</v>
      </c>
      <c r="H8146" s="6" t="str">
        <f>IF(IFERROR(VLOOKUP(B8146,总表!A:D,4,0),"露易")=0," ",IFERROR(VLOOKUP(B8146,总表!A:D,4,0),"-"))</f>
        <v>粉红</v>
      </c>
      <c r="I8146" s="6" t="str">
        <f t="shared" si="511"/>
        <v>粉红</v>
      </c>
    </row>
    <row r="8147" spans="1:9">
      <c r="A8147" s="6">
        <v>8146</v>
      </c>
      <c r="B8147" s="47" t="str">
        <f t="shared" si="508"/>
        <v>00001FD2</v>
      </c>
      <c r="C8147" s="47" t="str">
        <f>IFERROR(VLOOKUP(B8147,总表!A:B,2,0),"-")</f>
        <v>上衣</v>
      </c>
      <c r="D8147" s="6" t="str">
        <f t="shared" si="509"/>
        <v>上衣</v>
      </c>
      <c r="E8147" s="6" t="str">
        <f>IFERROR(VLOOKUP(B8147,总表!A:D,3,0),"-")</f>
        <v>盔甲</v>
      </c>
      <c r="F8147" s="6" t="str">
        <f t="shared" si="510"/>
        <v>盔甲</v>
      </c>
      <c r="H8147" s="6" t="str">
        <f>IF(IFERROR(VLOOKUP(B8147,总表!A:D,4,0),"露易")=0," ",IFERROR(VLOOKUP(B8147,总表!A:D,4,0),"-"))</f>
        <v>黑色</v>
      </c>
      <c r="I8147" s="6" t="str">
        <f t="shared" si="511"/>
        <v>黑色</v>
      </c>
    </row>
    <row r="8148" spans="1:9">
      <c r="A8148" s="6">
        <v>8147</v>
      </c>
      <c r="B8148" s="47" t="str">
        <f t="shared" si="508"/>
        <v>00001FD3</v>
      </c>
      <c r="C8148" s="47" t="str">
        <f>IFERROR(VLOOKUP(B8148,总表!A:B,2,0),"-")</f>
        <v>上衣</v>
      </c>
      <c r="D8148" s="6" t="str">
        <f t="shared" si="509"/>
        <v>上衣</v>
      </c>
      <c r="E8148" s="6" t="str">
        <f>IFERROR(VLOOKUP(B8148,总表!A:D,3,0),"-")</f>
        <v>盔甲</v>
      </c>
      <c r="F8148" s="6" t="str">
        <f t="shared" si="510"/>
        <v>盔甲</v>
      </c>
      <c r="H8148" s="51" t="str">
        <f>IF(IFERROR(VLOOKUP(B8148,总表!A:D,4,0),"露易")=0," ",IFERROR(VLOOKUP(B8148,总表!A:D,4,0),"-"))</f>
        <v>蓝色</v>
      </c>
      <c r="I8148" s="51" t="str">
        <f t="shared" si="511"/>
        <v>蓝色</v>
      </c>
    </row>
    <row r="8149" spans="1:9">
      <c r="A8149" s="6">
        <v>8148</v>
      </c>
      <c r="B8149" s="47" t="str">
        <f t="shared" si="508"/>
        <v>00001FD4</v>
      </c>
      <c r="C8149" s="47" t="str">
        <f>IFERROR(VLOOKUP(B8149,总表!A:B,2,0),"-")</f>
        <v>上衣</v>
      </c>
      <c r="D8149" s="6" t="str">
        <f t="shared" si="509"/>
        <v>上衣</v>
      </c>
      <c r="E8149" s="6" t="str">
        <f>IFERROR(VLOOKUP(B8149,总表!A:D,3,0),"-")</f>
        <v>盔甲</v>
      </c>
      <c r="F8149" s="6" t="str">
        <f t="shared" si="510"/>
        <v>盔甲</v>
      </c>
      <c r="H8149" s="6" t="str">
        <f>IF(IFERROR(VLOOKUP(B8149,总表!A:D,4,0),"露易")=0," ",IFERROR(VLOOKUP(B8149,总表!A:D,4,0),"-"))</f>
        <v>白色</v>
      </c>
      <c r="I8149" s="6" t="str">
        <f t="shared" si="511"/>
        <v>白色</v>
      </c>
    </row>
    <row r="8150" spans="1:9">
      <c r="A8150" s="6">
        <v>8149</v>
      </c>
      <c r="B8150" s="47" t="str">
        <f t="shared" si="508"/>
        <v>00001FD5</v>
      </c>
      <c r="C8150" s="47" t="str">
        <f>IFERROR(VLOOKUP(B8150,总表!A:B,2,0),"-")</f>
        <v>上衣</v>
      </c>
      <c r="D8150" s="6" t="str">
        <f t="shared" si="509"/>
        <v>上衣</v>
      </c>
      <c r="E8150" s="6" t="str">
        <f>IFERROR(VLOOKUP(B8150,总表!A:D,3,0),"-")</f>
        <v>盔甲</v>
      </c>
      <c r="F8150" s="6" t="str">
        <f t="shared" si="510"/>
        <v>盔甲</v>
      </c>
      <c r="H8150" s="6" t="str">
        <f>IF(IFERROR(VLOOKUP(B8150,总表!A:D,4,0),"露易")=0," ",IFERROR(VLOOKUP(B8150,总表!A:D,4,0),"-"))</f>
        <v>金黄色</v>
      </c>
      <c r="I8150" s="6" t="str">
        <f t="shared" si="511"/>
        <v>金黄色</v>
      </c>
    </row>
    <row r="8151" spans="1:9">
      <c r="A8151" s="6">
        <v>8150</v>
      </c>
      <c r="B8151" s="47" t="str">
        <f t="shared" si="508"/>
        <v>00001FD6</v>
      </c>
      <c r="C8151" s="50" t="str">
        <f>IFERROR(VLOOKUP(B8151,总表!A:B,2,0),"-")</f>
        <v>摆设类</v>
      </c>
      <c r="D8151" s="51" t="str">
        <f t="shared" si="509"/>
        <v>摆设类</v>
      </c>
      <c r="E8151" s="6" t="str">
        <f>IFERROR(VLOOKUP(B8151,总表!A:D,3,0),"-")</f>
        <v>南极点</v>
      </c>
      <c r="F8151" s="6" t="str">
        <f t="shared" si="510"/>
        <v>南极点</v>
      </c>
      <c r="H8151" s="6" t="str">
        <f>IF(IFERROR(VLOOKUP(B8151,总表!A:D,4,0),"露易")=0," ",IFERROR(VLOOKUP(B8151,总表!A:D,4,0),"-"))</f>
        <v> </v>
      </c>
      <c r="I8151" s="6" t="str">
        <f t="shared" si="511"/>
        <v> </v>
      </c>
    </row>
    <row r="8152" spans="1:9">
      <c r="A8152" s="6">
        <v>8151</v>
      </c>
      <c r="B8152" s="47" t="str">
        <f t="shared" si="508"/>
        <v>00001FD7</v>
      </c>
      <c r="C8152" s="47" t="str">
        <f>IFERROR(VLOOKUP(B8152,总表!A:B,2,0),"-")</f>
        <v>-</v>
      </c>
      <c r="D8152" s="6" t="str">
        <f t="shared" si="509"/>
        <v>-</v>
      </c>
      <c r="E8152" s="6" t="str">
        <f>IFERROR(VLOOKUP(B8152,总表!A:D,3,0),"-")</f>
        <v>-</v>
      </c>
      <c r="F8152" s="6" t="str">
        <f t="shared" si="510"/>
        <v>-</v>
      </c>
      <c r="H8152" s="6" t="str">
        <f>IF(IFERROR(VLOOKUP(B8152,总表!A:D,4,0),"露易")=0," ",IFERROR(VLOOKUP(B8152,总表!A:D,4,0),"-"))</f>
        <v>-</v>
      </c>
      <c r="I8152" s="6" t="str">
        <f t="shared" si="511"/>
        <v>-</v>
      </c>
    </row>
    <row r="8153" spans="1:9">
      <c r="A8153" s="6">
        <v>8152</v>
      </c>
      <c r="B8153" s="47" t="str">
        <f t="shared" si="508"/>
        <v>00001FD8</v>
      </c>
      <c r="C8153" s="47" t="str">
        <f>IFERROR(VLOOKUP(B8153,总表!A:B,2,0),"-")</f>
        <v>-</v>
      </c>
      <c r="D8153" s="6" t="str">
        <f t="shared" si="509"/>
        <v>-</v>
      </c>
      <c r="E8153" s="6" t="str">
        <f>IFERROR(VLOOKUP(B8153,总表!A:D,3,0),"-")</f>
        <v>-</v>
      </c>
      <c r="F8153" s="6" t="str">
        <f t="shared" si="510"/>
        <v>-</v>
      </c>
      <c r="H8153" s="6" t="str">
        <f>IF(IFERROR(VLOOKUP(B8153,总表!A:D,4,0),"露易")=0," ",IFERROR(VLOOKUP(B8153,总表!A:D,4,0),"-"))</f>
        <v>-</v>
      </c>
      <c r="I8153" s="6" t="str">
        <f t="shared" si="511"/>
        <v>-</v>
      </c>
    </row>
    <row r="8154" spans="1:9">
      <c r="A8154" s="6">
        <v>8153</v>
      </c>
      <c r="B8154" s="47" t="str">
        <f t="shared" si="508"/>
        <v>00001FD9</v>
      </c>
      <c r="C8154" s="47" t="str">
        <f>IFERROR(VLOOKUP(B8154,总表!A:B,2,0),"-")</f>
        <v>-</v>
      </c>
      <c r="D8154" s="6" t="str">
        <f t="shared" si="509"/>
        <v>-</v>
      </c>
      <c r="E8154" s="6" t="str">
        <f>IFERROR(VLOOKUP(B8154,总表!A:D,3,0),"-")</f>
        <v>-</v>
      </c>
      <c r="F8154" s="6" t="str">
        <f t="shared" si="510"/>
        <v>-</v>
      </c>
      <c r="H8154" s="6" t="str">
        <f>IF(IFERROR(VLOOKUP(B8154,总表!A:D,4,0),"露易")=0," ",IFERROR(VLOOKUP(B8154,总表!A:D,4,0),"-"))</f>
        <v>-</v>
      </c>
      <c r="I8154" s="6" t="str">
        <f t="shared" si="511"/>
        <v>-</v>
      </c>
    </row>
    <row r="8155" spans="1:9">
      <c r="A8155" s="6">
        <v>8154</v>
      </c>
      <c r="B8155" s="47" t="str">
        <f t="shared" si="508"/>
        <v>00001FDA</v>
      </c>
      <c r="C8155" s="50" t="str">
        <f>IFERROR(VLOOKUP(B8155,总表!A:B,2,0),"-")</f>
        <v>连衣套装</v>
      </c>
      <c r="D8155" s="51" t="str">
        <f t="shared" si="509"/>
        <v>连衣套装</v>
      </c>
      <c r="E8155" s="6" t="str">
        <f>IFERROR(VLOOKUP(B8155,总表!A:D,3,0),"-")</f>
        <v>阿拉伯传统服装</v>
      </c>
      <c r="F8155" s="6" t="str">
        <f t="shared" si="510"/>
        <v>阿拉伯传统服装</v>
      </c>
      <c r="H8155" s="51" t="str">
        <f>IF(IFERROR(VLOOKUP(B8155,总表!A:D,4,0),"露易")=0," ",IFERROR(VLOOKUP(B8155,总表!A:D,4,0),"-"))</f>
        <v>蓝色</v>
      </c>
      <c r="I8155" s="51" t="str">
        <f t="shared" si="511"/>
        <v>蓝色</v>
      </c>
    </row>
    <row r="8156" spans="1:9">
      <c r="A8156" s="6">
        <v>8155</v>
      </c>
      <c r="B8156" s="47" t="str">
        <f t="shared" si="508"/>
        <v>00001FDB</v>
      </c>
      <c r="C8156" s="50" t="str">
        <f>IFERROR(VLOOKUP(B8156,总表!A:B,2,0),"-")</f>
        <v>连衣套装</v>
      </c>
      <c r="D8156" s="51" t="str">
        <f t="shared" si="509"/>
        <v>连衣套装</v>
      </c>
      <c r="E8156" s="6" t="str">
        <f>IFERROR(VLOOKUP(B8156,总表!A:D,3,0),"-")</f>
        <v>阿拉伯传统服装</v>
      </c>
      <c r="F8156" s="6" t="str">
        <f t="shared" si="510"/>
        <v>阿拉伯传统服装</v>
      </c>
      <c r="H8156" s="6" t="str">
        <f>IF(IFERROR(VLOOKUP(B8156,总表!A:D,4,0),"露易")=0," ",IFERROR(VLOOKUP(B8156,总表!A:D,4,0),"-"))</f>
        <v>粉红</v>
      </c>
      <c r="I8156" s="6" t="str">
        <f t="shared" si="511"/>
        <v>粉红</v>
      </c>
    </row>
    <row r="8157" spans="1:9">
      <c r="A8157" s="6">
        <v>8156</v>
      </c>
      <c r="B8157" s="47" t="str">
        <f t="shared" si="508"/>
        <v>00001FDC</v>
      </c>
      <c r="C8157" s="50" t="str">
        <f>IFERROR(VLOOKUP(B8157,总表!A:B,2,0),"-")</f>
        <v>连衣套装</v>
      </c>
      <c r="D8157" s="51" t="str">
        <f t="shared" si="509"/>
        <v>连衣套装</v>
      </c>
      <c r="E8157" s="6" t="str">
        <f>IFERROR(VLOOKUP(B8157,总表!A:D,3,0),"-")</f>
        <v>阿拉伯传统服装</v>
      </c>
      <c r="F8157" s="6" t="str">
        <f t="shared" si="510"/>
        <v>阿拉伯传统服装</v>
      </c>
      <c r="H8157" s="6" t="str">
        <f>IF(IFERROR(VLOOKUP(B8157,总表!A:D,4,0),"露易")=0," ",IFERROR(VLOOKUP(B8157,总表!A:D,4,0),"-"))</f>
        <v>黄色</v>
      </c>
      <c r="I8157" s="6" t="str">
        <f t="shared" si="511"/>
        <v>黄色</v>
      </c>
    </row>
    <row r="8158" spans="1:9">
      <c r="A8158" s="6">
        <v>8157</v>
      </c>
      <c r="B8158" s="47" t="str">
        <f t="shared" si="508"/>
        <v>00001FDD</v>
      </c>
      <c r="C8158" s="50" t="str">
        <f>IFERROR(VLOOKUP(B8158,总表!A:B,2,0),"-")</f>
        <v>连衣套装</v>
      </c>
      <c r="D8158" s="51" t="str">
        <f t="shared" si="509"/>
        <v>连衣套装</v>
      </c>
      <c r="E8158" s="6" t="str">
        <f>IFERROR(VLOOKUP(B8158,总表!A:D,3,0),"-")</f>
        <v>荷兰洋装</v>
      </c>
      <c r="F8158" s="6" t="str">
        <f t="shared" si="510"/>
        <v>荷兰洋装</v>
      </c>
      <c r="H8158" s="51" t="str">
        <f>IF(IFERROR(VLOOKUP(B8158,总表!A:D,4,0),"露易")=0," ",IFERROR(VLOOKUP(B8158,总表!A:D,4,0),"-"))</f>
        <v>绿色</v>
      </c>
      <c r="I8158" s="51" t="str">
        <f t="shared" si="511"/>
        <v>绿色</v>
      </c>
    </row>
    <row r="8159" spans="1:9">
      <c r="A8159" s="6">
        <v>8158</v>
      </c>
      <c r="B8159" s="47" t="str">
        <f t="shared" si="508"/>
        <v>00001FDE</v>
      </c>
      <c r="C8159" s="50" t="str">
        <f>IFERROR(VLOOKUP(B8159,总表!A:B,2,0),"-")</f>
        <v>连衣套装</v>
      </c>
      <c r="D8159" s="51" t="str">
        <f t="shared" si="509"/>
        <v>连衣套装</v>
      </c>
      <c r="E8159" s="6" t="str">
        <f>IFERROR(VLOOKUP(B8159,总表!A:D,3,0),"-")</f>
        <v>荷兰洋装</v>
      </c>
      <c r="F8159" s="6" t="str">
        <f t="shared" si="510"/>
        <v>荷兰洋装</v>
      </c>
      <c r="H8159" s="51" t="str">
        <f>IF(IFERROR(VLOOKUP(B8159,总表!A:D,4,0),"露易")=0," ",IFERROR(VLOOKUP(B8159,总表!A:D,4,0),"-"))</f>
        <v>蓝色</v>
      </c>
      <c r="I8159" s="51" t="str">
        <f t="shared" si="511"/>
        <v>蓝色</v>
      </c>
    </row>
    <row r="8160" spans="1:9">
      <c r="A8160" s="6">
        <v>8159</v>
      </c>
      <c r="B8160" s="47" t="str">
        <f t="shared" si="508"/>
        <v>00001FDF</v>
      </c>
      <c r="C8160" s="50" t="str">
        <f>IFERROR(VLOOKUP(B8160,总表!A:B,2,0),"-")</f>
        <v>连衣套装</v>
      </c>
      <c r="D8160" s="51" t="str">
        <f t="shared" si="509"/>
        <v>连衣套装</v>
      </c>
      <c r="E8160" s="6" t="str">
        <f>IFERROR(VLOOKUP(B8160,总表!A:D,3,0),"-")</f>
        <v>阿拉伯公主装</v>
      </c>
      <c r="F8160" s="6" t="str">
        <f t="shared" si="510"/>
        <v>阿拉伯公主装</v>
      </c>
      <c r="H8160" s="6" t="str">
        <f>IF(IFERROR(VLOOKUP(B8160,总表!A:D,4,0),"露易")=0," ",IFERROR(VLOOKUP(B8160,总表!A:D,4,0),"-"))</f>
        <v>紫色</v>
      </c>
      <c r="I8160" s="6" t="str">
        <f t="shared" si="511"/>
        <v>紫色</v>
      </c>
    </row>
    <row r="8161" spans="1:9">
      <c r="A8161" s="6">
        <v>8160</v>
      </c>
      <c r="B8161" s="47" t="str">
        <f t="shared" si="508"/>
        <v>00001FE0</v>
      </c>
      <c r="C8161" s="50" t="str">
        <f>IFERROR(VLOOKUP(B8161,总表!A:B,2,0),"-")</f>
        <v>连衣套装</v>
      </c>
      <c r="D8161" s="51" t="str">
        <f t="shared" si="509"/>
        <v>连衣套装</v>
      </c>
      <c r="E8161" s="6" t="str">
        <f>IFERROR(VLOOKUP(B8161,总表!A:D,3,0),"-")</f>
        <v>阿拉伯公主装</v>
      </c>
      <c r="F8161" s="6" t="str">
        <f t="shared" si="510"/>
        <v>阿拉伯公主装</v>
      </c>
      <c r="H8161" s="6" t="str">
        <f>IF(IFERROR(VLOOKUP(B8161,总表!A:D,4,0),"露易")=0," ",IFERROR(VLOOKUP(B8161,总表!A:D,4,0),"-"))</f>
        <v>粉红</v>
      </c>
      <c r="I8161" s="6" t="str">
        <f t="shared" si="511"/>
        <v>粉红</v>
      </c>
    </row>
    <row r="8162" spans="1:9">
      <c r="A8162" s="6">
        <v>8161</v>
      </c>
      <c r="B8162" s="47" t="str">
        <f t="shared" si="508"/>
        <v>00001FE1</v>
      </c>
      <c r="C8162" s="50" t="str">
        <f>IFERROR(VLOOKUP(B8162,总表!A:B,2,0),"-")</f>
        <v>连衣套装</v>
      </c>
      <c r="D8162" s="51" t="str">
        <f t="shared" si="509"/>
        <v>连衣套装</v>
      </c>
      <c r="E8162" s="6" t="str">
        <f>IFERROR(VLOOKUP(B8162,总表!A:D,3,0),"-")</f>
        <v>阿拉伯公主装</v>
      </c>
      <c r="F8162" s="6" t="str">
        <f t="shared" si="510"/>
        <v>阿拉伯公主装</v>
      </c>
      <c r="H8162" s="6" t="str">
        <f>IF(IFERROR(VLOOKUP(B8162,总表!A:D,4,0),"露易")=0," ",IFERROR(VLOOKUP(B8162,总表!A:D,4,0),"-"))</f>
        <v>黄色</v>
      </c>
      <c r="I8162" s="6" t="str">
        <f t="shared" si="511"/>
        <v>黄色</v>
      </c>
    </row>
    <row r="8163" spans="1:9">
      <c r="A8163" s="6">
        <v>8162</v>
      </c>
      <c r="B8163" s="47" t="str">
        <f t="shared" si="508"/>
        <v>00001FE2</v>
      </c>
      <c r="C8163" s="50" t="str">
        <f>IFERROR(VLOOKUP(B8163,总表!A:B,2,0),"-")</f>
        <v>连衣套装</v>
      </c>
      <c r="D8163" s="51" t="str">
        <f t="shared" si="509"/>
        <v>连衣套装</v>
      </c>
      <c r="E8163" s="6" t="str">
        <f>IFERROR(VLOOKUP(B8163,总表!A:D,3,0),"-")</f>
        <v>雪国洋装</v>
      </c>
      <c r="F8163" s="6" t="str">
        <f t="shared" si="510"/>
        <v>雪国洋装</v>
      </c>
      <c r="H8163" s="51" t="str">
        <f>IF(IFERROR(VLOOKUP(B8163,总表!A:D,4,0),"露易")=0," ",IFERROR(VLOOKUP(B8163,总表!A:D,4,0),"-"))</f>
        <v>绿色</v>
      </c>
      <c r="I8163" s="51" t="str">
        <f t="shared" si="511"/>
        <v>绿色</v>
      </c>
    </row>
    <row r="8164" spans="1:9">
      <c r="A8164" s="6">
        <v>8163</v>
      </c>
      <c r="B8164" s="47" t="str">
        <f t="shared" si="508"/>
        <v>00001FE3</v>
      </c>
      <c r="C8164" s="50" t="str">
        <f>IFERROR(VLOOKUP(B8164,总表!A:B,2,0),"-")</f>
        <v>连衣套装</v>
      </c>
      <c r="D8164" s="51" t="str">
        <f t="shared" si="509"/>
        <v>连衣套装</v>
      </c>
      <c r="E8164" s="6" t="str">
        <f>IFERROR(VLOOKUP(B8164,总表!A:D,3,0),"-")</f>
        <v>雪国洋装</v>
      </c>
      <c r="F8164" s="6" t="str">
        <f t="shared" si="510"/>
        <v>雪国洋装</v>
      </c>
      <c r="H8164" s="51" t="str">
        <f>IF(IFERROR(VLOOKUP(B8164,总表!A:D,4,0),"露易")=0," ",IFERROR(VLOOKUP(B8164,总表!A:D,4,0),"-"))</f>
        <v>红色</v>
      </c>
      <c r="I8164" s="51" t="str">
        <f t="shared" si="511"/>
        <v>红色</v>
      </c>
    </row>
    <row r="8165" spans="1:9">
      <c r="A8165" s="6">
        <v>8164</v>
      </c>
      <c r="B8165" s="47" t="str">
        <f t="shared" si="508"/>
        <v>00001FE4</v>
      </c>
      <c r="C8165" s="50" t="str">
        <f>IFERROR(VLOOKUP(B8165,总表!A:B,2,0),"-")</f>
        <v>连衣套装</v>
      </c>
      <c r="D8165" s="51" t="str">
        <f t="shared" si="509"/>
        <v>连衣套装</v>
      </c>
      <c r="E8165" s="6" t="str">
        <f>IFERROR(VLOOKUP(B8165,总表!A:D,3,0),"-")</f>
        <v>墨西哥街头乐队装</v>
      </c>
      <c r="F8165" s="6" t="str">
        <f t="shared" si="510"/>
        <v>墨西哥街头乐队装</v>
      </c>
      <c r="H8165" s="51" t="str">
        <f>IF(IFERROR(VLOOKUP(B8165,总表!A:D,4,0),"露易")=0," ",IFERROR(VLOOKUP(B8165,总表!A:D,4,0),"-"))</f>
        <v>绿色</v>
      </c>
      <c r="I8165" s="51" t="str">
        <f t="shared" si="511"/>
        <v>绿色</v>
      </c>
    </row>
    <row r="8166" spans="1:9">
      <c r="A8166" s="6">
        <v>8165</v>
      </c>
      <c r="B8166" s="47" t="str">
        <f t="shared" si="508"/>
        <v>00001FE5</v>
      </c>
      <c r="C8166" s="50" t="str">
        <f>IFERROR(VLOOKUP(B8166,总表!A:B,2,0),"-")</f>
        <v>连衣套装</v>
      </c>
      <c r="D8166" s="51" t="str">
        <f t="shared" si="509"/>
        <v>连衣套装</v>
      </c>
      <c r="E8166" s="6" t="str">
        <f>IFERROR(VLOOKUP(B8166,总表!A:D,3,0),"-")</f>
        <v>墨西哥街头乐队装</v>
      </c>
      <c r="F8166" s="6" t="str">
        <f t="shared" si="510"/>
        <v>墨西哥街头乐队装</v>
      </c>
      <c r="H8166" s="6" t="str">
        <f>IF(IFERROR(VLOOKUP(B8166,总表!A:D,4,0),"露易")=0," ",IFERROR(VLOOKUP(B8166,总表!A:D,4,0),"-"))</f>
        <v>米色</v>
      </c>
      <c r="I8166" s="6" t="str">
        <f t="shared" si="511"/>
        <v>米色</v>
      </c>
    </row>
    <row r="8167" spans="1:9">
      <c r="A8167" s="6">
        <v>8166</v>
      </c>
      <c r="B8167" s="47" t="str">
        <f t="shared" si="508"/>
        <v>00001FE6</v>
      </c>
      <c r="C8167" s="50" t="str">
        <f>IFERROR(VLOOKUP(B8167,总表!A:B,2,0),"-")</f>
        <v>连衣套装</v>
      </c>
      <c r="D8167" s="51" t="str">
        <f t="shared" si="509"/>
        <v>连衣套装</v>
      </c>
      <c r="E8167" s="6" t="str">
        <f>IFERROR(VLOOKUP(B8167,总表!A:D,3,0),"-")</f>
        <v>墨西哥街头乐队装</v>
      </c>
      <c r="F8167" s="6" t="str">
        <f t="shared" si="510"/>
        <v>墨西哥街头乐队装</v>
      </c>
      <c r="H8167" s="51" t="str">
        <f>IF(IFERROR(VLOOKUP(B8167,总表!A:D,4,0),"露易")=0," ",IFERROR(VLOOKUP(B8167,总表!A:D,4,0),"-"))</f>
        <v>红色</v>
      </c>
      <c r="I8167" s="51" t="str">
        <f t="shared" si="511"/>
        <v>红色</v>
      </c>
    </row>
    <row r="8168" spans="1:9">
      <c r="A8168" s="6">
        <v>8167</v>
      </c>
      <c r="B8168" s="47" t="str">
        <f t="shared" si="508"/>
        <v>00001FE7</v>
      </c>
      <c r="C8168" s="50" t="str">
        <f>IFERROR(VLOOKUP(B8168,总表!A:B,2,0),"-")</f>
        <v>连衣套装</v>
      </c>
      <c r="D8168" s="51" t="str">
        <f t="shared" si="509"/>
        <v>连衣套装</v>
      </c>
      <c r="E8168" s="6" t="str">
        <f>IFERROR(VLOOKUP(B8168,总表!A:D,3,0),"-")</f>
        <v>墨西哥街头乐队装</v>
      </c>
      <c r="F8168" s="6" t="str">
        <f t="shared" si="510"/>
        <v>墨西哥街头乐队装</v>
      </c>
      <c r="H8168" s="51" t="str">
        <f>IF(IFERROR(VLOOKUP(B8168,总表!A:D,4,0),"露易")=0," ",IFERROR(VLOOKUP(B8168,总表!A:D,4,0),"-"))</f>
        <v>蓝色</v>
      </c>
      <c r="I8168" s="51" t="str">
        <f t="shared" si="511"/>
        <v>蓝色</v>
      </c>
    </row>
    <row r="8169" spans="1:9">
      <c r="A8169" s="6">
        <v>8168</v>
      </c>
      <c r="B8169" s="47" t="str">
        <f t="shared" si="508"/>
        <v>00001FE8</v>
      </c>
      <c r="C8169" s="50" t="str">
        <f>IFERROR(VLOOKUP(B8169,总表!A:B,2,0),"-")</f>
        <v>连衣套装</v>
      </c>
      <c r="D8169" s="51" t="str">
        <f t="shared" si="509"/>
        <v>连衣套装</v>
      </c>
      <c r="E8169" s="6" t="str">
        <f>IFERROR(VLOOKUP(B8169,总表!A:D,3,0),"-")</f>
        <v>墨西哥街头乐队装</v>
      </c>
      <c r="F8169" s="6" t="str">
        <f t="shared" si="510"/>
        <v>墨西哥街头乐队装</v>
      </c>
      <c r="H8169" s="6" t="str">
        <f>IF(IFERROR(VLOOKUP(B8169,总表!A:D,4,0),"露易")=0," ",IFERROR(VLOOKUP(B8169,总表!A:D,4,0),"-"))</f>
        <v>橘色</v>
      </c>
      <c r="I8169" s="6" t="str">
        <f t="shared" si="511"/>
        <v>橘色</v>
      </c>
    </row>
    <row r="8170" spans="1:9">
      <c r="A8170" s="6">
        <v>8169</v>
      </c>
      <c r="B8170" s="47" t="str">
        <f t="shared" si="508"/>
        <v>00001FE9</v>
      </c>
      <c r="C8170" s="50" t="str">
        <f>IFERROR(VLOOKUP(B8170,总表!A:B,2,0),"-")</f>
        <v>连衣套装</v>
      </c>
      <c r="D8170" s="51" t="str">
        <f t="shared" si="509"/>
        <v>连衣套装</v>
      </c>
      <c r="E8170" s="6" t="str">
        <f>IFERROR(VLOOKUP(B8170,总表!A:D,3,0),"-")</f>
        <v>文艺复兴洋装</v>
      </c>
      <c r="F8170" s="6" t="str">
        <f t="shared" si="510"/>
        <v>文艺复兴洋装</v>
      </c>
      <c r="H8170" s="51" t="str">
        <f>IF(IFERROR(VLOOKUP(B8170,总表!A:D,4,0),"露易")=0," ",IFERROR(VLOOKUP(B8170,总表!A:D,4,0),"-"))</f>
        <v>绿色</v>
      </c>
      <c r="I8170" s="51" t="str">
        <f t="shared" si="511"/>
        <v>绿色</v>
      </c>
    </row>
    <row r="8171" spans="1:9">
      <c r="A8171" s="6">
        <v>8170</v>
      </c>
      <c r="B8171" s="47" t="str">
        <f t="shared" si="508"/>
        <v>00001FEA</v>
      </c>
      <c r="C8171" s="50" t="str">
        <f>IFERROR(VLOOKUP(B8171,总表!A:B,2,0),"-")</f>
        <v>连衣套装</v>
      </c>
      <c r="D8171" s="51" t="str">
        <f t="shared" si="509"/>
        <v>连衣套装</v>
      </c>
      <c r="E8171" s="6" t="str">
        <f>IFERROR(VLOOKUP(B8171,总表!A:D,3,0),"-")</f>
        <v>文艺复兴洋装</v>
      </c>
      <c r="F8171" s="6" t="str">
        <f t="shared" si="510"/>
        <v>文艺复兴洋装</v>
      </c>
      <c r="H8171" s="51" t="str">
        <f>IF(IFERROR(VLOOKUP(B8171,总表!A:D,4,0),"露易")=0," ",IFERROR(VLOOKUP(B8171,总表!A:D,4,0),"-"))</f>
        <v>蓝色</v>
      </c>
      <c r="I8171" s="51" t="str">
        <f t="shared" si="511"/>
        <v>蓝色</v>
      </c>
    </row>
    <row r="8172" spans="1:9">
      <c r="A8172" s="6">
        <v>8171</v>
      </c>
      <c r="B8172" s="47" t="str">
        <f t="shared" si="508"/>
        <v>00001FEB</v>
      </c>
      <c r="C8172" s="50" t="str">
        <f>IFERROR(VLOOKUP(B8172,总表!A:B,2,0),"-")</f>
        <v>连衣套装</v>
      </c>
      <c r="D8172" s="51" t="str">
        <f t="shared" si="509"/>
        <v>连衣套装</v>
      </c>
      <c r="E8172" s="6" t="str">
        <f>IFERROR(VLOOKUP(B8172,总表!A:D,3,0),"-")</f>
        <v>文艺复兴洋装</v>
      </c>
      <c r="F8172" s="6" t="str">
        <f t="shared" si="510"/>
        <v>文艺复兴洋装</v>
      </c>
      <c r="H8172" s="6" t="str">
        <f>IF(IFERROR(VLOOKUP(B8172,总表!A:D,4,0),"露易")=0," ",IFERROR(VLOOKUP(B8172,总表!A:D,4,0),"-"))</f>
        <v>海军蓝</v>
      </c>
      <c r="I8172" s="6" t="str">
        <f t="shared" si="511"/>
        <v>海军蓝</v>
      </c>
    </row>
    <row r="8173" spans="1:9">
      <c r="A8173" s="6">
        <v>8172</v>
      </c>
      <c r="B8173" s="47" t="str">
        <f t="shared" si="508"/>
        <v>00001FEC</v>
      </c>
      <c r="C8173" s="50" t="str">
        <f>IFERROR(VLOOKUP(B8173,总表!A:B,2,0),"-")</f>
        <v>连衣套装</v>
      </c>
      <c r="D8173" s="51" t="str">
        <f t="shared" si="509"/>
        <v>连衣套装</v>
      </c>
      <c r="E8173" s="6" t="str">
        <f>IFERROR(VLOOKUP(B8173,总表!A:D,3,0),"-")</f>
        <v>文艺复兴洋装</v>
      </c>
      <c r="F8173" s="6" t="str">
        <f t="shared" si="510"/>
        <v>文艺复兴洋装</v>
      </c>
      <c r="H8173" s="6" t="str">
        <f>IF(IFERROR(VLOOKUP(B8173,总表!A:D,4,0),"露易")=0," ",IFERROR(VLOOKUP(B8173,总表!A:D,4,0),"-"))</f>
        <v>粉红</v>
      </c>
      <c r="I8173" s="6" t="str">
        <f t="shared" si="511"/>
        <v>粉红</v>
      </c>
    </row>
    <row r="8174" spans="1:9">
      <c r="A8174" s="6">
        <v>8173</v>
      </c>
      <c r="B8174" s="47" t="str">
        <f t="shared" si="508"/>
        <v>00001FED</v>
      </c>
      <c r="C8174" s="50" t="str">
        <f>IFERROR(VLOOKUP(B8174,总表!A:B,2,0),"-")</f>
        <v>连衣套装</v>
      </c>
      <c r="D8174" s="51" t="str">
        <f t="shared" si="509"/>
        <v>连衣套装</v>
      </c>
      <c r="E8174" s="6" t="str">
        <f>IFERROR(VLOOKUP(B8174,总表!A:D,3,0),"-")</f>
        <v>文艺复兴洋装</v>
      </c>
      <c r="F8174" s="6" t="str">
        <f t="shared" si="510"/>
        <v>文艺复兴洋装</v>
      </c>
      <c r="H8174" s="6" t="str">
        <f>IF(IFERROR(VLOOKUP(B8174,总表!A:D,4,0),"露易")=0," ",IFERROR(VLOOKUP(B8174,总表!A:D,4,0),"-"))</f>
        <v>紫色</v>
      </c>
      <c r="I8174" s="6" t="str">
        <f t="shared" si="511"/>
        <v>紫色</v>
      </c>
    </row>
    <row r="8175" spans="1:9">
      <c r="A8175" s="6">
        <v>8174</v>
      </c>
      <c r="B8175" s="47" t="str">
        <f t="shared" si="508"/>
        <v>00001FEE</v>
      </c>
      <c r="C8175" s="50" t="str">
        <f>IFERROR(VLOOKUP(B8175,总表!A:B,2,0),"-")</f>
        <v>连衣套装</v>
      </c>
      <c r="D8175" s="51" t="str">
        <f t="shared" si="509"/>
        <v>连衣套装</v>
      </c>
      <c r="E8175" s="6" t="str">
        <f>IFERROR(VLOOKUP(B8175,总表!A:D,3,0),"-")</f>
        <v>雪国套装</v>
      </c>
      <c r="F8175" s="6" t="str">
        <f t="shared" si="510"/>
        <v>雪国套装</v>
      </c>
      <c r="H8175" s="51" t="str">
        <f>IF(IFERROR(VLOOKUP(B8175,总表!A:D,4,0),"露易")=0," ",IFERROR(VLOOKUP(B8175,总表!A:D,4,0),"-"))</f>
        <v>绿色</v>
      </c>
      <c r="I8175" s="51" t="str">
        <f t="shared" si="511"/>
        <v>绿色</v>
      </c>
    </row>
    <row r="8176" spans="1:9">
      <c r="A8176" s="6">
        <v>8175</v>
      </c>
      <c r="B8176" s="47" t="str">
        <f t="shared" si="508"/>
        <v>00001FEF</v>
      </c>
      <c r="C8176" s="50" t="str">
        <f>IFERROR(VLOOKUP(B8176,总表!A:B,2,0),"-")</f>
        <v>连衣套装</v>
      </c>
      <c r="D8176" s="51" t="str">
        <f t="shared" si="509"/>
        <v>连衣套装</v>
      </c>
      <c r="E8176" s="6" t="str">
        <f>IFERROR(VLOOKUP(B8176,总表!A:D,3,0),"-")</f>
        <v>雪国套装</v>
      </c>
      <c r="F8176" s="6" t="str">
        <f t="shared" si="510"/>
        <v>雪国套装</v>
      </c>
      <c r="H8176" s="51" t="str">
        <f>IF(IFERROR(VLOOKUP(B8176,总表!A:D,4,0),"露易")=0," ",IFERROR(VLOOKUP(B8176,总表!A:D,4,0),"-"))</f>
        <v>红色</v>
      </c>
      <c r="I8176" s="51" t="str">
        <f t="shared" si="511"/>
        <v>红色</v>
      </c>
    </row>
    <row r="8177" spans="1:9">
      <c r="A8177" s="6">
        <v>8176</v>
      </c>
      <c r="B8177" s="47" t="str">
        <f t="shared" si="508"/>
        <v>00001FF0</v>
      </c>
      <c r="C8177" s="47" t="str">
        <f>IFERROR(VLOOKUP(B8177,总表!A:B,2,0),"-")</f>
        <v>工具类</v>
      </c>
      <c r="D8177" s="6" t="str">
        <f t="shared" si="509"/>
        <v>工具类</v>
      </c>
      <c r="E8177" s="6" t="str">
        <f>IFERROR(VLOOKUP(B8177,总表!A:D,3,0),"-")</f>
        <v>星星捕虫网</v>
      </c>
      <c r="F8177" s="6" t="str">
        <f t="shared" si="510"/>
        <v>星星捕虫网</v>
      </c>
      <c r="H8177" s="6" t="str">
        <f>IF(IFERROR(VLOOKUP(B8177,总表!A:D,4,0),"露易")=0," ",IFERROR(VLOOKUP(B8177,总表!A:D,4,0),"-"))</f>
        <v> </v>
      </c>
      <c r="I8177" s="6" t="str">
        <f t="shared" si="511"/>
        <v> </v>
      </c>
    </row>
    <row r="8178" spans="1:9">
      <c r="A8178" s="6">
        <v>8177</v>
      </c>
      <c r="B8178" s="47" t="str">
        <f t="shared" si="508"/>
        <v>00001FF1</v>
      </c>
      <c r="C8178" s="47" t="str">
        <f>IFERROR(VLOOKUP(B8178,总表!A:B,2,0),"-")</f>
        <v>工具类</v>
      </c>
      <c r="D8178" s="6" t="str">
        <f t="shared" si="509"/>
        <v>工具类</v>
      </c>
      <c r="E8178" s="6" t="str">
        <f>IFERROR(VLOOKUP(B8178,总表!A:D,3,0),"-")</f>
        <v>彩色捕虫网</v>
      </c>
      <c r="F8178" s="6" t="str">
        <f t="shared" si="510"/>
        <v>彩色捕虫网</v>
      </c>
      <c r="H8178" s="6" t="str">
        <f>IF(IFERROR(VLOOKUP(B8178,总表!A:D,4,0),"露易")=0," ",IFERROR(VLOOKUP(B8178,总表!A:D,4,0),"-"))</f>
        <v> </v>
      </c>
      <c r="I8178" s="6" t="str">
        <f t="shared" si="511"/>
        <v> </v>
      </c>
    </row>
    <row r="8179" spans="1:9">
      <c r="A8179" s="6">
        <v>8178</v>
      </c>
      <c r="B8179" s="47" t="str">
        <f t="shared" si="508"/>
        <v>00001FF2</v>
      </c>
      <c r="C8179" s="47" t="str">
        <f>IFERROR(VLOOKUP(B8179,总表!A:B,2,0),"-")</f>
        <v>工具类</v>
      </c>
      <c r="D8179" s="6" t="str">
        <f t="shared" si="509"/>
        <v>工具类</v>
      </c>
      <c r="E8179" s="51" t="str">
        <f>IFERROR(VLOOKUP(B8179,总表!A:D,3,0),"-")</f>
        <v>户外捕虫网</v>
      </c>
      <c r="F8179" s="51" t="str">
        <f t="shared" si="510"/>
        <v>户外捕虫网</v>
      </c>
      <c r="H8179" s="6" t="str">
        <f>IF(IFERROR(VLOOKUP(B8179,总表!A:D,4,0),"露易")=0," ",IFERROR(VLOOKUP(B8179,总表!A:D,4,0),"-"))</f>
        <v> </v>
      </c>
      <c r="I8179" s="6" t="str">
        <f t="shared" si="511"/>
        <v> </v>
      </c>
    </row>
    <row r="8180" spans="1:9">
      <c r="A8180" s="6">
        <v>8179</v>
      </c>
      <c r="B8180" s="47" t="str">
        <f t="shared" si="508"/>
        <v>00001FF3</v>
      </c>
      <c r="C8180" s="47" t="str">
        <f>IFERROR(VLOOKUP(B8180,总表!A:B,2,0),"-")</f>
        <v>工具类</v>
      </c>
      <c r="D8180" s="6" t="str">
        <f t="shared" si="509"/>
        <v>工具类</v>
      </c>
      <c r="E8180" s="6" t="str">
        <f>IFERROR(VLOOKUP(B8180,总表!A:D,3,0),"-")</f>
        <v>金色捕虫网</v>
      </c>
      <c r="F8180" s="6" t="str">
        <f t="shared" si="510"/>
        <v>金色捕虫网</v>
      </c>
      <c r="H8180" s="6" t="str">
        <f>IF(IFERROR(VLOOKUP(B8180,总表!A:D,4,0),"露易")=0," ",IFERROR(VLOOKUP(B8180,总表!A:D,4,0),"-"))</f>
        <v> </v>
      </c>
      <c r="I8180" s="6" t="str">
        <f t="shared" si="511"/>
        <v> </v>
      </c>
    </row>
    <row r="8181" spans="1:9">
      <c r="A8181" s="6">
        <v>8180</v>
      </c>
      <c r="B8181" s="47" t="str">
        <f t="shared" si="508"/>
        <v>00001FF4</v>
      </c>
      <c r="C8181" s="47" t="str">
        <f>IFERROR(VLOOKUP(B8181,总表!A:B,2,0),"-")</f>
        <v>-</v>
      </c>
      <c r="D8181" s="6" t="str">
        <f t="shared" si="509"/>
        <v>-</v>
      </c>
      <c r="E8181" s="6" t="str">
        <f>IFERROR(VLOOKUP(B8181,总表!A:D,3,0),"-")</f>
        <v>-</v>
      </c>
      <c r="F8181" s="6" t="str">
        <f t="shared" si="510"/>
        <v>-</v>
      </c>
      <c r="H8181" s="6" t="str">
        <f>IF(IFERROR(VLOOKUP(B8181,总表!A:D,4,0),"露易")=0," ",IFERROR(VLOOKUP(B8181,总表!A:D,4,0),"-"))</f>
        <v>-</v>
      </c>
      <c r="I8181" s="6" t="str">
        <f t="shared" si="511"/>
        <v>-</v>
      </c>
    </row>
    <row r="8182" spans="1:9">
      <c r="A8182" s="6">
        <v>8181</v>
      </c>
      <c r="B8182" s="47" t="str">
        <f t="shared" si="508"/>
        <v>00001FF5</v>
      </c>
      <c r="C8182" s="47" t="str">
        <f>IFERROR(VLOOKUP(B8182,总表!A:B,2,0),"-")</f>
        <v>-</v>
      </c>
      <c r="D8182" s="6" t="str">
        <f t="shared" si="509"/>
        <v>-</v>
      </c>
      <c r="E8182" s="6" t="str">
        <f>IFERROR(VLOOKUP(B8182,总表!A:D,3,0),"-")</f>
        <v>-</v>
      </c>
      <c r="F8182" s="6" t="str">
        <f t="shared" si="510"/>
        <v>-</v>
      </c>
      <c r="H8182" s="6" t="str">
        <f>IF(IFERROR(VLOOKUP(B8182,总表!A:D,4,0),"露易")=0," ",IFERROR(VLOOKUP(B8182,总表!A:D,4,0),"-"))</f>
        <v>-</v>
      </c>
      <c r="I8182" s="6" t="str">
        <f t="shared" si="511"/>
        <v>-</v>
      </c>
    </row>
    <row r="8183" spans="1:9">
      <c r="A8183" s="6">
        <v>8182</v>
      </c>
      <c r="B8183" s="47" t="str">
        <f t="shared" si="508"/>
        <v>00001FF6</v>
      </c>
      <c r="C8183" s="47" t="str">
        <f>IFERROR(VLOOKUP(B8183,总表!A:B,2,0),"-")</f>
        <v>-</v>
      </c>
      <c r="D8183" s="6" t="str">
        <f t="shared" si="509"/>
        <v>-</v>
      </c>
      <c r="E8183" s="6" t="str">
        <f>IFERROR(VLOOKUP(B8183,总表!A:D,3,0),"-")</f>
        <v>-</v>
      </c>
      <c r="F8183" s="6" t="str">
        <f t="shared" si="510"/>
        <v>-</v>
      </c>
      <c r="H8183" s="6" t="str">
        <f>IF(IFERROR(VLOOKUP(B8183,总表!A:D,4,0),"露易")=0," ",IFERROR(VLOOKUP(B8183,总表!A:D,4,0),"-"))</f>
        <v>-</v>
      </c>
      <c r="I8183" s="6" t="str">
        <f t="shared" si="511"/>
        <v>-</v>
      </c>
    </row>
    <row r="8184" spans="1:9">
      <c r="A8184" s="6">
        <v>8183</v>
      </c>
      <c r="B8184" s="47" t="str">
        <f t="shared" si="508"/>
        <v>00001FF7</v>
      </c>
      <c r="C8184" s="47" t="str">
        <f>IFERROR(VLOOKUP(B8184,总表!A:B,2,0),"-")</f>
        <v>-</v>
      </c>
      <c r="D8184" s="6" t="str">
        <f t="shared" si="509"/>
        <v>-</v>
      </c>
      <c r="E8184" s="6" t="str">
        <f>IFERROR(VLOOKUP(B8184,总表!A:D,3,0),"-")</f>
        <v>-</v>
      </c>
      <c r="F8184" s="6" t="str">
        <f t="shared" si="510"/>
        <v>-</v>
      </c>
      <c r="H8184" s="6" t="str">
        <f>IF(IFERROR(VLOOKUP(B8184,总表!A:D,4,0),"露易")=0," ",IFERROR(VLOOKUP(B8184,总表!A:D,4,0),"-"))</f>
        <v>-</v>
      </c>
      <c r="I8184" s="6" t="str">
        <f t="shared" si="511"/>
        <v>-</v>
      </c>
    </row>
    <row r="8185" spans="1:9">
      <c r="A8185" s="6">
        <v>8184</v>
      </c>
      <c r="B8185" s="47" t="str">
        <f t="shared" si="508"/>
        <v>00001FF8</v>
      </c>
      <c r="C8185" s="47" t="str">
        <f>IFERROR(VLOOKUP(B8185,总表!A:B,2,0),"-")</f>
        <v>-</v>
      </c>
      <c r="D8185" s="6" t="str">
        <f t="shared" si="509"/>
        <v>-</v>
      </c>
      <c r="E8185" s="6" t="str">
        <f>IFERROR(VLOOKUP(B8185,总表!A:D,3,0),"-")</f>
        <v>-</v>
      </c>
      <c r="F8185" s="6" t="str">
        <f t="shared" si="510"/>
        <v>-</v>
      </c>
      <c r="H8185" s="6" t="str">
        <f>IF(IFERROR(VLOOKUP(B8185,总表!A:D,4,0),"露易")=0," ",IFERROR(VLOOKUP(B8185,总表!A:D,4,0),"-"))</f>
        <v>-</v>
      </c>
      <c r="I8185" s="6" t="str">
        <f t="shared" si="511"/>
        <v>-</v>
      </c>
    </row>
    <row r="8186" spans="1:9">
      <c r="A8186" s="6">
        <v>8185</v>
      </c>
      <c r="B8186" s="47" t="str">
        <f t="shared" si="508"/>
        <v>00001FF9</v>
      </c>
      <c r="C8186" s="47" t="str">
        <f>IFERROR(VLOOKUP(B8186,总表!A:B,2,0),"-")</f>
        <v>-</v>
      </c>
      <c r="D8186" s="6" t="str">
        <f t="shared" si="509"/>
        <v>-</v>
      </c>
      <c r="E8186" s="6" t="str">
        <f>IFERROR(VLOOKUP(B8186,总表!A:D,3,0),"-")</f>
        <v>-</v>
      </c>
      <c r="F8186" s="6" t="str">
        <f t="shared" si="510"/>
        <v>-</v>
      </c>
      <c r="H8186" s="6" t="str">
        <f>IF(IFERROR(VLOOKUP(B8186,总表!A:D,4,0),"露易")=0," ",IFERROR(VLOOKUP(B8186,总表!A:D,4,0),"-"))</f>
        <v>-</v>
      </c>
      <c r="I8186" s="6" t="str">
        <f t="shared" si="511"/>
        <v>-</v>
      </c>
    </row>
    <row r="8187" spans="1:9">
      <c r="A8187" s="6">
        <v>8186</v>
      </c>
      <c r="B8187" s="47" t="str">
        <f t="shared" si="508"/>
        <v>00001FFA</v>
      </c>
      <c r="C8187" s="47" t="str">
        <f>IFERROR(VLOOKUP(B8187,总表!A:B,2,0),"-")</f>
        <v>-</v>
      </c>
      <c r="D8187" s="6" t="str">
        <f t="shared" si="509"/>
        <v>-</v>
      </c>
      <c r="E8187" s="6" t="str">
        <f>IFERROR(VLOOKUP(B8187,总表!A:D,3,0),"-")</f>
        <v>-</v>
      </c>
      <c r="F8187" s="6" t="str">
        <f t="shared" si="510"/>
        <v>-</v>
      </c>
      <c r="H8187" s="6" t="str">
        <f>IF(IFERROR(VLOOKUP(B8187,总表!A:D,4,0),"露易")=0," ",IFERROR(VLOOKUP(B8187,总表!A:D,4,0),"-"))</f>
        <v>-</v>
      </c>
      <c r="I8187" s="6" t="str">
        <f t="shared" si="511"/>
        <v>-</v>
      </c>
    </row>
    <row r="8188" spans="1:9">
      <c r="A8188" s="6">
        <v>8187</v>
      </c>
      <c r="B8188" s="47" t="str">
        <f t="shared" si="508"/>
        <v>00001FFB</v>
      </c>
      <c r="C8188" s="50" t="str">
        <f>IFERROR(VLOOKUP(B8188,总表!A:B,2,0),"-")</f>
        <v>连衣套装</v>
      </c>
      <c r="D8188" s="51" t="str">
        <f t="shared" si="509"/>
        <v>连衣套装</v>
      </c>
      <c r="E8188" s="6" t="str">
        <f>IFERROR(VLOOKUP(B8188,总表!A:D,3,0),"-")</f>
        <v>彩色波点连身裙</v>
      </c>
      <c r="F8188" s="6" t="str">
        <f t="shared" si="510"/>
        <v>彩色波点连身裙</v>
      </c>
      <c r="H8188" s="6" t="str">
        <f>IF(IFERROR(VLOOKUP(B8188,总表!A:D,4,0),"露易")=0," ",IFERROR(VLOOKUP(B8188,总表!A:D,4,0),"-"))</f>
        <v>黑色</v>
      </c>
      <c r="I8188" s="6" t="str">
        <f t="shared" si="511"/>
        <v>黑色</v>
      </c>
    </row>
    <row r="8189" spans="1:9">
      <c r="A8189" s="6">
        <v>8188</v>
      </c>
      <c r="B8189" s="47" t="str">
        <f t="shared" si="508"/>
        <v>00001FFC</v>
      </c>
      <c r="C8189" s="50" t="str">
        <f>IFERROR(VLOOKUP(B8189,总表!A:B,2,0),"-")</f>
        <v>连衣套装</v>
      </c>
      <c r="D8189" s="51" t="str">
        <f t="shared" si="509"/>
        <v>连衣套装</v>
      </c>
      <c r="E8189" s="51" t="str">
        <f>IFERROR(VLOOKUP(B8189,总表!A:D,3,0),"-")</f>
        <v>简约波点连身裙</v>
      </c>
      <c r="F8189" s="51" t="str">
        <f t="shared" si="510"/>
        <v>简约波点连身裙</v>
      </c>
      <c r="H8189" s="51" t="str">
        <f>IF(IFERROR(VLOOKUP(B8189,总表!A:D,4,0),"露易")=0," ",IFERROR(VLOOKUP(B8189,总表!A:D,4,0),"-"))</f>
        <v>红色</v>
      </c>
      <c r="I8189" s="51" t="str">
        <f t="shared" si="511"/>
        <v>红色</v>
      </c>
    </row>
    <row r="8190" spans="1:9">
      <c r="A8190" s="6">
        <v>8189</v>
      </c>
      <c r="B8190" s="47" t="str">
        <f t="shared" si="508"/>
        <v>00001FFD</v>
      </c>
      <c r="C8190" s="50" t="str">
        <f>IFERROR(VLOOKUP(B8190,总表!A:B,2,0),"-")</f>
        <v>连衣套装</v>
      </c>
      <c r="D8190" s="51" t="str">
        <f t="shared" si="509"/>
        <v>连衣套装</v>
      </c>
      <c r="E8190" s="6" t="str">
        <f>IFERROR(VLOOKUP(B8190,总表!A:D,3,0),"-")</f>
        <v>扶桑花夏威夷连身裙</v>
      </c>
      <c r="F8190" s="6" t="str">
        <f t="shared" si="510"/>
        <v>扶桑花夏威夷连身裙</v>
      </c>
      <c r="H8190" s="51" t="str">
        <f>IF(IFERROR(VLOOKUP(B8190,总表!A:D,4,0),"露易")=0," ",IFERROR(VLOOKUP(B8190,总表!A:D,4,0),"-"))</f>
        <v>红色</v>
      </c>
      <c r="I8190" s="51" t="str">
        <f t="shared" si="511"/>
        <v>红色</v>
      </c>
    </row>
    <row r="8191" spans="1:9">
      <c r="A8191" s="6">
        <v>8190</v>
      </c>
      <c r="B8191" s="47" t="str">
        <f t="shared" si="508"/>
        <v>00001FFE</v>
      </c>
      <c r="C8191" s="50" t="str">
        <f>IFERROR(VLOOKUP(B8191,总表!A:B,2,0),"-")</f>
        <v>连衣套装</v>
      </c>
      <c r="D8191" s="51" t="str">
        <f t="shared" si="509"/>
        <v>连衣套装</v>
      </c>
      <c r="E8191" s="6" t="str">
        <f>IFERROR(VLOOKUP(B8191,总表!A:D,3,0),"-")</f>
        <v>波利尼西亚夏威夷连身裙</v>
      </c>
      <c r="F8191" s="6" t="str">
        <f t="shared" si="510"/>
        <v>波利尼西亚夏威夷连身裙</v>
      </c>
      <c r="H8191" s="6" t="str">
        <f>IF(IFERROR(VLOOKUP(B8191,总表!A:D,4,0),"露易")=0," ",IFERROR(VLOOKUP(B8191,总表!A:D,4,0),"-"))</f>
        <v>海军蓝</v>
      </c>
      <c r="I8191" s="6" t="str">
        <f t="shared" si="511"/>
        <v>海军蓝</v>
      </c>
    </row>
    <row r="8192" spans="1:9">
      <c r="A8192" s="6">
        <v>8191</v>
      </c>
      <c r="B8192" s="47" t="str">
        <f t="shared" si="508"/>
        <v>00001FFF</v>
      </c>
      <c r="C8192" s="47" t="str">
        <f>IFERROR(VLOOKUP(B8192,总表!A:B,2,0),"-")</f>
        <v>-</v>
      </c>
      <c r="D8192" s="6" t="str">
        <f t="shared" si="509"/>
        <v>-</v>
      </c>
      <c r="E8192" s="6" t="str">
        <f>IFERROR(VLOOKUP(B8192,总表!A:D,3,0),"-")</f>
        <v>-</v>
      </c>
      <c r="F8192" s="6" t="str">
        <f t="shared" si="510"/>
        <v>-</v>
      </c>
      <c r="H8192" s="6" t="str">
        <f>IF(IFERROR(VLOOKUP(B8192,总表!A:D,4,0),"露易")=0," ",IFERROR(VLOOKUP(B8192,总表!A:D,4,0),"-"))</f>
        <v>-</v>
      </c>
      <c r="I8192" s="6" t="str">
        <f t="shared" si="511"/>
        <v>-</v>
      </c>
    </row>
    <row r="8193" spans="1:9">
      <c r="A8193" s="6">
        <v>8192</v>
      </c>
      <c r="B8193" s="47" t="str">
        <f t="shared" si="508"/>
        <v>00002000</v>
      </c>
      <c r="C8193" s="47" t="str">
        <f>IFERROR(VLOOKUP(B8193,总表!A:B,2,0),"-")</f>
        <v>上衣</v>
      </c>
      <c r="D8193" s="6" t="str">
        <f t="shared" si="509"/>
        <v>上衣</v>
      </c>
      <c r="E8193" s="6" t="str">
        <f>IFERROR(VLOOKUP(B8193,总表!A:D,3,0),"-")</f>
        <v>警示坦克背心</v>
      </c>
      <c r="F8193" s="6" t="str">
        <f t="shared" si="510"/>
        <v>警示坦克背心</v>
      </c>
      <c r="H8193" s="6" t="str">
        <f>IF(IFERROR(VLOOKUP(B8193,总表!A:D,4,0),"露易")=0," ",IFERROR(VLOOKUP(B8193,总表!A:D,4,0),"-"))</f>
        <v>黄色</v>
      </c>
      <c r="I8193" s="6" t="str">
        <f t="shared" si="511"/>
        <v>黄色</v>
      </c>
    </row>
    <row r="8194" spans="1:9">
      <c r="A8194" s="6">
        <v>8193</v>
      </c>
      <c r="B8194" s="47" t="str">
        <f t="shared" ref="B8194:B8257" si="512">DEC2HEX(ROW(A8193),8)</f>
        <v>00002001</v>
      </c>
      <c r="C8194" s="47" t="str">
        <f>IFERROR(VLOOKUP(B8194,总表!A:B,2,0),"-")</f>
        <v>上衣</v>
      </c>
      <c r="D8194" s="6" t="str">
        <f t="shared" ref="D8194:D8257" si="513">C8194</f>
        <v>上衣</v>
      </c>
      <c r="E8194" s="51" t="str">
        <f>IFERROR(VLOOKUP(B8194,总表!A:D,3,0),"-")</f>
        <v>爱心毛衣</v>
      </c>
      <c r="F8194" s="51" t="str">
        <f t="shared" ref="F8194:F8257" si="514">E8194</f>
        <v>爱心毛衣</v>
      </c>
      <c r="H8194" s="6" t="str">
        <f>IF(IFERROR(VLOOKUP(B8194,总表!A:D,4,0),"露易")=0," ",IFERROR(VLOOKUP(B8194,总表!A:D,4,0),"-"))</f>
        <v>粉红</v>
      </c>
      <c r="I8194" s="6" t="str">
        <f t="shared" ref="I8194:I8257" si="515">H8194</f>
        <v>粉红</v>
      </c>
    </row>
    <row r="8195" spans="1:9">
      <c r="A8195" s="6">
        <v>8194</v>
      </c>
      <c r="B8195" s="47" t="str">
        <f t="shared" si="512"/>
        <v>00002002</v>
      </c>
      <c r="C8195" s="47" t="str">
        <f>IFERROR(VLOOKUP(B8195,总表!A:B,2,0),"-")</f>
        <v>上衣</v>
      </c>
      <c r="D8195" s="6" t="str">
        <f t="shared" si="513"/>
        <v>上衣</v>
      </c>
      <c r="E8195" s="51" t="str">
        <f>IFERROR(VLOOKUP(B8195,总表!A:D,3,0),"-")</f>
        <v>树木毛衣</v>
      </c>
      <c r="F8195" s="51" t="str">
        <f t="shared" si="514"/>
        <v>树木毛衣</v>
      </c>
      <c r="H8195" s="6" t="str">
        <f>IF(IFERROR(VLOOKUP(B8195,总表!A:D,4,0),"露易")=0," ",IFERROR(VLOOKUP(B8195,总表!A:D,4,0),"-"))</f>
        <v>米色</v>
      </c>
      <c r="I8195" s="6" t="str">
        <f t="shared" si="515"/>
        <v>米色</v>
      </c>
    </row>
    <row r="8196" spans="1:9">
      <c r="A8196" s="6">
        <v>8195</v>
      </c>
      <c r="B8196" s="47" t="str">
        <f t="shared" si="512"/>
        <v>00002003</v>
      </c>
      <c r="C8196" s="47" t="str">
        <f>IFERROR(VLOOKUP(B8196,总表!A:B,2,0),"-")</f>
        <v>上衣</v>
      </c>
      <c r="D8196" s="6" t="str">
        <f t="shared" si="513"/>
        <v>上衣</v>
      </c>
      <c r="E8196" s="6" t="str">
        <f>IFERROR(VLOOKUP(B8196,总表!A:D,3,0),"-")</f>
        <v>青蛙T恤</v>
      </c>
      <c r="F8196" s="6" t="str">
        <f t="shared" si="514"/>
        <v>青蛙T恤</v>
      </c>
      <c r="H8196" s="6" t="str">
        <f>IF(IFERROR(VLOOKUP(B8196,总表!A:D,4,0),"露易")=0," ",IFERROR(VLOOKUP(B8196,总表!A:D,4,0),"-"))</f>
        <v>米色</v>
      </c>
      <c r="I8196" s="6" t="str">
        <f t="shared" si="515"/>
        <v>米色</v>
      </c>
    </row>
    <row r="8197" spans="1:9">
      <c r="A8197" s="6">
        <v>8196</v>
      </c>
      <c r="B8197" s="47" t="str">
        <f t="shared" si="512"/>
        <v>00002004</v>
      </c>
      <c r="C8197" s="47" t="str">
        <f>IFERROR(VLOOKUP(B8197,总表!A:B,2,0),"-")</f>
        <v>上衣</v>
      </c>
      <c r="D8197" s="6" t="str">
        <f t="shared" si="513"/>
        <v>上衣</v>
      </c>
      <c r="E8197" s="6" t="str">
        <f>IFERROR(VLOOKUP(B8197,总表!A:D,3,0),"-")</f>
        <v>熊熊T恤</v>
      </c>
      <c r="F8197" s="6" t="str">
        <f t="shared" si="514"/>
        <v>熊熊T恤</v>
      </c>
      <c r="H8197" s="51" t="str">
        <f>IF(IFERROR(VLOOKUP(B8197,总表!A:D,4,0),"露易")=0," ",IFERROR(VLOOKUP(B8197,总表!A:D,4,0),"-"))</f>
        <v>绿色</v>
      </c>
      <c r="I8197" s="51" t="str">
        <f t="shared" si="515"/>
        <v>绿色</v>
      </c>
    </row>
    <row r="8198" spans="1:9">
      <c r="A8198" s="6">
        <v>8197</v>
      </c>
      <c r="B8198" s="47" t="str">
        <f t="shared" si="512"/>
        <v>00002005</v>
      </c>
      <c r="C8198" s="47" t="str">
        <f>IFERROR(VLOOKUP(B8198,总表!A:B,2,0),"-")</f>
        <v>上衣</v>
      </c>
      <c r="D8198" s="6" t="str">
        <f t="shared" si="513"/>
        <v>上衣</v>
      </c>
      <c r="E8198" s="6" t="str">
        <f>IFERROR(VLOOKUP(B8198,总表!A:D,3,0),"-")</f>
        <v>兔子T恤</v>
      </c>
      <c r="F8198" s="6" t="str">
        <f t="shared" si="514"/>
        <v>兔子T恤</v>
      </c>
      <c r="H8198" s="51" t="str">
        <f>IF(IFERROR(VLOOKUP(B8198,总表!A:D,4,0),"露易")=0," ",IFERROR(VLOOKUP(B8198,总表!A:D,4,0),"-"))</f>
        <v>蓝色</v>
      </c>
      <c r="I8198" s="51" t="str">
        <f t="shared" si="515"/>
        <v>蓝色</v>
      </c>
    </row>
    <row r="8199" spans="1:9">
      <c r="A8199" s="6">
        <v>8198</v>
      </c>
      <c r="B8199" s="47" t="str">
        <f t="shared" si="512"/>
        <v>00002006</v>
      </c>
      <c r="C8199" s="47" t="str">
        <f>IFERROR(VLOOKUP(B8199,总表!A:B,2,0),"-")</f>
        <v>上衣</v>
      </c>
      <c r="D8199" s="6" t="str">
        <f t="shared" si="513"/>
        <v>上衣</v>
      </c>
      <c r="E8199" s="51" t="str">
        <f>IFERROR(VLOOKUP(B8199,总表!A:D,3,0),"-")</f>
        <v>动物条纹T恤</v>
      </c>
      <c r="F8199" s="51" t="str">
        <f t="shared" si="514"/>
        <v>动物条纹T恤</v>
      </c>
      <c r="H8199" s="6" t="str">
        <f>IF(IFERROR(VLOOKUP(B8199,总表!A:D,4,0),"露易")=0," ",IFERROR(VLOOKUP(B8199,总表!A:D,4,0),"-"))</f>
        <v>老虎</v>
      </c>
      <c r="I8199" s="6" t="str">
        <f t="shared" si="515"/>
        <v>老虎</v>
      </c>
    </row>
    <row r="8200" spans="1:9">
      <c r="A8200" s="6">
        <v>8199</v>
      </c>
      <c r="B8200" s="47" t="str">
        <f t="shared" si="512"/>
        <v>00002007</v>
      </c>
      <c r="C8200" s="47" t="str">
        <f>IFERROR(VLOOKUP(B8200,总表!A:B,2,0),"-")</f>
        <v>上衣</v>
      </c>
      <c r="D8200" s="6" t="str">
        <f t="shared" si="513"/>
        <v>上衣</v>
      </c>
      <c r="E8200" s="6" t="str">
        <f>IFERROR(VLOOKUP(B8200,总表!A:D,3,0),"-")</f>
        <v>豹纹T恤</v>
      </c>
      <c r="F8200" s="6" t="str">
        <f t="shared" si="514"/>
        <v>豹纹T恤</v>
      </c>
      <c r="H8200" s="6" t="str">
        <f>IF(IFERROR(VLOOKUP(B8200,总表!A:D,4,0),"露易")=0," ",IFERROR(VLOOKUP(B8200,总表!A:D,4,0),"-"))</f>
        <v>黄色</v>
      </c>
      <c r="I8200" s="6" t="str">
        <f t="shared" si="515"/>
        <v>黄色</v>
      </c>
    </row>
    <row r="8201" spans="1:9">
      <c r="A8201" s="6">
        <v>8200</v>
      </c>
      <c r="B8201" s="47" t="str">
        <f t="shared" si="512"/>
        <v>00002008</v>
      </c>
      <c r="C8201" s="47" t="str">
        <f>IFERROR(VLOOKUP(B8201,总表!A:B,2,0),"-")</f>
        <v>上衣</v>
      </c>
      <c r="D8201" s="6" t="str">
        <f t="shared" si="513"/>
        <v>上衣</v>
      </c>
      <c r="E8201" s="6" t="str">
        <f>IFERROR(VLOOKUP(B8201,总表!A:D,3,0),"-")</f>
        <v>骨头T恤</v>
      </c>
      <c r="F8201" s="6" t="str">
        <f t="shared" si="514"/>
        <v>骨头T恤</v>
      </c>
      <c r="H8201" s="6" t="str">
        <f>IF(IFERROR(VLOOKUP(B8201,总表!A:D,4,0),"露易")=0," ",IFERROR(VLOOKUP(B8201,总表!A:D,4,0),"-"))</f>
        <v>黄色</v>
      </c>
      <c r="I8201" s="6" t="str">
        <f t="shared" si="515"/>
        <v>黄色</v>
      </c>
    </row>
    <row r="8202" spans="1:9">
      <c r="A8202" s="6">
        <v>8201</v>
      </c>
      <c r="B8202" s="47" t="str">
        <f t="shared" si="512"/>
        <v>00002009</v>
      </c>
      <c r="C8202" s="47" t="str">
        <f>IFERROR(VLOOKUP(B8202,总表!A:B,2,0),"-")</f>
        <v>上衣</v>
      </c>
      <c r="D8202" s="6" t="str">
        <f t="shared" si="513"/>
        <v>上衣</v>
      </c>
      <c r="E8202" s="6" t="str">
        <f>IFERROR(VLOOKUP(B8202,总表!A:D,3,0),"-")</f>
        <v>云雾上衣</v>
      </c>
      <c r="F8202" s="6" t="str">
        <f t="shared" si="514"/>
        <v>云雾上衣</v>
      </c>
      <c r="H8202" s="51" t="str">
        <f>IF(IFERROR(VLOOKUP(B8202,总表!A:D,4,0),"露易")=0," ",IFERROR(VLOOKUP(B8202,总表!A:D,4,0),"-"))</f>
        <v>绿色</v>
      </c>
      <c r="I8202" s="51" t="str">
        <f t="shared" si="515"/>
        <v>绿色</v>
      </c>
    </row>
    <row r="8203" spans="1:9">
      <c r="A8203" s="6">
        <v>8202</v>
      </c>
      <c r="B8203" s="47" t="str">
        <f t="shared" si="512"/>
        <v>0000200A</v>
      </c>
      <c r="C8203" s="47" t="str">
        <f>IFERROR(VLOOKUP(B8203,总表!A:B,2,0),"-")</f>
        <v>上衣</v>
      </c>
      <c r="D8203" s="6" t="str">
        <f t="shared" si="513"/>
        <v>上衣</v>
      </c>
      <c r="E8203" s="6" t="str">
        <f>IFERROR(VLOOKUP(B8203,总表!A:D,3,0),"-")</f>
        <v>彩色波点T恤</v>
      </c>
      <c r="F8203" s="6" t="str">
        <f t="shared" si="514"/>
        <v>彩色波点T恤</v>
      </c>
      <c r="H8203" s="6" t="str">
        <f>IF(IFERROR(VLOOKUP(B8203,总表!A:D,4,0),"露易")=0," ",IFERROR(VLOOKUP(B8203,总表!A:D,4,0),"-"))</f>
        <v>黑色</v>
      </c>
      <c r="I8203" s="6" t="str">
        <f t="shared" si="515"/>
        <v>黑色</v>
      </c>
    </row>
    <row r="8204" spans="1:9">
      <c r="A8204" s="6">
        <v>8203</v>
      </c>
      <c r="B8204" s="47" t="str">
        <f t="shared" si="512"/>
        <v>0000200B</v>
      </c>
      <c r="C8204" s="47" t="str">
        <f>IFERROR(VLOOKUP(B8204,总表!A:B,2,0),"-")</f>
        <v>上衣</v>
      </c>
      <c r="D8204" s="6" t="str">
        <f t="shared" si="513"/>
        <v>上衣</v>
      </c>
      <c r="E8204" s="51" t="str">
        <f>IFERROR(VLOOKUP(B8204,总表!A:D,3,0),"-")</f>
        <v>简约波点T恤</v>
      </c>
      <c r="F8204" s="51" t="str">
        <f t="shared" si="514"/>
        <v>简约波点T恤</v>
      </c>
      <c r="H8204" s="6" t="str">
        <f>IF(IFERROR(VLOOKUP(B8204,总表!A:D,4,0),"露易")=0," ",IFERROR(VLOOKUP(B8204,总表!A:D,4,0),"-"))</f>
        <v>黄色</v>
      </c>
      <c r="I8204" s="6" t="str">
        <f t="shared" si="515"/>
        <v>黄色</v>
      </c>
    </row>
    <row r="8205" spans="1:9">
      <c r="A8205" s="6">
        <v>8204</v>
      </c>
      <c r="B8205" s="47" t="str">
        <f t="shared" si="512"/>
        <v>0000200C</v>
      </c>
      <c r="C8205" s="47" t="str">
        <f>IFERROR(VLOOKUP(B8205,总表!A:B,2,0),"-")</f>
        <v>-</v>
      </c>
      <c r="D8205" s="6" t="str">
        <f t="shared" si="513"/>
        <v>-</v>
      </c>
      <c r="E8205" s="6" t="str">
        <f>IFERROR(VLOOKUP(B8205,总表!A:D,3,0),"-")</f>
        <v>-</v>
      </c>
      <c r="F8205" s="6" t="str">
        <f t="shared" si="514"/>
        <v>-</v>
      </c>
      <c r="H8205" s="6" t="str">
        <f>IF(IFERROR(VLOOKUP(B8205,总表!A:D,4,0),"露易")=0," ",IFERROR(VLOOKUP(B8205,总表!A:D,4,0),"-"))</f>
        <v>-</v>
      </c>
      <c r="I8205" s="6" t="str">
        <f t="shared" si="515"/>
        <v>-</v>
      </c>
    </row>
    <row r="8206" spans="1:9">
      <c r="A8206" s="6">
        <v>8205</v>
      </c>
      <c r="B8206" s="47" t="str">
        <f t="shared" si="512"/>
        <v>0000200D</v>
      </c>
      <c r="C8206" s="47" t="str">
        <f>IFERROR(VLOOKUP(B8206,总表!A:B,2,0),"-")</f>
        <v>上衣</v>
      </c>
      <c r="D8206" s="6" t="str">
        <f t="shared" si="513"/>
        <v>上衣</v>
      </c>
      <c r="E8206" s="6" t="str">
        <f>IFERROR(VLOOKUP(B8206,总表!A:D,3,0),"-")</f>
        <v>花朵T恤</v>
      </c>
      <c r="F8206" s="6" t="str">
        <f t="shared" si="514"/>
        <v>花朵T恤</v>
      </c>
      <c r="H8206" s="6" t="str">
        <f>IF(IFERROR(VLOOKUP(B8206,总表!A:D,4,0),"露易")=0," ",IFERROR(VLOOKUP(B8206,总表!A:D,4,0),"-"))</f>
        <v>粉红</v>
      </c>
      <c r="I8206" s="6" t="str">
        <f t="shared" si="515"/>
        <v>粉红</v>
      </c>
    </row>
    <row r="8207" spans="1:9">
      <c r="A8207" s="6">
        <v>8206</v>
      </c>
      <c r="B8207" s="47" t="str">
        <f t="shared" si="512"/>
        <v>0000200E</v>
      </c>
      <c r="C8207" s="47" t="str">
        <f>IFERROR(VLOOKUP(B8207,总表!A:B,2,0),"-")</f>
        <v>上衣</v>
      </c>
      <c r="D8207" s="6" t="str">
        <f t="shared" si="513"/>
        <v>上衣</v>
      </c>
      <c r="E8207" s="6" t="str">
        <f>IFERROR(VLOOKUP(B8207,总表!A:D,3,0),"-")</f>
        <v>波利尼西亚夏威夷衬衫</v>
      </c>
      <c r="F8207" s="6" t="str">
        <f t="shared" si="514"/>
        <v>波利尼西亚夏威夷衬衫</v>
      </c>
      <c r="H8207" s="6" t="str">
        <f>IF(IFERROR(VLOOKUP(B8207,总表!A:D,4,0),"露易")=0," ",IFERROR(VLOOKUP(B8207,总表!A:D,4,0),"-"))</f>
        <v>海军蓝</v>
      </c>
      <c r="I8207" s="6" t="str">
        <f t="shared" si="515"/>
        <v>海军蓝</v>
      </c>
    </row>
    <row r="8208" spans="1:9">
      <c r="A8208" s="6">
        <v>8207</v>
      </c>
      <c r="B8208" s="47" t="str">
        <f t="shared" si="512"/>
        <v>0000200F</v>
      </c>
      <c r="C8208" s="47" t="str">
        <f>IFERROR(VLOOKUP(B8208,总表!A:B,2,0),"-")</f>
        <v>上衣</v>
      </c>
      <c r="D8208" s="6" t="str">
        <f t="shared" si="513"/>
        <v>上衣</v>
      </c>
      <c r="E8208" s="6" t="str">
        <f>IFERROR(VLOOKUP(B8208,总表!A:D,3,0),"-")</f>
        <v>蜘蛛网T恤</v>
      </c>
      <c r="F8208" s="6" t="str">
        <f t="shared" si="514"/>
        <v>蜘蛛网T恤</v>
      </c>
      <c r="H8208" s="6" t="str">
        <f>IF(IFERROR(VLOOKUP(B8208,总表!A:D,4,0),"露易")=0," ",IFERROR(VLOOKUP(B8208,总表!A:D,4,0),"-"))</f>
        <v>黑色</v>
      </c>
      <c r="I8208" s="6" t="str">
        <f t="shared" si="515"/>
        <v>黑色</v>
      </c>
    </row>
    <row r="8209" spans="1:9">
      <c r="A8209" s="6">
        <v>8208</v>
      </c>
      <c r="B8209" s="47" t="str">
        <f t="shared" si="512"/>
        <v>00002010</v>
      </c>
      <c r="C8209" s="47" t="str">
        <f>IFERROR(VLOOKUP(B8209,总表!A:B,2,0),"-")</f>
        <v>上衣</v>
      </c>
      <c r="D8209" s="6" t="str">
        <f t="shared" si="513"/>
        <v>上衣</v>
      </c>
      <c r="E8209" s="6" t="str">
        <f>IFERROR(VLOOKUP(B8209,总表!A:D,3,0),"-")</f>
        <v>骷髅T恤</v>
      </c>
      <c r="F8209" s="6" t="str">
        <f t="shared" si="514"/>
        <v>骷髅T恤</v>
      </c>
      <c r="H8209" s="6" t="str">
        <f>IF(IFERROR(VLOOKUP(B8209,总表!A:D,4,0),"露易")=0," ",IFERROR(VLOOKUP(B8209,总表!A:D,4,0),"-"))</f>
        <v>黑色</v>
      </c>
      <c r="I8209" s="6" t="str">
        <f t="shared" si="515"/>
        <v>黑色</v>
      </c>
    </row>
    <row r="8210" spans="1:9">
      <c r="A8210" s="6">
        <v>8209</v>
      </c>
      <c r="B8210" s="47" t="str">
        <f t="shared" si="512"/>
        <v>00002011</v>
      </c>
      <c r="C8210" s="47" t="str">
        <f>IFERROR(VLOOKUP(B8210,总表!A:B,2,0),"-")</f>
        <v>-</v>
      </c>
      <c r="D8210" s="6" t="str">
        <f t="shared" si="513"/>
        <v>-</v>
      </c>
      <c r="E8210" s="6" t="str">
        <f>IFERROR(VLOOKUP(B8210,总表!A:D,3,0),"-")</f>
        <v>-</v>
      </c>
      <c r="F8210" s="6" t="str">
        <f t="shared" si="514"/>
        <v>-</v>
      </c>
      <c r="H8210" s="6" t="str">
        <f>IF(IFERROR(VLOOKUP(B8210,总表!A:D,4,0),"露易")=0," ",IFERROR(VLOOKUP(B8210,总表!A:D,4,0),"-"))</f>
        <v>-</v>
      </c>
      <c r="I8210" s="6" t="str">
        <f t="shared" si="515"/>
        <v>-</v>
      </c>
    </row>
    <row r="8211" spans="1:9">
      <c r="A8211" s="6">
        <v>8210</v>
      </c>
      <c r="B8211" s="47" t="str">
        <f t="shared" si="512"/>
        <v>00002012</v>
      </c>
      <c r="C8211" s="47" t="str">
        <f>IFERROR(VLOOKUP(B8211,总表!A:B,2,0),"-")</f>
        <v>-</v>
      </c>
      <c r="D8211" s="6" t="str">
        <f t="shared" si="513"/>
        <v>-</v>
      </c>
      <c r="E8211" s="6" t="str">
        <f>IFERROR(VLOOKUP(B8211,总表!A:D,3,0),"-")</f>
        <v>-</v>
      </c>
      <c r="F8211" s="6" t="str">
        <f t="shared" si="514"/>
        <v>-</v>
      </c>
      <c r="H8211" s="6" t="str">
        <f>IF(IFERROR(VLOOKUP(B8211,总表!A:D,4,0),"露易")=0," ",IFERROR(VLOOKUP(B8211,总表!A:D,4,0),"-"))</f>
        <v>-</v>
      </c>
      <c r="I8211" s="6" t="str">
        <f t="shared" si="515"/>
        <v>-</v>
      </c>
    </row>
    <row r="8212" spans="1:9">
      <c r="A8212" s="6">
        <v>8211</v>
      </c>
      <c r="B8212" s="47" t="str">
        <f t="shared" si="512"/>
        <v>00002013</v>
      </c>
      <c r="C8212" s="47" t="str">
        <f>IFERROR(VLOOKUP(B8212,总表!A:B,2,0),"-")</f>
        <v>-</v>
      </c>
      <c r="D8212" s="6" t="str">
        <f t="shared" si="513"/>
        <v>-</v>
      </c>
      <c r="E8212" s="6" t="str">
        <f>IFERROR(VLOOKUP(B8212,总表!A:D,3,0),"-")</f>
        <v>-</v>
      </c>
      <c r="F8212" s="6" t="str">
        <f t="shared" si="514"/>
        <v>-</v>
      </c>
      <c r="H8212" s="6" t="str">
        <f>IF(IFERROR(VLOOKUP(B8212,总表!A:D,4,0),"露易")=0," ",IFERROR(VLOOKUP(B8212,总表!A:D,4,0),"-"))</f>
        <v>-</v>
      </c>
      <c r="I8212" s="6" t="str">
        <f t="shared" si="515"/>
        <v>-</v>
      </c>
    </row>
    <row r="8213" spans="1:9">
      <c r="A8213" s="6">
        <v>8212</v>
      </c>
      <c r="B8213" s="47" t="str">
        <f t="shared" si="512"/>
        <v>00002014</v>
      </c>
      <c r="C8213" s="47" t="str">
        <f>IFERROR(VLOOKUP(B8213,总表!A:B,2,0),"-")</f>
        <v>-</v>
      </c>
      <c r="D8213" s="6" t="str">
        <f t="shared" si="513"/>
        <v>-</v>
      </c>
      <c r="E8213" s="6" t="str">
        <f>IFERROR(VLOOKUP(B8213,总表!A:D,3,0),"-")</f>
        <v>-</v>
      </c>
      <c r="F8213" s="6" t="str">
        <f t="shared" si="514"/>
        <v>-</v>
      </c>
      <c r="H8213" s="6" t="str">
        <f>IF(IFERROR(VLOOKUP(B8213,总表!A:D,4,0),"露易")=0," ",IFERROR(VLOOKUP(B8213,总表!A:D,4,0),"-"))</f>
        <v>-</v>
      </c>
      <c r="I8213" s="6" t="str">
        <f t="shared" si="515"/>
        <v>-</v>
      </c>
    </row>
    <row r="8214" spans="1:9">
      <c r="A8214" s="6">
        <v>8213</v>
      </c>
      <c r="B8214" s="47" t="str">
        <f t="shared" si="512"/>
        <v>00002015</v>
      </c>
      <c r="C8214" s="47" t="str">
        <f>IFERROR(VLOOKUP(B8214,总表!A:B,2,0),"-")</f>
        <v>-</v>
      </c>
      <c r="D8214" s="6" t="str">
        <f t="shared" si="513"/>
        <v>-</v>
      </c>
      <c r="E8214" s="6" t="str">
        <f>IFERROR(VLOOKUP(B8214,总表!A:D,3,0),"-")</f>
        <v>-</v>
      </c>
      <c r="F8214" s="6" t="str">
        <f t="shared" si="514"/>
        <v>-</v>
      </c>
      <c r="H8214" s="6" t="str">
        <f>IF(IFERROR(VLOOKUP(B8214,总表!A:D,4,0),"露易")=0," ",IFERROR(VLOOKUP(B8214,总表!A:D,4,0),"-"))</f>
        <v>-</v>
      </c>
      <c r="I8214" s="6" t="str">
        <f t="shared" si="515"/>
        <v>-</v>
      </c>
    </row>
    <row r="8215" spans="1:9">
      <c r="A8215" s="6">
        <v>8214</v>
      </c>
      <c r="B8215" s="47" t="str">
        <f t="shared" si="512"/>
        <v>00002016</v>
      </c>
      <c r="C8215" s="47" t="str">
        <f>IFERROR(VLOOKUP(B8215,总表!A:B,2,0),"-")</f>
        <v>-</v>
      </c>
      <c r="D8215" s="6" t="str">
        <f t="shared" si="513"/>
        <v>-</v>
      </c>
      <c r="E8215" s="6" t="str">
        <f>IFERROR(VLOOKUP(B8215,总表!A:D,3,0),"-")</f>
        <v>-</v>
      </c>
      <c r="F8215" s="6" t="str">
        <f t="shared" si="514"/>
        <v>-</v>
      </c>
      <c r="H8215" s="6" t="str">
        <f>IF(IFERROR(VLOOKUP(B8215,总表!A:D,4,0),"露易")=0," ",IFERROR(VLOOKUP(B8215,总表!A:D,4,0),"-"))</f>
        <v>-</v>
      </c>
      <c r="I8215" s="6" t="str">
        <f t="shared" si="515"/>
        <v>-</v>
      </c>
    </row>
    <row r="8216" spans="1:9">
      <c r="A8216" s="6">
        <v>8215</v>
      </c>
      <c r="B8216" s="47" t="str">
        <f t="shared" si="512"/>
        <v>00002017</v>
      </c>
      <c r="C8216" s="47" t="str">
        <f>IFERROR(VLOOKUP(B8216,总表!A:B,2,0),"-")</f>
        <v>-</v>
      </c>
      <c r="D8216" s="6" t="str">
        <f t="shared" si="513"/>
        <v>-</v>
      </c>
      <c r="E8216" s="6" t="str">
        <f>IFERROR(VLOOKUP(B8216,总表!A:D,3,0),"-")</f>
        <v>-</v>
      </c>
      <c r="F8216" s="6" t="str">
        <f t="shared" si="514"/>
        <v>-</v>
      </c>
      <c r="H8216" s="6" t="str">
        <f>IF(IFERROR(VLOOKUP(B8216,总表!A:D,4,0),"露易")=0," ",IFERROR(VLOOKUP(B8216,总表!A:D,4,0),"-"))</f>
        <v>-</v>
      </c>
      <c r="I8216" s="6" t="str">
        <f t="shared" si="515"/>
        <v>-</v>
      </c>
    </row>
    <row r="8217" spans="1:9">
      <c r="A8217" s="6">
        <v>8216</v>
      </c>
      <c r="B8217" s="47" t="str">
        <f t="shared" si="512"/>
        <v>00002018</v>
      </c>
      <c r="C8217" s="47" t="str">
        <f>IFERROR(VLOOKUP(B8217,总表!A:B,2,0),"-")</f>
        <v>-</v>
      </c>
      <c r="D8217" s="6" t="str">
        <f t="shared" si="513"/>
        <v>-</v>
      </c>
      <c r="E8217" s="6" t="str">
        <f>IFERROR(VLOOKUP(B8217,总表!A:D,3,0),"-")</f>
        <v>-</v>
      </c>
      <c r="F8217" s="6" t="str">
        <f t="shared" si="514"/>
        <v>-</v>
      </c>
      <c r="H8217" s="6" t="str">
        <f>IF(IFERROR(VLOOKUP(B8217,总表!A:D,4,0),"露易")=0," ",IFERROR(VLOOKUP(B8217,总表!A:D,4,0),"-"))</f>
        <v>-</v>
      </c>
      <c r="I8217" s="6" t="str">
        <f t="shared" si="515"/>
        <v>-</v>
      </c>
    </row>
    <row r="8218" spans="1:9">
      <c r="A8218" s="6">
        <v>8217</v>
      </c>
      <c r="B8218" s="47" t="str">
        <f t="shared" si="512"/>
        <v>00002019</v>
      </c>
      <c r="C8218" s="47" t="str">
        <f>IFERROR(VLOOKUP(B8218,总表!A:B,2,0),"-")</f>
        <v>-</v>
      </c>
      <c r="D8218" s="6" t="str">
        <f t="shared" si="513"/>
        <v>-</v>
      </c>
      <c r="E8218" s="6" t="str">
        <f>IFERROR(VLOOKUP(B8218,总表!A:D,3,0),"-")</f>
        <v>-</v>
      </c>
      <c r="F8218" s="6" t="str">
        <f t="shared" si="514"/>
        <v>-</v>
      </c>
      <c r="H8218" s="6" t="str">
        <f>IF(IFERROR(VLOOKUP(B8218,总表!A:D,4,0),"露易")=0," ",IFERROR(VLOOKUP(B8218,总表!A:D,4,0),"-"))</f>
        <v>-</v>
      </c>
      <c r="I8218" s="6" t="str">
        <f t="shared" si="515"/>
        <v>-</v>
      </c>
    </row>
    <row r="8219" spans="1:9">
      <c r="A8219" s="6">
        <v>8218</v>
      </c>
      <c r="B8219" s="47" t="str">
        <f t="shared" si="512"/>
        <v>0000201A</v>
      </c>
      <c r="C8219" s="47" t="str">
        <f>IFERROR(VLOOKUP(B8219,总表!A:B,2,0),"-")</f>
        <v>-</v>
      </c>
      <c r="D8219" s="6" t="str">
        <f t="shared" si="513"/>
        <v>-</v>
      </c>
      <c r="E8219" s="6" t="str">
        <f>IFERROR(VLOOKUP(B8219,总表!A:D,3,0),"-")</f>
        <v>-</v>
      </c>
      <c r="F8219" s="6" t="str">
        <f t="shared" si="514"/>
        <v>-</v>
      </c>
      <c r="H8219" s="6" t="str">
        <f>IF(IFERROR(VLOOKUP(B8219,总表!A:D,4,0),"露易")=0," ",IFERROR(VLOOKUP(B8219,总表!A:D,4,0),"-"))</f>
        <v>-</v>
      </c>
      <c r="I8219" s="6" t="str">
        <f t="shared" si="515"/>
        <v>-</v>
      </c>
    </row>
    <row r="8220" spans="1:9">
      <c r="A8220" s="6">
        <v>8219</v>
      </c>
      <c r="B8220" s="47" t="str">
        <f t="shared" si="512"/>
        <v>0000201B</v>
      </c>
      <c r="C8220" s="47" t="str">
        <f>IFERROR(VLOOKUP(B8220,总表!A:B,2,0),"-")</f>
        <v>-</v>
      </c>
      <c r="D8220" s="6" t="str">
        <f t="shared" si="513"/>
        <v>-</v>
      </c>
      <c r="E8220" s="6" t="str">
        <f>IFERROR(VLOOKUP(B8220,总表!A:D,3,0),"-")</f>
        <v>-</v>
      </c>
      <c r="F8220" s="6" t="str">
        <f t="shared" si="514"/>
        <v>-</v>
      </c>
      <c r="H8220" s="6" t="str">
        <f>IF(IFERROR(VLOOKUP(B8220,总表!A:D,4,0),"露易")=0," ",IFERROR(VLOOKUP(B8220,总表!A:D,4,0),"-"))</f>
        <v>-</v>
      </c>
      <c r="I8220" s="6" t="str">
        <f t="shared" si="515"/>
        <v>-</v>
      </c>
    </row>
    <row r="8221" spans="1:9">
      <c r="A8221" s="6">
        <v>8220</v>
      </c>
      <c r="B8221" s="47" t="str">
        <f t="shared" si="512"/>
        <v>0000201C</v>
      </c>
      <c r="C8221" s="47" t="str">
        <f>IFERROR(VLOOKUP(B8221,总表!A:B,2,0),"-")</f>
        <v>-</v>
      </c>
      <c r="D8221" s="6" t="str">
        <f t="shared" si="513"/>
        <v>-</v>
      </c>
      <c r="E8221" s="6" t="str">
        <f>IFERROR(VLOOKUP(B8221,总表!A:D,3,0),"-")</f>
        <v>-</v>
      </c>
      <c r="F8221" s="6" t="str">
        <f t="shared" si="514"/>
        <v>-</v>
      </c>
      <c r="H8221" s="6" t="str">
        <f>IF(IFERROR(VLOOKUP(B8221,总表!A:D,4,0),"露易")=0," ",IFERROR(VLOOKUP(B8221,总表!A:D,4,0),"-"))</f>
        <v>-</v>
      </c>
      <c r="I8221" s="6" t="str">
        <f t="shared" si="515"/>
        <v>-</v>
      </c>
    </row>
    <row r="8222" spans="1:9">
      <c r="A8222" s="6">
        <v>8221</v>
      </c>
      <c r="B8222" s="47" t="str">
        <f t="shared" si="512"/>
        <v>0000201D</v>
      </c>
      <c r="C8222" s="47" t="str">
        <f>IFERROR(VLOOKUP(B8222,总表!A:B,2,0),"-")</f>
        <v>-</v>
      </c>
      <c r="D8222" s="6" t="str">
        <f t="shared" si="513"/>
        <v>-</v>
      </c>
      <c r="E8222" s="6" t="str">
        <f>IFERROR(VLOOKUP(B8222,总表!A:D,3,0),"-")</f>
        <v>-</v>
      </c>
      <c r="F8222" s="6" t="str">
        <f t="shared" si="514"/>
        <v>-</v>
      </c>
      <c r="H8222" s="6" t="str">
        <f>IF(IFERROR(VLOOKUP(B8222,总表!A:D,4,0),"露易")=0," ",IFERROR(VLOOKUP(B8222,总表!A:D,4,0),"-"))</f>
        <v>-</v>
      </c>
      <c r="I8222" s="6" t="str">
        <f t="shared" si="515"/>
        <v>-</v>
      </c>
    </row>
    <row r="8223" spans="1:9">
      <c r="A8223" s="6">
        <v>8222</v>
      </c>
      <c r="B8223" s="47" t="str">
        <f t="shared" si="512"/>
        <v>0000201E</v>
      </c>
      <c r="C8223" s="47" t="str">
        <f>IFERROR(VLOOKUP(B8223,总表!A:B,2,0),"-")</f>
        <v>-</v>
      </c>
      <c r="D8223" s="6" t="str">
        <f t="shared" si="513"/>
        <v>-</v>
      </c>
      <c r="E8223" s="6" t="str">
        <f>IFERROR(VLOOKUP(B8223,总表!A:D,3,0),"-")</f>
        <v>-</v>
      </c>
      <c r="F8223" s="6" t="str">
        <f t="shared" si="514"/>
        <v>-</v>
      </c>
      <c r="H8223" s="6" t="str">
        <f>IF(IFERROR(VLOOKUP(B8223,总表!A:D,4,0),"露易")=0," ",IFERROR(VLOOKUP(B8223,总表!A:D,4,0),"-"))</f>
        <v>-</v>
      </c>
      <c r="I8223" s="6" t="str">
        <f t="shared" si="515"/>
        <v>-</v>
      </c>
    </row>
    <row r="8224" spans="1:9">
      <c r="A8224" s="6">
        <v>8223</v>
      </c>
      <c r="B8224" s="47" t="str">
        <f t="shared" si="512"/>
        <v>0000201F</v>
      </c>
      <c r="C8224" s="47" t="str">
        <f>IFERROR(VLOOKUP(B8224,总表!A:B,2,0),"-")</f>
        <v>-</v>
      </c>
      <c r="D8224" s="6" t="str">
        <f t="shared" si="513"/>
        <v>-</v>
      </c>
      <c r="E8224" s="6" t="str">
        <f>IFERROR(VLOOKUP(B8224,总表!A:D,3,0),"-")</f>
        <v>-</v>
      </c>
      <c r="F8224" s="6" t="str">
        <f t="shared" si="514"/>
        <v>-</v>
      </c>
      <c r="H8224" s="6" t="str">
        <f>IF(IFERROR(VLOOKUP(B8224,总表!A:D,4,0),"露易")=0," ",IFERROR(VLOOKUP(B8224,总表!A:D,4,0),"-"))</f>
        <v>-</v>
      </c>
      <c r="I8224" s="6" t="str">
        <f t="shared" si="515"/>
        <v>-</v>
      </c>
    </row>
    <row r="8225" spans="1:9">
      <c r="A8225" s="6">
        <v>8224</v>
      </c>
      <c r="B8225" s="47" t="str">
        <f t="shared" si="512"/>
        <v>00002020</v>
      </c>
      <c r="C8225" s="47" t="str">
        <f>IFERROR(VLOOKUP(B8225,总表!A:B,2,0),"-")</f>
        <v>-</v>
      </c>
      <c r="D8225" s="6" t="str">
        <f t="shared" si="513"/>
        <v>-</v>
      </c>
      <c r="E8225" s="6" t="str">
        <f>IFERROR(VLOOKUP(B8225,总表!A:D,3,0),"-")</f>
        <v>-</v>
      </c>
      <c r="F8225" s="6" t="str">
        <f t="shared" si="514"/>
        <v>-</v>
      </c>
      <c r="H8225" s="6" t="str">
        <f>IF(IFERROR(VLOOKUP(B8225,总表!A:D,4,0),"露易")=0," ",IFERROR(VLOOKUP(B8225,总表!A:D,4,0),"-"))</f>
        <v>-</v>
      </c>
      <c r="I8225" s="6" t="str">
        <f t="shared" si="515"/>
        <v>-</v>
      </c>
    </row>
    <row r="8226" spans="1:9">
      <c r="A8226" s="6">
        <v>8225</v>
      </c>
      <c r="B8226" s="47" t="str">
        <f t="shared" si="512"/>
        <v>00002021</v>
      </c>
      <c r="C8226" s="50" t="str">
        <f>IFERROR(VLOOKUP(B8226,总表!A:B,2,0),"-")</f>
        <v>摆设类</v>
      </c>
      <c r="D8226" s="51" t="str">
        <f t="shared" si="513"/>
        <v>摆设类</v>
      </c>
      <c r="E8226" s="6" t="str">
        <f>IFERROR(VLOOKUP(B8226,总表!A:D,3,0),"-")</f>
        <v>街机（格斗游戏）</v>
      </c>
      <c r="F8226" s="6" t="str">
        <f t="shared" si="514"/>
        <v>街机（格斗游戏）</v>
      </c>
      <c r="H8226" s="6" t="str">
        <f>IF(IFERROR(VLOOKUP(B8226,总表!A:D,4,0),"露易")=0," ",IFERROR(VLOOKUP(B8226,总表!A:D,4,0),"-"))</f>
        <v> </v>
      </c>
      <c r="I8226" s="6" t="str">
        <f t="shared" si="515"/>
        <v> </v>
      </c>
    </row>
    <row r="8227" spans="1:9">
      <c r="A8227" s="6">
        <v>8226</v>
      </c>
      <c r="B8227" s="47" t="str">
        <f t="shared" si="512"/>
        <v>00002022</v>
      </c>
      <c r="C8227" s="50" t="str">
        <f>IFERROR(VLOOKUP(B8227,总表!A:B,2,0),"-")</f>
        <v>摆设类</v>
      </c>
      <c r="D8227" s="51" t="str">
        <f t="shared" si="513"/>
        <v>摆设类</v>
      </c>
      <c r="E8227" s="6" t="str">
        <f>IFERROR(VLOOKUP(B8227,总表!A:D,3,0),"-")</f>
        <v>街机（射击游戏）</v>
      </c>
      <c r="F8227" s="6" t="str">
        <f t="shared" si="514"/>
        <v>街机（射击游戏）</v>
      </c>
      <c r="H8227" s="6" t="str">
        <f>IF(IFERROR(VLOOKUP(B8227,总表!A:D,4,0),"露易")=0," ",IFERROR(VLOOKUP(B8227,总表!A:D,4,0),"-"))</f>
        <v> </v>
      </c>
      <c r="I8227" s="6" t="str">
        <f t="shared" si="515"/>
        <v> </v>
      </c>
    </row>
    <row r="8228" spans="1:9">
      <c r="A8228" s="6">
        <v>8227</v>
      </c>
      <c r="B8228" s="47" t="str">
        <f t="shared" si="512"/>
        <v>00002023</v>
      </c>
      <c r="C8228" s="50" t="str">
        <f>IFERROR(VLOOKUP(B8228,总表!A:B,2,0),"-")</f>
        <v>摆设类</v>
      </c>
      <c r="D8228" s="51" t="str">
        <f t="shared" si="513"/>
        <v>摆设类</v>
      </c>
      <c r="E8228" s="6" t="str">
        <f>IFERROR(VLOOKUP(B8228,总表!A:D,3,0),"-")</f>
        <v>街机（桌上游戏）</v>
      </c>
      <c r="F8228" s="6" t="str">
        <f t="shared" si="514"/>
        <v>街机（桌上游戏）</v>
      </c>
      <c r="H8228" s="6" t="str">
        <f>IF(IFERROR(VLOOKUP(B8228,总表!A:D,4,0),"露易")=0," ",IFERROR(VLOOKUP(B8228,总表!A:D,4,0),"-"))</f>
        <v> </v>
      </c>
      <c r="I8228" s="6" t="str">
        <f t="shared" si="515"/>
        <v> </v>
      </c>
    </row>
    <row r="8229" spans="1:9">
      <c r="A8229" s="6">
        <v>8228</v>
      </c>
      <c r="B8229" s="47" t="str">
        <f t="shared" si="512"/>
        <v>00002024</v>
      </c>
      <c r="C8229" s="47" t="str">
        <f>IFERROR(VLOOKUP(B8229,总表!A:B,2,0),"-")</f>
        <v>-</v>
      </c>
      <c r="D8229" s="6" t="str">
        <f t="shared" si="513"/>
        <v>-</v>
      </c>
      <c r="E8229" s="6" t="str">
        <f>IFERROR(VLOOKUP(B8229,总表!A:D,3,0),"-")</f>
        <v>-</v>
      </c>
      <c r="F8229" s="6" t="str">
        <f t="shared" si="514"/>
        <v>-</v>
      </c>
      <c r="H8229" s="6" t="str">
        <f>IF(IFERROR(VLOOKUP(B8229,总表!A:D,4,0),"露易")=0," ",IFERROR(VLOOKUP(B8229,总表!A:D,4,0),"-"))</f>
        <v>-</v>
      </c>
      <c r="I8229" s="6" t="str">
        <f t="shared" si="515"/>
        <v>-</v>
      </c>
    </row>
    <row r="8230" spans="1:9">
      <c r="A8230" s="6">
        <v>8229</v>
      </c>
      <c r="B8230" s="47" t="str">
        <f t="shared" si="512"/>
        <v>00002025</v>
      </c>
      <c r="C8230" s="47" t="str">
        <f>IFERROR(VLOOKUP(B8230,总表!A:B,2,0),"-")</f>
        <v>上衣</v>
      </c>
      <c r="D8230" s="6" t="str">
        <f t="shared" si="513"/>
        <v>上衣</v>
      </c>
      <c r="E8230" s="6" t="str">
        <f>IFERROR(VLOOKUP(B8230,总表!A:D,3,0),"-")</f>
        <v>候补骑士服</v>
      </c>
      <c r="F8230" s="6" t="str">
        <f t="shared" si="514"/>
        <v>候补骑士服</v>
      </c>
      <c r="H8230" s="51" t="str">
        <f>IF(IFERROR(VLOOKUP(B8230,总表!A:D,4,0),"露易")=0," ",IFERROR(VLOOKUP(B8230,总表!A:D,4,0),"-"))</f>
        <v>红色</v>
      </c>
      <c r="I8230" s="51" t="str">
        <f t="shared" si="515"/>
        <v>红色</v>
      </c>
    </row>
    <row r="8231" spans="1:9">
      <c r="A8231" s="6">
        <v>8230</v>
      </c>
      <c r="B8231" s="47" t="str">
        <f t="shared" si="512"/>
        <v>00002026</v>
      </c>
      <c r="C8231" s="47" t="str">
        <f>IFERROR(VLOOKUP(B8231,总表!A:B,2,0),"-")</f>
        <v>上衣</v>
      </c>
      <c r="D8231" s="6" t="str">
        <f t="shared" si="513"/>
        <v>上衣</v>
      </c>
      <c r="E8231" s="6" t="str">
        <f>IFERROR(VLOOKUP(B8231,总表!A:D,3,0),"-")</f>
        <v>候补骑士服</v>
      </c>
      <c r="F8231" s="6" t="str">
        <f t="shared" si="514"/>
        <v>候补骑士服</v>
      </c>
      <c r="H8231" s="51" t="str">
        <f>IF(IFERROR(VLOOKUP(B8231,总表!A:D,4,0),"露易")=0," ",IFERROR(VLOOKUP(B8231,总表!A:D,4,0),"-"))</f>
        <v>绿色</v>
      </c>
      <c r="I8231" s="51" t="str">
        <f t="shared" si="515"/>
        <v>绿色</v>
      </c>
    </row>
    <row r="8232" spans="1:9">
      <c r="A8232" s="6">
        <v>8231</v>
      </c>
      <c r="B8232" s="47" t="str">
        <f t="shared" si="512"/>
        <v>00002027</v>
      </c>
      <c r="C8232" s="50" t="str">
        <f>IFERROR(VLOOKUP(B8232,总表!A:B,2,0),"-")</f>
        <v>连衣套装</v>
      </c>
      <c r="D8232" s="51" t="str">
        <f t="shared" si="513"/>
        <v>连衣套装</v>
      </c>
      <c r="E8232" s="6" t="str">
        <f>IFERROR(VLOOKUP(B8232,总表!A:D,3,0),"-")</f>
        <v>公主裙</v>
      </c>
      <c r="F8232" s="6" t="str">
        <f t="shared" si="514"/>
        <v>公主裙</v>
      </c>
      <c r="H8232" s="51" t="str">
        <f>IF(IFERROR(VLOOKUP(B8232,总表!A:D,4,0),"露易")=0," ",IFERROR(VLOOKUP(B8232,总表!A:D,4,0),"-"))</f>
        <v>绿色</v>
      </c>
      <c r="I8232" s="51" t="str">
        <f t="shared" si="515"/>
        <v>绿色</v>
      </c>
    </row>
    <row r="8233" spans="1:9">
      <c r="A8233" s="6">
        <v>8232</v>
      </c>
      <c r="B8233" s="47" t="str">
        <f t="shared" si="512"/>
        <v>00002028</v>
      </c>
      <c r="C8233" s="50" t="str">
        <f>IFERROR(VLOOKUP(B8233,总表!A:B,2,0),"-")</f>
        <v>连衣套装</v>
      </c>
      <c r="D8233" s="51" t="str">
        <f t="shared" si="513"/>
        <v>连衣套装</v>
      </c>
      <c r="E8233" s="6" t="str">
        <f>IFERROR(VLOOKUP(B8233,总表!A:D,3,0),"-")</f>
        <v>公主裙</v>
      </c>
      <c r="F8233" s="6" t="str">
        <f t="shared" si="514"/>
        <v>公主裙</v>
      </c>
      <c r="H8233" s="6" t="str">
        <f>IF(IFERROR(VLOOKUP(B8233,总表!A:D,4,0),"露易")=0," ",IFERROR(VLOOKUP(B8233,总表!A:D,4,0),"-"))</f>
        <v>黄色</v>
      </c>
      <c r="I8233" s="6" t="str">
        <f t="shared" si="515"/>
        <v>黄色</v>
      </c>
    </row>
    <row r="8234" spans="1:9">
      <c r="A8234" s="6">
        <v>8233</v>
      </c>
      <c r="B8234" s="47" t="str">
        <f t="shared" si="512"/>
        <v>00002029</v>
      </c>
      <c r="C8234" s="50" t="str">
        <f>IFERROR(VLOOKUP(B8234,总表!A:B,2,0),"-")</f>
        <v>连衣套装</v>
      </c>
      <c r="D8234" s="51" t="str">
        <f t="shared" si="513"/>
        <v>连衣套装</v>
      </c>
      <c r="E8234" s="6" t="str">
        <f>IFERROR(VLOOKUP(B8234,总表!A:D,3,0),"-")</f>
        <v>公主裙</v>
      </c>
      <c r="F8234" s="6" t="str">
        <f t="shared" si="514"/>
        <v>公主裙</v>
      </c>
      <c r="H8234" s="6" t="str">
        <f>IF(IFERROR(VLOOKUP(B8234,总表!A:D,4,0),"露易")=0," ",IFERROR(VLOOKUP(B8234,总表!A:D,4,0),"-"))</f>
        <v>粉红</v>
      </c>
      <c r="I8234" s="6" t="str">
        <f t="shared" si="515"/>
        <v>粉红</v>
      </c>
    </row>
    <row r="8235" spans="1:9">
      <c r="A8235" s="6">
        <v>8234</v>
      </c>
      <c r="B8235" s="47" t="str">
        <f t="shared" si="512"/>
        <v>0000202A</v>
      </c>
      <c r="C8235" s="50" t="str">
        <f>IFERROR(VLOOKUP(B8235,总表!A:B,2,0),"-")</f>
        <v>连衣套装</v>
      </c>
      <c r="D8235" s="51" t="str">
        <f t="shared" si="513"/>
        <v>连衣套装</v>
      </c>
      <c r="E8235" s="6" t="str">
        <f>IFERROR(VLOOKUP(B8235,总表!A:D,3,0),"-")</f>
        <v>公主裙</v>
      </c>
      <c r="F8235" s="6" t="str">
        <f t="shared" si="514"/>
        <v>公主裙</v>
      </c>
      <c r="H8235" s="6" t="str">
        <f>IF(IFERROR(VLOOKUP(B8235,总表!A:D,4,0),"露易")=0," ",IFERROR(VLOOKUP(B8235,总表!A:D,4,0),"-"))</f>
        <v>紫色</v>
      </c>
      <c r="I8235" s="6" t="str">
        <f t="shared" si="515"/>
        <v>紫色</v>
      </c>
    </row>
    <row r="8236" spans="1:9">
      <c r="A8236" s="6">
        <v>8235</v>
      </c>
      <c r="B8236" s="47" t="str">
        <f t="shared" si="512"/>
        <v>0000202B</v>
      </c>
      <c r="C8236" s="50" t="str">
        <f>IFERROR(VLOOKUP(B8236,总表!A:B,2,0),"-")</f>
        <v>连衣套装</v>
      </c>
      <c r="D8236" s="51" t="str">
        <f t="shared" si="513"/>
        <v>连衣套装</v>
      </c>
      <c r="E8236" s="6" t="str">
        <f>IFERROR(VLOOKUP(B8236,总表!A:D,3,0),"-")</f>
        <v>公主裙</v>
      </c>
      <c r="F8236" s="6" t="str">
        <f t="shared" si="514"/>
        <v>公主裙</v>
      </c>
      <c r="H8236" s="6" t="str">
        <f>IF(IFERROR(VLOOKUP(B8236,总表!A:D,4,0),"露易")=0," ",IFERROR(VLOOKUP(B8236,总表!A:D,4,0),"-"))</f>
        <v>薄荷绿</v>
      </c>
      <c r="I8236" s="6" t="str">
        <f t="shared" si="515"/>
        <v>薄荷绿</v>
      </c>
    </row>
    <row r="8237" spans="1:9">
      <c r="A8237" s="6">
        <v>8236</v>
      </c>
      <c r="B8237" s="47" t="str">
        <f t="shared" si="512"/>
        <v>0000202C</v>
      </c>
      <c r="C8237" s="50" t="str">
        <f>IFERROR(VLOOKUP(B8237,总表!A:B,2,0),"-")</f>
        <v>连衣套装</v>
      </c>
      <c r="D8237" s="51" t="str">
        <f t="shared" si="513"/>
        <v>连衣套装</v>
      </c>
      <c r="E8237" s="6" t="str">
        <f>IFERROR(VLOOKUP(B8237,总表!A:D,3,0),"-")</f>
        <v>公主裙</v>
      </c>
      <c r="F8237" s="6" t="str">
        <f t="shared" si="514"/>
        <v>公主裙</v>
      </c>
      <c r="H8237" s="6" t="str">
        <f>IF(IFERROR(VLOOKUP(B8237,总表!A:D,4,0),"露易")=0," ",IFERROR(VLOOKUP(B8237,总表!A:D,4,0),"-"))</f>
        <v>橘色</v>
      </c>
      <c r="I8237" s="6" t="str">
        <f t="shared" si="515"/>
        <v>橘色</v>
      </c>
    </row>
    <row r="8238" spans="1:9">
      <c r="A8238" s="6">
        <v>8237</v>
      </c>
      <c r="B8238" s="47" t="str">
        <f t="shared" si="512"/>
        <v>0000202D</v>
      </c>
      <c r="C8238" s="50" t="str">
        <f>IFERROR(VLOOKUP(B8238,总表!A:B,2,0),"-")</f>
        <v>连衣套装</v>
      </c>
      <c r="D8238" s="51" t="str">
        <f t="shared" si="513"/>
        <v>连衣套装</v>
      </c>
      <c r="E8238" s="6" t="str">
        <f>IFERROR(VLOOKUP(B8238,总表!A:D,3,0),"-")</f>
        <v>公主裙</v>
      </c>
      <c r="F8238" s="6" t="str">
        <f t="shared" si="514"/>
        <v>公主裙</v>
      </c>
      <c r="H8238" s="6" t="str">
        <f>IF(IFERROR(VLOOKUP(B8238,总表!A:D,4,0),"露易")=0," ",IFERROR(VLOOKUP(B8238,总表!A:D,4,0),"-"))</f>
        <v>灰色</v>
      </c>
      <c r="I8238" s="6" t="str">
        <f t="shared" si="515"/>
        <v>灰色</v>
      </c>
    </row>
    <row r="8239" spans="1:9">
      <c r="A8239" s="6">
        <v>8238</v>
      </c>
      <c r="B8239" s="47" t="str">
        <f t="shared" si="512"/>
        <v>0000202E</v>
      </c>
      <c r="C8239" s="50" t="str">
        <f>IFERROR(VLOOKUP(B8239,总表!A:B,2,0),"-")</f>
        <v>连衣套装</v>
      </c>
      <c r="D8239" s="51" t="str">
        <f t="shared" si="513"/>
        <v>连衣套装</v>
      </c>
      <c r="E8239" s="6" t="str">
        <f>IFERROR(VLOOKUP(B8239,总表!A:D,3,0),"-")</f>
        <v>安托瓦内特洋装</v>
      </c>
      <c r="F8239" s="6" t="str">
        <f t="shared" si="514"/>
        <v>安托瓦内特洋装</v>
      </c>
      <c r="H8239" s="51" t="str">
        <f>IF(IFERROR(VLOOKUP(B8239,总表!A:D,4,0),"露易")=0," ",IFERROR(VLOOKUP(B8239,总表!A:D,4,0),"-"))</f>
        <v>蓝色</v>
      </c>
      <c r="I8239" s="51" t="str">
        <f t="shared" si="515"/>
        <v>蓝色</v>
      </c>
    </row>
    <row r="8240" spans="1:9">
      <c r="A8240" s="6">
        <v>8239</v>
      </c>
      <c r="B8240" s="47" t="str">
        <f t="shared" si="512"/>
        <v>0000202F</v>
      </c>
      <c r="C8240" s="50" t="str">
        <f>IFERROR(VLOOKUP(B8240,总表!A:B,2,0),"-")</f>
        <v>连衣套装</v>
      </c>
      <c r="D8240" s="51" t="str">
        <f t="shared" si="513"/>
        <v>连衣套装</v>
      </c>
      <c r="E8240" s="6" t="str">
        <f>IFERROR(VLOOKUP(B8240,总表!A:D,3,0),"-")</f>
        <v>安托瓦内特洋装</v>
      </c>
      <c r="F8240" s="6" t="str">
        <f t="shared" si="514"/>
        <v>安托瓦内特洋装</v>
      </c>
      <c r="H8240" s="6" t="str">
        <f>IF(IFERROR(VLOOKUP(B8240,总表!A:D,4,0),"露易")=0," ",IFERROR(VLOOKUP(B8240,总表!A:D,4,0),"-"))</f>
        <v>黄色</v>
      </c>
      <c r="I8240" s="6" t="str">
        <f t="shared" si="515"/>
        <v>黄色</v>
      </c>
    </row>
    <row r="8241" spans="1:9">
      <c r="A8241" s="6">
        <v>8240</v>
      </c>
      <c r="B8241" s="47" t="str">
        <f t="shared" si="512"/>
        <v>00002030</v>
      </c>
      <c r="C8241" s="50" t="str">
        <f>IFERROR(VLOOKUP(B8241,总表!A:B,2,0),"-")</f>
        <v>连衣套装</v>
      </c>
      <c r="D8241" s="51" t="str">
        <f t="shared" si="513"/>
        <v>连衣套装</v>
      </c>
      <c r="E8241" s="6" t="str">
        <f>IFERROR(VLOOKUP(B8241,总表!A:D,3,0),"-")</f>
        <v>安托瓦内特洋装</v>
      </c>
      <c r="F8241" s="6" t="str">
        <f t="shared" si="514"/>
        <v>安托瓦内特洋装</v>
      </c>
      <c r="H8241" s="6" t="str">
        <f>IF(IFERROR(VLOOKUP(B8241,总表!A:D,4,0),"露易")=0," ",IFERROR(VLOOKUP(B8241,总表!A:D,4,0),"-"))</f>
        <v>粉红</v>
      </c>
      <c r="I8241" s="6" t="str">
        <f t="shared" si="515"/>
        <v>粉红</v>
      </c>
    </row>
    <row r="8242" spans="1:9">
      <c r="A8242" s="6">
        <v>8241</v>
      </c>
      <c r="B8242" s="47" t="str">
        <f t="shared" si="512"/>
        <v>00002031</v>
      </c>
      <c r="C8242" s="50" t="str">
        <f>IFERROR(VLOOKUP(B8242,总表!A:B,2,0),"-")</f>
        <v>连衣套装</v>
      </c>
      <c r="D8242" s="51" t="str">
        <f t="shared" si="513"/>
        <v>连衣套装</v>
      </c>
      <c r="E8242" s="6" t="str">
        <f>IFERROR(VLOOKUP(B8242,总表!A:D,3,0),"-")</f>
        <v>安托瓦内特洋装</v>
      </c>
      <c r="F8242" s="6" t="str">
        <f t="shared" si="514"/>
        <v>安托瓦内特洋装</v>
      </c>
      <c r="H8242" s="6" t="str">
        <f>IF(IFERROR(VLOOKUP(B8242,总表!A:D,4,0),"露易")=0," ",IFERROR(VLOOKUP(B8242,总表!A:D,4,0),"-"))</f>
        <v>紫色</v>
      </c>
      <c r="I8242" s="6" t="str">
        <f t="shared" si="515"/>
        <v>紫色</v>
      </c>
    </row>
    <row r="8243" spans="1:9">
      <c r="A8243" s="6">
        <v>8242</v>
      </c>
      <c r="B8243" s="47" t="str">
        <f t="shared" si="512"/>
        <v>00002032</v>
      </c>
      <c r="C8243" s="47" t="str">
        <f>IFERROR(VLOOKUP(B8243,总表!A:B,2,0),"-")</f>
        <v>上衣</v>
      </c>
      <c r="D8243" s="6" t="str">
        <f t="shared" si="513"/>
        <v>上衣</v>
      </c>
      <c r="E8243" s="6" t="str">
        <f>IFERROR(VLOOKUP(B8243,总表!A:D,3,0),"-")</f>
        <v>王子服</v>
      </c>
      <c r="F8243" s="6" t="str">
        <f t="shared" si="514"/>
        <v>王子服</v>
      </c>
      <c r="H8243" s="6" t="str">
        <f>IF(IFERROR(VLOOKUP(B8243,总表!A:D,4,0),"露易")=0," ",IFERROR(VLOOKUP(B8243,总表!A:D,4,0),"-"))</f>
        <v>米色</v>
      </c>
      <c r="I8243" s="6" t="str">
        <f t="shared" si="515"/>
        <v>米色</v>
      </c>
    </row>
    <row r="8244" spans="1:9">
      <c r="A8244" s="6">
        <v>8243</v>
      </c>
      <c r="B8244" s="47" t="str">
        <f t="shared" si="512"/>
        <v>00002033</v>
      </c>
      <c r="C8244" s="47" t="str">
        <f>IFERROR(VLOOKUP(B8244,总表!A:B,2,0),"-")</f>
        <v>上衣</v>
      </c>
      <c r="D8244" s="6" t="str">
        <f t="shared" si="513"/>
        <v>上衣</v>
      </c>
      <c r="E8244" s="6" t="str">
        <f>IFERROR(VLOOKUP(B8244,总表!A:D,3,0),"-")</f>
        <v>王子服</v>
      </c>
      <c r="F8244" s="6" t="str">
        <f t="shared" si="514"/>
        <v>王子服</v>
      </c>
      <c r="H8244" s="51" t="str">
        <f>IF(IFERROR(VLOOKUP(B8244,总表!A:D,4,0),"露易")=0," ",IFERROR(VLOOKUP(B8244,总表!A:D,4,0),"-"))</f>
        <v>绿色</v>
      </c>
      <c r="I8244" s="51" t="str">
        <f t="shared" si="515"/>
        <v>绿色</v>
      </c>
    </row>
    <row r="8245" spans="1:9">
      <c r="A8245" s="6">
        <v>8244</v>
      </c>
      <c r="B8245" s="47" t="str">
        <f t="shared" si="512"/>
        <v>00002034</v>
      </c>
      <c r="C8245" s="47" t="str">
        <f>IFERROR(VLOOKUP(B8245,总表!A:B,2,0),"-")</f>
        <v>上衣</v>
      </c>
      <c r="D8245" s="6" t="str">
        <f t="shared" si="513"/>
        <v>上衣</v>
      </c>
      <c r="E8245" s="6" t="str">
        <f>IFERROR(VLOOKUP(B8245,总表!A:D,3,0),"-")</f>
        <v>王子服</v>
      </c>
      <c r="F8245" s="6" t="str">
        <f t="shared" si="514"/>
        <v>王子服</v>
      </c>
      <c r="H8245" s="51" t="str">
        <f>IF(IFERROR(VLOOKUP(B8245,总表!A:D,4,0),"露易")=0," ",IFERROR(VLOOKUP(B8245,总表!A:D,4,0),"-"))</f>
        <v>红色</v>
      </c>
      <c r="I8245" s="51" t="str">
        <f t="shared" si="515"/>
        <v>红色</v>
      </c>
    </row>
    <row r="8246" spans="1:9">
      <c r="A8246" s="6">
        <v>8245</v>
      </c>
      <c r="B8246" s="47" t="str">
        <f t="shared" si="512"/>
        <v>00002035</v>
      </c>
      <c r="C8246" s="47" t="str">
        <f>IFERROR(VLOOKUP(B8246,总表!A:B,2,0),"-")</f>
        <v>上衣</v>
      </c>
      <c r="D8246" s="6" t="str">
        <f t="shared" si="513"/>
        <v>上衣</v>
      </c>
      <c r="E8246" s="6" t="str">
        <f>IFERROR(VLOOKUP(B8246,总表!A:D,3,0),"-")</f>
        <v>王子服</v>
      </c>
      <c r="F8246" s="6" t="str">
        <f t="shared" si="514"/>
        <v>王子服</v>
      </c>
      <c r="H8246" s="6" t="str">
        <f>IF(IFERROR(VLOOKUP(B8246,总表!A:D,4,0),"露易")=0," ",IFERROR(VLOOKUP(B8246,总表!A:D,4,0),"-"))</f>
        <v>紫色</v>
      </c>
      <c r="I8246" s="6" t="str">
        <f t="shared" si="515"/>
        <v>紫色</v>
      </c>
    </row>
    <row r="8247" spans="1:9">
      <c r="A8247" s="6">
        <v>8246</v>
      </c>
      <c r="B8247" s="47" t="str">
        <f t="shared" si="512"/>
        <v>00002036</v>
      </c>
      <c r="C8247" s="50" t="str">
        <f>IFERROR(VLOOKUP(B8247,总表!A:B,2,0),"-")</f>
        <v>连衣套装</v>
      </c>
      <c r="D8247" s="51" t="str">
        <f t="shared" si="513"/>
        <v>连衣套装</v>
      </c>
      <c r="E8247" s="51" t="str">
        <f>IFERROR(VLOOKUP(B8247,总表!A:D,3,0),"-")</f>
        <v>贝壳洋装</v>
      </c>
      <c r="F8247" s="51" t="str">
        <f t="shared" si="514"/>
        <v>贝壳洋装</v>
      </c>
      <c r="H8247" s="51" t="str">
        <f>IF(IFERROR(VLOOKUP(B8247,总表!A:D,4,0),"露易")=0," ",IFERROR(VLOOKUP(B8247,总表!A:D,4,0),"-"))</f>
        <v>蓝色</v>
      </c>
      <c r="I8247" s="51" t="str">
        <f t="shared" si="515"/>
        <v>蓝色</v>
      </c>
    </row>
    <row r="8248" spans="1:9">
      <c r="A8248" s="6">
        <v>8247</v>
      </c>
      <c r="B8248" s="47" t="str">
        <f t="shared" si="512"/>
        <v>00002037</v>
      </c>
      <c r="C8248" s="50" t="str">
        <f>IFERROR(VLOOKUP(B8248,总表!A:B,2,0),"-")</f>
        <v>连衣套装</v>
      </c>
      <c r="D8248" s="51" t="str">
        <f t="shared" si="513"/>
        <v>连衣套装</v>
      </c>
      <c r="E8248" s="51" t="str">
        <f>IFERROR(VLOOKUP(B8248,总表!A:D,3,0),"-")</f>
        <v>贝壳洋装</v>
      </c>
      <c r="F8248" s="51" t="str">
        <f t="shared" si="514"/>
        <v>贝壳洋装</v>
      </c>
      <c r="H8248" s="6" t="str">
        <f>IF(IFERROR(VLOOKUP(B8248,总表!A:D,4,0),"露易")=0," ",IFERROR(VLOOKUP(B8248,总表!A:D,4,0),"-"))</f>
        <v>黄色</v>
      </c>
      <c r="I8248" s="6" t="str">
        <f t="shared" si="515"/>
        <v>黄色</v>
      </c>
    </row>
    <row r="8249" spans="1:9">
      <c r="A8249" s="6">
        <v>8248</v>
      </c>
      <c r="B8249" s="47" t="str">
        <f t="shared" si="512"/>
        <v>00002038</v>
      </c>
      <c r="C8249" s="50" t="str">
        <f>IFERROR(VLOOKUP(B8249,总表!A:B,2,0),"-")</f>
        <v>连衣套装</v>
      </c>
      <c r="D8249" s="51" t="str">
        <f t="shared" si="513"/>
        <v>连衣套装</v>
      </c>
      <c r="E8249" s="51" t="str">
        <f>IFERROR(VLOOKUP(B8249,总表!A:D,3,0),"-")</f>
        <v>贝壳洋装</v>
      </c>
      <c r="F8249" s="51" t="str">
        <f t="shared" si="514"/>
        <v>贝壳洋装</v>
      </c>
      <c r="H8249" s="6" t="str">
        <f>IF(IFERROR(VLOOKUP(B8249,总表!A:D,4,0),"露易")=0," ",IFERROR(VLOOKUP(B8249,总表!A:D,4,0),"-"))</f>
        <v>薄荷绿</v>
      </c>
      <c r="I8249" s="6" t="str">
        <f t="shared" si="515"/>
        <v>薄荷绿</v>
      </c>
    </row>
    <row r="8250" spans="1:9">
      <c r="A8250" s="6">
        <v>8249</v>
      </c>
      <c r="B8250" s="47" t="str">
        <f t="shared" si="512"/>
        <v>00002039</v>
      </c>
      <c r="C8250" s="50" t="str">
        <f>IFERROR(VLOOKUP(B8250,总表!A:B,2,0),"-")</f>
        <v>连衣套装</v>
      </c>
      <c r="D8250" s="51" t="str">
        <f t="shared" si="513"/>
        <v>连衣套装</v>
      </c>
      <c r="E8250" s="51" t="str">
        <f>IFERROR(VLOOKUP(B8250,总表!A:D,3,0),"-")</f>
        <v>贝壳洋装</v>
      </c>
      <c r="F8250" s="51" t="str">
        <f t="shared" si="514"/>
        <v>贝壳洋装</v>
      </c>
      <c r="H8250" s="51" t="str">
        <f>IF(IFERROR(VLOOKUP(B8250,总表!A:D,4,0),"露易")=0," ",IFERROR(VLOOKUP(B8250,总表!A:D,4,0),"-"))</f>
        <v>红色</v>
      </c>
      <c r="I8250" s="51" t="str">
        <f t="shared" si="515"/>
        <v>红色</v>
      </c>
    </row>
    <row r="8251" spans="1:9">
      <c r="A8251" s="6">
        <v>8250</v>
      </c>
      <c r="B8251" s="47" t="str">
        <f t="shared" si="512"/>
        <v>0000203A</v>
      </c>
      <c r="C8251" s="50" t="str">
        <f>IFERROR(VLOOKUP(B8251,总表!A:B,2,0),"-")</f>
        <v>连衣套装</v>
      </c>
      <c r="D8251" s="51" t="str">
        <f t="shared" si="513"/>
        <v>连衣套装</v>
      </c>
      <c r="E8251" s="51" t="str">
        <f>IFERROR(VLOOKUP(B8251,总表!A:D,3,0),"-")</f>
        <v>贝壳洋装</v>
      </c>
      <c r="F8251" s="51" t="str">
        <f t="shared" si="514"/>
        <v>贝壳洋装</v>
      </c>
      <c r="H8251" s="6" t="str">
        <f>IF(IFERROR(VLOOKUP(B8251,总表!A:D,4,0),"露易")=0," ",IFERROR(VLOOKUP(B8251,总表!A:D,4,0),"-"))</f>
        <v>紫色</v>
      </c>
      <c r="I8251" s="6" t="str">
        <f t="shared" si="515"/>
        <v>紫色</v>
      </c>
    </row>
    <row r="8252" spans="1:9">
      <c r="A8252" s="6">
        <v>8251</v>
      </c>
      <c r="B8252" s="47" t="str">
        <f t="shared" si="512"/>
        <v>0000203B</v>
      </c>
      <c r="C8252" s="47" t="str">
        <f>IFERROR(VLOOKUP(B8252,总表!A:B,2,0),"-")</f>
        <v>-</v>
      </c>
      <c r="D8252" s="6" t="str">
        <f t="shared" si="513"/>
        <v>-</v>
      </c>
      <c r="E8252" s="6" t="str">
        <f>IFERROR(VLOOKUP(B8252,总表!A:D,3,0),"-")</f>
        <v>-</v>
      </c>
      <c r="F8252" s="6" t="str">
        <f t="shared" si="514"/>
        <v>-</v>
      </c>
      <c r="H8252" s="6" t="str">
        <f>IF(IFERROR(VLOOKUP(B8252,总表!A:D,4,0),"露易")=0," ",IFERROR(VLOOKUP(B8252,总表!A:D,4,0),"-"))</f>
        <v>-</v>
      </c>
      <c r="I8252" s="6" t="str">
        <f t="shared" si="515"/>
        <v>-</v>
      </c>
    </row>
    <row r="8253" spans="1:9">
      <c r="A8253" s="6">
        <v>8252</v>
      </c>
      <c r="B8253" s="47" t="str">
        <f t="shared" si="512"/>
        <v>0000203C</v>
      </c>
      <c r="C8253" s="47" t="str">
        <f>IFERROR(VLOOKUP(B8253,总表!A:B,2,0),"-")</f>
        <v>-</v>
      </c>
      <c r="D8253" s="6" t="str">
        <f t="shared" si="513"/>
        <v>-</v>
      </c>
      <c r="E8253" s="6" t="str">
        <f>IFERROR(VLOOKUP(B8253,总表!A:D,3,0),"-")</f>
        <v>-</v>
      </c>
      <c r="F8253" s="6" t="str">
        <f t="shared" si="514"/>
        <v>-</v>
      </c>
      <c r="H8253" s="6" t="str">
        <f>IF(IFERROR(VLOOKUP(B8253,总表!A:D,4,0),"露易")=0," ",IFERROR(VLOOKUP(B8253,总表!A:D,4,0),"-"))</f>
        <v>-</v>
      </c>
      <c r="I8253" s="6" t="str">
        <f t="shared" si="515"/>
        <v>-</v>
      </c>
    </row>
    <row r="8254" spans="1:9">
      <c r="A8254" s="6">
        <v>8253</v>
      </c>
      <c r="B8254" s="47" t="str">
        <f t="shared" si="512"/>
        <v>0000203D</v>
      </c>
      <c r="C8254" s="47" t="str">
        <f>IFERROR(VLOOKUP(B8254,总表!A:B,2,0),"-")</f>
        <v>-</v>
      </c>
      <c r="D8254" s="6" t="str">
        <f t="shared" si="513"/>
        <v>-</v>
      </c>
      <c r="E8254" s="6" t="str">
        <f>IFERROR(VLOOKUP(B8254,总表!A:D,3,0),"-")</f>
        <v>-</v>
      </c>
      <c r="F8254" s="6" t="str">
        <f t="shared" si="514"/>
        <v>-</v>
      </c>
      <c r="H8254" s="6" t="str">
        <f>IF(IFERROR(VLOOKUP(B8254,总表!A:D,4,0),"露易")=0," ",IFERROR(VLOOKUP(B8254,总表!A:D,4,0),"-"))</f>
        <v>-</v>
      </c>
      <c r="I8254" s="6" t="str">
        <f t="shared" si="515"/>
        <v>-</v>
      </c>
    </row>
    <row r="8255" spans="1:9">
      <c r="A8255" s="6">
        <v>8254</v>
      </c>
      <c r="B8255" s="47" t="str">
        <f t="shared" si="512"/>
        <v>0000203E</v>
      </c>
      <c r="C8255" s="47" t="str">
        <f>IFERROR(VLOOKUP(B8255,总表!A:B,2,0),"-")</f>
        <v>-</v>
      </c>
      <c r="D8255" s="6" t="str">
        <f t="shared" si="513"/>
        <v>-</v>
      </c>
      <c r="E8255" s="6" t="str">
        <f>IFERROR(VLOOKUP(B8255,总表!A:D,3,0),"-")</f>
        <v>-</v>
      </c>
      <c r="F8255" s="6" t="str">
        <f t="shared" si="514"/>
        <v>-</v>
      </c>
      <c r="H8255" s="6" t="str">
        <f>IF(IFERROR(VLOOKUP(B8255,总表!A:D,4,0),"露易")=0," ",IFERROR(VLOOKUP(B8255,总表!A:D,4,0),"-"))</f>
        <v>-</v>
      </c>
      <c r="I8255" s="6" t="str">
        <f t="shared" si="515"/>
        <v>-</v>
      </c>
    </row>
    <row r="8256" spans="1:9">
      <c r="A8256" s="6">
        <v>8255</v>
      </c>
      <c r="B8256" s="47" t="str">
        <f t="shared" si="512"/>
        <v>0000203F</v>
      </c>
      <c r="C8256" s="47" t="str">
        <f>IFERROR(VLOOKUP(B8256,总表!A:B,2,0),"-")</f>
        <v>-</v>
      </c>
      <c r="D8256" s="6" t="str">
        <f t="shared" si="513"/>
        <v>-</v>
      </c>
      <c r="E8256" s="6" t="str">
        <f>IFERROR(VLOOKUP(B8256,总表!A:D,3,0),"-")</f>
        <v>-</v>
      </c>
      <c r="F8256" s="6" t="str">
        <f t="shared" si="514"/>
        <v>-</v>
      </c>
      <c r="H8256" s="6" t="str">
        <f>IF(IFERROR(VLOOKUP(B8256,总表!A:D,4,0),"露易")=0," ",IFERROR(VLOOKUP(B8256,总表!A:D,4,0),"-"))</f>
        <v>-</v>
      </c>
      <c r="I8256" s="6" t="str">
        <f t="shared" si="515"/>
        <v>-</v>
      </c>
    </row>
    <row r="8257" spans="1:9">
      <c r="A8257" s="6">
        <v>8256</v>
      </c>
      <c r="B8257" s="47" t="str">
        <f t="shared" si="512"/>
        <v>00002040</v>
      </c>
      <c r="C8257" s="50" t="str">
        <f>IFERROR(VLOOKUP(B8257,总表!A:B,2,0),"-")</f>
        <v>连衣套装</v>
      </c>
      <c r="D8257" s="51" t="str">
        <f t="shared" si="513"/>
        <v>连衣套装</v>
      </c>
      <c r="E8257" s="6" t="str">
        <f>IFERROR(VLOOKUP(B8257,总表!A:D,3,0),"-")</f>
        <v>女仆装</v>
      </c>
      <c r="F8257" s="6" t="str">
        <f t="shared" si="514"/>
        <v>女仆装</v>
      </c>
      <c r="H8257" s="51" t="str">
        <f>IF(IFERROR(VLOOKUP(B8257,总表!A:D,4,0),"露易")=0," ",IFERROR(VLOOKUP(B8257,总表!A:D,4,0),"-"))</f>
        <v>绿色</v>
      </c>
      <c r="I8257" s="51" t="str">
        <f t="shared" si="515"/>
        <v>绿色</v>
      </c>
    </row>
    <row r="8258" spans="1:9">
      <c r="A8258" s="6">
        <v>8257</v>
      </c>
      <c r="B8258" s="47" t="str">
        <f t="shared" ref="B8258:B8321" si="516">DEC2HEX(ROW(A8257),8)</f>
        <v>00002041</v>
      </c>
      <c r="C8258" s="50" t="str">
        <f>IFERROR(VLOOKUP(B8258,总表!A:B,2,0),"-")</f>
        <v>连衣套装</v>
      </c>
      <c r="D8258" s="51" t="str">
        <f t="shared" ref="D8258:D8321" si="517">C8258</f>
        <v>连衣套装</v>
      </c>
      <c r="E8258" s="6" t="str">
        <f>IFERROR(VLOOKUP(B8258,总表!A:D,3,0),"-")</f>
        <v>女仆装</v>
      </c>
      <c r="F8258" s="6" t="str">
        <f t="shared" ref="F8258:F8321" si="518">E8258</f>
        <v>女仆装</v>
      </c>
      <c r="H8258" s="51" t="str">
        <f>IF(IFERROR(VLOOKUP(B8258,总表!A:D,4,0),"露易")=0," ",IFERROR(VLOOKUP(B8258,总表!A:D,4,0),"-"))</f>
        <v>红色</v>
      </c>
      <c r="I8258" s="51" t="str">
        <f t="shared" ref="I8258:I8321" si="519">H8258</f>
        <v>红色</v>
      </c>
    </row>
    <row r="8259" spans="1:9">
      <c r="A8259" s="6">
        <v>8258</v>
      </c>
      <c r="B8259" s="47" t="str">
        <f t="shared" si="516"/>
        <v>00002042</v>
      </c>
      <c r="C8259" s="50" t="str">
        <f>IFERROR(VLOOKUP(B8259,总表!A:B,2,0),"-")</f>
        <v>连衣套装</v>
      </c>
      <c r="D8259" s="51" t="str">
        <f t="shared" si="517"/>
        <v>连衣套装</v>
      </c>
      <c r="E8259" s="6" t="str">
        <f>IFERROR(VLOOKUP(B8259,总表!A:D,3,0),"-")</f>
        <v>女仆装</v>
      </c>
      <c r="F8259" s="6" t="str">
        <f t="shared" si="518"/>
        <v>女仆装</v>
      </c>
      <c r="H8259" s="6" t="str">
        <f>IF(IFERROR(VLOOKUP(B8259,总表!A:D,4,0),"露易")=0," ",IFERROR(VLOOKUP(B8259,总表!A:D,4,0),"-"))</f>
        <v>棕色</v>
      </c>
      <c r="I8259" s="6" t="str">
        <f t="shared" si="519"/>
        <v>棕色</v>
      </c>
    </row>
    <row r="8260" spans="1:9">
      <c r="A8260" s="6">
        <v>8259</v>
      </c>
      <c r="B8260" s="47" t="str">
        <f t="shared" si="516"/>
        <v>00002043</v>
      </c>
      <c r="C8260" s="50" t="str">
        <f>IFERROR(VLOOKUP(B8260,总表!A:B,2,0),"-")</f>
        <v>连衣套装</v>
      </c>
      <c r="D8260" s="51" t="str">
        <f t="shared" si="517"/>
        <v>连衣套装</v>
      </c>
      <c r="E8260" s="6" t="str">
        <f>IFERROR(VLOOKUP(B8260,总表!A:D,3,0),"-")</f>
        <v>女仆装</v>
      </c>
      <c r="F8260" s="6" t="str">
        <f t="shared" si="518"/>
        <v>女仆装</v>
      </c>
      <c r="H8260" s="6" t="str">
        <f>IF(IFERROR(VLOOKUP(B8260,总表!A:D,4,0),"露易")=0," ",IFERROR(VLOOKUP(B8260,总表!A:D,4,0),"-"))</f>
        <v>薄荷绿</v>
      </c>
      <c r="I8260" s="6" t="str">
        <f t="shared" si="519"/>
        <v>薄荷绿</v>
      </c>
    </row>
    <row r="8261" spans="1:9">
      <c r="A8261" s="6">
        <v>8260</v>
      </c>
      <c r="B8261" s="47" t="str">
        <f t="shared" si="516"/>
        <v>00002044</v>
      </c>
      <c r="C8261" s="50" t="str">
        <f>IFERROR(VLOOKUP(B8261,总表!A:B,2,0),"-")</f>
        <v>连衣套装</v>
      </c>
      <c r="D8261" s="51" t="str">
        <f t="shared" si="517"/>
        <v>连衣套装</v>
      </c>
      <c r="E8261" s="6" t="str">
        <f>IFERROR(VLOOKUP(B8261,总表!A:D,3,0),"-")</f>
        <v>女仆装</v>
      </c>
      <c r="F8261" s="6" t="str">
        <f t="shared" si="518"/>
        <v>女仆装</v>
      </c>
      <c r="H8261" s="6" t="str">
        <f>IF(IFERROR(VLOOKUP(B8261,总表!A:D,4,0),"露易")=0," ",IFERROR(VLOOKUP(B8261,总表!A:D,4,0),"-"))</f>
        <v>粉红</v>
      </c>
      <c r="I8261" s="6" t="str">
        <f t="shared" si="519"/>
        <v>粉红</v>
      </c>
    </row>
    <row r="8262" spans="1:9">
      <c r="A8262" s="6">
        <v>8261</v>
      </c>
      <c r="B8262" s="47" t="str">
        <f t="shared" si="516"/>
        <v>00002045</v>
      </c>
      <c r="C8262" s="50" t="str">
        <f>IFERROR(VLOOKUP(B8262,总表!A:B,2,0),"-")</f>
        <v>连衣套装</v>
      </c>
      <c r="D8262" s="51" t="str">
        <f t="shared" si="517"/>
        <v>连衣套装</v>
      </c>
      <c r="E8262" s="6" t="str">
        <f>IFERROR(VLOOKUP(B8262,总表!A:D,3,0),"-")</f>
        <v>女仆装</v>
      </c>
      <c r="F8262" s="6" t="str">
        <f t="shared" si="518"/>
        <v>女仆装</v>
      </c>
      <c r="H8262" s="6" t="str">
        <f>IF(IFERROR(VLOOKUP(B8262,总表!A:D,4,0),"露易")=0," ",IFERROR(VLOOKUP(B8262,总表!A:D,4,0),"-"))</f>
        <v>紫色</v>
      </c>
      <c r="I8262" s="6" t="str">
        <f t="shared" si="519"/>
        <v>紫色</v>
      </c>
    </row>
    <row r="8263" spans="1:9">
      <c r="A8263" s="6">
        <v>8262</v>
      </c>
      <c r="B8263" s="47" t="str">
        <f t="shared" si="516"/>
        <v>00002046</v>
      </c>
      <c r="C8263" s="50" t="str">
        <f>IFERROR(VLOOKUP(B8263,总表!A:B,2,0),"-")</f>
        <v>连衣套装</v>
      </c>
      <c r="D8263" s="51" t="str">
        <f t="shared" si="517"/>
        <v>连衣套装</v>
      </c>
      <c r="E8263" s="6" t="str">
        <f>IFERROR(VLOOKUP(B8263,总表!A:D,3,0),"-")</f>
        <v>女仆装</v>
      </c>
      <c r="F8263" s="6" t="str">
        <f t="shared" si="518"/>
        <v>女仆装</v>
      </c>
      <c r="H8263" s="6" t="str">
        <f>IF(IFERROR(VLOOKUP(B8263,总表!A:D,4,0),"露易")=0," ",IFERROR(VLOOKUP(B8263,总表!A:D,4,0),"-"))</f>
        <v>黄色</v>
      </c>
      <c r="I8263" s="6" t="str">
        <f t="shared" si="519"/>
        <v>黄色</v>
      </c>
    </row>
    <row r="8264" spans="1:9">
      <c r="A8264" s="6">
        <v>8263</v>
      </c>
      <c r="B8264" s="47" t="str">
        <f t="shared" si="516"/>
        <v>00002047</v>
      </c>
      <c r="C8264" s="47" t="str">
        <f>IFERROR(VLOOKUP(B8264,总表!A:B,2,0),"-")</f>
        <v>上衣</v>
      </c>
      <c r="D8264" s="6" t="str">
        <f t="shared" si="517"/>
        <v>上衣</v>
      </c>
      <c r="E8264" s="6" t="str">
        <f>IFERROR(VLOOKUP(B8264,总表!A:D,3,0),"-")</f>
        <v>咖啡店制服</v>
      </c>
      <c r="F8264" s="6" t="str">
        <f t="shared" si="518"/>
        <v>咖啡店制服</v>
      </c>
      <c r="H8264" s="51" t="str">
        <f>IF(IFERROR(VLOOKUP(B8264,总表!A:D,4,0),"露易")=0," ",IFERROR(VLOOKUP(B8264,总表!A:D,4,0),"-"))</f>
        <v>绿色</v>
      </c>
      <c r="I8264" s="51" t="str">
        <f t="shared" si="519"/>
        <v>绿色</v>
      </c>
    </row>
    <row r="8265" spans="1:9">
      <c r="A8265" s="6">
        <v>8264</v>
      </c>
      <c r="B8265" s="47" t="str">
        <f t="shared" si="516"/>
        <v>00002048</v>
      </c>
      <c r="C8265" s="47" t="str">
        <f>IFERROR(VLOOKUP(B8265,总表!A:B,2,0),"-")</f>
        <v>上衣</v>
      </c>
      <c r="D8265" s="6" t="str">
        <f t="shared" si="517"/>
        <v>上衣</v>
      </c>
      <c r="E8265" s="6" t="str">
        <f>IFERROR(VLOOKUP(B8265,总表!A:D,3,0),"-")</f>
        <v>咖啡店制服</v>
      </c>
      <c r="F8265" s="6" t="str">
        <f t="shared" si="518"/>
        <v>咖啡店制服</v>
      </c>
      <c r="H8265" s="51" t="str">
        <f>IF(IFERROR(VLOOKUP(B8265,总表!A:D,4,0),"露易")=0," ",IFERROR(VLOOKUP(B8265,总表!A:D,4,0),"-"))</f>
        <v>红色</v>
      </c>
      <c r="I8265" s="51" t="str">
        <f t="shared" si="519"/>
        <v>红色</v>
      </c>
    </row>
    <row r="8266" spans="1:9">
      <c r="A8266" s="6">
        <v>8265</v>
      </c>
      <c r="B8266" s="47" t="str">
        <f t="shared" si="516"/>
        <v>00002049</v>
      </c>
      <c r="C8266" s="47" t="str">
        <f>IFERROR(VLOOKUP(B8266,总表!A:B,2,0),"-")</f>
        <v>上衣</v>
      </c>
      <c r="D8266" s="6" t="str">
        <f t="shared" si="517"/>
        <v>上衣</v>
      </c>
      <c r="E8266" s="6" t="str">
        <f>IFERROR(VLOOKUP(B8266,总表!A:D,3,0),"-")</f>
        <v>咖啡店制服</v>
      </c>
      <c r="F8266" s="6" t="str">
        <f t="shared" si="518"/>
        <v>咖啡店制服</v>
      </c>
      <c r="H8266" s="6" t="str">
        <f>IF(IFERROR(VLOOKUP(B8266,总表!A:D,4,0),"露易")=0," ",IFERROR(VLOOKUP(B8266,总表!A:D,4,0),"-"))</f>
        <v>棕色</v>
      </c>
      <c r="I8266" s="6" t="str">
        <f t="shared" si="519"/>
        <v>棕色</v>
      </c>
    </row>
    <row r="8267" spans="1:9">
      <c r="A8267" s="6">
        <v>8266</v>
      </c>
      <c r="B8267" s="47" t="str">
        <f t="shared" si="516"/>
        <v>0000204A</v>
      </c>
      <c r="C8267" s="47" t="str">
        <f>IFERROR(VLOOKUP(B8267,总表!A:B,2,0),"-")</f>
        <v>上衣</v>
      </c>
      <c r="D8267" s="6" t="str">
        <f t="shared" si="517"/>
        <v>上衣</v>
      </c>
      <c r="E8267" s="6" t="str">
        <f>IFERROR(VLOOKUP(B8267,总表!A:D,3,0),"-")</f>
        <v>配西装背心衬衫</v>
      </c>
      <c r="F8267" s="6" t="str">
        <f t="shared" si="518"/>
        <v>配西装背心衬衫</v>
      </c>
      <c r="H8267" s="6" t="str">
        <f>IF(IFERROR(VLOOKUP(B8267,总表!A:D,4,0),"露易")=0," ",IFERROR(VLOOKUP(B8267,总表!A:D,4,0),"-"))</f>
        <v>黑色</v>
      </c>
      <c r="I8267" s="6" t="str">
        <f t="shared" si="519"/>
        <v>黑色</v>
      </c>
    </row>
    <row r="8268" spans="1:9">
      <c r="A8268" s="6">
        <v>8267</v>
      </c>
      <c r="B8268" s="47" t="str">
        <f t="shared" si="516"/>
        <v>0000204B</v>
      </c>
      <c r="C8268" s="47" t="str">
        <f>IFERROR(VLOOKUP(B8268,总表!A:B,2,0),"-")</f>
        <v>上衣</v>
      </c>
      <c r="D8268" s="6" t="str">
        <f t="shared" si="517"/>
        <v>上衣</v>
      </c>
      <c r="E8268" s="6" t="str">
        <f>IFERROR(VLOOKUP(B8268,总表!A:D,3,0),"-")</f>
        <v>配西装背心衬衫</v>
      </c>
      <c r="F8268" s="6" t="str">
        <f t="shared" si="518"/>
        <v>配西装背心衬衫</v>
      </c>
      <c r="H8268" s="6" t="str">
        <f>IF(IFERROR(VLOOKUP(B8268,总表!A:D,4,0),"露易")=0," ",IFERROR(VLOOKUP(B8268,总表!A:D,4,0),"-"))</f>
        <v>米色</v>
      </c>
      <c r="I8268" s="6" t="str">
        <f t="shared" si="519"/>
        <v>米色</v>
      </c>
    </row>
    <row r="8269" spans="1:9">
      <c r="A8269" s="6">
        <v>8268</v>
      </c>
      <c r="B8269" s="47" t="str">
        <f t="shared" si="516"/>
        <v>0000204C</v>
      </c>
      <c r="C8269" s="47" t="str">
        <f>IFERROR(VLOOKUP(B8269,总表!A:B,2,0),"-")</f>
        <v>上衣</v>
      </c>
      <c r="D8269" s="6" t="str">
        <f t="shared" si="517"/>
        <v>上衣</v>
      </c>
      <c r="E8269" s="6" t="str">
        <f>IFERROR(VLOOKUP(B8269,总表!A:D,3,0),"-")</f>
        <v>配西装背心衬衫</v>
      </c>
      <c r="F8269" s="6" t="str">
        <f t="shared" si="518"/>
        <v>配西装背心衬衫</v>
      </c>
      <c r="H8269" s="6" t="str">
        <f>IF(IFERROR(VLOOKUP(B8269,总表!A:D,4,0),"露易")=0," ",IFERROR(VLOOKUP(B8269,总表!A:D,4,0),"-"))</f>
        <v>白色</v>
      </c>
      <c r="I8269" s="6" t="str">
        <f t="shared" si="519"/>
        <v>白色</v>
      </c>
    </row>
    <row r="8270" spans="1:9">
      <c r="A8270" s="6">
        <v>8269</v>
      </c>
      <c r="B8270" s="47" t="str">
        <f t="shared" si="516"/>
        <v>0000204D</v>
      </c>
      <c r="C8270" s="47" t="str">
        <f>IFERROR(VLOOKUP(B8270,总表!A:B,2,0),"-")</f>
        <v>上衣</v>
      </c>
      <c r="D8270" s="6" t="str">
        <f t="shared" si="517"/>
        <v>上衣</v>
      </c>
      <c r="E8270" s="6" t="str">
        <f>IFERROR(VLOOKUP(B8270,总表!A:D,3,0),"-")</f>
        <v>配西装背心衬衫</v>
      </c>
      <c r="F8270" s="6" t="str">
        <f t="shared" si="518"/>
        <v>配西装背心衬衫</v>
      </c>
      <c r="H8270" s="6" t="str">
        <f>IF(IFERROR(VLOOKUP(B8270,总表!A:D,4,0),"露易")=0," ",IFERROR(VLOOKUP(B8270,总表!A:D,4,0),"-"))</f>
        <v>海军蓝</v>
      </c>
      <c r="I8270" s="6" t="str">
        <f t="shared" si="519"/>
        <v>海军蓝</v>
      </c>
    </row>
    <row r="8271" spans="1:9">
      <c r="A8271" s="6">
        <v>8270</v>
      </c>
      <c r="B8271" s="47" t="str">
        <f t="shared" si="516"/>
        <v>0000204E</v>
      </c>
      <c r="C8271" s="47" t="str">
        <f>IFERROR(VLOOKUP(B8271,总表!A:B,2,0),"-")</f>
        <v>上衣</v>
      </c>
      <c r="D8271" s="6" t="str">
        <f t="shared" si="517"/>
        <v>上衣</v>
      </c>
      <c r="E8271" s="6" t="str">
        <f>IFERROR(VLOOKUP(B8271,总表!A:D,3,0),"-")</f>
        <v>无尾礼服</v>
      </c>
      <c r="F8271" s="6" t="str">
        <f t="shared" si="518"/>
        <v>无尾礼服</v>
      </c>
      <c r="H8271" s="6" t="str">
        <f>IF(IFERROR(VLOOKUP(B8271,总表!A:D,4,0),"露易")=0," ",IFERROR(VLOOKUP(B8271,总表!A:D,4,0),"-"))</f>
        <v>灰色</v>
      </c>
      <c r="I8271" s="6" t="str">
        <f t="shared" si="519"/>
        <v>灰色</v>
      </c>
    </row>
    <row r="8272" spans="1:9">
      <c r="A8272" s="6">
        <v>8271</v>
      </c>
      <c r="B8272" s="47" t="str">
        <f t="shared" si="516"/>
        <v>0000204F</v>
      </c>
      <c r="C8272" s="47" t="str">
        <f>IFERROR(VLOOKUP(B8272,总表!A:B,2,0),"-")</f>
        <v>上衣</v>
      </c>
      <c r="D8272" s="6" t="str">
        <f t="shared" si="517"/>
        <v>上衣</v>
      </c>
      <c r="E8272" s="6" t="str">
        <f>IFERROR(VLOOKUP(B8272,总表!A:D,3,0),"-")</f>
        <v>无尾礼服</v>
      </c>
      <c r="F8272" s="6" t="str">
        <f t="shared" si="518"/>
        <v>无尾礼服</v>
      </c>
      <c r="H8272" s="6" t="str">
        <f>IF(IFERROR(VLOOKUP(B8272,总表!A:D,4,0),"露易")=0," ",IFERROR(VLOOKUP(B8272,总表!A:D,4,0),"-"))</f>
        <v>白色</v>
      </c>
      <c r="I8272" s="6" t="str">
        <f t="shared" si="519"/>
        <v>白色</v>
      </c>
    </row>
    <row r="8273" spans="1:9">
      <c r="A8273" s="6">
        <v>8272</v>
      </c>
      <c r="B8273" s="47" t="str">
        <f t="shared" si="516"/>
        <v>00002050</v>
      </c>
      <c r="C8273" s="47" t="str">
        <f>IFERROR(VLOOKUP(B8273,总表!A:B,2,0),"-")</f>
        <v>上衣</v>
      </c>
      <c r="D8273" s="6" t="str">
        <f t="shared" si="517"/>
        <v>上衣</v>
      </c>
      <c r="E8273" s="6" t="str">
        <f>IFERROR(VLOOKUP(B8273,总表!A:D,3,0),"-")</f>
        <v>休闲西装外套</v>
      </c>
      <c r="F8273" s="6" t="str">
        <f t="shared" si="518"/>
        <v>休闲西装外套</v>
      </c>
      <c r="H8273" s="6" t="str">
        <f>IF(IFERROR(VLOOKUP(B8273,总表!A:D,4,0),"露易")=0," ",IFERROR(VLOOKUP(B8273,总表!A:D,4,0),"-"))</f>
        <v>黑色</v>
      </c>
      <c r="I8273" s="6" t="str">
        <f t="shared" si="519"/>
        <v>黑色</v>
      </c>
    </row>
    <row r="8274" spans="1:9">
      <c r="A8274" s="6">
        <v>8273</v>
      </c>
      <c r="B8274" s="47" t="str">
        <f t="shared" si="516"/>
        <v>00002051</v>
      </c>
      <c r="C8274" s="47" t="str">
        <f>IFERROR(VLOOKUP(B8274,总表!A:B,2,0),"-")</f>
        <v>上衣</v>
      </c>
      <c r="D8274" s="6" t="str">
        <f t="shared" si="517"/>
        <v>上衣</v>
      </c>
      <c r="E8274" s="6" t="str">
        <f>IFERROR(VLOOKUP(B8274,总表!A:D,3,0),"-")</f>
        <v>休闲西装外套</v>
      </c>
      <c r="F8274" s="6" t="str">
        <f t="shared" si="518"/>
        <v>休闲西装外套</v>
      </c>
      <c r="H8274" s="6" t="str">
        <f>IF(IFERROR(VLOOKUP(B8274,总表!A:D,4,0),"露易")=0," ",IFERROR(VLOOKUP(B8274,总表!A:D,4,0),"-"))</f>
        <v>海军蓝</v>
      </c>
      <c r="I8274" s="6" t="str">
        <f t="shared" si="519"/>
        <v>海军蓝</v>
      </c>
    </row>
    <row r="8275" spans="1:9">
      <c r="A8275" s="6">
        <v>8274</v>
      </c>
      <c r="B8275" s="47" t="str">
        <f t="shared" si="516"/>
        <v>00002052</v>
      </c>
      <c r="C8275" s="47" t="str">
        <f>IFERROR(VLOOKUP(B8275,总表!A:B,2,0),"-")</f>
        <v>上衣</v>
      </c>
      <c r="D8275" s="6" t="str">
        <f t="shared" si="517"/>
        <v>上衣</v>
      </c>
      <c r="E8275" s="6" t="str">
        <f>IFERROR(VLOOKUP(B8275,总表!A:D,3,0),"-")</f>
        <v>休闲西装外套</v>
      </c>
      <c r="F8275" s="6" t="str">
        <f t="shared" si="518"/>
        <v>休闲西装外套</v>
      </c>
      <c r="H8275" s="6" t="str">
        <f>IF(IFERROR(VLOOKUP(B8275,总表!A:D,4,0),"露易")=0," ",IFERROR(VLOOKUP(B8275,总表!A:D,4,0),"-"))</f>
        <v>米色</v>
      </c>
      <c r="I8275" s="6" t="str">
        <f t="shared" si="519"/>
        <v>米色</v>
      </c>
    </row>
    <row r="8276" spans="1:9">
      <c r="A8276" s="6">
        <v>8275</v>
      </c>
      <c r="B8276" s="47" t="str">
        <f t="shared" si="516"/>
        <v>00002053</v>
      </c>
      <c r="C8276" s="47" t="str">
        <f>IFERROR(VLOOKUP(B8276,总表!A:B,2,0),"-")</f>
        <v>上衣</v>
      </c>
      <c r="D8276" s="6" t="str">
        <f t="shared" si="517"/>
        <v>上衣</v>
      </c>
      <c r="E8276" s="6" t="str">
        <f>IFERROR(VLOOKUP(B8276,总表!A:D,3,0),"-")</f>
        <v>休闲西装外套</v>
      </c>
      <c r="F8276" s="6" t="str">
        <f t="shared" si="518"/>
        <v>休闲西装外套</v>
      </c>
      <c r="H8276" s="51" t="str">
        <f>IF(IFERROR(VLOOKUP(B8276,总表!A:D,4,0),"露易")=0," ",IFERROR(VLOOKUP(B8276,总表!A:D,4,0),"-"))</f>
        <v>绿色</v>
      </c>
      <c r="I8276" s="51" t="str">
        <f t="shared" si="519"/>
        <v>绿色</v>
      </c>
    </row>
    <row r="8277" spans="1:9">
      <c r="A8277" s="6">
        <v>8276</v>
      </c>
      <c r="B8277" s="47" t="str">
        <f t="shared" si="516"/>
        <v>00002054</v>
      </c>
      <c r="C8277" s="50" t="str">
        <f>IFERROR(VLOOKUP(B8277,总表!A:B,2,0),"-")</f>
        <v>连衣套装</v>
      </c>
      <c r="D8277" s="51" t="str">
        <f t="shared" si="517"/>
        <v>连衣套装</v>
      </c>
      <c r="E8277" s="6" t="str">
        <f>IFERROR(VLOOKUP(B8277,总表!A:D,3,0),"-")</f>
        <v>晚礼服裙</v>
      </c>
      <c r="F8277" s="6" t="str">
        <f t="shared" si="518"/>
        <v>晚礼服裙</v>
      </c>
      <c r="H8277" s="6" t="str">
        <f>IF(IFERROR(VLOOKUP(B8277,总表!A:D,4,0),"露易")=0," ",IFERROR(VLOOKUP(B8277,总表!A:D,4,0),"-"))</f>
        <v>粉红</v>
      </c>
      <c r="I8277" s="6" t="str">
        <f t="shared" si="519"/>
        <v>粉红</v>
      </c>
    </row>
    <row r="8278" spans="1:9">
      <c r="A8278" s="6">
        <v>8277</v>
      </c>
      <c r="B8278" s="47" t="str">
        <f t="shared" si="516"/>
        <v>00002055</v>
      </c>
      <c r="C8278" s="50" t="str">
        <f>IFERROR(VLOOKUP(B8278,总表!A:B,2,0),"-")</f>
        <v>连衣套装</v>
      </c>
      <c r="D8278" s="51" t="str">
        <f t="shared" si="517"/>
        <v>连衣套装</v>
      </c>
      <c r="E8278" s="6" t="str">
        <f>IFERROR(VLOOKUP(B8278,总表!A:D,3,0),"-")</f>
        <v>晚礼服裙</v>
      </c>
      <c r="F8278" s="6" t="str">
        <f t="shared" si="518"/>
        <v>晚礼服裙</v>
      </c>
      <c r="H8278" s="51" t="str">
        <f>IF(IFERROR(VLOOKUP(B8278,总表!A:D,4,0),"露易")=0," ",IFERROR(VLOOKUP(B8278,总表!A:D,4,0),"-"))</f>
        <v>红色</v>
      </c>
      <c r="I8278" s="51" t="str">
        <f t="shared" si="519"/>
        <v>红色</v>
      </c>
    </row>
    <row r="8279" spans="1:9">
      <c r="A8279" s="6">
        <v>8278</v>
      </c>
      <c r="B8279" s="47" t="str">
        <f t="shared" si="516"/>
        <v>00002056</v>
      </c>
      <c r="C8279" s="50" t="str">
        <f>IFERROR(VLOOKUP(B8279,总表!A:B,2,0),"-")</f>
        <v>连衣套装</v>
      </c>
      <c r="D8279" s="51" t="str">
        <f t="shared" si="517"/>
        <v>连衣套装</v>
      </c>
      <c r="E8279" s="6" t="str">
        <f>IFERROR(VLOOKUP(B8279,总表!A:D,3,0),"-")</f>
        <v>晚礼服裙</v>
      </c>
      <c r="F8279" s="6" t="str">
        <f t="shared" si="518"/>
        <v>晚礼服裙</v>
      </c>
      <c r="H8279" s="6" t="str">
        <f>IF(IFERROR(VLOOKUP(B8279,总表!A:D,4,0),"露易")=0," ",IFERROR(VLOOKUP(B8279,总表!A:D,4,0),"-"))</f>
        <v>浅蓝色</v>
      </c>
      <c r="I8279" s="6" t="str">
        <f t="shared" si="519"/>
        <v>浅蓝色</v>
      </c>
    </row>
    <row r="8280" spans="1:9">
      <c r="A8280" s="6">
        <v>8279</v>
      </c>
      <c r="B8280" s="47" t="str">
        <f t="shared" si="516"/>
        <v>00002057</v>
      </c>
      <c r="C8280" s="47" t="str">
        <f>IFERROR(VLOOKUP(B8280,总表!A:B,2,0),"-")</f>
        <v>上衣</v>
      </c>
      <c r="D8280" s="6" t="str">
        <f t="shared" si="517"/>
        <v>上衣</v>
      </c>
      <c r="E8280" s="6" t="str">
        <f>IFERROR(VLOOKUP(B8280,总表!A:D,3,0),"-")</f>
        <v>西装</v>
      </c>
      <c r="F8280" s="6" t="str">
        <f t="shared" si="518"/>
        <v>西装</v>
      </c>
      <c r="H8280" s="6" t="str">
        <f>IF(IFERROR(VLOOKUP(B8280,总表!A:D,4,0),"露易")=0," ",IFERROR(VLOOKUP(B8280,总表!A:D,4,0),"-"))</f>
        <v>灰色</v>
      </c>
      <c r="I8280" s="6" t="str">
        <f t="shared" si="519"/>
        <v>灰色</v>
      </c>
    </row>
    <row r="8281" spans="1:9">
      <c r="A8281" s="6">
        <v>8280</v>
      </c>
      <c r="B8281" s="47" t="str">
        <f t="shared" si="516"/>
        <v>00002058</v>
      </c>
      <c r="C8281" s="47" t="str">
        <f>IFERROR(VLOOKUP(B8281,总表!A:B,2,0),"-")</f>
        <v>上衣</v>
      </c>
      <c r="D8281" s="6" t="str">
        <f t="shared" si="517"/>
        <v>上衣</v>
      </c>
      <c r="E8281" s="6" t="str">
        <f>IFERROR(VLOOKUP(B8281,总表!A:D,3,0),"-")</f>
        <v>西装</v>
      </c>
      <c r="F8281" s="6" t="str">
        <f t="shared" si="518"/>
        <v>西装</v>
      </c>
      <c r="H8281" s="51" t="str">
        <f>IF(IFERROR(VLOOKUP(B8281,总表!A:D,4,0),"露易")=0," ",IFERROR(VLOOKUP(B8281,总表!A:D,4,0),"-"))</f>
        <v>蓝色</v>
      </c>
      <c r="I8281" s="51" t="str">
        <f t="shared" si="519"/>
        <v>蓝色</v>
      </c>
    </row>
    <row r="8282" spans="1:9">
      <c r="A8282" s="6">
        <v>8281</v>
      </c>
      <c r="B8282" s="47" t="str">
        <f t="shared" si="516"/>
        <v>00002059</v>
      </c>
      <c r="C8282" s="47" t="str">
        <f>IFERROR(VLOOKUP(B8282,总表!A:B,2,0),"-")</f>
        <v>上衣</v>
      </c>
      <c r="D8282" s="6" t="str">
        <f t="shared" si="517"/>
        <v>上衣</v>
      </c>
      <c r="E8282" s="6" t="str">
        <f>IFERROR(VLOOKUP(B8282,总表!A:D,3,0),"-")</f>
        <v>西装</v>
      </c>
      <c r="F8282" s="6" t="str">
        <f t="shared" si="518"/>
        <v>西装</v>
      </c>
      <c r="H8282" s="6" t="str">
        <f>IF(IFERROR(VLOOKUP(B8282,总表!A:D,4,0),"露易")=0," ",IFERROR(VLOOKUP(B8282,总表!A:D,4,0),"-"))</f>
        <v>酒红色</v>
      </c>
      <c r="I8282" s="6" t="str">
        <f t="shared" si="519"/>
        <v>酒红色</v>
      </c>
    </row>
    <row r="8283" spans="1:9">
      <c r="A8283" s="6">
        <v>8282</v>
      </c>
      <c r="B8283" s="47" t="str">
        <f t="shared" si="516"/>
        <v>0000205A</v>
      </c>
      <c r="C8283" s="47" t="str">
        <f>IFERROR(VLOOKUP(B8283,总表!A:B,2,0),"-")</f>
        <v>上衣</v>
      </c>
      <c r="D8283" s="6" t="str">
        <f t="shared" si="517"/>
        <v>上衣</v>
      </c>
      <c r="E8283" s="6" t="str">
        <f>IFERROR(VLOOKUP(B8283,总表!A:D,3,0),"-")</f>
        <v>西装</v>
      </c>
      <c r="F8283" s="6" t="str">
        <f t="shared" si="518"/>
        <v>西装</v>
      </c>
      <c r="H8283" s="6" t="str">
        <f>IF(IFERROR(VLOOKUP(B8283,总表!A:D,4,0),"露易")=0," ",IFERROR(VLOOKUP(B8283,总表!A:D,4,0),"-"))</f>
        <v>海军蓝</v>
      </c>
      <c r="I8283" s="6" t="str">
        <f t="shared" si="519"/>
        <v>海军蓝</v>
      </c>
    </row>
    <row r="8284" spans="1:9">
      <c r="A8284" s="6">
        <v>8283</v>
      </c>
      <c r="B8284" s="47" t="str">
        <f t="shared" si="516"/>
        <v>0000205B</v>
      </c>
      <c r="C8284" s="47" t="str">
        <f>IFERROR(VLOOKUP(B8284,总表!A:B,2,0),"-")</f>
        <v>上衣</v>
      </c>
      <c r="D8284" s="6" t="str">
        <f t="shared" si="517"/>
        <v>上衣</v>
      </c>
      <c r="E8284" s="6" t="str">
        <f>IFERROR(VLOOKUP(B8284,总表!A:D,3,0),"-")</f>
        <v>吸血鬼服</v>
      </c>
      <c r="F8284" s="6" t="str">
        <f t="shared" si="518"/>
        <v>吸血鬼服</v>
      </c>
      <c r="H8284" s="6" t="str">
        <f>IF(IFERROR(VLOOKUP(B8284,总表!A:D,4,0),"露易")=0," ",IFERROR(VLOOKUP(B8284,总表!A:D,4,0),"-"))</f>
        <v>紫色</v>
      </c>
      <c r="I8284" s="6" t="str">
        <f t="shared" si="519"/>
        <v>紫色</v>
      </c>
    </row>
    <row r="8285" spans="1:9">
      <c r="A8285" s="6">
        <v>8284</v>
      </c>
      <c r="B8285" s="47" t="str">
        <f t="shared" si="516"/>
        <v>0000205C</v>
      </c>
      <c r="C8285" s="47" t="str">
        <f>IFERROR(VLOOKUP(B8285,总表!A:B,2,0),"-")</f>
        <v>上衣</v>
      </c>
      <c r="D8285" s="6" t="str">
        <f t="shared" si="517"/>
        <v>上衣</v>
      </c>
      <c r="E8285" s="6" t="str">
        <f>IFERROR(VLOOKUP(B8285,总表!A:D,3,0),"-")</f>
        <v>燕尾服</v>
      </c>
      <c r="F8285" s="6" t="str">
        <f t="shared" si="518"/>
        <v>燕尾服</v>
      </c>
      <c r="H8285" s="6" t="str">
        <f>IF(IFERROR(VLOOKUP(B8285,总表!A:D,4,0),"露易")=0," ",IFERROR(VLOOKUP(B8285,总表!A:D,4,0),"-"))</f>
        <v>白色</v>
      </c>
      <c r="I8285" s="6" t="str">
        <f t="shared" si="519"/>
        <v>白色</v>
      </c>
    </row>
    <row r="8286" spans="1:9">
      <c r="A8286" s="6">
        <v>8285</v>
      </c>
      <c r="B8286" s="47" t="str">
        <f t="shared" si="516"/>
        <v>0000205D</v>
      </c>
      <c r="C8286" s="47" t="str">
        <f>IFERROR(VLOOKUP(B8286,总表!A:B,2,0),"-")</f>
        <v>上衣</v>
      </c>
      <c r="D8286" s="6" t="str">
        <f t="shared" si="517"/>
        <v>上衣</v>
      </c>
      <c r="E8286" s="51" t="str">
        <f>IFERROR(VLOOKUP(B8286,总表!A:D,3,0),"-")</f>
        <v>苏格兰道布莱特外套</v>
      </c>
      <c r="F8286" s="51" t="str">
        <f t="shared" si="518"/>
        <v>苏格兰道布莱特外套</v>
      </c>
      <c r="H8286" s="51" t="str">
        <f>IF(IFERROR(VLOOKUP(B8286,总表!A:D,4,0),"露易")=0," ",IFERROR(VLOOKUP(B8286,总表!A:D,4,0),"-"))</f>
        <v>蓝色</v>
      </c>
      <c r="I8286" s="51" t="str">
        <f t="shared" si="519"/>
        <v>蓝色</v>
      </c>
    </row>
    <row r="8287" spans="1:9">
      <c r="A8287" s="6">
        <v>8286</v>
      </c>
      <c r="B8287" s="47" t="str">
        <f t="shared" si="516"/>
        <v>0000205E</v>
      </c>
      <c r="C8287" s="47" t="str">
        <f>IFERROR(VLOOKUP(B8287,总表!A:B,2,0),"-")</f>
        <v>上衣</v>
      </c>
      <c r="D8287" s="6" t="str">
        <f t="shared" si="517"/>
        <v>上衣</v>
      </c>
      <c r="E8287" s="51" t="str">
        <f>IFERROR(VLOOKUP(B8287,总表!A:D,3,0),"-")</f>
        <v>苏格兰道布莱特外套</v>
      </c>
      <c r="F8287" s="51" t="str">
        <f t="shared" si="518"/>
        <v>苏格兰道布莱特外套</v>
      </c>
      <c r="H8287" s="51" t="str">
        <f>IF(IFERROR(VLOOKUP(B8287,总表!A:D,4,0),"露易")=0," ",IFERROR(VLOOKUP(B8287,总表!A:D,4,0),"-"))</f>
        <v>绿色</v>
      </c>
      <c r="I8287" s="51" t="str">
        <f t="shared" si="519"/>
        <v>绿色</v>
      </c>
    </row>
    <row r="8288" spans="1:9">
      <c r="A8288" s="6">
        <v>8287</v>
      </c>
      <c r="B8288" s="47" t="str">
        <f t="shared" si="516"/>
        <v>0000205F</v>
      </c>
      <c r="C8288" s="47" t="str">
        <f>IFERROR(VLOOKUP(B8288,总表!A:B,2,0),"-")</f>
        <v>上衣</v>
      </c>
      <c r="D8288" s="6" t="str">
        <f t="shared" si="517"/>
        <v>上衣</v>
      </c>
      <c r="E8288" s="51" t="str">
        <f>IFERROR(VLOOKUP(B8288,总表!A:D,3,0),"-")</f>
        <v>苏格兰道布莱特外套</v>
      </c>
      <c r="F8288" s="51" t="str">
        <f t="shared" si="518"/>
        <v>苏格兰道布莱特外套</v>
      </c>
      <c r="H8288" s="51" t="str">
        <f>IF(IFERROR(VLOOKUP(B8288,总表!A:D,4,0),"露易")=0," ",IFERROR(VLOOKUP(B8288,总表!A:D,4,0),"-"))</f>
        <v>红色</v>
      </c>
      <c r="I8288" s="51" t="str">
        <f t="shared" si="519"/>
        <v>红色</v>
      </c>
    </row>
    <row r="8289" spans="1:9">
      <c r="A8289" s="6">
        <v>8288</v>
      </c>
      <c r="B8289" s="47" t="str">
        <f t="shared" si="516"/>
        <v>00002060</v>
      </c>
      <c r="C8289" s="47" t="str">
        <f>IFERROR(VLOOKUP(B8289,总表!A:B,2,0),"-")</f>
        <v>上衣</v>
      </c>
      <c r="D8289" s="6" t="str">
        <f t="shared" si="517"/>
        <v>上衣</v>
      </c>
      <c r="E8289" s="6" t="str">
        <f>IFERROR(VLOOKUP(B8289,总表!A:D,3,0),"-")</f>
        <v>雨衣</v>
      </c>
      <c r="F8289" s="6" t="str">
        <f t="shared" si="518"/>
        <v>雨衣</v>
      </c>
      <c r="H8289" s="51" t="str">
        <f>IF(IFERROR(VLOOKUP(B8289,总表!A:D,4,0),"露易")=0," ",IFERROR(VLOOKUP(B8289,总表!A:D,4,0),"-"))</f>
        <v>绿色</v>
      </c>
      <c r="I8289" s="51" t="str">
        <f t="shared" si="519"/>
        <v>绿色</v>
      </c>
    </row>
    <row r="8290" spans="1:9">
      <c r="A8290" s="6">
        <v>8289</v>
      </c>
      <c r="B8290" s="47" t="str">
        <f t="shared" si="516"/>
        <v>00002061</v>
      </c>
      <c r="C8290" s="47" t="str">
        <f>IFERROR(VLOOKUP(B8290,总表!A:B,2,0),"-")</f>
        <v>上衣</v>
      </c>
      <c r="D8290" s="6" t="str">
        <f t="shared" si="517"/>
        <v>上衣</v>
      </c>
      <c r="E8290" s="6" t="str">
        <f>IFERROR(VLOOKUP(B8290,总表!A:D,3,0),"-")</f>
        <v>雨衣</v>
      </c>
      <c r="F8290" s="6" t="str">
        <f t="shared" si="518"/>
        <v>雨衣</v>
      </c>
      <c r="H8290" s="51" t="str">
        <f>IF(IFERROR(VLOOKUP(B8290,总表!A:D,4,0),"露易")=0," ",IFERROR(VLOOKUP(B8290,总表!A:D,4,0),"-"))</f>
        <v>蓝色</v>
      </c>
      <c r="I8290" s="51" t="str">
        <f t="shared" si="519"/>
        <v>蓝色</v>
      </c>
    </row>
    <row r="8291" spans="1:9">
      <c r="A8291" s="6">
        <v>8290</v>
      </c>
      <c r="B8291" s="47" t="str">
        <f t="shared" si="516"/>
        <v>00002062</v>
      </c>
      <c r="C8291" s="47" t="str">
        <f>IFERROR(VLOOKUP(B8291,总表!A:B,2,0),"-")</f>
        <v>上衣</v>
      </c>
      <c r="D8291" s="6" t="str">
        <f t="shared" si="517"/>
        <v>上衣</v>
      </c>
      <c r="E8291" s="6" t="str">
        <f>IFERROR(VLOOKUP(B8291,总表!A:D,3,0),"-")</f>
        <v>雨衣</v>
      </c>
      <c r="F8291" s="6" t="str">
        <f t="shared" si="518"/>
        <v>雨衣</v>
      </c>
      <c r="H8291" s="6" t="str">
        <f>IF(IFERROR(VLOOKUP(B8291,总表!A:D,4,0),"露易")=0," ",IFERROR(VLOOKUP(B8291,总表!A:D,4,0),"-"))</f>
        <v>紫色</v>
      </c>
      <c r="I8291" s="6" t="str">
        <f t="shared" si="519"/>
        <v>紫色</v>
      </c>
    </row>
    <row r="8292" spans="1:9">
      <c r="A8292" s="6">
        <v>8291</v>
      </c>
      <c r="B8292" s="47" t="str">
        <f t="shared" si="516"/>
        <v>00002063</v>
      </c>
      <c r="C8292" s="47" t="str">
        <f>IFERROR(VLOOKUP(B8292,总表!A:B,2,0),"-")</f>
        <v>上衣</v>
      </c>
      <c r="D8292" s="6" t="str">
        <f t="shared" si="517"/>
        <v>上衣</v>
      </c>
      <c r="E8292" s="6" t="str">
        <f>IFERROR(VLOOKUP(B8292,总表!A:D,3,0),"-")</f>
        <v>雨衣</v>
      </c>
      <c r="F8292" s="6" t="str">
        <f t="shared" si="518"/>
        <v>雨衣</v>
      </c>
      <c r="H8292" s="6" t="str">
        <f>IF(IFERROR(VLOOKUP(B8292,总表!A:D,4,0),"露易")=0," ",IFERROR(VLOOKUP(B8292,总表!A:D,4,0),"-"))</f>
        <v>粉红</v>
      </c>
      <c r="I8292" s="6" t="str">
        <f t="shared" si="519"/>
        <v>粉红</v>
      </c>
    </row>
    <row r="8293" spans="1:9">
      <c r="A8293" s="6">
        <v>8292</v>
      </c>
      <c r="B8293" s="47" t="str">
        <f t="shared" si="516"/>
        <v>00002064</v>
      </c>
      <c r="C8293" s="47" t="str">
        <f>IFERROR(VLOOKUP(B8293,总表!A:B,2,0),"-")</f>
        <v>上衣</v>
      </c>
      <c r="D8293" s="6" t="str">
        <f t="shared" si="517"/>
        <v>上衣</v>
      </c>
      <c r="E8293" s="6" t="str">
        <f>IFERROR(VLOOKUP(B8293,总表!A:D,3,0),"-")</f>
        <v>雨衣</v>
      </c>
      <c r="F8293" s="6" t="str">
        <f t="shared" si="518"/>
        <v>雨衣</v>
      </c>
      <c r="H8293" s="51" t="str">
        <f>IF(IFERROR(VLOOKUP(B8293,总表!A:D,4,0),"露易")=0," ",IFERROR(VLOOKUP(B8293,总表!A:D,4,0),"-"))</f>
        <v>红色</v>
      </c>
      <c r="I8293" s="51" t="str">
        <f t="shared" si="519"/>
        <v>红色</v>
      </c>
    </row>
    <row r="8294" spans="1:9">
      <c r="A8294" s="6">
        <v>8293</v>
      </c>
      <c r="B8294" s="47" t="str">
        <f t="shared" si="516"/>
        <v>00002065</v>
      </c>
      <c r="C8294" s="47" t="str">
        <f>IFERROR(VLOOKUP(B8294,总表!A:B,2,0),"-")</f>
        <v>上衣</v>
      </c>
      <c r="D8294" s="6" t="str">
        <f t="shared" si="517"/>
        <v>上衣</v>
      </c>
      <c r="E8294" s="6" t="str">
        <f>IFERROR(VLOOKUP(B8294,总表!A:D,3,0),"-")</f>
        <v>雨衣</v>
      </c>
      <c r="F8294" s="6" t="str">
        <f t="shared" si="518"/>
        <v>雨衣</v>
      </c>
      <c r="H8294" s="6" t="str">
        <f>IF(IFERROR(VLOOKUP(B8294,总表!A:D,4,0),"露易")=0," ",IFERROR(VLOOKUP(B8294,总表!A:D,4,0),"-"))</f>
        <v>米色</v>
      </c>
      <c r="I8294" s="6" t="str">
        <f t="shared" si="519"/>
        <v>米色</v>
      </c>
    </row>
    <row r="8295" spans="1:9">
      <c r="A8295" s="6">
        <v>8294</v>
      </c>
      <c r="B8295" s="47" t="str">
        <f t="shared" si="516"/>
        <v>00002066</v>
      </c>
      <c r="C8295" s="47" t="str">
        <f>IFERROR(VLOOKUP(B8295,总表!A:B,2,0),"-")</f>
        <v>上衣</v>
      </c>
      <c r="D8295" s="6" t="str">
        <f t="shared" si="517"/>
        <v>上衣</v>
      </c>
      <c r="E8295" s="6" t="str">
        <f>IFERROR(VLOOKUP(B8295,总表!A:D,3,0),"-")</f>
        <v>雨衣</v>
      </c>
      <c r="F8295" s="6" t="str">
        <f t="shared" si="518"/>
        <v>雨衣</v>
      </c>
      <c r="H8295" s="6" t="str">
        <f>IF(IFERROR(VLOOKUP(B8295,总表!A:D,4,0),"露易")=0," ",IFERROR(VLOOKUP(B8295,总表!A:D,4,0),"-"))</f>
        <v>黑色</v>
      </c>
      <c r="I8295" s="6" t="str">
        <f t="shared" si="519"/>
        <v>黑色</v>
      </c>
    </row>
    <row r="8296" spans="1:9">
      <c r="A8296" s="6">
        <v>8295</v>
      </c>
      <c r="B8296" s="47" t="str">
        <f t="shared" si="516"/>
        <v>00002067</v>
      </c>
      <c r="C8296" s="50" t="str">
        <f>IFERROR(VLOOKUP(B8296,总表!A:B,2,0),"-")</f>
        <v>连衣套装</v>
      </c>
      <c r="D8296" s="51" t="str">
        <f t="shared" si="517"/>
        <v>连衣套装</v>
      </c>
      <c r="E8296" s="6" t="str">
        <f>IFERROR(VLOOKUP(B8296,总表!A:D,3,0),"-")</f>
        <v>彩色波点连身裙</v>
      </c>
      <c r="F8296" s="6" t="str">
        <f t="shared" si="518"/>
        <v>彩色波点连身裙</v>
      </c>
      <c r="H8296" s="6" t="str">
        <f>IF(IFERROR(VLOOKUP(B8296,总表!A:D,4,0),"露易")=0," ",IFERROR(VLOOKUP(B8296,总表!A:D,4,0),"-"))</f>
        <v>白色</v>
      </c>
      <c r="I8296" s="6" t="str">
        <f t="shared" si="519"/>
        <v>白色</v>
      </c>
    </row>
    <row r="8297" spans="1:9">
      <c r="A8297" s="6">
        <v>8296</v>
      </c>
      <c r="B8297" s="47" t="str">
        <f t="shared" si="516"/>
        <v>00002068</v>
      </c>
      <c r="C8297" s="47" t="str">
        <f>IFERROR(VLOOKUP(B8297,总表!A:B,2,0),"-")</f>
        <v>上衣</v>
      </c>
      <c r="D8297" s="6" t="str">
        <f t="shared" si="517"/>
        <v>上衣</v>
      </c>
      <c r="E8297" s="6" t="str">
        <f>IFERROR(VLOOKUP(B8297,总表!A:D,3,0),"-")</f>
        <v>彩色波点T恤</v>
      </c>
      <c r="F8297" s="6" t="str">
        <f t="shared" si="518"/>
        <v>彩色波点T恤</v>
      </c>
      <c r="H8297" s="6" t="str">
        <f>IF(IFERROR(VLOOKUP(B8297,总表!A:D,4,0),"露易")=0," ",IFERROR(VLOOKUP(B8297,总表!A:D,4,0),"-"))</f>
        <v>白色</v>
      </c>
      <c r="I8297" s="6" t="str">
        <f t="shared" si="519"/>
        <v>白色</v>
      </c>
    </row>
    <row r="8298" spans="1:9">
      <c r="A8298" s="6">
        <v>8297</v>
      </c>
      <c r="B8298" s="47" t="str">
        <f t="shared" si="516"/>
        <v>00002069</v>
      </c>
      <c r="C8298" s="50" t="str">
        <f>IFERROR(VLOOKUP(B8298,总表!A:B,2,0),"-")</f>
        <v>摆设类</v>
      </c>
      <c r="D8298" s="51" t="str">
        <f t="shared" si="517"/>
        <v>摆设类</v>
      </c>
      <c r="E8298" s="51" t="str">
        <f>IFERROR(VLOOKUP(B8298,总表!A:D,3,0),"-")</f>
        <v>浓缩咖啡机</v>
      </c>
      <c r="F8298" s="51" t="str">
        <f t="shared" si="518"/>
        <v>浓缩咖啡机</v>
      </c>
      <c r="H8298" s="6" t="str">
        <f>IF(IFERROR(VLOOKUP(B8298,总表!A:D,4,0),"露易")=0," ",IFERROR(VLOOKUP(B8298,总表!A:D,4,0),"-"))</f>
        <v> </v>
      </c>
      <c r="I8298" s="6" t="str">
        <f t="shared" si="519"/>
        <v> </v>
      </c>
    </row>
    <row r="8299" spans="1:9">
      <c r="A8299" s="6">
        <v>8298</v>
      </c>
      <c r="B8299" s="47" t="str">
        <f t="shared" si="516"/>
        <v>0000206A</v>
      </c>
      <c r="C8299" s="50" t="str">
        <f>IFERROR(VLOOKUP(B8299,总表!A:B,2,0),"-")</f>
        <v>摆设类</v>
      </c>
      <c r="D8299" s="51" t="str">
        <f t="shared" si="517"/>
        <v>摆设类</v>
      </c>
      <c r="E8299" s="6" t="str">
        <f>IFERROR(VLOOKUP(B8299,总表!A:D,3,0),"-")</f>
        <v>上下铺</v>
      </c>
      <c r="F8299" s="6" t="str">
        <f t="shared" si="518"/>
        <v>上下铺</v>
      </c>
      <c r="H8299" s="6" t="str">
        <f>IF(IFERROR(VLOOKUP(B8299,总表!A:D,4,0),"露易")=0," ",IFERROR(VLOOKUP(B8299,总表!A:D,4,0),"-"))</f>
        <v> </v>
      </c>
      <c r="I8299" s="6" t="str">
        <f t="shared" si="519"/>
        <v> </v>
      </c>
    </row>
    <row r="8300" spans="1:9">
      <c r="A8300" s="6">
        <v>8299</v>
      </c>
      <c r="B8300" s="47" t="str">
        <f t="shared" si="516"/>
        <v>0000206B</v>
      </c>
      <c r="C8300" s="47" t="str">
        <f>IFERROR(VLOOKUP(B8300,总表!A:B,2,0),"-")</f>
        <v>上衣</v>
      </c>
      <c r="D8300" s="6" t="str">
        <f t="shared" si="517"/>
        <v>上衣</v>
      </c>
      <c r="E8300" s="51" t="str">
        <f>IFERROR(VLOOKUP(B8300,总表!A:D,3,0),"-")</f>
        <v>爱心毛衣</v>
      </c>
      <c r="F8300" s="51" t="str">
        <f t="shared" si="518"/>
        <v>爱心毛衣</v>
      </c>
      <c r="H8300" s="51" t="str">
        <f>IF(IFERROR(VLOOKUP(B8300,总表!A:D,4,0),"露易")=0," ",IFERROR(VLOOKUP(B8300,总表!A:D,4,0),"-"))</f>
        <v>红色</v>
      </c>
      <c r="I8300" s="51" t="str">
        <f t="shared" si="519"/>
        <v>红色</v>
      </c>
    </row>
    <row r="8301" spans="1:9">
      <c r="A8301" s="6">
        <v>8300</v>
      </c>
      <c r="B8301" s="47" t="str">
        <f t="shared" si="516"/>
        <v>0000206C</v>
      </c>
      <c r="C8301" s="50" t="str">
        <f>IFERROR(VLOOKUP(B8301,总表!A:B,2,0),"-")</f>
        <v>连衣套装</v>
      </c>
      <c r="D8301" s="51" t="str">
        <f t="shared" si="517"/>
        <v>连衣套装</v>
      </c>
      <c r="E8301" s="6" t="str">
        <f>IFERROR(VLOOKUP(B8301,总表!A:D,3,0),"-")</f>
        <v>梦幻色系格子连身裙</v>
      </c>
      <c r="F8301" s="6" t="str">
        <f t="shared" si="518"/>
        <v>梦幻色系格子连身裙</v>
      </c>
      <c r="H8301" s="51" t="str">
        <f>IF(IFERROR(VLOOKUP(B8301,总表!A:D,4,0),"露易")=0," ",IFERROR(VLOOKUP(B8301,总表!A:D,4,0),"-"))</f>
        <v>蓝色</v>
      </c>
      <c r="I8301" s="51" t="str">
        <f t="shared" si="519"/>
        <v>蓝色</v>
      </c>
    </row>
    <row r="8302" spans="1:9">
      <c r="A8302" s="6">
        <v>8301</v>
      </c>
      <c r="B8302" s="47" t="str">
        <f t="shared" si="516"/>
        <v>0000206D</v>
      </c>
      <c r="C8302" s="50" t="str">
        <f>IFERROR(VLOOKUP(B8302,总表!A:B,2,0),"-")</f>
        <v>连衣套装</v>
      </c>
      <c r="D8302" s="51" t="str">
        <f t="shared" si="517"/>
        <v>连衣套装</v>
      </c>
      <c r="E8302" s="6" t="str">
        <f>IFERROR(VLOOKUP(B8302,总表!A:D,3,0),"-")</f>
        <v>梦幻色系格子连身裙</v>
      </c>
      <c r="F8302" s="6" t="str">
        <f t="shared" si="518"/>
        <v>梦幻色系格子连身裙</v>
      </c>
      <c r="H8302" s="51" t="str">
        <f>IF(IFERROR(VLOOKUP(B8302,总表!A:D,4,0),"露易")=0," ",IFERROR(VLOOKUP(B8302,总表!A:D,4,0),"-"))</f>
        <v>绿色</v>
      </c>
      <c r="I8302" s="51" t="str">
        <f t="shared" si="519"/>
        <v>绿色</v>
      </c>
    </row>
    <row r="8303" spans="1:9">
      <c r="A8303" s="6">
        <v>8302</v>
      </c>
      <c r="B8303" s="47" t="str">
        <f t="shared" si="516"/>
        <v>0000206E</v>
      </c>
      <c r="C8303" s="47" t="str">
        <f>IFERROR(VLOOKUP(B8303,总表!A:B,2,0),"-")</f>
        <v>上衣</v>
      </c>
      <c r="D8303" s="6" t="str">
        <f t="shared" si="517"/>
        <v>上衣</v>
      </c>
      <c r="E8303" s="6" t="str">
        <f>IFERROR(VLOOKUP(B8303,总表!A:D,3,0),"-")</f>
        <v>豹纹T恤</v>
      </c>
      <c r="F8303" s="6" t="str">
        <f t="shared" si="518"/>
        <v>豹纹T恤</v>
      </c>
      <c r="H8303" s="6" t="str">
        <f>IF(IFERROR(VLOOKUP(B8303,总表!A:D,4,0),"露易")=0," ",IFERROR(VLOOKUP(B8303,总表!A:D,4,0),"-"))</f>
        <v>粉红</v>
      </c>
      <c r="I8303" s="6" t="str">
        <f t="shared" si="519"/>
        <v>粉红</v>
      </c>
    </row>
    <row r="8304" spans="1:9">
      <c r="A8304" s="6">
        <v>8303</v>
      </c>
      <c r="B8304" s="47" t="str">
        <f t="shared" si="516"/>
        <v>0000206F</v>
      </c>
      <c r="C8304" s="47" t="str">
        <f>IFERROR(VLOOKUP(B8304,总表!A:B,2,0),"-")</f>
        <v>上衣</v>
      </c>
      <c r="D8304" s="6" t="str">
        <f t="shared" si="517"/>
        <v>上衣</v>
      </c>
      <c r="E8304" s="6" t="str">
        <f>IFERROR(VLOOKUP(B8304,总表!A:D,3,0),"-")</f>
        <v>豹纹T恤</v>
      </c>
      <c r="F8304" s="6" t="str">
        <f t="shared" si="518"/>
        <v>豹纹T恤</v>
      </c>
      <c r="H8304" s="51" t="str">
        <f>IF(IFERROR(VLOOKUP(B8304,总表!A:D,4,0),"露易")=0," ",IFERROR(VLOOKUP(B8304,总表!A:D,4,0),"-"))</f>
        <v>绿色</v>
      </c>
      <c r="I8304" s="51" t="str">
        <f t="shared" si="519"/>
        <v>绿色</v>
      </c>
    </row>
    <row r="8305" spans="1:9">
      <c r="A8305" s="6">
        <v>8304</v>
      </c>
      <c r="B8305" s="47" t="str">
        <f t="shared" si="516"/>
        <v>00002070</v>
      </c>
      <c r="C8305" s="47" t="str">
        <f>IFERROR(VLOOKUP(B8305,总表!A:B,2,0),"-")</f>
        <v>上衣</v>
      </c>
      <c r="D8305" s="6" t="str">
        <f t="shared" si="517"/>
        <v>上衣</v>
      </c>
      <c r="E8305" s="6" t="str">
        <f>IFERROR(VLOOKUP(B8305,总表!A:D,3,0),"-")</f>
        <v>豹纹T恤</v>
      </c>
      <c r="F8305" s="6" t="str">
        <f t="shared" si="518"/>
        <v>豹纹T恤</v>
      </c>
      <c r="H8305" s="6" t="str">
        <f>IF(IFERROR(VLOOKUP(B8305,总表!A:D,4,0),"露易")=0," ",IFERROR(VLOOKUP(B8305,总表!A:D,4,0),"-"))</f>
        <v>灰色</v>
      </c>
      <c r="I8305" s="6" t="str">
        <f t="shared" si="519"/>
        <v>灰色</v>
      </c>
    </row>
    <row r="8306" spans="1:9">
      <c r="A8306" s="6">
        <v>8305</v>
      </c>
      <c r="B8306" s="47" t="str">
        <f t="shared" si="516"/>
        <v>00002071</v>
      </c>
      <c r="C8306" s="47" t="str">
        <f>IFERROR(VLOOKUP(B8306,总表!A:B,2,0),"-")</f>
        <v>上衣</v>
      </c>
      <c r="D8306" s="6" t="str">
        <f t="shared" si="517"/>
        <v>上衣</v>
      </c>
      <c r="E8306" s="6" t="str">
        <f>IFERROR(VLOOKUP(B8306,总表!A:D,3,0),"-")</f>
        <v>棒球外套</v>
      </c>
      <c r="F8306" s="6" t="str">
        <f t="shared" si="518"/>
        <v>棒球外套</v>
      </c>
      <c r="H8306" s="51" t="str">
        <f>IF(IFERROR(VLOOKUP(B8306,总表!A:D,4,0),"露易")=0," ",IFERROR(VLOOKUP(B8306,总表!A:D,4,0),"-"))</f>
        <v>红色</v>
      </c>
      <c r="I8306" s="51" t="str">
        <f t="shared" si="519"/>
        <v>红色</v>
      </c>
    </row>
    <row r="8307" spans="1:9">
      <c r="A8307" s="6">
        <v>8306</v>
      </c>
      <c r="B8307" s="47" t="str">
        <f t="shared" si="516"/>
        <v>00002072</v>
      </c>
      <c r="C8307" s="47" t="str">
        <f>IFERROR(VLOOKUP(B8307,总表!A:B,2,0),"-")</f>
        <v>上衣</v>
      </c>
      <c r="D8307" s="6" t="str">
        <f t="shared" si="517"/>
        <v>上衣</v>
      </c>
      <c r="E8307" s="6" t="str">
        <f>IFERROR(VLOOKUP(B8307,总表!A:D,3,0),"-")</f>
        <v>棒球外套</v>
      </c>
      <c r="F8307" s="6" t="str">
        <f t="shared" si="518"/>
        <v>棒球外套</v>
      </c>
      <c r="H8307" s="51" t="str">
        <f>IF(IFERROR(VLOOKUP(B8307,总表!A:D,4,0),"露易")=0," ",IFERROR(VLOOKUP(B8307,总表!A:D,4,0),"-"))</f>
        <v>绿色</v>
      </c>
      <c r="I8307" s="51" t="str">
        <f t="shared" si="519"/>
        <v>绿色</v>
      </c>
    </row>
    <row r="8308" spans="1:9">
      <c r="A8308" s="6">
        <v>8307</v>
      </c>
      <c r="B8308" s="47" t="str">
        <f t="shared" si="516"/>
        <v>00002073</v>
      </c>
      <c r="C8308" s="47" t="str">
        <f>IFERROR(VLOOKUP(B8308,总表!A:B,2,0),"-")</f>
        <v>上衣</v>
      </c>
      <c r="D8308" s="6" t="str">
        <f t="shared" si="517"/>
        <v>上衣</v>
      </c>
      <c r="E8308" s="6" t="str">
        <f>IFERROR(VLOOKUP(B8308,总表!A:D,3,0),"-")</f>
        <v>棒球外套</v>
      </c>
      <c r="F8308" s="6" t="str">
        <f t="shared" si="518"/>
        <v>棒球外套</v>
      </c>
      <c r="H8308" s="6" t="str">
        <f>IF(IFERROR(VLOOKUP(B8308,总表!A:D,4,0),"露易")=0," ",IFERROR(VLOOKUP(B8308,总表!A:D,4,0),"-"))</f>
        <v>米色</v>
      </c>
      <c r="I8308" s="6" t="str">
        <f t="shared" si="519"/>
        <v>米色</v>
      </c>
    </row>
    <row r="8309" spans="1:9">
      <c r="A8309" s="6">
        <v>8308</v>
      </c>
      <c r="B8309" s="47" t="str">
        <f t="shared" si="516"/>
        <v>00002074</v>
      </c>
      <c r="C8309" s="47" t="str">
        <f>IFERROR(VLOOKUP(B8309,总表!A:B,2,0),"-")</f>
        <v>上衣</v>
      </c>
      <c r="D8309" s="6" t="str">
        <f t="shared" si="517"/>
        <v>上衣</v>
      </c>
      <c r="E8309" s="6" t="str">
        <f>IFERROR(VLOOKUP(B8309,总表!A:D,3,0),"-")</f>
        <v>羽绒外套</v>
      </c>
      <c r="F8309" s="6" t="str">
        <f t="shared" si="518"/>
        <v>羽绒外套</v>
      </c>
      <c r="H8309" s="6" t="str">
        <f>IF(IFERROR(VLOOKUP(B8309,总表!A:D,4,0),"露易")=0," ",IFERROR(VLOOKUP(B8309,总表!A:D,4,0),"-"))</f>
        <v>黑色</v>
      </c>
      <c r="I8309" s="6" t="str">
        <f t="shared" si="519"/>
        <v>黑色</v>
      </c>
    </row>
    <row r="8310" spans="1:9">
      <c r="A8310" s="6">
        <v>8309</v>
      </c>
      <c r="B8310" s="47" t="str">
        <f t="shared" si="516"/>
        <v>00002075</v>
      </c>
      <c r="C8310" s="47" t="str">
        <f>IFERROR(VLOOKUP(B8310,总表!A:B,2,0),"-")</f>
        <v>上衣</v>
      </c>
      <c r="D8310" s="6" t="str">
        <f t="shared" si="517"/>
        <v>上衣</v>
      </c>
      <c r="E8310" s="6" t="str">
        <f>IFERROR(VLOOKUP(B8310,总表!A:D,3,0),"-")</f>
        <v>羽绒外套</v>
      </c>
      <c r="F8310" s="6" t="str">
        <f t="shared" si="518"/>
        <v>羽绒外套</v>
      </c>
      <c r="H8310" s="51" t="str">
        <f>IF(IFERROR(VLOOKUP(B8310,总表!A:D,4,0),"露易")=0," ",IFERROR(VLOOKUP(B8310,总表!A:D,4,0),"-"))</f>
        <v>红色</v>
      </c>
      <c r="I8310" s="51" t="str">
        <f t="shared" si="519"/>
        <v>红色</v>
      </c>
    </row>
    <row r="8311" spans="1:9">
      <c r="A8311" s="6">
        <v>8310</v>
      </c>
      <c r="B8311" s="47" t="str">
        <f t="shared" si="516"/>
        <v>00002076</v>
      </c>
      <c r="C8311" s="47" t="str">
        <f>IFERROR(VLOOKUP(B8311,总表!A:B,2,0),"-")</f>
        <v>上衣</v>
      </c>
      <c r="D8311" s="6" t="str">
        <f t="shared" si="517"/>
        <v>上衣</v>
      </c>
      <c r="E8311" s="6" t="str">
        <f>IFERROR(VLOOKUP(B8311,总表!A:D,3,0),"-")</f>
        <v>羽绒外套</v>
      </c>
      <c r="F8311" s="6" t="str">
        <f t="shared" si="518"/>
        <v>羽绒外套</v>
      </c>
      <c r="H8311" s="6" t="str">
        <f>IF(IFERROR(VLOOKUP(B8311,总表!A:D,4,0),"露易")=0," ",IFERROR(VLOOKUP(B8311,总表!A:D,4,0),"-"))</f>
        <v>白色</v>
      </c>
      <c r="I8311" s="6" t="str">
        <f t="shared" si="519"/>
        <v>白色</v>
      </c>
    </row>
    <row r="8312" spans="1:9">
      <c r="A8312" s="6">
        <v>8311</v>
      </c>
      <c r="B8312" s="47" t="str">
        <f t="shared" si="516"/>
        <v>00002077</v>
      </c>
      <c r="C8312" s="47" t="str">
        <f>IFERROR(VLOOKUP(B8312,总表!A:B,2,0),"-")</f>
        <v>上衣</v>
      </c>
      <c r="D8312" s="6" t="str">
        <f t="shared" si="517"/>
        <v>上衣</v>
      </c>
      <c r="E8312" s="6" t="str">
        <f>IFERROR(VLOOKUP(B8312,总表!A:D,3,0),"-")</f>
        <v>羽绒外套</v>
      </c>
      <c r="F8312" s="6" t="str">
        <f t="shared" si="518"/>
        <v>羽绒外套</v>
      </c>
      <c r="H8312" s="51" t="str">
        <f>IF(IFERROR(VLOOKUP(B8312,总表!A:D,4,0),"露易")=0," ",IFERROR(VLOOKUP(B8312,总表!A:D,4,0),"-"))</f>
        <v>绿色</v>
      </c>
      <c r="I8312" s="51" t="str">
        <f t="shared" si="519"/>
        <v>绿色</v>
      </c>
    </row>
    <row r="8313" spans="1:9">
      <c r="A8313" s="6">
        <v>8312</v>
      </c>
      <c r="B8313" s="47" t="str">
        <f t="shared" si="516"/>
        <v>00002078</v>
      </c>
      <c r="C8313" s="47" t="str">
        <f>IFERROR(VLOOKUP(B8313,总表!A:B,2,0),"-")</f>
        <v>上衣</v>
      </c>
      <c r="D8313" s="6" t="str">
        <f t="shared" si="517"/>
        <v>上衣</v>
      </c>
      <c r="E8313" s="6" t="str">
        <f>IFERROR(VLOOKUP(B8313,总表!A:D,3,0),"-")</f>
        <v>羽绒外套</v>
      </c>
      <c r="F8313" s="6" t="str">
        <f t="shared" si="518"/>
        <v>羽绒外套</v>
      </c>
      <c r="H8313" s="6" t="str">
        <f>IF(IFERROR(VLOOKUP(B8313,总表!A:D,4,0),"露易")=0," ",IFERROR(VLOOKUP(B8313,总表!A:D,4,0),"-"))</f>
        <v>黄色</v>
      </c>
      <c r="I8313" s="6" t="str">
        <f t="shared" si="519"/>
        <v>黄色</v>
      </c>
    </row>
    <row r="8314" spans="1:9">
      <c r="A8314" s="6">
        <v>8313</v>
      </c>
      <c r="B8314" s="47" t="str">
        <f t="shared" si="516"/>
        <v>00002079</v>
      </c>
      <c r="C8314" s="47" t="str">
        <f>IFERROR(VLOOKUP(B8314,总表!A:B,2,0),"-")</f>
        <v>上衣</v>
      </c>
      <c r="D8314" s="6" t="str">
        <f t="shared" si="517"/>
        <v>上衣</v>
      </c>
      <c r="E8314" s="6" t="str">
        <f>IFERROR(VLOOKUP(B8314,总表!A:D,3,0),"-")</f>
        <v>羽绒外套</v>
      </c>
      <c r="F8314" s="6" t="str">
        <f t="shared" si="518"/>
        <v>羽绒外套</v>
      </c>
      <c r="H8314" s="6" t="str">
        <f>IF(IFERROR(VLOOKUP(B8314,总表!A:D,4,0),"露易")=0," ",IFERROR(VLOOKUP(B8314,总表!A:D,4,0),"-"))</f>
        <v>橘色</v>
      </c>
      <c r="I8314" s="6" t="str">
        <f t="shared" si="519"/>
        <v>橘色</v>
      </c>
    </row>
    <row r="8315" spans="1:9">
      <c r="A8315" s="6">
        <v>8314</v>
      </c>
      <c r="B8315" s="47" t="str">
        <f t="shared" si="516"/>
        <v>0000207A</v>
      </c>
      <c r="C8315" s="47" t="str">
        <f>IFERROR(VLOOKUP(B8315,总表!A:B,2,0),"-")</f>
        <v>上衣</v>
      </c>
      <c r="D8315" s="6" t="str">
        <f t="shared" si="517"/>
        <v>上衣</v>
      </c>
      <c r="E8315" s="6" t="str">
        <f>IFERROR(VLOOKUP(B8315,总表!A:D,3,0),"-")</f>
        <v>羽绒外套</v>
      </c>
      <c r="F8315" s="6" t="str">
        <f t="shared" si="518"/>
        <v>羽绒外套</v>
      </c>
      <c r="H8315" s="6" t="str">
        <f>IF(IFERROR(VLOOKUP(B8315,总表!A:D,4,0),"露易")=0," ",IFERROR(VLOOKUP(B8315,总表!A:D,4,0),"-"))</f>
        <v>莱姆绿</v>
      </c>
      <c r="I8315" s="6" t="str">
        <f t="shared" si="519"/>
        <v>莱姆绿</v>
      </c>
    </row>
    <row r="8316" spans="1:9">
      <c r="A8316" s="6">
        <v>8315</v>
      </c>
      <c r="B8316" s="47" t="str">
        <f t="shared" si="516"/>
        <v>0000207B</v>
      </c>
      <c r="C8316" s="47" t="str">
        <f>IFERROR(VLOOKUP(B8316,总表!A:B,2,0),"-")</f>
        <v>上衣</v>
      </c>
      <c r="D8316" s="6" t="str">
        <f t="shared" si="517"/>
        <v>上衣</v>
      </c>
      <c r="E8316" s="6" t="str">
        <f>IFERROR(VLOOKUP(B8316,总表!A:D,3,0),"-")</f>
        <v>刷毛外套</v>
      </c>
      <c r="F8316" s="6" t="str">
        <f t="shared" si="518"/>
        <v>刷毛外套</v>
      </c>
      <c r="H8316" s="51" t="str">
        <f>IF(IFERROR(VLOOKUP(B8316,总表!A:D,4,0),"露易")=0," ",IFERROR(VLOOKUP(B8316,总表!A:D,4,0),"-"))</f>
        <v>绿色</v>
      </c>
      <c r="I8316" s="51" t="str">
        <f t="shared" si="519"/>
        <v>绿色</v>
      </c>
    </row>
    <row r="8317" spans="1:9">
      <c r="A8317" s="6">
        <v>8316</v>
      </c>
      <c r="B8317" s="47" t="str">
        <f t="shared" si="516"/>
        <v>0000207C</v>
      </c>
      <c r="C8317" s="47" t="str">
        <f>IFERROR(VLOOKUP(B8317,总表!A:B,2,0),"-")</f>
        <v>上衣</v>
      </c>
      <c r="D8317" s="6" t="str">
        <f t="shared" si="517"/>
        <v>上衣</v>
      </c>
      <c r="E8317" s="6" t="str">
        <f>IFERROR(VLOOKUP(B8317,总表!A:D,3,0),"-")</f>
        <v>刷毛外套</v>
      </c>
      <c r="F8317" s="6" t="str">
        <f t="shared" si="518"/>
        <v>刷毛外套</v>
      </c>
      <c r="H8317" s="6" t="str">
        <f>IF(IFERROR(VLOOKUP(B8317,总表!A:D,4,0),"露易")=0," ",IFERROR(VLOOKUP(B8317,总表!A:D,4,0),"-"))</f>
        <v>海军蓝</v>
      </c>
      <c r="I8317" s="6" t="str">
        <f t="shared" si="519"/>
        <v>海军蓝</v>
      </c>
    </row>
    <row r="8318" spans="1:9">
      <c r="A8318" s="6">
        <v>8317</v>
      </c>
      <c r="B8318" s="47" t="str">
        <f t="shared" si="516"/>
        <v>0000207D</v>
      </c>
      <c r="C8318" s="47" t="str">
        <f>IFERROR(VLOOKUP(B8318,总表!A:B,2,0),"-")</f>
        <v>上衣</v>
      </c>
      <c r="D8318" s="6" t="str">
        <f t="shared" si="517"/>
        <v>上衣</v>
      </c>
      <c r="E8318" s="6" t="str">
        <f>IFERROR(VLOOKUP(B8318,总表!A:D,3,0),"-")</f>
        <v>刷毛外套</v>
      </c>
      <c r="F8318" s="6" t="str">
        <f t="shared" si="518"/>
        <v>刷毛外套</v>
      </c>
      <c r="H8318" s="6" t="str">
        <f>IF(IFERROR(VLOOKUP(B8318,总表!A:D,4,0),"露易")=0," ",IFERROR(VLOOKUP(B8318,总表!A:D,4,0),"-"))</f>
        <v>米色</v>
      </c>
      <c r="I8318" s="6" t="str">
        <f t="shared" si="519"/>
        <v>米色</v>
      </c>
    </row>
    <row r="8319" spans="1:9">
      <c r="A8319" s="6">
        <v>8318</v>
      </c>
      <c r="B8319" s="47" t="str">
        <f t="shared" si="516"/>
        <v>0000207E</v>
      </c>
      <c r="C8319" s="47" t="str">
        <f>IFERROR(VLOOKUP(B8319,总表!A:B,2,0),"-")</f>
        <v>上衣</v>
      </c>
      <c r="D8319" s="6" t="str">
        <f t="shared" si="517"/>
        <v>上衣</v>
      </c>
      <c r="E8319" s="6" t="str">
        <f>IFERROR(VLOOKUP(B8319,总表!A:D,3,0),"-")</f>
        <v>刷毛外套</v>
      </c>
      <c r="F8319" s="6" t="str">
        <f t="shared" si="518"/>
        <v>刷毛外套</v>
      </c>
      <c r="H8319" s="51" t="str">
        <f>IF(IFERROR(VLOOKUP(B8319,总表!A:D,4,0),"露易")=0," ",IFERROR(VLOOKUP(B8319,总表!A:D,4,0),"-"))</f>
        <v>蓝色</v>
      </c>
      <c r="I8319" s="51" t="str">
        <f t="shared" si="519"/>
        <v>蓝色</v>
      </c>
    </row>
    <row r="8320" spans="1:9">
      <c r="A8320" s="6">
        <v>8319</v>
      </c>
      <c r="B8320" s="47" t="str">
        <f t="shared" si="516"/>
        <v>0000207F</v>
      </c>
      <c r="C8320" s="47" t="str">
        <f>IFERROR(VLOOKUP(B8320,总表!A:B,2,0),"-")</f>
        <v>上衣</v>
      </c>
      <c r="D8320" s="6" t="str">
        <f t="shared" si="517"/>
        <v>上衣</v>
      </c>
      <c r="E8320" s="6" t="str">
        <f>IFERROR(VLOOKUP(B8320,总表!A:D,3,0),"-")</f>
        <v>刷毛外套</v>
      </c>
      <c r="F8320" s="6" t="str">
        <f t="shared" si="518"/>
        <v>刷毛外套</v>
      </c>
      <c r="H8320" s="6" t="str">
        <f>IF(IFERROR(VLOOKUP(B8320,总表!A:D,4,0),"露易")=0," ",IFERROR(VLOOKUP(B8320,总表!A:D,4,0),"-"))</f>
        <v>粉红</v>
      </c>
      <c r="I8320" s="6" t="str">
        <f t="shared" si="519"/>
        <v>粉红</v>
      </c>
    </row>
    <row r="8321" spans="1:9">
      <c r="A8321" s="6">
        <v>8320</v>
      </c>
      <c r="B8321" s="47" t="str">
        <f t="shared" si="516"/>
        <v>00002080</v>
      </c>
      <c r="C8321" s="47" t="str">
        <f>IFERROR(VLOOKUP(B8321,总表!A:B,2,0),"-")</f>
        <v>上衣</v>
      </c>
      <c r="D8321" s="6" t="str">
        <f t="shared" si="517"/>
        <v>上衣</v>
      </c>
      <c r="E8321" s="6" t="str">
        <f>IFERROR(VLOOKUP(B8321,总表!A:D,3,0),"-")</f>
        <v>刷毛外套</v>
      </c>
      <c r="F8321" s="6" t="str">
        <f t="shared" si="518"/>
        <v>刷毛外套</v>
      </c>
      <c r="H8321" s="6" t="str">
        <f>IF(IFERROR(VLOOKUP(B8321,总表!A:D,4,0),"露易")=0," ",IFERROR(VLOOKUP(B8321,总表!A:D,4,0),"-"))</f>
        <v>黄色</v>
      </c>
      <c r="I8321" s="6" t="str">
        <f t="shared" si="519"/>
        <v>黄色</v>
      </c>
    </row>
    <row r="8322" spans="1:9">
      <c r="A8322" s="6">
        <v>8321</v>
      </c>
      <c r="B8322" s="47" t="str">
        <f t="shared" ref="B8322:B8385" si="520">DEC2HEX(ROW(A8321),8)</f>
        <v>00002081</v>
      </c>
      <c r="C8322" s="47" t="str">
        <f>IFERROR(VLOOKUP(B8322,总表!A:B,2,0),"-")</f>
        <v>上衣</v>
      </c>
      <c r="D8322" s="6" t="str">
        <f t="shared" ref="D8322:D8385" si="521">C8322</f>
        <v>上衣</v>
      </c>
      <c r="E8322" s="6" t="str">
        <f>IFERROR(VLOOKUP(B8322,总表!A:D,3,0),"-")</f>
        <v>刷毛外套</v>
      </c>
      <c r="F8322" s="6" t="str">
        <f t="shared" ref="F8322:F8385" si="522">E8322</f>
        <v>刷毛外套</v>
      </c>
      <c r="H8322" s="6" t="str">
        <f>IF(IFERROR(VLOOKUP(B8322,总表!A:D,4,0),"露易")=0," ",IFERROR(VLOOKUP(B8322,总表!A:D,4,0),"-"))</f>
        <v>莱姆绿</v>
      </c>
      <c r="I8322" s="6" t="str">
        <f t="shared" ref="I8322:I8385" si="523">H8322</f>
        <v>莱姆绿</v>
      </c>
    </row>
    <row r="8323" spans="1:9">
      <c r="A8323" s="6">
        <v>8322</v>
      </c>
      <c r="B8323" s="47" t="str">
        <f t="shared" si="520"/>
        <v>00002082</v>
      </c>
      <c r="C8323" s="47" t="str">
        <f>IFERROR(VLOOKUP(B8323,总表!A:B,2,0),"-")</f>
        <v>上衣</v>
      </c>
      <c r="D8323" s="6" t="str">
        <f t="shared" si="521"/>
        <v>上衣</v>
      </c>
      <c r="E8323" s="6" t="str">
        <f>IFERROR(VLOOKUP(B8323,总表!A:D,3,0),"-")</f>
        <v>羽绒背心</v>
      </c>
      <c r="F8323" s="6" t="str">
        <f t="shared" si="522"/>
        <v>羽绒背心</v>
      </c>
      <c r="H8323" s="51" t="str">
        <f>IF(IFERROR(VLOOKUP(B8323,总表!A:D,4,0),"露易")=0," ",IFERROR(VLOOKUP(B8323,总表!A:D,4,0),"-"))</f>
        <v>驼色</v>
      </c>
      <c r="I8323" s="51" t="str">
        <f t="shared" si="523"/>
        <v>驼色</v>
      </c>
    </row>
    <row r="8324" spans="1:9">
      <c r="A8324" s="6">
        <v>8323</v>
      </c>
      <c r="B8324" s="47" t="str">
        <f t="shared" si="520"/>
        <v>00002083</v>
      </c>
      <c r="C8324" s="47" t="str">
        <f>IFERROR(VLOOKUP(B8324,总表!A:B,2,0),"-")</f>
        <v>上衣</v>
      </c>
      <c r="D8324" s="6" t="str">
        <f t="shared" si="521"/>
        <v>上衣</v>
      </c>
      <c r="E8324" s="6" t="str">
        <f>IFERROR(VLOOKUP(B8324,总表!A:D,3,0),"-")</f>
        <v>羽绒背心</v>
      </c>
      <c r="F8324" s="6" t="str">
        <f t="shared" si="522"/>
        <v>羽绒背心</v>
      </c>
      <c r="H8324" s="51" t="str">
        <f>IF(IFERROR(VLOOKUP(B8324,总表!A:D,4,0),"露易")=0," ",IFERROR(VLOOKUP(B8324,总表!A:D,4,0),"-"))</f>
        <v>蓝色</v>
      </c>
      <c r="I8324" s="51" t="str">
        <f t="shared" si="523"/>
        <v>蓝色</v>
      </c>
    </row>
    <row r="8325" spans="1:9">
      <c r="A8325" s="6">
        <v>8324</v>
      </c>
      <c r="B8325" s="47" t="str">
        <f t="shared" si="520"/>
        <v>00002084</v>
      </c>
      <c r="C8325" s="47" t="str">
        <f>IFERROR(VLOOKUP(B8325,总表!A:B,2,0),"-")</f>
        <v>上衣</v>
      </c>
      <c r="D8325" s="6" t="str">
        <f t="shared" si="521"/>
        <v>上衣</v>
      </c>
      <c r="E8325" s="6" t="str">
        <f>IFERROR(VLOOKUP(B8325,总表!A:D,3,0),"-")</f>
        <v>羽绒背心</v>
      </c>
      <c r="F8325" s="6" t="str">
        <f t="shared" si="522"/>
        <v>羽绒背心</v>
      </c>
      <c r="H8325" s="6" t="str">
        <f>IF(IFERROR(VLOOKUP(B8325,总表!A:D,4,0),"露易")=0," ",IFERROR(VLOOKUP(B8325,总表!A:D,4,0),"-"))</f>
        <v>橄榄绿</v>
      </c>
      <c r="I8325" s="6" t="str">
        <f t="shared" si="523"/>
        <v>橄榄绿</v>
      </c>
    </row>
    <row r="8326" spans="1:9">
      <c r="A8326" s="6">
        <v>8325</v>
      </c>
      <c r="B8326" s="47" t="str">
        <f t="shared" si="520"/>
        <v>00002085</v>
      </c>
      <c r="C8326" s="47" t="str">
        <f>IFERROR(VLOOKUP(B8326,总表!A:B,2,0),"-")</f>
        <v>上衣</v>
      </c>
      <c r="D8326" s="6" t="str">
        <f t="shared" si="521"/>
        <v>上衣</v>
      </c>
      <c r="E8326" s="6" t="str">
        <f>IFERROR(VLOOKUP(B8326,总表!A:D,3,0),"-")</f>
        <v>羽绒背心</v>
      </c>
      <c r="F8326" s="6" t="str">
        <f t="shared" si="522"/>
        <v>羽绒背心</v>
      </c>
      <c r="H8326" s="51" t="str">
        <f>IF(IFERROR(VLOOKUP(B8326,总表!A:D,4,0),"露易")=0," ",IFERROR(VLOOKUP(B8326,总表!A:D,4,0),"-"))</f>
        <v>红色</v>
      </c>
      <c r="I8326" s="51" t="str">
        <f t="shared" si="523"/>
        <v>红色</v>
      </c>
    </row>
    <row r="8327" spans="1:9">
      <c r="A8327" s="6">
        <v>8326</v>
      </c>
      <c r="B8327" s="47" t="str">
        <f t="shared" si="520"/>
        <v>00002086</v>
      </c>
      <c r="C8327" s="50" t="str">
        <f>IFERROR(VLOOKUP(B8327,总表!A:B,2,0),"-")</f>
        <v>连衣套装</v>
      </c>
      <c r="D8327" s="51" t="str">
        <f t="shared" si="521"/>
        <v>连衣套装</v>
      </c>
      <c r="E8327" s="51" t="str">
        <f>IFERROR(VLOOKUP(B8327,总表!A:D,3,0),"-")</f>
        <v>长羽绒外套</v>
      </c>
      <c r="F8327" s="51" t="str">
        <f t="shared" si="522"/>
        <v>长羽绒外套</v>
      </c>
      <c r="H8327" s="51" t="str">
        <f>IF(IFERROR(VLOOKUP(B8327,总表!A:D,4,0),"露易")=0," ",IFERROR(VLOOKUP(B8327,总表!A:D,4,0),"-"))</f>
        <v>绿色</v>
      </c>
      <c r="I8327" s="51" t="str">
        <f t="shared" si="523"/>
        <v>绿色</v>
      </c>
    </row>
    <row r="8328" spans="1:9">
      <c r="A8328" s="6">
        <v>8327</v>
      </c>
      <c r="B8328" s="47" t="str">
        <f t="shared" si="520"/>
        <v>00002087</v>
      </c>
      <c r="C8328" s="50" t="str">
        <f>IFERROR(VLOOKUP(B8328,总表!A:B,2,0),"-")</f>
        <v>连衣套装</v>
      </c>
      <c r="D8328" s="51" t="str">
        <f t="shared" si="521"/>
        <v>连衣套装</v>
      </c>
      <c r="E8328" s="51" t="str">
        <f>IFERROR(VLOOKUP(B8328,总表!A:D,3,0),"-")</f>
        <v>长羽绒外套</v>
      </c>
      <c r="F8328" s="51" t="str">
        <f t="shared" si="522"/>
        <v>长羽绒外套</v>
      </c>
      <c r="H8328" s="6" t="str">
        <f>IF(IFERROR(VLOOKUP(B8328,总表!A:D,4,0),"露易")=0," ",IFERROR(VLOOKUP(B8328,总表!A:D,4,0),"-"))</f>
        <v>白色</v>
      </c>
      <c r="I8328" s="6" t="str">
        <f t="shared" si="523"/>
        <v>白色</v>
      </c>
    </row>
    <row r="8329" spans="1:9">
      <c r="A8329" s="6">
        <v>8328</v>
      </c>
      <c r="B8329" s="47" t="str">
        <f t="shared" si="520"/>
        <v>00002088</v>
      </c>
      <c r="C8329" s="50" t="str">
        <f>IFERROR(VLOOKUP(B8329,总表!A:B,2,0),"-")</f>
        <v>连衣套装</v>
      </c>
      <c r="D8329" s="51" t="str">
        <f t="shared" si="521"/>
        <v>连衣套装</v>
      </c>
      <c r="E8329" s="51" t="str">
        <f>IFERROR(VLOOKUP(B8329,总表!A:D,3,0),"-")</f>
        <v>长羽绒外套</v>
      </c>
      <c r="F8329" s="51" t="str">
        <f t="shared" si="522"/>
        <v>长羽绒外套</v>
      </c>
      <c r="H8329" s="6" t="str">
        <f>IF(IFERROR(VLOOKUP(B8329,总表!A:D,4,0),"露易")=0," ",IFERROR(VLOOKUP(B8329,总表!A:D,4,0),"-"))</f>
        <v>紫色</v>
      </c>
      <c r="I8329" s="6" t="str">
        <f t="shared" si="523"/>
        <v>紫色</v>
      </c>
    </row>
    <row r="8330" spans="1:9">
      <c r="A8330" s="6">
        <v>8329</v>
      </c>
      <c r="B8330" s="47" t="str">
        <f t="shared" si="520"/>
        <v>00002089</v>
      </c>
      <c r="C8330" s="50" t="str">
        <f>IFERROR(VLOOKUP(B8330,总表!A:B,2,0),"-")</f>
        <v>连衣套装</v>
      </c>
      <c r="D8330" s="51" t="str">
        <f t="shared" si="521"/>
        <v>连衣套装</v>
      </c>
      <c r="E8330" s="51" t="str">
        <f>IFERROR(VLOOKUP(B8330,总表!A:D,3,0),"-")</f>
        <v>长羽绒外套</v>
      </c>
      <c r="F8330" s="51" t="str">
        <f t="shared" si="522"/>
        <v>长羽绒外套</v>
      </c>
      <c r="H8330" s="6" t="str">
        <f>IF(IFERROR(VLOOKUP(B8330,总表!A:D,4,0),"露易")=0," ",IFERROR(VLOOKUP(B8330,总表!A:D,4,0),"-"))</f>
        <v>米色</v>
      </c>
      <c r="I8330" s="6" t="str">
        <f t="shared" si="523"/>
        <v>米色</v>
      </c>
    </row>
    <row r="8331" spans="1:9">
      <c r="A8331" s="6">
        <v>8330</v>
      </c>
      <c r="B8331" s="47" t="str">
        <f t="shared" si="520"/>
        <v>0000208A</v>
      </c>
      <c r="C8331" s="47" t="str">
        <f>IFERROR(VLOOKUP(B8331,总表!A:B,2,0),"-")</f>
        <v>上衣</v>
      </c>
      <c r="D8331" s="6" t="str">
        <f t="shared" si="521"/>
        <v>上衣</v>
      </c>
      <c r="E8331" s="6" t="str">
        <f>IFERROR(VLOOKUP(B8331,总表!A:D,3,0),"-")</f>
        <v>菱格缝线外套</v>
      </c>
      <c r="F8331" s="6" t="str">
        <f t="shared" si="522"/>
        <v>菱格缝线外套</v>
      </c>
      <c r="H8331" s="6" t="str">
        <f>IF(IFERROR(VLOOKUP(B8331,总表!A:D,4,0),"露易")=0," ",IFERROR(VLOOKUP(B8331,总表!A:D,4,0),"-"))</f>
        <v>棕色</v>
      </c>
      <c r="I8331" s="6" t="str">
        <f t="shared" si="523"/>
        <v>棕色</v>
      </c>
    </row>
    <row r="8332" spans="1:9">
      <c r="A8332" s="6">
        <v>8331</v>
      </c>
      <c r="B8332" s="47" t="str">
        <f t="shared" si="520"/>
        <v>0000208B</v>
      </c>
      <c r="C8332" s="47" t="str">
        <f>IFERROR(VLOOKUP(B8332,总表!A:B,2,0),"-")</f>
        <v>上衣</v>
      </c>
      <c r="D8332" s="6" t="str">
        <f t="shared" si="521"/>
        <v>上衣</v>
      </c>
      <c r="E8332" s="6" t="str">
        <f>IFERROR(VLOOKUP(B8332,总表!A:D,3,0),"-")</f>
        <v>菱格缝线外套</v>
      </c>
      <c r="F8332" s="6" t="str">
        <f t="shared" si="522"/>
        <v>菱格缝线外套</v>
      </c>
      <c r="H8332" s="6" t="str">
        <f>IF(IFERROR(VLOOKUP(B8332,总表!A:D,4,0),"露易")=0," ",IFERROR(VLOOKUP(B8332,总表!A:D,4,0),"-"))</f>
        <v>莱姆绿</v>
      </c>
      <c r="I8332" s="6" t="str">
        <f t="shared" si="523"/>
        <v>莱姆绿</v>
      </c>
    </row>
    <row r="8333" spans="1:9">
      <c r="A8333" s="6">
        <v>8332</v>
      </c>
      <c r="B8333" s="47" t="str">
        <f t="shared" si="520"/>
        <v>0000208C</v>
      </c>
      <c r="C8333" s="47" t="str">
        <f>IFERROR(VLOOKUP(B8333,总表!A:B,2,0),"-")</f>
        <v>上衣</v>
      </c>
      <c r="D8333" s="6" t="str">
        <f t="shared" si="521"/>
        <v>上衣</v>
      </c>
      <c r="E8333" s="6" t="str">
        <f>IFERROR(VLOOKUP(B8333,总表!A:D,3,0),"-")</f>
        <v>菱格缝线外套</v>
      </c>
      <c r="F8333" s="6" t="str">
        <f t="shared" si="522"/>
        <v>菱格缝线外套</v>
      </c>
      <c r="H8333" s="51" t="str">
        <f>IF(IFERROR(VLOOKUP(B8333,总表!A:D,4,0),"露易")=0," ",IFERROR(VLOOKUP(B8333,总表!A:D,4,0),"-"))</f>
        <v>蓝色</v>
      </c>
      <c r="I8333" s="51" t="str">
        <f t="shared" si="523"/>
        <v>蓝色</v>
      </c>
    </row>
    <row r="8334" spans="1:9">
      <c r="A8334" s="6">
        <v>8333</v>
      </c>
      <c r="B8334" s="47" t="str">
        <f t="shared" si="520"/>
        <v>0000208D</v>
      </c>
      <c r="C8334" s="47" t="str">
        <f>IFERROR(VLOOKUP(B8334,总表!A:B,2,0),"-")</f>
        <v>上衣</v>
      </c>
      <c r="D8334" s="6" t="str">
        <f t="shared" si="521"/>
        <v>上衣</v>
      </c>
      <c r="E8334" s="6" t="str">
        <f>IFERROR(VLOOKUP(B8334,总表!A:D,3,0),"-")</f>
        <v>菱格缝线外套</v>
      </c>
      <c r="F8334" s="6" t="str">
        <f t="shared" si="522"/>
        <v>菱格缝线外套</v>
      </c>
      <c r="H8334" s="51" t="str">
        <f>IF(IFERROR(VLOOKUP(B8334,总表!A:D,4,0),"露易")=0," ",IFERROR(VLOOKUP(B8334,总表!A:D,4,0),"-"))</f>
        <v>绿色</v>
      </c>
      <c r="I8334" s="51" t="str">
        <f t="shared" si="523"/>
        <v>绿色</v>
      </c>
    </row>
    <row r="8335" spans="1:9">
      <c r="A8335" s="6">
        <v>8334</v>
      </c>
      <c r="B8335" s="47" t="str">
        <f t="shared" si="520"/>
        <v>0000208E</v>
      </c>
      <c r="C8335" s="47" t="str">
        <f>IFERROR(VLOOKUP(B8335,总表!A:B,2,0),"-")</f>
        <v>上衣</v>
      </c>
      <c r="D8335" s="6" t="str">
        <f t="shared" si="521"/>
        <v>上衣</v>
      </c>
      <c r="E8335" s="6" t="str">
        <f>IFERROR(VLOOKUP(B8335,总表!A:D,3,0),"-")</f>
        <v>滑雪羽绒外套</v>
      </c>
      <c r="F8335" s="6" t="str">
        <f t="shared" si="522"/>
        <v>滑雪羽绒外套</v>
      </c>
      <c r="H8335" s="51" t="str">
        <f>IF(IFERROR(VLOOKUP(B8335,总表!A:D,4,0),"露易")=0," ",IFERROR(VLOOKUP(B8335,总表!A:D,4,0),"-"))</f>
        <v>蓝色×绿色</v>
      </c>
      <c r="I8335" s="51" t="str">
        <f t="shared" si="523"/>
        <v>蓝色×绿色</v>
      </c>
    </row>
    <row r="8336" spans="1:9">
      <c r="A8336" s="6">
        <v>8335</v>
      </c>
      <c r="B8336" s="47" t="str">
        <f t="shared" si="520"/>
        <v>0000208F</v>
      </c>
      <c r="C8336" s="47" t="str">
        <f>IFERROR(VLOOKUP(B8336,总表!A:B,2,0),"-")</f>
        <v>上衣</v>
      </c>
      <c r="D8336" s="6" t="str">
        <f t="shared" si="521"/>
        <v>上衣</v>
      </c>
      <c r="E8336" s="6" t="str">
        <f>IFERROR(VLOOKUP(B8336,总表!A:D,3,0),"-")</f>
        <v>滑雪羽绒外套</v>
      </c>
      <c r="F8336" s="6" t="str">
        <f t="shared" si="522"/>
        <v>滑雪羽绒外套</v>
      </c>
      <c r="H8336" s="6" t="str">
        <f>IF(IFERROR(VLOOKUP(B8336,总表!A:D,4,0),"露易")=0," ",IFERROR(VLOOKUP(B8336,总表!A:D,4,0),"-"))</f>
        <v>海军蓝×蓝色</v>
      </c>
      <c r="I8336" s="6" t="str">
        <f t="shared" si="523"/>
        <v>海军蓝×蓝色</v>
      </c>
    </row>
    <row r="8337" spans="1:9">
      <c r="A8337" s="6">
        <v>8336</v>
      </c>
      <c r="B8337" s="47" t="str">
        <f t="shared" si="520"/>
        <v>00002090</v>
      </c>
      <c r="C8337" s="47" t="str">
        <f>IFERROR(VLOOKUP(B8337,总表!A:B,2,0),"-")</f>
        <v>上衣</v>
      </c>
      <c r="D8337" s="6" t="str">
        <f t="shared" si="521"/>
        <v>上衣</v>
      </c>
      <c r="E8337" s="6" t="str">
        <f>IFERROR(VLOOKUP(B8337,总表!A:D,3,0),"-")</f>
        <v>滑雪羽绒外套</v>
      </c>
      <c r="F8337" s="6" t="str">
        <f t="shared" si="522"/>
        <v>滑雪羽绒外套</v>
      </c>
      <c r="H8337" s="6" t="str">
        <f>IF(IFERROR(VLOOKUP(B8337,总表!A:D,4,0),"露易")=0," ",IFERROR(VLOOKUP(B8337,总表!A:D,4,0),"-"))</f>
        <v>海军蓝×红色</v>
      </c>
      <c r="I8337" s="6" t="str">
        <f t="shared" si="523"/>
        <v>海军蓝×红色</v>
      </c>
    </row>
    <row r="8338" spans="1:9">
      <c r="A8338" s="6">
        <v>8337</v>
      </c>
      <c r="B8338" s="47" t="str">
        <f t="shared" si="520"/>
        <v>00002091</v>
      </c>
      <c r="C8338" s="47" t="str">
        <f>IFERROR(VLOOKUP(B8338,总表!A:B,2,0),"-")</f>
        <v>上衣</v>
      </c>
      <c r="D8338" s="6" t="str">
        <f t="shared" si="521"/>
        <v>上衣</v>
      </c>
      <c r="E8338" s="51" t="str">
        <f>IFERROR(VLOOKUP(B8338,总表!A:D,3,0),"-")</f>
        <v>衬衫</v>
      </c>
      <c r="F8338" s="51" t="str">
        <f t="shared" si="522"/>
        <v>衬衫</v>
      </c>
      <c r="H8338" s="6" t="str">
        <f>IF(IFERROR(VLOOKUP(B8338,总表!A:D,4,0),"露易")=0," ",IFERROR(VLOOKUP(B8338,总表!A:D,4,0),"-"))</f>
        <v>灰色</v>
      </c>
      <c r="I8338" s="6" t="str">
        <f t="shared" si="523"/>
        <v>灰色</v>
      </c>
    </row>
    <row r="8339" spans="1:9">
      <c r="A8339" s="6">
        <v>8338</v>
      </c>
      <c r="B8339" s="47" t="str">
        <f t="shared" si="520"/>
        <v>00002092</v>
      </c>
      <c r="C8339" s="47" t="str">
        <f>IFERROR(VLOOKUP(B8339,总表!A:B,2,0),"-")</f>
        <v>上衣</v>
      </c>
      <c r="D8339" s="6" t="str">
        <f t="shared" si="521"/>
        <v>上衣</v>
      </c>
      <c r="E8339" s="51" t="str">
        <f>IFERROR(VLOOKUP(B8339,总表!A:D,3,0),"-")</f>
        <v>衬衫</v>
      </c>
      <c r="F8339" s="51" t="str">
        <f t="shared" si="522"/>
        <v>衬衫</v>
      </c>
      <c r="H8339" s="6" t="str">
        <f>IF(IFERROR(VLOOKUP(B8339,总表!A:D,4,0),"露易")=0," ",IFERROR(VLOOKUP(B8339,总表!A:D,4,0),"-"))</f>
        <v>薄荷绿</v>
      </c>
      <c r="I8339" s="6" t="str">
        <f t="shared" si="523"/>
        <v>薄荷绿</v>
      </c>
    </row>
    <row r="8340" spans="1:9">
      <c r="A8340" s="6">
        <v>8339</v>
      </c>
      <c r="B8340" s="47" t="str">
        <f t="shared" si="520"/>
        <v>00002093</v>
      </c>
      <c r="C8340" s="47" t="str">
        <f>IFERROR(VLOOKUP(B8340,总表!A:B,2,0),"-")</f>
        <v>上衣</v>
      </c>
      <c r="D8340" s="6" t="str">
        <f t="shared" si="521"/>
        <v>上衣</v>
      </c>
      <c r="E8340" s="51" t="str">
        <f>IFERROR(VLOOKUP(B8340,总表!A:D,3,0),"-")</f>
        <v>衬衫</v>
      </c>
      <c r="F8340" s="51" t="str">
        <f t="shared" si="522"/>
        <v>衬衫</v>
      </c>
      <c r="H8340" s="6" t="str">
        <f>IF(IFERROR(VLOOKUP(B8340,总表!A:D,4,0),"露易")=0," ",IFERROR(VLOOKUP(B8340,总表!A:D,4,0),"-"))</f>
        <v>粉红</v>
      </c>
      <c r="I8340" s="6" t="str">
        <f t="shared" si="523"/>
        <v>粉红</v>
      </c>
    </row>
    <row r="8341" spans="1:9">
      <c r="A8341" s="6">
        <v>8340</v>
      </c>
      <c r="B8341" s="47" t="str">
        <f t="shared" si="520"/>
        <v>00002094</v>
      </c>
      <c r="C8341" s="47" t="str">
        <f>IFERROR(VLOOKUP(B8341,总表!A:B,2,0),"-")</f>
        <v>上衣</v>
      </c>
      <c r="D8341" s="6" t="str">
        <f t="shared" si="521"/>
        <v>上衣</v>
      </c>
      <c r="E8341" s="51" t="str">
        <f>IFERROR(VLOOKUP(B8341,总表!A:D,3,0),"-")</f>
        <v>衬衫</v>
      </c>
      <c r="F8341" s="51" t="str">
        <f t="shared" si="522"/>
        <v>衬衫</v>
      </c>
      <c r="H8341" s="51" t="str">
        <f>IF(IFERROR(VLOOKUP(B8341,总表!A:D,4,0),"露易")=0," ",IFERROR(VLOOKUP(B8341,总表!A:D,4,0),"-"))</f>
        <v>蓝色</v>
      </c>
      <c r="I8341" s="51" t="str">
        <f t="shared" si="523"/>
        <v>蓝色</v>
      </c>
    </row>
    <row r="8342" spans="1:9">
      <c r="A8342" s="6">
        <v>8341</v>
      </c>
      <c r="B8342" s="47" t="str">
        <f t="shared" si="520"/>
        <v>00002095</v>
      </c>
      <c r="C8342" s="47" t="str">
        <f>IFERROR(VLOOKUP(B8342,总表!A:B,2,0),"-")</f>
        <v>上衣</v>
      </c>
      <c r="D8342" s="6" t="str">
        <f t="shared" si="521"/>
        <v>上衣</v>
      </c>
      <c r="E8342" s="6" t="str">
        <f>IFERROR(VLOOKUP(B8342,总表!A:D,3,0),"-")</f>
        <v>短袖衬衫</v>
      </c>
      <c r="F8342" s="6" t="str">
        <f t="shared" si="522"/>
        <v>短袖衬衫</v>
      </c>
      <c r="H8342" s="51" t="str">
        <f>IF(IFERROR(VLOOKUP(B8342,总表!A:D,4,0),"露易")=0," ",IFERROR(VLOOKUP(B8342,总表!A:D,4,0),"-"))</f>
        <v>红色</v>
      </c>
      <c r="I8342" s="51" t="str">
        <f t="shared" si="523"/>
        <v>红色</v>
      </c>
    </row>
    <row r="8343" spans="1:9">
      <c r="A8343" s="6">
        <v>8342</v>
      </c>
      <c r="B8343" s="47" t="str">
        <f t="shared" si="520"/>
        <v>00002096</v>
      </c>
      <c r="C8343" s="47" t="str">
        <f>IFERROR(VLOOKUP(B8343,总表!A:B,2,0),"-")</f>
        <v>上衣</v>
      </c>
      <c r="D8343" s="6" t="str">
        <f t="shared" si="521"/>
        <v>上衣</v>
      </c>
      <c r="E8343" s="6" t="str">
        <f>IFERROR(VLOOKUP(B8343,总表!A:D,3,0),"-")</f>
        <v>短袖衬衫</v>
      </c>
      <c r="F8343" s="6" t="str">
        <f t="shared" si="522"/>
        <v>短袖衬衫</v>
      </c>
      <c r="H8343" s="51" t="str">
        <f>IF(IFERROR(VLOOKUP(B8343,总表!A:D,4,0),"露易")=0," ",IFERROR(VLOOKUP(B8343,总表!A:D,4,0),"-"))</f>
        <v>绿色</v>
      </c>
      <c r="I8343" s="51" t="str">
        <f t="shared" si="523"/>
        <v>绿色</v>
      </c>
    </row>
    <row r="8344" spans="1:9">
      <c r="A8344" s="6">
        <v>8343</v>
      </c>
      <c r="B8344" s="47" t="str">
        <f t="shared" si="520"/>
        <v>00002097</v>
      </c>
      <c r="C8344" s="47" t="str">
        <f>IFERROR(VLOOKUP(B8344,总表!A:B,2,0),"-")</f>
        <v>上衣</v>
      </c>
      <c r="D8344" s="6" t="str">
        <f t="shared" si="521"/>
        <v>上衣</v>
      </c>
      <c r="E8344" s="6" t="str">
        <f>IFERROR(VLOOKUP(B8344,总表!A:D,3,0),"-")</f>
        <v>短袖衬衫</v>
      </c>
      <c r="F8344" s="6" t="str">
        <f t="shared" si="522"/>
        <v>短袖衬衫</v>
      </c>
      <c r="H8344" s="6" t="str">
        <f>IF(IFERROR(VLOOKUP(B8344,总表!A:D,4,0),"露易")=0," ",IFERROR(VLOOKUP(B8344,总表!A:D,4,0),"-"))</f>
        <v>黄色</v>
      </c>
      <c r="I8344" s="6" t="str">
        <f t="shared" si="523"/>
        <v>黄色</v>
      </c>
    </row>
    <row r="8345" spans="1:9">
      <c r="A8345" s="6">
        <v>8344</v>
      </c>
      <c r="B8345" s="47" t="str">
        <f t="shared" si="520"/>
        <v>00002098</v>
      </c>
      <c r="C8345" s="47" t="str">
        <f>IFERROR(VLOOKUP(B8345,总表!A:B,2,0),"-")</f>
        <v>上衣</v>
      </c>
      <c r="D8345" s="6" t="str">
        <f t="shared" si="521"/>
        <v>上衣</v>
      </c>
      <c r="E8345" s="6" t="str">
        <f>IFERROR(VLOOKUP(B8345,总表!A:D,3,0),"-")</f>
        <v>短袖衬衫</v>
      </c>
      <c r="F8345" s="6" t="str">
        <f t="shared" si="522"/>
        <v>短袖衬衫</v>
      </c>
      <c r="H8345" s="51" t="str">
        <f>IF(IFERROR(VLOOKUP(B8345,总表!A:D,4,0),"露易")=0," ",IFERROR(VLOOKUP(B8345,总表!A:D,4,0),"-"))</f>
        <v>蓝色</v>
      </c>
      <c r="I8345" s="51" t="str">
        <f t="shared" si="523"/>
        <v>蓝色</v>
      </c>
    </row>
    <row r="8346" spans="1:9">
      <c r="A8346" s="6">
        <v>8345</v>
      </c>
      <c r="B8346" s="47" t="str">
        <f t="shared" si="520"/>
        <v>00002099</v>
      </c>
      <c r="C8346" s="47" t="str">
        <f>IFERROR(VLOOKUP(B8346,总表!A:B,2,0),"-")</f>
        <v>上衣</v>
      </c>
      <c r="D8346" s="6" t="str">
        <f t="shared" si="521"/>
        <v>上衣</v>
      </c>
      <c r="E8346" s="6" t="str">
        <f>IFERROR(VLOOKUP(B8346,总表!A:D,3,0),"-")</f>
        <v>无袖有领衬衫</v>
      </c>
      <c r="F8346" s="6" t="str">
        <f t="shared" si="522"/>
        <v>无袖有领衬衫</v>
      </c>
      <c r="H8346" s="6" t="str">
        <f>IF(IFERROR(VLOOKUP(B8346,总表!A:D,4,0),"露易")=0," ",IFERROR(VLOOKUP(B8346,总表!A:D,4,0),"-"))</f>
        <v>粉红</v>
      </c>
      <c r="I8346" s="6" t="str">
        <f t="shared" si="523"/>
        <v>粉红</v>
      </c>
    </row>
    <row r="8347" spans="1:9">
      <c r="A8347" s="6">
        <v>8346</v>
      </c>
      <c r="B8347" s="47" t="str">
        <f t="shared" si="520"/>
        <v>0000209A</v>
      </c>
      <c r="C8347" s="47" t="str">
        <f>IFERROR(VLOOKUP(B8347,总表!A:B,2,0),"-")</f>
        <v>上衣</v>
      </c>
      <c r="D8347" s="6" t="str">
        <f t="shared" si="521"/>
        <v>上衣</v>
      </c>
      <c r="E8347" s="6" t="str">
        <f>IFERROR(VLOOKUP(B8347,总表!A:D,3,0),"-")</f>
        <v>无袖有领衬衫</v>
      </c>
      <c r="F8347" s="6" t="str">
        <f t="shared" si="522"/>
        <v>无袖有领衬衫</v>
      </c>
      <c r="H8347" s="51" t="str">
        <f>IF(IFERROR(VLOOKUP(B8347,总表!A:D,4,0),"露易")=0," ",IFERROR(VLOOKUP(B8347,总表!A:D,4,0),"-"))</f>
        <v>绿色</v>
      </c>
      <c r="I8347" s="51" t="str">
        <f t="shared" si="523"/>
        <v>绿色</v>
      </c>
    </row>
    <row r="8348" spans="1:9">
      <c r="A8348" s="6">
        <v>8347</v>
      </c>
      <c r="B8348" s="47" t="str">
        <f t="shared" si="520"/>
        <v>0000209B</v>
      </c>
      <c r="C8348" s="47" t="str">
        <f>IFERROR(VLOOKUP(B8348,总表!A:B,2,0),"-")</f>
        <v>上衣</v>
      </c>
      <c r="D8348" s="6" t="str">
        <f t="shared" si="521"/>
        <v>上衣</v>
      </c>
      <c r="E8348" s="6" t="str">
        <f>IFERROR(VLOOKUP(B8348,总表!A:D,3,0),"-")</f>
        <v>无袖有领衬衫</v>
      </c>
      <c r="F8348" s="6" t="str">
        <f t="shared" si="522"/>
        <v>无袖有领衬衫</v>
      </c>
      <c r="H8348" s="6" t="str">
        <f>IF(IFERROR(VLOOKUP(B8348,总表!A:D,4,0),"露易")=0," ",IFERROR(VLOOKUP(B8348,总表!A:D,4,0),"-"))</f>
        <v>橘色</v>
      </c>
      <c r="I8348" s="6" t="str">
        <f t="shared" si="523"/>
        <v>橘色</v>
      </c>
    </row>
    <row r="8349" spans="1:9">
      <c r="A8349" s="6">
        <v>8348</v>
      </c>
      <c r="B8349" s="47" t="str">
        <f t="shared" si="520"/>
        <v>0000209C</v>
      </c>
      <c r="C8349" s="47" t="str">
        <f>IFERROR(VLOOKUP(B8349,总表!A:B,2,0),"-")</f>
        <v>上衣</v>
      </c>
      <c r="D8349" s="6" t="str">
        <f t="shared" si="521"/>
        <v>上衣</v>
      </c>
      <c r="E8349" s="6" t="str">
        <f>IFERROR(VLOOKUP(B8349,总表!A:D,3,0),"-")</f>
        <v>无袖有领衬衫</v>
      </c>
      <c r="F8349" s="6" t="str">
        <f t="shared" si="522"/>
        <v>无袖有领衬衫</v>
      </c>
      <c r="H8349" s="51" t="str">
        <f>IF(IFERROR(VLOOKUP(B8349,总表!A:D,4,0),"露易")=0," ",IFERROR(VLOOKUP(B8349,总表!A:D,4,0),"-"))</f>
        <v>蓝色</v>
      </c>
      <c r="I8349" s="51" t="str">
        <f t="shared" si="523"/>
        <v>蓝色</v>
      </c>
    </row>
    <row r="8350" spans="1:9">
      <c r="A8350" s="6">
        <v>8349</v>
      </c>
      <c r="B8350" s="47" t="str">
        <f t="shared" si="520"/>
        <v>0000209D</v>
      </c>
      <c r="C8350" s="47" t="str">
        <f>IFERROR(VLOOKUP(B8350,总表!A:B,2,0),"-")</f>
        <v>上衣</v>
      </c>
      <c r="D8350" s="6" t="str">
        <f t="shared" si="521"/>
        <v>上衣</v>
      </c>
      <c r="E8350" s="6" t="str">
        <f>IFERROR(VLOOKUP(B8350,总表!A:D,3,0),"-")</f>
        <v>口袋T恤</v>
      </c>
      <c r="F8350" s="6" t="str">
        <f t="shared" si="522"/>
        <v>口袋T恤</v>
      </c>
      <c r="H8350" s="6" t="str">
        <f>IF(IFERROR(VLOOKUP(B8350,总表!A:D,4,0),"露易")=0," ",IFERROR(VLOOKUP(B8350,总表!A:D,4,0),"-"))</f>
        <v>黑色</v>
      </c>
      <c r="I8350" s="6" t="str">
        <f t="shared" si="523"/>
        <v>黑色</v>
      </c>
    </row>
    <row r="8351" spans="1:9">
      <c r="A8351" s="6">
        <v>8350</v>
      </c>
      <c r="B8351" s="47" t="str">
        <f t="shared" si="520"/>
        <v>0000209E</v>
      </c>
      <c r="C8351" s="47" t="str">
        <f>IFERROR(VLOOKUP(B8351,总表!A:B,2,0),"-")</f>
        <v>上衣</v>
      </c>
      <c r="D8351" s="6" t="str">
        <f t="shared" si="521"/>
        <v>上衣</v>
      </c>
      <c r="E8351" s="6" t="str">
        <f>IFERROR(VLOOKUP(B8351,总表!A:D,3,0),"-")</f>
        <v>口袋T恤</v>
      </c>
      <c r="F8351" s="6" t="str">
        <f t="shared" si="522"/>
        <v>口袋T恤</v>
      </c>
      <c r="H8351" s="6" t="str">
        <f>IF(IFERROR(VLOOKUP(B8351,总表!A:D,4,0),"露易")=0," ",IFERROR(VLOOKUP(B8351,总表!A:D,4,0),"-"))</f>
        <v>紫色</v>
      </c>
      <c r="I8351" s="6" t="str">
        <f t="shared" si="523"/>
        <v>紫色</v>
      </c>
    </row>
    <row r="8352" spans="1:9">
      <c r="A8352" s="6">
        <v>8351</v>
      </c>
      <c r="B8352" s="47" t="str">
        <f t="shared" si="520"/>
        <v>0000209F</v>
      </c>
      <c r="C8352" s="47" t="str">
        <f>IFERROR(VLOOKUP(B8352,总表!A:B,2,0),"-")</f>
        <v>上衣</v>
      </c>
      <c r="D8352" s="6" t="str">
        <f t="shared" si="521"/>
        <v>上衣</v>
      </c>
      <c r="E8352" s="6" t="str">
        <f>IFERROR(VLOOKUP(B8352,总表!A:D,3,0),"-")</f>
        <v>口袋T恤</v>
      </c>
      <c r="F8352" s="6" t="str">
        <f t="shared" si="522"/>
        <v>口袋T恤</v>
      </c>
      <c r="H8352" s="6" t="str">
        <f>IF(IFERROR(VLOOKUP(B8352,总表!A:D,4,0),"露易")=0," ",IFERROR(VLOOKUP(B8352,总表!A:D,4,0),"-"))</f>
        <v>浅蓝色</v>
      </c>
      <c r="I8352" s="6" t="str">
        <f t="shared" si="523"/>
        <v>浅蓝色</v>
      </c>
    </row>
    <row r="8353" spans="1:9">
      <c r="A8353" s="6">
        <v>8352</v>
      </c>
      <c r="B8353" s="47" t="str">
        <f t="shared" si="520"/>
        <v>000020A0</v>
      </c>
      <c r="C8353" s="47" t="str">
        <f>IFERROR(VLOOKUP(B8353,总表!A:B,2,0),"-")</f>
        <v>上衣</v>
      </c>
      <c r="D8353" s="6" t="str">
        <f t="shared" si="521"/>
        <v>上衣</v>
      </c>
      <c r="E8353" s="6" t="str">
        <f>IFERROR(VLOOKUP(B8353,总表!A:D,3,0),"-")</f>
        <v>口袋T恤</v>
      </c>
      <c r="F8353" s="6" t="str">
        <f t="shared" si="522"/>
        <v>口袋T恤</v>
      </c>
      <c r="H8353" s="51" t="str">
        <f>IF(IFERROR(VLOOKUP(B8353,总表!A:D,4,0),"露易")=0," ",IFERROR(VLOOKUP(B8353,总表!A:D,4,0),"-"))</f>
        <v>红色</v>
      </c>
      <c r="I8353" s="51" t="str">
        <f t="shared" si="523"/>
        <v>红色</v>
      </c>
    </row>
    <row r="8354" spans="1:9">
      <c r="A8354" s="6">
        <v>8353</v>
      </c>
      <c r="B8354" s="47" t="str">
        <f t="shared" si="520"/>
        <v>000020A1</v>
      </c>
      <c r="C8354" s="47" t="str">
        <f>IFERROR(VLOOKUP(B8354,总表!A:B,2,0),"-")</f>
        <v>上衣</v>
      </c>
      <c r="D8354" s="6" t="str">
        <f t="shared" si="521"/>
        <v>上衣</v>
      </c>
      <c r="E8354" s="6" t="str">
        <f>IFERROR(VLOOKUP(B8354,总表!A:D,3,0),"-")</f>
        <v>口袋T恤</v>
      </c>
      <c r="F8354" s="6" t="str">
        <f t="shared" si="522"/>
        <v>口袋T恤</v>
      </c>
      <c r="H8354" s="6" t="str">
        <f>IF(IFERROR(VLOOKUP(B8354,总表!A:D,4,0),"露易")=0," ",IFERROR(VLOOKUP(B8354,总表!A:D,4,0),"-"))</f>
        <v>黄色</v>
      </c>
      <c r="I8354" s="6" t="str">
        <f t="shared" si="523"/>
        <v>黄色</v>
      </c>
    </row>
    <row r="8355" spans="1:9">
      <c r="A8355" s="6">
        <v>8354</v>
      </c>
      <c r="B8355" s="47" t="str">
        <f t="shared" si="520"/>
        <v>000020A2</v>
      </c>
      <c r="C8355" s="47" t="str">
        <f>IFERROR(VLOOKUP(B8355,总表!A:B,2,0),"-")</f>
        <v>上衣</v>
      </c>
      <c r="D8355" s="6" t="str">
        <f t="shared" si="521"/>
        <v>上衣</v>
      </c>
      <c r="E8355" s="6" t="str">
        <f>IFERROR(VLOOKUP(B8355,总表!A:D,3,0),"-")</f>
        <v>口袋T恤</v>
      </c>
      <c r="F8355" s="6" t="str">
        <f t="shared" si="522"/>
        <v>口袋T恤</v>
      </c>
      <c r="H8355" s="6" t="str">
        <f>IF(IFERROR(VLOOKUP(B8355,总表!A:D,4,0),"露易")=0," ",IFERROR(VLOOKUP(B8355,总表!A:D,4,0),"-"))</f>
        <v>粉红</v>
      </c>
      <c r="I8355" s="6" t="str">
        <f t="shared" si="523"/>
        <v>粉红</v>
      </c>
    </row>
    <row r="8356" spans="1:9">
      <c r="A8356" s="6">
        <v>8355</v>
      </c>
      <c r="B8356" s="47" t="str">
        <f t="shared" si="520"/>
        <v>000020A3</v>
      </c>
      <c r="C8356" s="47" t="str">
        <f>IFERROR(VLOOKUP(B8356,总表!A:B,2,0),"-")</f>
        <v>上衣</v>
      </c>
      <c r="D8356" s="6" t="str">
        <f t="shared" si="521"/>
        <v>上衣</v>
      </c>
      <c r="E8356" s="6" t="str">
        <f>IFERROR(VLOOKUP(B8356,总表!A:D,3,0),"-")</f>
        <v>口袋T恤</v>
      </c>
      <c r="F8356" s="6" t="str">
        <f t="shared" si="522"/>
        <v>口袋T恤</v>
      </c>
      <c r="H8356" s="51" t="str">
        <f>IF(IFERROR(VLOOKUP(B8356,总表!A:D,4,0),"露易")=0," ",IFERROR(VLOOKUP(B8356,总表!A:D,4,0),"-"))</f>
        <v>绿色</v>
      </c>
      <c r="I8356" s="51" t="str">
        <f t="shared" si="523"/>
        <v>绿色</v>
      </c>
    </row>
    <row r="8357" spans="1:9">
      <c r="A8357" s="6">
        <v>8356</v>
      </c>
      <c r="B8357" s="47" t="str">
        <f t="shared" si="520"/>
        <v>000020A4</v>
      </c>
      <c r="C8357" s="47" t="str">
        <f>IFERROR(VLOOKUP(B8357,总表!A:B,2,0),"-")</f>
        <v>上衣</v>
      </c>
      <c r="D8357" s="6" t="str">
        <f t="shared" si="521"/>
        <v>上衣</v>
      </c>
      <c r="E8357" s="6" t="str">
        <f>IFERROR(VLOOKUP(B8357,总表!A:D,3,0),"-")</f>
        <v>前绑结T恤</v>
      </c>
      <c r="F8357" s="6" t="str">
        <f t="shared" si="522"/>
        <v>前绑结T恤</v>
      </c>
      <c r="H8357" s="6" t="str">
        <f>IF(IFERROR(VLOOKUP(B8357,总表!A:D,4,0),"露易")=0," ",IFERROR(VLOOKUP(B8357,总表!A:D,4,0),"-"))</f>
        <v>白色</v>
      </c>
      <c r="I8357" s="6" t="str">
        <f t="shared" si="523"/>
        <v>白色</v>
      </c>
    </row>
    <row r="8358" spans="1:9">
      <c r="A8358" s="6">
        <v>8357</v>
      </c>
      <c r="B8358" s="47" t="str">
        <f t="shared" si="520"/>
        <v>000020A5</v>
      </c>
      <c r="C8358" s="47" t="str">
        <f>IFERROR(VLOOKUP(B8358,总表!A:B,2,0),"-")</f>
        <v>上衣</v>
      </c>
      <c r="D8358" s="6" t="str">
        <f t="shared" si="521"/>
        <v>上衣</v>
      </c>
      <c r="E8358" s="6" t="str">
        <f>IFERROR(VLOOKUP(B8358,总表!A:D,3,0),"-")</f>
        <v>前绑结T恤</v>
      </c>
      <c r="F8358" s="6" t="str">
        <f t="shared" si="522"/>
        <v>前绑结T恤</v>
      </c>
      <c r="H8358" s="51" t="str">
        <f>IF(IFERROR(VLOOKUP(B8358,总表!A:D,4,0),"露易")=0," ",IFERROR(VLOOKUP(B8358,总表!A:D,4,0),"-"))</f>
        <v>红色</v>
      </c>
      <c r="I8358" s="51" t="str">
        <f t="shared" si="523"/>
        <v>红色</v>
      </c>
    </row>
    <row r="8359" spans="1:9">
      <c r="A8359" s="6">
        <v>8358</v>
      </c>
      <c r="B8359" s="47" t="str">
        <f t="shared" si="520"/>
        <v>000020A6</v>
      </c>
      <c r="C8359" s="47" t="str">
        <f>IFERROR(VLOOKUP(B8359,总表!A:B,2,0),"-")</f>
        <v>上衣</v>
      </c>
      <c r="D8359" s="6" t="str">
        <f t="shared" si="521"/>
        <v>上衣</v>
      </c>
      <c r="E8359" s="6" t="str">
        <f>IFERROR(VLOOKUP(B8359,总表!A:D,3,0),"-")</f>
        <v>前绑结T恤</v>
      </c>
      <c r="F8359" s="6" t="str">
        <f t="shared" si="522"/>
        <v>前绑结T恤</v>
      </c>
      <c r="H8359" s="6" t="str">
        <f>IF(IFERROR(VLOOKUP(B8359,总表!A:D,4,0),"露易")=0," ",IFERROR(VLOOKUP(B8359,总表!A:D,4,0),"-"))</f>
        <v>莱姆绿</v>
      </c>
      <c r="I8359" s="6" t="str">
        <f t="shared" si="523"/>
        <v>莱姆绿</v>
      </c>
    </row>
    <row r="8360" spans="1:9">
      <c r="A8360" s="6">
        <v>8359</v>
      </c>
      <c r="B8360" s="47" t="str">
        <f t="shared" si="520"/>
        <v>000020A7</v>
      </c>
      <c r="C8360" s="47" t="str">
        <f>IFERROR(VLOOKUP(B8360,总表!A:B,2,0),"-")</f>
        <v>上衣</v>
      </c>
      <c r="D8360" s="6" t="str">
        <f t="shared" si="521"/>
        <v>上衣</v>
      </c>
      <c r="E8360" s="51" t="str">
        <f>IFERROR(VLOOKUP(B8360,总表!A:D,3,0),"-")</f>
        <v>长版衬衫</v>
      </c>
      <c r="F8360" s="51" t="str">
        <f t="shared" si="522"/>
        <v>长版衬衫</v>
      </c>
      <c r="H8360" s="51" t="str">
        <f>IF(IFERROR(VLOOKUP(B8360,总表!A:D,4,0),"露易")=0," ",IFERROR(VLOOKUP(B8360,总表!A:D,4,0),"-"))</f>
        <v>蓝色</v>
      </c>
      <c r="I8360" s="51" t="str">
        <f t="shared" si="523"/>
        <v>蓝色</v>
      </c>
    </row>
    <row r="8361" spans="1:9">
      <c r="A8361" s="6">
        <v>8360</v>
      </c>
      <c r="B8361" s="47" t="str">
        <f t="shared" si="520"/>
        <v>000020A8</v>
      </c>
      <c r="C8361" s="47" t="str">
        <f>IFERROR(VLOOKUP(B8361,总表!A:B,2,0),"-")</f>
        <v>上衣</v>
      </c>
      <c r="D8361" s="6" t="str">
        <f t="shared" si="521"/>
        <v>上衣</v>
      </c>
      <c r="E8361" s="51" t="str">
        <f>IFERROR(VLOOKUP(B8361,总表!A:D,3,0),"-")</f>
        <v>长版衬衫</v>
      </c>
      <c r="F8361" s="51" t="str">
        <f t="shared" si="522"/>
        <v>长版衬衫</v>
      </c>
      <c r="H8361" s="6" t="str">
        <f>IF(IFERROR(VLOOKUP(B8361,总表!A:D,4,0),"露易")=0," ",IFERROR(VLOOKUP(B8361,总表!A:D,4,0),"-"))</f>
        <v>薄荷绿</v>
      </c>
      <c r="I8361" s="6" t="str">
        <f t="shared" si="523"/>
        <v>薄荷绿</v>
      </c>
    </row>
    <row r="8362" spans="1:9">
      <c r="A8362" s="6">
        <v>8361</v>
      </c>
      <c r="B8362" s="47" t="str">
        <f t="shared" si="520"/>
        <v>000020A9</v>
      </c>
      <c r="C8362" s="47" t="str">
        <f>IFERROR(VLOOKUP(B8362,总表!A:B,2,0),"-")</f>
        <v>上衣</v>
      </c>
      <c r="D8362" s="6" t="str">
        <f t="shared" si="521"/>
        <v>上衣</v>
      </c>
      <c r="E8362" s="51" t="str">
        <f>IFERROR(VLOOKUP(B8362,总表!A:D,3,0),"-")</f>
        <v>长版衬衫</v>
      </c>
      <c r="F8362" s="51" t="str">
        <f t="shared" si="522"/>
        <v>长版衬衫</v>
      </c>
      <c r="H8362" s="6" t="str">
        <f>IF(IFERROR(VLOOKUP(B8362,总表!A:D,4,0),"露易")=0," ",IFERROR(VLOOKUP(B8362,总表!A:D,4,0),"-"))</f>
        <v>粉红</v>
      </c>
      <c r="I8362" s="6" t="str">
        <f t="shared" si="523"/>
        <v>粉红</v>
      </c>
    </row>
    <row r="8363" spans="1:9">
      <c r="A8363" s="6">
        <v>8362</v>
      </c>
      <c r="B8363" s="47" t="str">
        <f t="shared" si="520"/>
        <v>000020AA</v>
      </c>
      <c r="C8363" s="47" t="str">
        <f>IFERROR(VLOOKUP(B8363,总表!A:B,2,0),"-")</f>
        <v>上衣</v>
      </c>
      <c r="D8363" s="6" t="str">
        <f t="shared" si="521"/>
        <v>上衣</v>
      </c>
      <c r="E8363" s="51" t="str">
        <f>IFERROR(VLOOKUP(B8363,总表!A:D,3,0),"-")</f>
        <v>长版衬衫</v>
      </c>
      <c r="F8363" s="51" t="str">
        <f t="shared" si="522"/>
        <v>长版衬衫</v>
      </c>
      <c r="H8363" s="6" t="str">
        <f>IF(IFERROR(VLOOKUP(B8363,总表!A:D,4,0),"露易")=0," ",IFERROR(VLOOKUP(B8363,总表!A:D,4,0),"-"))</f>
        <v>白色</v>
      </c>
      <c r="I8363" s="6" t="str">
        <f t="shared" si="523"/>
        <v>白色</v>
      </c>
    </row>
    <row r="8364" spans="1:9">
      <c r="A8364" s="6">
        <v>8363</v>
      </c>
      <c r="B8364" s="47" t="str">
        <f t="shared" si="520"/>
        <v>000020AB</v>
      </c>
      <c r="C8364" s="47" t="str">
        <f>IFERROR(VLOOKUP(B8364,总表!A:B,2,0),"-")</f>
        <v>上衣</v>
      </c>
      <c r="D8364" s="6" t="str">
        <f t="shared" si="521"/>
        <v>上衣</v>
      </c>
      <c r="E8364" s="51" t="str">
        <f>IFERROR(VLOOKUP(B8364,总表!A:D,3,0),"-")</f>
        <v>长版衬衫</v>
      </c>
      <c r="F8364" s="51" t="str">
        <f t="shared" si="522"/>
        <v>长版衬衫</v>
      </c>
      <c r="H8364" s="6" t="str">
        <f>IF(IFERROR(VLOOKUP(B8364,总表!A:D,4,0),"露易")=0," ",IFERROR(VLOOKUP(B8364,总表!A:D,4,0),"-"))</f>
        <v>黄色</v>
      </c>
      <c r="I8364" s="6" t="str">
        <f t="shared" si="523"/>
        <v>黄色</v>
      </c>
    </row>
    <row r="8365" spans="1:9">
      <c r="A8365" s="6">
        <v>8364</v>
      </c>
      <c r="B8365" s="47" t="str">
        <f t="shared" si="520"/>
        <v>000020AC</v>
      </c>
      <c r="C8365" s="50" t="str">
        <f>IFERROR(VLOOKUP(B8365,总表!A:B,2,0),"-")</f>
        <v>连衣套装</v>
      </c>
      <c r="D8365" s="51" t="str">
        <f t="shared" si="521"/>
        <v>连衣套装</v>
      </c>
      <c r="E8365" s="6" t="str">
        <f>IFERROR(VLOOKUP(B8365,总表!A:D,3,0),"-")</f>
        <v>蕾丝连身裙</v>
      </c>
      <c r="F8365" s="6" t="str">
        <f t="shared" si="522"/>
        <v>蕾丝连身裙</v>
      </c>
      <c r="H8365" s="6" t="str">
        <f>IF(IFERROR(VLOOKUP(B8365,总表!A:D,4,0),"露易")=0," ",IFERROR(VLOOKUP(B8365,总表!A:D,4,0),"-"))</f>
        <v>黄色</v>
      </c>
      <c r="I8365" s="6" t="str">
        <f t="shared" si="523"/>
        <v>黄色</v>
      </c>
    </row>
    <row r="8366" spans="1:9">
      <c r="A8366" s="6">
        <v>8365</v>
      </c>
      <c r="B8366" s="47" t="str">
        <f t="shared" si="520"/>
        <v>000020AD</v>
      </c>
      <c r="C8366" s="50" t="str">
        <f>IFERROR(VLOOKUP(B8366,总表!A:B,2,0),"-")</f>
        <v>连衣套装</v>
      </c>
      <c r="D8366" s="51" t="str">
        <f t="shared" si="521"/>
        <v>连衣套装</v>
      </c>
      <c r="E8366" s="6" t="str">
        <f>IFERROR(VLOOKUP(B8366,总表!A:D,3,0),"-")</f>
        <v>蕾丝连身裙</v>
      </c>
      <c r="F8366" s="6" t="str">
        <f t="shared" si="522"/>
        <v>蕾丝连身裙</v>
      </c>
      <c r="H8366" s="6" t="str">
        <f>IF(IFERROR(VLOOKUP(B8366,总表!A:D,4,0),"露易")=0," ",IFERROR(VLOOKUP(B8366,总表!A:D,4,0),"-"))</f>
        <v>粉红</v>
      </c>
      <c r="I8366" s="6" t="str">
        <f t="shared" si="523"/>
        <v>粉红</v>
      </c>
    </row>
    <row r="8367" spans="1:9">
      <c r="A8367" s="6">
        <v>8366</v>
      </c>
      <c r="B8367" s="47" t="str">
        <f t="shared" si="520"/>
        <v>000020AE</v>
      </c>
      <c r="C8367" s="47" t="str">
        <f>IFERROR(VLOOKUP(B8367,总表!A:B,2,0),"-")</f>
        <v>-</v>
      </c>
      <c r="D8367" s="6" t="str">
        <f t="shared" si="521"/>
        <v>-</v>
      </c>
      <c r="E8367" s="6" t="str">
        <f>IFERROR(VLOOKUP(B8367,总表!A:D,3,0),"-")</f>
        <v>-</v>
      </c>
      <c r="F8367" s="6" t="str">
        <f t="shared" si="522"/>
        <v>-</v>
      </c>
      <c r="H8367" s="6" t="str">
        <f>IF(IFERROR(VLOOKUP(B8367,总表!A:D,4,0),"露易")=0," ",IFERROR(VLOOKUP(B8367,总表!A:D,4,0),"-"))</f>
        <v>-</v>
      </c>
      <c r="I8367" s="6" t="str">
        <f t="shared" si="523"/>
        <v>-</v>
      </c>
    </row>
    <row r="8368" spans="1:9">
      <c r="A8368" s="6">
        <v>8367</v>
      </c>
      <c r="B8368" s="47" t="str">
        <f t="shared" si="520"/>
        <v>000020AF</v>
      </c>
      <c r="C8368" s="47" t="str">
        <f>IFERROR(VLOOKUP(B8368,总表!A:B,2,0),"-")</f>
        <v>-</v>
      </c>
      <c r="D8368" s="6" t="str">
        <f t="shared" si="521"/>
        <v>-</v>
      </c>
      <c r="E8368" s="6" t="str">
        <f>IFERROR(VLOOKUP(B8368,总表!A:D,3,0),"-")</f>
        <v>-</v>
      </c>
      <c r="F8368" s="6" t="str">
        <f t="shared" si="522"/>
        <v>-</v>
      </c>
      <c r="H8368" s="6" t="str">
        <f>IF(IFERROR(VLOOKUP(B8368,总表!A:D,4,0),"露易")=0," ",IFERROR(VLOOKUP(B8368,总表!A:D,4,0),"-"))</f>
        <v>-</v>
      </c>
      <c r="I8368" s="6" t="str">
        <f t="shared" si="523"/>
        <v>-</v>
      </c>
    </row>
    <row r="8369" spans="1:9">
      <c r="A8369" s="6">
        <v>8368</v>
      </c>
      <c r="B8369" s="47" t="str">
        <f t="shared" si="520"/>
        <v>000020B0</v>
      </c>
      <c r="C8369" s="47" t="str">
        <f>IFERROR(VLOOKUP(B8369,总表!A:B,2,0),"-")</f>
        <v>-</v>
      </c>
      <c r="D8369" s="6" t="str">
        <f t="shared" si="521"/>
        <v>-</v>
      </c>
      <c r="E8369" s="6" t="str">
        <f>IFERROR(VLOOKUP(B8369,总表!A:D,3,0),"-")</f>
        <v>-</v>
      </c>
      <c r="F8369" s="6" t="str">
        <f t="shared" si="522"/>
        <v>-</v>
      </c>
      <c r="H8369" s="6" t="str">
        <f>IF(IFERROR(VLOOKUP(B8369,总表!A:D,4,0),"露易")=0," ",IFERROR(VLOOKUP(B8369,总表!A:D,4,0),"-"))</f>
        <v>-</v>
      </c>
      <c r="I8369" s="6" t="str">
        <f t="shared" si="523"/>
        <v>-</v>
      </c>
    </row>
    <row r="8370" spans="1:9">
      <c r="A8370" s="6">
        <v>8369</v>
      </c>
      <c r="B8370" s="47" t="str">
        <f t="shared" si="520"/>
        <v>000020B1</v>
      </c>
      <c r="C8370" s="47" t="str">
        <f>IFERROR(VLOOKUP(B8370,总表!A:B,2,0),"-")</f>
        <v>-</v>
      </c>
      <c r="D8370" s="6" t="str">
        <f t="shared" si="521"/>
        <v>-</v>
      </c>
      <c r="E8370" s="6" t="str">
        <f>IFERROR(VLOOKUP(B8370,总表!A:D,3,0),"-")</f>
        <v>-</v>
      </c>
      <c r="F8370" s="6" t="str">
        <f t="shared" si="522"/>
        <v>-</v>
      </c>
      <c r="H8370" s="6" t="str">
        <f>IF(IFERROR(VLOOKUP(B8370,总表!A:D,4,0),"露易")=0," ",IFERROR(VLOOKUP(B8370,总表!A:D,4,0),"-"))</f>
        <v>-</v>
      </c>
      <c r="I8370" s="6" t="str">
        <f t="shared" si="523"/>
        <v>-</v>
      </c>
    </row>
    <row r="8371" spans="1:9">
      <c r="A8371" s="6">
        <v>8370</v>
      </c>
      <c r="B8371" s="47" t="str">
        <f t="shared" si="520"/>
        <v>000020B2</v>
      </c>
      <c r="C8371" s="47" t="str">
        <f>IFERROR(VLOOKUP(B8371,总表!A:B,2,0),"-")</f>
        <v>-</v>
      </c>
      <c r="D8371" s="6" t="str">
        <f t="shared" si="521"/>
        <v>-</v>
      </c>
      <c r="E8371" s="6" t="str">
        <f>IFERROR(VLOOKUP(B8371,总表!A:D,3,0),"-")</f>
        <v>-</v>
      </c>
      <c r="F8371" s="6" t="str">
        <f t="shared" si="522"/>
        <v>-</v>
      </c>
      <c r="H8371" s="6" t="str">
        <f>IF(IFERROR(VLOOKUP(B8371,总表!A:D,4,0),"露易")=0," ",IFERROR(VLOOKUP(B8371,总表!A:D,4,0),"-"))</f>
        <v>-</v>
      </c>
      <c r="I8371" s="6" t="str">
        <f t="shared" si="523"/>
        <v>-</v>
      </c>
    </row>
    <row r="8372" spans="1:9">
      <c r="A8372" s="6">
        <v>8371</v>
      </c>
      <c r="B8372" s="47" t="str">
        <f t="shared" si="520"/>
        <v>000020B3</v>
      </c>
      <c r="C8372" s="47" t="str">
        <f>IFERROR(VLOOKUP(B8372,总表!A:B,2,0),"-")</f>
        <v>-</v>
      </c>
      <c r="D8372" s="6" t="str">
        <f t="shared" si="521"/>
        <v>-</v>
      </c>
      <c r="E8372" s="6" t="str">
        <f>IFERROR(VLOOKUP(B8372,总表!A:D,3,0),"-")</f>
        <v>-</v>
      </c>
      <c r="F8372" s="6" t="str">
        <f t="shared" si="522"/>
        <v>-</v>
      </c>
      <c r="H8372" s="6" t="str">
        <f>IF(IFERROR(VLOOKUP(B8372,总表!A:D,4,0),"露易")=0," ",IFERROR(VLOOKUP(B8372,总表!A:D,4,0),"-"))</f>
        <v>-</v>
      </c>
      <c r="I8372" s="6" t="str">
        <f t="shared" si="523"/>
        <v>-</v>
      </c>
    </row>
    <row r="8373" spans="1:9">
      <c r="A8373" s="6">
        <v>8372</v>
      </c>
      <c r="B8373" s="47" t="str">
        <f t="shared" si="520"/>
        <v>000020B4</v>
      </c>
      <c r="C8373" s="47" t="str">
        <f>IFERROR(VLOOKUP(B8373,总表!A:B,2,0),"-")</f>
        <v>-</v>
      </c>
      <c r="D8373" s="6" t="str">
        <f t="shared" si="521"/>
        <v>-</v>
      </c>
      <c r="E8373" s="6" t="str">
        <f>IFERROR(VLOOKUP(B8373,总表!A:D,3,0),"-")</f>
        <v>-</v>
      </c>
      <c r="F8373" s="6" t="str">
        <f t="shared" si="522"/>
        <v>-</v>
      </c>
      <c r="H8373" s="6" t="str">
        <f>IF(IFERROR(VLOOKUP(B8373,总表!A:D,4,0),"露易")=0," ",IFERROR(VLOOKUP(B8373,总表!A:D,4,0),"-"))</f>
        <v>-</v>
      </c>
      <c r="I8373" s="6" t="str">
        <f t="shared" si="523"/>
        <v>-</v>
      </c>
    </row>
    <row r="8374" spans="1:9">
      <c r="A8374" s="6">
        <v>8373</v>
      </c>
      <c r="B8374" s="47" t="str">
        <f t="shared" si="520"/>
        <v>000020B5</v>
      </c>
      <c r="C8374" s="47" t="str">
        <f>IFERROR(VLOOKUP(B8374,总表!A:B,2,0),"-")</f>
        <v>上衣</v>
      </c>
      <c r="D8374" s="6" t="str">
        <f t="shared" si="521"/>
        <v>上衣</v>
      </c>
      <c r="E8374" s="6" t="str">
        <f>IFERROR(VLOOKUP(B8374,总表!A:D,3,0),"-")</f>
        <v>坦克背心</v>
      </c>
      <c r="F8374" s="6" t="str">
        <f t="shared" si="522"/>
        <v>坦克背心</v>
      </c>
      <c r="H8374" s="6" t="str">
        <f>IF(IFERROR(VLOOKUP(B8374,总表!A:D,4,0),"露易")=0," ",IFERROR(VLOOKUP(B8374,总表!A:D,4,0),"-"))</f>
        <v>白色</v>
      </c>
      <c r="I8374" s="6" t="str">
        <f t="shared" si="523"/>
        <v>白色</v>
      </c>
    </row>
    <row r="8375" spans="1:9">
      <c r="A8375" s="6">
        <v>8374</v>
      </c>
      <c r="B8375" s="47" t="str">
        <f t="shared" si="520"/>
        <v>000020B6</v>
      </c>
      <c r="C8375" s="47" t="str">
        <f>IFERROR(VLOOKUP(B8375,总表!A:B,2,0),"-")</f>
        <v>上衣</v>
      </c>
      <c r="D8375" s="6" t="str">
        <f t="shared" si="521"/>
        <v>上衣</v>
      </c>
      <c r="E8375" s="6" t="str">
        <f>IFERROR(VLOOKUP(B8375,总表!A:D,3,0),"-")</f>
        <v>坦克背心</v>
      </c>
      <c r="F8375" s="6" t="str">
        <f t="shared" si="522"/>
        <v>坦克背心</v>
      </c>
      <c r="H8375" s="6" t="str">
        <f>IF(IFERROR(VLOOKUP(B8375,总表!A:D,4,0),"露易")=0," ",IFERROR(VLOOKUP(B8375,总表!A:D,4,0),"-"))</f>
        <v>棕色</v>
      </c>
      <c r="I8375" s="6" t="str">
        <f t="shared" si="523"/>
        <v>棕色</v>
      </c>
    </row>
    <row r="8376" spans="1:9">
      <c r="A8376" s="6">
        <v>8375</v>
      </c>
      <c r="B8376" s="47" t="str">
        <f t="shared" si="520"/>
        <v>000020B7</v>
      </c>
      <c r="C8376" s="47" t="str">
        <f>IFERROR(VLOOKUP(B8376,总表!A:B,2,0),"-")</f>
        <v>上衣</v>
      </c>
      <c r="D8376" s="6" t="str">
        <f t="shared" si="521"/>
        <v>上衣</v>
      </c>
      <c r="E8376" s="6" t="str">
        <f>IFERROR(VLOOKUP(B8376,总表!A:D,3,0),"-")</f>
        <v>坦克背心</v>
      </c>
      <c r="F8376" s="6" t="str">
        <f t="shared" si="522"/>
        <v>坦克背心</v>
      </c>
      <c r="H8376" s="51" t="str">
        <f>IF(IFERROR(VLOOKUP(B8376,总表!A:D,4,0),"露易")=0," ",IFERROR(VLOOKUP(B8376,总表!A:D,4,0),"-"))</f>
        <v>红色</v>
      </c>
      <c r="I8376" s="51" t="str">
        <f t="shared" si="523"/>
        <v>红色</v>
      </c>
    </row>
    <row r="8377" spans="1:9">
      <c r="A8377" s="6">
        <v>8376</v>
      </c>
      <c r="B8377" s="47" t="str">
        <f t="shared" si="520"/>
        <v>000020B8</v>
      </c>
      <c r="C8377" s="47" t="str">
        <f>IFERROR(VLOOKUP(B8377,总表!A:B,2,0),"-")</f>
        <v>上衣</v>
      </c>
      <c r="D8377" s="6" t="str">
        <f t="shared" si="521"/>
        <v>上衣</v>
      </c>
      <c r="E8377" s="6" t="str">
        <f>IFERROR(VLOOKUP(B8377,总表!A:D,3,0),"-")</f>
        <v>坦克背心</v>
      </c>
      <c r="F8377" s="6" t="str">
        <f t="shared" si="522"/>
        <v>坦克背心</v>
      </c>
      <c r="H8377" s="6" t="str">
        <f>IF(IFERROR(VLOOKUP(B8377,总表!A:D,4,0),"露易")=0," ",IFERROR(VLOOKUP(B8377,总表!A:D,4,0),"-"))</f>
        <v>海军蓝</v>
      </c>
      <c r="I8377" s="6" t="str">
        <f t="shared" si="523"/>
        <v>海军蓝</v>
      </c>
    </row>
    <row r="8378" spans="1:9">
      <c r="A8378" s="6">
        <v>8377</v>
      </c>
      <c r="B8378" s="47" t="str">
        <f t="shared" si="520"/>
        <v>000020B9</v>
      </c>
      <c r="C8378" s="50" t="str">
        <f>IFERROR(VLOOKUP(B8378,总表!A:B,2,0),"-")</f>
        <v>连衣套装</v>
      </c>
      <c r="D8378" s="51" t="str">
        <f t="shared" si="521"/>
        <v>连衣套装</v>
      </c>
      <c r="E8378" s="6" t="str">
        <f>IFERROR(VLOOKUP(B8378,总表!A:D,3,0),"-")</f>
        <v>两件式无袖连身裙</v>
      </c>
      <c r="F8378" s="6" t="str">
        <f t="shared" si="522"/>
        <v>两件式无袖连身裙</v>
      </c>
      <c r="H8378" s="6" t="str">
        <f>IF(IFERROR(VLOOKUP(B8378,总表!A:D,4,0),"露易")=0," ",IFERROR(VLOOKUP(B8378,总表!A:D,4,0),"-"))</f>
        <v>橘色</v>
      </c>
      <c r="I8378" s="6" t="str">
        <f t="shared" si="523"/>
        <v>橘色</v>
      </c>
    </row>
    <row r="8379" spans="1:9">
      <c r="A8379" s="6">
        <v>8378</v>
      </c>
      <c r="B8379" s="47" t="str">
        <f t="shared" si="520"/>
        <v>000020BA</v>
      </c>
      <c r="C8379" s="50" t="str">
        <f>IFERROR(VLOOKUP(B8379,总表!A:B,2,0),"-")</f>
        <v>连衣套装</v>
      </c>
      <c r="D8379" s="51" t="str">
        <f t="shared" si="521"/>
        <v>连衣套装</v>
      </c>
      <c r="E8379" s="6" t="str">
        <f>IFERROR(VLOOKUP(B8379,总表!A:D,3,0),"-")</f>
        <v>两件式无袖连身裙</v>
      </c>
      <c r="F8379" s="6" t="str">
        <f t="shared" si="522"/>
        <v>两件式无袖连身裙</v>
      </c>
      <c r="H8379" s="6" t="str">
        <f>IF(IFERROR(VLOOKUP(B8379,总表!A:D,4,0),"露易")=0," ",IFERROR(VLOOKUP(B8379,总表!A:D,4,0),"-"))</f>
        <v>粉红</v>
      </c>
      <c r="I8379" s="6" t="str">
        <f t="shared" si="523"/>
        <v>粉红</v>
      </c>
    </row>
    <row r="8380" spans="1:9">
      <c r="A8380" s="6">
        <v>8379</v>
      </c>
      <c r="B8380" s="47" t="str">
        <f t="shared" si="520"/>
        <v>000020BB</v>
      </c>
      <c r="C8380" s="50" t="str">
        <f>IFERROR(VLOOKUP(B8380,总表!A:B,2,0),"-")</f>
        <v>连衣套装</v>
      </c>
      <c r="D8380" s="51" t="str">
        <f t="shared" si="521"/>
        <v>连衣套装</v>
      </c>
      <c r="E8380" s="6" t="str">
        <f>IFERROR(VLOOKUP(B8380,总表!A:D,3,0),"-")</f>
        <v>老虎T恤连身裙</v>
      </c>
      <c r="F8380" s="6" t="str">
        <f t="shared" si="522"/>
        <v>老虎T恤连身裙</v>
      </c>
      <c r="H8380" s="6" t="str">
        <f>IF(IFERROR(VLOOKUP(B8380,总表!A:D,4,0),"露易")=0," ",IFERROR(VLOOKUP(B8380,总表!A:D,4,0),"-"))</f>
        <v>白色</v>
      </c>
      <c r="I8380" s="6" t="str">
        <f t="shared" si="523"/>
        <v>白色</v>
      </c>
    </row>
    <row r="8381" spans="1:9">
      <c r="A8381" s="6">
        <v>8380</v>
      </c>
      <c r="B8381" s="47" t="str">
        <f t="shared" si="520"/>
        <v>000020BC</v>
      </c>
      <c r="C8381" s="50" t="str">
        <f>IFERROR(VLOOKUP(B8381,总表!A:B,2,0),"-")</f>
        <v>连衣套装</v>
      </c>
      <c r="D8381" s="51" t="str">
        <f t="shared" si="521"/>
        <v>连衣套装</v>
      </c>
      <c r="E8381" s="6" t="str">
        <f>IFERROR(VLOOKUP(B8381,总表!A:D,3,0),"-")</f>
        <v>老虎T恤连身裙</v>
      </c>
      <c r="F8381" s="6" t="str">
        <f t="shared" si="522"/>
        <v>老虎T恤连身裙</v>
      </c>
      <c r="H8381" s="6" t="str">
        <f>IF(IFERROR(VLOOKUP(B8381,总表!A:D,4,0),"露易")=0," ",IFERROR(VLOOKUP(B8381,总表!A:D,4,0),"-"))</f>
        <v>紫色</v>
      </c>
      <c r="I8381" s="6" t="str">
        <f t="shared" si="523"/>
        <v>紫色</v>
      </c>
    </row>
    <row r="8382" spans="1:9">
      <c r="A8382" s="6">
        <v>8381</v>
      </c>
      <c r="B8382" s="47" t="str">
        <f t="shared" si="520"/>
        <v>000020BD</v>
      </c>
      <c r="C8382" s="50" t="str">
        <f>IFERROR(VLOOKUP(B8382,总表!A:B,2,0),"-")</f>
        <v>连衣套装</v>
      </c>
      <c r="D8382" s="51" t="str">
        <f t="shared" si="521"/>
        <v>连衣套装</v>
      </c>
      <c r="E8382" s="6" t="str">
        <f>IFERROR(VLOOKUP(B8382,总表!A:D,3,0),"-")</f>
        <v>老虎T恤连身裙</v>
      </c>
      <c r="F8382" s="6" t="str">
        <f t="shared" si="522"/>
        <v>老虎T恤连身裙</v>
      </c>
      <c r="H8382" s="6" t="str">
        <f>IF(IFERROR(VLOOKUP(B8382,总表!A:D,4,0),"露易")=0," ",IFERROR(VLOOKUP(B8382,总表!A:D,4,0),"-"))</f>
        <v>粉红</v>
      </c>
      <c r="I8382" s="6" t="str">
        <f t="shared" si="523"/>
        <v>粉红</v>
      </c>
    </row>
    <row r="8383" spans="1:9">
      <c r="A8383" s="6">
        <v>8382</v>
      </c>
      <c r="B8383" s="47" t="str">
        <f t="shared" si="520"/>
        <v>000020BE</v>
      </c>
      <c r="C8383" s="50" t="str">
        <f>IFERROR(VLOOKUP(B8383,总表!A:B,2,0),"-")</f>
        <v>连衣套装</v>
      </c>
      <c r="D8383" s="51" t="str">
        <f t="shared" si="521"/>
        <v>连衣套装</v>
      </c>
      <c r="E8383" s="6" t="str">
        <f>IFERROR(VLOOKUP(B8383,总表!A:D,3,0),"-")</f>
        <v>老虎T恤连身裙</v>
      </c>
      <c r="F8383" s="6" t="str">
        <f t="shared" si="522"/>
        <v>老虎T恤连身裙</v>
      </c>
      <c r="H8383" s="6" t="str">
        <f>IF(IFERROR(VLOOKUP(B8383,总表!A:D,4,0),"露易")=0," ",IFERROR(VLOOKUP(B8383,总表!A:D,4,0),"-"))</f>
        <v>黄色</v>
      </c>
      <c r="I8383" s="6" t="str">
        <f t="shared" si="523"/>
        <v>黄色</v>
      </c>
    </row>
    <row r="8384" spans="1:9">
      <c r="A8384" s="6">
        <v>8383</v>
      </c>
      <c r="B8384" s="47" t="str">
        <f t="shared" si="520"/>
        <v>000020BF</v>
      </c>
      <c r="C8384" s="50" t="str">
        <f>IFERROR(VLOOKUP(B8384,总表!A:B,2,0),"-")</f>
        <v>连衣套装</v>
      </c>
      <c r="D8384" s="51" t="str">
        <f t="shared" si="521"/>
        <v>连衣套装</v>
      </c>
      <c r="E8384" s="6" t="str">
        <f>IFERROR(VLOOKUP(B8384,总表!A:D,3,0),"-")</f>
        <v>T恤连身裙</v>
      </c>
      <c r="F8384" s="6" t="str">
        <f t="shared" si="522"/>
        <v>T恤连身裙</v>
      </c>
      <c r="H8384" s="6" t="str">
        <f>IF(IFERROR(VLOOKUP(B8384,总表!A:D,4,0),"露易")=0," ",IFERROR(VLOOKUP(B8384,总表!A:D,4,0),"-"))</f>
        <v>米色</v>
      </c>
      <c r="I8384" s="6" t="str">
        <f t="shared" si="523"/>
        <v>米色</v>
      </c>
    </row>
    <row r="8385" spans="1:9">
      <c r="A8385" s="6">
        <v>8384</v>
      </c>
      <c r="B8385" s="47" t="str">
        <f t="shared" si="520"/>
        <v>000020C0</v>
      </c>
      <c r="C8385" s="50" t="str">
        <f>IFERROR(VLOOKUP(B8385,总表!A:B,2,0),"-")</f>
        <v>连衣套装</v>
      </c>
      <c r="D8385" s="51" t="str">
        <f t="shared" si="521"/>
        <v>连衣套装</v>
      </c>
      <c r="E8385" s="6" t="str">
        <f>IFERROR(VLOOKUP(B8385,总表!A:D,3,0),"-")</f>
        <v>T恤连身裙</v>
      </c>
      <c r="F8385" s="6" t="str">
        <f t="shared" si="522"/>
        <v>T恤连身裙</v>
      </c>
      <c r="H8385" s="6" t="str">
        <f>IF(IFERROR(VLOOKUP(B8385,总表!A:D,4,0),"露易")=0," ",IFERROR(VLOOKUP(B8385,总表!A:D,4,0),"-"))</f>
        <v>海军蓝</v>
      </c>
      <c r="I8385" s="6" t="str">
        <f t="shared" si="523"/>
        <v>海军蓝</v>
      </c>
    </row>
    <row r="8386" spans="1:9">
      <c r="A8386" s="6">
        <v>8385</v>
      </c>
      <c r="B8386" s="47" t="str">
        <f t="shared" ref="B8386:B8449" si="524">DEC2HEX(ROW(A8385),8)</f>
        <v>000020C1</v>
      </c>
      <c r="C8386" s="50" t="str">
        <f>IFERROR(VLOOKUP(B8386,总表!A:B,2,0),"-")</f>
        <v>连衣套装</v>
      </c>
      <c r="D8386" s="51" t="str">
        <f t="shared" ref="D8386:D8449" si="525">C8386</f>
        <v>连衣套装</v>
      </c>
      <c r="E8386" s="6" t="str">
        <f>IFERROR(VLOOKUP(B8386,总表!A:D,3,0),"-")</f>
        <v>T恤连身裙</v>
      </c>
      <c r="F8386" s="6" t="str">
        <f t="shared" ref="F8386:F8449" si="526">E8386</f>
        <v>T恤连身裙</v>
      </c>
      <c r="H8386" s="6" t="str">
        <f>IF(IFERROR(VLOOKUP(B8386,总表!A:D,4,0),"露易")=0," ",IFERROR(VLOOKUP(B8386,总表!A:D,4,0),"-"))</f>
        <v>白色</v>
      </c>
      <c r="I8386" s="6" t="str">
        <f t="shared" ref="I8386:I8449" si="527">H8386</f>
        <v>白色</v>
      </c>
    </row>
    <row r="8387" spans="1:9">
      <c r="A8387" s="6">
        <v>8386</v>
      </c>
      <c r="B8387" s="47" t="str">
        <f t="shared" si="524"/>
        <v>000020C2</v>
      </c>
      <c r="C8387" s="50" t="str">
        <f>IFERROR(VLOOKUP(B8387,总表!A:B,2,0),"-")</f>
        <v>连衣套装</v>
      </c>
      <c r="D8387" s="51" t="str">
        <f t="shared" si="525"/>
        <v>连衣套装</v>
      </c>
      <c r="E8387" s="6" t="str">
        <f>IFERROR(VLOOKUP(B8387,总表!A:D,3,0),"-")</f>
        <v>T恤连身裙</v>
      </c>
      <c r="F8387" s="6" t="str">
        <f t="shared" si="526"/>
        <v>T恤连身裙</v>
      </c>
      <c r="H8387" s="6" t="str">
        <f>IF(IFERROR(VLOOKUP(B8387,总表!A:D,4,0),"露易")=0," ",IFERROR(VLOOKUP(B8387,总表!A:D,4,0),"-"))</f>
        <v>橄榄绿</v>
      </c>
      <c r="I8387" s="6" t="str">
        <f t="shared" si="527"/>
        <v>橄榄绿</v>
      </c>
    </row>
    <row r="8388" spans="1:9">
      <c r="A8388" s="6">
        <v>8387</v>
      </c>
      <c r="B8388" s="47" t="str">
        <f t="shared" si="524"/>
        <v>000020C3</v>
      </c>
      <c r="C8388" s="50" t="str">
        <f>IFERROR(VLOOKUP(B8388,总表!A:B,2,0),"-")</f>
        <v>连衣套装</v>
      </c>
      <c r="D8388" s="51" t="str">
        <f t="shared" si="525"/>
        <v>连衣套装</v>
      </c>
      <c r="E8388" s="6" t="str">
        <f>IFERROR(VLOOKUP(B8388,总表!A:D,3,0),"-")</f>
        <v>T恤连身裙</v>
      </c>
      <c r="F8388" s="6" t="str">
        <f t="shared" si="526"/>
        <v>T恤连身裙</v>
      </c>
      <c r="H8388" s="51" t="str">
        <f>IF(IFERROR(VLOOKUP(B8388,总表!A:D,4,0),"露易")=0," ",IFERROR(VLOOKUP(B8388,总表!A:D,4,0),"-"))</f>
        <v>红色</v>
      </c>
      <c r="I8388" s="51" t="str">
        <f t="shared" si="527"/>
        <v>红色</v>
      </c>
    </row>
    <row r="8389" spans="1:9">
      <c r="A8389" s="6">
        <v>8388</v>
      </c>
      <c r="B8389" s="47" t="str">
        <f t="shared" si="524"/>
        <v>000020C4</v>
      </c>
      <c r="C8389" s="47" t="str">
        <f>IFERROR(VLOOKUP(B8389,总表!A:B,2,0),"-")</f>
        <v>上衣</v>
      </c>
      <c r="D8389" s="6" t="str">
        <f t="shared" si="525"/>
        <v>上衣</v>
      </c>
      <c r="E8389" s="6" t="str">
        <f>IFERROR(VLOOKUP(B8389,总表!A:D,3,0),"-")</f>
        <v>亮片刺绣无袖上衣</v>
      </c>
      <c r="F8389" s="6" t="str">
        <f t="shared" si="526"/>
        <v>亮片刺绣无袖上衣</v>
      </c>
      <c r="H8389" s="6" t="str">
        <f>IF(IFERROR(VLOOKUP(B8389,总表!A:D,4,0),"露易")=0," ",IFERROR(VLOOKUP(B8389,总表!A:D,4,0),"-"))</f>
        <v>黄色</v>
      </c>
      <c r="I8389" s="6" t="str">
        <f t="shared" si="527"/>
        <v>黄色</v>
      </c>
    </row>
    <row r="8390" spans="1:9">
      <c r="A8390" s="6">
        <v>8389</v>
      </c>
      <c r="B8390" s="47" t="str">
        <f t="shared" si="524"/>
        <v>000020C5</v>
      </c>
      <c r="C8390" s="47" t="str">
        <f>IFERROR(VLOOKUP(B8390,总表!A:B,2,0),"-")</f>
        <v>上衣</v>
      </c>
      <c r="D8390" s="6" t="str">
        <f t="shared" si="525"/>
        <v>上衣</v>
      </c>
      <c r="E8390" s="6" t="str">
        <f>IFERROR(VLOOKUP(B8390,总表!A:D,3,0),"-")</f>
        <v>亮片刺绣无袖上衣</v>
      </c>
      <c r="F8390" s="6" t="str">
        <f t="shared" si="526"/>
        <v>亮片刺绣无袖上衣</v>
      </c>
      <c r="H8390" s="51" t="str">
        <f>IF(IFERROR(VLOOKUP(B8390,总表!A:D,4,0),"露易")=0," ",IFERROR(VLOOKUP(B8390,总表!A:D,4,0),"-"))</f>
        <v>蓝色</v>
      </c>
      <c r="I8390" s="51" t="str">
        <f t="shared" si="527"/>
        <v>蓝色</v>
      </c>
    </row>
    <row r="8391" spans="1:9">
      <c r="A8391" s="6">
        <v>8390</v>
      </c>
      <c r="B8391" s="47" t="str">
        <f t="shared" si="524"/>
        <v>000020C6</v>
      </c>
      <c r="C8391" s="47" t="str">
        <f>IFERROR(VLOOKUP(B8391,总表!A:B,2,0),"-")</f>
        <v>上衣</v>
      </c>
      <c r="D8391" s="6" t="str">
        <f t="shared" si="525"/>
        <v>上衣</v>
      </c>
      <c r="E8391" s="51" t="str">
        <f>IFERROR(VLOOKUP(B8391,总表!A:D,3,0),"-")</f>
        <v>长版坦克背心</v>
      </c>
      <c r="F8391" s="51" t="str">
        <f t="shared" si="526"/>
        <v>长版坦克背心</v>
      </c>
      <c r="H8391" s="6" t="str">
        <f>IF(IFERROR(VLOOKUP(B8391,总表!A:D,4,0),"露易")=0," ",IFERROR(VLOOKUP(B8391,总表!A:D,4,0),"-"))</f>
        <v>黄色</v>
      </c>
      <c r="I8391" s="6" t="str">
        <f t="shared" si="527"/>
        <v>黄色</v>
      </c>
    </row>
    <row r="8392" spans="1:9">
      <c r="A8392" s="6">
        <v>8391</v>
      </c>
      <c r="B8392" s="47" t="str">
        <f t="shared" si="524"/>
        <v>000020C7</v>
      </c>
      <c r="C8392" s="47" t="str">
        <f>IFERROR(VLOOKUP(B8392,总表!A:B,2,0),"-")</f>
        <v>上衣</v>
      </c>
      <c r="D8392" s="6" t="str">
        <f t="shared" si="525"/>
        <v>上衣</v>
      </c>
      <c r="E8392" s="51" t="str">
        <f>IFERROR(VLOOKUP(B8392,总表!A:D,3,0),"-")</f>
        <v>长版坦克背心</v>
      </c>
      <c r="F8392" s="51" t="str">
        <f t="shared" si="526"/>
        <v>长版坦克背心</v>
      </c>
      <c r="H8392" s="6" t="str">
        <f>IF(IFERROR(VLOOKUP(B8392,总表!A:D,4,0),"露易")=0," ",IFERROR(VLOOKUP(B8392,总表!A:D,4,0),"-"))</f>
        <v>粉红</v>
      </c>
      <c r="I8392" s="6" t="str">
        <f t="shared" si="527"/>
        <v>粉红</v>
      </c>
    </row>
    <row r="8393" spans="1:9">
      <c r="A8393" s="6">
        <v>8392</v>
      </c>
      <c r="B8393" s="47" t="str">
        <f t="shared" si="524"/>
        <v>000020C8</v>
      </c>
      <c r="C8393" s="47" t="str">
        <f>IFERROR(VLOOKUP(B8393,总表!A:B,2,0),"-")</f>
        <v>上衣</v>
      </c>
      <c r="D8393" s="6" t="str">
        <f t="shared" si="525"/>
        <v>上衣</v>
      </c>
      <c r="E8393" s="51" t="str">
        <f>IFERROR(VLOOKUP(B8393,总表!A:D,3,0),"-")</f>
        <v>长版坦克背心</v>
      </c>
      <c r="F8393" s="51" t="str">
        <f t="shared" si="526"/>
        <v>长版坦克背心</v>
      </c>
      <c r="H8393" s="6" t="str">
        <f>IF(IFERROR(VLOOKUP(B8393,总表!A:D,4,0),"露易")=0," ",IFERROR(VLOOKUP(B8393,总表!A:D,4,0),"-"))</f>
        <v>薄荷绿</v>
      </c>
      <c r="I8393" s="6" t="str">
        <f t="shared" si="527"/>
        <v>薄荷绿</v>
      </c>
    </row>
    <row r="8394" spans="1:9">
      <c r="A8394" s="6">
        <v>8393</v>
      </c>
      <c r="B8394" s="47" t="str">
        <f t="shared" si="524"/>
        <v>000020C9</v>
      </c>
      <c r="C8394" s="47" t="str">
        <f>IFERROR(VLOOKUP(B8394,总表!A:B,2,0),"-")</f>
        <v>房内地毯</v>
      </c>
      <c r="D8394" s="6" t="str">
        <f t="shared" si="525"/>
        <v>房内地毯</v>
      </c>
      <c r="E8394" s="51" t="str">
        <f>IFERROR(VLOOKUP(B8394,总表!A:D,3,0),"-")</f>
        <v>绿色厨房地垫</v>
      </c>
      <c r="F8394" s="51" t="str">
        <f t="shared" si="526"/>
        <v>绿色厨房地垫</v>
      </c>
      <c r="H8394" s="6" t="str">
        <f>IF(IFERROR(VLOOKUP(B8394,总表!A:D,4,0),"露易")=0," ",IFERROR(VLOOKUP(B8394,总表!A:D,4,0),"-"))</f>
        <v> </v>
      </c>
      <c r="I8394" s="6" t="str">
        <f t="shared" si="527"/>
        <v> </v>
      </c>
    </row>
    <row r="8395" spans="1:9">
      <c r="A8395" s="6">
        <v>8394</v>
      </c>
      <c r="B8395" s="47" t="str">
        <f t="shared" si="524"/>
        <v>000020CA</v>
      </c>
      <c r="C8395" s="47" t="str">
        <f>IFERROR(VLOOKUP(B8395,总表!A:B,2,0),"-")</f>
        <v>房内地毯</v>
      </c>
      <c r="D8395" s="6" t="str">
        <f t="shared" si="525"/>
        <v>房内地毯</v>
      </c>
      <c r="E8395" s="51" t="str">
        <f>IFERROR(VLOOKUP(B8395,总表!A:D,3,0),"-")</f>
        <v>蓝色厨房地垫</v>
      </c>
      <c r="F8395" s="51" t="str">
        <f t="shared" si="526"/>
        <v>蓝色厨房地垫</v>
      </c>
      <c r="H8395" s="6" t="str">
        <f>IF(IFERROR(VLOOKUP(B8395,总表!A:D,4,0),"露易")=0," ",IFERROR(VLOOKUP(B8395,总表!A:D,4,0),"-"))</f>
        <v> </v>
      </c>
      <c r="I8395" s="6" t="str">
        <f t="shared" si="527"/>
        <v> </v>
      </c>
    </row>
    <row r="8396" spans="1:9">
      <c r="A8396" s="6">
        <v>8395</v>
      </c>
      <c r="B8396" s="47" t="str">
        <f t="shared" si="524"/>
        <v>000020CB</v>
      </c>
      <c r="C8396" s="47" t="str">
        <f>IFERROR(VLOOKUP(B8396,总表!A:B,2,0),"-")</f>
        <v>房内地毯</v>
      </c>
      <c r="D8396" s="6" t="str">
        <f t="shared" si="525"/>
        <v>房内地毯</v>
      </c>
      <c r="E8396" s="6" t="str">
        <f>IFERROR(VLOOKUP(B8396,总表!A:D,3,0),"-")</f>
        <v>黄色厨房地垫</v>
      </c>
      <c r="F8396" s="6" t="str">
        <f t="shared" si="526"/>
        <v>黄色厨房地垫</v>
      </c>
      <c r="H8396" s="6" t="str">
        <f>IF(IFERROR(VLOOKUP(B8396,总表!A:D,4,0),"露易")=0," ",IFERROR(VLOOKUP(B8396,总表!A:D,4,0),"-"))</f>
        <v> </v>
      </c>
      <c r="I8396" s="6" t="str">
        <f t="shared" si="527"/>
        <v> </v>
      </c>
    </row>
    <row r="8397" spans="1:9">
      <c r="A8397" s="6">
        <v>8396</v>
      </c>
      <c r="B8397" s="47" t="str">
        <f t="shared" si="524"/>
        <v>000020CC</v>
      </c>
      <c r="C8397" s="47" t="str">
        <f>IFERROR(VLOOKUP(B8397,总表!A:B,2,0),"-")</f>
        <v>上衣</v>
      </c>
      <c r="D8397" s="6" t="str">
        <f t="shared" si="525"/>
        <v>上衣</v>
      </c>
      <c r="E8397" s="6" t="str">
        <f>IFERROR(VLOOKUP(B8397,总表!A:D,3,0),"-")</f>
        <v>插肩T恤</v>
      </c>
      <c r="F8397" s="6" t="str">
        <f t="shared" si="526"/>
        <v>插肩T恤</v>
      </c>
      <c r="H8397" s="51" t="str">
        <f>IF(IFERROR(VLOOKUP(B8397,总表!A:D,4,0),"露易")=0," ",IFERROR(VLOOKUP(B8397,总表!A:D,4,0),"-"))</f>
        <v>绿色</v>
      </c>
      <c r="I8397" s="51" t="str">
        <f t="shared" si="527"/>
        <v>绿色</v>
      </c>
    </row>
    <row r="8398" spans="1:9">
      <c r="A8398" s="6">
        <v>8397</v>
      </c>
      <c r="B8398" s="47" t="str">
        <f t="shared" si="524"/>
        <v>000020CD</v>
      </c>
      <c r="C8398" s="47" t="str">
        <f>IFERROR(VLOOKUP(B8398,总表!A:B,2,0),"-")</f>
        <v>上衣</v>
      </c>
      <c r="D8398" s="6" t="str">
        <f t="shared" si="525"/>
        <v>上衣</v>
      </c>
      <c r="E8398" s="6" t="str">
        <f>IFERROR(VLOOKUP(B8398,总表!A:D,3,0),"-")</f>
        <v>插肩T恤</v>
      </c>
      <c r="F8398" s="6" t="str">
        <f t="shared" si="526"/>
        <v>插肩T恤</v>
      </c>
      <c r="H8398" s="51" t="str">
        <f>IF(IFERROR(VLOOKUP(B8398,总表!A:D,4,0),"露易")=0," ",IFERROR(VLOOKUP(B8398,总表!A:D,4,0),"-"))</f>
        <v>蓝色</v>
      </c>
      <c r="I8398" s="51" t="str">
        <f t="shared" si="527"/>
        <v>蓝色</v>
      </c>
    </row>
    <row r="8399" spans="1:9">
      <c r="A8399" s="6">
        <v>8398</v>
      </c>
      <c r="B8399" s="47" t="str">
        <f t="shared" si="524"/>
        <v>000020CE</v>
      </c>
      <c r="C8399" s="47" t="str">
        <f>IFERROR(VLOOKUP(B8399,总表!A:B,2,0),"-")</f>
        <v>上衣</v>
      </c>
      <c r="D8399" s="6" t="str">
        <f t="shared" si="525"/>
        <v>上衣</v>
      </c>
      <c r="E8399" s="6" t="str">
        <f>IFERROR(VLOOKUP(B8399,总表!A:D,3,0),"-")</f>
        <v>插肩T恤</v>
      </c>
      <c r="F8399" s="6" t="str">
        <f t="shared" si="526"/>
        <v>插肩T恤</v>
      </c>
      <c r="H8399" s="6" t="str">
        <f>IF(IFERROR(VLOOKUP(B8399,总表!A:D,4,0),"露易")=0," ",IFERROR(VLOOKUP(B8399,总表!A:D,4,0),"-"))</f>
        <v>黑色</v>
      </c>
      <c r="I8399" s="6" t="str">
        <f t="shared" si="527"/>
        <v>黑色</v>
      </c>
    </row>
    <row r="8400" spans="1:9">
      <c r="A8400" s="6">
        <v>8399</v>
      </c>
      <c r="B8400" s="47" t="str">
        <f t="shared" si="524"/>
        <v>000020CF</v>
      </c>
      <c r="C8400" s="47" t="str">
        <f>IFERROR(VLOOKUP(B8400,总表!A:B,2,0),"-")</f>
        <v>上衣</v>
      </c>
      <c r="D8400" s="6" t="str">
        <f t="shared" si="525"/>
        <v>上衣</v>
      </c>
      <c r="E8400" s="6" t="str">
        <f>IFERROR(VLOOKUP(B8400,总表!A:D,3,0),"-")</f>
        <v>插肩T恤</v>
      </c>
      <c r="F8400" s="6" t="str">
        <f t="shared" si="526"/>
        <v>插肩T恤</v>
      </c>
      <c r="H8400" s="6" t="str">
        <f>IF(IFERROR(VLOOKUP(B8400,总表!A:D,4,0),"露易")=0," ",IFERROR(VLOOKUP(B8400,总表!A:D,4,0),"-"))</f>
        <v>白色</v>
      </c>
      <c r="I8400" s="6" t="str">
        <f t="shared" si="527"/>
        <v>白色</v>
      </c>
    </row>
    <row r="8401" spans="1:9">
      <c r="A8401" s="6">
        <v>8400</v>
      </c>
      <c r="B8401" s="47" t="str">
        <f t="shared" si="524"/>
        <v>000020D0</v>
      </c>
      <c r="C8401" s="47" t="str">
        <f>IFERROR(VLOOKUP(B8401,总表!A:B,2,0),"-")</f>
        <v>上衣</v>
      </c>
      <c r="D8401" s="6" t="str">
        <f t="shared" si="525"/>
        <v>上衣</v>
      </c>
      <c r="E8401" s="51" t="str">
        <f>IFERROR(VLOOKUP(B8401,总表!A:D,3,0),"-")</f>
        <v>马甲搭配T恤</v>
      </c>
      <c r="F8401" s="51" t="str">
        <f t="shared" si="526"/>
        <v>马甲搭配T恤</v>
      </c>
      <c r="H8401" s="51" t="str">
        <f>IF(IFERROR(VLOOKUP(B8401,总表!A:D,4,0),"露易")=0," ",IFERROR(VLOOKUP(B8401,总表!A:D,4,0),"-"))</f>
        <v>蓝色</v>
      </c>
      <c r="I8401" s="51" t="str">
        <f t="shared" si="527"/>
        <v>蓝色</v>
      </c>
    </row>
    <row r="8402" spans="1:9">
      <c r="A8402" s="6">
        <v>8401</v>
      </c>
      <c r="B8402" s="47" t="str">
        <f t="shared" si="524"/>
        <v>000020D1</v>
      </c>
      <c r="C8402" s="47" t="str">
        <f>IFERROR(VLOOKUP(B8402,总表!A:B,2,0),"-")</f>
        <v>上衣</v>
      </c>
      <c r="D8402" s="6" t="str">
        <f t="shared" si="525"/>
        <v>上衣</v>
      </c>
      <c r="E8402" s="51" t="str">
        <f>IFERROR(VLOOKUP(B8402,总表!A:D,3,0),"-")</f>
        <v>马甲搭配T恤</v>
      </c>
      <c r="F8402" s="51" t="str">
        <f t="shared" si="526"/>
        <v>马甲搭配T恤</v>
      </c>
      <c r="H8402" s="51" t="str">
        <f>IF(IFERROR(VLOOKUP(B8402,总表!A:D,4,0),"露易")=0," ",IFERROR(VLOOKUP(B8402,总表!A:D,4,0),"-"))</f>
        <v>红色</v>
      </c>
      <c r="I8402" s="51" t="str">
        <f t="shared" si="527"/>
        <v>红色</v>
      </c>
    </row>
    <row r="8403" spans="1:9">
      <c r="A8403" s="6">
        <v>8402</v>
      </c>
      <c r="B8403" s="47" t="str">
        <f t="shared" si="524"/>
        <v>000020D2</v>
      </c>
      <c r="C8403" s="47" t="str">
        <f>IFERROR(VLOOKUP(B8403,总表!A:B,2,0),"-")</f>
        <v>上衣</v>
      </c>
      <c r="D8403" s="6" t="str">
        <f t="shared" si="525"/>
        <v>上衣</v>
      </c>
      <c r="E8403" s="51" t="str">
        <f>IFERROR(VLOOKUP(B8403,总表!A:D,3,0),"-")</f>
        <v>马甲搭配T恤</v>
      </c>
      <c r="F8403" s="51" t="str">
        <f t="shared" si="526"/>
        <v>马甲搭配T恤</v>
      </c>
      <c r="H8403" s="6" t="str">
        <f>IF(IFERROR(VLOOKUP(B8403,总表!A:D,4,0),"露易")=0," ",IFERROR(VLOOKUP(B8403,总表!A:D,4,0),"-"))</f>
        <v>灰色</v>
      </c>
      <c r="I8403" s="6" t="str">
        <f t="shared" si="527"/>
        <v>灰色</v>
      </c>
    </row>
    <row r="8404" spans="1:9">
      <c r="A8404" s="6">
        <v>8403</v>
      </c>
      <c r="B8404" s="47" t="str">
        <f t="shared" si="524"/>
        <v>000020D3</v>
      </c>
      <c r="C8404" s="47" t="str">
        <f>IFERROR(VLOOKUP(B8404,总表!A:B,2,0),"-")</f>
        <v>上衣</v>
      </c>
      <c r="D8404" s="6" t="str">
        <f t="shared" si="525"/>
        <v>上衣</v>
      </c>
      <c r="E8404" s="6" t="str">
        <f>IFERROR(VLOOKUP(B8404,总表!A:D,3,0),"-")</f>
        <v>英文字母T恤</v>
      </c>
      <c r="F8404" s="6" t="str">
        <f t="shared" si="526"/>
        <v>英文字母T恤</v>
      </c>
      <c r="H8404" s="6" t="str">
        <f>IF(IFERROR(VLOOKUP(B8404,总表!A:D,4,0),"露易")=0," ",IFERROR(VLOOKUP(B8404,总表!A:D,4,0),"-"))</f>
        <v>白色</v>
      </c>
      <c r="I8404" s="6" t="str">
        <f t="shared" si="527"/>
        <v>白色</v>
      </c>
    </row>
    <row r="8405" spans="1:9">
      <c r="A8405" s="6">
        <v>8404</v>
      </c>
      <c r="B8405" s="47" t="str">
        <f t="shared" si="524"/>
        <v>000020D4</v>
      </c>
      <c r="C8405" s="47" t="str">
        <f>IFERROR(VLOOKUP(B8405,总表!A:B,2,0),"-")</f>
        <v>上衣</v>
      </c>
      <c r="D8405" s="6" t="str">
        <f t="shared" si="525"/>
        <v>上衣</v>
      </c>
      <c r="E8405" s="6" t="str">
        <f>IFERROR(VLOOKUP(B8405,总表!A:D,3,0),"-")</f>
        <v>英文字母T恤</v>
      </c>
      <c r="F8405" s="6" t="str">
        <f t="shared" si="526"/>
        <v>英文字母T恤</v>
      </c>
      <c r="H8405" s="51" t="str">
        <f>IF(IFERROR(VLOOKUP(B8405,总表!A:D,4,0),"露易")=0," ",IFERROR(VLOOKUP(B8405,总表!A:D,4,0),"-"))</f>
        <v>红色</v>
      </c>
      <c r="I8405" s="51" t="str">
        <f t="shared" si="527"/>
        <v>红色</v>
      </c>
    </row>
    <row r="8406" spans="1:9">
      <c r="A8406" s="6">
        <v>8405</v>
      </c>
      <c r="B8406" s="47" t="str">
        <f t="shared" si="524"/>
        <v>000020D5</v>
      </c>
      <c r="C8406" s="47" t="str">
        <f>IFERROR(VLOOKUP(B8406,总表!A:B,2,0),"-")</f>
        <v>上衣</v>
      </c>
      <c r="D8406" s="6" t="str">
        <f t="shared" si="525"/>
        <v>上衣</v>
      </c>
      <c r="E8406" s="51" t="str">
        <f>IFERROR(VLOOKUP(B8406,总表!A:D,3,0),"-")</f>
        <v>绑腰衬衫</v>
      </c>
      <c r="F8406" s="51" t="str">
        <f t="shared" si="526"/>
        <v>绑腰衬衫</v>
      </c>
      <c r="H8406" s="51" t="str">
        <f>IF(IFERROR(VLOOKUP(B8406,总表!A:D,4,0),"露易")=0," ",IFERROR(VLOOKUP(B8406,总表!A:D,4,0),"-"))</f>
        <v>蓝色</v>
      </c>
      <c r="I8406" s="51" t="str">
        <f t="shared" si="527"/>
        <v>蓝色</v>
      </c>
    </row>
    <row r="8407" spans="1:9">
      <c r="A8407" s="6">
        <v>8406</v>
      </c>
      <c r="B8407" s="47" t="str">
        <f t="shared" si="524"/>
        <v>000020D6</v>
      </c>
      <c r="C8407" s="47" t="str">
        <f>IFERROR(VLOOKUP(B8407,总表!A:B,2,0),"-")</f>
        <v>上衣</v>
      </c>
      <c r="D8407" s="6" t="str">
        <f t="shared" si="525"/>
        <v>上衣</v>
      </c>
      <c r="E8407" s="51" t="str">
        <f>IFERROR(VLOOKUP(B8407,总表!A:D,3,0),"-")</f>
        <v>绑腰衬衫</v>
      </c>
      <c r="F8407" s="51" t="str">
        <f t="shared" si="526"/>
        <v>绑腰衬衫</v>
      </c>
      <c r="H8407" s="51" t="str">
        <f>IF(IFERROR(VLOOKUP(B8407,总表!A:D,4,0),"露易")=0," ",IFERROR(VLOOKUP(B8407,总表!A:D,4,0),"-"))</f>
        <v>红色</v>
      </c>
      <c r="I8407" s="51" t="str">
        <f t="shared" si="527"/>
        <v>红色</v>
      </c>
    </row>
    <row r="8408" spans="1:9">
      <c r="A8408" s="6">
        <v>8407</v>
      </c>
      <c r="B8408" s="47" t="str">
        <f t="shared" si="524"/>
        <v>000020D7</v>
      </c>
      <c r="C8408" s="47" t="str">
        <f>IFERROR(VLOOKUP(B8408,总表!A:B,2,0),"-")</f>
        <v>上衣</v>
      </c>
      <c r="D8408" s="6" t="str">
        <f t="shared" si="525"/>
        <v>上衣</v>
      </c>
      <c r="E8408" s="51" t="str">
        <f>IFERROR(VLOOKUP(B8408,总表!A:D,3,0),"-")</f>
        <v>连耳机上衣</v>
      </c>
      <c r="F8408" s="51" t="str">
        <f t="shared" si="526"/>
        <v>连耳机上衣</v>
      </c>
      <c r="H8408" s="51" t="str">
        <f>IF(IFERROR(VLOOKUP(B8408,总表!A:D,4,0),"露易")=0," ",IFERROR(VLOOKUP(B8408,总表!A:D,4,0),"-"))</f>
        <v>绿色</v>
      </c>
      <c r="I8408" s="51" t="str">
        <f t="shared" si="527"/>
        <v>绿色</v>
      </c>
    </row>
    <row r="8409" spans="1:9">
      <c r="A8409" s="6">
        <v>8408</v>
      </c>
      <c r="B8409" s="47" t="str">
        <f t="shared" si="524"/>
        <v>000020D8</v>
      </c>
      <c r="C8409" s="47" t="str">
        <f>IFERROR(VLOOKUP(B8409,总表!A:B,2,0),"-")</f>
        <v>上衣</v>
      </c>
      <c r="D8409" s="6" t="str">
        <f t="shared" si="525"/>
        <v>上衣</v>
      </c>
      <c r="E8409" s="51" t="str">
        <f>IFERROR(VLOOKUP(B8409,总表!A:D,3,0),"-")</f>
        <v>连耳机上衣</v>
      </c>
      <c r="F8409" s="51" t="str">
        <f t="shared" si="526"/>
        <v>连耳机上衣</v>
      </c>
      <c r="H8409" s="51" t="str">
        <f>IF(IFERROR(VLOOKUP(B8409,总表!A:D,4,0),"露易")=0," ",IFERROR(VLOOKUP(B8409,总表!A:D,4,0),"-"))</f>
        <v>蓝色</v>
      </c>
      <c r="I8409" s="51" t="str">
        <f t="shared" si="527"/>
        <v>蓝色</v>
      </c>
    </row>
    <row r="8410" spans="1:9">
      <c r="A8410" s="6">
        <v>8409</v>
      </c>
      <c r="B8410" s="47" t="str">
        <f t="shared" si="524"/>
        <v>000020D9</v>
      </c>
      <c r="C8410" s="47" t="str">
        <f>IFERROR(VLOOKUP(B8410,总表!A:B,2,0),"-")</f>
        <v>上衣</v>
      </c>
      <c r="D8410" s="6" t="str">
        <f t="shared" si="525"/>
        <v>上衣</v>
      </c>
      <c r="E8410" s="51" t="str">
        <f>IFERROR(VLOOKUP(B8410,总表!A:D,3,0),"-")</f>
        <v>连耳机上衣</v>
      </c>
      <c r="F8410" s="51" t="str">
        <f t="shared" si="526"/>
        <v>连耳机上衣</v>
      </c>
      <c r="H8410" s="6" t="str">
        <f>IF(IFERROR(VLOOKUP(B8410,总表!A:D,4,0),"露易")=0," ",IFERROR(VLOOKUP(B8410,总表!A:D,4,0),"-"))</f>
        <v>黄色</v>
      </c>
      <c r="I8410" s="6" t="str">
        <f t="shared" si="527"/>
        <v>黄色</v>
      </c>
    </row>
    <row r="8411" spans="1:9">
      <c r="A8411" s="6">
        <v>8410</v>
      </c>
      <c r="B8411" s="47" t="str">
        <f t="shared" si="524"/>
        <v>000020DA</v>
      </c>
      <c r="C8411" s="47" t="str">
        <f>IFERROR(VLOOKUP(B8411,总表!A:B,2,0),"-")</f>
        <v>上衣</v>
      </c>
      <c r="D8411" s="6" t="str">
        <f t="shared" si="525"/>
        <v>上衣</v>
      </c>
      <c r="E8411" s="6" t="str">
        <f>IFERROR(VLOOKUP(B8411,总表!A:D,3,0),"-")</f>
        <v>音乐节上装</v>
      </c>
      <c r="F8411" s="6" t="str">
        <f t="shared" si="526"/>
        <v>音乐节上装</v>
      </c>
      <c r="H8411" s="51" t="str">
        <f>IF(IFERROR(VLOOKUP(B8411,总表!A:D,4,0),"露易")=0," ",IFERROR(VLOOKUP(B8411,总表!A:D,4,0),"-"))</f>
        <v>红色</v>
      </c>
      <c r="I8411" s="51" t="str">
        <f t="shared" si="527"/>
        <v>红色</v>
      </c>
    </row>
    <row r="8412" spans="1:9">
      <c r="A8412" s="6">
        <v>8411</v>
      </c>
      <c r="B8412" s="47" t="str">
        <f t="shared" si="524"/>
        <v>000020DB</v>
      </c>
      <c r="C8412" s="47" t="str">
        <f>IFERROR(VLOOKUP(B8412,总表!A:B,2,0),"-")</f>
        <v>上衣</v>
      </c>
      <c r="D8412" s="6" t="str">
        <f t="shared" si="525"/>
        <v>上衣</v>
      </c>
      <c r="E8412" s="6" t="str">
        <f>IFERROR(VLOOKUP(B8412,总表!A:D,3,0),"-")</f>
        <v>音乐节上装</v>
      </c>
      <c r="F8412" s="6" t="str">
        <f t="shared" si="526"/>
        <v>音乐节上装</v>
      </c>
      <c r="H8412" s="6" t="str">
        <f>IF(IFERROR(VLOOKUP(B8412,总表!A:D,4,0),"露易")=0," ",IFERROR(VLOOKUP(B8412,总表!A:D,4,0),"-"))</f>
        <v>紫色</v>
      </c>
      <c r="I8412" s="6" t="str">
        <f t="shared" si="527"/>
        <v>紫色</v>
      </c>
    </row>
    <row r="8413" spans="1:9">
      <c r="A8413" s="6">
        <v>8412</v>
      </c>
      <c r="B8413" s="47" t="str">
        <f t="shared" si="524"/>
        <v>000020DC</v>
      </c>
      <c r="C8413" s="47" t="str">
        <f>IFERROR(VLOOKUP(B8413,总表!A:B,2,0),"-")</f>
        <v>上衣</v>
      </c>
      <c r="D8413" s="6" t="str">
        <f t="shared" si="525"/>
        <v>上衣</v>
      </c>
      <c r="E8413" s="6" t="str">
        <f>IFERROR(VLOOKUP(B8413,总表!A:D,3,0),"-")</f>
        <v>音乐节上装</v>
      </c>
      <c r="F8413" s="6" t="str">
        <f t="shared" si="526"/>
        <v>音乐节上装</v>
      </c>
      <c r="H8413" s="6" t="str">
        <f>IF(IFERROR(VLOOKUP(B8413,总表!A:D,4,0),"露易")=0," ",IFERROR(VLOOKUP(B8413,总表!A:D,4,0),"-"))</f>
        <v>浅蓝色</v>
      </c>
      <c r="I8413" s="6" t="str">
        <f t="shared" si="527"/>
        <v>浅蓝色</v>
      </c>
    </row>
    <row r="8414" spans="1:9">
      <c r="A8414" s="6">
        <v>8413</v>
      </c>
      <c r="B8414" s="47" t="str">
        <f t="shared" si="524"/>
        <v>000020DD</v>
      </c>
      <c r="C8414" s="47" t="str">
        <f>IFERROR(VLOOKUP(B8414,总表!A:B,2,0),"-")</f>
        <v>上衣</v>
      </c>
      <c r="D8414" s="6" t="str">
        <f t="shared" si="525"/>
        <v>上衣</v>
      </c>
      <c r="E8414" s="6" t="str">
        <f>IFERROR(VLOOKUP(B8414,总表!A:D,3,0),"-")</f>
        <v>工作人员制服</v>
      </c>
      <c r="F8414" s="6" t="str">
        <f t="shared" si="526"/>
        <v>工作人员制服</v>
      </c>
      <c r="H8414" s="6" t="str">
        <f>IF(IFERROR(VLOOKUP(B8414,总表!A:D,4,0),"露易")=0," ",IFERROR(VLOOKUP(B8414,总表!A:D,4,0),"-"))</f>
        <v>黄色</v>
      </c>
      <c r="I8414" s="6" t="str">
        <f t="shared" si="527"/>
        <v>黄色</v>
      </c>
    </row>
    <row r="8415" spans="1:9">
      <c r="A8415" s="6">
        <v>8414</v>
      </c>
      <c r="B8415" s="47" t="str">
        <f t="shared" si="524"/>
        <v>000020DE</v>
      </c>
      <c r="C8415" s="47" t="str">
        <f>IFERROR(VLOOKUP(B8415,总表!A:B,2,0),"-")</f>
        <v>上衣</v>
      </c>
      <c r="D8415" s="6" t="str">
        <f t="shared" si="525"/>
        <v>上衣</v>
      </c>
      <c r="E8415" s="6" t="str">
        <f>IFERROR(VLOOKUP(B8415,总表!A:D,3,0),"-")</f>
        <v>工作人员制服</v>
      </c>
      <c r="F8415" s="6" t="str">
        <f t="shared" si="526"/>
        <v>工作人员制服</v>
      </c>
      <c r="H8415" s="6" t="str">
        <f>IF(IFERROR(VLOOKUP(B8415,总表!A:D,4,0),"露易")=0," ",IFERROR(VLOOKUP(B8415,总表!A:D,4,0),"-"))</f>
        <v>粉红</v>
      </c>
      <c r="I8415" s="6" t="str">
        <f t="shared" si="527"/>
        <v>粉红</v>
      </c>
    </row>
    <row r="8416" spans="1:9">
      <c r="A8416" s="6">
        <v>8415</v>
      </c>
      <c r="B8416" s="47" t="str">
        <f t="shared" si="524"/>
        <v>000020DF</v>
      </c>
      <c r="C8416" s="50" t="str">
        <f>IFERROR(VLOOKUP(B8416,总表!A:B,2,0),"-")</f>
        <v>摆设类</v>
      </c>
      <c r="D8416" s="51" t="str">
        <f t="shared" si="525"/>
        <v>摆设类</v>
      </c>
      <c r="E8416" s="6" t="str">
        <f>IFERROR(VLOOKUP(B8416,总表!A:D,3,0),"-")</f>
        <v>中式灯笼</v>
      </c>
      <c r="F8416" s="6" t="str">
        <f t="shared" si="526"/>
        <v>中式灯笼</v>
      </c>
      <c r="H8416" s="6" t="str">
        <f>IF(IFERROR(VLOOKUP(B8416,总表!A:D,4,0),"露易")=0," ",IFERROR(VLOOKUP(B8416,总表!A:D,4,0),"-"))</f>
        <v> </v>
      </c>
      <c r="I8416" s="6" t="str">
        <f t="shared" si="527"/>
        <v> </v>
      </c>
    </row>
    <row r="8417" spans="1:9">
      <c r="A8417" s="6">
        <v>8416</v>
      </c>
      <c r="B8417" s="47" t="str">
        <f t="shared" si="524"/>
        <v>000020E0</v>
      </c>
      <c r="C8417" s="47" t="str">
        <f>IFERROR(VLOOKUP(B8417,总表!A:B,2,0),"-")</f>
        <v>-</v>
      </c>
      <c r="D8417" s="6" t="str">
        <f t="shared" si="525"/>
        <v>-</v>
      </c>
      <c r="E8417" s="6" t="str">
        <f>IFERROR(VLOOKUP(B8417,总表!A:D,3,0),"-")</f>
        <v>-</v>
      </c>
      <c r="F8417" s="6" t="str">
        <f t="shared" si="526"/>
        <v>-</v>
      </c>
      <c r="H8417" s="6" t="str">
        <f>IF(IFERROR(VLOOKUP(B8417,总表!A:D,4,0),"露易")=0," ",IFERROR(VLOOKUP(B8417,总表!A:D,4,0),"-"))</f>
        <v>-</v>
      </c>
      <c r="I8417" s="6" t="str">
        <f t="shared" si="527"/>
        <v>-</v>
      </c>
    </row>
    <row r="8418" spans="1:9">
      <c r="A8418" s="6">
        <v>8417</v>
      </c>
      <c r="B8418" s="47" t="str">
        <f t="shared" si="524"/>
        <v>000020E1</v>
      </c>
      <c r="C8418" s="50" t="str">
        <f>IFERROR(VLOOKUP(B8418,总表!A:B,2,0),"-")</f>
        <v>摆设类</v>
      </c>
      <c r="D8418" s="51" t="str">
        <f t="shared" si="525"/>
        <v>摆设类</v>
      </c>
      <c r="E8418" s="6" t="str">
        <f>IFERROR(VLOOKUP(B8418,总表!A:D,3,0),"-")</f>
        <v>壁挂式工具挂钩</v>
      </c>
      <c r="F8418" s="6" t="str">
        <f t="shared" si="526"/>
        <v>壁挂式工具挂钩</v>
      </c>
      <c r="H8418" s="6" t="str">
        <f>IF(IFERROR(VLOOKUP(B8418,总表!A:D,4,0),"露易")=0," ",IFERROR(VLOOKUP(B8418,总表!A:D,4,0),"-"))</f>
        <v> </v>
      </c>
      <c r="I8418" s="6" t="str">
        <f t="shared" si="527"/>
        <v> </v>
      </c>
    </row>
    <row r="8419" spans="1:9">
      <c r="A8419" s="6">
        <v>8418</v>
      </c>
      <c r="B8419" s="47" t="str">
        <f t="shared" si="524"/>
        <v>000020E2</v>
      </c>
      <c r="C8419" s="50" t="str">
        <f>IFERROR(VLOOKUP(B8419,总表!A:B,2,0),"-")</f>
        <v>摆设类</v>
      </c>
      <c r="D8419" s="51" t="str">
        <f t="shared" si="525"/>
        <v>摆设类</v>
      </c>
      <c r="E8419" s="6" t="str">
        <f>IFERROR(VLOOKUP(B8419,总表!A:D,3,0),"-")</f>
        <v>香氛机</v>
      </c>
      <c r="F8419" s="6" t="str">
        <f t="shared" si="526"/>
        <v>香氛机</v>
      </c>
      <c r="H8419" s="6" t="str">
        <f>IF(IFERROR(VLOOKUP(B8419,总表!A:D,4,0),"露易")=0," ",IFERROR(VLOOKUP(B8419,总表!A:D,4,0),"-"))</f>
        <v> </v>
      </c>
      <c r="I8419" s="6" t="str">
        <f t="shared" si="527"/>
        <v> </v>
      </c>
    </row>
    <row r="8420" spans="1:9">
      <c r="A8420" s="6">
        <v>8419</v>
      </c>
      <c r="B8420" s="47" t="str">
        <f t="shared" si="524"/>
        <v>000020E3</v>
      </c>
      <c r="C8420" s="50" t="str">
        <f>IFERROR(VLOOKUP(B8420,总表!A:B,2,0),"-")</f>
        <v>摆设类</v>
      </c>
      <c r="D8420" s="51" t="str">
        <f t="shared" si="525"/>
        <v>摆设类</v>
      </c>
      <c r="E8420" s="6" t="str">
        <f>IFERROR(VLOOKUP(B8420,总表!A:D,3,0),"-")</f>
        <v>园艺推车</v>
      </c>
      <c r="F8420" s="6" t="str">
        <f t="shared" si="526"/>
        <v>园艺推车</v>
      </c>
      <c r="H8420" s="6" t="str">
        <f>IF(IFERROR(VLOOKUP(B8420,总表!A:D,4,0),"露易")=0," ",IFERROR(VLOOKUP(B8420,总表!A:D,4,0),"-"))</f>
        <v> </v>
      </c>
      <c r="I8420" s="6" t="str">
        <f t="shared" si="527"/>
        <v> </v>
      </c>
    </row>
    <row r="8421" spans="1:9">
      <c r="A8421" s="6">
        <v>8420</v>
      </c>
      <c r="B8421" s="47" t="str">
        <f t="shared" si="524"/>
        <v>000020E4</v>
      </c>
      <c r="C8421" s="47" t="str">
        <f>IFERROR(VLOOKUP(B8421,总表!A:B,2,0),"-")</f>
        <v>上衣</v>
      </c>
      <c r="D8421" s="6" t="str">
        <f t="shared" si="525"/>
        <v>上衣</v>
      </c>
      <c r="E8421" s="6" t="str">
        <f>IFERROR(VLOOKUP(B8421,总表!A:D,3,0),"-")</f>
        <v>迷彩上衣</v>
      </c>
      <c r="F8421" s="6" t="str">
        <f t="shared" si="526"/>
        <v>迷彩上衣</v>
      </c>
      <c r="H8421" s="6" t="str">
        <f>IF(IFERROR(VLOOKUP(B8421,总表!A:D,4,0),"露易")=0," ",IFERROR(VLOOKUP(B8421,总表!A:D,4,0),"-"))</f>
        <v>卡其色</v>
      </c>
      <c r="I8421" s="6" t="str">
        <f t="shared" si="527"/>
        <v>卡其色</v>
      </c>
    </row>
    <row r="8422" spans="1:9">
      <c r="A8422" s="6">
        <v>8421</v>
      </c>
      <c r="B8422" s="47" t="str">
        <f t="shared" si="524"/>
        <v>000020E5</v>
      </c>
      <c r="C8422" s="47" t="str">
        <f>IFERROR(VLOOKUP(B8422,总表!A:B,2,0),"-")</f>
        <v>上衣</v>
      </c>
      <c r="D8422" s="6" t="str">
        <f t="shared" si="525"/>
        <v>上衣</v>
      </c>
      <c r="E8422" s="6" t="str">
        <f>IFERROR(VLOOKUP(B8422,总表!A:D,3,0),"-")</f>
        <v>迷彩上衣</v>
      </c>
      <c r="F8422" s="6" t="str">
        <f t="shared" si="526"/>
        <v>迷彩上衣</v>
      </c>
      <c r="H8422" s="6" t="str">
        <f>IF(IFERROR(VLOOKUP(B8422,总表!A:D,4,0),"露易")=0," ",IFERROR(VLOOKUP(B8422,总表!A:D,4,0),"-"))</f>
        <v>粉红</v>
      </c>
      <c r="I8422" s="6" t="str">
        <f t="shared" si="527"/>
        <v>粉红</v>
      </c>
    </row>
    <row r="8423" spans="1:9">
      <c r="A8423" s="6">
        <v>8422</v>
      </c>
      <c r="B8423" s="47" t="str">
        <f t="shared" si="524"/>
        <v>000020E6</v>
      </c>
      <c r="C8423" s="47" t="str">
        <f>IFERROR(VLOOKUP(B8423,总表!A:B,2,0),"-")</f>
        <v>上衣</v>
      </c>
      <c r="D8423" s="6" t="str">
        <f t="shared" si="525"/>
        <v>上衣</v>
      </c>
      <c r="E8423" s="6" t="str">
        <f>IFERROR(VLOOKUP(B8423,总表!A:D,3,0),"-")</f>
        <v>迷彩上衣</v>
      </c>
      <c r="F8423" s="6" t="str">
        <f t="shared" si="526"/>
        <v>迷彩上衣</v>
      </c>
      <c r="H8423" s="6" t="str">
        <f>IF(IFERROR(VLOOKUP(B8423,总表!A:D,4,0),"露易")=0," ",IFERROR(VLOOKUP(B8423,总表!A:D,4,0),"-"))</f>
        <v>灰色</v>
      </c>
      <c r="I8423" s="6" t="str">
        <f t="shared" si="527"/>
        <v>灰色</v>
      </c>
    </row>
    <row r="8424" spans="1:9">
      <c r="A8424" s="6">
        <v>8423</v>
      </c>
      <c r="B8424" s="47" t="str">
        <f t="shared" si="524"/>
        <v>000020E7</v>
      </c>
      <c r="C8424" s="47" t="str">
        <f>IFERROR(VLOOKUP(B8424,总表!A:B,2,0),"-")</f>
        <v>上衣</v>
      </c>
      <c r="D8424" s="6" t="str">
        <f t="shared" si="525"/>
        <v>上衣</v>
      </c>
      <c r="E8424" s="6" t="str">
        <f>IFERROR(VLOOKUP(B8424,总表!A:D,3,0),"-")</f>
        <v>迷彩上衣</v>
      </c>
      <c r="F8424" s="6" t="str">
        <f t="shared" si="526"/>
        <v>迷彩上衣</v>
      </c>
      <c r="H8424" s="51" t="str">
        <f>IF(IFERROR(VLOOKUP(B8424,总表!A:D,4,0),"露易")=0," ",IFERROR(VLOOKUP(B8424,总表!A:D,4,0),"-"))</f>
        <v>蓝色</v>
      </c>
      <c r="I8424" s="51" t="str">
        <f t="shared" si="527"/>
        <v>蓝色</v>
      </c>
    </row>
    <row r="8425" spans="1:9">
      <c r="A8425" s="6">
        <v>8424</v>
      </c>
      <c r="B8425" s="47" t="str">
        <f t="shared" si="524"/>
        <v>000020E8</v>
      </c>
      <c r="C8425" s="47" t="str">
        <f>IFERROR(VLOOKUP(B8425,总表!A:B,2,0),"-")</f>
        <v>上衣</v>
      </c>
      <c r="D8425" s="6" t="str">
        <f t="shared" si="525"/>
        <v>上衣</v>
      </c>
      <c r="E8425" s="51" t="str">
        <f>IFERROR(VLOOKUP(B8425,总表!A:D,3,0),"-")</f>
        <v>汉字T恤</v>
      </c>
      <c r="F8425" s="51" t="str">
        <f t="shared" si="526"/>
        <v>汉字T恤</v>
      </c>
      <c r="H8425" s="6" t="str">
        <f>IF(IFERROR(VLOOKUP(B8425,总表!A:D,4,0),"露易")=0," ",IFERROR(VLOOKUP(B8425,总表!A:D,4,0),"-"))</f>
        <v>粉红</v>
      </c>
      <c r="I8425" s="6" t="str">
        <f t="shared" si="527"/>
        <v>粉红</v>
      </c>
    </row>
    <row r="8426" spans="1:9">
      <c r="A8426" s="6">
        <v>8425</v>
      </c>
      <c r="B8426" s="47" t="str">
        <f t="shared" si="524"/>
        <v>000020E9</v>
      </c>
      <c r="C8426" s="47" t="str">
        <f>IFERROR(VLOOKUP(B8426,总表!A:B,2,0),"-")</f>
        <v>上衣</v>
      </c>
      <c r="D8426" s="6" t="str">
        <f t="shared" si="525"/>
        <v>上衣</v>
      </c>
      <c r="E8426" s="51" t="str">
        <f>IFERROR(VLOOKUP(B8426,总表!A:D,3,0),"-")</f>
        <v>汉字T恤</v>
      </c>
      <c r="F8426" s="51" t="str">
        <f t="shared" si="526"/>
        <v>汉字T恤</v>
      </c>
      <c r="H8426" s="51" t="str">
        <f>IF(IFERROR(VLOOKUP(B8426,总表!A:D,4,0),"露易")=0," ",IFERROR(VLOOKUP(B8426,总表!A:D,4,0),"-"))</f>
        <v>蓝色</v>
      </c>
      <c r="I8426" s="51" t="str">
        <f t="shared" si="527"/>
        <v>蓝色</v>
      </c>
    </row>
    <row r="8427" spans="1:9">
      <c r="A8427" s="6">
        <v>8426</v>
      </c>
      <c r="B8427" s="47" t="str">
        <f t="shared" si="524"/>
        <v>000020EA</v>
      </c>
      <c r="C8427" s="47" t="str">
        <f>IFERROR(VLOOKUP(B8427,总表!A:B,2,0),"-")</f>
        <v>上衣</v>
      </c>
      <c r="D8427" s="6" t="str">
        <f t="shared" si="525"/>
        <v>上衣</v>
      </c>
      <c r="E8427" s="51" t="str">
        <f>IFERROR(VLOOKUP(B8427,总表!A:D,3,0),"-")</f>
        <v>汉字T恤</v>
      </c>
      <c r="F8427" s="51" t="str">
        <f t="shared" si="526"/>
        <v>汉字T恤</v>
      </c>
      <c r="H8427" s="6" t="str">
        <f>IF(IFERROR(VLOOKUP(B8427,总表!A:D,4,0),"露易")=0," ",IFERROR(VLOOKUP(B8427,总表!A:D,4,0),"-"))</f>
        <v>黑色</v>
      </c>
      <c r="I8427" s="6" t="str">
        <f t="shared" si="527"/>
        <v>黑色</v>
      </c>
    </row>
    <row r="8428" spans="1:9">
      <c r="A8428" s="6">
        <v>8427</v>
      </c>
      <c r="B8428" s="47" t="str">
        <f t="shared" si="524"/>
        <v>000020EB</v>
      </c>
      <c r="C8428" s="47" t="str">
        <f>IFERROR(VLOOKUP(B8428,总表!A:B,2,0),"-")</f>
        <v>上衣</v>
      </c>
      <c r="D8428" s="6" t="str">
        <f t="shared" si="525"/>
        <v>上衣</v>
      </c>
      <c r="E8428" s="6" t="str">
        <f>IFERROR(VLOOKUP(B8428,总表!A:D,3,0),"-")</f>
        <v>大围巾T恤</v>
      </c>
      <c r="F8428" s="6" t="str">
        <f t="shared" si="526"/>
        <v>大围巾T恤</v>
      </c>
      <c r="H8428" s="6" t="str">
        <f>IF(IFERROR(VLOOKUP(B8428,总表!A:D,4,0),"露易")=0," ",IFERROR(VLOOKUP(B8428,总表!A:D,4,0),"-"))</f>
        <v>粉红</v>
      </c>
      <c r="I8428" s="6" t="str">
        <f t="shared" si="527"/>
        <v>粉红</v>
      </c>
    </row>
    <row r="8429" spans="1:9">
      <c r="A8429" s="6">
        <v>8428</v>
      </c>
      <c r="B8429" s="47" t="str">
        <f t="shared" si="524"/>
        <v>000020EC</v>
      </c>
      <c r="C8429" s="47" t="str">
        <f>IFERROR(VLOOKUP(B8429,总表!A:B,2,0),"-")</f>
        <v>上衣</v>
      </c>
      <c r="D8429" s="6" t="str">
        <f t="shared" si="525"/>
        <v>上衣</v>
      </c>
      <c r="E8429" s="6" t="str">
        <f>IFERROR(VLOOKUP(B8429,总表!A:D,3,0),"-")</f>
        <v>大围巾T恤</v>
      </c>
      <c r="F8429" s="6" t="str">
        <f t="shared" si="526"/>
        <v>大围巾T恤</v>
      </c>
      <c r="H8429" s="6" t="str">
        <f>IF(IFERROR(VLOOKUP(B8429,总表!A:D,4,0),"露易")=0," ",IFERROR(VLOOKUP(B8429,总表!A:D,4,0),"-"))</f>
        <v>灰色</v>
      </c>
      <c r="I8429" s="6" t="str">
        <f t="shared" si="527"/>
        <v>灰色</v>
      </c>
    </row>
    <row r="8430" spans="1:9">
      <c r="A8430" s="6">
        <v>8429</v>
      </c>
      <c r="B8430" s="47" t="str">
        <f t="shared" si="524"/>
        <v>000020ED</v>
      </c>
      <c r="C8430" s="47" t="str">
        <f>IFERROR(VLOOKUP(B8430,总表!A:B,2,0),"-")</f>
        <v>上衣</v>
      </c>
      <c r="D8430" s="6" t="str">
        <f t="shared" si="525"/>
        <v>上衣</v>
      </c>
      <c r="E8430" s="51" t="str">
        <f>IFERROR(VLOOKUP(B8430,总表!A:D,3,0),"-")</f>
        <v>烫金图案T恤</v>
      </c>
      <c r="F8430" s="51" t="str">
        <f t="shared" si="526"/>
        <v>烫金图案T恤</v>
      </c>
      <c r="H8430" s="6" t="str">
        <f>IF(IFERROR(VLOOKUP(B8430,总表!A:D,4,0),"露易")=0," ",IFERROR(VLOOKUP(B8430,总表!A:D,4,0),"-"))</f>
        <v>白色</v>
      </c>
      <c r="I8430" s="6" t="str">
        <f t="shared" si="527"/>
        <v>白色</v>
      </c>
    </row>
    <row r="8431" spans="1:9">
      <c r="A8431" s="6">
        <v>8430</v>
      </c>
      <c r="B8431" s="47" t="str">
        <f t="shared" si="524"/>
        <v>000020EE</v>
      </c>
      <c r="C8431" s="47" t="str">
        <f>IFERROR(VLOOKUP(B8431,总表!A:B,2,0),"-")</f>
        <v>上衣</v>
      </c>
      <c r="D8431" s="6" t="str">
        <f t="shared" si="525"/>
        <v>上衣</v>
      </c>
      <c r="E8431" s="6" t="str">
        <f>IFERROR(VLOOKUP(B8431,总表!A:D,3,0),"-")</f>
        <v>迷幻猫咪上衣</v>
      </c>
      <c r="F8431" s="6" t="str">
        <f t="shared" si="526"/>
        <v>迷幻猫咪上衣</v>
      </c>
      <c r="H8431" s="51" t="str">
        <f>IF(IFERROR(VLOOKUP(B8431,总表!A:D,4,0),"露易")=0," ",IFERROR(VLOOKUP(B8431,总表!A:D,4,0),"-"))</f>
        <v>蓝色</v>
      </c>
      <c r="I8431" s="51" t="str">
        <f t="shared" si="527"/>
        <v>蓝色</v>
      </c>
    </row>
    <row r="8432" spans="1:9">
      <c r="A8432" s="6">
        <v>8431</v>
      </c>
      <c r="B8432" s="47" t="str">
        <f t="shared" si="524"/>
        <v>000020EF</v>
      </c>
      <c r="C8432" s="47" t="str">
        <f>IFERROR(VLOOKUP(B8432,总表!A:B,2,0),"-")</f>
        <v>上衣</v>
      </c>
      <c r="D8432" s="6" t="str">
        <f t="shared" si="525"/>
        <v>上衣</v>
      </c>
      <c r="E8432" s="6" t="str">
        <f>IFERROR(VLOOKUP(B8432,总表!A:D,3,0),"-")</f>
        <v>迷幻猫咪上衣</v>
      </c>
      <c r="F8432" s="6" t="str">
        <f t="shared" si="526"/>
        <v>迷幻猫咪上衣</v>
      </c>
      <c r="H8432" s="51" t="str">
        <f>IF(IFERROR(VLOOKUP(B8432,总表!A:D,4,0),"露易")=0," ",IFERROR(VLOOKUP(B8432,总表!A:D,4,0),"-"))</f>
        <v>绿色</v>
      </c>
      <c r="I8432" s="51" t="str">
        <f t="shared" si="527"/>
        <v>绿色</v>
      </c>
    </row>
    <row r="8433" spans="1:9">
      <c r="A8433" s="6">
        <v>8432</v>
      </c>
      <c r="B8433" s="47" t="str">
        <f t="shared" si="524"/>
        <v>000020F0</v>
      </c>
      <c r="C8433" s="47" t="str">
        <f>IFERROR(VLOOKUP(B8433,总表!A:B,2,0),"-")</f>
        <v>上衣</v>
      </c>
      <c r="D8433" s="6" t="str">
        <f t="shared" si="525"/>
        <v>上衣</v>
      </c>
      <c r="E8433" s="6" t="str">
        <f>IFERROR(VLOOKUP(B8433,总表!A:D,3,0),"-")</f>
        <v>迷幻猫咪上衣</v>
      </c>
      <c r="F8433" s="6" t="str">
        <f t="shared" si="526"/>
        <v>迷幻猫咪上衣</v>
      </c>
      <c r="H8433" s="51" t="str">
        <f>IF(IFERROR(VLOOKUP(B8433,总表!A:D,4,0),"露易")=0," ",IFERROR(VLOOKUP(B8433,总表!A:D,4,0),"-"))</f>
        <v>红色</v>
      </c>
      <c r="I8433" s="51" t="str">
        <f t="shared" si="527"/>
        <v>红色</v>
      </c>
    </row>
    <row r="8434" spans="1:9">
      <c r="A8434" s="6">
        <v>8433</v>
      </c>
      <c r="B8434" s="47" t="str">
        <f t="shared" si="524"/>
        <v>000020F1</v>
      </c>
      <c r="C8434" s="47" t="str">
        <f>IFERROR(VLOOKUP(B8434,总表!A:B,2,0),"-")</f>
        <v>上衣</v>
      </c>
      <c r="D8434" s="6" t="str">
        <f t="shared" si="525"/>
        <v>上衣</v>
      </c>
      <c r="E8434" s="6" t="str">
        <f>IFERROR(VLOOKUP(B8434,总表!A:D,3,0),"-")</f>
        <v>无领大衣</v>
      </c>
      <c r="F8434" s="6" t="str">
        <f t="shared" si="526"/>
        <v>无领大衣</v>
      </c>
      <c r="H8434" s="6" t="str">
        <f>IF(IFERROR(VLOOKUP(B8434,总表!A:D,4,0),"露易")=0," ",IFERROR(VLOOKUP(B8434,总表!A:D,4,0),"-"))</f>
        <v>米色</v>
      </c>
      <c r="I8434" s="6" t="str">
        <f t="shared" si="527"/>
        <v>米色</v>
      </c>
    </row>
    <row r="8435" spans="1:9">
      <c r="A8435" s="6">
        <v>8434</v>
      </c>
      <c r="B8435" s="47" t="str">
        <f t="shared" si="524"/>
        <v>000020F2</v>
      </c>
      <c r="C8435" s="47" t="str">
        <f>IFERROR(VLOOKUP(B8435,总表!A:B,2,0),"-")</f>
        <v>上衣</v>
      </c>
      <c r="D8435" s="6" t="str">
        <f t="shared" si="525"/>
        <v>上衣</v>
      </c>
      <c r="E8435" s="6" t="str">
        <f>IFERROR(VLOOKUP(B8435,总表!A:D,3,0),"-")</f>
        <v>无领大衣</v>
      </c>
      <c r="F8435" s="6" t="str">
        <f t="shared" si="526"/>
        <v>无领大衣</v>
      </c>
      <c r="H8435" s="6" t="str">
        <f>IF(IFERROR(VLOOKUP(B8435,总表!A:D,4,0),"露易")=0," ",IFERROR(VLOOKUP(B8435,总表!A:D,4,0),"-"))</f>
        <v>粉红</v>
      </c>
      <c r="I8435" s="6" t="str">
        <f t="shared" si="527"/>
        <v>粉红</v>
      </c>
    </row>
    <row r="8436" spans="1:9">
      <c r="A8436" s="6">
        <v>8435</v>
      </c>
      <c r="B8436" s="47" t="str">
        <f t="shared" si="524"/>
        <v>000020F3</v>
      </c>
      <c r="C8436" s="47" t="str">
        <f>IFERROR(VLOOKUP(B8436,总表!A:B,2,0),"-")</f>
        <v>上衣</v>
      </c>
      <c r="D8436" s="6" t="str">
        <f t="shared" si="525"/>
        <v>上衣</v>
      </c>
      <c r="E8436" s="6" t="str">
        <f>IFERROR(VLOOKUP(B8436,总表!A:D,3,0),"-")</f>
        <v>切斯特大衣</v>
      </c>
      <c r="F8436" s="6" t="str">
        <f t="shared" si="526"/>
        <v>切斯特大衣</v>
      </c>
      <c r="H8436" s="6" t="str">
        <f>IF(IFERROR(VLOOKUP(B8436,总表!A:D,4,0),"露易")=0," ",IFERROR(VLOOKUP(B8436,总表!A:D,4,0),"-"))</f>
        <v>棕色</v>
      </c>
      <c r="I8436" s="6" t="str">
        <f t="shared" si="527"/>
        <v>棕色</v>
      </c>
    </row>
    <row r="8437" spans="1:9">
      <c r="A8437" s="6">
        <v>8436</v>
      </c>
      <c r="B8437" s="47" t="str">
        <f t="shared" si="524"/>
        <v>000020F4</v>
      </c>
      <c r="C8437" s="47" t="str">
        <f>IFERROR(VLOOKUP(B8437,总表!A:B,2,0),"-")</f>
        <v>上衣</v>
      </c>
      <c r="D8437" s="6" t="str">
        <f t="shared" si="525"/>
        <v>上衣</v>
      </c>
      <c r="E8437" s="6" t="str">
        <f>IFERROR(VLOOKUP(B8437,总表!A:D,3,0),"-")</f>
        <v>切斯特大衣</v>
      </c>
      <c r="F8437" s="6" t="str">
        <f t="shared" si="526"/>
        <v>切斯特大衣</v>
      </c>
      <c r="H8437" s="6" t="str">
        <f>IF(IFERROR(VLOOKUP(B8437,总表!A:D,4,0),"露易")=0," ",IFERROR(VLOOKUP(B8437,总表!A:D,4,0),"-"))</f>
        <v>黑色</v>
      </c>
      <c r="I8437" s="6" t="str">
        <f t="shared" si="527"/>
        <v>黑色</v>
      </c>
    </row>
    <row r="8438" spans="1:9">
      <c r="A8438" s="6">
        <v>8437</v>
      </c>
      <c r="B8438" s="47" t="str">
        <f t="shared" si="524"/>
        <v>000020F5</v>
      </c>
      <c r="C8438" s="47" t="str">
        <f>IFERROR(VLOOKUP(B8438,总表!A:B,2,0),"-")</f>
        <v>上衣</v>
      </c>
      <c r="D8438" s="6" t="str">
        <f t="shared" si="525"/>
        <v>上衣</v>
      </c>
      <c r="E8438" s="6" t="str">
        <f>IFERROR(VLOOKUP(B8438,总表!A:D,3,0),"-")</f>
        <v>切斯特大衣</v>
      </c>
      <c r="F8438" s="6" t="str">
        <f t="shared" si="526"/>
        <v>切斯特大衣</v>
      </c>
      <c r="H8438" s="6" t="str">
        <f>IF(IFERROR(VLOOKUP(B8438,总表!A:D,4,0),"露易")=0," ",IFERROR(VLOOKUP(B8438,总表!A:D,4,0),"-"))</f>
        <v>灰色</v>
      </c>
      <c r="I8438" s="6" t="str">
        <f t="shared" si="527"/>
        <v>灰色</v>
      </c>
    </row>
    <row r="8439" spans="1:9">
      <c r="A8439" s="6">
        <v>8438</v>
      </c>
      <c r="B8439" s="47" t="str">
        <f t="shared" si="524"/>
        <v>000020F6</v>
      </c>
      <c r="C8439" s="47" t="str">
        <f>IFERROR(VLOOKUP(B8439,总表!A:B,2,0),"-")</f>
        <v>上衣</v>
      </c>
      <c r="D8439" s="6" t="str">
        <f t="shared" si="525"/>
        <v>上衣</v>
      </c>
      <c r="E8439" s="6" t="str">
        <f>IFERROR(VLOOKUP(B8439,总表!A:D,3,0),"-")</f>
        <v>格纹切斯特大衣</v>
      </c>
      <c r="F8439" s="6" t="str">
        <f t="shared" si="526"/>
        <v>格纹切斯特大衣</v>
      </c>
      <c r="H8439" s="51" t="str">
        <f>IF(IFERROR(VLOOKUP(B8439,总表!A:D,4,0),"露易")=0," ",IFERROR(VLOOKUP(B8439,总表!A:D,4,0),"-"))</f>
        <v>绿色</v>
      </c>
      <c r="I8439" s="51" t="str">
        <f t="shared" si="527"/>
        <v>绿色</v>
      </c>
    </row>
    <row r="8440" spans="1:9">
      <c r="A8440" s="6">
        <v>8439</v>
      </c>
      <c r="B8440" s="47" t="str">
        <f t="shared" si="524"/>
        <v>000020F7</v>
      </c>
      <c r="C8440" s="47" t="str">
        <f>IFERROR(VLOOKUP(B8440,总表!A:B,2,0),"-")</f>
        <v>上衣</v>
      </c>
      <c r="D8440" s="6" t="str">
        <f t="shared" si="525"/>
        <v>上衣</v>
      </c>
      <c r="E8440" s="6" t="str">
        <f>IFERROR(VLOOKUP(B8440,总表!A:D,3,0),"-")</f>
        <v>格纹切斯特大衣</v>
      </c>
      <c r="F8440" s="6" t="str">
        <f t="shared" si="526"/>
        <v>格纹切斯特大衣</v>
      </c>
      <c r="H8440" s="51" t="str">
        <f>IF(IFERROR(VLOOKUP(B8440,总表!A:D,4,0),"露易")=0," ",IFERROR(VLOOKUP(B8440,总表!A:D,4,0),"-"))</f>
        <v>蓝色</v>
      </c>
      <c r="I8440" s="51" t="str">
        <f t="shared" si="527"/>
        <v>蓝色</v>
      </c>
    </row>
    <row r="8441" spans="1:9">
      <c r="A8441" s="6">
        <v>8440</v>
      </c>
      <c r="B8441" s="47" t="str">
        <f t="shared" si="524"/>
        <v>000020F8</v>
      </c>
      <c r="C8441" s="47" t="str">
        <f>IFERROR(VLOOKUP(B8441,总表!A:B,2,0),"-")</f>
        <v>上衣</v>
      </c>
      <c r="D8441" s="6" t="str">
        <f t="shared" si="525"/>
        <v>上衣</v>
      </c>
      <c r="E8441" s="6" t="str">
        <f>IFERROR(VLOOKUP(B8441,总表!A:D,3,0),"-")</f>
        <v>格纹切斯特大衣</v>
      </c>
      <c r="F8441" s="6" t="str">
        <f t="shared" si="526"/>
        <v>格纹切斯特大衣</v>
      </c>
      <c r="H8441" s="6" t="str">
        <f>IF(IFERROR(VLOOKUP(B8441,总表!A:D,4,0),"露易")=0," ",IFERROR(VLOOKUP(B8441,总表!A:D,4,0),"-"))</f>
        <v>灰色</v>
      </c>
      <c r="I8441" s="6" t="str">
        <f t="shared" si="527"/>
        <v>灰色</v>
      </c>
    </row>
    <row r="8442" spans="1:9">
      <c r="A8442" s="6">
        <v>8441</v>
      </c>
      <c r="B8442" s="47" t="str">
        <f t="shared" si="524"/>
        <v>000020F9</v>
      </c>
      <c r="C8442" s="50" t="str">
        <f>IFERROR(VLOOKUP(B8442,总表!A:B,2,0),"-")</f>
        <v>连衣套装</v>
      </c>
      <c r="D8442" s="51" t="str">
        <f t="shared" si="525"/>
        <v>连衣套装</v>
      </c>
      <c r="E8442" s="6" t="str">
        <f>IFERROR(VLOOKUP(B8442,总表!A:D,3,0),"-")</f>
        <v>礼服小外套</v>
      </c>
      <c r="F8442" s="6" t="str">
        <f t="shared" si="526"/>
        <v>礼服小外套</v>
      </c>
      <c r="H8442" s="6" t="str">
        <f>IF(IFERROR(VLOOKUP(B8442,总表!A:D,4,0),"露易")=0," ",IFERROR(VLOOKUP(B8442,总表!A:D,4,0),"-"))</f>
        <v>黄色</v>
      </c>
      <c r="I8442" s="6" t="str">
        <f t="shared" si="527"/>
        <v>黄色</v>
      </c>
    </row>
    <row r="8443" spans="1:9">
      <c r="A8443" s="6">
        <v>8442</v>
      </c>
      <c r="B8443" s="47" t="str">
        <f t="shared" si="524"/>
        <v>000020FA</v>
      </c>
      <c r="C8443" s="50" t="str">
        <f>IFERROR(VLOOKUP(B8443,总表!A:B,2,0),"-")</f>
        <v>连衣套装</v>
      </c>
      <c r="D8443" s="51" t="str">
        <f t="shared" si="525"/>
        <v>连衣套装</v>
      </c>
      <c r="E8443" s="6" t="str">
        <f>IFERROR(VLOOKUP(B8443,总表!A:D,3,0),"-")</f>
        <v>礼服小外套</v>
      </c>
      <c r="F8443" s="6" t="str">
        <f t="shared" si="526"/>
        <v>礼服小外套</v>
      </c>
      <c r="H8443" s="51" t="str">
        <f>IF(IFERROR(VLOOKUP(B8443,总表!A:D,4,0),"露易")=0," ",IFERROR(VLOOKUP(B8443,总表!A:D,4,0),"-"))</f>
        <v>蓝色</v>
      </c>
      <c r="I8443" s="51" t="str">
        <f t="shared" si="527"/>
        <v>蓝色</v>
      </c>
    </row>
    <row r="8444" spans="1:9">
      <c r="A8444" s="6">
        <v>8443</v>
      </c>
      <c r="B8444" s="47" t="str">
        <f t="shared" si="524"/>
        <v>000020FB</v>
      </c>
      <c r="C8444" s="50" t="str">
        <f>IFERROR(VLOOKUP(B8444,总表!A:B,2,0),"-")</f>
        <v>连衣套装</v>
      </c>
      <c r="D8444" s="51" t="str">
        <f t="shared" si="525"/>
        <v>连衣套装</v>
      </c>
      <c r="E8444" s="6" t="str">
        <f>IFERROR(VLOOKUP(B8444,总表!A:D,3,0),"-")</f>
        <v>礼服小外套</v>
      </c>
      <c r="F8444" s="6" t="str">
        <f t="shared" si="526"/>
        <v>礼服小外套</v>
      </c>
      <c r="H8444" s="51" t="str">
        <f>IF(IFERROR(VLOOKUP(B8444,总表!A:D,4,0),"露易")=0," ",IFERROR(VLOOKUP(B8444,总表!A:D,4,0),"-"))</f>
        <v>绿色</v>
      </c>
      <c r="I8444" s="51" t="str">
        <f t="shared" si="527"/>
        <v>绿色</v>
      </c>
    </row>
    <row r="8445" spans="1:9">
      <c r="A8445" s="6">
        <v>8444</v>
      </c>
      <c r="B8445" s="47" t="str">
        <f t="shared" si="524"/>
        <v>000020FC</v>
      </c>
      <c r="C8445" s="47" t="str">
        <f>IFERROR(VLOOKUP(B8445,总表!A:B,2,0),"-")</f>
        <v>上衣</v>
      </c>
      <c r="D8445" s="6" t="str">
        <f t="shared" si="525"/>
        <v>上衣</v>
      </c>
      <c r="E8445" s="51" t="str">
        <f>IFERROR(VLOOKUP(B8445,总表!A:D,3,0),"-")</f>
        <v>连帽上衣配外套</v>
      </c>
      <c r="F8445" s="51" t="str">
        <f t="shared" si="526"/>
        <v>连帽上衣配外套</v>
      </c>
      <c r="H8445" s="51" t="str">
        <f>IF(IFERROR(VLOOKUP(B8445,总表!A:D,4,0),"露易")=0," ",IFERROR(VLOOKUP(B8445,总表!A:D,4,0),"-"))</f>
        <v>蓝色</v>
      </c>
      <c r="I8445" s="51" t="str">
        <f t="shared" si="527"/>
        <v>蓝色</v>
      </c>
    </row>
    <row r="8446" spans="1:9">
      <c r="A8446" s="6">
        <v>8445</v>
      </c>
      <c r="B8446" s="47" t="str">
        <f t="shared" si="524"/>
        <v>000020FD</v>
      </c>
      <c r="C8446" s="47" t="str">
        <f>IFERROR(VLOOKUP(B8446,总表!A:B,2,0),"-")</f>
        <v>上衣</v>
      </c>
      <c r="D8446" s="6" t="str">
        <f t="shared" si="525"/>
        <v>上衣</v>
      </c>
      <c r="E8446" s="51" t="str">
        <f>IFERROR(VLOOKUP(B8446,总表!A:D,3,0),"-")</f>
        <v>连帽上衣配外套</v>
      </c>
      <c r="F8446" s="51" t="str">
        <f t="shared" si="526"/>
        <v>连帽上衣配外套</v>
      </c>
      <c r="H8446" s="6" t="str">
        <f>IF(IFERROR(VLOOKUP(B8446,总表!A:D,4,0),"露易")=0," ",IFERROR(VLOOKUP(B8446,总表!A:D,4,0),"-"))</f>
        <v>黑色</v>
      </c>
      <c r="I8446" s="6" t="str">
        <f t="shared" si="527"/>
        <v>黑色</v>
      </c>
    </row>
    <row r="8447" spans="1:9">
      <c r="A8447" s="6">
        <v>8446</v>
      </c>
      <c r="B8447" s="47" t="str">
        <f t="shared" si="524"/>
        <v>000020FE</v>
      </c>
      <c r="C8447" s="47" t="str">
        <f>IFERROR(VLOOKUP(B8447,总表!A:B,2,0),"-")</f>
        <v>上衣</v>
      </c>
      <c r="D8447" s="6" t="str">
        <f t="shared" si="525"/>
        <v>上衣</v>
      </c>
      <c r="E8447" s="51" t="str">
        <f>IFERROR(VLOOKUP(B8447,总表!A:D,3,0),"-")</f>
        <v>连帽上衣配外套</v>
      </c>
      <c r="F8447" s="51" t="str">
        <f t="shared" si="526"/>
        <v>连帽上衣配外套</v>
      </c>
      <c r="H8447" s="51" t="str">
        <f>IF(IFERROR(VLOOKUP(B8447,总表!A:D,4,0),"露易")=0," ",IFERROR(VLOOKUP(B8447,总表!A:D,4,0),"-"))</f>
        <v>绿色</v>
      </c>
      <c r="I8447" s="51" t="str">
        <f t="shared" si="527"/>
        <v>绿色</v>
      </c>
    </row>
    <row r="8448" spans="1:9">
      <c r="A8448" s="6">
        <v>8447</v>
      </c>
      <c r="B8448" s="47" t="str">
        <f t="shared" si="524"/>
        <v>000020FF</v>
      </c>
      <c r="C8448" s="47" t="str">
        <f>IFERROR(VLOOKUP(B8448,总表!A:B,2,0),"-")</f>
        <v>上衣</v>
      </c>
      <c r="D8448" s="6" t="str">
        <f t="shared" si="525"/>
        <v>上衣</v>
      </c>
      <c r="E8448" s="51" t="str">
        <f>IFERROR(VLOOKUP(B8448,总表!A:D,3,0),"-")</f>
        <v>连帽上衣配外套</v>
      </c>
      <c r="F8448" s="51" t="str">
        <f t="shared" si="526"/>
        <v>连帽上衣配外套</v>
      </c>
      <c r="H8448" s="6" t="str">
        <f>IF(IFERROR(VLOOKUP(B8448,总表!A:D,4,0),"露易")=0," ",IFERROR(VLOOKUP(B8448,总表!A:D,4,0),"-"))</f>
        <v>灰色</v>
      </c>
      <c r="I8448" s="6" t="str">
        <f t="shared" si="527"/>
        <v>灰色</v>
      </c>
    </row>
    <row r="8449" spans="1:9">
      <c r="A8449" s="6">
        <v>8448</v>
      </c>
      <c r="B8449" s="47" t="str">
        <f t="shared" si="524"/>
        <v>00002100</v>
      </c>
      <c r="C8449" s="47" t="str">
        <f>IFERROR(VLOOKUP(B8449,总表!A:B,2,0),"-")</f>
        <v>上衣</v>
      </c>
      <c r="D8449" s="6" t="str">
        <f t="shared" si="525"/>
        <v>上衣</v>
      </c>
      <c r="E8449" s="51" t="str">
        <f>IFERROR(VLOOKUP(B8449,总表!A:D,3,0),"-")</f>
        <v>连帽上衣配外套</v>
      </c>
      <c r="F8449" s="51" t="str">
        <f t="shared" si="526"/>
        <v>连帽上衣配外套</v>
      </c>
      <c r="H8449" s="6" t="str">
        <f>IF(IFERROR(VLOOKUP(B8449,总表!A:D,4,0),"露易")=0," ",IFERROR(VLOOKUP(B8449,总表!A:D,4,0),"-"))</f>
        <v>黄色</v>
      </c>
      <c r="I8449" s="6" t="str">
        <f t="shared" si="527"/>
        <v>黄色</v>
      </c>
    </row>
    <row r="8450" spans="1:9">
      <c r="A8450" s="6">
        <v>8449</v>
      </c>
      <c r="B8450" s="47" t="str">
        <f t="shared" ref="B8450:B8513" si="528">DEC2HEX(ROW(A8449),8)</f>
        <v>00002101</v>
      </c>
      <c r="C8450" s="47" t="str">
        <f>IFERROR(VLOOKUP(B8450,总表!A:B,2,0),"-")</f>
        <v>上衣</v>
      </c>
      <c r="D8450" s="6" t="str">
        <f t="shared" ref="D8450:D8513" si="529">C8450</f>
        <v>上衣</v>
      </c>
      <c r="E8450" s="6" t="str">
        <f>IFERROR(VLOOKUP(B8450,总表!A:D,3,0),"-")</f>
        <v>仿皮草大衣</v>
      </c>
      <c r="F8450" s="6" t="str">
        <f t="shared" ref="F8450:F8513" si="530">E8450</f>
        <v>仿皮草大衣</v>
      </c>
      <c r="H8450" s="51" t="str">
        <f>IF(IFERROR(VLOOKUP(B8450,总表!A:D,4,0),"露易")=0," ",IFERROR(VLOOKUP(B8450,总表!A:D,4,0),"-"))</f>
        <v>绿色</v>
      </c>
      <c r="I8450" s="51" t="str">
        <f t="shared" ref="I8450:I8513" si="531">H8450</f>
        <v>绿色</v>
      </c>
    </row>
    <row r="8451" spans="1:9">
      <c r="A8451" s="6">
        <v>8450</v>
      </c>
      <c r="B8451" s="47" t="str">
        <f t="shared" si="528"/>
        <v>00002102</v>
      </c>
      <c r="C8451" s="47" t="str">
        <f>IFERROR(VLOOKUP(B8451,总表!A:B,2,0),"-")</f>
        <v>上衣</v>
      </c>
      <c r="D8451" s="6" t="str">
        <f t="shared" si="529"/>
        <v>上衣</v>
      </c>
      <c r="E8451" s="6" t="str">
        <f>IFERROR(VLOOKUP(B8451,总表!A:D,3,0),"-")</f>
        <v>仿皮草大衣</v>
      </c>
      <c r="F8451" s="6" t="str">
        <f t="shared" si="530"/>
        <v>仿皮草大衣</v>
      </c>
      <c r="H8451" s="6" t="str">
        <f>IF(IFERROR(VLOOKUP(B8451,总表!A:D,4,0),"露易")=0," ",IFERROR(VLOOKUP(B8451,总表!A:D,4,0),"-"))</f>
        <v>紫色</v>
      </c>
      <c r="I8451" s="6" t="str">
        <f t="shared" si="531"/>
        <v>紫色</v>
      </c>
    </row>
    <row r="8452" spans="1:9">
      <c r="A8452" s="6">
        <v>8451</v>
      </c>
      <c r="B8452" s="47" t="str">
        <f t="shared" si="528"/>
        <v>00002103</v>
      </c>
      <c r="C8452" s="47" t="str">
        <f>IFERROR(VLOOKUP(B8452,总表!A:B,2,0),"-")</f>
        <v>上衣</v>
      </c>
      <c r="D8452" s="6" t="str">
        <f t="shared" si="529"/>
        <v>上衣</v>
      </c>
      <c r="E8452" s="6" t="str">
        <f>IFERROR(VLOOKUP(B8452,总表!A:D,3,0),"-")</f>
        <v>仿皮草大衣</v>
      </c>
      <c r="F8452" s="6" t="str">
        <f t="shared" si="530"/>
        <v>仿皮草大衣</v>
      </c>
      <c r="H8452" s="6" t="str">
        <f>IF(IFERROR(VLOOKUP(B8452,总表!A:D,4,0),"露易")=0," ",IFERROR(VLOOKUP(B8452,总表!A:D,4,0),"-"))</f>
        <v>粉红</v>
      </c>
      <c r="I8452" s="6" t="str">
        <f t="shared" si="531"/>
        <v>粉红</v>
      </c>
    </row>
    <row r="8453" spans="1:9">
      <c r="A8453" s="6">
        <v>8452</v>
      </c>
      <c r="B8453" s="47" t="str">
        <f t="shared" si="528"/>
        <v>00002104</v>
      </c>
      <c r="C8453" s="47" t="str">
        <f>IFERROR(VLOOKUP(B8453,总表!A:B,2,0),"-")</f>
        <v>上衣</v>
      </c>
      <c r="D8453" s="6" t="str">
        <f t="shared" si="529"/>
        <v>上衣</v>
      </c>
      <c r="E8453" s="6" t="str">
        <f>IFERROR(VLOOKUP(B8453,总表!A:D,3,0),"-")</f>
        <v>复古大衣</v>
      </c>
      <c r="F8453" s="6" t="str">
        <f t="shared" si="530"/>
        <v>复古大衣</v>
      </c>
      <c r="H8453" s="6" t="str">
        <f>IF(IFERROR(VLOOKUP(B8453,总表!A:D,4,0),"露易")=0," ",IFERROR(VLOOKUP(B8453,总表!A:D,4,0),"-"))</f>
        <v>芥末黄</v>
      </c>
      <c r="I8453" s="6" t="str">
        <f t="shared" si="531"/>
        <v>芥末黄</v>
      </c>
    </row>
    <row r="8454" spans="1:9">
      <c r="A8454" s="6">
        <v>8453</v>
      </c>
      <c r="B8454" s="47" t="str">
        <f t="shared" si="528"/>
        <v>00002105</v>
      </c>
      <c r="C8454" s="47" t="str">
        <f>IFERROR(VLOOKUP(B8454,总表!A:B,2,0),"-")</f>
        <v>上衣</v>
      </c>
      <c r="D8454" s="6" t="str">
        <f t="shared" si="529"/>
        <v>上衣</v>
      </c>
      <c r="E8454" s="6" t="str">
        <f>IFERROR(VLOOKUP(B8454,总表!A:D,3,0),"-")</f>
        <v>复古大衣</v>
      </c>
      <c r="F8454" s="6" t="str">
        <f t="shared" si="530"/>
        <v>复古大衣</v>
      </c>
      <c r="H8454" s="51" t="str">
        <f>IF(IFERROR(VLOOKUP(B8454,总表!A:D,4,0),"露易")=0," ",IFERROR(VLOOKUP(B8454,总表!A:D,4,0),"-"))</f>
        <v>红色</v>
      </c>
      <c r="I8454" s="51" t="str">
        <f t="shared" si="531"/>
        <v>红色</v>
      </c>
    </row>
    <row r="8455" spans="1:9">
      <c r="A8455" s="6">
        <v>8454</v>
      </c>
      <c r="B8455" s="47" t="str">
        <f t="shared" si="528"/>
        <v>00002106</v>
      </c>
      <c r="C8455" s="47" t="str">
        <f>IFERROR(VLOOKUP(B8455,总表!A:B,2,0),"-")</f>
        <v>上衣</v>
      </c>
      <c r="D8455" s="6" t="str">
        <f t="shared" si="529"/>
        <v>上衣</v>
      </c>
      <c r="E8455" s="6" t="str">
        <f>IFERROR(VLOOKUP(B8455,总表!A:D,3,0),"-")</f>
        <v>复古大衣</v>
      </c>
      <c r="F8455" s="6" t="str">
        <f t="shared" si="530"/>
        <v>复古大衣</v>
      </c>
      <c r="H8455" s="51" t="str">
        <f>IF(IFERROR(VLOOKUP(B8455,总表!A:D,4,0),"露易")=0," ",IFERROR(VLOOKUP(B8455,总表!A:D,4,0),"-"))</f>
        <v>蓝色</v>
      </c>
      <c r="I8455" s="51" t="str">
        <f t="shared" si="531"/>
        <v>蓝色</v>
      </c>
    </row>
    <row r="8456" spans="1:9">
      <c r="A8456" s="6">
        <v>8455</v>
      </c>
      <c r="B8456" s="47" t="str">
        <f t="shared" si="528"/>
        <v>00002107</v>
      </c>
      <c r="C8456" s="47" t="str">
        <f>IFERROR(VLOOKUP(B8456,总表!A:B,2,0),"-")</f>
        <v>上衣</v>
      </c>
      <c r="D8456" s="6" t="str">
        <f t="shared" si="529"/>
        <v>上衣</v>
      </c>
      <c r="E8456" s="6" t="str">
        <f>IFERROR(VLOOKUP(B8456,总表!A:D,3,0),"-")</f>
        <v>立式折领大衣</v>
      </c>
      <c r="F8456" s="6" t="str">
        <f t="shared" si="530"/>
        <v>立式折领大衣</v>
      </c>
      <c r="H8456" s="6" t="str">
        <f>IF(IFERROR(VLOOKUP(B8456,总表!A:D,4,0),"露易")=0," ",IFERROR(VLOOKUP(B8456,总表!A:D,4,0),"-"))</f>
        <v>米色</v>
      </c>
      <c r="I8456" s="6" t="str">
        <f t="shared" si="531"/>
        <v>米色</v>
      </c>
    </row>
    <row r="8457" spans="1:9">
      <c r="A8457" s="6">
        <v>8456</v>
      </c>
      <c r="B8457" s="47" t="str">
        <f t="shared" si="528"/>
        <v>00002108</v>
      </c>
      <c r="C8457" s="47" t="str">
        <f>IFERROR(VLOOKUP(B8457,总表!A:B,2,0),"-")</f>
        <v>上衣</v>
      </c>
      <c r="D8457" s="6" t="str">
        <f t="shared" si="529"/>
        <v>上衣</v>
      </c>
      <c r="E8457" s="6" t="str">
        <f>IFERROR(VLOOKUP(B8457,总表!A:D,3,0),"-")</f>
        <v>立式折领大衣</v>
      </c>
      <c r="F8457" s="6" t="str">
        <f t="shared" si="530"/>
        <v>立式折领大衣</v>
      </c>
      <c r="H8457" s="6" t="str">
        <f>IF(IFERROR(VLOOKUP(B8457,总表!A:D,4,0),"露易")=0," ",IFERROR(VLOOKUP(B8457,总表!A:D,4,0),"-"))</f>
        <v>棕色</v>
      </c>
      <c r="I8457" s="6" t="str">
        <f t="shared" si="531"/>
        <v>棕色</v>
      </c>
    </row>
    <row r="8458" spans="1:9">
      <c r="A8458" s="6">
        <v>8457</v>
      </c>
      <c r="B8458" s="47" t="str">
        <f t="shared" si="528"/>
        <v>00002109</v>
      </c>
      <c r="C8458" s="47" t="str">
        <f>IFERROR(VLOOKUP(B8458,总表!A:B,2,0),"-")</f>
        <v>上衣</v>
      </c>
      <c r="D8458" s="6" t="str">
        <f t="shared" si="529"/>
        <v>上衣</v>
      </c>
      <c r="E8458" s="6" t="str">
        <f>IFERROR(VLOOKUP(B8458,总表!A:D,3,0),"-")</f>
        <v>立式折领大衣</v>
      </c>
      <c r="F8458" s="6" t="str">
        <f t="shared" si="530"/>
        <v>立式折领大衣</v>
      </c>
      <c r="H8458" s="6" t="str">
        <f>IF(IFERROR(VLOOKUP(B8458,总表!A:D,4,0),"露易")=0," ",IFERROR(VLOOKUP(B8458,总表!A:D,4,0),"-"))</f>
        <v>粉红</v>
      </c>
      <c r="I8458" s="6" t="str">
        <f t="shared" si="531"/>
        <v>粉红</v>
      </c>
    </row>
    <row r="8459" spans="1:9">
      <c r="A8459" s="6">
        <v>8458</v>
      </c>
      <c r="B8459" s="47" t="str">
        <f t="shared" si="528"/>
        <v>0000210A</v>
      </c>
      <c r="C8459" s="47" t="str">
        <f>IFERROR(VLOOKUP(B8459,总表!A:B,2,0),"-")</f>
        <v>上衣</v>
      </c>
      <c r="D8459" s="6" t="str">
        <f t="shared" si="529"/>
        <v>上衣</v>
      </c>
      <c r="E8459" s="51" t="str">
        <f>IFERROR(VLOOKUP(B8459,总表!A:D,3,0),"-")</f>
        <v>长版针织罩衫</v>
      </c>
      <c r="F8459" s="51" t="str">
        <f t="shared" si="530"/>
        <v>长版针织罩衫</v>
      </c>
      <c r="H8459" s="6" t="str">
        <f>IF(IFERROR(VLOOKUP(B8459,总表!A:D,4,0),"露易")=0," ",IFERROR(VLOOKUP(B8459,总表!A:D,4,0),"-"))</f>
        <v>粉红</v>
      </c>
      <c r="I8459" s="6" t="str">
        <f t="shared" si="531"/>
        <v>粉红</v>
      </c>
    </row>
    <row r="8460" spans="1:9">
      <c r="A8460" s="6">
        <v>8459</v>
      </c>
      <c r="B8460" s="47" t="str">
        <f t="shared" si="528"/>
        <v>0000210B</v>
      </c>
      <c r="C8460" s="47" t="str">
        <f>IFERROR(VLOOKUP(B8460,总表!A:B,2,0),"-")</f>
        <v>上衣</v>
      </c>
      <c r="D8460" s="6" t="str">
        <f t="shared" si="529"/>
        <v>上衣</v>
      </c>
      <c r="E8460" s="51" t="str">
        <f>IFERROR(VLOOKUP(B8460,总表!A:D,3,0),"-")</f>
        <v>长版针织罩衫</v>
      </c>
      <c r="F8460" s="51" t="str">
        <f t="shared" si="530"/>
        <v>长版针织罩衫</v>
      </c>
      <c r="H8460" s="6" t="str">
        <f>IF(IFERROR(VLOOKUP(B8460,总表!A:D,4,0),"露易")=0," ",IFERROR(VLOOKUP(B8460,总表!A:D,4,0),"-"))</f>
        <v>浅蓝色</v>
      </c>
      <c r="I8460" s="6" t="str">
        <f t="shared" si="531"/>
        <v>浅蓝色</v>
      </c>
    </row>
    <row r="8461" spans="1:9">
      <c r="A8461" s="6">
        <v>8460</v>
      </c>
      <c r="B8461" s="47" t="str">
        <f t="shared" si="528"/>
        <v>0000210C</v>
      </c>
      <c r="C8461" s="47" t="str">
        <f>IFERROR(VLOOKUP(B8461,总表!A:B,2,0),"-")</f>
        <v>上衣</v>
      </c>
      <c r="D8461" s="6" t="str">
        <f t="shared" si="529"/>
        <v>上衣</v>
      </c>
      <c r="E8461" s="51" t="str">
        <f>IFERROR(VLOOKUP(B8461,总表!A:D,3,0),"-")</f>
        <v>长版针织罩衫</v>
      </c>
      <c r="F8461" s="51" t="str">
        <f t="shared" si="530"/>
        <v>长版针织罩衫</v>
      </c>
      <c r="H8461" s="6" t="str">
        <f>IF(IFERROR(VLOOKUP(B8461,总表!A:D,4,0),"露易")=0," ",IFERROR(VLOOKUP(B8461,总表!A:D,4,0),"-"))</f>
        <v>灰色</v>
      </c>
      <c r="I8461" s="6" t="str">
        <f t="shared" si="531"/>
        <v>灰色</v>
      </c>
    </row>
    <row r="8462" spans="1:9">
      <c r="A8462" s="6">
        <v>8461</v>
      </c>
      <c r="B8462" s="47" t="str">
        <f t="shared" si="528"/>
        <v>0000210D</v>
      </c>
      <c r="C8462" s="47" t="str">
        <f>IFERROR(VLOOKUP(B8462,总表!A:B,2,0),"-")</f>
        <v>上衣</v>
      </c>
      <c r="D8462" s="6" t="str">
        <f t="shared" si="529"/>
        <v>上衣</v>
      </c>
      <c r="E8462" s="51" t="str">
        <f>IFERROR(VLOOKUP(B8462,总表!A:D,3,0),"-")</f>
        <v>长版针织罩衫</v>
      </c>
      <c r="F8462" s="51" t="str">
        <f t="shared" si="530"/>
        <v>长版针织罩衫</v>
      </c>
      <c r="H8462" s="51" t="str">
        <f>IF(IFERROR(VLOOKUP(B8462,总表!A:D,4,0),"露易")=0," ",IFERROR(VLOOKUP(B8462,总表!A:D,4,0),"-"))</f>
        <v>绿色</v>
      </c>
      <c r="I8462" s="51" t="str">
        <f t="shared" si="531"/>
        <v>绿色</v>
      </c>
    </row>
    <row r="8463" spans="1:9">
      <c r="A8463" s="6">
        <v>8462</v>
      </c>
      <c r="B8463" s="47" t="str">
        <f t="shared" si="528"/>
        <v>0000210E</v>
      </c>
      <c r="C8463" s="47" t="str">
        <f>IFERROR(VLOOKUP(B8463,总表!A:B,2,0),"-")</f>
        <v>上衣</v>
      </c>
      <c r="D8463" s="6" t="str">
        <f t="shared" si="529"/>
        <v>上衣</v>
      </c>
      <c r="E8463" s="6" t="str">
        <f>IFERROR(VLOOKUP(B8463,总表!A:D,3,0),"-")</f>
        <v>拼布大衣</v>
      </c>
      <c r="F8463" s="6" t="str">
        <f t="shared" si="530"/>
        <v>拼布大衣</v>
      </c>
      <c r="H8463" s="51" t="str">
        <f>IF(IFERROR(VLOOKUP(B8463,总表!A:D,4,0),"露易")=0," ",IFERROR(VLOOKUP(B8463,总表!A:D,4,0),"-"))</f>
        <v>绿色</v>
      </c>
      <c r="I8463" s="51" t="str">
        <f t="shared" si="531"/>
        <v>绿色</v>
      </c>
    </row>
    <row r="8464" spans="1:9">
      <c r="A8464" s="6">
        <v>8463</v>
      </c>
      <c r="B8464" s="47" t="str">
        <f t="shared" si="528"/>
        <v>0000210F</v>
      </c>
      <c r="C8464" s="47" t="str">
        <f>IFERROR(VLOOKUP(B8464,总表!A:B,2,0),"-")</f>
        <v>上衣</v>
      </c>
      <c r="D8464" s="6" t="str">
        <f t="shared" si="529"/>
        <v>上衣</v>
      </c>
      <c r="E8464" s="6" t="str">
        <f>IFERROR(VLOOKUP(B8464,总表!A:D,3,0),"-")</f>
        <v>拼布大衣</v>
      </c>
      <c r="F8464" s="6" t="str">
        <f t="shared" si="530"/>
        <v>拼布大衣</v>
      </c>
      <c r="H8464" s="6" t="str">
        <f>IF(IFERROR(VLOOKUP(B8464,总表!A:D,4,0),"露易")=0," ",IFERROR(VLOOKUP(B8464,总表!A:D,4,0),"-"))</f>
        <v>灰色</v>
      </c>
      <c r="I8464" s="6" t="str">
        <f t="shared" si="531"/>
        <v>灰色</v>
      </c>
    </row>
    <row r="8465" spans="1:9">
      <c r="A8465" s="6">
        <v>8464</v>
      </c>
      <c r="B8465" s="47" t="str">
        <f t="shared" si="528"/>
        <v>00002110</v>
      </c>
      <c r="C8465" s="50" t="str">
        <f>IFERROR(VLOOKUP(B8465,总表!A:B,2,0),"-")</f>
        <v>摆设类</v>
      </c>
      <c r="D8465" s="51" t="str">
        <f t="shared" si="529"/>
        <v>摆设类</v>
      </c>
      <c r="E8465" s="6" t="str">
        <f>IFERROR(VLOOKUP(B8465,总表!A:D,3,0),"-")</f>
        <v>牛顿摆</v>
      </c>
      <c r="F8465" s="6" t="str">
        <f t="shared" si="530"/>
        <v>牛顿摆</v>
      </c>
      <c r="H8465" s="6" t="str">
        <f>IF(IFERROR(VLOOKUP(B8465,总表!A:D,4,0),"露易")=0," ",IFERROR(VLOOKUP(B8465,总表!A:D,4,0),"-"))</f>
        <v> </v>
      </c>
      <c r="I8465" s="6" t="str">
        <f t="shared" si="531"/>
        <v> </v>
      </c>
    </row>
    <row r="8466" spans="1:9">
      <c r="A8466" s="6">
        <v>8465</v>
      </c>
      <c r="B8466" s="47" t="str">
        <f t="shared" si="528"/>
        <v>00002111</v>
      </c>
      <c r="C8466" s="50" t="str">
        <f>IFERROR(VLOOKUP(B8466,总表!A:B,2,0),"-")</f>
        <v>摆设类</v>
      </c>
      <c r="D8466" s="51" t="str">
        <f t="shared" si="529"/>
        <v>摆设类</v>
      </c>
      <c r="E8466" s="51" t="str">
        <f>IFERROR(VLOOKUP(B8466,总表!A:D,3,0),"-")</f>
        <v>钢琴圆凳</v>
      </c>
      <c r="F8466" s="51" t="str">
        <f t="shared" si="530"/>
        <v>钢琴圆凳</v>
      </c>
      <c r="H8466" s="6" t="str">
        <f>IF(IFERROR(VLOOKUP(B8466,总表!A:D,4,0),"露易")=0," ",IFERROR(VLOOKUP(B8466,总表!A:D,4,0),"-"))</f>
        <v> </v>
      </c>
      <c r="I8466" s="6" t="str">
        <f t="shared" si="531"/>
        <v> </v>
      </c>
    </row>
    <row r="8467" spans="1:9">
      <c r="A8467" s="6">
        <v>8466</v>
      </c>
      <c r="B8467" s="47" t="str">
        <f t="shared" si="528"/>
        <v>00002112</v>
      </c>
      <c r="C8467" s="47" t="str">
        <f>IFERROR(VLOOKUP(B8467,总表!A:B,2,0),"-")</f>
        <v>房内地毯</v>
      </c>
      <c r="D8467" s="6" t="str">
        <f t="shared" si="529"/>
        <v>房内地毯</v>
      </c>
      <c r="E8467" s="51" t="str">
        <f>IFERROR(VLOOKUP(B8467,总表!A:D,3,0),"-")</f>
        <v>红色菱格纹地毯</v>
      </c>
      <c r="F8467" s="51" t="str">
        <f t="shared" si="530"/>
        <v>红色菱格纹地毯</v>
      </c>
      <c r="H8467" s="6" t="str">
        <f>IF(IFERROR(VLOOKUP(B8467,总表!A:D,4,0),"露易")=0," ",IFERROR(VLOOKUP(B8467,总表!A:D,4,0),"-"))</f>
        <v> </v>
      </c>
      <c r="I8467" s="6" t="str">
        <f t="shared" si="531"/>
        <v> </v>
      </c>
    </row>
    <row r="8468" spans="1:9">
      <c r="A8468" s="6">
        <v>8467</v>
      </c>
      <c r="B8468" s="47" t="str">
        <f t="shared" si="528"/>
        <v>00002113</v>
      </c>
      <c r="C8468" s="47" t="str">
        <f>IFERROR(VLOOKUP(B8468,总表!A:B,2,0),"-")</f>
        <v>房内地毯</v>
      </c>
      <c r="D8468" s="6" t="str">
        <f t="shared" si="529"/>
        <v>房内地毯</v>
      </c>
      <c r="E8468" s="51" t="str">
        <f>IFERROR(VLOOKUP(B8468,总表!A:D,3,0),"-")</f>
        <v>蓝色菱格纹地毯</v>
      </c>
      <c r="F8468" s="51" t="str">
        <f t="shared" si="530"/>
        <v>蓝色菱格纹地毯</v>
      </c>
      <c r="H8468" s="6" t="str">
        <f>IF(IFERROR(VLOOKUP(B8468,总表!A:D,4,0),"露易")=0," ",IFERROR(VLOOKUP(B8468,总表!A:D,4,0),"-"))</f>
        <v> </v>
      </c>
      <c r="I8468" s="6" t="str">
        <f t="shared" si="531"/>
        <v> </v>
      </c>
    </row>
    <row r="8469" spans="1:9">
      <c r="A8469" s="6">
        <v>8468</v>
      </c>
      <c r="B8469" s="47" t="str">
        <f t="shared" si="528"/>
        <v>00002114</v>
      </c>
      <c r="C8469" s="47" t="str">
        <f>IFERROR(VLOOKUP(B8469,总表!A:B,2,0),"-")</f>
        <v>房内地毯</v>
      </c>
      <c r="D8469" s="6" t="str">
        <f t="shared" si="529"/>
        <v>房内地毯</v>
      </c>
      <c r="E8469" s="6" t="str">
        <f>IFERROR(VLOOKUP(B8469,总表!A:D,3,0),"-")</f>
        <v>茶色菱格纹地毯</v>
      </c>
      <c r="F8469" s="6" t="str">
        <f t="shared" si="530"/>
        <v>茶色菱格纹地毯</v>
      </c>
      <c r="H8469" s="6" t="str">
        <f>IF(IFERROR(VLOOKUP(B8469,总表!A:D,4,0),"露易")=0," ",IFERROR(VLOOKUP(B8469,总表!A:D,4,0),"-"))</f>
        <v> </v>
      </c>
      <c r="I8469" s="6" t="str">
        <f t="shared" si="531"/>
        <v> </v>
      </c>
    </row>
    <row r="8470" spans="1:9">
      <c r="A8470" s="6">
        <v>8469</v>
      </c>
      <c r="B8470" s="47" t="str">
        <f t="shared" si="528"/>
        <v>00002115</v>
      </c>
      <c r="C8470" s="47" t="str">
        <f>IFERROR(VLOOKUP(B8470,总表!A:B,2,0),"-")</f>
        <v>-</v>
      </c>
      <c r="D8470" s="6" t="str">
        <f t="shared" si="529"/>
        <v>-</v>
      </c>
      <c r="E8470" s="6" t="str">
        <f>IFERROR(VLOOKUP(B8470,总表!A:D,3,0),"-")</f>
        <v>-</v>
      </c>
      <c r="F8470" s="6" t="str">
        <f t="shared" si="530"/>
        <v>-</v>
      </c>
      <c r="H8470" s="6" t="str">
        <f>IF(IFERROR(VLOOKUP(B8470,总表!A:D,4,0),"露易")=0," ",IFERROR(VLOOKUP(B8470,总表!A:D,4,0),"-"))</f>
        <v>-</v>
      </c>
      <c r="I8470" s="6" t="str">
        <f t="shared" si="531"/>
        <v>-</v>
      </c>
    </row>
    <row r="8471" spans="1:9">
      <c r="A8471" s="6">
        <v>8470</v>
      </c>
      <c r="B8471" s="47" t="str">
        <f t="shared" si="528"/>
        <v>00002116</v>
      </c>
      <c r="C8471" s="47" t="str">
        <f>IFERROR(VLOOKUP(B8471,总表!A:B,2,0),"-")</f>
        <v>-</v>
      </c>
      <c r="D8471" s="6" t="str">
        <f t="shared" si="529"/>
        <v>-</v>
      </c>
      <c r="E8471" s="6" t="str">
        <f>IFERROR(VLOOKUP(B8471,总表!A:D,3,0),"-")</f>
        <v>-</v>
      </c>
      <c r="F8471" s="6" t="str">
        <f t="shared" si="530"/>
        <v>-</v>
      </c>
      <c r="H8471" s="6" t="str">
        <f>IF(IFERROR(VLOOKUP(B8471,总表!A:D,4,0),"露易")=0," ",IFERROR(VLOOKUP(B8471,总表!A:D,4,0),"-"))</f>
        <v>-</v>
      </c>
      <c r="I8471" s="6" t="str">
        <f t="shared" si="531"/>
        <v>-</v>
      </c>
    </row>
    <row r="8472" spans="1:9">
      <c r="A8472" s="6">
        <v>8471</v>
      </c>
      <c r="B8472" s="47" t="str">
        <f t="shared" si="528"/>
        <v>00002117</v>
      </c>
      <c r="C8472" s="47" t="str">
        <f>IFERROR(VLOOKUP(B8472,总表!A:B,2,0),"-")</f>
        <v>工具类</v>
      </c>
      <c r="D8472" s="6" t="str">
        <f t="shared" si="529"/>
        <v>工具类</v>
      </c>
      <c r="E8472" s="51" t="str">
        <f>IFERROR(VLOOKUP(B8472,总表!A:D,3,0),"-")</f>
        <v>鱼儿钓竿</v>
      </c>
      <c r="F8472" s="51" t="str">
        <f t="shared" si="530"/>
        <v>鱼儿钓竿</v>
      </c>
      <c r="H8472" s="6" t="str">
        <f>IF(IFERROR(VLOOKUP(B8472,总表!A:D,4,0),"露易")=0," ",IFERROR(VLOOKUP(B8472,总表!A:D,4,0),"-"))</f>
        <v> </v>
      </c>
      <c r="I8472" s="6" t="str">
        <f t="shared" si="531"/>
        <v> </v>
      </c>
    </row>
    <row r="8473" spans="1:9">
      <c r="A8473" s="6">
        <v>8472</v>
      </c>
      <c r="B8473" s="47" t="str">
        <f t="shared" si="528"/>
        <v>00002118</v>
      </c>
      <c r="C8473" s="47" t="str">
        <f>IFERROR(VLOOKUP(B8473,总表!A:B,2,0),"-")</f>
        <v>工具类</v>
      </c>
      <c r="D8473" s="6" t="str">
        <f t="shared" si="529"/>
        <v>工具类</v>
      </c>
      <c r="E8473" s="6" t="str">
        <f>IFERROR(VLOOKUP(B8473,总表!A:D,3,0),"-")</f>
        <v>彩色钓竿</v>
      </c>
      <c r="F8473" s="6" t="str">
        <f t="shared" si="530"/>
        <v>彩色钓竿</v>
      </c>
      <c r="H8473" s="6" t="str">
        <f>IF(IFERROR(VLOOKUP(B8473,总表!A:D,4,0),"露易")=0," ",IFERROR(VLOOKUP(B8473,总表!A:D,4,0),"-"))</f>
        <v> </v>
      </c>
      <c r="I8473" s="6" t="str">
        <f t="shared" si="531"/>
        <v> </v>
      </c>
    </row>
    <row r="8474" spans="1:9">
      <c r="A8474" s="6">
        <v>8473</v>
      </c>
      <c r="B8474" s="47" t="str">
        <f t="shared" si="528"/>
        <v>00002119</v>
      </c>
      <c r="C8474" s="47" t="str">
        <f>IFERROR(VLOOKUP(B8474,总表!A:B,2,0),"-")</f>
        <v>工具类</v>
      </c>
      <c r="D8474" s="6" t="str">
        <f t="shared" si="529"/>
        <v>工具类</v>
      </c>
      <c r="E8474" s="51" t="str">
        <f>IFERROR(VLOOKUP(B8474,总表!A:D,3,0),"-")</f>
        <v>户外钓竿</v>
      </c>
      <c r="F8474" s="51" t="str">
        <f t="shared" si="530"/>
        <v>户外钓竿</v>
      </c>
      <c r="H8474" s="6" t="str">
        <f>IF(IFERROR(VLOOKUP(B8474,总表!A:D,4,0),"露易")=0," ",IFERROR(VLOOKUP(B8474,总表!A:D,4,0),"-"))</f>
        <v> </v>
      </c>
      <c r="I8474" s="6" t="str">
        <f t="shared" si="531"/>
        <v> </v>
      </c>
    </row>
    <row r="8475" spans="1:9">
      <c r="A8475" s="6">
        <v>8474</v>
      </c>
      <c r="B8475" s="47" t="str">
        <f t="shared" si="528"/>
        <v>0000211A</v>
      </c>
      <c r="C8475" s="47" t="str">
        <f>IFERROR(VLOOKUP(B8475,总表!A:B,2,0),"-")</f>
        <v>上衣</v>
      </c>
      <c r="D8475" s="6" t="str">
        <f t="shared" si="529"/>
        <v>上衣</v>
      </c>
      <c r="E8475" s="6" t="str">
        <f>IFERROR(VLOOKUP(B8475,总表!A:D,3,0),"-")</f>
        <v>斗篷大衣</v>
      </c>
      <c r="F8475" s="6" t="str">
        <f t="shared" si="530"/>
        <v>斗篷大衣</v>
      </c>
      <c r="H8475" s="6" t="str">
        <f>IF(IFERROR(VLOOKUP(B8475,总表!A:D,4,0),"露易")=0," ",IFERROR(VLOOKUP(B8475,总表!A:D,4,0),"-"))</f>
        <v>黄色</v>
      </c>
      <c r="I8475" s="6" t="str">
        <f t="shared" si="531"/>
        <v>黄色</v>
      </c>
    </row>
    <row r="8476" spans="1:9">
      <c r="A8476" s="6">
        <v>8475</v>
      </c>
      <c r="B8476" s="47" t="str">
        <f t="shared" si="528"/>
        <v>0000211B</v>
      </c>
      <c r="C8476" s="47" t="str">
        <f>IFERROR(VLOOKUP(B8476,总表!A:B,2,0),"-")</f>
        <v>上衣</v>
      </c>
      <c r="D8476" s="6" t="str">
        <f t="shared" si="529"/>
        <v>上衣</v>
      </c>
      <c r="E8476" s="6" t="str">
        <f>IFERROR(VLOOKUP(B8476,总表!A:D,3,0),"-")</f>
        <v>斗篷大衣</v>
      </c>
      <c r="F8476" s="6" t="str">
        <f t="shared" si="530"/>
        <v>斗篷大衣</v>
      </c>
      <c r="H8476" s="6" t="str">
        <f>IF(IFERROR(VLOOKUP(B8476,总表!A:D,4,0),"露易")=0," ",IFERROR(VLOOKUP(B8476,总表!A:D,4,0),"-"))</f>
        <v>粉红</v>
      </c>
      <c r="I8476" s="6" t="str">
        <f t="shared" si="531"/>
        <v>粉红</v>
      </c>
    </row>
    <row r="8477" spans="1:9">
      <c r="A8477" s="6">
        <v>8476</v>
      </c>
      <c r="B8477" s="47" t="str">
        <f t="shared" si="528"/>
        <v>0000211C</v>
      </c>
      <c r="C8477" s="47" t="str">
        <f>IFERROR(VLOOKUP(B8477,总表!A:B,2,0),"-")</f>
        <v>上衣</v>
      </c>
      <c r="D8477" s="6" t="str">
        <f t="shared" si="529"/>
        <v>上衣</v>
      </c>
      <c r="E8477" s="6" t="str">
        <f>IFERROR(VLOOKUP(B8477,总表!A:D,3,0),"-")</f>
        <v>斗篷大衣</v>
      </c>
      <c r="F8477" s="6" t="str">
        <f t="shared" si="530"/>
        <v>斗篷大衣</v>
      </c>
      <c r="H8477" s="6" t="str">
        <f>IF(IFERROR(VLOOKUP(B8477,总表!A:D,4,0),"露易")=0," ",IFERROR(VLOOKUP(B8477,总表!A:D,4,0),"-"))</f>
        <v>海军蓝</v>
      </c>
      <c r="I8477" s="6" t="str">
        <f t="shared" si="531"/>
        <v>海军蓝</v>
      </c>
    </row>
    <row r="8478" spans="1:9">
      <c r="A8478" s="6">
        <v>8477</v>
      </c>
      <c r="B8478" s="47" t="str">
        <f t="shared" si="528"/>
        <v>0000211D</v>
      </c>
      <c r="C8478" s="47" t="str">
        <f>IFERROR(VLOOKUP(B8478,总表!A:B,2,0),"-")</f>
        <v>上衣</v>
      </c>
      <c r="D8478" s="6" t="str">
        <f t="shared" si="529"/>
        <v>上衣</v>
      </c>
      <c r="E8478" s="6" t="str">
        <f>IFERROR(VLOOKUP(B8478,总表!A:D,3,0),"-")</f>
        <v>西部牛仔装</v>
      </c>
      <c r="F8478" s="6" t="str">
        <f t="shared" si="530"/>
        <v>西部牛仔装</v>
      </c>
      <c r="H8478" s="6" t="str">
        <f>IF(IFERROR(VLOOKUP(B8478,总表!A:D,4,0),"露易")=0," ",IFERROR(VLOOKUP(B8478,总表!A:D,4,0),"-"))</f>
        <v>粉红</v>
      </c>
      <c r="I8478" s="6" t="str">
        <f t="shared" si="531"/>
        <v>粉红</v>
      </c>
    </row>
    <row r="8479" spans="1:9">
      <c r="A8479" s="6">
        <v>8478</v>
      </c>
      <c r="B8479" s="47" t="str">
        <f t="shared" si="528"/>
        <v>0000211E</v>
      </c>
      <c r="C8479" s="47" t="str">
        <f>IFERROR(VLOOKUP(B8479,总表!A:B,2,0),"-")</f>
        <v>上衣</v>
      </c>
      <c r="D8479" s="6" t="str">
        <f t="shared" si="529"/>
        <v>上衣</v>
      </c>
      <c r="E8479" s="6" t="str">
        <f>IFERROR(VLOOKUP(B8479,总表!A:D,3,0),"-")</f>
        <v>西部牛仔装</v>
      </c>
      <c r="F8479" s="6" t="str">
        <f t="shared" si="530"/>
        <v>西部牛仔装</v>
      </c>
      <c r="H8479" s="6" t="str">
        <f>IF(IFERROR(VLOOKUP(B8479,总表!A:D,4,0),"露易")=0," ",IFERROR(VLOOKUP(B8479,总表!A:D,4,0),"-"))</f>
        <v>黄色</v>
      </c>
      <c r="I8479" s="6" t="str">
        <f t="shared" si="531"/>
        <v>黄色</v>
      </c>
    </row>
    <row r="8480" spans="1:9">
      <c r="A8480" s="6">
        <v>8479</v>
      </c>
      <c r="B8480" s="47" t="str">
        <f t="shared" si="528"/>
        <v>0000211F</v>
      </c>
      <c r="C8480" s="47" t="str">
        <f>IFERROR(VLOOKUP(B8480,总表!A:B,2,0),"-")</f>
        <v>上衣</v>
      </c>
      <c r="D8480" s="6" t="str">
        <f t="shared" si="529"/>
        <v>上衣</v>
      </c>
      <c r="E8480" s="6" t="str">
        <f>IFERROR(VLOOKUP(B8480,总表!A:D,3,0),"-")</f>
        <v>西部牛仔装</v>
      </c>
      <c r="F8480" s="6" t="str">
        <f t="shared" si="530"/>
        <v>西部牛仔装</v>
      </c>
      <c r="H8480" s="6" t="str">
        <f>IF(IFERROR(VLOOKUP(B8480,总表!A:D,4,0),"露易")=0," ",IFERROR(VLOOKUP(B8480,总表!A:D,4,0),"-"))</f>
        <v>黑色</v>
      </c>
      <c r="I8480" s="6" t="str">
        <f t="shared" si="531"/>
        <v>黑色</v>
      </c>
    </row>
    <row r="8481" spans="1:9">
      <c r="A8481" s="6">
        <v>8480</v>
      </c>
      <c r="B8481" s="47" t="str">
        <f t="shared" si="528"/>
        <v>00002120</v>
      </c>
      <c r="C8481" s="47" t="str">
        <f>IFERROR(VLOOKUP(B8481,总表!A:B,2,0),"-")</f>
        <v>上衣</v>
      </c>
      <c r="D8481" s="6" t="str">
        <f t="shared" si="529"/>
        <v>上衣</v>
      </c>
      <c r="E8481" s="6" t="str">
        <f>IFERROR(VLOOKUP(B8481,总表!A:D,3,0),"-")</f>
        <v>菱格纹背心</v>
      </c>
      <c r="F8481" s="6" t="str">
        <f t="shared" si="530"/>
        <v>菱格纹背心</v>
      </c>
      <c r="H8481" s="6" t="str">
        <f>IF(IFERROR(VLOOKUP(B8481,总表!A:D,4,0),"露易")=0," ",IFERROR(VLOOKUP(B8481,总表!A:D,4,0),"-"))</f>
        <v>粉红</v>
      </c>
      <c r="I8481" s="6" t="str">
        <f t="shared" si="531"/>
        <v>粉红</v>
      </c>
    </row>
    <row r="8482" spans="1:9">
      <c r="A8482" s="6">
        <v>8481</v>
      </c>
      <c r="B8482" s="47" t="str">
        <f t="shared" si="528"/>
        <v>00002121</v>
      </c>
      <c r="C8482" s="47" t="str">
        <f>IFERROR(VLOOKUP(B8482,总表!A:B,2,0),"-")</f>
        <v>上衣</v>
      </c>
      <c r="D8482" s="6" t="str">
        <f t="shared" si="529"/>
        <v>上衣</v>
      </c>
      <c r="E8482" s="6" t="str">
        <f>IFERROR(VLOOKUP(B8482,总表!A:D,3,0),"-")</f>
        <v>菱格纹背心</v>
      </c>
      <c r="F8482" s="6" t="str">
        <f t="shared" si="530"/>
        <v>菱格纹背心</v>
      </c>
      <c r="H8482" s="6" t="str">
        <f>IF(IFERROR(VLOOKUP(B8482,总表!A:D,4,0),"露易")=0," ",IFERROR(VLOOKUP(B8482,总表!A:D,4,0),"-"))</f>
        <v>棕色</v>
      </c>
      <c r="I8482" s="6" t="str">
        <f t="shared" si="531"/>
        <v>棕色</v>
      </c>
    </row>
    <row r="8483" spans="1:9">
      <c r="A8483" s="6">
        <v>8482</v>
      </c>
      <c r="B8483" s="47" t="str">
        <f t="shared" si="528"/>
        <v>00002122</v>
      </c>
      <c r="C8483" s="47" t="str">
        <f>IFERROR(VLOOKUP(B8483,总表!A:B,2,0),"-")</f>
        <v>上衣</v>
      </c>
      <c r="D8483" s="6" t="str">
        <f t="shared" si="529"/>
        <v>上衣</v>
      </c>
      <c r="E8483" s="6" t="str">
        <f>IFERROR(VLOOKUP(B8483,总表!A:D,3,0),"-")</f>
        <v>菱格纹背心</v>
      </c>
      <c r="F8483" s="6" t="str">
        <f t="shared" si="530"/>
        <v>菱格纹背心</v>
      </c>
      <c r="H8483" s="51" t="str">
        <f>IF(IFERROR(VLOOKUP(B8483,总表!A:D,4,0),"露易")=0," ",IFERROR(VLOOKUP(B8483,总表!A:D,4,0),"-"))</f>
        <v>红色</v>
      </c>
      <c r="I8483" s="51" t="str">
        <f t="shared" si="531"/>
        <v>红色</v>
      </c>
    </row>
    <row r="8484" spans="1:9">
      <c r="A8484" s="6">
        <v>8483</v>
      </c>
      <c r="B8484" s="47" t="str">
        <f t="shared" si="528"/>
        <v>00002123</v>
      </c>
      <c r="C8484" s="47" t="str">
        <f>IFERROR(VLOOKUP(B8484,总表!A:B,2,0),"-")</f>
        <v>上衣</v>
      </c>
      <c r="D8484" s="6" t="str">
        <f t="shared" si="529"/>
        <v>上衣</v>
      </c>
      <c r="E8484" s="6" t="str">
        <f>IFERROR(VLOOKUP(B8484,总表!A:D,3,0),"-")</f>
        <v>菱格纹背心</v>
      </c>
      <c r="F8484" s="6" t="str">
        <f t="shared" si="530"/>
        <v>菱格纹背心</v>
      </c>
      <c r="H8484" s="6" t="str">
        <f>IF(IFERROR(VLOOKUP(B8484,总表!A:D,4,0),"露易")=0," ",IFERROR(VLOOKUP(B8484,总表!A:D,4,0),"-"))</f>
        <v>灰色</v>
      </c>
      <c r="I8484" s="6" t="str">
        <f t="shared" si="531"/>
        <v>灰色</v>
      </c>
    </row>
    <row r="8485" spans="1:9">
      <c r="A8485" s="6">
        <v>8484</v>
      </c>
      <c r="B8485" s="47" t="str">
        <f t="shared" si="528"/>
        <v>00002124</v>
      </c>
      <c r="C8485" s="47" t="str">
        <f>IFERROR(VLOOKUP(B8485,总表!A:B,2,0),"-")</f>
        <v>上衣</v>
      </c>
      <c r="D8485" s="6" t="str">
        <f t="shared" si="529"/>
        <v>上衣</v>
      </c>
      <c r="E8485" s="6" t="str">
        <f>IFERROR(VLOOKUP(B8485,总表!A:D,3,0),"-")</f>
        <v>菱格纹背心</v>
      </c>
      <c r="F8485" s="6" t="str">
        <f t="shared" si="530"/>
        <v>菱格纹背心</v>
      </c>
      <c r="H8485" s="51" t="str">
        <f>IF(IFERROR(VLOOKUP(B8485,总表!A:D,4,0),"露易")=0," ",IFERROR(VLOOKUP(B8485,总表!A:D,4,0),"-"))</f>
        <v>绿色</v>
      </c>
      <c r="I8485" s="51" t="str">
        <f t="shared" si="531"/>
        <v>绿色</v>
      </c>
    </row>
    <row r="8486" spans="1:9">
      <c r="A8486" s="6">
        <v>8485</v>
      </c>
      <c r="B8486" s="47" t="str">
        <f t="shared" si="528"/>
        <v>00002125</v>
      </c>
      <c r="C8486" s="47" t="str">
        <f>IFERROR(VLOOKUP(B8486,总表!A:B,2,0),"-")</f>
        <v>上衣</v>
      </c>
      <c r="D8486" s="6" t="str">
        <f t="shared" si="529"/>
        <v>上衣</v>
      </c>
      <c r="E8486" s="6" t="str">
        <f>IFERROR(VLOOKUP(B8486,总表!A:D,3,0),"-")</f>
        <v>配领带衬衫</v>
      </c>
      <c r="F8486" s="6" t="str">
        <f t="shared" si="530"/>
        <v>配领带衬衫</v>
      </c>
      <c r="H8486" s="51" t="str">
        <f>IF(IFERROR(VLOOKUP(B8486,总表!A:D,4,0),"露易")=0," ",IFERROR(VLOOKUP(B8486,总表!A:D,4,0),"-"))</f>
        <v>蓝色斜纹领带</v>
      </c>
      <c r="I8486" s="51" t="str">
        <f t="shared" si="531"/>
        <v>蓝色斜纹领带</v>
      </c>
    </row>
    <row r="8487" spans="1:9">
      <c r="A8487" s="6">
        <v>8486</v>
      </c>
      <c r="B8487" s="47" t="str">
        <f t="shared" si="528"/>
        <v>00002126</v>
      </c>
      <c r="C8487" s="47" t="str">
        <f>IFERROR(VLOOKUP(B8487,总表!A:B,2,0),"-")</f>
        <v>上衣</v>
      </c>
      <c r="D8487" s="6" t="str">
        <f t="shared" si="529"/>
        <v>上衣</v>
      </c>
      <c r="E8487" s="6" t="str">
        <f>IFERROR(VLOOKUP(B8487,总表!A:D,3,0),"-")</f>
        <v>配领带衬衫</v>
      </c>
      <c r="F8487" s="6" t="str">
        <f t="shared" si="530"/>
        <v>配领带衬衫</v>
      </c>
      <c r="H8487" s="6" t="str">
        <f>IF(IFERROR(VLOOKUP(B8487,总表!A:D,4,0),"露易")=0," ",IFERROR(VLOOKUP(B8487,总表!A:D,4,0),"-"))</f>
        <v>紫色斜纹领带</v>
      </c>
      <c r="I8487" s="6" t="str">
        <f t="shared" si="531"/>
        <v>紫色斜纹领带</v>
      </c>
    </row>
    <row r="8488" spans="1:9">
      <c r="A8488" s="6">
        <v>8487</v>
      </c>
      <c r="B8488" s="47" t="str">
        <f t="shared" si="528"/>
        <v>00002127</v>
      </c>
      <c r="C8488" s="47" t="str">
        <f>IFERROR(VLOOKUP(B8488,总表!A:B,2,0),"-")</f>
        <v>上衣</v>
      </c>
      <c r="D8488" s="6" t="str">
        <f t="shared" si="529"/>
        <v>上衣</v>
      </c>
      <c r="E8488" s="6" t="str">
        <f>IFERROR(VLOOKUP(B8488,总表!A:D,3,0),"-")</f>
        <v>配领带衬衫</v>
      </c>
      <c r="F8488" s="6" t="str">
        <f t="shared" si="530"/>
        <v>配领带衬衫</v>
      </c>
      <c r="H8488" s="51" t="str">
        <f>IF(IFERROR(VLOOKUP(B8488,总表!A:D,4,0),"露易")=0," ",IFERROR(VLOOKUP(B8488,总表!A:D,4,0),"-"))</f>
        <v>绿色斜纹领带</v>
      </c>
      <c r="I8488" s="51" t="str">
        <f t="shared" si="531"/>
        <v>绿色斜纹领带</v>
      </c>
    </row>
    <row r="8489" spans="1:9">
      <c r="A8489" s="6">
        <v>8488</v>
      </c>
      <c r="B8489" s="47" t="str">
        <f t="shared" si="528"/>
        <v>00002128</v>
      </c>
      <c r="C8489" s="47" t="str">
        <f>IFERROR(VLOOKUP(B8489,总表!A:B,2,0),"-")</f>
        <v>上衣</v>
      </c>
      <c r="D8489" s="6" t="str">
        <f t="shared" si="529"/>
        <v>上衣</v>
      </c>
      <c r="E8489" s="6" t="str">
        <f>IFERROR(VLOOKUP(B8489,总表!A:D,3,0),"-")</f>
        <v>配领带衬衫</v>
      </c>
      <c r="F8489" s="6" t="str">
        <f t="shared" si="530"/>
        <v>配领带衬衫</v>
      </c>
      <c r="H8489" s="51" t="str">
        <f>IF(IFERROR(VLOOKUP(B8489,总表!A:D,4,0),"露易")=0," ",IFERROR(VLOOKUP(B8489,总表!A:D,4,0),"-"))</f>
        <v>单色斜纹领带</v>
      </c>
      <c r="I8489" s="51" t="str">
        <f t="shared" si="531"/>
        <v>单色斜纹领带</v>
      </c>
    </row>
    <row r="8490" spans="1:9">
      <c r="A8490" s="6">
        <v>8489</v>
      </c>
      <c r="B8490" s="47" t="str">
        <f t="shared" si="528"/>
        <v>00002129</v>
      </c>
      <c r="C8490" s="47" t="str">
        <f>IFERROR(VLOOKUP(B8490,总表!A:B,2,0),"-")</f>
        <v>上衣</v>
      </c>
      <c r="D8490" s="6" t="str">
        <f t="shared" si="529"/>
        <v>上衣</v>
      </c>
      <c r="E8490" s="6" t="str">
        <f>IFERROR(VLOOKUP(B8490,总表!A:D,3,0),"-")</f>
        <v>撞色有领衬衫</v>
      </c>
      <c r="F8490" s="6" t="str">
        <f t="shared" si="530"/>
        <v>撞色有领衬衫</v>
      </c>
      <c r="H8490" s="51" t="str">
        <f>IF(IFERROR(VLOOKUP(B8490,总表!A:D,4,0),"露易")=0," ",IFERROR(VLOOKUP(B8490,总表!A:D,4,0),"-"))</f>
        <v>红色</v>
      </c>
      <c r="I8490" s="51" t="str">
        <f t="shared" si="531"/>
        <v>红色</v>
      </c>
    </row>
    <row r="8491" spans="1:9">
      <c r="A8491" s="6">
        <v>8490</v>
      </c>
      <c r="B8491" s="47" t="str">
        <f t="shared" si="528"/>
        <v>0000212A</v>
      </c>
      <c r="C8491" s="47" t="str">
        <f>IFERROR(VLOOKUP(B8491,总表!A:B,2,0),"-")</f>
        <v>上衣</v>
      </c>
      <c r="D8491" s="6" t="str">
        <f t="shared" si="529"/>
        <v>上衣</v>
      </c>
      <c r="E8491" s="6" t="str">
        <f>IFERROR(VLOOKUP(B8491,总表!A:D,3,0),"-")</f>
        <v>撞色有领衬衫</v>
      </c>
      <c r="F8491" s="6" t="str">
        <f t="shared" si="530"/>
        <v>撞色有领衬衫</v>
      </c>
      <c r="H8491" s="51" t="str">
        <f>IF(IFERROR(VLOOKUP(B8491,总表!A:D,4,0),"露易")=0," ",IFERROR(VLOOKUP(B8491,总表!A:D,4,0),"-"))</f>
        <v>绿色</v>
      </c>
      <c r="I8491" s="51" t="str">
        <f t="shared" si="531"/>
        <v>绿色</v>
      </c>
    </row>
    <row r="8492" spans="1:9">
      <c r="A8492" s="6">
        <v>8491</v>
      </c>
      <c r="B8492" s="47" t="str">
        <f t="shared" si="528"/>
        <v>0000212B</v>
      </c>
      <c r="C8492" s="47" t="str">
        <f>IFERROR(VLOOKUP(B8492,总表!A:B,2,0),"-")</f>
        <v>上衣</v>
      </c>
      <c r="D8492" s="6" t="str">
        <f t="shared" si="529"/>
        <v>上衣</v>
      </c>
      <c r="E8492" s="6" t="str">
        <f>IFERROR(VLOOKUP(B8492,总表!A:D,3,0),"-")</f>
        <v>撞色有领衬衫</v>
      </c>
      <c r="F8492" s="6" t="str">
        <f t="shared" si="530"/>
        <v>撞色有领衬衫</v>
      </c>
      <c r="H8492" s="6" t="str">
        <f>IF(IFERROR(VLOOKUP(B8492,总表!A:D,4,0),"露易")=0," ",IFERROR(VLOOKUP(B8492,总表!A:D,4,0),"-"))</f>
        <v>紫色</v>
      </c>
      <c r="I8492" s="6" t="str">
        <f t="shared" si="531"/>
        <v>紫色</v>
      </c>
    </row>
    <row r="8493" spans="1:9">
      <c r="A8493" s="6">
        <v>8492</v>
      </c>
      <c r="B8493" s="47" t="str">
        <f t="shared" si="528"/>
        <v>0000212C</v>
      </c>
      <c r="C8493" s="47" t="str">
        <f>IFERROR(VLOOKUP(B8493,总表!A:B,2,0),"-")</f>
        <v>上衣</v>
      </c>
      <c r="D8493" s="6" t="str">
        <f t="shared" si="529"/>
        <v>上衣</v>
      </c>
      <c r="E8493" s="6" t="str">
        <f>IFERROR(VLOOKUP(B8493,总表!A:D,3,0),"-")</f>
        <v>撞色有领衬衫</v>
      </c>
      <c r="F8493" s="6" t="str">
        <f t="shared" si="530"/>
        <v>撞色有领衬衫</v>
      </c>
      <c r="H8493" s="6" t="str">
        <f>IF(IFERROR(VLOOKUP(B8493,总表!A:D,4,0),"露易")=0," ",IFERROR(VLOOKUP(B8493,总表!A:D,4,0),"-"))</f>
        <v>黄色</v>
      </c>
      <c r="I8493" s="6" t="str">
        <f t="shared" si="531"/>
        <v>黄色</v>
      </c>
    </row>
    <row r="8494" spans="1:9">
      <c r="A8494" s="6">
        <v>8493</v>
      </c>
      <c r="B8494" s="47" t="str">
        <f t="shared" si="528"/>
        <v>0000212D</v>
      </c>
      <c r="C8494" s="47" t="str">
        <f>IFERROR(VLOOKUP(B8494,总表!A:B,2,0),"-")</f>
        <v>上衣</v>
      </c>
      <c r="D8494" s="6" t="str">
        <f t="shared" si="529"/>
        <v>上衣</v>
      </c>
      <c r="E8494" s="6" t="str">
        <f>IFERROR(VLOOKUP(B8494,总表!A:D,3,0),"-")</f>
        <v>撞色有领衬衫</v>
      </c>
      <c r="F8494" s="6" t="str">
        <f t="shared" si="530"/>
        <v>撞色有领衬衫</v>
      </c>
      <c r="H8494" s="6" t="str">
        <f>IF(IFERROR(VLOOKUP(B8494,总表!A:D,4,0),"露易")=0," ",IFERROR(VLOOKUP(B8494,总表!A:D,4,0),"-"))</f>
        <v>灰色</v>
      </c>
      <c r="I8494" s="6" t="str">
        <f t="shared" si="531"/>
        <v>灰色</v>
      </c>
    </row>
    <row r="8495" spans="1:9">
      <c r="A8495" s="6">
        <v>8494</v>
      </c>
      <c r="B8495" s="47" t="str">
        <f t="shared" si="528"/>
        <v>0000212E</v>
      </c>
      <c r="C8495" s="47" t="str">
        <f>IFERROR(VLOOKUP(B8495,总表!A:B,2,0),"-")</f>
        <v>上衣</v>
      </c>
      <c r="D8495" s="6" t="str">
        <f t="shared" si="529"/>
        <v>上衣</v>
      </c>
      <c r="E8495" s="51" t="str">
        <f>IFERROR(VLOOKUP(B8495,总表!A:D,3,0),"-")</f>
        <v>时髦上装</v>
      </c>
      <c r="F8495" s="51" t="str">
        <f t="shared" si="530"/>
        <v>时髦上装</v>
      </c>
      <c r="H8495" s="51" t="str">
        <f>IF(IFERROR(VLOOKUP(B8495,总表!A:D,4,0),"露易")=0," ",IFERROR(VLOOKUP(B8495,总表!A:D,4,0),"-"))</f>
        <v>蓝色</v>
      </c>
      <c r="I8495" s="51" t="str">
        <f t="shared" si="531"/>
        <v>蓝色</v>
      </c>
    </row>
    <row r="8496" spans="1:9">
      <c r="A8496" s="6">
        <v>8495</v>
      </c>
      <c r="B8496" s="47" t="str">
        <f t="shared" si="528"/>
        <v>0000212F</v>
      </c>
      <c r="C8496" s="47" t="str">
        <f>IFERROR(VLOOKUP(B8496,总表!A:B,2,0),"-")</f>
        <v>上衣</v>
      </c>
      <c r="D8496" s="6" t="str">
        <f t="shared" si="529"/>
        <v>上衣</v>
      </c>
      <c r="E8496" s="51" t="str">
        <f>IFERROR(VLOOKUP(B8496,总表!A:D,3,0),"-")</f>
        <v>时髦上装</v>
      </c>
      <c r="F8496" s="51" t="str">
        <f t="shared" si="530"/>
        <v>时髦上装</v>
      </c>
      <c r="H8496" s="6" t="str">
        <f>IF(IFERROR(VLOOKUP(B8496,总表!A:D,4,0),"露易")=0," ",IFERROR(VLOOKUP(B8496,总表!A:D,4,0),"-"))</f>
        <v>黄色</v>
      </c>
      <c r="I8496" s="6" t="str">
        <f t="shared" si="531"/>
        <v>黄色</v>
      </c>
    </row>
    <row r="8497" spans="1:9">
      <c r="A8497" s="6">
        <v>8496</v>
      </c>
      <c r="B8497" s="47" t="str">
        <f t="shared" si="528"/>
        <v>00002130</v>
      </c>
      <c r="C8497" s="47" t="str">
        <f>IFERROR(VLOOKUP(B8497,总表!A:B,2,0),"-")</f>
        <v>上衣</v>
      </c>
      <c r="D8497" s="6" t="str">
        <f t="shared" si="529"/>
        <v>上衣</v>
      </c>
      <c r="E8497" s="51" t="str">
        <f>IFERROR(VLOOKUP(B8497,总表!A:D,3,0),"-")</f>
        <v>时髦上装</v>
      </c>
      <c r="F8497" s="51" t="str">
        <f t="shared" si="530"/>
        <v>时髦上装</v>
      </c>
      <c r="H8497" s="51" t="str">
        <f>IF(IFERROR(VLOOKUP(B8497,总表!A:D,4,0),"露易")=0," ",IFERROR(VLOOKUP(B8497,总表!A:D,4,0),"-"))</f>
        <v>绿色</v>
      </c>
      <c r="I8497" s="51" t="str">
        <f t="shared" si="531"/>
        <v>绿色</v>
      </c>
    </row>
    <row r="8498" spans="1:9">
      <c r="A8498" s="6">
        <v>8497</v>
      </c>
      <c r="B8498" s="47" t="str">
        <f t="shared" si="528"/>
        <v>00002131</v>
      </c>
      <c r="C8498" s="47" t="str">
        <f>IFERROR(VLOOKUP(B8498,总表!A:B,2,0),"-")</f>
        <v>上衣</v>
      </c>
      <c r="D8498" s="6" t="str">
        <f t="shared" si="529"/>
        <v>上衣</v>
      </c>
      <c r="E8498" s="51" t="str">
        <f>IFERROR(VLOOKUP(B8498,总表!A:D,3,0),"-")</f>
        <v>时髦上装</v>
      </c>
      <c r="F8498" s="51" t="str">
        <f t="shared" si="530"/>
        <v>时髦上装</v>
      </c>
      <c r="H8498" s="6" t="str">
        <f>IF(IFERROR(VLOOKUP(B8498,总表!A:D,4,0),"露易")=0," ",IFERROR(VLOOKUP(B8498,总表!A:D,4,0),"-"))</f>
        <v>灰色</v>
      </c>
      <c r="I8498" s="6" t="str">
        <f t="shared" si="531"/>
        <v>灰色</v>
      </c>
    </row>
    <row r="8499" spans="1:9">
      <c r="A8499" s="6">
        <v>8498</v>
      </c>
      <c r="B8499" s="47" t="str">
        <f t="shared" si="528"/>
        <v>00002132</v>
      </c>
      <c r="C8499" s="47" t="str">
        <f>IFERROR(VLOOKUP(B8499,总表!A:B,2,0),"-")</f>
        <v>上衣</v>
      </c>
      <c r="D8499" s="6" t="str">
        <f t="shared" si="529"/>
        <v>上衣</v>
      </c>
      <c r="E8499" s="6" t="str">
        <f>IFERROR(VLOOKUP(B8499,总表!A:D,3,0),"-")</f>
        <v>王子衬衫</v>
      </c>
      <c r="F8499" s="6" t="str">
        <f t="shared" si="530"/>
        <v>王子衬衫</v>
      </c>
      <c r="H8499" s="6" t="str">
        <f>IF(IFERROR(VLOOKUP(B8499,总表!A:D,4,0),"露易")=0," ",IFERROR(VLOOKUP(B8499,总表!A:D,4,0),"-"))</f>
        <v>黑色</v>
      </c>
      <c r="I8499" s="6" t="str">
        <f t="shared" si="531"/>
        <v>黑色</v>
      </c>
    </row>
    <row r="8500" spans="1:9">
      <c r="A8500" s="6">
        <v>8499</v>
      </c>
      <c r="B8500" s="47" t="str">
        <f t="shared" si="528"/>
        <v>00002133</v>
      </c>
      <c r="C8500" s="47" t="str">
        <f>IFERROR(VLOOKUP(B8500,总表!A:B,2,0),"-")</f>
        <v>上衣</v>
      </c>
      <c r="D8500" s="6" t="str">
        <f t="shared" si="529"/>
        <v>上衣</v>
      </c>
      <c r="E8500" s="6" t="str">
        <f>IFERROR(VLOOKUP(B8500,总表!A:D,3,0),"-")</f>
        <v>王子衬衫</v>
      </c>
      <c r="F8500" s="6" t="str">
        <f t="shared" si="530"/>
        <v>王子衬衫</v>
      </c>
      <c r="H8500" s="6" t="str">
        <f>IF(IFERROR(VLOOKUP(B8500,总表!A:D,4,0),"露易")=0," ",IFERROR(VLOOKUP(B8500,总表!A:D,4,0),"-"))</f>
        <v>粉红</v>
      </c>
      <c r="I8500" s="6" t="str">
        <f t="shared" si="531"/>
        <v>粉红</v>
      </c>
    </row>
    <row r="8501" spans="1:9">
      <c r="A8501" s="6">
        <v>8500</v>
      </c>
      <c r="B8501" s="47" t="str">
        <f t="shared" si="528"/>
        <v>00002134</v>
      </c>
      <c r="C8501" s="47" t="str">
        <f>IFERROR(VLOOKUP(B8501,总表!A:B,2,0),"-")</f>
        <v>上衣</v>
      </c>
      <c r="D8501" s="6" t="str">
        <f t="shared" si="529"/>
        <v>上衣</v>
      </c>
      <c r="E8501" s="6" t="str">
        <f>IFERROR(VLOOKUP(B8501,总表!A:D,3,0),"-")</f>
        <v>王子衬衫</v>
      </c>
      <c r="F8501" s="6" t="str">
        <f t="shared" si="530"/>
        <v>王子衬衫</v>
      </c>
      <c r="H8501" s="51" t="str">
        <f>IF(IFERROR(VLOOKUP(B8501,总表!A:D,4,0),"露易")=0," ",IFERROR(VLOOKUP(B8501,总表!A:D,4,0),"-"))</f>
        <v>蓝色</v>
      </c>
      <c r="I8501" s="51" t="str">
        <f t="shared" si="531"/>
        <v>蓝色</v>
      </c>
    </row>
    <row r="8502" spans="1:9">
      <c r="A8502" s="6">
        <v>8501</v>
      </c>
      <c r="B8502" s="47" t="str">
        <f t="shared" si="528"/>
        <v>00002135</v>
      </c>
      <c r="C8502" s="47" t="str">
        <f>IFERROR(VLOOKUP(B8502,总表!A:B,2,0),"-")</f>
        <v>上衣</v>
      </c>
      <c r="D8502" s="6" t="str">
        <f t="shared" si="529"/>
        <v>上衣</v>
      </c>
      <c r="E8502" s="6" t="str">
        <f>IFERROR(VLOOKUP(B8502,总表!A:D,3,0),"-")</f>
        <v>王子衬衫</v>
      </c>
      <c r="F8502" s="6" t="str">
        <f t="shared" si="530"/>
        <v>王子衬衫</v>
      </c>
      <c r="H8502" s="6" t="str">
        <f>IF(IFERROR(VLOOKUP(B8502,总表!A:D,4,0),"露易")=0," ",IFERROR(VLOOKUP(B8502,总表!A:D,4,0),"-"))</f>
        <v>奶油色</v>
      </c>
      <c r="I8502" s="6" t="str">
        <f t="shared" si="531"/>
        <v>奶油色</v>
      </c>
    </row>
    <row r="8503" spans="1:9">
      <c r="A8503" s="6">
        <v>8502</v>
      </c>
      <c r="B8503" s="47" t="str">
        <f t="shared" si="528"/>
        <v>00002136</v>
      </c>
      <c r="C8503" s="47" t="str">
        <f>IFERROR(VLOOKUP(B8503,总表!A:B,2,0),"-")</f>
        <v>上衣</v>
      </c>
      <c r="D8503" s="6" t="str">
        <f t="shared" si="529"/>
        <v>上衣</v>
      </c>
      <c r="E8503" s="6" t="str">
        <f>IFERROR(VLOOKUP(B8503,总表!A:D,3,0),"-")</f>
        <v>粗花呢背心</v>
      </c>
      <c r="F8503" s="6" t="str">
        <f t="shared" si="530"/>
        <v>粗花呢背心</v>
      </c>
      <c r="H8503" s="51" t="str">
        <f>IF(IFERROR(VLOOKUP(B8503,总表!A:D,4,0),"露易")=0," ",IFERROR(VLOOKUP(B8503,总表!A:D,4,0),"-"))</f>
        <v>红色</v>
      </c>
      <c r="I8503" s="51" t="str">
        <f t="shared" si="531"/>
        <v>红色</v>
      </c>
    </row>
    <row r="8504" spans="1:9">
      <c r="A8504" s="6">
        <v>8503</v>
      </c>
      <c r="B8504" s="47" t="str">
        <f t="shared" si="528"/>
        <v>00002137</v>
      </c>
      <c r="C8504" s="47" t="str">
        <f>IFERROR(VLOOKUP(B8504,总表!A:B,2,0),"-")</f>
        <v>上衣</v>
      </c>
      <c r="D8504" s="6" t="str">
        <f t="shared" si="529"/>
        <v>上衣</v>
      </c>
      <c r="E8504" s="6" t="str">
        <f>IFERROR(VLOOKUP(B8504,总表!A:D,3,0),"-")</f>
        <v>粗花呢背心</v>
      </c>
      <c r="F8504" s="6" t="str">
        <f t="shared" si="530"/>
        <v>粗花呢背心</v>
      </c>
      <c r="H8504" s="6" t="str">
        <f>IF(IFERROR(VLOOKUP(B8504,总表!A:D,4,0),"露易")=0," ",IFERROR(VLOOKUP(B8504,总表!A:D,4,0),"-"))</f>
        <v>海军蓝</v>
      </c>
      <c r="I8504" s="6" t="str">
        <f t="shared" si="531"/>
        <v>海军蓝</v>
      </c>
    </row>
    <row r="8505" spans="1:9">
      <c r="A8505" s="6">
        <v>8504</v>
      </c>
      <c r="B8505" s="47" t="str">
        <f t="shared" si="528"/>
        <v>00002138</v>
      </c>
      <c r="C8505" s="50" t="str">
        <f>IFERROR(VLOOKUP(B8505,总表!A:B,2,0),"-")</f>
        <v>连衣套装</v>
      </c>
      <c r="D8505" s="51" t="str">
        <f t="shared" si="529"/>
        <v>连衣套装</v>
      </c>
      <c r="E8505" s="51" t="str">
        <f>IFERROR(VLOOKUP(B8505,总表!A:D,3,0),"-")</f>
        <v>长版牛仔针织罩衫</v>
      </c>
      <c r="F8505" s="51" t="str">
        <f t="shared" si="530"/>
        <v>长版牛仔针织罩衫</v>
      </c>
      <c r="H8505" s="6" t="str">
        <f>IF(IFERROR(VLOOKUP(B8505,总表!A:D,4,0),"露易")=0," ",IFERROR(VLOOKUP(B8505,总表!A:D,4,0),"-"))</f>
        <v>粉红</v>
      </c>
      <c r="I8505" s="6" t="str">
        <f t="shared" si="531"/>
        <v>粉红</v>
      </c>
    </row>
    <row r="8506" spans="1:9">
      <c r="A8506" s="6">
        <v>8505</v>
      </c>
      <c r="B8506" s="47" t="str">
        <f t="shared" si="528"/>
        <v>00002139</v>
      </c>
      <c r="C8506" s="50" t="str">
        <f>IFERROR(VLOOKUP(B8506,总表!A:B,2,0),"-")</f>
        <v>连衣套装</v>
      </c>
      <c r="D8506" s="51" t="str">
        <f t="shared" si="529"/>
        <v>连衣套装</v>
      </c>
      <c r="E8506" s="51" t="str">
        <f>IFERROR(VLOOKUP(B8506,总表!A:D,3,0),"-")</f>
        <v>长版牛仔针织罩衫</v>
      </c>
      <c r="F8506" s="51" t="str">
        <f t="shared" si="530"/>
        <v>长版牛仔针织罩衫</v>
      </c>
      <c r="H8506" s="6" t="str">
        <f>IF(IFERROR(VLOOKUP(B8506,总表!A:D,4,0),"露易")=0," ",IFERROR(VLOOKUP(B8506,总表!A:D,4,0),"-"))</f>
        <v>黄色</v>
      </c>
      <c r="I8506" s="6" t="str">
        <f t="shared" si="531"/>
        <v>黄色</v>
      </c>
    </row>
    <row r="8507" spans="1:9">
      <c r="A8507" s="6">
        <v>8506</v>
      </c>
      <c r="B8507" s="47" t="str">
        <f t="shared" si="528"/>
        <v>0000213A</v>
      </c>
      <c r="C8507" s="47" t="str">
        <f>IFERROR(VLOOKUP(B8507,总表!A:B,2,0),"-")</f>
        <v>上衣</v>
      </c>
      <c r="D8507" s="6" t="str">
        <f t="shared" si="529"/>
        <v>上衣</v>
      </c>
      <c r="E8507" s="6" t="str">
        <f>IFERROR(VLOOKUP(B8507,总表!A:D,3,0),"-")</f>
        <v>前绑结衬衫</v>
      </c>
      <c r="F8507" s="6" t="str">
        <f t="shared" si="530"/>
        <v>前绑结衬衫</v>
      </c>
      <c r="H8507" s="6" t="str">
        <f>IF(IFERROR(VLOOKUP(B8507,总表!A:D,4,0),"露易")=0," ",IFERROR(VLOOKUP(B8507,总表!A:D,4,0),"-"))</f>
        <v>粉红</v>
      </c>
      <c r="I8507" s="6" t="str">
        <f t="shared" si="531"/>
        <v>粉红</v>
      </c>
    </row>
    <row r="8508" spans="1:9">
      <c r="A8508" s="6">
        <v>8507</v>
      </c>
      <c r="B8508" s="47" t="str">
        <f t="shared" si="528"/>
        <v>0000213B</v>
      </c>
      <c r="C8508" s="47" t="str">
        <f>IFERROR(VLOOKUP(B8508,总表!A:B,2,0),"-")</f>
        <v>上衣</v>
      </c>
      <c r="D8508" s="6" t="str">
        <f t="shared" si="529"/>
        <v>上衣</v>
      </c>
      <c r="E8508" s="6" t="str">
        <f>IFERROR(VLOOKUP(B8508,总表!A:D,3,0),"-")</f>
        <v>前绑结衬衫</v>
      </c>
      <c r="F8508" s="6" t="str">
        <f t="shared" si="530"/>
        <v>前绑结衬衫</v>
      </c>
      <c r="H8508" s="6" t="str">
        <f>IF(IFERROR(VLOOKUP(B8508,总表!A:D,4,0),"露易")=0," ",IFERROR(VLOOKUP(B8508,总表!A:D,4,0),"-"))</f>
        <v>黄色</v>
      </c>
      <c r="I8508" s="6" t="str">
        <f t="shared" si="531"/>
        <v>黄色</v>
      </c>
    </row>
    <row r="8509" spans="1:9">
      <c r="A8509" s="6">
        <v>8508</v>
      </c>
      <c r="B8509" s="47" t="str">
        <f t="shared" si="528"/>
        <v>0000213C</v>
      </c>
      <c r="C8509" s="47" t="str">
        <f>IFERROR(VLOOKUP(B8509,总表!A:B,2,0),"-")</f>
        <v>上衣</v>
      </c>
      <c r="D8509" s="6" t="str">
        <f t="shared" si="529"/>
        <v>上衣</v>
      </c>
      <c r="E8509" s="6" t="str">
        <f>IFERROR(VLOOKUP(B8509,总表!A:D,3,0),"-")</f>
        <v>前绑结衬衫</v>
      </c>
      <c r="F8509" s="6" t="str">
        <f t="shared" si="530"/>
        <v>前绑结衬衫</v>
      </c>
      <c r="H8509" s="6" t="str">
        <f>IF(IFERROR(VLOOKUP(B8509,总表!A:D,4,0),"露易")=0," ",IFERROR(VLOOKUP(B8509,总表!A:D,4,0),"-"))</f>
        <v>灰色</v>
      </c>
      <c r="I8509" s="6" t="str">
        <f t="shared" si="531"/>
        <v>灰色</v>
      </c>
    </row>
    <row r="8510" spans="1:9">
      <c r="A8510" s="6">
        <v>8509</v>
      </c>
      <c r="B8510" s="47" t="str">
        <f t="shared" si="528"/>
        <v>0000213D</v>
      </c>
      <c r="C8510" s="50" t="str">
        <f>IFERROR(VLOOKUP(B8510,总表!A:B,2,0),"-")</f>
        <v>连衣套装</v>
      </c>
      <c r="D8510" s="51" t="str">
        <f t="shared" si="529"/>
        <v>连衣套装</v>
      </c>
      <c r="E8510" s="51" t="str">
        <f>IFERROR(VLOOKUP(B8510,总表!A:D,3,0),"-")</f>
        <v>简约格纹连身裙</v>
      </c>
      <c r="F8510" s="51" t="str">
        <f t="shared" si="530"/>
        <v>简约格纹连身裙</v>
      </c>
      <c r="H8510" s="6" t="str">
        <f>IF(IFERROR(VLOOKUP(B8510,总表!A:D,4,0),"露易")=0," ",IFERROR(VLOOKUP(B8510,总表!A:D,4,0),"-"))</f>
        <v>粉红</v>
      </c>
      <c r="I8510" s="6" t="str">
        <f t="shared" si="531"/>
        <v>粉红</v>
      </c>
    </row>
    <row r="8511" spans="1:9">
      <c r="A8511" s="6">
        <v>8510</v>
      </c>
      <c r="B8511" s="47" t="str">
        <f t="shared" si="528"/>
        <v>0000213E</v>
      </c>
      <c r="C8511" s="47" t="str">
        <f>IFERROR(VLOOKUP(B8511,总表!A:B,2,0),"-")</f>
        <v>上衣</v>
      </c>
      <c r="D8511" s="6" t="str">
        <f t="shared" si="529"/>
        <v>上衣</v>
      </c>
      <c r="E8511" s="6" t="str">
        <f>IFERROR(VLOOKUP(B8511,总表!A:D,3,0),"-")</f>
        <v>无领衬衫</v>
      </c>
      <c r="F8511" s="6" t="str">
        <f t="shared" si="530"/>
        <v>无领衬衫</v>
      </c>
      <c r="H8511" s="6" t="str">
        <f>IF(IFERROR(VLOOKUP(B8511,总表!A:D,4,0),"露易")=0," ",IFERROR(VLOOKUP(B8511,总表!A:D,4,0),"-"))</f>
        <v>白色</v>
      </c>
      <c r="I8511" s="6" t="str">
        <f t="shared" si="531"/>
        <v>白色</v>
      </c>
    </row>
    <row r="8512" spans="1:9">
      <c r="A8512" s="6">
        <v>8511</v>
      </c>
      <c r="B8512" s="47" t="str">
        <f t="shared" si="528"/>
        <v>0000213F</v>
      </c>
      <c r="C8512" s="47" t="str">
        <f>IFERROR(VLOOKUP(B8512,总表!A:B,2,0),"-")</f>
        <v>上衣</v>
      </c>
      <c r="D8512" s="6" t="str">
        <f t="shared" si="529"/>
        <v>上衣</v>
      </c>
      <c r="E8512" s="6" t="str">
        <f>IFERROR(VLOOKUP(B8512,总表!A:D,3,0),"-")</f>
        <v>工作衬衫</v>
      </c>
      <c r="F8512" s="6" t="str">
        <f t="shared" si="530"/>
        <v>工作衬衫</v>
      </c>
      <c r="H8512" s="51" t="str">
        <f>IF(IFERROR(VLOOKUP(B8512,总表!A:D,4,0),"露易")=0," ",IFERROR(VLOOKUP(B8512,总表!A:D,4,0),"-"))</f>
        <v>绿色</v>
      </c>
      <c r="I8512" s="51" t="str">
        <f t="shared" si="531"/>
        <v>绿色</v>
      </c>
    </row>
    <row r="8513" spans="1:9">
      <c r="A8513" s="6">
        <v>8512</v>
      </c>
      <c r="B8513" s="47" t="str">
        <f t="shared" si="528"/>
        <v>00002140</v>
      </c>
      <c r="C8513" s="47" t="str">
        <f>IFERROR(VLOOKUP(B8513,总表!A:B,2,0),"-")</f>
        <v>上衣</v>
      </c>
      <c r="D8513" s="6" t="str">
        <f t="shared" si="529"/>
        <v>上衣</v>
      </c>
      <c r="E8513" s="6" t="str">
        <f>IFERROR(VLOOKUP(B8513,总表!A:D,3,0),"-")</f>
        <v>工作衬衫</v>
      </c>
      <c r="F8513" s="6" t="str">
        <f t="shared" si="530"/>
        <v>工作衬衫</v>
      </c>
      <c r="H8513" s="51" t="str">
        <f>IF(IFERROR(VLOOKUP(B8513,总表!A:D,4,0),"露易")=0," ",IFERROR(VLOOKUP(B8513,总表!A:D,4,0),"-"))</f>
        <v>蓝色</v>
      </c>
      <c r="I8513" s="51" t="str">
        <f t="shared" si="531"/>
        <v>蓝色</v>
      </c>
    </row>
    <row r="8514" spans="1:9">
      <c r="A8514" s="6">
        <v>8513</v>
      </c>
      <c r="B8514" s="47" t="str">
        <f t="shared" ref="B8514:B8577" si="532">DEC2HEX(ROW(A8513),8)</f>
        <v>00002141</v>
      </c>
      <c r="C8514" s="47" t="str">
        <f>IFERROR(VLOOKUP(B8514,总表!A:B,2,0),"-")</f>
        <v>上衣</v>
      </c>
      <c r="D8514" s="6" t="str">
        <f t="shared" ref="D8514:D8577" si="533">C8514</f>
        <v>上衣</v>
      </c>
      <c r="E8514" s="6" t="str">
        <f>IFERROR(VLOOKUP(B8514,总表!A:D,3,0),"-")</f>
        <v>工作衬衫</v>
      </c>
      <c r="F8514" s="6" t="str">
        <f t="shared" ref="F8514:F8577" si="534">E8514</f>
        <v>工作衬衫</v>
      </c>
      <c r="H8514" s="51" t="str">
        <f>IF(IFERROR(VLOOKUP(B8514,总表!A:D,4,0),"露易")=0," ",IFERROR(VLOOKUP(B8514,总表!A:D,4,0),"-"))</f>
        <v>红色</v>
      </c>
      <c r="I8514" s="51" t="str">
        <f t="shared" ref="I8514:I8577" si="535">H8514</f>
        <v>红色</v>
      </c>
    </row>
    <row r="8515" spans="1:9">
      <c r="A8515" s="6">
        <v>8514</v>
      </c>
      <c r="B8515" s="47" t="str">
        <f t="shared" si="532"/>
        <v>00002142</v>
      </c>
      <c r="C8515" s="47" t="str">
        <f>IFERROR(VLOOKUP(B8515,总表!A:B,2,0),"-")</f>
        <v>上衣</v>
      </c>
      <c r="D8515" s="6" t="str">
        <f t="shared" si="533"/>
        <v>上衣</v>
      </c>
      <c r="E8515" s="51" t="str">
        <f>IFERROR(VLOOKUP(B8515,总表!A:D,3,0),"-")</f>
        <v>绒毛背心</v>
      </c>
      <c r="F8515" s="51" t="str">
        <f t="shared" si="534"/>
        <v>绒毛背心</v>
      </c>
      <c r="H8515" s="6" t="str">
        <f>IF(IFERROR(VLOOKUP(B8515,总表!A:D,4,0),"露易")=0," ",IFERROR(VLOOKUP(B8515,总表!A:D,4,0),"-"))</f>
        <v>米色</v>
      </c>
      <c r="I8515" s="6" t="str">
        <f t="shared" si="535"/>
        <v>米色</v>
      </c>
    </row>
    <row r="8516" spans="1:9">
      <c r="A8516" s="6">
        <v>8515</v>
      </c>
      <c r="B8516" s="47" t="str">
        <f t="shared" si="532"/>
        <v>00002143</v>
      </c>
      <c r="C8516" s="47" t="str">
        <f>IFERROR(VLOOKUP(B8516,总表!A:B,2,0),"-")</f>
        <v>上衣</v>
      </c>
      <c r="D8516" s="6" t="str">
        <f t="shared" si="533"/>
        <v>上衣</v>
      </c>
      <c r="E8516" s="51" t="str">
        <f>IFERROR(VLOOKUP(B8516,总表!A:D,3,0),"-")</f>
        <v>绒毛背心</v>
      </c>
      <c r="F8516" s="51" t="str">
        <f t="shared" si="534"/>
        <v>绒毛背心</v>
      </c>
      <c r="H8516" s="6" t="str">
        <f>IF(IFERROR(VLOOKUP(B8516,总表!A:D,4,0),"露易")=0," ",IFERROR(VLOOKUP(B8516,总表!A:D,4,0),"-"))</f>
        <v>棕色</v>
      </c>
      <c r="I8516" s="6" t="str">
        <f t="shared" si="535"/>
        <v>棕色</v>
      </c>
    </row>
    <row r="8517" spans="1:9">
      <c r="A8517" s="6">
        <v>8516</v>
      </c>
      <c r="B8517" s="47" t="str">
        <f t="shared" si="532"/>
        <v>00002144</v>
      </c>
      <c r="C8517" s="47" t="str">
        <f>IFERROR(VLOOKUP(B8517,总表!A:B,2,0),"-")</f>
        <v>上衣</v>
      </c>
      <c r="D8517" s="6" t="str">
        <f t="shared" si="533"/>
        <v>上衣</v>
      </c>
      <c r="E8517" s="51" t="str">
        <f>IFERROR(VLOOKUP(B8517,总表!A:D,3,0),"-")</f>
        <v>绒毛背心</v>
      </c>
      <c r="F8517" s="51" t="str">
        <f t="shared" si="534"/>
        <v>绒毛背心</v>
      </c>
      <c r="H8517" s="51" t="str">
        <f>IF(IFERROR(VLOOKUP(B8517,总表!A:D,4,0),"露易")=0," ",IFERROR(VLOOKUP(B8517,总表!A:D,4,0),"-"))</f>
        <v>绿色</v>
      </c>
      <c r="I8517" s="51" t="str">
        <f t="shared" si="535"/>
        <v>绿色</v>
      </c>
    </row>
    <row r="8518" spans="1:9">
      <c r="A8518" s="6">
        <v>8517</v>
      </c>
      <c r="B8518" s="47" t="str">
        <f t="shared" si="532"/>
        <v>00002145</v>
      </c>
      <c r="C8518" s="47" t="str">
        <f>IFERROR(VLOOKUP(B8518,总表!A:B,2,0),"-")</f>
        <v>上衣</v>
      </c>
      <c r="D8518" s="6" t="str">
        <f t="shared" si="533"/>
        <v>上衣</v>
      </c>
      <c r="E8518" s="51" t="str">
        <f>IFERROR(VLOOKUP(B8518,总表!A:D,3,0),"-")</f>
        <v>绒毛背心</v>
      </c>
      <c r="F8518" s="51" t="str">
        <f t="shared" si="534"/>
        <v>绒毛背心</v>
      </c>
      <c r="H8518" s="51" t="str">
        <f>IF(IFERROR(VLOOKUP(B8518,总表!A:D,4,0),"露易")=0," ",IFERROR(VLOOKUP(B8518,总表!A:D,4,0),"-"))</f>
        <v>红色</v>
      </c>
      <c r="I8518" s="51" t="str">
        <f t="shared" si="535"/>
        <v>红色</v>
      </c>
    </row>
    <row r="8519" spans="1:9">
      <c r="A8519" s="6">
        <v>8518</v>
      </c>
      <c r="B8519" s="47" t="str">
        <f t="shared" si="532"/>
        <v>00002146</v>
      </c>
      <c r="C8519" s="47" t="str">
        <f>IFERROR(VLOOKUP(B8519,总表!A:B,2,0),"-")</f>
        <v>上衣</v>
      </c>
      <c r="D8519" s="6" t="str">
        <f t="shared" si="533"/>
        <v>上衣</v>
      </c>
      <c r="E8519" s="6" t="str">
        <f>IFERROR(VLOOKUP(B8519,总表!A:D,3,0),"-")</f>
        <v>教练外套</v>
      </c>
      <c r="F8519" s="6" t="str">
        <f t="shared" si="534"/>
        <v>教练外套</v>
      </c>
      <c r="H8519" s="51" t="str">
        <f>IF(IFERROR(VLOOKUP(B8519,总表!A:D,4,0),"露易")=0," ",IFERROR(VLOOKUP(B8519,总表!A:D,4,0),"-"))</f>
        <v>绿色</v>
      </c>
      <c r="I8519" s="51" t="str">
        <f t="shared" si="535"/>
        <v>绿色</v>
      </c>
    </row>
    <row r="8520" spans="1:9">
      <c r="A8520" s="6">
        <v>8519</v>
      </c>
      <c r="B8520" s="47" t="str">
        <f t="shared" si="532"/>
        <v>00002147</v>
      </c>
      <c r="C8520" s="47" t="str">
        <f>IFERROR(VLOOKUP(B8520,总表!A:B,2,0),"-")</f>
        <v>上衣</v>
      </c>
      <c r="D8520" s="6" t="str">
        <f t="shared" si="533"/>
        <v>上衣</v>
      </c>
      <c r="E8520" s="6" t="str">
        <f>IFERROR(VLOOKUP(B8520,总表!A:D,3,0),"-")</f>
        <v>教练外套</v>
      </c>
      <c r="F8520" s="6" t="str">
        <f t="shared" si="534"/>
        <v>教练外套</v>
      </c>
      <c r="H8520" s="51" t="str">
        <f>IF(IFERROR(VLOOKUP(B8520,总表!A:D,4,0),"露易")=0," ",IFERROR(VLOOKUP(B8520,总表!A:D,4,0),"-"))</f>
        <v>蓝色</v>
      </c>
      <c r="I8520" s="51" t="str">
        <f t="shared" si="535"/>
        <v>蓝色</v>
      </c>
    </row>
    <row r="8521" spans="1:9">
      <c r="A8521" s="6">
        <v>8520</v>
      </c>
      <c r="B8521" s="47" t="str">
        <f t="shared" si="532"/>
        <v>00002148</v>
      </c>
      <c r="C8521" s="47" t="str">
        <f>IFERROR(VLOOKUP(B8521,总表!A:B,2,0),"-")</f>
        <v>上衣</v>
      </c>
      <c r="D8521" s="6" t="str">
        <f t="shared" si="533"/>
        <v>上衣</v>
      </c>
      <c r="E8521" s="6" t="str">
        <f>IFERROR(VLOOKUP(B8521,总表!A:D,3,0),"-")</f>
        <v>教练外套</v>
      </c>
      <c r="F8521" s="6" t="str">
        <f t="shared" si="534"/>
        <v>教练外套</v>
      </c>
      <c r="H8521" s="51" t="str">
        <f>IF(IFERROR(VLOOKUP(B8521,总表!A:D,4,0),"露易")=0," ",IFERROR(VLOOKUP(B8521,总表!A:D,4,0),"-"))</f>
        <v>红色</v>
      </c>
      <c r="I8521" s="51" t="str">
        <f t="shared" si="535"/>
        <v>红色</v>
      </c>
    </row>
    <row r="8522" spans="1:9">
      <c r="A8522" s="6">
        <v>8521</v>
      </c>
      <c r="B8522" s="47" t="str">
        <f t="shared" si="532"/>
        <v>00002149</v>
      </c>
      <c r="C8522" s="47" t="str">
        <f>IFERROR(VLOOKUP(B8522,总表!A:B,2,0),"-")</f>
        <v>上衣</v>
      </c>
      <c r="D8522" s="6" t="str">
        <f t="shared" si="533"/>
        <v>上衣</v>
      </c>
      <c r="E8522" s="6" t="str">
        <f>IFERROR(VLOOKUP(B8522,总表!A:D,3,0),"-")</f>
        <v>翻领衬衫</v>
      </c>
      <c r="F8522" s="6" t="str">
        <f t="shared" si="534"/>
        <v>翻领衬衫</v>
      </c>
      <c r="H8522" s="51" t="str">
        <f>IF(IFERROR(VLOOKUP(B8522,总表!A:D,4,0),"露易")=0," ",IFERROR(VLOOKUP(B8522,总表!A:D,4,0),"-"))</f>
        <v>蓝色</v>
      </c>
      <c r="I8522" s="51" t="str">
        <f t="shared" si="535"/>
        <v>蓝色</v>
      </c>
    </row>
    <row r="8523" spans="1:9">
      <c r="A8523" s="6">
        <v>8522</v>
      </c>
      <c r="B8523" s="47" t="str">
        <f t="shared" si="532"/>
        <v>0000214A</v>
      </c>
      <c r="C8523" s="47" t="str">
        <f>IFERROR(VLOOKUP(B8523,总表!A:B,2,0),"-")</f>
        <v>上衣</v>
      </c>
      <c r="D8523" s="6" t="str">
        <f t="shared" si="533"/>
        <v>上衣</v>
      </c>
      <c r="E8523" s="6" t="str">
        <f>IFERROR(VLOOKUP(B8523,总表!A:D,3,0),"-")</f>
        <v>翻领衬衫</v>
      </c>
      <c r="F8523" s="6" t="str">
        <f t="shared" si="534"/>
        <v>翻领衬衫</v>
      </c>
      <c r="H8523" s="51" t="str">
        <f>IF(IFERROR(VLOOKUP(B8523,总表!A:D,4,0),"露易")=0," ",IFERROR(VLOOKUP(B8523,总表!A:D,4,0),"-"))</f>
        <v>绿色</v>
      </c>
      <c r="I8523" s="51" t="str">
        <f t="shared" si="535"/>
        <v>绿色</v>
      </c>
    </row>
    <row r="8524" spans="1:9">
      <c r="A8524" s="6">
        <v>8523</v>
      </c>
      <c r="B8524" s="47" t="str">
        <f t="shared" si="532"/>
        <v>0000214B</v>
      </c>
      <c r="C8524" s="47" t="str">
        <f>IFERROR(VLOOKUP(B8524,总表!A:B,2,0),"-")</f>
        <v>上衣</v>
      </c>
      <c r="D8524" s="6" t="str">
        <f t="shared" si="533"/>
        <v>上衣</v>
      </c>
      <c r="E8524" s="6" t="str">
        <f>IFERROR(VLOOKUP(B8524,总表!A:D,3,0),"-")</f>
        <v>翻领衬衫</v>
      </c>
      <c r="F8524" s="6" t="str">
        <f t="shared" si="534"/>
        <v>翻领衬衫</v>
      </c>
      <c r="H8524" s="6" t="str">
        <f>IF(IFERROR(VLOOKUP(B8524,总表!A:D,4,0),"露易")=0," ",IFERROR(VLOOKUP(B8524,总表!A:D,4,0),"-"))</f>
        <v>米色</v>
      </c>
      <c r="I8524" s="6" t="str">
        <f t="shared" si="535"/>
        <v>米色</v>
      </c>
    </row>
    <row r="8525" spans="1:9">
      <c r="A8525" s="6">
        <v>8524</v>
      </c>
      <c r="B8525" s="47" t="str">
        <f t="shared" si="532"/>
        <v>0000214C</v>
      </c>
      <c r="C8525" s="47" t="str">
        <f>IFERROR(VLOOKUP(B8525,总表!A:B,2,0),"-")</f>
        <v>上衣</v>
      </c>
      <c r="D8525" s="6" t="str">
        <f t="shared" si="533"/>
        <v>上衣</v>
      </c>
      <c r="E8525" s="6" t="str">
        <f>IFERROR(VLOOKUP(B8525,总表!A:D,3,0),"-")</f>
        <v>工作服</v>
      </c>
      <c r="F8525" s="6" t="str">
        <f t="shared" si="534"/>
        <v>工作服</v>
      </c>
      <c r="H8525" s="6" t="str">
        <f>IF(IFERROR(VLOOKUP(B8525,总表!A:D,4,0),"露易")=0," ",IFERROR(VLOOKUP(B8525,总表!A:D,4,0),"-"))</f>
        <v>米色</v>
      </c>
      <c r="I8525" s="6" t="str">
        <f t="shared" si="535"/>
        <v>米色</v>
      </c>
    </row>
    <row r="8526" spans="1:9">
      <c r="A8526" s="6">
        <v>8525</v>
      </c>
      <c r="B8526" s="47" t="str">
        <f t="shared" si="532"/>
        <v>0000214D</v>
      </c>
      <c r="C8526" s="47" t="str">
        <f>IFERROR(VLOOKUP(B8526,总表!A:B,2,0),"-")</f>
        <v>上衣</v>
      </c>
      <c r="D8526" s="6" t="str">
        <f t="shared" si="533"/>
        <v>上衣</v>
      </c>
      <c r="E8526" s="6" t="str">
        <f>IFERROR(VLOOKUP(B8526,总表!A:D,3,0),"-")</f>
        <v>工作服</v>
      </c>
      <c r="F8526" s="6" t="str">
        <f t="shared" si="534"/>
        <v>工作服</v>
      </c>
      <c r="H8526" s="6" t="str">
        <f>IF(IFERROR(VLOOKUP(B8526,总表!A:D,4,0),"露易")=0," ",IFERROR(VLOOKUP(B8526,总表!A:D,4,0),"-"))</f>
        <v>海军蓝</v>
      </c>
      <c r="I8526" s="6" t="str">
        <f t="shared" si="535"/>
        <v>海军蓝</v>
      </c>
    </row>
    <row r="8527" spans="1:9">
      <c r="A8527" s="6">
        <v>8526</v>
      </c>
      <c r="B8527" s="47" t="str">
        <f t="shared" si="532"/>
        <v>0000214E</v>
      </c>
      <c r="C8527" s="47" t="str">
        <f>IFERROR(VLOOKUP(B8527,总表!A:B,2,0),"-")</f>
        <v>上衣</v>
      </c>
      <c r="D8527" s="6" t="str">
        <f t="shared" si="533"/>
        <v>上衣</v>
      </c>
      <c r="E8527" s="6" t="str">
        <f>IFERROR(VLOOKUP(B8527,总表!A:D,3,0),"-")</f>
        <v>蓬蓬袖罩衫</v>
      </c>
      <c r="F8527" s="6" t="str">
        <f t="shared" si="534"/>
        <v>蓬蓬袖罩衫</v>
      </c>
      <c r="H8527" s="6" t="str">
        <f>IF(IFERROR(VLOOKUP(B8527,总表!A:D,4,0),"露易")=0," ",IFERROR(VLOOKUP(B8527,总表!A:D,4,0),"-"))</f>
        <v>黄色</v>
      </c>
      <c r="I8527" s="6" t="str">
        <f t="shared" si="535"/>
        <v>黄色</v>
      </c>
    </row>
    <row r="8528" spans="1:9">
      <c r="A8528" s="6">
        <v>8527</v>
      </c>
      <c r="B8528" s="47" t="str">
        <f t="shared" si="532"/>
        <v>0000214F</v>
      </c>
      <c r="C8528" s="47" t="str">
        <f>IFERROR(VLOOKUP(B8528,总表!A:B,2,0),"-")</f>
        <v>上衣</v>
      </c>
      <c r="D8528" s="6" t="str">
        <f t="shared" si="533"/>
        <v>上衣</v>
      </c>
      <c r="E8528" s="6" t="str">
        <f>IFERROR(VLOOKUP(B8528,总表!A:D,3,0),"-")</f>
        <v>蓬蓬袖罩衫</v>
      </c>
      <c r="F8528" s="6" t="str">
        <f t="shared" si="534"/>
        <v>蓬蓬袖罩衫</v>
      </c>
      <c r="H8528" s="6" t="str">
        <f>IF(IFERROR(VLOOKUP(B8528,总表!A:D,4,0),"露易")=0," ",IFERROR(VLOOKUP(B8528,总表!A:D,4,0),"-"))</f>
        <v>粉红</v>
      </c>
      <c r="I8528" s="6" t="str">
        <f t="shared" si="535"/>
        <v>粉红</v>
      </c>
    </row>
    <row r="8529" spans="1:9">
      <c r="A8529" s="6">
        <v>8528</v>
      </c>
      <c r="B8529" s="47" t="str">
        <f t="shared" si="532"/>
        <v>00002150</v>
      </c>
      <c r="C8529" s="47" t="str">
        <f>IFERROR(VLOOKUP(B8529,总表!A:B,2,0),"-")</f>
        <v>上衣</v>
      </c>
      <c r="D8529" s="6" t="str">
        <f t="shared" si="533"/>
        <v>上衣</v>
      </c>
      <c r="E8529" s="6" t="str">
        <f>IFERROR(VLOOKUP(B8529,总表!A:D,3,0),"-")</f>
        <v>蓬蓬袖罩衫</v>
      </c>
      <c r="F8529" s="6" t="str">
        <f t="shared" si="534"/>
        <v>蓬蓬袖罩衫</v>
      </c>
      <c r="H8529" s="6" t="str">
        <f>IF(IFERROR(VLOOKUP(B8529,总表!A:D,4,0),"露易")=0," ",IFERROR(VLOOKUP(B8529,总表!A:D,4,0),"-"))</f>
        <v>莱姆绿</v>
      </c>
      <c r="I8529" s="6" t="str">
        <f t="shared" si="535"/>
        <v>莱姆绿</v>
      </c>
    </row>
    <row r="8530" spans="1:9">
      <c r="A8530" s="6">
        <v>8529</v>
      </c>
      <c r="B8530" s="47" t="str">
        <f t="shared" si="532"/>
        <v>00002151</v>
      </c>
      <c r="C8530" s="47" t="str">
        <f>IFERROR(VLOOKUP(B8530,总表!A:B,2,0),"-")</f>
        <v>上衣</v>
      </c>
      <c r="D8530" s="6" t="str">
        <f t="shared" si="533"/>
        <v>上衣</v>
      </c>
      <c r="E8530" s="51" t="str">
        <f>IFERROR(VLOOKUP(B8530,总表!A:D,3,0),"-")</f>
        <v>连照相机衬衫</v>
      </c>
      <c r="F8530" s="51" t="str">
        <f t="shared" si="534"/>
        <v>连照相机衬衫</v>
      </c>
      <c r="H8530" s="6" t="str">
        <f>IF(IFERROR(VLOOKUP(B8530,总表!A:D,4,0),"露易")=0," ",IFERROR(VLOOKUP(B8530,总表!A:D,4,0),"-"))</f>
        <v>黑色</v>
      </c>
      <c r="I8530" s="6" t="str">
        <f t="shared" si="535"/>
        <v>黑色</v>
      </c>
    </row>
    <row r="8531" spans="1:9">
      <c r="A8531" s="6">
        <v>8530</v>
      </c>
      <c r="B8531" s="47" t="str">
        <f t="shared" si="532"/>
        <v>00002152</v>
      </c>
      <c r="C8531" s="47" t="str">
        <f>IFERROR(VLOOKUP(B8531,总表!A:B,2,0),"-")</f>
        <v>上衣</v>
      </c>
      <c r="D8531" s="6" t="str">
        <f t="shared" si="533"/>
        <v>上衣</v>
      </c>
      <c r="E8531" s="6" t="str">
        <f>IFERROR(VLOOKUP(B8531,总表!A:D,3,0),"-")</f>
        <v>服务人员制服</v>
      </c>
      <c r="F8531" s="6" t="str">
        <f t="shared" si="534"/>
        <v>服务人员制服</v>
      </c>
      <c r="H8531" s="51" t="str">
        <f>IF(IFERROR(VLOOKUP(B8531,总表!A:D,4,0),"露易")=0," ",IFERROR(VLOOKUP(B8531,总表!A:D,4,0),"-"))</f>
        <v>红色</v>
      </c>
      <c r="I8531" s="51" t="str">
        <f t="shared" si="535"/>
        <v>红色</v>
      </c>
    </row>
    <row r="8532" spans="1:9">
      <c r="A8532" s="6">
        <v>8531</v>
      </c>
      <c r="B8532" s="47" t="str">
        <f t="shared" si="532"/>
        <v>00002153</v>
      </c>
      <c r="C8532" s="47" t="str">
        <f>IFERROR(VLOOKUP(B8532,总表!A:B,2,0),"-")</f>
        <v>上衣</v>
      </c>
      <c r="D8532" s="6" t="str">
        <f t="shared" si="533"/>
        <v>上衣</v>
      </c>
      <c r="E8532" s="6" t="str">
        <f>IFERROR(VLOOKUP(B8532,总表!A:D,3,0),"-")</f>
        <v>服务人员制服</v>
      </c>
      <c r="F8532" s="6" t="str">
        <f t="shared" si="534"/>
        <v>服务人员制服</v>
      </c>
      <c r="H8532" s="6" t="str">
        <f>IF(IFERROR(VLOOKUP(B8532,总表!A:D,4,0),"露易")=0," ",IFERROR(VLOOKUP(B8532,总表!A:D,4,0),"-"))</f>
        <v>黄色</v>
      </c>
      <c r="I8532" s="6" t="str">
        <f t="shared" si="535"/>
        <v>黄色</v>
      </c>
    </row>
    <row r="8533" spans="1:9">
      <c r="A8533" s="6">
        <v>8532</v>
      </c>
      <c r="B8533" s="47" t="str">
        <f t="shared" si="532"/>
        <v>00002154</v>
      </c>
      <c r="C8533" s="47" t="str">
        <f>IFERROR(VLOOKUP(B8533,总表!A:B,2,0),"-")</f>
        <v>上衣</v>
      </c>
      <c r="D8533" s="6" t="str">
        <f t="shared" si="533"/>
        <v>上衣</v>
      </c>
      <c r="E8533" s="6" t="str">
        <f>IFERROR(VLOOKUP(B8533,总表!A:D,3,0),"-")</f>
        <v>A字T恤</v>
      </c>
      <c r="F8533" s="6" t="str">
        <f t="shared" si="534"/>
        <v>A字T恤</v>
      </c>
      <c r="H8533" s="51" t="str">
        <f>IF(IFERROR(VLOOKUP(B8533,总表!A:D,4,0),"露易")=0," ",IFERROR(VLOOKUP(B8533,总表!A:D,4,0),"-"))</f>
        <v>蓝色</v>
      </c>
      <c r="I8533" s="51" t="str">
        <f t="shared" si="535"/>
        <v>蓝色</v>
      </c>
    </row>
    <row r="8534" spans="1:9">
      <c r="A8534" s="6">
        <v>8533</v>
      </c>
      <c r="B8534" s="47" t="str">
        <f t="shared" si="532"/>
        <v>00002155</v>
      </c>
      <c r="C8534" s="47" t="str">
        <f>IFERROR(VLOOKUP(B8534,总表!A:B,2,0),"-")</f>
        <v>工具类</v>
      </c>
      <c r="D8534" s="6" t="str">
        <f t="shared" si="533"/>
        <v>工具类</v>
      </c>
      <c r="E8534" s="6" t="str">
        <f>IFERROR(VLOOKUP(B8534,总表!A:D,3,0),"-")</f>
        <v>金色浇花壶</v>
      </c>
      <c r="F8534" s="6" t="str">
        <f t="shared" si="534"/>
        <v>金色浇花壶</v>
      </c>
      <c r="H8534" s="6" t="str">
        <f>IF(IFERROR(VLOOKUP(B8534,总表!A:D,4,0),"露易")=0," ",IFERROR(VLOOKUP(B8534,总表!A:D,4,0),"-"))</f>
        <v> </v>
      </c>
      <c r="I8534" s="6" t="str">
        <f t="shared" si="535"/>
        <v> </v>
      </c>
    </row>
    <row r="8535" spans="1:9">
      <c r="A8535" s="6">
        <v>8534</v>
      </c>
      <c r="B8535" s="47" t="str">
        <f t="shared" si="532"/>
        <v>00002156</v>
      </c>
      <c r="C8535" s="47" t="str">
        <f>IFERROR(VLOOKUP(B8535,总表!A:B,2,0),"-")</f>
        <v>工具类</v>
      </c>
      <c r="D8535" s="6" t="str">
        <f t="shared" si="533"/>
        <v>工具类</v>
      </c>
      <c r="E8535" s="6" t="str">
        <f>IFERROR(VLOOKUP(B8535,总表!A:D,3,0),"-")</f>
        <v>彩色浇花壶</v>
      </c>
      <c r="F8535" s="6" t="str">
        <f t="shared" si="534"/>
        <v>彩色浇花壶</v>
      </c>
      <c r="H8535" s="6" t="str">
        <f>IF(IFERROR(VLOOKUP(B8535,总表!A:D,4,0),"露易")=0," ",IFERROR(VLOOKUP(B8535,总表!A:D,4,0),"-"))</f>
        <v> </v>
      </c>
      <c r="I8535" s="6" t="str">
        <f t="shared" si="535"/>
        <v> </v>
      </c>
    </row>
    <row r="8536" spans="1:9">
      <c r="A8536" s="6">
        <v>8535</v>
      </c>
      <c r="B8536" s="47" t="str">
        <f t="shared" si="532"/>
        <v>00002157</v>
      </c>
      <c r="C8536" s="47" t="str">
        <f>IFERROR(VLOOKUP(B8536,总表!A:B,2,0),"-")</f>
        <v>工具类</v>
      </c>
      <c r="D8536" s="6" t="str">
        <f t="shared" si="533"/>
        <v>工具类</v>
      </c>
      <c r="E8536" s="6" t="str">
        <f>IFERROR(VLOOKUP(B8536,总表!A:D,3,0),"-")</f>
        <v>大象浇花壶</v>
      </c>
      <c r="F8536" s="6" t="str">
        <f t="shared" si="534"/>
        <v>大象浇花壶</v>
      </c>
      <c r="H8536" s="6" t="str">
        <f>IF(IFERROR(VLOOKUP(B8536,总表!A:D,4,0),"露易")=0," ",IFERROR(VLOOKUP(B8536,总表!A:D,4,0),"-"))</f>
        <v> </v>
      </c>
      <c r="I8536" s="6" t="str">
        <f t="shared" si="535"/>
        <v> </v>
      </c>
    </row>
    <row r="8537" spans="1:9">
      <c r="A8537" s="6">
        <v>8536</v>
      </c>
      <c r="B8537" s="47" t="str">
        <f t="shared" si="532"/>
        <v>00002158</v>
      </c>
      <c r="C8537" s="47" t="str">
        <f>IFERROR(VLOOKUP(B8537,总表!A:B,2,0),"-")</f>
        <v>工具类</v>
      </c>
      <c r="D8537" s="6" t="str">
        <f t="shared" si="533"/>
        <v>工具类</v>
      </c>
      <c r="E8537" s="51" t="str">
        <f>IFERROR(VLOOKUP(B8537,总表!A:D,3,0),"-")</f>
        <v>户外浇花壶</v>
      </c>
      <c r="F8537" s="51" t="str">
        <f t="shared" si="534"/>
        <v>户外浇花壶</v>
      </c>
      <c r="H8537" s="6" t="str">
        <f>IF(IFERROR(VLOOKUP(B8537,总表!A:D,4,0),"露易")=0," ",IFERROR(VLOOKUP(B8537,总表!A:D,4,0),"-"))</f>
        <v> </v>
      </c>
      <c r="I8537" s="6" t="str">
        <f t="shared" si="535"/>
        <v> </v>
      </c>
    </row>
    <row r="8538" spans="1:9">
      <c r="A8538" s="6">
        <v>8537</v>
      </c>
      <c r="B8538" s="47" t="str">
        <f t="shared" si="532"/>
        <v>00002159</v>
      </c>
      <c r="C8538" s="47" t="str">
        <f>IFERROR(VLOOKUP(B8538,总表!A:B,2,0),"-")</f>
        <v>上衣</v>
      </c>
      <c r="D8538" s="6" t="str">
        <f t="shared" si="533"/>
        <v>上衣</v>
      </c>
      <c r="E8538" s="6" t="str">
        <f>IFERROR(VLOOKUP(B8538,总表!A:D,3,0),"-")</f>
        <v>Polo衫</v>
      </c>
      <c r="F8538" s="6" t="str">
        <f t="shared" si="534"/>
        <v>Polo衫</v>
      </c>
      <c r="H8538" s="6" t="str">
        <f>IF(IFERROR(VLOOKUP(B8538,总表!A:D,4,0),"露易")=0," ",IFERROR(VLOOKUP(B8538,总表!A:D,4,0),"-"))</f>
        <v>粉红</v>
      </c>
      <c r="I8538" s="6" t="str">
        <f t="shared" si="535"/>
        <v>粉红</v>
      </c>
    </row>
    <row r="8539" spans="1:9">
      <c r="A8539" s="6">
        <v>8538</v>
      </c>
      <c r="B8539" s="47" t="str">
        <f t="shared" si="532"/>
        <v>0000215A</v>
      </c>
      <c r="C8539" s="47" t="str">
        <f>IFERROR(VLOOKUP(B8539,总表!A:B,2,0),"-")</f>
        <v>上衣</v>
      </c>
      <c r="D8539" s="6" t="str">
        <f t="shared" si="533"/>
        <v>上衣</v>
      </c>
      <c r="E8539" s="6" t="str">
        <f>IFERROR(VLOOKUP(B8539,总表!A:D,3,0),"-")</f>
        <v>Polo衫</v>
      </c>
      <c r="F8539" s="6" t="str">
        <f t="shared" si="534"/>
        <v>Polo衫</v>
      </c>
      <c r="H8539" s="51" t="str">
        <f>IF(IFERROR(VLOOKUP(B8539,总表!A:D,4,0),"露易")=0," ",IFERROR(VLOOKUP(B8539,总表!A:D,4,0),"-"))</f>
        <v>红色</v>
      </c>
      <c r="I8539" s="51" t="str">
        <f t="shared" si="535"/>
        <v>红色</v>
      </c>
    </row>
    <row r="8540" spans="1:9">
      <c r="A8540" s="6">
        <v>8539</v>
      </c>
      <c r="B8540" s="47" t="str">
        <f t="shared" si="532"/>
        <v>0000215B</v>
      </c>
      <c r="C8540" s="47" t="str">
        <f>IFERROR(VLOOKUP(B8540,总表!A:B,2,0),"-")</f>
        <v>上衣</v>
      </c>
      <c r="D8540" s="6" t="str">
        <f t="shared" si="533"/>
        <v>上衣</v>
      </c>
      <c r="E8540" s="6" t="str">
        <f>IFERROR(VLOOKUP(B8540,总表!A:D,3,0),"-")</f>
        <v>Polo衫</v>
      </c>
      <c r="F8540" s="6" t="str">
        <f t="shared" si="534"/>
        <v>Polo衫</v>
      </c>
      <c r="H8540" s="6" t="str">
        <f>IF(IFERROR(VLOOKUP(B8540,总表!A:D,4,0),"露易")=0," ",IFERROR(VLOOKUP(B8540,总表!A:D,4,0),"-"))</f>
        <v>橘色</v>
      </c>
      <c r="I8540" s="6" t="str">
        <f t="shared" si="535"/>
        <v>橘色</v>
      </c>
    </row>
    <row r="8541" spans="1:9">
      <c r="A8541" s="6">
        <v>8540</v>
      </c>
      <c r="B8541" s="47" t="str">
        <f t="shared" si="532"/>
        <v>0000215C</v>
      </c>
      <c r="C8541" s="47" t="str">
        <f>IFERROR(VLOOKUP(B8541,总表!A:B,2,0),"-")</f>
        <v>上衣</v>
      </c>
      <c r="D8541" s="6" t="str">
        <f t="shared" si="533"/>
        <v>上衣</v>
      </c>
      <c r="E8541" s="6" t="str">
        <f>IFERROR(VLOOKUP(B8541,总表!A:D,3,0),"-")</f>
        <v>Polo衫</v>
      </c>
      <c r="F8541" s="6" t="str">
        <f t="shared" si="534"/>
        <v>Polo衫</v>
      </c>
      <c r="H8541" s="51" t="str">
        <f>IF(IFERROR(VLOOKUP(B8541,总表!A:D,4,0),"露易")=0," ",IFERROR(VLOOKUP(B8541,总表!A:D,4,0),"-"))</f>
        <v>绿色</v>
      </c>
      <c r="I8541" s="51" t="str">
        <f t="shared" si="535"/>
        <v>绿色</v>
      </c>
    </row>
    <row r="8542" spans="1:9">
      <c r="A8542" s="6">
        <v>8541</v>
      </c>
      <c r="B8542" s="47" t="str">
        <f t="shared" si="532"/>
        <v>0000215D</v>
      </c>
      <c r="C8542" s="47" t="str">
        <f>IFERROR(VLOOKUP(B8542,总表!A:B,2,0),"-")</f>
        <v>上衣</v>
      </c>
      <c r="D8542" s="6" t="str">
        <f t="shared" si="533"/>
        <v>上衣</v>
      </c>
      <c r="E8542" s="6" t="str">
        <f>IFERROR(VLOOKUP(B8542,总表!A:D,3,0),"-")</f>
        <v>Polo衫</v>
      </c>
      <c r="F8542" s="6" t="str">
        <f t="shared" si="534"/>
        <v>Polo衫</v>
      </c>
      <c r="H8542" s="6" t="str">
        <f>IF(IFERROR(VLOOKUP(B8542,总表!A:D,4,0),"露易")=0," ",IFERROR(VLOOKUP(B8542,总表!A:D,4,0),"-"))</f>
        <v>象牙色</v>
      </c>
      <c r="I8542" s="6" t="str">
        <f t="shared" si="535"/>
        <v>象牙色</v>
      </c>
    </row>
    <row r="8543" spans="1:9">
      <c r="A8543" s="6">
        <v>8542</v>
      </c>
      <c r="B8543" s="47" t="str">
        <f t="shared" si="532"/>
        <v>0000215E</v>
      </c>
      <c r="C8543" s="47" t="str">
        <f>IFERROR(VLOOKUP(B8543,总表!A:B,2,0),"-")</f>
        <v>上衣</v>
      </c>
      <c r="D8543" s="6" t="str">
        <f t="shared" si="533"/>
        <v>上衣</v>
      </c>
      <c r="E8543" s="6" t="str">
        <f>IFERROR(VLOOKUP(B8543,总表!A:D,3,0),"-")</f>
        <v>Polo衫</v>
      </c>
      <c r="F8543" s="6" t="str">
        <f t="shared" si="534"/>
        <v>Polo衫</v>
      </c>
      <c r="H8543" s="6" t="str">
        <f>IF(IFERROR(VLOOKUP(B8543,总表!A:D,4,0),"露易")=0," ",IFERROR(VLOOKUP(B8543,总表!A:D,4,0),"-"))</f>
        <v>白色</v>
      </c>
      <c r="I8543" s="6" t="str">
        <f t="shared" si="535"/>
        <v>白色</v>
      </c>
    </row>
    <row r="8544" spans="1:9">
      <c r="A8544" s="6">
        <v>8543</v>
      </c>
      <c r="B8544" s="47" t="str">
        <f t="shared" si="532"/>
        <v>0000215F</v>
      </c>
      <c r="C8544" s="47" t="str">
        <f>IFERROR(VLOOKUP(B8544,总表!A:B,2,0),"-")</f>
        <v>上衣</v>
      </c>
      <c r="D8544" s="6" t="str">
        <f t="shared" si="533"/>
        <v>上衣</v>
      </c>
      <c r="E8544" s="6" t="str">
        <f>IFERROR(VLOOKUP(B8544,总表!A:D,3,0),"-")</f>
        <v>Polo衫</v>
      </c>
      <c r="F8544" s="6" t="str">
        <f t="shared" si="534"/>
        <v>Polo衫</v>
      </c>
      <c r="H8544" s="6" t="str">
        <f>IF(IFERROR(VLOOKUP(B8544,总表!A:D,4,0),"露易")=0," ",IFERROR(VLOOKUP(B8544,总表!A:D,4,0),"-"))</f>
        <v>黑色</v>
      </c>
      <c r="I8544" s="6" t="str">
        <f t="shared" si="535"/>
        <v>黑色</v>
      </c>
    </row>
    <row r="8545" spans="1:9">
      <c r="A8545" s="6">
        <v>8544</v>
      </c>
      <c r="B8545" s="47" t="str">
        <f t="shared" si="532"/>
        <v>00002160</v>
      </c>
      <c r="C8545" s="47" t="str">
        <f>IFERROR(VLOOKUP(B8545,总表!A:B,2,0),"-")</f>
        <v>上衣</v>
      </c>
      <c r="D8545" s="6" t="str">
        <f t="shared" si="533"/>
        <v>上衣</v>
      </c>
      <c r="E8545" s="6" t="str">
        <f>IFERROR(VLOOKUP(B8545,总表!A:D,3,0),"-")</f>
        <v>亨利领T恤</v>
      </c>
      <c r="F8545" s="6" t="str">
        <f t="shared" si="534"/>
        <v>亨利领T恤</v>
      </c>
      <c r="H8545" s="6" t="str">
        <f>IF(IFERROR(VLOOKUP(B8545,总表!A:D,4,0),"露易")=0," ",IFERROR(VLOOKUP(B8545,总表!A:D,4,0),"-"))</f>
        <v>芥末黄</v>
      </c>
      <c r="I8545" s="6" t="str">
        <f t="shared" si="535"/>
        <v>芥末黄</v>
      </c>
    </row>
    <row r="8546" spans="1:9">
      <c r="A8546" s="6">
        <v>8545</v>
      </c>
      <c r="B8546" s="47" t="str">
        <f t="shared" si="532"/>
        <v>00002161</v>
      </c>
      <c r="C8546" s="47" t="str">
        <f>IFERROR(VLOOKUP(B8546,总表!A:B,2,0),"-")</f>
        <v>上衣</v>
      </c>
      <c r="D8546" s="6" t="str">
        <f t="shared" si="533"/>
        <v>上衣</v>
      </c>
      <c r="E8546" s="6" t="str">
        <f>IFERROR(VLOOKUP(B8546,总表!A:D,3,0),"-")</f>
        <v>亨利领T恤</v>
      </c>
      <c r="F8546" s="6" t="str">
        <f t="shared" si="534"/>
        <v>亨利领T恤</v>
      </c>
      <c r="H8546" s="6" t="str">
        <f>IF(IFERROR(VLOOKUP(B8546,总表!A:D,4,0),"露易")=0," ",IFERROR(VLOOKUP(B8546,总表!A:D,4,0),"-"))</f>
        <v>浅蓝色</v>
      </c>
      <c r="I8546" s="6" t="str">
        <f t="shared" si="535"/>
        <v>浅蓝色</v>
      </c>
    </row>
    <row r="8547" spans="1:9">
      <c r="A8547" s="6">
        <v>8546</v>
      </c>
      <c r="B8547" s="47" t="str">
        <f t="shared" si="532"/>
        <v>00002162</v>
      </c>
      <c r="C8547" s="47" t="str">
        <f>IFERROR(VLOOKUP(B8547,总表!A:B,2,0),"-")</f>
        <v>上衣</v>
      </c>
      <c r="D8547" s="6" t="str">
        <f t="shared" si="533"/>
        <v>上衣</v>
      </c>
      <c r="E8547" s="6" t="str">
        <f>IFERROR(VLOOKUP(B8547,总表!A:D,3,0),"-")</f>
        <v>亨利领T恤</v>
      </c>
      <c r="F8547" s="6" t="str">
        <f t="shared" si="534"/>
        <v>亨利领T恤</v>
      </c>
      <c r="H8547" s="6" t="str">
        <f>IF(IFERROR(VLOOKUP(B8547,总表!A:D,4,0),"露易")=0," ",IFERROR(VLOOKUP(B8547,总表!A:D,4,0),"-"))</f>
        <v>紫色</v>
      </c>
      <c r="I8547" s="6" t="str">
        <f t="shared" si="535"/>
        <v>紫色</v>
      </c>
    </row>
    <row r="8548" spans="1:9">
      <c r="A8548" s="6">
        <v>8547</v>
      </c>
      <c r="B8548" s="47" t="str">
        <f t="shared" si="532"/>
        <v>00002163</v>
      </c>
      <c r="C8548" s="47" t="str">
        <f>IFERROR(VLOOKUP(B8548,总表!A:B,2,0),"-")</f>
        <v>上衣</v>
      </c>
      <c r="D8548" s="6" t="str">
        <f t="shared" si="533"/>
        <v>上衣</v>
      </c>
      <c r="E8548" s="6" t="str">
        <f>IFERROR(VLOOKUP(B8548,总表!A:D,3,0),"-")</f>
        <v>V领毛衣</v>
      </c>
      <c r="F8548" s="6" t="str">
        <f t="shared" si="534"/>
        <v>V领毛衣</v>
      </c>
      <c r="H8548" s="51" t="str">
        <f>IF(IFERROR(VLOOKUP(B8548,总表!A:D,4,0),"露易")=0," ",IFERROR(VLOOKUP(B8548,总表!A:D,4,0),"-"))</f>
        <v>红色</v>
      </c>
      <c r="I8548" s="51" t="str">
        <f t="shared" si="535"/>
        <v>红色</v>
      </c>
    </row>
    <row r="8549" spans="1:9">
      <c r="A8549" s="6">
        <v>8548</v>
      </c>
      <c r="B8549" s="47" t="str">
        <f t="shared" si="532"/>
        <v>00002164</v>
      </c>
      <c r="C8549" s="47" t="str">
        <f>IFERROR(VLOOKUP(B8549,总表!A:B,2,0),"-")</f>
        <v>上衣</v>
      </c>
      <c r="D8549" s="6" t="str">
        <f t="shared" si="533"/>
        <v>上衣</v>
      </c>
      <c r="E8549" s="6" t="str">
        <f>IFERROR(VLOOKUP(B8549,总表!A:D,3,0),"-")</f>
        <v>V领毛衣</v>
      </c>
      <c r="F8549" s="6" t="str">
        <f t="shared" si="534"/>
        <v>V领毛衣</v>
      </c>
      <c r="H8549" s="6" t="str">
        <f>IF(IFERROR(VLOOKUP(B8549,总表!A:D,4,0),"露易")=0," ",IFERROR(VLOOKUP(B8549,总表!A:D,4,0),"-"))</f>
        <v>黑色</v>
      </c>
      <c r="I8549" s="6" t="str">
        <f t="shared" si="535"/>
        <v>黑色</v>
      </c>
    </row>
    <row r="8550" spans="1:9">
      <c r="A8550" s="6">
        <v>8549</v>
      </c>
      <c r="B8550" s="47" t="str">
        <f t="shared" si="532"/>
        <v>00002165</v>
      </c>
      <c r="C8550" s="47" t="str">
        <f>IFERROR(VLOOKUP(B8550,总表!A:B,2,0),"-")</f>
        <v>上衣</v>
      </c>
      <c r="D8550" s="6" t="str">
        <f t="shared" si="533"/>
        <v>上衣</v>
      </c>
      <c r="E8550" s="6" t="str">
        <f>IFERROR(VLOOKUP(B8550,总表!A:D,3,0),"-")</f>
        <v>两件式T恤</v>
      </c>
      <c r="F8550" s="6" t="str">
        <f t="shared" si="534"/>
        <v>两件式T恤</v>
      </c>
      <c r="H8550" s="6" t="str">
        <f>IF(IFERROR(VLOOKUP(B8550,总表!A:D,4,0),"露易")=0," ",IFERROR(VLOOKUP(B8550,总表!A:D,4,0),"-"))</f>
        <v>白色</v>
      </c>
      <c r="I8550" s="6" t="str">
        <f t="shared" si="535"/>
        <v>白色</v>
      </c>
    </row>
    <row r="8551" spans="1:9">
      <c r="A8551" s="6">
        <v>8550</v>
      </c>
      <c r="B8551" s="47" t="str">
        <f t="shared" si="532"/>
        <v>00002166</v>
      </c>
      <c r="C8551" s="47" t="str">
        <f>IFERROR(VLOOKUP(B8551,总表!A:B,2,0),"-")</f>
        <v>上衣</v>
      </c>
      <c r="D8551" s="6" t="str">
        <f t="shared" si="533"/>
        <v>上衣</v>
      </c>
      <c r="E8551" s="6" t="str">
        <f>IFERROR(VLOOKUP(B8551,总表!A:D,3,0),"-")</f>
        <v>两件式T恤</v>
      </c>
      <c r="F8551" s="6" t="str">
        <f t="shared" si="534"/>
        <v>两件式T恤</v>
      </c>
      <c r="H8551" s="51" t="str">
        <f>IF(IFERROR(VLOOKUP(B8551,总表!A:D,4,0),"露易")=0," ",IFERROR(VLOOKUP(B8551,总表!A:D,4,0),"-"))</f>
        <v>绿色</v>
      </c>
      <c r="I8551" s="51" t="str">
        <f t="shared" si="535"/>
        <v>绿色</v>
      </c>
    </row>
    <row r="8552" spans="1:9">
      <c r="A8552" s="6">
        <v>8551</v>
      </c>
      <c r="B8552" s="47" t="str">
        <f t="shared" si="532"/>
        <v>00002167</v>
      </c>
      <c r="C8552" s="47" t="str">
        <f>IFERROR(VLOOKUP(B8552,总表!A:B,2,0),"-")</f>
        <v>上衣</v>
      </c>
      <c r="D8552" s="6" t="str">
        <f t="shared" si="533"/>
        <v>上衣</v>
      </c>
      <c r="E8552" s="6" t="str">
        <f>IFERROR(VLOOKUP(B8552,总表!A:D,3,0),"-")</f>
        <v>两件式T恤</v>
      </c>
      <c r="F8552" s="6" t="str">
        <f t="shared" si="534"/>
        <v>两件式T恤</v>
      </c>
      <c r="H8552" s="6" t="str">
        <f>IF(IFERROR(VLOOKUP(B8552,总表!A:D,4,0),"露易")=0," ",IFERROR(VLOOKUP(B8552,总表!A:D,4,0),"-"))</f>
        <v>橘色</v>
      </c>
      <c r="I8552" s="6" t="str">
        <f t="shared" si="535"/>
        <v>橘色</v>
      </c>
    </row>
    <row r="8553" spans="1:9">
      <c r="A8553" s="6">
        <v>8552</v>
      </c>
      <c r="B8553" s="47" t="str">
        <f t="shared" si="532"/>
        <v>00002168</v>
      </c>
      <c r="C8553" s="47" t="str">
        <f>IFERROR(VLOOKUP(B8553,总表!A:B,2,0),"-")</f>
        <v>上衣</v>
      </c>
      <c r="D8553" s="6" t="str">
        <f t="shared" si="533"/>
        <v>上衣</v>
      </c>
      <c r="E8553" s="51" t="str">
        <f>IFERROR(VLOOKUP(B8553,总表!A:D,3,0),"-")</f>
        <v>紧身针织衫</v>
      </c>
      <c r="F8553" s="51" t="str">
        <f t="shared" si="534"/>
        <v>紧身针织衫</v>
      </c>
      <c r="H8553" s="6" t="str">
        <f>IF(IFERROR(VLOOKUP(B8553,总表!A:D,4,0),"露易")=0," ",IFERROR(VLOOKUP(B8553,总表!A:D,4,0),"-"))</f>
        <v>米色</v>
      </c>
      <c r="I8553" s="6" t="str">
        <f t="shared" si="535"/>
        <v>米色</v>
      </c>
    </row>
    <row r="8554" spans="1:9">
      <c r="A8554" s="6">
        <v>8553</v>
      </c>
      <c r="B8554" s="47" t="str">
        <f t="shared" si="532"/>
        <v>00002169</v>
      </c>
      <c r="C8554" s="47" t="str">
        <f>IFERROR(VLOOKUP(B8554,总表!A:B,2,0),"-")</f>
        <v>上衣</v>
      </c>
      <c r="D8554" s="6" t="str">
        <f t="shared" si="533"/>
        <v>上衣</v>
      </c>
      <c r="E8554" s="51" t="str">
        <f>IFERROR(VLOOKUP(B8554,总表!A:D,3,0),"-")</f>
        <v>紧身针织衫</v>
      </c>
      <c r="F8554" s="51" t="str">
        <f t="shared" si="534"/>
        <v>紧身针织衫</v>
      </c>
      <c r="H8554" s="6" t="str">
        <f>IF(IFERROR(VLOOKUP(B8554,总表!A:D,4,0),"露易")=0," ",IFERROR(VLOOKUP(B8554,总表!A:D,4,0),"-"))</f>
        <v>灰色</v>
      </c>
      <c r="I8554" s="6" t="str">
        <f t="shared" si="535"/>
        <v>灰色</v>
      </c>
    </row>
    <row r="8555" spans="1:9">
      <c r="A8555" s="6">
        <v>8554</v>
      </c>
      <c r="B8555" s="47" t="str">
        <f t="shared" si="532"/>
        <v>0000216A</v>
      </c>
      <c r="C8555" s="47" t="str">
        <f>IFERROR(VLOOKUP(B8555,总表!A:B,2,0),"-")</f>
        <v>上衣</v>
      </c>
      <c r="D8555" s="6" t="str">
        <f t="shared" si="533"/>
        <v>上衣</v>
      </c>
      <c r="E8555" s="51" t="str">
        <f>IFERROR(VLOOKUP(B8555,总表!A:D,3,0),"-")</f>
        <v>皱衬衫</v>
      </c>
      <c r="F8555" s="51" t="str">
        <f t="shared" si="534"/>
        <v>皱衬衫</v>
      </c>
      <c r="H8555" s="6" t="str">
        <f>IF(IFERROR(VLOOKUP(B8555,总表!A:D,4,0),"露易")=0," ",IFERROR(VLOOKUP(B8555,总表!A:D,4,0),"-"))</f>
        <v>黑色</v>
      </c>
      <c r="I8555" s="6" t="str">
        <f t="shared" si="535"/>
        <v>黑色</v>
      </c>
    </row>
    <row r="8556" spans="1:9">
      <c r="A8556" s="6">
        <v>8555</v>
      </c>
      <c r="B8556" s="47" t="str">
        <f t="shared" si="532"/>
        <v>0000216B</v>
      </c>
      <c r="C8556" s="47" t="str">
        <f>IFERROR(VLOOKUP(B8556,总表!A:B,2,0),"-")</f>
        <v>上衣</v>
      </c>
      <c r="D8556" s="6" t="str">
        <f t="shared" si="533"/>
        <v>上衣</v>
      </c>
      <c r="E8556" s="51" t="str">
        <f>IFERROR(VLOOKUP(B8556,总表!A:D,3,0),"-")</f>
        <v>皱衬衫</v>
      </c>
      <c r="F8556" s="51" t="str">
        <f t="shared" si="534"/>
        <v>皱衬衫</v>
      </c>
      <c r="H8556" s="6" t="str">
        <f>IF(IFERROR(VLOOKUP(B8556,总表!A:D,4,0),"露易")=0," ",IFERROR(VLOOKUP(B8556,总表!A:D,4,0),"-"))</f>
        <v>棕色</v>
      </c>
      <c r="I8556" s="6" t="str">
        <f t="shared" si="535"/>
        <v>棕色</v>
      </c>
    </row>
    <row r="8557" spans="1:9">
      <c r="A8557" s="6">
        <v>8556</v>
      </c>
      <c r="B8557" s="47" t="str">
        <f t="shared" si="532"/>
        <v>0000216C</v>
      </c>
      <c r="C8557" s="47" t="str">
        <f>IFERROR(VLOOKUP(B8557,总表!A:B,2,0),"-")</f>
        <v>上衣</v>
      </c>
      <c r="D8557" s="6" t="str">
        <f t="shared" si="533"/>
        <v>上衣</v>
      </c>
      <c r="E8557" s="6" t="str">
        <f>IFERROR(VLOOKUP(B8557,总表!A:D,3,0),"-")</f>
        <v>破洞针织衫</v>
      </c>
      <c r="F8557" s="6" t="str">
        <f t="shared" si="534"/>
        <v>破洞针织衫</v>
      </c>
      <c r="H8557" s="6" t="str">
        <f>IF(IFERROR(VLOOKUP(B8557,总表!A:D,4,0),"露易")=0," ",IFERROR(VLOOKUP(B8557,总表!A:D,4,0),"-"))</f>
        <v>黑色</v>
      </c>
      <c r="I8557" s="6" t="str">
        <f t="shared" si="535"/>
        <v>黑色</v>
      </c>
    </row>
    <row r="8558" spans="1:9">
      <c r="A8558" s="6">
        <v>8557</v>
      </c>
      <c r="B8558" s="47" t="str">
        <f t="shared" si="532"/>
        <v>0000216D</v>
      </c>
      <c r="C8558" s="47" t="str">
        <f>IFERROR(VLOOKUP(B8558,总表!A:B,2,0),"-")</f>
        <v>上衣</v>
      </c>
      <c r="D8558" s="6" t="str">
        <f t="shared" si="533"/>
        <v>上衣</v>
      </c>
      <c r="E8558" s="6" t="str">
        <f>IFERROR(VLOOKUP(B8558,总表!A:D,3,0),"-")</f>
        <v>破洞针织衫</v>
      </c>
      <c r="F8558" s="6" t="str">
        <f t="shared" si="534"/>
        <v>破洞针织衫</v>
      </c>
      <c r="H8558" s="6" t="str">
        <f>IF(IFERROR(VLOOKUP(B8558,总表!A:D,4,0),"露易")=0," ",IFERROR(VLOOKUP(B8558,总表!A:D,4,0),"-"))</f>
        <v>米色</v>
      </c>
      <c r="I8558" s="6" t="str">
        <f t="shared" si="535"/>
        <v>米色</v>
      </c>
    </row>
    <row r="8559" spans="1:9">
      <c r="A8559" s="6">
        <v>8558</v>
      </c>
      <c r="B8559" s="47" t="str">
        <f t="shared" si="532"/>
        <v>0000216E</v>
      </c>
      <c r="C8559" s="47" t="str">
        <f>IFERROR(VLOOKUP(B8559,总表!A:B,2,0),"-")</f>
        <v>上衣</v>
      </c>
      <c r="D8559" s="6" t="str">
        <f t="shared" si="533"/>
        <v>上衣</v>
      </c>
      <c r="E8559" s="6" t="str">
        <f>IFERROR(VLOOKUP(B8559,总表!A:D,3,0),"-")</f>
        <v>破洞针织衫</v>
      </c>
      <c r="F8559" s="6" t="str">
        <f t="shared" si="534"/>
        <v>破洞针织衫</v>
      </c>
      <c r="H8559" s="6" t="str">
        <f>IF(IFERROR(VLOOKUP(B8559,总表!A:D,4,0),"露易")=0," ",IFERROR(VLOOKUP(B8559,总表!A:D,4,0),"-"))</f>
        <v>粉红</v>
      </c>
      <c r="I8559" s="6" t="str">
        <f t="shared" si="535"/>
        <v>粉红</v>
      </c>
    </row>
    <row r="8560" spans="1:9">
      <c r="A8560" s="6">
        <v>8559</v>
      </c>
      <c r="B8560" s="47" t="str">
        <f t="shared" si="532"/>
        <v>0000216F</v>
      </c>
      <c r="C8560" s="47" t="str">
        <f>IFERROR(VLOOKUP(B8560,总表!A:B,2,0),"-")</f>
        <v>上衣</v>
      </c>
      <c r="D8560" s="6" t="str">
        <f t="shared" si="533"/>
        <v>上衣</v>
      </c>
      <c r="E8560" s="6" t="str">
        <f>IFERROR(VLOOKUP(B8560,总表!A:D,3,0),"-")</f>
        <v>机车皮外套</v>
      </c>
      <c r="F8560" s="6" t="str">
        <f t="shared" si="534"/>
        <v>机车皮外套</v>
      </c>
      <c r="H8560" s="6" t="str">
        <f>IF(IFERROR(VLOOKUP(B8560,总表!A:D,4,0),"露易")=0," ",IFERROR(VLOOKUP(B8560,总表!A:D,4,0),"-"))</f>
        <v>棕色</v>
      </c>
      <c r="I8560" s="6" t="str">
        <f t="shared" si="535"/>
        <v>棕色</v>
      </c>
    </row>
    <row r="8561" spans="1:9">
      <c r="A8561" s="6">
        <v>8560</v>
      </c>
      <c r="B8561" s="47" t="str">
        <f t="shared" si="532"/>
        <v>00002170</v>
      </c>
      <c r="C8561" s="47" t="str">
        <f>IFERROR(VLOOKUP(B8561,总表!A:B,2,0),"-")</f>
        <v>上衣</v>
      </c>
      <c r="D8561" s="6" t="str">
        <f t="shared" si="533"/>
        <v>上衣</v>
      </c>
      <c r="E8561" s="6" t="str">
        <f>IFERROR(VLOOKUP(B8561,总表!A:D,3,0),"-")</f>
        <v>机车皮外套</v>
      </c>
      <c r="F8561" s="6" t="str">
        <f t="shared" si="534"/>
        <v>机车皮外套</v>
      </c>
      <c r="H8561" s="6" t="str">
        <f>IF(IFERROR(VLOOKUP(B8561,总表!A:D,4,0),"露易")=0," ",IFERROR(VLOOKUP(B8561,总表!A:D,4,0),"-"))</f>
        <v>米色</v>
      </c>
      <c r="I8561" s="6" t="str">
        <f t="shared" si="535"/>
        <v>米色</v>
      </c>
    </row>
    <row r="8562" spans="1:9">
      <c r="A8562" s="6">
        <v>8561</v>
      </c>
      <c r="B8562" s="47" t="str">
        <f t="shared" si="532"/>
        <v>00002171</v>
      </c>
      <c r="C8562" s="47" t="str">
        <f>IFERROR(VLOOKUP(B8562,总表!A:B,2,0),"-")</f>
        <v>上衣</v>
      </c>
      <c r="D8562" s="6" t="str">
        <f t="shared" si="533"/>
        <v>上衣</v>
      </c>
      <c r="E8562" s="6" t="str">
        <f>IFERROR(VLOOKUP(B8562,总表!A:D,3,0),"-")</f>
        <v>机车皮外套</v>
      </c>
      <c r="F8562" s="6" t="str">
        <f t="shared" si="534"/>
        <v>机车皮外套</v>
      </c>
      <c r="H8562" s="51" t="str">
        <f>IF(IFERROR(VLOOKUP(B8562,总表!A:D,4,0),"露易")=0," ",IFERROR(VLOOKUP(B8562,总表!A:D,4,0),"-"))</f>
        <v>红色</v>
      </c>
      <c r="I8562" s="51" t="str">
        <f t="shared" si="535"/>
        <v>红色</v>
      </c>
    </row>
    <row r="8563" spans="1:9">
      <c r="A8563" s="6">
        <v>8562</v>
      </c>
      <c r="B8563" s="47" t="str">
        <f t="shared" si="532"/>
        <v>00002172</v>
      </c>
      <c r="C8563" s="47" t="str">
        <f>IFERROR(VLOOKUP(B8563,总表!A:B,2,0),"-")</f>
        <v>上衣</v>
      </c>
      <c r="D8563" s="6" t="str">
        <f t="shared" si="533"/>
        <v>上衣</v>
      </c>
      <c r="E8563" s="6" t="str">
        <f>IFERROR(VLOOKUP(B8563,总表!A:D,3,0),"-")</f>
        <v>机车皮外套</v>
      </c>
      <c r="F8563" s="6" t="str">
        <f t="shared" si="534"/>
        <v>机车皮外套</v>
      </c>
      <c r="H8563" s="51" t="str">
        <f>IF(IFERROR(VLOOKUP(B8563,总表!A:D,4,0),"露易")=0," ",IFERROR(VLOOKUP(B8563,总表!A:D,4,0),"-"))</f>
        <v>蓝色</v>
      </c>
      <c r="I8563" s="51" t="str">
        <f t="shared" si="535"/>
        <v>蓝色</v>
      </c>
    </row>
    <row r="8564" spans="1:9">
      <c r="A8564" s="6">
        <v>8563</v>
      </c>
      <c r="B8564" s="47" t="str">
        <f t="shared" si="532"/>
        <v>00002173</v>
      </c>
      <c r="C8564" s="47" t="str">
        <f>IFERROR(VLOOKUP(B8564,总表!A:B,2,0),"-")</f>
        <v>上衣</v>
      </c>
      <c r="D8564" s="6" t="str">
        <f t="shared" si="533"/>
        <v>上衣</v>
      </c>
      <c r="E8564" s="6" t="str">
        <f>IFERROR(VLOOKUP(B8564,总表!A:D,3,0),"-")</f>
        <v>机车皮外套</v>
      </c>
      <c r="F8564" s="6" t="str">
        <f t="shared" si="534"/>
        <v>机车皮外套</v>
      </c>
      <c r="H8564" s="6" t="str">
        <f>IF(IFERROR(VLOOKUP(B8564,总表!A:D,4,0),"露易")=0," ",IFERROR(VLOOKUP(B8564,总表!A:D,4,0),"-"))</f>
        <v>黄色</v>
      </c>
      <c r="I8564" s="6" t="str">
        <f t="shared" si="535"/>
        <v>黄色</v>
      </c>
    </row>
    <row r="8565" spans="1:9">
      <c r="A8565" s="6">
        <v>8564</v>
      </c>
      <c r="B8565" s="47" t="str">
        <f t="shared" si="532"/>
        <v>00002174</v>
      </c>
      <c r="C8565" s="47" t="str">
        <f>IFERROR(VLOOKUP(B8565,总表!A:B,2,0),"-")</f>
        <v>上衣</v>
      </c>
      <c r="D8565" s="6" t="str">
        <f t="shared" si="533"/>
        <v>上衣</v>
      </c>
      <c r="E8565" s="51" t="str">
        <f>IFERROR(VLOOKUP(B8565,总表!A:D,3,0),"-")</f>
        <v>飞行外套</v>
      </c>
      <c r="F8565" s="51" t="str">
        <f t="shared" si="534"/>
        <v>飞行外套</v>
      </c>
      <c r="H8565" s="6" t="str">
        <f>IF(IFERROR(VLOOKUP(B8565,总表!A:D,4,0),"露易")=0," ",IFERROR(VLOOKUP(B8565,总表!A:D,4,0),"-"))</f>
        <v>黑色</v>
      </c>
      <c r="I8565" s="6" t="str">
        <f t="shared" si="535"/>
        <v>黑色</v>
      </c>
    </row>
    <row r="8566" spans="1:9">
      <c r="A8566" s="6">
        <v>8565</v>
      </c>
      <c r="B8566" s="47" t="str">
        <f t="shared" si="532"/>
        <v>00002175</v>
      </c>
      <c r="C8566" s="47" t="str">
        <f>IFERROR(VLOOKUP(B8566,总表!A:B,2,0),"-")</f>
        <v>上衣</v>
      </c>
      <c r="D8566" s="6" t="str">
        <f t="shared" si="533"/>
        <v>上衣</v>
      </c>
      <c r="E8566" s="51" t="str">
        <f>IFERROR(VLOOKUP(B8566,总表!A:D,3,0),"-")</f>
        <v>飞行外套</v>
      </c>
      <c r="F8566" s="51" t="str">
        <f t="shared" si="534"/>
        <v>飞行外套</v>
      </c>
      <c r="H8566" s="6" t="str">
        <f>IF(IFERROR(VLOOKUP(B8566,总表!A:D,4,0),"露易")=0," ",IFERROR(VLOOKUP(B8566,总表!A:D,4,0),"-"))</f>
        <v>卡其色</v>
      </c>
      <c r="I8566" s="6" t="str">
        <f t="shared" si="535"/>
        <v>卡其色</v>
      </c>
    </row>
    <row r="8567" spans="1:9">
      <c r="A8567" s="6">
        <v>8566</v>
      </c>
      <c r="B8567" s="47" t="str">
        <f t="shared" si="532"/>
        <v>00002176</v>
      </c>
      <c r="C8567" s="47" t="str">
        <f>IFERROR(VLOOKUP(B8567,总表!A:B,2,0),"-")</f>
        <v>上衣</v>
      </c>
      <c r="D8567" s="6" t="str">
        <f t="shared" si="533"/>
        <v>上衣</v>
      </c>
      <c r="E8567" s="6" t="str">
        <f>IFERROR(VLOOKUP(B8567,总表!A:D,3,0),"-")</f>
        <v>MA-1飞行外套</v>
      </c>
      <c r="F8567" s="6" t="str">
        <f t="shared" si="534"/>
        <v>MA-1飞行外套</v>
      </c>
      <c r="H8567" s="6" t="str">
        <f>IF(IFERROR(VLOOKUP(B8567,总表!A:D,4,0),"露易")=0," ",IFERROR(VLOOKUP(B8567,总表!A:D,4,0),"-"))</f>
        <v>黑色</v>
      </c>
      <c r="I8567" s="6" t="str">
        <f t="shared" si="535"/>
        <v>黑色</v>
      </c>
    </row>
    <row r="8568" spans="1:9">
      <c r="A8568" s="6">
        <v>8567</v>
      </c>
      <c r="B8568" s="47" t="str">
        <f t="shared" si="532"/>
        <v>00002177</v>
      </c>
      <c r="C8568" s="47" t="str">
        <f>IFERROR(VLOOKUP(B8568,总表!A:B,2,0),"-")</f>
        <v>上衣</v>
      </c>
      <c r="D8568" s="6" t="str">
        <f t="shared" si="533"/>
        <v>上衣</v>
      </c>
      <c r="E8568" s="6" t="str">
        <f>IFERROR(VLOOKUP(B8568,总表!A:D,3,0),"-")</f>
        <v>MA-1飞行外套</v>
      </c>
      <c r="F8568" s="6" t="str">
        <f t="shared" si="534"/>
        <v>MA-1飞行外套</v>
      </c>
      <c r="H8568" s="51" t="str">
        <f>IF(IFERROR(VLOOKUP(B8568,总表!A:D,4,0),"露易")=0," ",IFERROR(VLOOKUP(B8568,总表!A:D,4,0),"-"))</f>
        <v>蓝色</v>
      </c>
      <c r="I8568" s="51" t="str">
        <f t="shared" si="535"/>
        <v>蓝色</v>
      </c>
    </row>
    <row r="8569" spans="1:9">
      <c r="A8569" s="6">
        <v>8568</v>
      </c>
      <c r="B8569" s="47" t="str">
        <f t="shared" si="532"/>
        <v>00002178</v>
      </c>
      <c r="C8569" s="47" t="str">
        <f>IFERROR(VLOOKUP(B8569,总表!A:B,2,0),"-")</f>
        <v>上衣</v>
      </c>
      <c r="D8569" s="6" t="str">
        <f t="shared" si="533"/>
        <v>上衣</v>
      </c>
      <c r="E8569" s="6" t="str">
        <f>IFERROR(VLOOKUP(B8569,总表!A:D,3,0),"-")</f>
        <v>MA-1飞行外套</v>
      </c>
      <c r="F8569" s="6" t="str">
        <f t="shared" si="534"/>
        <v>MA-1飞行外套</v>
      </c>
      <c r="H8569" s="6" t="str">
        <f>IF(IFERROR(VLOOKUP(B8569,总表!A:D,4,0),"露易")=0," ",IFERROR(VLOOKUP(B8569,总表!A:D,4,0),"-"))</f>
        <v>棕色</v>
      </c>
      <c r="I8569" s="6" t="str">
        <f t="shared" si="535"/>
        <v>棕色</v>
      </c>
    </row>
    <row r="8570" spans="1:9">
      <c r="A8570" s="6">
        <v>8569</v>
      </c>
      <c r="B8570" s="47" t="str">
        <f t="shared" si="532"/>
        <v>00002179</v>
      </c>
      <c r="C8570" s="47" t="str">
        <f>IFERROR(VLOOKUP(B8570,总表!A:B,2,0),"-")</f>
        <v>上衣</v>
      </c>
      <c r="D8570" s="6" t="str">
        <f t="shared" si="533"/>
        <v>上衣</v>
      </c>
      <c r="E8570" s="6" t="str">
        <f>IFERROR(VLOOKUP(B8570,总表!A:D,3,0),"-")</f>
        <v>迷彩MA-1飞行外套</v>
      </c>
      <c r="F8570" s="6" t="str">
        <f t="shared" si="534"/>
        <v>迷彩MA-1飞行外套</v>
      </c>
      <c r="H8570" s="6" t="str">
        <f>IF(IFERROR(VLOOKUP(B8570,总表!A:D,4,0),"露易")=0," ",IFERROR(VLOOKUP(B8570,总表!A:D,4,0),"-"))</f>
        <v>灰色</v>
      </c>
      <c r="I8570" s="6" t="str">
        <f t="shared" si="535"/>
        <v>灰色</v>
      </c>
    </row>
    <row r="8571" spans="1:9">
      <c r="A8571" s="6">
        <v>8570</v>
      </c>
      <c r="B8571" s="47" t="str">
        <f t="shared" si="532"/>
        <v>0000217A</v>
      </c>
      <c r="C8571" s="47" t="str">
        <f>IFERROR(VLOOKUP(B8571,总表!A:B,2,0),"-")</f>
        <v>上衣</v>
      </c>
      <c r="D8571" s="6" t="str">
        <f t="shared" si="533"/>
        <v>上衣</v>
      </c>
      <c r="E8571" s="6" t="str">
        <f>IFERROR(VLOOKUP(B8571,总表!A:D,3,0),"-")</f>
        <v>迷彩MA-1飞行外套</v>
      </c>
      <c r="F8571" s="6" t="str">
        <f t="shared" si="534"/>
        <v>迷彩MA-1飞行外套</v>
      </c>
      <c r="H8571" s="6" t="str">
        <f>IF(IFERROR(VLOOKUP(B8571,总表!A:D,4,0),"露易")=0," ",IFERROR(VLOOKUP(B8571,总表!A:D,4,0),"-"))</f>
        <v>紫色</v>
      </c>
      <c r="I8571" s="6" t="str">
        <f t="shared" si="535"/>
        <v>紫色</v>
      </c>
    </row>
    <row r="8572" spans="1:9">
      <c r="A8572" s="6">
        <v>8571</v>
      </c>
      <c r="B8572" s="47" t="str">
        <f t="shared" si="532"/>
        <v>0000217B</v>
      </c>
      <c r="C8572" s="50" t="str">
        <f>IFERROR(VLOOKUP(B8572,总表!A:B,2,0),"-")</f>
        <v>连衣套装</v>
      </c>
      <c r="D8572" s="51" t="str">
        <f t="shared" si="533"/>
        <v>连衣套装</v>
      </c>
      <c r="E8572" s="6" t="str">
        <f>IFERROR(VLOOKUP(B8572,总表!A:D,3,0),"-")</f>
        <v>拘束衣</v>
      </c>
      <c r="F8572" s="6" t="str">
        <f t="shared" si="534"/>
        <v>拘束衣</v>
      </c>
      <c r="H8572" s="51" t="str">
        <f>IF(IFERROR(VLOOKUP(B8572,总表!A:D,4,0),"露易")=0," ",IFERROR(VLOOKUP(B8572,总表!A:D,4,0),"-"))</f>
        <v>红色</v>
      </c>
      <c r="I8572" s="51" t="str">
        <f t="shared" si="535"/>
        <v>红色</v>
      </c>
    </row>
    <row r="8573" spans="1:9">
      <c r="A8573" s="6">
        <v>8572</v>
      </c>
      <c r="B8573" s="47" t="str">
        <f t="shared" si="532"/>
        <v>0000217C</v>
      </c>
      <c r="C8573" s="47" t="str">
        <f>IFERROR(VLOOKUP(B8573,总表!A:B,2,0),"-")</f>
        <v>-</v>
      </c>
      <c r="D8573" s="6" t="str">
        <f t="shared" si="533"/>
        <v>-</v>
      </c>
      <c r="E8573" s="6" t="str">
        <f>IFERROR(VLOOKUP(B8573,总表!A:D,3,0),"-")</f>
        <v>-</v>
      </c>
      <c r="F8573" s="6" t="str">
        <f t="shared" si="534"/>
        <v>-</v>
      </c>
      <c r="H8573" s="6" t="str">
        <f>IF(IFERROR(VLOOKUP(B8573,总表!A:D,4,0),"露易")=0," ",IFERROR(VLOOKUP(B8573,总表!A:D,4,0),"-"))</f>
        <v>-</v>
      </c>
      <c r="I8573" s="6" t="str">
        <f t="shared" si="535"/>
        <v>-</v>
      </c>
    </row>
    <row r="8574" spans="1:9">
      <c r="A8574" s="6">
        <v>8573</v>
      </c>
      <c r="B8574" s="47" t="str">
        <f t="shared" si="532"/>
        <v>0000217D</v>
      </c>
      <c r="C8574" s="47" t="str">
        <f>IFERROR(VLOOKUP(B8574,总表!A:B,2,0),"-")</f>
        <v>-</v>
      </c>
      <c r="D8574" s="6" t="str">
        <f t="shared" si="533"/>
        <v>-</v>
      </c>
      <c r="E8574" s="6" t="str">
        <f>IFERROR(VLOOKUP(B8574,总表!A:D,3,0),"-")</f>
        <v>-</v>
      </c>
      <c r="F8574" s="6" t="str">
        <f t="shared" si="534"/>
        <v>-</v>
      </c>
      <c r="H8574" s="6" t="str">
        <f>IF(IFERROR(VLOOKUP(B8574,总表!A:D,4,0),"露易")=0," ",IFERROR(VLOOKUP(B8574,总表!A:D,4,0),"-"))</f>
        <v>-</v>
      </c>
      <c r="I8574" s="6" t="str">
        <f t="shared" si="535"/>
        <v>-</v>
      </c>
    </row>
    <row r="8575" spans="1:9">
      <c r="A8575" s="6">
        <v>8574</v>
      </c>
      <c r="B8575" s="47" t="str">
        <f t="shared" si="532"/>
        <v>0000217E</v>
      </c>
      <c r="C8575" s="47" t="str">
        <f>IFERROR(VLOOKUP(B8575,总表!A:B,2,0),"-")</f>
        <v>工具类</v>
      </c>
      <c r="D8575" s="6" t="str">
        <f t="shared" si="533"/>
        <v>工具类</v>
      </c>
      <c r="E8575" s="6" t="str">
        <f>IFERROR(VLOOKUP(B8575,总表!A:D,3,0),"-")</f>
        <v>金色铲子</v>
      </c>
      <c r="F8575" s="6" t="str">
        <f t="shared" si="534"/>
        <v>金色铲子</v>
      </c>
      <c r="H8575" s="6" t="str">
        <f>IF(IFERROR(VLOOKUP(B8575,总表!A:D,4,0),"露易")=0," ",IFERROR(VLOOKUP(B8575,总表!A:D,4,0),"-"))</f>
        <v> </v>
      </c>
      <c r="I8575" s="6" t="str">
        <f t="shared" si="535"/>
        <v> </v>
      </c>
    </row>
    <row r="8576" spans="1:9">
      <c r="A8576" s="6">
        <v>8575</v>
      </c>
      <c r="B8576" s="47" t="str">
        <f t="shared" si="532"/>
        <v>0000217F</v>
      </c>
      <c r="C8576" s="47" t="str">
        <f>IFERROR(VLOOKUP(B8576,总表!A:B,2,0),"-")</f>
        <v>工具类</v>
      </c>
      <c r="D8576" s="6" t="str">
        <f t="shared" si="533"/>
        <v>工具类</v>
      </c>
      <c r="E8576" s="51" t="str">
        <f>IFERROR(VLOOKUP(B8576,总表!A:D,3,0),"-")</f>
        <v>户外铲子</v>
      </c>
      <c r="F8576" s="51" t="str">
        <f t="shared" si="534"/>
        <v>户外铲子</v>
      </c>
      <c r="H8576" s="6" t="str">
        <f>IF(IFERROR(VLOOKUP(B8576,总表!A:D,4,0),"露易")=0," ",IFERROR(VLOOKUP(B8576,总表!A:D,4,0),"-"))</f>
        <v> </v>
      </c>
      <c r="I8576" s="6" t="str">
        <f t="shared" si="535"/>
        <v> </v>
      </c>
    </row>
    <row r="8577" spans="1:9">
      <c r="A8577" s="6">
        <v>8576</v>
      </c>
      <c r="B8577" s="47" t="str">
        <f t="shared" si="532"/>
        <v>00002180</v>
      </c>
      <c r="C8577" s="47" t="str">
        <f>IFERROR(VLOOKUP(B8577,总表!A:B,2,0),"-")</f>
        <v>工具类</v>
      </c>
      <c r="D8577" s="6" t="str">
        <f t="shared" si="533"/>
        <v>工具类</v>
      </c>
      <c r="E8577" s="6" t="str">
        <f>IFERROR(VLOOKUP(B8577,总表!A:D,3,0),"-")</f>
        <v>花纹铲子</v>
      </c>
      <c r="F8577" s="6" t="str">
        <f t="shared" si="534"/>
        <v>花纹铲子</v>
      </c>
      <c r="H8577" s="6" t="str">
        <f>IF(IFERROR(VLOOKUP(B8577,总表!A:D,4,0),"露易")=0," ",IFERROR(VLOOKUP(B8577,总表!A:D,4,0),"-"))</f>
        <v> </v>
      </c>
      <c r="I8577" s="6" t="str">
        <f t="shared" si="535"/>
        <v> </v>
      </c>
    </row>
    <row r="8578" spans="1:9">
      <c r="A8578" s="6">
        <v>8577</v>
      </c>
      <c r="B8578" s="47" t="str">
        <f t="shared" ref="B8578:B8641" si="536">DEC2HEX(ROW(A8577),8)</f>
        <v>00002181</v>
      </c>
      <c r="C8578" s="47" t="str">
        <f>IFERROR(VLOOKUP(B8578,总表!A:B,2,0),"-")</f>
        <v>工具类</v>
      </c>
      <c r="D8578" s="6" t="str">
        <f t="shared" ref="D8578:D8641" si="537">C8578</f>
        <v>工具类</v>
      </c>
      <c r="E8578" s="6" t="str">
        <f>IFERROR(VLOOKUP(B8578,总表!A:D,3,0),"-")</f>
        <v>彩色铲子</v>
      </c>
      <c r="F8578" s="6" t="str">
        <f t="shared" ref="F8578:F8641" si="538">E8578</f>
        <v>彩色铲子</v>
      </c>
      <c r="H8578" s="6" t="str">
        <f>IF(IFERROR(VLOOKUP(B8578,总表!A:D,4,0),"露易")=0," ",IFERROR(VLOOKUP(B8578,总表!A:D,4,0),"-"))</f>
        <v> </v>
      </c>
      <c r="I8578" s="6" t="str">
        <f t="shared" ref="I8578:I8641" si="539">H8578</f>
        <v> </v>
      </c>
    </row>
    <row r="8579" spans="1:9">
      <c r="A8579" s="6">
        <v>8578</v>
      </c>
      <c r="B8579" s="47" t="str">
        <f t="shared" si="536"/>
        <v>00002182</v>
      </c>
      <c r="C8579" s="47" t="str">
        <f>IFERROR(VLOOKUP(B8579,总表!A:B,2,0),"-")</f>
        <v>工具类</v>
      </c>
      <c r="D8579" s="6" t="str">
        <f t="shared" si="537"/>
        <v>工具类</v>
      </c>
      <c r="E8579" s="6" t="str">
        <f>IFERROR(VLOOKUP(B8579,总表!A:D,3,0),"-")</f>
        <v>金色弹弓</v>
      </c>
      <c r="F8579" s="6" t="str">
        <f t="shared" si="538"/>
        <v>金色弹弓</v>
      </c>
      <c r="H8579" s="6" t="str">
        <f>IF(IFERROR(VLOOKUP(B8579,总表!A:D,4,0),"露易")=0," ",IFERROR(VLOOKUP(B8579,总表!A:D,4,0),"-"))</f>
        <v> </v>
      </c>
      <c r="I8579" s="6" t="str">
        <f t="shared" si="539"/>
        <v> </v>
      </c>
    </row>
    <row r="8580" spans="1:9">
      <c r="A8580" s="6">
        <v>8579</v>
      </c>
      <c r="B8580" s="47" t="str">
        <f t="shared" si="536"/>
        <v>00002183</v>
      </c>
      <c r="C8580" s="47" t="str">
        <f>IFERROR(VLOOKUP(B8580,总表!A:B,2,0),"-")</f>
        <v>工具类</v>
      </c>
      <c r="D8580" s="6" t="str">
        <f t="shared" si="537"/>
        <v>工具类</v>
      </c>
      <c r="E8580" s="51" t="str">
        <f>IFERROR(VLOOKUP(B8580,总表!A:D,3,0),"-")</f>
        <v>户外弹弓</v>
      </c>
      <c r="F8580" s="51" t="str">
        <f t="shared" si="538"/>
        <v>户外弹弓</v>
      </c>
      <c r="H8580" s="6" t="str">
        <f>IF(IFERROR(VLOOKUP(B8580,总表!A:D,4,0),"露易")=0," ",IFERROR(VLOOKUP(B8580,总表!A:D,4,0),"-"))</f>
        <v> </v>
      </c>
      <c r="I8580" s="6" t="str">
        <f t="shared" si="539"/>
        <v> </v>
      </c>
    </row>
    <row r="8581" spans="1:9">
      <c r="A8581" s="6">
        <v>8580</v>
      </c>
      <c r="B8581" s="47" t="str">
        <f t="shared" si="536"/>
        <v>00002184</v>
      </c>
      <c r="C8581" s="47" t="str">
        <f>IFERROR(VLOOKUP(B8581,总表!A:B,2,0),"-")</f>
        <v>工具类</v>
      </c>
      <c r="D8581" s="6" t="str">
        <f t="shared" si="537"/>
        <v>工具类</v>
      </c>
      <c r="E8581" s="6" t="str">
        <f>IFERROR(VLOOKUP(B8581,总表!A:D,3,0),"-")</f>
        <v>彩色弹弓</v>
      </c>
      <c r="F8581" s="6" t="str">
        <f t="shared" si="538"/>
        <v>彩色弹弓</v>
      </c>
      <c r="H8581" s="6" t="str">
        <f>IF(IFERROR(VLOOKUP(B8581,总表!A:D,4,0),"露易")=0," ",IFERROR(VLOOKUP(B8581,总表!A:D,4,0),"-"))</f>
        <v> </v>
      </c>
      <c r="I8581" s="6" t="str">
        <f t="shared" si="539"/>
        <v> </v>
      </c>
    </row>
    <row r="8582" spans="1:9">
      <c r="A8582" s="6">
        <v>8581</v>
      </c>
      <c r="B8582" s="47" t="str">
        <f t="shared" si="536"/>
        <v>00002185</v>
      </c>
      <c r="C8582" s="47" t="str">
        <f>IFERROR(VLOOKUP(B8582,总表!A:B,2,0),"-")</f>
        <v>上衣</v>
      </c>
      <c r="D8582" s="6" t="str">
        <f t="shared" si="537"/>
        <v>上衣</v>
      </c>
      <c r="E8582" s="6" t="str">
        <f>IFERROR(VLOOKUP(B8582,总表!A:D,3,0),"-")</f>
        <v>蕾丝衬衫</v>
      </c>
      <c r="F8582" s="6" t="str">
        <f t="shared" si="538"/>
        <v>蕾丝衬衫</v>
      </c>
      <c r="H8582" s="6" t="str">
        <f>IF(IFERROR(VLOOKUP(B8582,总表!A:D,4,0),"露易")=0," ",IFERROR(VLOOKUP(B8582,总表!A:D,4,0),"-"))</f>
        <v>米色</v>
      </c>
      <c r="I8582" s="6" t="str">
        <f t="shared" si="539"/>
        <v>米色</v>
      </c>
    </row>
    <row r="8583" spans="1:9">
      <c r="A8583" s="6">
        <v>8582</v>
      </c>
      <c r="B8583" s="47" t="str">
        <f t="shared" si="536"/>
        <v>00002186</v>
      </c>
      <c r="C8583" s="47" t="str">
        <f>IFERROR(VLOOKUP(B8583,总表!A:B,2,0),"-")</f>
        <v>上衣</v>
      </c>
      <c r="D8583" s="6" t="str">
        <f t="shared" si="537"/>
        <v>上衣</v>
      </c>
      <c r="E8583" s="6" t="str">
        <f>IFERROR(VLOOKUP(B8583,总表!A:D,3,0),"-")</f>
        <v>民族风刺绣罩衫</v>
      </c>
      <c r="F8583" s="6" t="str">
        <f t="shared" si="538"/>
        <v>民族风刺绣罩衫</v>
      </c>
      <c r="H8583" s="6" t="str">
        <f>IF(IFERROR(VLOOKUP(B8583,总表!A:D,4,0),"露易")=0," ",IFERROR(VLOOKUP(B8583,总表!A:D,4,0),"-"))</f>
        <v>黑色</v>
      </c>
      <c r="I8583" s="6" t="str">
        <f t="shared" si="539"/>
        <v>黑色</v>
      </c>
    </row>
    <row r="8584" spans="1:9">
      <c r="A8584" s="6">
        <v>8583</v>
      </c>
      <c r="B8584" s="47" t="str">
        <f t="shared" si="536"/>
        <v>00002187</v>
      </c>
      <c r="C8584" s="47" t="str">
        <f>IFERROR(VLOOKUP(B8584,总表!A:B,2,0),"-")</f>
        <v>上衣</v>
      </c>
      <c r="D8584" s="6" t="str">
        <f t="shared" si="537"/>
        <v>上衣</v>
      </c>
      <c r="E8584" s="6" t="str">
        <f>IFERROR(VLOOKUP(B8584,总表!A:D,3,0),"-")</f>
        <v>民族风刺绣罩衫</v>
      </c>
      <c r="F8584" s="6" t="str">
        <f t="shared" si="538"/>
        <v>民族风刺绣罩衫</v>
      </c>
      <c r="H8584" s="6" t="str">
        <f>IF(IFERROR(VLOOKUP(B8584,总表!A:D,4,0),"露易")=0," ",IFERROR(VLOOKUP(B8584,总表!A:D,4,0),"-"))</f>
        <v>米色</v>
      </c>
      <c r="I8584" s="6" t="str">
        <f t="shared" si="539"/>
        <v>米色</v>
      </c>
    </row>
    <row r="8585" spans="1:9">
      <c r="A8585" s="6">
        <v>8584</v>
      </c>
      <c r="B8585" s="47" t="str">
        <f t="shared" si="536"/>
        <v>00002188</v>
      </c>
      <c r="C8585" s="47" t="str">
        <f>IFERROR(VLOOKUP(B8585,总表!A:B,2,0),"-")</f>
        <v>上衣</v>
      </c>
      <c r="D8585" s="6" t="str">
        <f t="shared" si="537"/>
        <v>上衣</v>
      </c>
      <c r="E8585" s="6" t="str">
        <f>IFERROR(VLOOKUP(B8585,总表!A:D,3,0),"-")</f>
        <v>民族风刺绣罩衫</v>
      </c>
      <c r="F8585" s="6" t="str">
        <f t="shared" si="538"/>
        <v>民族风刺绣罩衫</v>
      </c>
      <c r="H8585" s="6" t="str">
        <f>IF(IFERROR(VLOOKUP(B8585,总表!A:D,4,0),"露易")=0," ",IFERROR(VLOOKUP(B8585,总表!A:D,4,0),"-"))</f>
        <v>粉红</v>
      </c>
      <c r="I8585" s="6" t="str">
        <f t="shared" si="539"/>
        <v>粉红</v>
      </c>
    </row>
    <row r="8586" spans="1:9">
      <c r="A8586" s="6">
        <v>8585</v>
      </c>
      <c r="B8586" s="47" t="str">
        <f t="shared" si="536"/>
        <v>00002189</v>
      </c>
      <c r="C8586" s="47" t="str">
        <f>IFERROR(VLOOKUP(B8586,总表!A:B,2,0),"-")</f>
        <v>上衣</v>
      </c>
      <c r="D8586" s="6" t="str">
        <f t="shared" si="537"/>
        <v>上衣</v>
      </c>
      <c r="E8586" s="6" t="str">
        <f>IFERROR(VLOOKUP(B8586,总表!A:D,3,0),"-")</f>
        <v>民族风刺绣罩衫</v>
      </c>
      <c r="F8586" s="6" t="str">
        <f t="shared" si="538"/>
        <v>民族风刺绣罩衫</v>
      </c>
      <c r="H8586" s="6" t="str">
        <f>IF(IFERROR(VLOOKUP(B8586,总表!A:D,4,0),"露易")=0," ",IFERROR(VLOOKUP(B8586,总表!A:D,4,0),"-"))</f>
        <v>紫色</v>
      </c>
      <c r="I8586" s="6" t="str">
        <f t="shared" si="539"/>
        <v>紫色</v>
      </c>
    </row>
    <row r="8587" spans="1:9">
      <c r="A8587" s="6">
        <v>8586</v>
      </c>
      <c r="B8587" s="47" t="str">
        <f t="shared" si="536"/>
        <v>0000218A</v>
      </c>
      <c r="C8587" s="50" t="str">
        <f>IFERROR(VLOOKUP(B8587,总表!A:B,2,0),"-")</f>
        <v>连衣套装</v>
      </c>
      <c r="D8587" s="51" t="str">
        <f t="shared" si="537"/>
        <v>连衣套装</v>
      </c>
      <c r="E8587" s="6" t="str">
        <f>IFERROR(VLOOKUP(B8587,总表!A:D,3,0),"-")</f>
        <v>棉麻连身裙</v>
      </c>
      <c r="F8587" s="6" t="str">
        <f t="shared" si="538"/>
        <v>棉麻连身裙</v>
      </c>
      <c r="H8587" s="51" t="str">
        <f>IF(IFERROR(VLOOKUP(B8587,总表!A:D,4,0),"露易")=0," ",IFERROR(VLOOKUP(B8587,总表!A:D,4,0),"-"))</f>
        <v>红色</v>
      </c>
      <c r="I8587" s="51" t="str">
        <f t="shared" si="539"/>
        <v>红色</v>
      </c>
    </row>
    <row r="8588" spans="1:9">
      <c r="A8588" s="6">
        <v>8587</v>
      </c>
      <c r="B8588" s="47" t="str">
        <f t="shared" si="536"/>
        <v>0000218B</v>
      </c>
      <c r="C8588" s="50" t="str">
        <f>IFERROR(VLOOKUP(B8588,总表!A:B,2,0),"-")</f>
        <v>连衣套装</v>
      </c>
      <c r="D8588" s="51" t="str">
        <f t="shared" si="537"/>
        <v>连衣套装</v>
      </c>
      <c r="E8588" s="6" t="str">
        <f>IFERROR(VLOOKUP(B8588,总表!A:D,3,0),"-")</f>
        <v>棉麻连身裙</v>
      </c>
      <c r="F8588" s="6" t="str">
        <f t="shared" si="538"/>
        <v>棉麻连身裙</v>
      </c>
      <c r="H8588" s="6" t="str">
        <f>IF(IFERROR(VLOOKUP(B8588,总表!A:D,4,0),"露易")=0," ",IFERROR(VLOOKUP(B8588,总表!A:D,4,0),"-"))</f>
        <v>芥末黄</v>
      </c>
      <c r="I8588" s="6" t="str">
        <f t="shared" si="539"/>
        <v>芥末黄</v>
      </c>
    </row>
    <row r="8589" spans="1:9">
      <c r="A8589" s="6">
        <v>8588</v>
      </c>
      <c r="B8589" s="47" t="str">
        <f t="shared" si="536"/>
        <v>0000218C</v>
      </c>
      <c r="C8589" s="50" t="str">
        <f>IFERROR(VLOOKUP(B8589,总表!A:B,2,0),"-")</f>
        <v>连衣套装</v>
      </c>
      <c r="D8589" s="51" t="str">
        <f t="shared" si="537"/>
        <v>连衣套装</v>
      </c>
      <c r="E8589" s="6" t="str">
        <f>IFERROR(VLOOKUP(B8589,总表!A:D,3,0),"-")</f>
        <v>棉麻连身裙</v>
      </c>
      <c r="F8589" s="6" t="str">
        <f t="shared" si="538"/>
        <v>棉麻连身裙</v>
      </c>
      <c r="H8589" s="6" t="str">
        <f>IF(IFERROR(VLOOKUP(B8589,总表!A:D,4,0),"露易")=0," ",IFERROR(VLOOKUP(B8589,总表!A:D,4,0),"-"))</f>
        <v>白色</v>
      </c>
      <c r="I8589" s="6" t="str">
        <f t="shared" si="539"/>
        <v>白色</v>
      </c>
    </row>
    <row r="8590" spans="1:9">
      <c r="A8590" s="6">
        <v>8589</v>
      </c>
      <c r="B8590" s="47" t="str">
        <f t="shared" si="536"/>
        <v>0000218D</v>
      </c>
      <c r="C8590" s="50" t="str">
        <f>IFERROR(VLOOKUP(B8590,总表!A:B,2,0),"-")</f>
        <v>连衣套装</v>
      </c>
      <c r="D8590" s="51" t="str">
        <f t="shared" si="537"/>
        <v>连衣套装</v>
      </c>
      <c r="E8590" s="6" t="str">
        <f>IFERROR(VLOOKUP(B8590,总表!A:D,3,0),"-")</f>
        <v>棉麻连身裙</v>
      </c>
      <c r="F8590" s="6" t="str">
        <f t="shared" si="538"/>
        <v>棉麻连身裙</v>
      </c>
      <c r="H8590" s="51" t="str">
        <f>IF(IFERROR(VLOOKUP(B8590,总表!A:D,4,0),"露易")=0," ",IFERROR(VLOOKUP(B8590,总表!A:D,4,0),"-"))</f>
        <v>蓝色</v>
      </c>
      <c r="I8590" s="51" t="str">
        <f t="shared" si="539"/>
        <v>蓝色</v>
      </c>
    </row>
    <row r="8591" spans="1:9">
      <c r="A8591" s="6">
        <v>8590</v>
      </c>
      <c r="B8591" s="47" t="str">
        <f t="shared" si="536"/>
        <v>0000218E</v>
      </c>
      <c r="C8591" s="50" t="str">
        <f>IFERROR(VLOOKUP(B8591,总表!A:B,2,0),"-")</f>
        <v>连衣套装</v>
      </c>
      <c r="D8591" s="51" t="str">
        <f t="shared" si="537"/>
        <v>连衣套装</v>
      </c>
      <c r="E8591" s="51" t="str">
        <f>IFERROR(VLOOKUP(B8591,总表!A:D,3,0),"-")</f>
        <v>飘逸连身裙</v>
      </c>
      <c r="F8591" s="51" t="str">
        <f t="shared" si="538"/>
        <v>飘逸连身裙</v>
      </c>
      <c r="H8591" s="6" t="str">
        <f>IF(IFERROR(VLOOKUP(B8591,总表!A:D,4,0),"露易")=0," ",IFERROR(VLOOKUP(B8591,总表!A:D,4,0),"-"))</f>
        <v>棕色</v>
      </c>
      <c r="I8591" s="6" t="str">
        <f t="shared" si="539"/>
        <v>棕色</v>
      </c>
    </row>
    <row r="8592" spans="1:9">
      <c r="A8592" s="6">
        <v>8591</v>
      </c>
      <c r="B8592" s="47" t="str">
        <f t="shared" si="536"/>
        <v>0000218F</v>
      </c>
      <c r="C8592" s="50" t="str">
        <f>IFERROR(VLOOKUP(B8592,总表!A:B,2,0),"-")</f>
        <v>连衣套装</v>
      </c>
      <c r="D8592" s="51" t="str">
        <f t="shared" si="537"/>
        <v>连衣套装</v>
      </c>
      <c r="E8592" s="51" t="str">
        <f>IFERROR(VLOOKUP(B8592,总表!A:D,3,0),"-")</f>
        <v>飘逸连身裙</v>
      </c>
      <c r="F8592" s="51" t="str">
        <f t="shared" si="538"/>
        <v>飘逸连身裙</v>
      </c>
      <c r="H8592" s="51" t="str">
        <f>IF(IFERROR(VLOOKUP(B8592,总表!A:D,4,0),"露易")=0," ",IFERROR(VLOOKUP(B8592,总表!A:D,4,0),"-"))</f>
        <v>绿色</v>
      </c>
      <c r="I8592" s="51" t="str">
        <f t="shared" si="539"/>
        <v>绿色</v>
      </c>
    </row>
    <row r="8593" spans="1:9">
      <c r="A8593" s="6">
        <v>8592</v>
      </c>
      <c r="B8593" s="47" t="str">
        <f t="shared" si="536"/>
        <v>00002190</v>
      </c>
      <c r="C8593" s="50" t="str">
        <f>IFERROR(VLOOKUP(B8593,总表!A:B,2,0),"-")</f>
        <v>连衣套装</v>
      </c>
      <c r="D8593" s="51" t="str">
        <f t="shared" si="537"/>
        <v>连衣套装</v>
      </c>
      <c r="E8593" s="51" t="str">
        <f>IFERROR(VLOOKUP(B8593,总表!A:D,3,0),"-")</f>
        <v>飘逸连身裙</v>
      </c>
      <c r="F8593" s="51" t="str">
        <f t="shared" si="538"/>
        <v>飘逸连身裙</v>
      </c>
      <c r="H8593" s="6" t="str">
        <f>IF(IFERROR(VLOOKUP(B8593,总表!A:D,4,0),"露易")=0," ",IFERROR(VLOOKUP(B8593,总表!A:D,4,0),"-"))</f>
        <v>黄色</v>
      </c>
      <c r="I8593" s="6" t="str">
        <f t="shared" si="539"/>
        <v>黄色</v>
      </c>
    </row>
    <row r="8594" spans="1:9">
      <c r="A8594" s="6">
        <v>8593</v>
      </c>
      <c r="B8594" s="47" t="str">
        <f t="shared" si="536"/>
        <v>00002191</v>
      </c>
      <c r="C8594" s="50" t="str">
        <f>IFERROR(VLOOKUP(B8594,总表!A:B,2,0),"-")</f>
        <v>连衣套装</v>
      </c>
      <c r="D8594" s="51" t="str">
        <f t="shared" si="537"/>
        <v>连衣套装</v>
      </c>
      <c r="E8594" s="6" t="str">
        <f>IFERROR(VLOOKUP(B8594,总表!A:D,3,0),"-")</f>
        <v>波西米亚连身裙</v>
      </c>
      <c r="F8594" s="6" t="str">
        <f t="shared" si="538"/>
        <v>波西米亚连身裙</v>
      </c>
      <c r="H8594" s="6" t="str">
        <f>IF(IFERROR(VLOOKUP(B8594,总表!A:D,4,0),"露易")=0," ",IFERROR(VLOOKUP(B8594,总表!A:D,4,0),"-"))</f>
        <v>海军蓝</v>
      </c>
      <c r="I8594" s="6" t="str">
        <f t="shared" si="539"/>
        <v>海军蓝</v>
      </c>
    </row>
    <row r="8595" spans="1:9">
      <c r="A8595" s="6">
        <v>8594</v>
      </c>
      <c r="B8595" s="47" t="str">
        <f t="shared" si="536"/>
        <v>00002192</v>
      </c>
      <c r="C8595" s="50" t="str">
        <f>IFERROR(VLOOKUP(B8595,总表!A:B,2,0),"-")</f>
        <v>连衣套装</v>
      </c>
      <c r="D8595" s="51" t="str">
        <f t="shared" si="537"/>
        <v>连衣套装</v>
      </c>
      <c r="E8595" s="6" t="str">
        <f>IFERROR(VLOOKUP(B8595,总表!A:D,3,0),"-")</f>
        <v>波西米亚连身裙</v>
      </c>
      <c r="F8595" s="6" t="str">
        <f t="shared" si="538"/>
        <v>波西米亚连身裙</v>
      </c>
      <c r="H8595" s="51" t="str">
        <f>IF(IFERROR(VLOOKUP(B8595,总表!A:D,4,0),"露易")=0," ",IFERROR(VLOOKUP(B8595,总表!A:D,4,0),"-"))</f>
        <v>绿色</v>
      </c>
      <c r="I8595" s="51" t="str">
        <f t="shared" si="539"/>
        <v>绿色</v>
      </c>
    </row>
    <row r="8596" spans="1:9">
      <c r="A8596" s="6">
        <v>8595</v>
      </c>
      <c r="B8596" s="47" t="str">
        <f t="shared" si="536"/>
        <v>00002193</v>
      </c>
      <c r="C8596" s="50" t="str">
        <f>IFERROR(VLOOKUP(B8596,总表!A:B,2,0),"-")</f>
        <v>连衣套装</v>
      </c>
      <c r="D8596" s="51" t="str">
        <f t="shared" si="537"/>
        <v>连衣套装</v>
      </c>
      <c r="E8596" s="51" t="str">
        <f>IFERROR(VLOOKUP(B8596,总表!A:D,3,0),"-")</f>
        <v>连身裙配披肩</v>
      </c>
      <c r="F8596" s="51" t="str">
        <f t="shared" si="538"/>
        <v>连身裙配披肩</v>
      </c>
      <c r="H8596" s="51" t="str">
        <f>IF(IFERROR(VLOOKUP(B8596,总表!A:D,4,0),"露易")=0," ",IFERROR(VLOOKUP(B8596,总表!A:D,4,0),"-"))</f>
        <v>红褐色</v>
      </c>
      <c r="I8596" s="51" t="str">
        <f t="shared" si="539"/>
        <v>红褐色</v>
      </c>
    </row>
    <row r="8597" spans="1:9">
      <c r="A8597" s="6">
        <v>8596</v>
      </c>
      <c r="B8597" s="47" t="str">
        <f t="shared" si="536"/>
        <v>00002194</v>
      </c>
      <c r="C8597" s="50" t="str">
        <f>IFERROR(VLOOKUP(B8597,总表!A:B,2,0),"-")</f>
        <v>连衣套装</v>
      </c>
      <c r="D8597" s="51" t="str">
        <f t="shared" si="537"/>
        <v>连衣套装</v>
      </c>
      <c r="E8597" s="51" t="str">
        <f>IFERROR(VLOOKUP(B8597,总表!A:D,3,0),"-")</f>
        <v>连身裙配披肩</v>
      </c>
      <c r="F8597" s="51" t="str">
        <f t="shared" si="538"/>
        <v>连身裙配披肩</v>
      </c>
      <c r="H8597" s="51" t="str">
        <f>IF(IFERROR(VLOOKUP(B8597,总表!A:D,4,0),"露易")=0," ",IFERROR(VLOOKUP(B8597,总表!A:D,4,0),"-"))</f>
        <v>绿色</v>
      </c>
      <c r="I8597" s="51" t="str">
        <f t="shared" si="539"/>
        <v>绿色</v>
      </c>
    </row>
    <row r="8598" spans="1:9">
      <c r="A8598" s="6">
        <v>8597</v>
      </c>
      <c r="B8598" s="47" t="str">
        <f t="shared" si="536"/>
        <v>00002195</v>
      </c>
      <c r="C8598" s="50" t="str">
        <f>IFERROR(VLOOKUP(B8598,总表!A:B,2,0),"-")</f>
        <v>连衣套装</v>
      </c>
      <c r="D8598" s="51" t="str">
        <f t="shared" si="537"/>
        <v>连衣套装</v>
      </c>
      <c r="E8598" s="51" t="str">
        <f>IFERROR(VLOOKUP(B8598,总表!A:D,3,0),"-")</f>
        <v>连身裙配披肩</v>
      </c>
      <c r="F8598" s="51" t="str">
        <f t="shared" si="538"/>
        <v>连身裙配披肩</v>
      </c>
      <c r="H8598" s="51" t="str">
        <f>IF(IFERROR(VLOOKUP(B8598,总表!A:D,4,0),"露易")=0," ",IFERROR(VLOOKUP(B8598,总表!A:D,4,0),"-"))</f>
        <v>红色</v>
      </c>
      <c r="I8598" s="51" t="str">
        <f t="shared" si="539"/>
        <v>红色</v>
      </c>
    </row>
    <row r="8599" spans="1:9">
      <c r="A8599" s="6">
        <v>8598</v>
      </c>
      <c r="B8599" s="47" t="str">
        <f t="shared" si="536"/>
        <v>00002196</v>
      </c>
      <c r="C8599" s="50" t="str">
        <f>IFERROR(VLOOKUP(B8599,总表!A:B,2,0),"-")</f>
        <v>连衣套装</v>
      </c>
      <c r="D8599" s="51" t="str">
        <f t="shared" si="537"/>
        <v>连衣套装</v>
      </c>
      <c r="E8599" s="6" t="str">
        <f>IFERROR(VLOOKUP(B8599,总表!A:D,3,0),"-")</f>
        <v>裹身裙</v>
      </c>
      <c r="F8599" s="6" t="str">
        <f t="shared" si="538"/>
        <v>裹身裙</v>
      </c>
      <c r="H8599" s="6" t="str">
        <f>IF(IFERROR(VLOOKUP(B8599,总表!A:D,4,0),"露易")=0," ",IFERROR(VLOOKUP(B8599,总表!A:D,4,0),"-"))</f>
        <v>浅蓝色</v>
      </c>
      <c r="I8599" s="6" t="str">
        <f t="shared" si="539"/>
        <v>浅蓝色</v>
      </c>
    </row>
    <row r="8600" spans="1:9">
      <c r="A8600" s="6">
        <v>8599</v>
      </c>
      <c r="B8600" s="47" t="str">
        <f t="shared" si="536"/>
        <v>00002197</v>
      </c>
      <c r="C8600" s="50" t="str">
        <f>IFERROR(VLOOKUP(B8600,总表!A:B,2,0),"-")</f>
        <v>连衣套装</v>
      </c>
      <c r="D8600" s="51" t="str">
        <f t="shared" si="537"/>
        <v>连衣套装</v>
      </c>
      <c r="E8600" s="6" t="str">
        <f>IFERROR(VLOOKUP(B8600,总表!A:D,3,0),"-")</f>
        <v>裹身裙</v>
      </c>
      <c r="F8600" s="6" t="str">
        <f t="shared" si="538"/>
        <v>裹身裙</v>
      </c>
      <c r="H8600" s="6" t="str">
        <f>IF(IFERROR(VLOOKUP(B8600,总表!A:D,4,0),"露易")=0," ",IFERROR(VLOOKUP(B8600,总表!A:D,4,0),"-"))</f>
        <v>粉红</v>
      </c>
      <c r="I8600" s="6" t="str">
        <f t="shared" si="539"/>
        <v>粉红</v>
      </c>
    </row>
    <row r="8601" spans="1:9">
      <c r="A8601" s="6">
        <v>8600</v>
      </c>
      <c r="B8601" s="47" t="str">
        <f t="shared" si="536"/>
        <v>00002198</v>
      </c>
      <c r="C8601" s="50" t="str">
        <f>IFERROR(VLOOKUP(B8601,总表!A:B,2,0),"-")</f>
        <v>连衣套装</v>
      </c>
      <c r="D8601" s="51" t="str">
        <f t="shared" si="537"/>
        <v>连衣套装</v>
      </c>
      <c r="E8601" s="6" t="str">
        <f>IFERROR(VLOOKUP(B8601,总表!A:D,3,0),"-")</f>
        <v>裹身裙</v>
      </c>
      <c r="F8601" s="6" t="str">
        <f t="shared" si="538"/>
        <v>裹身裙</v>
      </c>
      <c r="H8601" s="51" t="str">
        <f>IF(IFERROR(VLOOKUP(B8601,总表!A:D,4,0),"露易")=0," ",IFERROR(VLOOKUP(B8601,总表!A:D,4,0),"-"))</f>
        <v>绿色</v>
      </c>
      <c r="I8601" s="51" t="str">
        <f t="shared" si="539"/>
        <v>绿色</v>
      </c>
    </row>
    <row r="8602" spans="1:9">
      <c r="A8602" s="6">
        <v>8601</v>
      </c>
      <c r="B8602" s="47" t="str">
        <f t="shared" si="536"/>
        <v>00002199</v>
      </c>
      <c r="C8602" s="50" t="str">
        <f>IFERROR(VLOOKUP(B8602,总表!A:B,2,0),"-")</f>
        <v>连衣套装</v>
      </c>
      <c r="D8602" s="51" t="str">
        <f t="shared" si="537"/>
        <v>连衣套装</v>
      </c>
      <c r="E8602" s="6" t="str">
        <f>IFERROR(VLOOKUP(B8602,总表!A:D,3,0),"-")</f>
        <v>裹身裙</v>
      </c>
      <c r="F8602" s="6" t="str">
        <f t="shared" si="538"/>
        <v>裹身裙</v>
      </c>
      <c r="H8602" s="6" t="str">
        <f>IF(IFERROR(VLOOKUP(B8602,总表!A:D,4,0),"露易")=0," ",IFERROR(VLOOKUP(B8602,总表!A:D,4,0),"-"))</f>
        <v>海军蓝</v>
      </c>
      <c r="I8602" s="6" t="str">
        <f t="shared" si="539"/>
        <v>海军蓝</v>
      </c>
    </row>
    <row r="8603" spans="1:9">
      <c r="A8603" s="6">
        <v>8602</v>
      </c>
      <c r="B8603" s="47" t="str">
        <f t="shared" si="536"/>
        <v>0000219A</v>
      </c>
      <c r="C8603" s="50" t="str">
        <f>IFERROR(VLOOKUP(B8603,总表!A:B,2,0),"-")</f>
        <v>连衣套装</v>
      </c>
      <c r="D8603" s="51" t="str">
        <f t="shared" si="537"/>
        <v>连衣套装</v>
      </c>
      <c r="E8603" s="6" t="str">
        <f>IFERROR(VLOOKUP(B8603,总表!A:D,3,0),"-")</f>
        <v>裹身裙</v>
      </c>
      <c r="F8603" s="6" t="str">
        <f t="shared" si="538"/>
        <v>裹身裙</v>
      </c>
      <c r="H8603" s="6" t="str">
        <f>IF(IFERROR(VLOOKUP(B8603,总表!A:D,4,0),"露易")=0," ",IFERROR(VLOOKUP(B8603,总表!A:D,4,0),"-"))</f>
        <v>紫色</v>
      </c>
      <c r="I8603" s="6" t="str">
        <f t="shared" si="539"/>
        <v>紫色</v>
      </c>
    </row>
    <row r="8604" spans="1:9">
      <c r="A8604" s="6">
        <v>8603</v>
      </c>
      <c r="B8604" s="47" t="str">
        <f t="shared" si="536"/>
        <v>0000219B</v>
      </c>
      <c r="C8604" s="47" t="str">
        <f>IFERROR(VLOOKUP(B8604,总表!A:B,2,0),"-")</f>
        <v>-</v>
      </c>
      <c r="D8604" s="6" t="str">
        <f t="shared" si="537"/>
        <v>-</v>
      </c>
      <c r="E8604" s="6" t="str">
        <f>IFERROR(VLOOKUP(B8604,总表!A:D,3,0),"-")</f>
        <v>-</v>
      </c>
      <c r="F8604" s="6" t="str">
        <f t="shared" si="538"/>
        <v>-</v>
      </c>
      <c r="H8604" s="6" t="str">
        <f>IF(IFERROR(VLOOKUP(B8604,总表!A:D,4,0),"露易")=0," ",IFERROR(VLOOKUP(B8604,总表!A:D,4,0),"-"))</f>
        <v>-</v>
      </c>
      <c r="I8604" s="6" t="str">
        <f t="shared" si="539"/>
        <v>-</v>
      </c>
    </row>
    <row r="8605" spans="1:9">
      <c r="A8605" s="6">
        <v>8604</v>
      </c>
      <c r="B8605" s="47" t="str">
        <f t="shared" si="536"/>
        <v>0000219C</v>
      </c>
      <c r="C8605" s="50" t="str">
        <f>IFERROR(VLOOKUP(B8605,总表!A:B,2,0),"-")</f>
        <v>连衣套装</v>
      </c>
      <c r="D8605" s="51" t="str">
        <f t="shared" si="537"/>
        <v>连衣套装</v>
      </c>
      <c r="E8605" s="6" t="str">
        <f>IFERROR(VLOOKUP(B8605,总表!A:D,3,0),"-")</f>
        <v>波利尼西亚夏威夷连身裙</v>
      </c>
      <c r="F8605" s="6" t="str">
        <f t="shared" si="538"/>
        <v>波利尼西亚夏威夷连身裙</v>
      </c>
      <c r="H8605" s="6" t="str">
        <f>IF(IFERROR(VLOOKUP(B8605,总表!A:D,4,0),"露易")=0," ",IFERROR(VLOOKUP(B8605,总表!A:D,4,0),"-"))</f>
        <v>粉红</v>
      </c>
      <c r="I8605" s="6" t="str">
        <f t="shared" si="539"/>
        <v>粉红</v>
      </c>
    </row>
    <row r="8606" spans="1:9">
      <c r="A8606" s="6">
        <v>8605</v>
      </c>
      <c r="B8606" s="47" t="str">
        <f t="shared" si="536"/>
        <v>0000219D</v>
      </c>
      <c r="C8606" s="47" t="str">
        <f>IFERROR(VLOOKUP(B8606,总表!A:B,2,0),"-")</f>
        <v>-</v>
      </c>
      <c r="D8606" s="6" t="str">
        <f t="shared" si="537"/>
        <v>-</v>
      </c>
      <c r="E8606" s="6" t="str">
        <f>IFERROR(VLOOKUP(B8606,总表!A:D,3,0),"-")</f>
        <v>-</v>
      </c>
      <c r="F8606" s="6" t="str">
        <f t="shared" si="538"/>
        <v>-</v>
      </c>
      <c r="H8606" s="6" t="str">
        <f>IF(IFERROR(VLOOKUP(B8606,总表!A:D,4,0),"露易")=0," ",IFERROR(VLOOKUP(B8606,总表!A:D,4,0),"-"))</f>
        <v>-</v>
      </c>
      <c r="I8606" s="6" t="str">
        <f t="shared" si="539"/>
        <v>-</v>
      </c>
    </row>
    <row r="8607" spans="1:9">
      <c r="A8607" s="6">
        <v>8606</v>
      </c>
      <c r="B8607" s="47" t="str">
        <f t="shared" si="536"/>
        <v>0000219E</v>
      </c>
      <c r="C8607" s="47" t="str">
        <f>IFERROR(VLOOKUP(B8607,总表!A:B,2,0),"-")</f>
        <v>-</v>
      </c>
      <c r="D8607" s="6" t="str">
        <f t="shared" si="537"/>
        <v>-</v>
      </c>
      <c r="E8607" s="6" t="str">
        <f>IFERROR(VLOOKUP(B8607,总表!A:D,3,0),"-")</f>
        <v>-</v>
      </c>
      <c r="F8607" s="6" t="str">
        <f t="shared" si="538"/>
        <v>-</v>
      </c>
      <c r="H8607" s="6" t="str">
        <f>IF(IFERROR(VLOOKUP(B8607,总表!A:D,4,0),"露易")=0," ",IFERROR(VLOOKUP(B8607,总表!A:D,4,0),"-"))</f>
        <v>-</v>
      </c>
      <c r="I8607" s="6" t="str">
        <f t="shared" si="539"/>
        <v>-</v>
      </c>
    </row>
    <row r="8608" spans="1:9">
      <c r="A8608" s="6">
        <v>8607</v>
      </c>
      <c r="B8608" s="47" t="str">
        <f t="shared" si="536"/>
        <v>0000219F</v>
      </c>
      <c r="C8608" s="47" t="str">
        <f>IFERROR(VLOOKUP(B8608,总表!A:B,2,0),"-")</f>
        <v>-</v>
      </c>
      <c r="D8608" s="6" t="str">
        <f t="shared" si="537"/>
        <v>-</v>
      </c>
      <c r="E8608" s="6" t="str">
        <f>IFERROR(VLOOKUP(B8608,总表!A:D,3,0),"-")</f>
        <v>-</v>
      </c>
      <c r="F8608" s="6" t="str">
        <f t="shared" si="538"/>
        <v>-</v>
      </c>
      <c r="H8608" s="6" t="str">
        <f>IF(IFERROR(VLOOKUP(B8608,总表!A:D,4,0),"露易")=0," ",IFERROR(VLOOKUP(B8608,总表!A:D,4,0),"-"))</f>
        <v>-</v>
      </c>
      <c r="I8608" s="6" t="str">
        <f t="shared" si="539"/>
        <v>-</v>
      </c>
    </row>
    <row r="8609" spans="1:9">
      <c r="A8609" s="6">
        <v>8608</v>
      </c>
      <c r="B8609" s="47" t="str">
        <f t="shared" si="536"/>
        <v>000021A0</v>
      </c>
      <c r="C8609" s="50" t="str">
        <f>IFERROR(VLOOKUP(B8609,总表!A:B,2,0),"-")</f>
        <v>摆设类</v>
      </c>
      <c r="D8609" s="51" t="str">
        <f t="shared" si="537"/>
        <v>摆设类</v>
      </c>
      <c r="E8609" s="6" t="str">
        <f>IFERROR(VLOOKUP(B8609,总表!A:D,3,0),"-")</f>
        <v>金字塔</v>
      </c>
      <c r="F8609" s="6" t="str">
        <f t="shared" si="538"/>
        <v>金字塔</v>
      </c>
      <c r="H8609" s="6" t="str">
        <f>IF(IFERROR(VLOOKUP(B8609,总表!A:D,4,0),"露易")=0," ",IFERROR(VLOOKUP(B8609,总表!A:D,4,0),"-"))</f>
        <v> </v>
      </c>
      <c r="I8609" s="6" t="str">
        <f t="shared" si="539"/>
        <v> </v>
      </c>
    </row>
    <row r="8610" spans="1:9">
      <c r="A8610" s="6">
        <v>8609</v>
      </c>
      <c r="B8610" s="47" t="str">
        <f t="shared" si="536"/>
        <v>000021A1</v>
      </c>
      <c r="C8610" s="50" t="str">
        <f>IFERROR(VLOOKUP(B8610,总表!A:B,2,0),"-")</f>
        <v>头戴类</v>
      </c>
      <c r="D8610" s="51" t="str">
        <f t="shared" si="537"/>
        <v>头戴类</v>
      </c>
      <c r="E8610" s="6" t="str">
        <f>IFERROR(VLOOKUP(B8610,总表!A:D,3,0),"-")</f>
        <v>雪人头套</v>
      </c>
      <c r="F8610" s="6" t="str">
        <f t="shared" si="538"/>
        <v>雪人头套</v>
      </c>
      <c r="H8610" s="6" t="str">
        <f>IF(IFERROR(VLOOKUP(B8610,总表!A:D,4,0),"露易")=0," ",IFERROR(VLOOKUP(B8610,总表!A:D,4,0),"-"))</f>
        <v>白色</v>
      </c>
      <c r="I8610" s="6" t="str">
        <f t="shared" si="539"/>
        <v>白色</v>
      </c>
    </row>
    <row r="8611" spans="1:9">
      <c r="A8611" s="6">
        <v>8610</v>
      </c>
      <c r="B8611" s="47" t="str">
        <f t="shared" si="536"/>
        <v>000021A2</v>
      </c>
      <c r="C8611" s="47" t="str">
        <f>IFERROR(VLOOKUP(B8611,总表!A:B,2,0),"-")</f>
        <v>帽子类</v>
      </c>
      <c r="D8611" s="6" t="str">
        <f t="shared" si="537"/>
        <v>帽子类</v>
      </c>
      <c r="E8611" s="6" t="str">
        <f>IFERROR(VLOOKUP(B8611,总表!A:D,3,0),"-")</f>
        <v>花朵头饰</v>
      </c>
      <c r="F8611" s="6" t="str">
        <f t="shared" si="538"/>
        <v>花朵头饰</v>
      </c>
      <c r="H8611" s="51" t="str">
        <f>IF(IFERROR(VLOOKUP(B8611,总表!A:D,4,0),"露易")=0," ",IFERROR(VLOOKUP(B8611,总表!A:D,4,0),"-"))</f>
        <v>红色</v>
      </c>
      <c r="I8611" s="51" t="str">
        <f t="shared" si="539"/>
        <v>红色</v>
      </c>
    </row>
    <row r="8612" spans="1:9">
      <c r="A8612" s="6">
        <v>8611</v>
      </c>
      <c r="B8612" s="47" t="str">
        <f t="shared" si="536"/>
        <v>000021A3</v>
      </c>
      <c r="C8612" s="47" t="str">
        <f>IFERROR(VLOOKUP(B8612,总表!A:B,2,0),"-")</f>
        <v>帽子类</v>
      </c>
      <c r="D8612" s="6" t="str">
        <f t="shared" si="537"/>
        <v>帽子类</v>
      </c>
      <c r="E8612" s="51" t="str">
        <f>IFERROR(VLOOKUP(B8612,总表!A:D,3,0),"-")</f>
        <v>华丽头饰</v>
      </c>
      <c r="F8612" s="51" t="str">
        <f t="shared" si="538"/>
        <v>华丽头饰</v>
      </c>
      <c r="H8612" s="6" t="str">
        <f>IF(IFERROR(VLOOKUP(B8612,总表!A:D,4,0),"露易")=0," ",IFERROR(VLOOKUP(B8612,总表!A:D,4,0),"-"))</f>
        <v>粉红</v>
      </c>
      <c r="I8612" s="6" t="str">
        <f t="shared" si="539"/>
        <v>粉红</v>
      </c>
    </row>
    <row r="8613" spans="1:9">
      <c r="A8613" s="6">
        <v>8612</v>
      </c>
      <c r="B8613" s="47" t="str">
        <f t="shared" si="536"/>
        <v>000021A4</v>
      </c>
      <c r="C8613" s="47" t="str">
        <f>IFERROR(VLOOKUP(B8613,总表!A:B,2,0),"-")</f>
        <v>帽子类</v>
      </c>
      <c r="D8613" s="6" t="str">
        <f t="shared" si="537"/>
        <v>帽子类</v>
      </c>
      <c r="E8613" s="6" t="str">
        <f>IFERROR(VLOOKUP(B8613,总表!A:D,3,0),"-")</f>
        <v>机长帽</v>
      </c>
      <c r="F8613" s="6" t="str">
        <f t="shared" si="538"/>
        <v>机长帽</v>
      </c>
      <c r="H8613" s="6" t="str">
        <f>IF(IFERROR(VLOOKUP(B8613,总表!A:D,4,0),"露易")=0," ",IFERROR(VLOOKUP(B8613,总表!A:D,4,0),"-"))</f>
        <v>海军蓝</v>
      </c>
      <c r="I8613" s="6" t="str">
        <f t="shared" si="539"/>
        <v>海军蓝</v>
      </c>
    </row>
    <row r="8614" spans="1:9">
      <c r="A8614" s="6">
        <v>8613</v>
      </c>
      <c r="B8614" s="47" t="str">
        <f t="shared" si="536"/>
        <v>000021A5</v>
      </c>
      <c r="C8614" s="47" t="str">
        <f>IFERROR(VLOOKUP(B8614,总表!A:B,2,0),"-")</f>
        <v>帽子类</v>
      </c>
      <c r="D8614" s="6" t="str">
        <f t="shared" si="537"/>
        <v>帽子类</v>
      </c>
      <c r="E8614" s="6" t="str">
        <f>IFERROR(VLOOKUP(B8614,总表!A:D,3,0),"-")</f>
        <v>学生帽</v>
      </c>
      <c r="F8614" s="6" t="str">
        <f t="shared" si="538"/>
        <v>学生帽</v>
      </c>
      <c r="H8614" s="6" t="str">
        <f>IF(IFERROR(VLOOKUP(B8614,总表!A:D,4,0),"露易")=0," ",IFERROR(VLOOKUP(B8614,总表!A:D,4,0),"-"))</f>
        <v>黑色</v>
      </c>
      <c r="I8614" s="6" t="str">
        <f t="shared" si="539"/>
        <v>黑色</v>
      </c>
    </row>
    <row r="8615" spans="1:9">
      <c r="A8615" s="6">
        <v>8614</v>
      </c>
      <c r="B8615" s="47" t="str">
        <f t="shared" si="536"/>
        <v>000021A6</v>
      </c>
      <c r="C8615" s="47" t="str">
        <f>IFERROR(VLOOKUP(B8615,总表!A:B,2,0),"-")</f>
        <v>帽子类</v>
      </c>
      <c r="D8615" s="6" t="str">
        <f t="shared" si="537"/>
        <v>帽子类</v>
      </c>
      <c r="E8615" s="6" t="str">
        <f>IFERROR(VLOOKUP(B8615,总表!A:D,3,0),"-")</f>
        <v>扶桑花头饰</v>
      </c>
      <c r="F8615" s="6" t="str">
        <f t="shared" si="538"/>
        <v>扶桑花头饰</v>
      </c>
      <c r="H8615" s="51" t="str">
        <f>IF(IFERROR(VLOOKUP(B8615,总表!A:D,4,0),"露易")=0," ",IFERROR(VLOOKUP(B8615,总表!A:D,4,0),"-"))</f>
        <v>红色</v>
      </c>
      <c r="I8615" s="51" t="str">
        <f t="shared" si="539"/>
        <v>红色</v>
      </c>
    </row>
    <row r="8616" spans="1:9">
      <c r="A8616" s="6">
        <v>8615</v>
      </c>
      <c r="B8616" s="47" t="str">
        <f t="shared" si="536"/>
        <v>000021A7</v>
      </c>
      <c r="C8616" s="50" t="str">
        <f>IFERROR(VLOOKUP(B8616,总表!A:B,2,0),"-")</f>
        <v>连衣套装</v>
      </c>
      <c r="D8616" s="51" t="str">
        <f t="shared" si="537"/>
        <v>连衣套装</v>
      </c>
      <c r="E8616" s="6" t="str">
        <f>IFERROR(VLOOKUP(B8616,总表!A:D,3,0),"-")</f>
        <v>提洛尔洋装</v>
      </c>
      <c r="F8616" s="6" t="str">
        <f t="shared" si="538"/>
        <v>提洛尔洋装</v>
      </c>
      <c r="H8616" s="51" t="str">
        <f>IF(IFERROR(VLOOKUP(B8616,总表!A:D,4,0),"露易")=0," ",IFERROR(VLOOKUP(B8616,总表!A:D,4,0),"-"))</f>
        <v>蓝色</v>
      </c>
      <c r="I8616" s="51" t="str">
        <f t="shared" si="539"/>
        <v>蓝色</v>
      </c>
    </row>
    <row r="8617" spans="1:9">
      <c r="A8617" s="6">
        <v>8616</v>
      </c>
      <c r="B8617" s="47" t="str">
        <f t="shared" si="536"/>
        <v>000021A8</v>
      </c>
      <c r="C8617" s="50" t="str">
        <f>IFERROR(VLOOKUP(B8617,总表!A:B,2,0),"-")</f>
        <v>连衣套装</v>
      </c>
      <c r="D8617" s="51" t="str">
        <f t="shared" si="537"/>
        <v>连衣套装</v>
      </c>
      <c r="E8617" s="6" t="str">
        <f>IFERROR(VLOOKUP(B8617,总表!A:D,3,0),"-")</f>
        <v>提洛尔洋装</v>
      </c>
      <c r="F8617" s="6" t="str">
        <f t="shared" si="538"/>
        <v>提洛尔洋装</v>
      </c>
      <c r="H8617" s="51" t="str">
        <f>IF(IFERROR(VLOOKUP(B8617,总表!A:D,4,0),"露易")=0," ",IFERROR(VLOOKUP(B8617,总表!A:D,4,0),"-"))</f>
        <v>红色</v>
      </c>
      <c r="I8617" s="51" t="str">
        <f t="shared" si="539"/>
        <v>红色</v>
      </c>
    </row>
    <row r="8618" spans="1:9">
      <c r="A8618" s="6">
        <v>8617</v>
      </c>
      <c r="B8618" s="47" t="str">
        <f t="shared" si="536"/>
        <v>000021A9</v>
      </c>
      <c r="C8618" s="47" t="str">
        <f>IFERROR(VLOOKUP(B8618,总表!A:B,2,0),"-")</f>
        <v>上衣</v>
      </c>
      <c r="D8618" s="6" t="str">
        <f t="shared" si="537"/>
        <v>上衣</v>
      </c>
      <c r="E8618" s="51" t="str">
        <f>IFERROR(VLOOKUP(B8618,总表!A:D,3,0),"-")</f>
        <v>钓鱼背心</v>
      </c>
      <c r="F8618" s="51" t="str">
        <f t="shared" si="538"/>
        <v>钓鱼背心</v>
      </c>
      <c r="H8618" s="51" t="str">
        <f>IF(IFERROR(VLOOKUP(B8618,总表!A:D,4,0),"露易")=0," ",IFERROR(VLOOKUP(B8618,总表!A:D,4,0),"-"))</f>
        <v>蓝色</v>
      </c>
      <c r="I8618" s="51" t="str">
        <f t="shared" si="539"/>
        <v>蓝色</v>
      </c>
    </row>
    <row r="8619" spans="1:9">
      <c r="A8619" s="6">
        <v>8618</v>
      </c>
      <c r="B8619" s="47" t="str">
        <f t="shared" si="536"/>
        <v>000021AA</v>
      </c>
      <c r="C8619" s="47" t="str">
        <f>IFERROR(VLOOKUP(B8619,总表!A:B,2,0),"-")</f>
        <v>上衣</v>
      </c>
      <c r="D8619" s="6" t="str">
        <f t="shared" si="537"/>
        <v>上衣</v>
      </c>
      <c r="E8619" s="51" t="str">
        <f>IFERROR(VLOOKUP(B8619,总表!A:D,3,0),"-")</f>
        <v>钓鱼背心</v>
      </c>
      <c r="F8619" s="51" t="str">
        <f t="shared" si="538"/>
        <v>钓鱼背心</v>
      </c>
      <c r="H8619" s="6" t="str">
        <f>IF(IFERROR(VLOOKUP(B8619,总表!A:D,4,0),"露易")=0," ",IFERROR(VLOOKUP(B8619,总表!A:D,4,0),"-"))</f>
        <v>橘色</v>
      </c>
      <c r="I8619" s="6" t="str">
        <f t="shared" si="539"/>
        <v>橘色</v>
      </c>
    </row>
    <row r="8620" spans="1:9">
      <c r="A8620" s="6">
        <v>8619</v>
      </c>
      <c r="B8620" s="47" t="str">
        <f t="shared" si="536"/>
        <v>000021AB</v>
      </c>
      <c r="C8620" s="47" t="str">
        <f>IFERROR(VLOOKUP(B8620,总表!A:B,2,0),"-")</f>
        <v>上衣</v>
      </c>
      <c r="D8620" s="6" t="str">
        <f t="shared" si="537"/>
        <v>上衣</v>
      </c>
      <c r="E8620" s="51" t="str">
        <f>IFERROR(VLOOKUP(B8620,总表!A:D,3,0),"-")</f>
        <v>钓鱼背心</v>
      </c>
      <c r="F8620" s="51" t="str">
        <f t="shared" si="538"/>
        <v>钓鱼背心</v>
      </c>
      <c r="H8620" s="6" t="str">
        <f>IF(IFERROR(VLOOKUP(B8620,总表!A:D,4,0),"露易")=0," ",IFERROR(VLOOKUP(B8620,总表!A:D,4,0),"-"))</f>
        <v>紫色</v>
      </c>
      <c r="I8620" s="6" t="str">
        <f t="shared" si="539"/>
        <v>紫色</v>
      </c>
    </row>
    <row r="8621" spans="1:9">
      <c r="A8621" s="6">
        <v>8620</v>
      </c>
      <c r="B8621" s="47" t="str">
        <f t="shared" si="536"/>
        <v>000021AC</v>
      </c>
      <c r="C8621" s="47" t="str">
        <f>IFERROR(VLOOKUP(B8621,总表!A:B,2,0),"-")</f>
        <v>上衣</v>
      </c>
      <c r="D8621" s="6" t="str">
        <f t="shared" si="537"/>
        <v>上衣</v>
      </c>
      <c r="E8621" s="51" t="str">
        <f>IFERROR(VLOOKUP(B8621,总表!A:D,3,0),"-")</f>
        <v>钓鱼背心</v>
      </c>
      <c r="F8621" s="51" t="str">
        <f t="shared" si="538"/>
        <v>钓鱼背心</v>
      </c>
      <c r="H8621" s="6" t="str">
        <f>IF(IFERROR(VLOOKUP(B8621,总表!A:D,4,0),"露易")=0," ",IFERROR(VLOOKUP(B8621,总表!A:D,4,0),"-"))</f>
        <v>黑色</v>
      </c>
      <c r="I8621" s="6" t="str">
        <f t="shared" si="539"/>
        <v>黑色</v>
      </c>
    </row>
    <row r="8622" spans="1:9">
      <c r="A8622" s="6">
        <v>8621</v>
      </c>
      <c r="B8622" s="47" t="str">
        <f t="shared" si="536"/>
        <v>000021AD</v>
      </c>
      <c r="C8622" s="47" t="str">
        <f>IFERROR(VLOOKUP(B8622,总表!A:B,2,0),"-")</f>
        <v>上衣</v>
      </c>
      <c r="D8622" s="6" t="str">
        <f t="shared" si="537"/>
        <v>上衣</v>
      </c>
      <c r="E8622" s="51" t="str">
        <f>IFERROR(VLOOKUP(B8622,总表!A:D,3,0),"-")</f>
        <v>钓鱼背心</v>
      </c>
      <c r="F8622" s="51" t="str">
        <f t="shared" si="538"/>
        <v>钓鱼背心</v>
      </c>
      <c r="H8622" s="6" t="str">
        <f>IF(IFERROR(VLOOKUP(B8622,总表!A:D,4,0),"露易")=0," ",IFERROR(VLOOKUP(B8622,总表!A:D,4,0),"-"))</f>
        <v>粉红</v>
      </c>
      <c r="I8622" s="6" t="str">
        <f t="shared" si="539"/>
        <v>粉红</v>
      </c>
    </row>
    <row r="8623" spans="1:9">
      <c r="A8623" s="6">
        <v>8622</v>
      </c>
      <c r="B8623" s="47" t="str">
        <f t="shared" si="536"/>
        <v>000021AE</v>
      </c>
      <c r="C8623" s="47" t="str">
        <f>IFERROR(VLOOKUP(B8623,总表!A:B,2,0),"-")</f>
        <v>上衣</v>
      </c>
      <c r="D8623" s="6" t="str">
        <f t="shared" si="537"/>
        <v>上衣</v>
      </c>
      <c r="E8623" s="51" t="str">
        <f>IFERROR(VLOOKUP(B8623,总表!A:D,3,0),"-")</f>
        <v>钓鱼背心</v>
      </c>
      <c r="F8623" s="51" t="str">
        <f t="shared" si="538"/>
        <v>钓鱼背心</v>
      </c>
      <c r="H8623" s="51" t="str">
        <f>IF(IFERROR(VLOOKUP(B8623,总表!A:D,4,0),"露易")=0," ",IFERROR(VLOOKUP(B8623,总表!A:D,4,0),"-"))</f>
        <v>绿色</v>
      </c>
      <c r="I8623" s="51" t="str">
        <f t="shared" si="539"/>
        <v>绿色</v>
      </c>
    </row>
    <row r="8624" spans="1:9">
      <c r="A8624" s="6">
        <v>8623</v>
      </c>
      <c r="B8624" s="47" t="str">
        <f t="shared" si="536"/>
        <v>000021AF</v>
      </c>
      <c r="C8624" s="47" t="str">
        <f>IFERROR(VLOOKUP(B8624,总表!A:B,2,0),"-")</f>
        <v>上衣</v>
      </c>
      <c r="D8624" s="6" t="str">
        <f t="shared" si="537"/>
        <v>上衣</v>
      </c>
      <c r="E8624" s="51" t="str">
        <f>IFERROR(VLOOKUP(B8624,总表!A:D,3,0),"-")</f>
        <v>钓鱼背心</v>
      </c>
      <c r="F8624" s="51" t="str">
        <f t="shared" si="538"/>
        <v>钓鱼背心</v>
      </c>
      <c r="H8624" s="6" t="str">
        <f>IF(IFERROR(VLOOKUP(B8624,总表!A:D,4,0),"露易")=0," ",IFERROR(VLOOKUP(B8624,总表!A:D,4,0),"-"))</f>
        <v>卡其色</v>
      </c>
      <c r="I8624" s="6" t="str">
        <f t="shared" si="539"/>
        <v>卡其色</v>
      </c>
    </row>
    <row r="8625" spans="1:9">
      <c r="A8625" s="6">
        <v>8624</v>
      </c>
      <c r="B8625" s="47" t="str">
        <f t="shared" si="536"/>
        <v>000021B0</v>
      </c>
      <c r="C8625" s="50" t="str">
        <f>IFERROR(VLOOKUP(B8625,总表!A:B,2,0),"-")</f>
        <v>连衣套装</v>
      </c>
      <c r="D8625" s="51" t="str">
        <f t="shared" si="537"/>
        <v>连衣套装</v>
      </c>
      <c r="E8625" s="6" t="str">
        <f>IFERROR(VLOOKUP(B8625,总表!A:D,3,0),"-")</f>
        <v>背带裤装</v>
      </c>
      <c r="F8625" s="6" t="str">
        <f t="shared" si="538"/>
        <v>背带裤装</v>
      </c>
      <c r="H8625" s="6" t="str">
        <f>IF(IFERROR(VLOOKUP(B8625,总表!A:D,4,0),"露易")=0," ",IFERROR(VLOOKUP(B8625,总表!A:D,4,0),"-"))</f>
        <v>灰色</v>
      </c>
      <c r="I8625" s="6" t="str">
        <f t="shared" si="539"/>
        <v>灰色</v>
      </c>
    </row>
    <row r="8626" spans="1:9">
      <c r="A8626" s="6">
        <v>8625</v>
      </c>
      <c r="B8626" s="47" t="str">
        <f t="shared" si="536"/>
        <v>000021B1</v>
      </c>
      <c r="C8626" s="50" t="str">
        <f>IFERROR(VLOOKUP(B8626,总表!A:B,2,0),"-")</f>
        <v>连衣套装</v>
      </c>
      <c r="D8626" s="51" t="str">
        <f t="shared" si="537"/>
        <v>连衣套装</v>
      </c>
      <c r="E8626" s="6" t="str">
        <f>IFERROR(VLOOKUP(B8626,总表!A:D,3,0),"-")</f>
        <v>背带裤装</v>
      </c>
      <c r="F8626" s="6" t="str">
        <f t="shared" si="538"/>
        <v>背带裤装</v>
      </c>
      <c r="H8626" s="6" t="str">
        <f>IF(IFERROR(VLOOKUP(B8626,总表!A:D,4,0),"露易")=0," ",IFERROR(VLOOKUP(B8626,总表!A:D,4,0),"-"))</f>
        <v>粉红</v>
      </c>
      <c r="I8626" s="6" t="str">
        <f t="shared" si="539"/>
        <v>粉红</v>
      </c>
    </row>
    <row r="8627" spans="1:9">
      <c r="A8627" s="6">
        <v>8626</v>
      </c>
      <c r="B8627" s="47" t="str">
        <f t="shared" si="536"/>
        <v>000021B2</v>
      </c>
      <c r="C8627" s="50" t="str">
        <f>IFERROR(VLOOKUP(B8627,总表!A:B,2,0),"-")</f>
        <v>连衣套装</v>
      </c>
      <c r="D8627" s="51" t="str">
        <f t="shared" si="537"/>
        <v>连衣套装</v>
      </c>
      <c r="E8627" s="6" t="str">
        <f>IFERROR(VLOOKUP(B8627,总表!A:D,3,0),"-")</f>
        <v>背带裤装</v>
      </c>
      <c r="F8627" s="6" t="str">
        <f t="shared" si="538"/>
        <v>背带裤装</v>
      </c>
      <c r="H8627" s="6" t="str">
        <f>IF(IFERROR(VLOOKUP(B8627,总表!A:D,4,0),"露易")=0," ",IFERROR(VLOOKUP(B8627,总表!A:D,4,0),"-"))</f>
        <v>黑色</v>
      </c>
      <c r="I8627" s="6" t="str">
        <f t="shared" si="539"/>
        <v>黑色</v>
      </c>
    </row>
    <row r="8628" spans="1:9">
      <c r="A8628" s="6">
        <v>8627</v>
      </c>
      <c r="B8628" s="47" t="str">
        <f t="shared" si="536"/>
        <v>000021B3</v>
      </c>
      <c r="C8628" s="50" t="str">
        <f>IFERROR(VLOOKUP(B8628,总表!A:B,2,0),"-")</f>
        <v>连衣套装</v>
      </c>
      <c r="D8628" s="51" t="str">
        <f t="shared" si="537"/>
        <v>连衣套装</v>
      </c>
      <c r="E8628" s="6" t="str">
        <f>IFERROR(VLOOKUP(B8628,总表!A:D,3,0),"-")</f>
        <v>背带裤装</v>
      </c>
      <c r="F8628" s="6" t="str">
        <f t="shared" si="538"/>
        <v>背带裤装</v>
      </c>
      <c r="H8628" s="6" t="str">
        <f>IF(IFERROR(VLOOKUP(B8628,总表!A:D,4,0),"露易")=0," ",IFERROR(VLOOKUP(B8628,总表!A:D,4,0),"-"))</f>
        <v>浅绿色</v>
      </c>
      <c r="I8628" s="6" t="str">
        <f t="shared" si="539"/>
        <v>浅绿色</v>
      </c>
    </row>
    <row r="8629" spans="1:9">
      <c r="A8629" s="6">
        <v>8628</v>
      </c>
      <c r="B8629" s="47" t="str">
        <f t="shared" si="536"/>
        <v>000021B4</v>
      </c>
      <c r="C8629" s="50" t="str">
        <f>IFERROR(VLOOKUP(B8629,总表!A:B,2,0),"-")</f>
        <v>连衣套装</v>
      </c>
      <c r="D8629" s="51" t="str">
        <f t="shared" si="537"/>
        <v>连衣套装</v>
      </c>
      <c r="E8629" s="6" t="str">
        <f>IFERROR(VLOOKUP(B8629,总表!A:D,3,0),"-")</f>
        <v>下水裤</v>
      </c>
      <c r="F8629" s="6" t="str">
        <f t="shared" si="538"/>
        <v>下水裤</v>
      </c>
      <c r="H8629" s="6" t="str">
        <f>IF(IFERROR(VLOOKUP(B8629,总表!A:D,4,0),"露易")=0," ",IFERROR(VLOOKUP(B8629,总表!A:D,4,0),"-"))</f>
        <v>橘色</v>
      </c>
      <c r="I8629" s="6" t="str">
        <f t="shared" si="539"/>
        <v>橘色</v>
      </c>
    </row>
    <row r="8630" spans="1:9">
      <c r="A8630" s="6">
        <v>8629</v>
      </c>
      <c r="B8630" s="47" t="str">
        <f t="shared" si="536"/>
        <v>000021B5</v>
      </c>
      <c r="C8630" s="50" t="str">
        <f>IFERROR(VLOOKUP(B8630,总表!A:B,2,0),"-")</f>
        <v>连衣套装</v>
      </c>
      <c r="D8630" s="51" t="str">
        <f t="shared" si="537"/>
        <v>连衣套装</v>
      </c>
      <c r="E8630" s="6" t="str">
        <f>IFERROR(VLOOKUP(B8630,总表!A:D,3,0),"-")</f>
        <v>下水裤</v>
      </c>
      <c r="F8630" s="6" t="str">
        <f t="shared" si="538"/>
        <v>下水裤</v>
      </c>
      <c r="H8630" s="6" t="str">
        <f>IF(IFERROR(VLOOKUP(B8630,总表!A:D,4,0),"露易")=0," ",IFERROR(VLOOKUP(B8630,总表!A:D,4,0),"-"))</f>
        <v>海军蓝</v>
      </c>
      <c r="I8630" s="6" t="str">
        <f t="shared" si="539"/>
        <v>海军蓝</v>
      </c>
    </row>
    <row r="8631" spans="1:9">
      <c r="A8631" s="6">
        <v>8630</v>
      </c>
      <c r="B8631" s="47" t="str">
        <f t="shared" si="536"/>
        <v>000021B6</v>
      </c>
      <c r="C8631" s="50" t="str">
        <f>IFERROR(VLOOKUP(B8631,总表!A:B,2,0),"-")</f>
        <v>连衣套装</v>
      </c>
      <c r="D8631" s="51" t="str">
        <f t="shared" si="537"/>
        <v>连衣套装</v>
      </c>
      <c r="E8631" s="6" t="str">
        <f>IFERROR(VLOOKUP(B8631,总表!A:D,3,0),"-")</f>
        <v>下水裤</v>
      </c>
      <c r="F8631" s="6" t="str">
        <f t="shared" si="538"/>
        <v>下水裤</v>
      </c>
      <c r="H8631" s="6" t="str">
        <f>IF(IFERROR(VLOOKUP(B8631,总表!A:D,4,0),"露易")=0," ",IFERROR(VLOOKUP(B8631,总表!A:D,4,0),"-"))</f>
        <v>灰色</v>
      </c>
      <c r="I8631" s="6" t="str">
        <f t="shared" si="539"/>
        <v>灰色</v>
      </c>
    </row>
    <row r="8632" spans="1:9">
      <c r="A8632" s="6">
        <v>8631</v>
      </c>
      <c r="B8632" s="47" t="str">
        <f t="shared" si="536"/>
        <v>000021B7</v>
      </c>
      <c r="C8632" s="50" t="str">
        <f>IFERROR(VLOOKUP(B8632,总表!A:B,2,0),"-")</f>
        <v>连衣套装</v>
      </c>
      <c r="D8632" s="51" t="str">
        <f t="shared" si="537"/>
        <v>连衣套装</v>
      </c>
      <c r="E8632" s="6" t="str">
        <f>IFERROR(VLOOKUP(B8632,总表!A:D,3,0),"-")</f>
        <v>提洛尔背带裤装</v>
      </c>
      <c r="F8632" s="6" t="str">
        <f t="shared" si="538"/>
        <v>提洛尔背带裤装</v>
      </c>
      <c r="H8632" s="51" t="str">
        <f>IF(IFERROR(VLOOKUP(B8632,总表!A:D,4,0),"露易")=0," ",IFERROR(VLOOKUP(B8632,总表!A:D,4,0),"-"))</f>
        <v>蓝色</v>
      </c>
      <c r="I8632" s="51" t="str">
        <f t="shared" si="539"/>
        <v>蓝色</v>
      </c>
    </row>
    <row r="8633" spans="1:9">
      <c r="A8633" s="6">
        <v>8632</v>
      </c>
      <c r="B8633" s="47" t="str">
        <f t="shared" si="536"/>
        <v>000021B8</v>
      </c>
      <c r="C8633" s="50" t="str">
        <f>IFERROR(VLOOKUP(B8633,总表!A:B,2,0),"-")</f>
        <v>连衣套装</v>
      </c>
      <c r="D8633" s="51" t="str">
        <f t="shared" si="537"/>
        <v>连衣套装</v>
      </c>
      <c r="E8633" s="6" t="str">
        <f>IFERROR(VLOOKUP(B8633,总表!A:D,3,0),"-")</f>
        <v>提洛尔背带裤装</v>
      </c>
      <c r="F8633" s="6" t="str">
        <f t="shared" si="538"/>
        <v>提洛尔背带裤装</v>
      </c>
      <c r="H8633" s="51" t="str">
        <f>IF(IFERROR(VLOOKUP(B8633,总表!A:D,4,0),"露易")=0," ",IFERROR(VLOOKUP(B8633,总表!A:D,4,0),"-"))</f>
        <v>红色</v>
      </c>
      <c r="I8633" s="51" t="str">
        <f t="shared" si="539"/>
        <v>红色</v>
      </c>
    </row>
    <row r="8634" spans="1:9">
      <c r="A8634" s="6">
        <v>8633</v>
      </c>
      <c r="B8634" s="47" t="str">
        <f t="shared" si="536"/>
        <v>000021B9</v>
      </c>
      <c r="C8634" s="47" t="str">
        <f>IFERROR(VLOOKUP(B8634,总表!A:B,2,0),"-")</f>
        <v>上衣</v>
      </c>
      <c r="D8634" s="6" t="str">
        <f t="shared" si="537"/>
        <v>上衣</v>
      </c>
      <c r="E8634" s="6" t="str">
        <f>IFERROR(VLOOKUP(B8634,总表!A:D,3,0),"-")</f>
        <v>多功能背心</v>
      </c>
      <c r="F8634" s="6" t="str">
        <f t="shared" si="538"/>
        <v>多功能背心</v>
      </c>
      <c r="H8634" s="6" t="str">
        <f>IF(IFERROR(VLOOKUP(B8634,总表!A:D,4,0),"露易")=0," ",IFERROR(VLOOKUP(B8634,总表!A:D,4,0),"-"))</f>
        <v>灰色</v>
      </c>
      <c r="I8634" s="6" t="str">
        <f t="shared" si="539"/>
        <v>灰色</v>
      </c>
    </row>
    <row r="8635" spans="1:9">
      <c r="A8635" s="6">
        <v>8634</v>
      </c>
      <c r="B8635" s="47" t="str">
        <f t="shared" si="536"/>
        <v>000021BA</v>
      </c>
      <c r="C8635" s="47" t="str">
        <f>IFERROR(VLOOKUP(B8635,总表!A:B,2,0),"-")</f>
        <v>上衣</v>
      </c>
      <c r="D8635" s="6" t="str">
        <f t="shared" si="537"/>
        <v>上衣</v>
      </c>
      <c r="E8635" s="6" t="str">
        <f>IFERROR(VLOOKUP(B8635,总表!A:D,3,0),"-")</f>
        <v>多功能背心</v>
      </c>
      <c r="F8635" s="6" t="str">
        <f t="shared" si="538"/>
        <v>多功能背心</v>
      </c>
      <c r="H8635" s="6" t="str">
        <f>IF(IFERROR(VLOOKUP(B8635,总表!A:D,4,0),"露易")=0," ",IFERROR(VLOOKUP(B8635,总表!A:D,4,0),"-"))</f>
        <v>卡其色</v>
      </c>
      <c r="I8635" s="6" t="str">
        <f t="shared" si="539"/>
        <v>卡其色</v>
      </c>
    </row>
    <row r="8636" spans="1:9">
      <c r="A8636" s="6">
        <v>8635</v>
      </c>
      <c r="B8636" s="47" t="str">
        <f t="shared" si="536"/>
        <v>000021BB</v>
      </c>
      <c r="C8636" s="50" t="str">
        <f>IFERROR(VLOOKUP(B8636,总表!A:B,2,0),"-")</f>
        <v>连衣套装</v>
      </c>
      <c r="D8636" s="51" t="str">
        <f t="shared" si="537"/>
        <v>连衣套装</v>
      </c>
      <c r="E8636" s="51" t="str">
        <f>IFERROR(VLOOKUP(B8636,总表!A:D,3,0),"-")</f>
        <v>职业摔角装</v>
      </c>
      <c r="F8636" s="51" t="str">
        <f t="shared" si="538"/>
        <v>职业摔角装</v>
      </c>
      <c r="H8636" s="51" t="str">
        <f>IF(IFERROR(VLOOKUP(B8636,总表!A:D,4,0),"露易")=0," ",IFERROR(VLOOKUP(B8636,总表!A:D,4,0),"-"))</f>
        <v>蓝色</v>
      </c>
      <c r="I8636" s="51" t="str">
        <f t="shared" si="539"/>
        <v>蓝色</v>
      </c>
    </row>
    <row r="8637" spans="1:9">
      <c r="A8637" s="6">
        <v>8636</v>
      </c>
      <c r="B8637" s="47" t="str">
        <f t="shared" si="536"/>
        <v>000021BC</v>
      </c>
      <c r="C8637" s="50" t="str">
        <f>IFERROR(VLOOKUP(B8637,总表!A:B,2,0),"-")</f>
        <v>连衣套装</v>
      </c>
      <c r="D8637" s="51" t="str">
        <f t="shared" si="537"/>
        <v>连衣套装</v>
      </c>
      <c r="E8637" s="51" t="str">
        <f>IFERROR(VLOOKUP(B8637,总表!A:D,3,0),"-")</f>
        <v>职业摔角装</v>
      </c>
      <c r="F8637" s="51" t="str">
        <f t="shared" si="538"/>
        <v>职业摔角装</v>
      </c>
      <c r="H8637" s="51" t="str">
        <f>IF(IFERROR(VLOOKUP(B8637,总表!A:D,4,0),"露易")=0," ",IFERROR(VLOOKUP(B8637,总表!A:D,4,0),"-"))</f>
        <v>绿色</v>
      </c>
      <c r="I8637" s="51" t="str">
        <f t="shared" si="539"/>
        <v>绿色</v>
      </c>
    </row>
    <row r="8638" spans="1:9">
      <c r="A8638" s="6">
        <v>8637</v>
      </c>
      <c r="B8638" s="47" t="str">
        <f t="shared" si="536"/>
        <v>000021BD</v>
      </c>
      <c r="C8638" s="50" t="str">
        <f>IFERROR(VLOOKUP(B8638,总表!A:B,2,0),"-")</f>
        <v>连衣套装</v>
      </c>
      <c r="D8638" s="51" t="str">
        <f t="shared" si="537"/>
        <v>连衣套装</v>
      </c>
      <c r="E8638" s="51" t="str">
        <f>IFERROR(VLOOKUP(B8638,总表!A:D,3,0),"-")</f>
        <v>职业摔角装</v>
      </c>
      <c r="F8638" s="51" t="str">
        <f t="shared" si="538"/>
        <v>职业摔角装</v>
      </c>
      <c r="H8638" s="6" t="str">
        <f>IF(IFERROR(VLOOKUP(B8638,总表!A:D,4,0),"露易")=0," ",IFERROR(VLOOKUP(B8638,总表!A:D,4,0),"-"))</f>
        <v>粉红</v>
      </c>
      <c r="I8638" s="6" t="str">
        <f t="shared" si="539"/>
        <v>粉红</v>
      </c>
    </row>
    <row r="8639" spans="1:9">
      <c r="A8639" s="6">
        <v>8638</v>
      </c>
      <c r="B8639" s="47" t="str">
        <f t="shared" si="536"/>
        <v>000021BE</v>
      </c>
      <c r="C8639" s="50" t="str">
        <f>IFERROR(VLOOKUP(B8639,总表!A:B,2,0),"-")</f>
        <v>连衣套装</v>
      </c>
      <c r="D8639" s="51" t="str">
        <f t="shared" si="537"/>
        <v>连衣套装</v>
      </c>
      <c r="E8639" s="51" t="str">
        <f>IFERROR(VLOOKUP(B8639,总表!A:D,3,0),"-")</f>
        <v>职业摔角装</v>
      </c>
      <c r="F8639" s="51" t="str">
        <f t="shared" si="538"/>
        <v>职业摔角装</v>
      </c>
      <c r="H8639" s="6" t="str">
        <f>IF(IFERROR(VLOOKUP(B8639,总表!A:D,4,0),"露易")=0," ",IFERROR(VLOOKUP(B8639,总表!A:D,4,0),"-"))</f>
        <v>黑色</v>
      </c>
      <c r="I8639" s="6" t="str">
        <f t="shared" si="539"/>
        <v>黑色</v>
      </c>
    </row>
    <row r="8640" spans="1:9">
      <c r="A8640" s="6">
        <v>8639</v>
      </c>
      <c r="B8640" s="47" t="str">
        <f t="shared" si="536"/>
        <v>000021BF</v>
      </c>
      <c r="C8640" s="50" t="str">
        <f>IFERROR(VLOOKUP(B8640,总表!A:B,2,0),"-")</f>
        <v>连衣套装</v>
      </c>
      <c r="D8640" s="51" t="str">
        <f t="shared" si="537"/>
        <v>连衣套装</v>
      </c>
      <c r="E8640" s="51" t="str">
        <f>IFERROR(VLOOKUP(B8640,总表!A:D,3,0),"-")</f>
        <v>职业摔角装</v>
      </c>
      <c r="F8640" s="51" t="str">
        <f t="shared" si="538"/>
        <v>职业摔角装</v>
      </c>
      <c r="H8640" s="6" t="str">
        <f>IF(IFERROR(VLOOKUP(B8640,总表!A:D,4,0),"露易")=0," ",IFERROR(VLOOKUP(B8640,总表!A:D,4,0),"-"))</f>
        <v>黄色</v>
      </c>
      <c r="I8640" s="6" t="str">
        <f t="shared" si="539"/>
        <v>黄色</v>
      </c>
    </row>
    <row r="8641" spans="1:9">
      <c r="A8641" s="6">
        <v>8640</v>
      </c>
      <c r="B8641" s="47" t="str">
        <f t="shared" si="536"/>
        <v>000021C0</v>
      </c>
      <c r="C8641" s="50" t="str">
        <f>IFERROR(VLOOKUP(B8641,总表!A:B,2,0),"-")</f>
        <v>连衣套装</v>
      </c>
      <c r="D8641" s="51" t="str">
        <f t="shared" si="537"/>
        <v>连衣套装</v>
      </c>
      <c r="E8641" s="6" t="str">
        <f>IFERROR(VLOOKUP(B8641,总表!A:D,3,0),"-")</f>
        <v>全身紧身衣</v>
      </c>
      <c r="F8641" s="6" t="str">
        <f t="shared" si="538"/>
        <v>全身紧身衣</v>
      </c>
      <c r="H8641" s="6" t="str">
        <f>IF(IFERROR(VLOOKUP(B8641,总表!A:D,4,0),"露易")=0," ",IFERROR(VLOOKUP(B8641,总表!A:D,4,0),"-"))</f>
        <v>白色</v>
      </c>
      <c r="I8641" s="6" t="str">
        <f t="shared" si="539"/>
        <v>白色</v>
      </c>
    </row>
    <row r="8642" spans="1:9">
      <c r="A8642" s="6">
        <v>8641</v>
      </c>
      <c r="B8642" s="47" t="str">
        <f t="shared" ref="B8642:B8705" si="540">DEC2HEX(ROW(A8641),8)</f>
        <v>000021C1</v>
      </c>
      <c r="C8642" s="50" t="str">
        <f>IFERROR(VLOOKUP(B8642,总表!A:B,2,0),"-")</f>
        <v>连衣套装</v>
      </c>
      <c r="D8642" s="51" t="str">
        <f t="shared" ref="D8642:D8705" si="541">C8642</f>
        <v>连衣套装</v>
      </c>
      <c r="E8642" s="6" t="str">
        <f>IFERROR(VLOOKUP(B8642,总表!A:D,3,0),"-")</f>
        <v>全身紧身衣</v>
      </c>
      <c r="F8642" s="6" t="str">
        <f t="shared" ref="F8642:F8705" si="542">E8642</f>
        <v>全身紧身衣</v>
      </c>
      <c r="H8642" s="51" t="str">
        <f>IF(IFERROR(VLOOKUP(B8642,总表!A:D,4,0),"露易")=0," ",IFERROR(VLOOKUP(B8642,总表!A:D,4,0),"-"))</f>
        <v>红色</v>
      </c>
      <c r="I8642" s="51" t="str">
        <f t="shared" ref="I8642:I8705" si="543">H8642</f>
        <v>红色</v>
      </c>
    </row>
    <row r="8643" spans="1:9">
      <c r="A8643" s="6">
        <v>8642</v>
      </c>
      <c r="B8643" s="47" t="str">
        <f t="shared" si="540"/>
        <v>000021C2</v>
      </c>
      <c r="C8643" s="50" t="str">
        <f>IFERROR(VLOOKUP(B8643,总表!A:B,2,0),"-")</f>
        <v>连衣套装</v>
      </c>
      <c r="D8643" s="51" t="str">
        <f t="shared" si="541"/>
        <v>连衣套装</v>
      </c>
      <c r="E8643" s="6" t="str">
        <f>IFERROR(VLOOKUP(B8643,总表!A:D,3,0),"-")</f>
        <v>全身紧身衣</v>
      </c>
      <c r="F8643" s="6" t="str">
        <f t="shared" si="542"/>
        <v>全身紧身衣</v>
      </c>
      <c r="H8643" s="51" t="str">
        <f>IF(IFERROR(VLOOKUP(B8643,总表!A:D,4,0),"露易")=0," ",IFERROR(VLOOKUP(B8643,总表!A:D,4,0),"-"))</f>
        <v>蓝色</v>
      </c>
      <c r="I8643" s="51" t="str">
        <f t="shared" si="543"/>
        <v>蓝色</v>
      </c>
    </row>
    <row r="8644" spans="1:9">
      <c r="A8644" s="6">
        <v>8643</v>
      </c>
      <c r="B8644" s="47" t="str">
        <f t="shared" si="540"/>
        <v>000021C3</v>
      </c>
      <c r="C8644" s="50" t="str">
        <f>IFERROR(VLOOKUP(B8644,总表!A:B,2,0),"-")</f>
        <v>连衣套装</v>
      </c>
      <c r="D8644" s="51" t="str">
        <f t="shared" si="541"/>
        <v>连衣套装</v>
      </c>
      <c r="E8644" s="6" t="str">
        <f>IFERROR(VLOOKUP(B8644,总表!A:D,3,0),"-")</f>
        <v>全身紧身衣</v>
      </c>
      <c r="F8644" s="6" t="str">
        <f t="shared" si="542"/>
        <v>全身紧身衣</v>
      </c>
      <c r="H8644" s="51" t="str">
        <f>IF(IFERROR(VLOOKUP(B8644,总表!A:D,4,0),"露易")=0," ",IFERROR(VLOOKUP(B8644,总表!A:D,4,0),"-"))</f>
        <v>绿色</v>
      </c>
      <c r="I8644" s="51" t="str">
        <f t="shared" si="543"/>
        <v>绿色</v>
      </c>
    </row>
    <row r="8645" spans="1:9">
      <c r="A8645" s="6">
        <v>8644</v>
      </c>
      <c r="B8645" s="47" t="str">
        <f t="shared" si="540"/>
        <v>000021C4</v>
      </c>
      <c r="C8645" s="50" t="str">
        <f>IFERROR(VLOOKUP(B8645,总表!A:B,2,0),"-")</f>
        <v>连衣套装</v>
      </c>
      <c r="D8645" s="51" t="str">
        <f t="shared" si="541"/>
        <v>连衣套装</v>
      </c>
      <c r="E8645" s="6" t="str">
        <f>IFERROR(VLOOKUP(B8645,总表!A:D,3,0),"-")</f>
        <v>全身紧身衣</v>
      </c>
      <c r="F8645" s="6" t="str">
        <f t="shared" si="542"/>
        <v>全身紧身衣</v>
      </c>
      <c r="H8645" s="6" t="str">
        <f>IF(IFERROR(VLOOKUP(B8645,总表!A:D,4,0),"露易")=0," ",IFERROR(VLOOKUP(B8645,总表!A:D,4,0),"-"))</f>
        <v>粉红</v>
      </c>
      <c r="I8645" s="6" t="str">
        <f t="shared" si="543"/>
        <v>粉红</v>
      </c>
    </row>
    <row r="8646" spans="1:9">
      <c r="A8646" s="6">
        <v>8645</v>
      </c>
      <c r="B8646" s="47" t="str">
        <f t="shared" si="540"/>
        <v>000021C5</v>
      </c>
      <c r="C8646" s="50" t="str">
        <f>IFERROR(VLOOKUP(B8646,总表!A:B,2,0),"-")</f>
        <v>连衣套装</v>
      </c>
      <c r="D8646" s="51" t="str">
        <f t="shared" si="541"/>
        <v>连衣套装</v>
      </c>
      <c r="E8646" s="6" t="str">
        <f>IFERROR(VLOOKUP(B8646,总表!A:D,3,0),"-")</f>
        <v>全身紧身衣</v>
      </c>
      <c r="F8646" s="6" t="str">
        <f t="shared" si="542"/>
        <v>全身紧身衣</v>
      </c>
      <c r="H8646" s="6" t="str">
        <f>IF(IFERROR(VLOOKUP(B8646,总表!A:D,4,0),"露易")=0," ",IFERROR(VLOOKUP(B8646,总表!A:D,4,0),"-"))</f>
        <v>金色</v>
      </c>
      <c r="I8646" s="6" t="str">
        <f t="shared" si="543"/>
        <v>金色</v>
      </c>
    </row>
    <row r="8647" spans="1:9">
      <c r="A8647" s="6">
        <v>8646</v>
      </c>
      <c r="B8647" s="47" t="str">
        <f t="shared" si="540"/>
        <v>000021C6</v>
      </c>
      <c r="C8647" s="50" t="str">
        <f>IFERROR(VLOOKUP(B8647,总表!A:B,2,0),"-")</f>
        <v>连衣套装</v>
      </c>
      <c r="D8647" s="51" t="str">
        <f t="shared" si="541"/>
        <v>连衣套装</v>
      </c>
      <c r="E8647" s="6" t="str">
        <f>IFERROR(VLOOKUP(B8647,总表!A:D,3,0),"-")</f>
        <v>全身紧身衣</v>
      </c>
      <c r="F8647" s="6" t="str">
        <f t="shared" si="542"/>
        <v>全身紧身衣</v>
      </c>
      <c r="H8647" s="51" t="str">
        <f>IF(IFERROR(VLOOKUP(B8647,总表!A:D,4,0),"露易")=0," ",IFERROR(VLOOKUP(B8647,总表!A:D,4,0),"-"))</f>
        <v>银色</v>
      </c>
      <c r="I8647" s="51" t="str">
        <f t="shared" si="543"/>
        <v>银色</v>
      </c>
    </row>
    <row r="8648" spans="1:9">
      <c r="A8648" s="6">
        <v>8647</v>
      </c>
      <c r="B8648" s="47" t="str">
        <f t="shared" si="540"/>
        <v>000021C7</v>
      </c>
      <c r="C8648" s="50" t="str">
        <f>IFERROR(VLOOKUP(B8648,总表!A:B,2,0),"-")</f>
        <v>连衣套装</v>
      </c>
      <c r="D8648" s="51" t="str">
        <f t="shared" si="541"/>
        <v>连衣套装</v>
      </c>
      <c r="E8648" s="6" t="str">
        <f>IFERROR(VLOOKUP(B8648,总表!A:D,3,0),"-")</f>
        <v>摔角手制服</v>
      </c>
      <c r="F8648" s="6" t="str">
        <f t="shared" si="542"/>
        <v>摔角手制服</v>
      </c>
      <c r="H8648" s="51" t="str">
        <f>IF(IFERROR(VLOOKUP(B8648,总表!A:D,4,0),"露易")=0," ",IFERROR(VLOOKUP(B8648,总表!A:D,4,0),"-"))</f>
        <v>蓝色</v>
      </c>
      <c r="I8648" s="51" t="str">
        <f t="shared" si="543"/>
        <v>蓝色</v>
      </c>
    </row>
    <row r="8649" spans="1:9">
      <c r="A8649" s="6">
        <v>8648</v>
      </c>
      <c r="B8649" s="47" t="str">
        <f t="shared" si="540"/>
        <v>000021C8</v>
      </c>
      <c r="C8649" s="50" t="str">
        <f>IFERROR(VLOOKUP(B8649,总表!A:B,2,0),"-")</f>
        <v>连衣套装</v>
      </c>
      <c r="D8649" s="51" t="str">
        <f t="shared" si="541"/>
        <v>连衣套装</v>
      </c>
      <c r="E8649" s="6" t="str">
        <f>IFERROR(VLOOKUP(B8649,总表!A:D,3,0),"-")</f>
        <v>摔角手制服</v>
      </c>
      <c r="F8649" s="6" t="str">
        <f t="shared" si="542"/>
        <v>摔角手制服</v>
      </c>
      <c r="H8649" s="51" t="str">
        <f>IF(IFERROR(VLOOKUP(B8649,总表!A:D,4,0),"露易")=0," ",IFERROR(VLOOKUP(B8649,总表!A:D,4,0),"-"))</f>
        <v>绿色</v>
      </c>
      <c r="I8649" s="51" t="str">
        <f t="shared" si="543"/>
        <v>绿色</v>
      </c>
    </row>
    <row r="8650" spans="1:9">
      <c r="A8650" s="6">
        <v>8649</v>
      </c>
      <c r="B8650" s="47" t="str">
        <f t="shared" si="540"/>
        <v>000021C9</v>
      </c>
      <c r="C8650" s="47" t="str">
        <f>IFERROR(VLOOKUP(B8650,总表!A:B,2,0),"-")</f>
        <v>-</v>
      </c>
      <c r="D8650" s="6" t="str">
        <f t="shared" si="541"/>
        <v>-</v>
      </c>
      <c r="E8650" s="6" t="str">
        <f>IFERROR(VLOOKUP(B8650,总表!A:D,3,0),"-")</f>
        <v>-</v>
      </c>
      <c r="F8650" s="6" t="str">
        <f t="shared" si="542"/>
        <v>-</v>
      </c>
      <c r="H8650" s="6" t="str">
        <f>IF(IFERROR(VLOOKUP(B8650,总表!A:D,4,0),"露易")=0," ",IFERROR(VLOOKUP(B8650,总表!A:D,4,0),"-"))</f>
        <v>-</v>
      </c>
      <c r="I8650" s="6" t="str">
        <f t="shared" si="543"/>
        <v>-</v>
      </c>
    </row>
    <row r="8651" spans="1:9">
      <c r="A8651" s="6">
        <v>8650</v>
      </c>
      <c r="B8651" s="47" t="str">
        <f t="shared" si="540"/>
        <v>000021CA</v>
      </c>
      <c r="C8651" s="47" t="str">
        <f>IFERROR(VLOOKUP(B8651,总表!A:B,2,0),"-")</f>
        <v>-</v>
      </c>
      <c r="D8651" s="6" t="str">
        <f t="shared" si="541"/>
        <v>-</v>
      </c>
      <c r="E8651" s="6" t="str">
        <f>IFERROR(VLOOKUP(B8651,总表!A:D,3,0),"-")</f>
        <v>-</v>
      </c>
      <c r="F8651" s="6" t="str">
        <f t="shared" si="542"/>
        <v>-</v>
      </c>
      <c r="H8651" s="6" t="str">
        <f>IF(IFERROR(VLOOKUP(B8651,总表!A:D,4,0),"露易")=0," ",IFERROR(VLOOKUP(B8651,总表!A:D,4,0),"-"))</f>
        <v>-</v>
      </c>
      <c r="I8651" s="6" t="str">
        <f t="shared" si="543"/>
        <v>-</v>
      </c>
    </row>
    <row r="8652" spans="1:9">
      <c r="A8652" s="6">
        <v>8651</v>
      </c>
      <c r="B8652" s="47" t="str">
        <f t="shared" si="540"/>
        <v>000021CB</v>
      </c>
      <c r="C8652" s="50" t="str">
        <f>IFERROR(VLOOKUP(B8652,总表!A:B,2,0),"-")</f>
        <v>连衣套装</v>
      </c>
      <c r="D8652" s="51" t="str">
        <f t="shared" si="541"/>
        <v>连衣套装</v>
      </c>
      <c r="E8652" s="6" t="str">
        <f>IFERROR(VLOOKUP(B8652,总表!A:D,3,0),"-")</f>
        <v>肌肉装</v>
      </c>
      <c r="F8652" s="6" t="str">
        <f t="shared" si="542"/>
        <v>肌肉装</v>
      </c>
      <c r="H8652" s="51" t="str">
        <f>IF(IFERROR(VLOOKUP(B8652,总表!A:D,4,0),"露易")=0," ",IFERROR(VLOOKUP(B8652,总表!A:D,4,0),"-"))</f>
        <v>绿色</v>
      </c>
      <c r="I8652" s="51" t="str">
        <f t="shared" si="543"/>
        <v>绿色</v>
      </c>
    </row>
    <row r="8653" spans="1:9">
      <c r="A8653" s="6">
        <v>8652</v>
      </c>
      <c r="B8653" s="47" t="str">
        <f t="shared" si="540"/>
        <v>000021CC</v>
      </c>
      <c r="C8653" s="50" t="str">
        <f>IFERROR(VLOOKUP(B8653,总表!A:B,2,0),"-")</f>
        <v>连衣套装</v>
      </c>
      <c r="D8653" s="51" t="str">
        <f t="shared" si="541"/>
        <v>连衣套装</v>
      </c>
      <c r="E8653" s="6" t="str">
        <f>IFERROR(VLOOKUP(B8653,总表!A:D,3,0),"-")</f>
        <v>肌肉装</v>
      </c>
      <c r="F8653" s="6" t="str">
        <f t="shared" si="542"/>
        <v>肌肉装</v>
      </c>
      <c r="H8653" s="6" t="str">
        <f>IF(IFERROR(VLOOKUP(B8653,总表!A:D,4,0),"露易")=0," ",IFERROR(VLOOKUP(B8653,总表!A:D,4,0),"-"))</f>
        <v>浅蓝色</v>
      </c>
      <c r="I8653" s="6" t="str">
        <f t="shared" si="543"/>
        <v>浅蓝色</v>
      </c>
    </row>
    <row r="8654" spans="1:9">
      <c r="A8654" s="6">
        <v>8653</v>
      </c>
      <c r="B8654" s="47" t="str">
        <f t="shared" si="540"/>
        <v>000021CD</v>
      </c>
      <c r="C8654" s="50" t="str">
        <f>IFERROR(VLOOKUP(B8654,总表!A:B,2,0),"-")</f>
        <v>连衣套装</v>
      </c>
      <c r="D8654" s="51" t="str">
        <f t="shared" si="541"/>
        <v>连衣套装</v>
      </c>
      <c r="E8654" s="6" t="str">
        <f>IFERROR(VLOOKUP(B8654,总表!A:D,3,0),"-")</f>
        <v>肌肉装</v>
      </c>
      <c r="F8654" s="6" t="str">
        <f t="shared" si="542"/>
        <v>肌肉装</v>
      </c>
      <c r="H8654" s="6" t="str">
        <f>IF(IFERROR(VLOOKUP(B8654,总表!A:D,4,0),"露易")=0," ",IFERROR(VLOOKUP(B8654,总表!A:D,4,0),"-"))</f>
        <v>橘色</v>
      </c>
      <c r="I8654" s="6" t="str">
        <f t="shared" si="543"/>
        <v>橘色</v>
      </c>
    </row>
    <row r="8655" spans="1:9">
      <c r="A8655" s="6">
        <v>8654</v>
      </c>
      <c r="B8655" s="47" t="str">
        <f t="shared" si="540"/>
        <v>000021CE</v>
      </c>
      <c r="C8655" s="50" t="str">
        <f>IFERROR(VLOOKUP(B8655,总表!A:B,2,0),"-")</f>
        <v>连衣套装</v>
      </c>
      <c r="D8655" s="51" t="str">
        <f t="shared" si="541"/>
        <v>连衣套装</v>
      </c>
      <c r="E8655" s="6" t="str">
        <f>IFERROR(VLOOKUP(B8655,总表!A:D,3,0),"-")</f>
        <v>肌肉装</v>
      </c>
      <c r="F8655" s="6" t="str">
        <f t="shared" si="542"/>
        <v>肌肉装</v>
      </c>
      <c r="H8655" s="6" t="str">
        <f>IF(IFERROR(VLOOKUP(B8655,总表!A:D,4,0),"露易")=0," ",IFERROR(VLOOKUP(B8655,总表!A:D,4,0),"-"))</f>
        <v>莱姆绿</v>
      </c>
      <c r="I8655" s="6" t="str">
        <f t="shared" si="543"/>
        <v>莱姆绿</v>
      </c>
    </row>
    <row r="8656" spans="1:9">
      <c r="A8656" s="6">
        <v>8655</v>
      </c>
      <c r="B8656" s="47" t="str">
        <f t="shared" si="540"/>
        <v>000021CF</v>
      </c>
      <c r="C8656" s="50" t="str">
        <f>IFERROR(VLOOKUP(B8656,总表!A:B,2,0),"-")</f>
        <v>连衣套装</v>
      </c>
      <c r="D8656" s="51" t="str">
        <f t="shared" si="541"/>
        <v>连衣套装</v>
      </c>
      <c r="E8656" s="6" t="str">
        <f>IFERROR(VLOOKUP(B8656,总表!A:D,3,0),"-")</f>
        <v>肌肉装</v>
      </c>
      <c r="F8656" s="6" t="str">
        <f t="shared" si="542"/>
        <v>肌肉装</v>
      </c>
      <c r="H8656" s="51" t="str">
        <f>IF(IFERROR(VLOOKUP(B8656,总表!A:D,4,0),"露易")=0," ",IFERROR(VLOOKUP(B8656,总表!A:D,4,0),"-"))</f>
        <v>红色</v>
      </c>
      <c r="I8656" s="51" t="str">
        <f t="shared" si="543"/>
        <v>红色</v>
      </c>
    </row>
    <row r="8657" spans="1:9">
      <c r="A8657" s="6">
        <v>8656</v>
      </c>
      <c r="B8657" s="47" t="str">
        <f t="shared" si="540"/>
        <v>000021D0</v>
      </c>
      <c r="C8657" s="50" t="str">
        <f>IFERROR(VLOOKUP(B8657,总表!A:B,2,0),"-")</f>
        <v>连衣套装</v>
      </c>
      <c r="D8657" s="51" t="str">
        <f t="shared" si="541"/>
        <v>连衣套装</v>
      </c>
      <c r="E8657" s="6" t="str">
        <f>IFERROR(VLOOKUP(B8657,总表!A:D,3,0),"-")</f>
        <v>肌肉装</v>
      </c>
      <c r="F8657" s="6" t="str">
        <f t="shared" si="542"/>
        <v>肌肉装</v>
      </c>
      <c r="H8657" s="51" t="str">
        <f>IF(IFERROR(VLOOKUP(B8657,总表!A:D,4,0),"露易")=0," ",IFERROR(VLOOKUP(B8657,总表!A:D,4,0),"-"))</f>
        <v>蓝色</v>
      </c>
      <c r="I8657" s="51" t="str">
        <f t="shared" si="543"/>
        <v>蓝色</v>
      </c>
    </row>
    <row r="8658" spans="1:9">
      <c r="A8658" s="6">
        <v>8657</v>
      </c>
      <c r="B8658" s="47" t="str">
        <f t="shared" si="540"/>
        <v>000021D1</v>
      </c>
      <c r="C8658" s="50" t="str">
        <f>IFERROR(VLOOKUP(B8658,总表!A:B,2,0),"-")</f>
        <v>连衣套装</v>
      </c>
      <c r="D8658" s="51" t="str">
        <f t="shared" si="541"/>
        <v>连衣套装</v>
      </c>
      <c r="E8658" s="6" t="str">
        <f>IFERROR(VLOOKUP(B8658,总表!A:D,3,0),"-")</f>
        <v>肌肉装</v>
      </c>
      <c r="F8658" s="6" t="str">
        <f t="shared" si="542"/>
        <v>肌肉装</v>
      </c>
      <c r="H8658" s="6" t="str">
        <f>IF(IFERROR(VLOOKUP(B8658,总表!A:D,4,0),"露易")=0," ",IFERROR(VLOOKUP(B8658,总表!A:D,4,0),"-"))</f>
        <v>黄色</v>
      </c>
      <c r="I8658" s="6" t="str">
        <f t="shared" si="543"/>
        <v>黄色</v>
      </c>
    </row>
    <row r="8659" spans="1:9">
      <c r="A8659" s="6">
        <v>8658</v>
      </c>
      <c r="B8659" s="47" t="str">
        <f t="shared" si="540"/>
        <v>000021D2</v>
      </c>
      <c r="C8659" s="50" t="str">
        <f>IFERROR(VLOOKUP(B8659,总表!A:B,2,0),"-")</f>
        <v>连衣套装</v>
      </c>
      <c r="D8659" s="51" t="str">
        <f t="shared" si="541"/>
        <v>连衣套装</v>
      </c>
      <c r="E8659" s="6" t="str">
        <f>IFERROR(VLOOKUP(B8659,总表!A:D,3,0),"-")</f>
        <v>机械装</v>
      </c>
      <c r="F8659" s="6" t="str">
        <f t="shared" si="542"/>
        <v>机械装</v>
      </c>
      <c r="H8659" s="6" t="str">
        <f>IF(IFERROR(VLOOKUP(B8659,总表!A:D,4,0),"露易")=0," ",IFERROR(VLOOKUP(B8659,总表!A:D,4,0),"-"))</f>
        <v>黄色</v>
      </c>
      <c r="I8659" s="6" t="str">
        <f t="shared" si="543"/>
        <v>黄色</v>
      </c>
    </row>
    <row r="8660" spans="1:9">
      <c r="A8660" s="6">
        <v>8659</v>
      </c>
      <c r="B8660" s="47" t="str">
        <f t="shared" si="540"/>
        <v>000021D3</v>
      </c>
      <c r="C8660" s="50" t="str">
        <f>IFERROR(VLOOKUP(B8660,总表!A:B,2,0),"-")</f>
        <v>连衣套装</v>
      </c>
      <c r="D8660" s="51" t="str">
        <f t="shared" si="541"/>
        <v>连衣套装</v>
      </c>
      <c r="E8660" s="6" t="str">
        <f>IFERROR(VLOOKUP(B8660,总表!A:D,3,0),"-")</f>
        <v>机械装</v>
      </c>
      <c r="F8660" s="6" t="str">
        <f t="shared" si="542"/>
        <v>机械装</v>
      </c>
      <c r="H8660" s="6" t="str">
        <f>IF(IFERROR(VLOOKUP(B8660,总表!A:D,4,0),"露易")=0," ",IFERROR(VLOOKUP(B8660,总表!A:D,4,0),"-"))</f>
        <v>粉红</v>
      </c>
      <c r="I8660" s="6" t="str">
        <f t="shared" si="543"/>
        <v>粉红</v>
      </c>
    </row>
    <row r="8661" spans="1:9">
      <c r="A8661" s="6">
        <v>8660</v>
      </c>
      <c r="B8661" s="47" t="str">
        <f t="shared" si="540"/>
        <v>000021D4</v>
      </c>
      <c r="C8661" s="47" t="str">
        <f>IFERROR(VLOOKUP(B8661,总表!A:B,2,0),"-")</f>
        <v>工具类</v>
      </c>
      <c r="D8661" s="6" t="str">
        <f t="shared" si="541"/>
        <v>工具类</v>
      </c>
      <c r="E8661" s="6" t="str">
        <f>IFERROR(VLOOKUP(B8661,总表!A:D,3,0),"-")</f>
        <v>金色钓竿</v>
      </c>
      <c r="F8661" s="6" t="str">
        <f t="shared" si="542"/>
        <v>金色钓竿</v>
      </c>
      <c r="H8661" s="6" t="str">
        <f>IF(IFERROR(VLOOKUP(B8661,总表!A:D,4,0),"露易")=0," ",IFERROR(VLOOKUP(B8661,总表!A:D,4,0),"-"))</f>
        <v> </v>
      </c>
      <c r="I8661" s="6" t="str">
        <f t="shared" si="543"/>
        <v> </v>
      </c>
    </row>
    <row r="8662" spans="1:9">
      <c r="A8662" s="6">
        <v>8661</v>
      </c>
      <c r="B8662" s="47" t="str">
        <f t="shared" si="540"/>
        <v>000021D5</v>
      </c>
      <c r="C8662" s="47" t="str">
        <f>IFERROR(VLOOKUP(B8662,总表!A:B,2,0),"-")</f>
        <v>房前信箱</v>
      </c>
      <c r="D8662" s="6" t="str">
        <f t="shared" si="541"/>
        <v>房前信箱</v>
      </c>
      <c r="E8662" s="51" t="str">
        <f>IFERROR(VLOOKUP(B8662,总表!A:D,3,0),"-")</f>
        <v>红色普通信箱</v>
      </c>
      <c r="F8662" s="51" t="str">
        <f t="shared" si="542"/>
        <v>红色普通信箱</v>
      </c>
      <c r="H8662" s="6" t="str">
        <f>IF(IFERROR(VLOOKUP(B8662,总表!A:D,4,0),"露易")=0," ",IFERROR(VLOOKUP(B8662,总表!A:D,4,0),"-"))</f>
        <v> </v>
      </c>
      <c r="I8662" s="6" t="str">
        <f t="shared" si="543"/>
        <v> </v>
      </c>
    </row>
    <row r="8663" spans="1:9">
      <c r="A8663" s="6">
        <v>8662</v>
      </c>
      <c r="B8663" s="47" t="str">
        <f t="shared" si="540"/>
        <v>000021D6</v>
      </c>
      <c r="C8663" s="47" t="str">
        <f>IFERROR(VLOOKUP(B8663,总表!A:B,2,0),"-")</f>
        <v>房前信箱</v>
      </c>
      <c r="D8663" s="6" t="str">
        <f t="shared" si="541"/>
        <v>房前信箱</v>
      </c>
      <c r="E8663" s="6" t="str">
        <f>IFERROR(VLOOKUP(B8663,总表!A:D,3,0),"-")</f>
        <v>粉红色普通信箱</v>
      </c>
      <c r="F8663" s="6" t="str">
        <f t="shared" si="542"/>
        <v>粉红色普通信箱</v>
      </c>
      <c r="H8663" s="6" t="str">
        <f>IF(IFERROR(VLOOKUP(B8663,总表!A:D,4,0),"露易")=0," ",IFERROR(VLOOKUP(B8663,总表!A:D,4,0),"-"))</f>
        <v> </v>
      </c>
      <c r="I8663" s="6" t="str">
        <f t="shared" si="543"/>
        <v> </v>
      </c>
    </row>
    <row r="8664" spans="1:9">
      <c r="A8664" s="6">
        <v>8663</v>
      </c>
      <c r="B8664" s="47" t="str">
        <f t="shared" si="540"/>
        <v>000021D7</v>
      </c>
      <c r="C8664" s="47" t="str">
        <f>IFERROR(VLOOKUP(B8664,总表!A:B,2,0),"-")</f>
        <v>房前信箱</v>
      </c>
      <c r="D8664" s="6" t="str">
        <f t="shared" si="541"/>
        <v>房前信箱</v>
      </c>
      <c r="E8664" s="6" t="str">
        <f>IFERROR(VLOOKUP(B8664,总表!A:D,3,0),"-")</f>
        <v>黄色普通信箱</v>
      </c>
      <c r="F8664" s="6" t="str">
        <f t="shared" si="542"/>
        <v>黄色普通信箱</v>
      </c>
      <c r="H8664" s="6" t="str">
        <f>IF(IFERROR(VLOOKUP(B8664,总表!A:D,4,0),"露易")=0," ",IFERROR(VLOOKUP(B8664,总表!A:D,4,0),"-"))</f>
        <v> </v>
      </c>
      <c r="I8664" s="6" t="str">
        <f t="shared" si="543"/>
        <v> </v>
      </c>
    </row>
    <row r="8665" spans="1:9">
      <c r="A8665" s="6">
        <v>8664</v>
      </c>
      <c r="B8665" s="47" t="str">
        <f t="shared" si="540"/>
        <v>000021D8</v>
      </c>
      <c r="C8665" s="47" t="str">
        <f>IFERROR(VLOOKUP(B8665,总表!A:B,2,0),"-")</f>
        <v>房前信箱</v>
      </c>
      <c r="D8665" s="6" t="str">
        <f t="shared" si="541"/>
        <v>房前信箱</v>
      </c>
      <c r="E8665" s="51" t="str">
        <f>IFERROR(VLOOKUP(B8665,总表!A:D,3,0),"-")</f>
        <v>绿色普通信箱</v>
      </c>
      <c r="F8665" s="51" t="str">
        <f t="shared" si="542"/>
        <v>绿色普通信箱</v>
      </c>
      <c r="H8665" s="6" t="str">
        <f>IF(IFERROR(VLOOKUP(B8665,总表!A:D,4,0),"露易")=0," ",IFERROR(VLOOKUP(B8665,总表!A:D,4,0),"-"))</f>
        <v> </v>
      </c>
      <c r="I8665" s="6" t="str">
        <f t="shared" si="543"/>
        <v> </v>
      </c>
    </row>
    <row r="8666" spans="1:9">
      <c r="A8666" s="6">
        <v>8665</v>
      </c>
      <c r="B8666" s="47" t="str">
        <f t="shared" si="540"/>
        <v>000021D9</v>
      </c>
      <c r="C8666" s="47" t="str">
        <f>IFERROR(VLOOKUP(B8666,总表!A:B,2,0),"-")</f>
        <v>房前信箱</v>
      </c>
      <c r="D8666" s="6" t="str">
        <f t="shared" si="541"/>
        <v>房前信箱</v>
      </c>
      <c r="E8666" s="51" t="str">
        <f>IFERROR(VLOOKUP(B8666,总表!A:D,3,0),"-")</f>
        <v>蓝色普通信箱</v>
      </c>
      <c r="F8666" s="51" t="str">
        <f t="shared" si="542"/>
        <v>蓝色普通信箱</v>
      </c>
      <c r="H8666" s="6" t="str">
        <f>IF(IFERROR(VLOOKUP(B8666,总表!A:D,4,0),"露易")=0," ",IFERROR(VLOOKUP(B8666,总表!A:D,4,0),"-"))</f>
        <v> </v>
      </c>
      <c r="I8666" s="6" t="str">
        <f t="shared" si="543"/>
        <v> </v>
      </c>
    </row>
    <row r="8667" spans="1:9">
      <c r="A8667" s="6">
        <v>8666</v>
      </c>
      <c r="B8667" s="47" t="str">
        <f t="shared" si="540"/>
        <v>000021DA</v>
      </c>
      <c r="C8667" s="47" t="str">
        <f>IFERROR(VLOOKUP(B8667,总表!A:B,2,0),"-")</f>
        <v>房前信箱</v>
      </c>
      <c r="D8667" s="6" t="str">
        <f t="shared" si="541"/>
        <v>房前信箱</v>
      </c>
      <c r="E8667" s="6" t="str">
        <f>IFERROR(VLOOKUP(B8667,总表!A:D,3,0),"-")</f>
        <v>白色普通信箱</v>
      </c>
      <c r="F8667" s="6" t="str">
        <f t="shared" si="542"/>
        <v>白色普通信箱</v>
      </c>
      <c r="H8667" s="6" t="str">
        <f>IF(IFERROR(VLOOKUP(B8667,总表!A:D,4,0),"露易")=0," ",IFERROR(VLOOKUP(B8667,总表!A:D,4,0),"-"))</f>
        <v> </v>
      </c>
      <c r="I8667" s="6" t="str">
        <f t="shared" si="543"/>
        <v> </v>
      </c>
    </row>
    <row r="8668" spans="1:9">
      <c r="A8668" s="6">
        <v>8667</v>
      </c>
      <c r="B8668" s="47" t="str">
        <f t="shared" si="540"/>
        <v>000021DB</v>
      </c>
      <c r="C8668" s="47" t="str">
        <f>IFERROR(VLOOKUP(B8668,总表!A:B,2,0),"-")</f>
        <v>房前信箱</v>
      </c>
      <c r="D8668" s="6" t="str">
        <f t="shared" si="541"/>
        <v>房前信箱</v>
      </c>
      <c r="E8668" s="6" t="str">
        <f>IFERROR(VLOOKUP(B8668,总表!A:D,3,0),"-")</f>
        <v>黑色普通信箱</v>
      </c>
      <c r="F8668" s="6" t="str">
        <f t="shared" si="542"/>
        <v>黑色普通信箱</v>
      </c>
      <c r="H8668" s="6" t="str">
        <f>IF(IFERROR(VLOOKUP(B8668,总表!A:D,4,0),"露易")=0," ",IFERROR(VLOOKUP(B8668,总表!A:D,4,0),"-"))</f>
        <v> </v>
      </c>
      <c r="I8668" s="6" t="str">
        <f t="shared" si="543"/>
        <v> </v>
      </c>
    </row>
    <row r="8669" spans="1:9">
      <c r="A8669" s="6">
        <v>8668</v>
      </c>
      <c r="B8669" s="47" t="str">
        <f t="shared" si="540"/>
        <v>000021DC</v>
      </c>
      <c r="C8669" s="47" t="str">
        <f>IFERROR(VLOOKUP(B8669,总表!A:B,2,0),"-")</f>
        <v>-</v>
      </c>
      <c r="D8669" s="6" t="str">
        <f t="shared" si="541"/>
        <v>-</v>
      </c>
      <c r="E8669" s="6" t="str">
        <f>IFERROR(VLOOKUP(B8669,总表!A:D,3,0),"-")</f>
        <v>-</v>
      </c>
      <c r="F8669" s="6" t="str">
        <f t="shared" si="542"/>
        <v>-</v>
      </c>
      <c r="H8669" s="6" t="str">
        <f>IF(IFERROR(VLOOKUP(B8669,总表!A:D,4,0),"露易")=0," ",IFERROR(VLOOKUP(B8669,总表!A:D,4,0),"-"))</f>
        <v>-</v>
      </c>
      <c r="I8669" s="6" t="str">
        <f t="shared" si="543"/>
        <v>-</v>
      </c>
    </row>
    <row r="8670" spans="1:9">
      <c r="A8670" s="6">
        <v>8669</v>
      </c>
      <c r="B8670" s="47" t="str">
        <f t="shared" si="540"/>
        <v>000021DD</v>
      </c>
      <c r="C8670" s="47" t="str">
        <f>IFERROR(VLOOKUP(B8670,总表!A:B,2,0),"-")</f>
        <v>-</v>
      </c>
      <c r="D8670" s="6" t="str">
        <f t="shared" si="541"/>
        <v>-</v>
      </c>
      <c r="E8670" s="6" t="str">
        <f>IFERROR(VLOOKUP(B8670,总表!A:D,3,0),"-")</f>
        <v>-</v>
      </c>
      <c r="F8670" s="6" t="str">
        <f t="shared" si="542"/>
        <v>-</v>
      </c>
      <c r="H8670" s="6" t="str">
        <f>IF(IFERROR(VLOOKUP(B8670,总表!A:D,4,0),"露易")=0," ",IFERROR(VLOOKUP(B8670,总表!A:D,4,0),"-"))</f>
        <v>-</v>
      </c>
      <c r="I8670" s="6" t="str">
        <f t="shared" si="543"/>
        <v>-</v>
      </c>
    </row>
    <row r="8671" spans="1:9">
      <c r="A8671" s="6">
        <v>8670</v>
      </c>
      <c r="B8671" s="47" t="str">
        <f t="shared" si="540"/>
        <v>000021DE</v>
      </c>
      <c r="C8671" s="47" t="str">
        <f>IFERROR(VLOOKUP(B8671,总表!A:B,2,0),"-")</f>
        <v>-</v>
      </c>
      <c r="D8671" s="6" t="str">
        <f t="shared" si="541"/>
        <v>-</v>
      </c>
      <c r="E8671" s="6" t="str">
        <f>IFERROR(VLOOKUP(B8671,总表!A:D,3,0),"-")</f>
        <v>-</v>
      </c>
      <c r="F8671" s="6" t="str">
        <f t="shared" si="542"/>
        <v>-</v>
      </c>
      <c r="H8671" s="6" t="str">
        <f>IF(IFERROR(VLOOKUP(B8671,总表!A:D,4,0),"露易")=0," ",IFERROR(VLOOKUP(B8671,总表!A:D,4,0),"-"))</f>
        <v>-</v>
      </c>
      <c r="I8671" s="6" t="str">
        <f t="shared" si="543"/>
        <v>-</v>
      </c>
    </row>
    <row r="8672" spans="1:9">
      <c r="A8672" s="6">
        <v>8671</v>
      </c>
      <c r="B8672" s="47" t="str">
        <f t="shared" si="540"/>
        <v>000021DF</v>
      </c>
      <c r="C8672" s="47" t="str">
        <f>IFERROR(VLOOKUP(B8672,总表!A:B,2,0),"-")</f>
        <v>-</v>
      </c>
      <c r="D8672" s="6" t="str">
        <f t="shared" si="541"/>
        <v>-</v>
      </c>
      <c r="E8672" s="6" t="str">
        <f>IFERROR(VLOOKUP(B8672,总表!A:D,3,0),"-")</f>
        <v>-</v>
      </c>
      <c r="F8672" s="6" t="str">
        <f t="shared" si="542"/>
        <v>-</v>
      </c>
      <c r="H8672" s="6" t="str">
        <f>IF(IFERROR(VLOOKUP(B8672,总表!A:D,4,0),"露易")=0," ",IFERROR(VLOOKUP(B8672,总表!A:D,4,0),"-"))</f>
        <v>-</v>
      </c>
      <c r="I8672" s="6" t="str">
        <f t="shared" si="543"/>
        <v>-</v>
      </c>
    </row>
    <row r="8673" spans="1:9">
      <c r="A8673" s="6">
        <v>8672</v>
      </c>
      <c r="B8673" s="47" t="str">
        <f t="shared" si="540"/>
        <v>000021E0</v>
      </c>
      <c r="C8673" s="47" t="str">
        <f>IFERROR(VLOOKUP(B8673,总表!A:B,2,0),"-")</f>
        <v>房前信箱</v>
      </c>
      <c r="D8673" s="6" t="str">
        <f t="shared" si="541"/>
        <v>房前信箱</v>
      </c>
      <c r="E8673" s="51" t="str">
        <f>IFERROR(VLOOKUP(B8673,总表!A:D,3,0),"-")</f>
        <v>红色大信箱</v>
      </c>
      <c r="F8673" s="51" t="str">
        <f t="shared" si="542"/>
        <v>红色大信箱</v>
      </c>
      <c r="H8673" s="6" t="str">
        <f>IF(IFERROR(VLOOKUP(B8673,总表!A:D,4,0),"露易")=0," ",IFERROR(VLOOKUP(B8673,总表!A:D,4,0),"-"))</f>
        <v> </v>
      </c>
      <c r="I8673" s="6" t="str">
        <f t="shared" si="543"/>
        <v> </v>
      </c>
    </row>
    <row r="8674" spans="1:9">
      <c r="A8674" s="6">
        <v>8673</v>
      </c>
      <c r="B8674" s="47" t="str">
        <f t="shared" si="540"/>
        <v>000021E1</v>
      </c>
      <c r="C8674" s="47" t="str">
        <f>IFERROR(VLOOKUP(B8674,总表!A:B,2,0),"-")</f>
        <v>房前信箱</v>
      </c>
      <c r="D8674" s="6" t="str">
        <f t="shared" si="541"/>
        <v>房前信箱</v>
      </c>
      <c r="E8674" s="6" t="str">
        <f>IFERROR(VLOOKUP(B8674,总表!A:D,3,0),"-")</f>
        <v>粉红色大信箱</v>
      </c>
      <c r="F8674" s="6" t="str">
        <f t="shared" si="542"/>
        <v>粉红色大信箱</v>
      </c>
      <c r="H8674" s="6" t="str">
        <f>IF(IFERROR(VLOOKUP(B8674,总表!A:D,4,0),"露易")=0," ",IFERROR(VLOOKUP(B8674,总表!A:D,4,0),"-"))</f>
        <v> </v>
      </c>
      <c r="I8674" s="6" t="str">
        <f t="shared" si="543"/>
        <v> </v>
      </c>
    </row>
    <row r="8675" spans="1:9">
      <c r="A8675" s="6">
        <v>8674</v>
      </c>
      <c r="B8675" s="47" t="str">
        <f t="shared" si="540"/>
        <v>000021E2</v>
      </c>
      <c r="C8675" s="47" t="str">
        <f>IFERROR(VLOOKUP(B8675,总表!A:B,2,0),"-")</f>
        <v>房前信箱</v>
      </c>
      <c r="D8675" s="6" t="str">
        <f t="shared" si="541"/>
        <v>房前信箱</v>
      </c>
      <c r="E8675" s="6" t="str">
        <f>IFERROR(VLOOKUP(B8675,总表!A:D,3,0),"-")</f>
        <v>黄色大信箱</v>
      </c>
      <c r="F8675" s="6" t="str">
        <f t="shared" si="542"/>
        <v>黄色大信箱</v>
      </c>
      <c r="H8675" s="6" t="str">
        <f>IF(IFERROR(VLOOKUP(B8675,总表!A:D,4,0),"露易")=0," ",IFERROR(VLOOKUP(B8675,总表!A:D,4,0),"-"))</f>
        <v> </v>
      </c>
      <c r="I8675" s="6" t="str">
        <f t="shared" si="543"/>
        <v> </v>
      </c>
    </row>
    <row r="8676" spans="1:9">
      <c r="A8676" s="6">
        <v>8675</v>
      </c>
      <c r="B8676" s="47" t="str">
        <f t="shared" si="540"/>
        <v>000021E3</v>
      </c>
      <c r="C8676" s="47" t="str">
        <f>IFERROR(VLOOKUP(B8676,总表!A:B,2,0),"-")</f>
        <v>房前信箱</v>
      </c>
      <c r="D8676" s="6" t="str">
        <f t="shared" si="541"/>
        <v>房前信箱</v>
      </c>
      <c r="E8676" s="51" t="str">
        <f>IFERROR(VLOOKUP(B8676,总表!A:D,3,0),"-")</f>
        <v>绿色大信箱</v>
      </c>
      <c r="F8676" s="51" t="str">
        <f t="shared" si="542"/>
        <v>绿色大信箱</v>
      </c>
      <c r="H8676" s="6" t="str">
        <f>IF(IFERROR(VLOOKUP(B8676,总表!A:D,4,0),"露易")=0," ",IFERROR(VLOOKUP(B8676,总表!A:D,4,0),"-"))</f>
        <v> </v>
      </c>
      <c r="I8676" s="6" t="str">
        <f t="shared" si="543"/>
        <v> </v>
      </c>
    </row>
    <row r="8677" spans="1:9">
      <c r="A8677" s="6">
        <v>8676</v>
      </c>
      <c r="B8677" s="47" t="str">
        <f t="shared" si="540"/>
        <v>000021E4</v>
      </c>
      <c r="C8677" s="47" t="str">
        <f>IFERROR(VLOOKUP(B8677,总表!A:B,2,0),"-")</f>
        <v>房前信箱</v>
      </c>
      <c r="D8677" s="6" t="str">
        <f t="shared" si="541"/>
        <v>房前信箱</v>
      </c>
      <c r="E8677" s="51" t="str">
        <f>IFERROR(VLOOKUP(B8677,总表!A:D,3,0),"-")</f>
        <v>蓝色大信箱</v>
      </c>
      <c r="F8677" s="51" t="str">
        <f t="shared" si="542"/>
        <v>蓝色大信箱</v>
      </c>
      <c r="H8677" s="6" t="str">
        <f>IF(IFERROR(VLOOKUP(B8677,总表!A:D,4,0),"露易")=0," ",IFERROR(VLOOKUP(B8677,总表!A:D,4,0),"-"))</f>
        <v> </v>
      </c>
      <c r="I8677" s="6" t="str">
        <f t="shared" si="543"/>
        <v> </v>
      </c>
    </row>
    <row r="8678" spans="1:9">
      <c r="A8678" s="6">
        <v>8677</v>
      </c>
      <c r="B8678" s="47" t="str">
        <f t="shared" si="540"/>
        <v>000021E5</v>
      </c>
      <c r="C8678" s="47" t="str">
        <f>IFERROR(VLOOKUP(B8678,总表!A:B,2,0),"-")</f>
        <v>房前信箱</v>
      </c>
      <c r="D8678" s="6" t="str">
        <f t="shared" si="541"/>
        <v>房前信箱</v>
      </c>
      <c r="E8678" s="6" t="str">
        <f>IFERROR(VLOOKUP(B8678,总表!A:D,3,0),"-")</f>
        <v>白色大信箱</v>
      </c>
      <c r="F8678" s="6" t="str">
        <f t="shared" si="542"/>
        <v>白色大信箱</v>
      </c>
      <c r="H8678" s="6" t="str">
        <f>IF(IFERROR(VLOOKUP(B8678,总表!A:D,4,0),"露易")=0," ",IFERROR(VLOOKUP(B8678,总表!A:D,4,0),"-"))</f>
        <v> </v>
      </c>
      <c r="I8678" s="6" t="str">
        <f t="shared" si="543"/>
        <v> </v>
      </c>
    </row>
    <row r="8679" spans="1:9">
      <c r="A8679" s="6">
        <v>8678</v>
      </c>
      <c r="B8679" s="47" t="str">
        <f t="shared" si="540"/>
        <v>000021E6</v>
      </c>
      <c r="C8679" s="47" t="str">
        <f>IFERROR(VLOOKUP(B8679,总表!A:B,2,0),"-")</f>
        <v>房前信箱</v>
      </c>
      <c r="D8679" s="6" t="str">
        <f t="shared" si="541"/>
        <v>房前信箱</v>
      </c>
      <c r="E8679" s="6" t="str">
        <f>IFERROR(VLOOKUP(B8679,总表!A:D,3,0),"-")</f>
        <v>黑色大信箱</v>
      </c>
      <c r="F8679" s="6" t="str">
        <f t="shared" si="542"/>
        <v>黑色大信箱</v>
      </c>
      <c r="H8679" s="6" t="str">
        <f>IF(IFERROR(VLOOKUP(B8679,总表!A:D,4,0),"露易")=0," ",IFERROR(VLOOKUP(B8679,总表!A:D,4,0),"-"))</f>
        <v> </v>
      </c>
      <c r="I8679" s="6" t="str">
        <f t="shared" si="543"/>
        <v> </v>
      </c>
    </row>
    <row r="8680" spans="1:9">
      <c r="A8680" s="6">
        <v>8679</v>
      </c>
      <c r="B8680" s="47" t="str">
        <f t="shared" si="540"/>
        <v>000021E7</v>
      </c>
      <c r="C8680" s="50" t="str">
        <f>IFERROR(VLOOKUP(B8680,总表!A:B,2,0),"-")</f>
        <v>连衣套装</v>
      </c>
      <c r="D8680" s="51" t="str">
        <f t="shared" si="541"/>
        <v>连衣套装</v>
      </c>
      <c r="E8680" s="6" t="str">
        <f>IFERROR(VLOOKUP(B8680,总表!A:D,3,0),"-")</f>
        <v>洛丽塔连身裙</v>
      </c>
      <c r="F8680" s="6" t="str">
        <f t="shared" si="542"/>
        <v>洛丽塔连身裙</v>
      </c>
      <c r="H8680" s="51" t="str">
        <f>IF(IFERROR(VLOOKUP(B8680,总表!A:D,4,0),"露易")=0," ",IFERROR(VLOOKUP(B8680,总表!A:D,4,0),"-"))</f>
        <v>蓝色</v>
      </c>
      <c r="I8680" s="51" t="str">
        <f t="shared" si="543"/>
        <v>蓝色</v>
      </c>
    </row>
    <row r="8681" spans="1:9">
      <c r="A8681" s="6">
        <v>8680</v>
      </c>
      <c r="B8681" s="47" t="str">
        <f t="shared" si="540"/>
        <v>000021E8</v>
      </c>
      <c r="C8681" s="50" t="str">
        <f>IFERROR(VLOOKUP(B8681,总表!A:B,2,0),"-")</f>
        <v>连衣套装</v>
      </c>
      <c r="D8681" s="51" t="str">
        <f t="shared" si="541"/>
        <v>连衣套装</v>
      </c>
      <c r="E8681" s="6" t="str">
        <f>IFERROR(VLOOKUP(B8681,总表!A:D,3,0),"-")</f>
        <v>洛丽塔连身裙</v>
      </c>
      <c r="F8681" s="6" t="str">
        <f t="shared" si="542"/>
        <v>洛丽塔连身裙</v>
      </c>
      <c r="H8681" s="6" t="str">
        <f>IF(IFERROR(VLOOKUP(B8681,总表!A:D,4,0),"露易")=0," ",IFERROR(VLOOKUP(B8681,总表!A:D,4,0),"-"))</f>
        <v>紫色</v>
      </c>
      <c r="I8681" s="6" t="str">
        <f t="shared" si="543"/>
        <v>紫色</v>
      </c>
    </row>
    <row r="8682" spans="1:9">
      <c r="A8682" s="6">
        <v>8681</v>
      </c>
      <c r="B8682" s="47" t="str">
        <f t="shared" si="540"/>
        <v>000021E9</v>
      </c>
      <c r="C8682" s="47" t="str">
        <f>IFERROR(VLOOKUP(B8682,总表!A:B,2,0),"-")</f>
        <v>上衣</v>
      </c>
      <c r="D8682" s="6" t="str">
        <f t="shared" si="541"/>
        <v>上衣</v>
      </c>
      <c r="E8682" s="6" t="str">
        <f>IFERROR(VLOOKUP(B8682,总表!A:D,3,0),"-")</f>
        <v>学士服</v>
      </c>
      <c r="F8682" s="6" t="str">
        <f t="shared" si="542"/>
        <v>学士服</v>
      </c>
      <c r="H8682" s="51" t="str">
        <f>IF(IFERROR(VLOOKUP(B8682,总表!A:D,4,0),"露易")=0," ",IFERROR(VLOOKUP(B8682,总表!A:D,4,0),"-"))</f>
        <v>绿色</v>
      </c>
      <c r="I8682" s="51" t="str">
        <f t="shared" si="543"/>
        <v>绿色</v>
      </c>
    </row>
    <row r="8683" spans="1:9">
      <c r="A8683" s="6">
        <v>8682</v>
      </c>
      <c r="B8683" s="47" t="str">
        <f t="shared" si="540"/>
        <v>000021EA</v>
      </c>
      <c r="C8683" s="47" t="str">
        <f>IFERROR(VLOOKUP(B8683,总表!A:B,2,0),"-")</f>
        <v>上衣</v>
      </c>
      <c r="D8683" s="6" t="str">
        <f t="shared" si="541"/>
        <v>上衣</v>
      </c>
      <c r="E8683" s="6" t="str">
        <f>IFERROR(VLOOKUP(B8683,总表!A:D,3,0),"-")</f>
        <v>学士服</v>
      </c>
      <c r="F8683" s="6" t="str">
        <f t="shared" si="542"/>
        <v>学士服</v>
      </c>
      <c r="H8683" s="51" t="str">
        <f>IF(IFERROR(VLOOKUP(B8683,总表!A:D,4,0),"露易")=0," ",IFERROR(VLOOKUP(B8683,总表!A:D,4,0),"-"))</f>
        <v>蓝色</v>
      </c>
      <c r="I8683" s="51" t="str">
        <f t="shared" si="543"/>
        <v>蓝色</v>
      </c>
    </row>
    <row r="8684" spans="1:9">
      <c r="A8684" s="6">
        <v>8683</v>
      </c>
      <c r="B8684" s="47" t="str">
        <f t="shared" si="540"/>
        <v>000021EB</v>
      </c>
      <c r="C8684" s="47" t="str">
        <f>IFERROR(VLOOKUP(B8684,总表!A:B,2,0),"-")</f>
        <v>上衣</v>
      </c>
      <c r="D8684" s="6" t="str">
        <f t="shared" si="541"/>
        <v>上衣</v>
      </c>
      <c r="E8684" s="6" t="str">
        <f>IFERROR(VLOOKUP(B8684,总表!A:D,3,0),"-")</f>
        <v>学士服</v>
      </c>
      <c r="F8684" s="6" t="str">
        <f t="shared" si="542"/>
        <v>学士服</v>
      </c>
      <c r="H8684" s="6" t="str">
        <f>IF(IFERROR(VLOOKUP(B8684,总表!A:D,4,0),"露易")=0," ",IFERROR(VLOOKUP(B8684,总表!A:D,4,0),"-"))</f>
        <v>黄色</v>
      </c>
      <c r="I8684" s="6" t="str">
        <f t="shared" si="543"/>
        <v>黄色</v>
      </c>
    </row>
    <row r="8685" spans="1:9">
      <c r="A8685" s="6">
        <v>8684</v>
      </c>
      <c r="B8685" s="47" t="str">
        <f t="shared" si="540"/>
        <v>000021EC</v>
      </c>
      <c r="C8685" s="50" t="str">
        <f>IFERROR(VLOOKUP(B8685,总表!A:B,2,0),"-")</f>
        <v>连衣套装</v>
      </c>
      <c r="D8685" s="51" t="str">
        <f t="shared" si="541"/>
        <v>连衣套装</v>
      </c>
      <c r="E8685" s="6" t="str">
        <f>IFERROR(VLOOKUP(B8685,总表!A:D,3,0),"-")</f>
        <v>束腰洋装</v>
      </c>
      <c r="F8685" s="6" t="str">
        <f t="shared" si="542"/>
        <v>束腰洋装</v>
      </c>
      <c r="H8685" s="6" t="str">
        <f>IF(IFERROR(VLOOKUP(B8685,总表!A:D,4,0),"露易")=0," ",IFERROR(VLOOKUP(B8685,总表!A:D,4,0),"-"))</f>
        <v>黑色</v>
      </c>
      <c r="I8685" s="6" t="str">
        <f t="shared" si="543"/>
        <v>黑色</v>
      </c>
    </row>
    <row r="8686" spans="1:9">
      <c r="A8686" s="6">
        <v>8685</v>
      </c>
      <c r="B8686" s="47" t="str">
        <f t="shared" si="540"/>
        <v>000021ED</v>
      </c>
      <c r="C8686" s="50" t="str">
        <f>IFERROR(VLOOKUP(B8686,总表!A:B,2,0),"-")</f>
        <v>连衣套装</v>
      </c>
      <c r="D8686" s="51" t="str">
        <f t="shared" si="541"/>
        <v>连衣套装</v>
      </c>
      <c r="E8686" s="6" t="str">
        <f>IFERROR(VLOOKUP(B8686,总表!A:D,3,0),"-")</f>
        <v>束腰洋装</v>
      </c>
      <c r="F8686" s="6" t="str">
        <f t="shared" si="542"/>
        <v>束腰洋装</v>
      </c>
      <c r="H8686" s="51" t="str">
        <f>IF(IFERROR(VLOOKUP(B8686,总表!A:D,4,0),"露易")=0," ",IFERROR(VLOOKUP(B8686,总表!A:D,4,0),"-"))</f>
        <v>红色</v>
      </c>
      <c r="I8686" s="51" t="str">
        <f t="shared" si="543"/>
        <v>红色</v>
      </c>
    </row>
    <row r="8687" spans="1:9">
      <c r="A8687" s="6">
        <v>8686</v>
      </c>
      <c r="B8687" s="47" t="str">
        <f t="shared" si="540"/>
        <v>000021EE</v>
      </c>
      <c r="C8687" s="50" t="str">
        <f>IFERROR(VLOOKUP(B8687,总表!A:B,2,0),"-")</f>
        <v>连衣套装</v>
      </c>
      <c r="D8687" s="51" t="str">
        <f t="shared" si="541"/>
        <v>连衣套装</v>
      </c>
      <c r="E8687" s="6" t="str">
        <f>IFERROR(VLOOKUP(B8687,总表!A:D,3,0),"-")</f>
        <v>魔法师长袍</v>
      </c>
      <c r="F8687" s="6" t="str">
        <f t="shared" si="542"/>
        <v>魔法师长袍</v>
      </c>
      <c r="H8687" s="51" t="str">
        <f>IF(IFERROR(VLOOKUP(B8687,总表!A:D,4,0),"露易")=0," ",IFERROR(VLOOKUP(B8687,总表!A:D,4,0),"-"))</f>
        <v>蓝色</v>
      </c>
      <c r="I8687" s="51" t="str">
        <f t="shared" si="543"/>
        <v>蓝色</v>
      </c>
    </row>
    <row r="8688" spans="1:9">
      <c r="A8688" s="6">
        <v>8687</v>
      </c>
      <c r="B8688" s="47" t="str">
        <f t="shared" si="540"/>
        <v>000021EF</v>
      </c>
      <c r="C8688" s="50" t="str">
        <f>IFERROR(VLOOKUP(B8688,总表!A:B,2,0),"-")</f>
        <v>连衣套装</v>
      </c>
      <c r="D8688" s="51" t="str">
        <f t="shared" si="541"/>
        <v>连衣套装</v>
      </c>
      <c r="E8688" s="6" t="str">
        <f>IFERROR(VLOOKUP(B8688,总表!A:D,3,0),"-")</f>
        <v>魔法师长袍</v>
      </c>
      <c r="F8688" s="6" t="str">
        <f t="shared" si="542"/>
        <v>魔法师长袍</v>
      </c>
      <c r="H8688" s="6" t="str">
        <f>IF(IFERROR(VLOOKUP(B8688,总表!A:D,4,0),"露易")=0," ",IFERROR(VLOOKUP(B8688,总表!A:D,4,0),"-"))</f>
        <v>白色</v>
      </c>
      <c r="I8688" s="6" t="str">
        <f t="shared" si="543"/>
        <v>白色</v>
      </c>
    </row>
    <row r="8689" spans="1:9">
      <c r="A8689" s="6">
        <v>8688</v>
      </c>
      <c r="B8689" s="47" t="str">
        <f t="shared" si="540"/>
        <v>000021F0</v>
      </c>
      <c r="C8689" s="50" t="str">
        <f>IFERROR(VLOOKUP(B8689,总表!A:B,2,0),"-")</f>
        <v>连衣套装</v>
      </c>
      <c r="D8689" s="51" t="str">
        <f t="shared" si="541"/>
        <v>连衣套装</v>
      </c>
      <c r="E8689" s="6" t="str">
        <f>IFERROR(VLOOKUP(B8689,总表!A:D,3,0),"-")</f>
        <v>魔法师长袍</v>
      </c>
      <c r="F8689" s="6" t="str">
        <f t="shared" si="542"/>
        <v>魔法师长袍</v>
      </c>
      <c r="H8689" s="51" t="str">
        <f>IF(IFERROR(VLOOKUP(B8689,总表!A:D,4,0),"露易")=0," ",IFERROR(VLOOKUP(B8689,总表!A:D,4,0),"-"))</f>
        <v>红色</v>
      </c>
      <c r="I8689" s="51" t="str">
        <f t="shared" si="543"/>
        <v>红色</v>
      </c>
    </row>
    <row r="8690" spans="1:9">
      <c r="A8690" s="6">
        <v>8689</v>
      </c>
      <c r="B8690" s="47" t="str">
        <f t="shared" si="540"/>
        <v>000021F1</v>
      </c>
      <c r="C8690" s="50" t="str">
        <f>IFERROR(VLOOKUP(B8690,总表!A:B,2,0),"-")</f>
        <v>连衣套装</v>
      </c>
      <c r="D8690" s="51" t="str">
        <f t="shared" si="541"/>
        <v>连衣套装</v>
      </c>
      <c r="E8690" s="6" t="str">
        <f>IFERROR(VLOOKUP(B8690,总表!A:D,3,0),"-")</f>
        <v>歌德风长裙</v>
      </c>
      <c r="F8690" s="6" t="str">
        <f t="shared" si="542"/>
        <v>歌德风长裙</v>
      </c>
      <c r="H8690" s="6" t="str">
        <f>IF(IFERROR(VLOOKUP(B8690,总表!A:D,4,0),"露易")=0," ",IFERROR(VLOOKUP(B8690,总表!A:D,4,0),"-"))</f>
        <v>黑色</v>
      </c>
      <c r="I8690" s="6" t="str">
        <f t="shared" si="543"/>
        <v>黑色</v>
      </c>
    </row>
    <row r="8691" spans="1:9">
      <c r="A8691" s="6">
        <v>8690</v>
      </c>
      <c r="B8691" s="47" t="str">
        <f t="shared" si="540"/>
        <v>000021F2</v>
      </c>
      <c r="C8691" s="50" t="str">
        <f>IFERROR(VLOOKUP(B8691,总表!A:B,2,0),"-")</f>
        <v>连衣套装</v>
      </c>
      <c r="D8691" s="51" t="str">
        <f t="shared" si="541"/>
        <v>连衣套装</v>
      </c>
      <c r="E8691" s="6" t="str">
        <f>IFERROR(VLOOKUP(B8691,总表!A:D,3,0),"-")</f>
        <v>歌德风长裙</v>
      </c>
      <c r="F8691" s="6" t="str">
        <f t="shared" si="542"/>
        <v>歌德风长裙</v>
      </c>
      <c r="H8691" s="51" t="str">
        <f>IF(IFERROR(VLOOKUP(B8691,总表!A:D,4,0),"露易")=0," ",IFERROR(VLOOKUP(B8691,总表!A:D,4,0),"-"))</f>
        <v>红色</v>
      </c>
      <c r="I8691" s="51" t="str">
        <f t="shared" si="543"/>
        <v>红色</v>
      </c>
    </row>
    <row r="8692" spans="1:9">
      <c r="A8692" s="6">
        <v>8691</v>
      </c>
      <c r="B8692" s="47" t="str">
        <f t="shared" si="540"/>
        <v>000021F3</v>
      </c>
      <c r="C8692" s="50" t="str">
        <f>IFERROR(VLOOKUP(B8692,总表!A:B,2,0),"-")</f>
        <v>连衣套装</v>
      </c>
      <c r="D8692" s="51" t="str">
        <f t="shared" si="541"/>
        <v>连衣套装</v>
      </c>
      <c r="E8692" s="6" t="str">
        <f>IFERROR(VLOOKUP(B8692,总表!A:D,3,0),"-")</f>
        <v>魔术师长袍</v>
      </c>
      <c r="F8692" s="6" t="str">
        <f t="shared" si="542"/>
        <v>魔术师长袍</v>
      </c>
      <c r="H8692" s="6" t="str">
        <f>IF(IFERROR(VLOOKUP(B8692,总表!A:D,4,0),"露易")=0," ",IFERROR(VLOOKUP(B8692,总表!A:D,4,0),"-"))</f>
        <v>紫色</v>
      </c>
      <c r="I8692" s="6" t="str">
        <f t="shared" si="543"/>
        <v>紫色</v>
      </c>
    </row>
    <row r="8693" spans="1:9">
      <c r="A8693" s="6">
        <v>8692</v>
      </c>
      <c r="B8693" s="47" t="str">
        <f t="shared" si="540"/>
        <v>000021F4</v>
      </c>
      <c r="C8693" s="50" t="str">
        <f>IFERROR(VLOOKUP(B8693,总表!A:B,2,0),"-")</f>
        <v>连衣套装</v>
      </c>
      <c r="D8693" s="51" t="str">
        <f t="shared" si="541"/>
        <v>连衣套装</v>
      </c>
      <c r="E8693" s="6" t="str">
        <f>IFERROR(VLOOKUP(B8693,总表!A:D,3,0),"-")</f>
        <v>魔法洋装</v>
      </c>
      <c r="F8693" s="6" t="str">
        <f t="shared" si="542"/>
        <v>魔法洋装</v>
      </c>
      <c r="H8693" s="6" t="str">
        <f>IF(IFERROR(VLOOKUP(B8693,总表!A:D,4,0),"露易")=0," ",IFERROR(VLOOKUP(B8693,总表!A:D,4,0),"-"))</f>
        <v>黄色</v>
      </c>
      <c r="I8693" s="6" t="str">
        <f t="shared" si="543"/>
        <v>黄色</v>
      </c>
    </row>
    <row r="8694" spans="1:9">
      <c r="A8694" s="6">
        <v>8693</v>
      </c>
      <c r="B8694" s="47" t="str">
        <f t="shared" si="540"/>
        <v>000021F5</v>
      </c>
      <c r="C8694" s="50" t="str">
        <f>IFERROR(VLOOKUP(B8694,总表!A:B,2,0),"-")</f>
        <v>连衣套装</v>
      </c>
      <c r="D8694" s="51" t="str">
        <f t="shared" si="541"/>
        <v>连衣套装</v>
      </c>
      <c r="E8694" s="6" t="str">
        <f>IFERROR(VLOOKUP(B8694,总表!A:D,3,0),"-")</f>
        <v>魔法洋装</v>
      </c>
      <c r="F8694" s="6" t="str">
        <f t="shared" si="542"/>
        <v>魔法洋装</v>
      </c>
      <c r="H8694" s="51" t="str">
        <f>IF(IFERROR(VLOOKUP(B8694,总表!A:D,4,0),"露易")=0," ",IFERROR(VLOOKUP(B8694,总表!A:D,4,0),"-"))</f>
        <v>绿色</v>
      </c>
      <c r="I8694" s="51" t="str">
        <f t="shared" si="543"/>
        <v>绿色</v>
      </c>
    </row>
    <row r="8695" spans="1:9">
      <c r="A8695" s="6">
        <v>8694</v>
      </c>
      <c r="B8695" s="47" t="str">
        <f t="shared" si="540"/>
        <v>000021F6</v>
      </c>
      <c r="C8695" s="50" t="str">
        <f>IFERROR(VLOOKUP(B8695,总表!A:B,2,0),"-")</f>
        <v>连衣套装</v>
      </c>
      <c r="D8695" s="51" t="str">
        <f t="shared" si="541"/>
        <v>连衣套装</v>
      </c>
      <c r="E8695" s="6" t="str">
        <f>IFERROR(VLOOKUP(B8695,总表!A:D,3,0),"-")</f>
        <v>魔法洋装</v>
      </c>
      <c r="F8695" s="6" t="str">
        <f t="shared" si="542"/>
        <v>魔法洋装</v>
      </c>
      <c r="H8695" s="51" t="str">
        <f>IF(IFERROR(VLOOKUP(B8695,总表!A:D,4,0),"露易")=0," ",IFERROR(VLOOKUP(B8695,总表!A:D,4,0),"-"))</f>
        <v>蓝色</v>
      </c>
      <c r="I8695" s="51" t="str">
        <f t="shared" si="543"/>
        <v>蓝色</v>
      </c>
    </row>
    <row r="8696" spans="1:9">
      <c r="A8696" s="6">
        <v>8695</v>
      </c>
      <c r="B8696" s="47" t="str">
        <f t="shared" si="540"/>
        <v>000021F7</v>
      </c>
      <c r="C8696" s="50" t="str">
        <f>IFERROR(VLOOKUP(B8696,总表!A:B,2,0),"-")</f>
        <v>连衣套装</v>
      </c>
      <c r="D8696" s="51" t="str">
        <f t="shared" si="541"/>
        <v>连衣套装</v>
      </c>
      <c r="E8696" s="6" t="str">
        <f>IFERROR(VLOOKUP(B8696,总表!A:D,3,0),"-")</f>
        <v>魔法洋装</v>
      </c>
      <c r="F8696" s="6" t="str">
        <f t="shared" si="542"/>
        <v>魔法洋装</v>
      </c>
      <c r="H8696" s="51" t="str">
        <f>IF(IFERROR(VLOOKUP(B8696,总表!A:D,4,0),"露易")=0," ",IFERROR(VLOOKUP(B8696,总表!A:D,4,0),"-"))</f>
        <v>红色</v>
      </c>
      <c r="I8696" s="51" t="str">
        <f t="shared" si="543"/>
        <v>红色</v>
      </c>
    </row>
    <row r="8697" spans="1:9">
      <c r="A8697" s="6">
        <v>8696</v>
      </c>
      <c r="B8697" s="47" t="str">
        <f t="shared" si="540"/>
        <v>000021F8</v>
      </c>
      <c r="C8697" s="50" t="str">
        <f>IFERROR(VLOOKUP(B8697,总表!A:B,2,0),"-")</f>
        <v>连衣套装</v>
      </c>
      <c r="D8697" s="51" t="str">
        <f t="shared" si="541"/>
        <v>连衣套装</v>
      </c>
      <c r="E8697" s="6" t="str">
        <f>IFERROR(VLOOKUP(B8697,总表!A:D,3,0),"-")</f>
        <v>魔法洋装</v>
      </c>
      <c r="F8697" s="6" t="str">
        <f t="shared" si="542"/>
        <v>魔法洋装</v>
      </c>
      <c r="H8697" s="6" t="str">
        <f>IF(IFERROR(VLOOKUP(B8697,总表!A:D,4,0),"露易")=0," ",IFERROR(VLOOKUP(B8697,总表!A:D,4,0),"-"))</f>
        <v>紫色</v>
      </c>
      <c r="I8697" s="6" t="str">
        <f t="shared" si="543"/>
        <v>紫色</v>
      </c>
    </row>
    <row r="8698" spans="1:9">
      <c r="A8698" s="6">
        <v>8697</v>
      </c>
      <c r="B8698" s="47" t="str">
        <f t="shared" si="540"/>
        <v>000021F9</v>
      </c>
      <c r="C8698" s="50" t="str">
        <f>IFERROR(VLOOKUP(B8698,总表!A:B,2,0),"-")</f>
        <v>连衣套装</v>
      </c>
      <c r="D8698" s="51" t="str">
        <f t="shared" si="541"/>
        <v>连衣套装</v>
      </c>
      <c r="E8698" s="6" t="str">
        <f>IFERROR(VLOOKUP(B8698,总表!A:D,3,0),"-")</f>
        <v>魔法洋装</v>
      </c>
      <c r="F8698" s="6" t="str">
        <f t="shared" si="542"/>
        <v>魔法洋装</v>
      </c>
      <c r="H8698" s="6" t="str">
        <f>IF(IFERROR(VLOOKUP(B8698,总表!A:D,4,0),"露易")=0," ",IFERROR(VLOOKUP(B8698,总表!A:D,4,0),"-"))</f>
        <v>黑色</v>
      </c>
      <c r="I8698" s="6" t="str">
        <f t="shared" si="543"/>
        <v>黑色</v>
      </c>
    </row>
    <row r="8699" spans="1:9">
      <c r="A8699" s="6">
        <v>8698</v>
      </c>
      <c r="B8699" s="47" t="str">
        <f t="shared" si="540"/>
        <v>000021FA</v>
      </c>
      <c r="C8699" s="50" t="str">
        <f>IFERROR(VLOOKUP(B8699,总表!A:B,2,0),"-")</f>
        <v>连衣套装</v>
      </c>
      <c r="D8699" s="51" t="str">
        <f t="shared" si="541"/>
        <v>连衣套装</v>
      </c>
      <c r="E8699" s="6" t="str">
        <f>IFERROR(VLOOKUP(B8699,总表!A:D,3,0),"-")</f>
        <v>魔法洋装</v>
      </c>
      <c r="F8699" s="6" t="str">
        <f t="shared" si="542"/>
        <v>魔法洋装</v>
      </c>
      <c r="H8699" s="6" t="str">
        <f>IF(IFERROR(VLOOKUP(B8699,总表!A:D,4,0),"露易")=0," ",IFERROR(VLOOKUP(B8699,总表!A:D,4,0),"-"))</f>
        <v>浅蓝色</v>
      </c>
      <c r="I8699" s="6" t="str">
        <f t="shared" si="543"/>
        <v>浅蓝色</v>
      </c>
    </row>
    <row r="8700" spans="1:9">
      <c r="A8700" s="6">
        <v>8699</v>
      </c>
      <c r="B8700" s="47" t="str">
        <f t="shared" si="540"/>
        <v>000021FB</v>
      </c>
      <c r="C8700" s="50" t="str">
        <f>IFERROR(VLOOKUP(B8700,总表!A:B,2,0),"-")</f>
        <v>连衣套装</v>
      </c>
      <c r="D8700" s="51" t="str">
        <f t="shared" si="541"/>
        <v>连衣套装</v>
      </c>
      <c r="E8700" s="6" t="str">
        <f>IFERROR(VLOOKUP(B8700,总表!A:D,3,0),"-")</f>
        <v>梦幻可爱洋装</v>
      </c>
      <c r="F8700" s="6" t="str">
        <f t="shared" si="542"/>
        <v>梦幻可爱洋装</v>
      </c>
      <c r="H8700" s="6" t="str">
        <f>IF(IFERROR(VLOOKUP(B8700,总表!A:D,4,0),"露易")=0," ",IFERROR(VLOOKUP(B8700,总表!A:D,4,0),"-"))</f>
        <v>黄色</v>
      </c>
      <c r="I8700" s="6" t="str">
        <f t="shared" si="543"/>
        <v>黄色</v>
      </c>
    </row>
    <row r="8701" spans="1:9">
      <c r="A8701" s="6">
        <v>8700</v>
      </c>
      <c r="B8701" s="47" t="str">
        <f t="shared" si="540"/>
        <v>000021FC</v>
      </c>
      <c r="C8701" s="50" t="str">
        <f>IFERROR(VLOOKUP(B8701,总表!A:B,2,0),"-")</f>
        <v>连衣套装</v>
      </c>
      <c r="D8701" s="51" t="str">
        <f t="shared" si="541"/>
        <v>连衣套装</v>
      </c>
      <c r="E8701" s="6" t="str">
        <f>IFERROR(VLOOKUP(B8701,总表!A:D,3,0),"-")</f>
        <v>梦幻可爱洋装</v>
      </c>
      <c r="F8701" s="6" t="str">
        <f t="shared" si="542"/>
        <v>梦幻可爱洋装</v>
      </c>
      <c r="H8701" s="51" t="str">
        <f>IF(IFERROR(VLOOKUP(B8701,总表!A:D,4,0),"露易")=0," ",IFERROR(VLOOKUP(B8701,总表!A:D,4,0),"-"))</f>
        <v>蓝色</v>
      </c>
      <c r="I8701" s="51" t="str">
        <f t="shared" si="543"/>
        <v>蓝色</v>
      </c>
    </row>
    <row r="8702" spans="1:9">
      <c r="A8702" s="6">
        <v>8701</v>
      </c>
      <c r="B8702" s="47" t="str">
        <f t="shared" si="540"/>
        <v>000021FD</v>
      </c>
      <c r="C8702" s="50" t="str">
        <f>IFERROR(VLOOKUP(B8702,总表!A:B,2,0),"-")</f>
        <v>连衣套装</v>
      </c>
      <c r="D8702" s="51" t="str">
        <f t="shared" si="541"/>
        <v>连衣套装</v>
      </c>
      <c r="E8702" s="6" t="str">
        <f>IFERROR(VLOOKUP(B8702,总表!A:D,3,0),"-")</f>
        <v>梦幻可爱洋装</v>
      </c>
      <c r="F8702" s="6" t="str">
        <f t="shared" si="542"/>
        <v>梦幻可爱洋装</v>
      </c>
      <c r="H8702" s="51" t="str">
        <f>IF(IFERROR(VLOOKUP(B8702,总表!A:D,4,0),"露易")=0," ",IFERROR(VLOOKUP(B8702,总表!A:D,4,0),"-"))</f>
        <v>绿色</v>
      </c>
      <c r="I8702" s="51" t="str">
        <f t="shared" si="543"/>
        <v>绿色</v>
      </c>
    </row>
    <row r="8703" spans="1:9">
      <c r="A8703" s="6">
        <v>8702</v>
      </c>
      <c r="B8703" s="47" t="str">
        <f t="shared" si="540"/>
        <v>000021FE</v>
      </c>
      <c r="C8703" s="50" t="str">
        <f>IFERROR(VLOOKUP(B8703,总表!A:B,2,0),"-")</f>
        <v>摆设类</v>
      </c>
      <c r="D8703" s="51" t="str">
        <f t="shared" si="541"/>
        <v>摆设类</v>
      </c>
      <c r="E8703" s="51" t="str">
        <f>IFERROR(VLOOKUP(B8703,总表!A:D,3,0),"-")</f>
        <v>狮身人面像</v>
      </c>
      <c r="F8703" s="51" t="str">
        <f t="shared" si="542"/>
        <v>狮身人面像</v>
      </c>
      <c r="H8703" s="6" t="str">
        <f>IF(IFERROR(VLOOKUP(B8703,总表!A:D,4,0),"露易")=0," ",IFERROR(VLOOKUP(B8703,总表!A:D,4,0),"-"))</f>
        <v> </v>
      </c>
      <c r="I8703" s="6" t="str">
        <f t="shared" si="543"/>
        <v> </v>
      </c>
    </row>
    <row r="8704" spans="1:9">
      <c r="A8704" s="6">
        <v>8703</v>
      </c>
      <c r="B8704" s="47" t="str">
        <f t="shared" si="540"/>
        <v>000021FF</v>
      </c>
      <c r="C8704" s="50" t="str">
        <f>IFERROR(VLOOKUP(B8704,总表!A:B,2,0),"-")</f>
        <v>裤裙类</v>
      </c>
      <c r="D8704" s="51" t="str">
        <f t="shared" si="541"/>
        <v>裤裙类</v>
      </c>
      <c r="E8704" s="51" t="str">
        <f>IFERROR(VLOOKUP(B8704,总表!A:D,3,0),"-")</f>
        <v>长百褶裙</v>
      </c>
      <c r="F8704" s="51" t="str">
        <f t="shared" si="542"/>
        <v>长百褶裙</v>
      </c>
      <c r="H8704" s="6" t="str">
        <f>IF(IFERROR(VLOOKUP(B8704,总表!A:D,4,0),"露易")=0," ",IFERROR(VLOOKUP(B8704,总表!A:D,4,0),"-"))</f>
        <v>白色</v>
      </c>
      <c r="I8704" s="6" t="str">
        <f t="shared" si="543"/>
        <v>白色</v>
      </c>
    </row>
    <row r="8705" spans="1:9">
      <c r="A8705" s="6">
        <v>8704</v>
      </c>
      <c r="B8705" s="47" t="str">
        <f t="shared" si="540"/>
        <v>00002200</v>
      </c>
      <c r="C8705" s="50" t="str">
        <f>IFERROR(VLOOKUP(B8705,总表!A:B,2,0),"-")</f>
        <v>裤裙类</v>
      </c>
      <c r="D8705" s="51" t="str">
        <f t="shared" si="541"/>
        <v>裤裙类</v>
      </c>
      <c r="E8705" s="51" t="str">
        <f>IFERROR(VLOOKUP(B8705,总表!A:D,3,0),"-")</f>
        <v>长百褶裙</v>
      </c>
      <c r="F8705" s="51" t="str">
        <f t="shared" si="542"/>
        <v>长百褶裙</v>
      </c>
      <c r="H8705" s="6" t="str">
        <f>IF(IFERROR(VLOOKUP(B8705,总表!A:D,4,0),"露易")=0," ",IFERROR(VLOOKUP(B8705,总表!A:D,4,0),"-"))</f>
        <v>黄色</v>
      </c>
      <c r="I8705" s="6" t="str">
        <f t="shared" si="543"/>
        <v>黄色</v>
      </c>
    </row>
    <row r="8706" spans="1:9">
      <c r="A8706" s="6">
        <v>8705</v>
      </c>
      <c r="B8706" s="47" t="str">
        <f t="shared" ref="B8706:B8769" si="544">DEC2HEX(ROW(A8705),8)</f>
        <v>00002201</v>
      </c>
      <c r="C8706" s="50" t="str">
        <f>IFERROR(VLOOKUP(B8706,总表!A:B,2,0),"-")</f>
        <v>裤裙类</v>
      </c>
      <c r="D8706" s="51" t="str">
        <f t="shared" ref="D8706:D8769" si="545">C8706</f>
        <v>裤裙类</v>
      </c>
      <c r="E8706" s="51" t="str">
        <f>IFERROR(VLOOKUP(B8706,总表!A:D,3,0),"-")</f>
        <v>长百褶裙</v>
      </c>
      <c r="F8706" s="51" t="str">
        <f t="shared" ref="F8706:F8769" si="546">E8706</f>
        <v>长百褶裙</v>
      </c>
      <c r="H8706" s="51" t="str">
        <f>IF(IFERROR(VLOOKUP(B8706,总表!A:D,4,0),"露易")=0," ",IFERROR(VLOOKUP(B8706,总表!A:D,4,0),"-"))</f>
        <v>蓝绿色</v>
      </c>
      <c r="I8706" s="51" t="str">
        <f t="shared" ref="I8706:I8769" si="547">H8706</f>
        <v>蓝绿色</v>
      </c>
    </row>
    <row r="8707" spans="1:9">
      <c r="A8707" s="6">
        <v>8706</v>
      </c>
      <c r="B8707" s="47" t="str">
        <f t="shared" si="544"/>
        <v>00002202</v>
      </c>
      <c r="C8707" s="50" t="str">
        <f>IFERROR(VLOOKUP(B8707,总表!A:B,2,0),"-")</f>
        <v>裤裙类</v>
      </c>
      <c r="D8707" s="51" t="str">
        <f t="shared" si="545"/>
        <v>裤裙类</v>
      </c>
      <c r="E8707" s="51" t="str">
        <f>IFERROR(VLOOKUP(B8707,总表!A:D,3,0),"-")</f>
        <v>长百褶裙</v>
      </c>
      <c r="F8707" s="51" t="str">
        <f t="shared" si="546"/>
        <v>长百褶裙</v>
      </c>
      <c r="H8707" s="6" t="str">
        <f>IF(IFERROR(VLOOKUP(B8707,总表!A:D,4,0),"露易")=0," ",IFERROR(VLOOKUP(B8707,总表!A:D,4,0),"-"))</f>
        <v>灰色</v>
      </c>
      <c r="I8707" s="6" t="str">
        <f t="shared" si="547"/>
        <v>灰色</v>
      </c>
    </row>
    <row r="8708" spans="1:9">
      <c r="A8708" s="6">
        <v>8707</v>
      </c>
      <c r="B8708" s="47" t="str">
        <f t="shared" si="544"/>
        <v>00002203</v>
      </c>
      <c r="C8708" s="50" t="str">
        <f>IFERROR(VLOOKUP(B8708,总表!A:B,2,0),"-")</f>
        <v>裤裙类</v>
      </c>
      <c r="D8708" s="51" t="str">
        <f t="shared" si="545"/>
        <v>裤裙类</v>
      </c>
      <c r="E8708" s="51" t="str">
        <f>IFERROR(VLOOKUP(B8708,总表!A:D,3,0),"-")</f>
        <v>圆点长裙</v>
      </c>
      <c r="F8708" s="51" t="str">
        <f t="shared" si="546"/>
        <v>圆点长裙</v>
      </c>
      <c r="H8708" s="51" t="str">
        <f>IF(IFERROR(VLOOKUP(B8708,总表!A:D,4,0),"露易")=0," ",IFERROR(VLOOKUP(B8708,总表!A:D,4,0),"-"))</f>
        <v>红色</v>
      </c>
      <c r="I8708" s="51" t="str">
        <f t="shared" si="547"/>
        <v>红色</v>
      </c>
    </row>
    <row r="8709" spans="1:9">
      <c r="A8709" s="6">
        <v>8708</v>
      </c>
      <c r="B8709" s="47" t="str">
        <f t="shared" si="544"/>
        <v>00002204</v>
      </c>
      <c r="C8709" s="50" t="str">
        <f>IFERROR(VLOOKUP(B8709,总表!A:B,2,0),"-")</f>
        <v>裤裙类</v>
      </c>
      <c r="D8709" s="51" t="str">
        <f t="shared" si="545"/>
        <v>裤裙类</v>
      </c>
      <c r="E8709" s="51" t="str">
        <f>IFERROR(VLOOKUP(B8709,总表!A:D,3,0),"-")</f>
        <v>圆点长裙</v>
      </c>
      <c r="F8709" s="51" t="str">
        <f t="shared" si="546"/>
        <v>圆点长裙</v>
      </c>
      <c r="H8709" s="51" t="str">
        <f>IF(IFERROR(VLOOKUP(B8709,总表!A:D,4,0),"露易")=0," ",IFERROR(VLOOKUP(B8709,总表!A:D,4,0),"-"))</f>
        <v>蓝色</v>
      </c>
      <c r="I8709" s="51" t="str">
        <f t="shared" si="547"/>
        <v>蓝色</v>
      </c>
    </row>
    <row r="8710" spans="1:9">
      <c r="A8710" s="6">
        <v>8709</v>
      </c>
      <c r="B8710" s="47" t="str">
        <f t="shared" si="544"/>
        <v>00002205</v>
      </c>
      <c r="C8710" s="50" t="str">
        <f>IFERROR(VLOOKUP(B8710,总表!A:B,2,0),"-")</f>
        <v>裤裙类</v>
      </c>
      <c r="D8710" s="51" t="str">
        <f t="shared" si="545"/>
        <v>裤裙类</v>
      </c>
      <c r="E8710" s="51" t="str">
        <f>IFERROR(VLOOKUP(B8710,总表!A:D,3,0),"-")</f>
        <v>圆点长裙</v>
      </c>
      <c r="F8710" s="51" t="str">
        <f t="shared" si="546"/>
        <v>圆点长裙</v>
      </c>
      <c r="H8710" s="51" t="str">
        <f>IF(IFERROR(VLOOKUP(B8710,总表!A:D,4,0),"露易")=0," ",IFERROR(VLOOKUP(B8710,总表!A:D,4,0),"-"))</f>
        <v>绿色</v>
      </c>
      <c r="I8710" s="51" t="str">
        <f t="shared" si="547"/>
        <v>绿色</v>
      </c>
    </row>
    <row r="8711" spans="1:9">
      <c r="A8711" s="6">
        <v>8710</v>
      </c>
      <c r="B8711" s="47" t="str">
        <f t="shared" si="544"/>
        <v>00002206</v>
      </c>
      <c r="C8711" s="50" t="str">
        <f>IFERROR(VLOOKUP(B8711,总表!A:B,2,0),"-")</f>
        <v>裤裙类</v>
      </c>
      <c r="D8711" s="51" t="str">
        <f t="shared" si="545"/>
        <v>裤裙类</v>
      </c>
      <c r="E8711" s="51" t="str">
        <f>IFERROR(VLOOKUP(B8711,总表!A:D,3,0),"-")</f>
        <v>圆点长裙</v>
      </c>
      <c r="F8711" s="51" t="str">
        <f t="shared" si="546"/>
        <v>圆点长裙</v>
      </c>
      <c r="H8711" s="6" t="str">
        <f>IF(IFERROR(VLOOKUP(B8711,总表!A:D,4,0),"露易")=0," ",IFERROR(VLOOKUP(B8711,总表!A:D,4,0),"-"))</f>
        <v>橘色</v>
      </c>
      <c r="I8711" s="6" t="str">
        <f t="shared" si="547"/>
        <v>橘色</v>
      </c>
    </row>
    <row r="8712" spans="1:9">
      <c r="A8712" s="6">
        <v>8711</v>
      </c>
      <c r="B8712" s="47" t="str">
        <f t="shared" si="544"/>
        <v>00002207</v>
      </c>
      <c r="C8712" s="50" t="str">
        <f>IFERROR(VLOOKUP(B8712,总表!A:B,2,0),"-")</f>
        <v>裤裙类</v>
      </c>
      <c r="D8712" s="51" t="str">
        <f t="shared" si="545"/>
        <v>裤裙类</v>
      </c>
      <c r="E8712" s="51" t="str">
        <f>IFERROR(VLOOKUP(B8712,总表!A:D,3,0),"-")</f>
        <v>圆点长裙</v>
      </c>
      <c r="F8712" s="51" t="str">
        <f t="shared" si="546"/>
        <v>圆点长裙</v>
      </c>
      <c r="H8712" s="6" t="str">
        <f>IF(IFERROR(VLOOKUP(B8712,总表!A:D,4,0),"露易")=0," ",IFERROR(VLOOKUP(B8712,总表!A:D,4,0),"-"))</f>
        <v>黄色</v>
      </c>
      <c r="I8712" s="6" t="str">
        <f t="shared" si="547"/>
        <v>黄色</v>
      </c>
    </row>
    <row r="8713" spans="1:9">
      <c r="A8713" s="6">
        <v>8712</v>
      </c>
      <c r="B8713" s="47" t="str">
        <f t="shared" si="544"/>
        <v>00002208</v>
      </c>
      <c r="C8713" s="50" t="str">
        <f>IFERROR(VLOOKUP(B8713,总表!A:B,2,0),"-")</f>
        <v>裤裙类</v>
      </c>
      <c r="D8713" s="51" t="str">
        <f t="shared" si="545"/>
        <v>裤裙类</v>
      </c>
      <c r="E8713" s="51" t="str">
        <f>IFERROR(VLOOKUP(B8713,总表!A:D,3,0),"-")</f>
        <v>圆点长裙</v>
      </c>
      <c r="F8713" s="51" t="str">
        <f t="shared" si="546"/>
        <v>圆点长裙</v>
      </c>
      <c r="H8713" s="6" t="str">
        <f>IF(IFERROR(VLOOKUP(B8713,总表!A:D,4,0),"露易")=0," ",IFERROR(VLOOKUP(B8713,总表!A:D,4,0),"-"))</f>
        <v>粉红</v>
      </c>
      <c r="I8713" s="6" t="str">
        <f t="shared" si="547"/>
        <v>粉红</v>
      </c>
    </row>
    <row r="8714" spans="1:9">
      <c r="A8714" s="6">
        <v>8713</v>
      </c>
      <c r="B8714" s="47" t="str">
        <f t="shared" si="544"/>
        <v>00002209</v>
      </c>
      <c r="C8714" s="50" t="str">
        <f>IFERROR(VLOOKUP(B8714,总表!A:B,2,0),"-")</f>
        <v>裤裙类</v>
      </c>
      <c r="D8714" s="51" t="str">
        <f t="shared" si="545"/>
        <v>裤裙类</v>
      </c>
      <c r="E8714" s="51" t="str">
        <f>IFERROR(VLOOKUP(B8714,总表!A:D,3,0),"-")</f>
        <v>圆点长裙</v>
      </c>
      <c r="F8714" s="51" t="str">
        <f t="shared" si="546"/>
        <v>圆点长裙</v>
      </c>
      <c r="H8714" s="6" t="str">
        <f>IF(IFERROR(VLOOKUP(B8714,总表!A:D,4,0),"露易")=0," ",IFERROR(VLOOKUP(B8714,总表!A:D,4,0),"-"))</f>
        <v>浅蓝色</v>
      </c>
      <c r="I8714" s="6" t="str">
        <f t="shared" si="547"/>
        <v>浅蓝色</v>
      </c>
    </row>
    <row r="8715" spans="1:9">
      <c r="A8715" s="6">
        <v>8714</v>
      </c>
      <c r="B8715" s="47" t="str">
        <f t="shared" si="544"/>
        <v>0000220A</v>
      </c>
      <c r="C8715" s="50" t="str">
        <f>IFERROR(VLOOKUP(B8715,总表!A:B,2,0),"-")</f>
        <v>裤裙类</v>
      </c>
      <c r="D8715" s="51" t="str">
        <f t="shared" si="545"/>
        <v>裤裙类</v>
      </c>
      <c r="E8715" s="6" t="str">
        <f>IFERROR(VLOOKUP(B8715,总表!A:D,3,0),"-")</f>
        <v>格纹长裙</v>
      </c>
      <c r="F8715" s="6" t="str">
        <f t="shared" si="546"/>
        <v>格纹长裙</v>
      </c>
      <c r="H8715" s="51" t="str">
        <f>IF(IFERROR(VLOOKUP(B8715,总表!A:D,4,0),"露易")=0," ",IFERROR(VLOOKUP(B8715,总表!A:D,4,0),"-"))</f>
        <v>绿色</v>
      </c>
      <c r="I8715" s="51" t="str">
        <f t="shared" si="547"/>
        <v>绿色</v>
      </c>
    </row>
    <row r="8716" spans="1:9">
      <c r="A8716" s="6">
        <v>8715</v>
      </c>
      <c r="B8716" s="47" t="str">
        <f t="shared" si="544"/>
        <v>0000220B</v>
      </c>
      <c r="C8716" s="50" t="str">
        <f>IFERROR(VLOOKUP(B8716,总表!A:B,2,0),"-")</f>
        <v>裤裙类</v>
      </c>
      <c r="D8716" s="51" t="str">
        <f t="shared" si="545"/>
        <v>裤裙类</v>
      </c>
      <c r="E8716" s="6" t="str">
        <f>IFERROR(VLOOKUP(B8716,总表!A:D,3,0),"-")</f>
        <v>格纹长裙</v>
      </c>
      <c r="F8716" s="6" t="str">
        <f t="shared" si="546"/>
        <v>格纹长裙</v>
      </c>
      <c r="H8716" s="51" t="str">
        <f>IF(IFERROR(VLOOKUP(B8716,总表!A:D,4,0),"露易")=0," ",IFERROR(VLOOKUP(B8716,总表!A:D,4,0),"-"))</f>
        <v>蓝色</v>
      </c>
      <c r="I8716" s="51" t="str">
        <f t="shared" si="547"/>
        <v>蓝色</v>
      </c>
    </row>
    <row r="8717" spans="1:9">
      <c r="A8717" s="6">
        <v>8716</v>
      </c>
      <c r="B8717" s="47" t="str">
        <f t="shared" si="544"/>
        <v>0000220C</v>
      </c>
      <c r="C8717" s="50" t="str">
        <f>IFERROR(VLOOKUP(B8717,总表!A:B,2,0),"-")</f>
        <v>裤裙类</v>
      </c>
      <c r="D8717" s="51" t="str">
        <f t="shared" si="545"/>
        <v>裤裙类</v>
      </c>
      <c r="E8717" s="6" t="str">
        <f>IFERROR(VLOOKUP(B8717,总表!A:D,3,0),"-")</f>
        <v>格纹长裙</v>
      </c>
      <c r="F8717" s="6" t="str">
        <f t="shared" si="546"/>
        <v>格纹长裙</v>
      </c>
      <c r="H8717" s="6" t="str">
        <f>IF(IFERROR(VLOOKUP(B8717,总表!A:D,4,0),"露易")=0," ",IFERROR(VLOOKUP(B8717,总表!A:D,4,0),"-"))</f>
        <v>米色</v>
      </c>
      <c r="I8717" s="6" t="str">
        <f t="shared" si="547"/>
        <v>米色</v>
      </c>
    </row>
    <row r="8718" spans="1:9">
      <c r="A8718" s="6">
        <v>8717</v>
      </c>
      <c r="B8718" s="47" t="str">
        <f t="shared" si="544"/>
        <v>0000220D</v>
      </c>
      <c r="C8718" s="50" t="str">
        <f>IFERROR(VLOOKUP(B8718,总表!A:B,2,0),"-")</f>
        <v>裤裙类</v>
      </c>
      <c r="D8718" s="51" t="str">
        <f t="shared" si="545"/>
        <v>裤裙类</v>
      </c>
      <c r="E8718" s="6" t="str">
        <f>IFERROR(VLOOKUP(B8718,总表!A:D,3,0),"-")</f>
        <v>三节裙</v>
      </c>
      <c r="F8718" s="6" t="str">
        <f t="shared" si="546"/>
        <v>三节裙</v>
      </c>
      <c r="H8718" s="6" t="str">
        <f>IF(IFERROR(VLOOKUP(B8718,总表!A:D,4,0),"露易")=0," ",IFERROR(VLOOKUP(B8718,总表!A:D,4,0),"-"))</f>
        <v>薄荷绿</v>
      </c>
      <c r="I8718" s="6" t="str">
        <f t="shared" si="547"/>
        <v>薄荷绿</v>
      </c>
    </row>
    <row r="8719" spans="1:9">
      <c r="A8719" s="6">
        <v>8718</v>
      </c>
      <c r="B8719" s="47" t="str">
        <f t="shared" si="544"/>
        <v>0000220E</v>
      </c>
      <c r="C8719" s="50" t="str">
        <f>IFERROR(VLOOKUP(B8719,总表!A:B,2,0),"-")</f>
        <v>裤裙类</v>
      </c>
      <c r="D8719" s="51" t="str">
        <f t="shared" si="545"/>
        <v>裤裙类</v>
      </c>
      <c r="E8719" s="6" t="str">
        <f>IFERROR(VLOOKUP(B8719,总表!A:D,3,0),"-")</f>
        <v>三节裙</v>
      </c>
      <c r="F8719" s="6" t="str">
        <f t="shared" si="546"/>
        <v>三节裙</v>
      </c>
      <c r="H8719" s="6" t="str">
        <f>IF(IFERROR(VLOOKUP(B8719,总表!A:D,4,0),"露易")=0," ",IFERROR(VLOOKUP(B8719,总表!A:D,4,0),"-"))</f>
        <v>卡其色</v>
      </c>
      <c r="I8719" s="6" t="str">
        <f t="shared" si="547"/>
        <v>卡其色</v>
      </c>
    </row>
    <row r="8720" spans="1:9">
      <c r="A8720" s="6">
        <v>8719</v>
      </c>
      <c r="B8720" s="47" t="str">
        <f t="shared" si="544"/>
        <v>0000220F</v>
      </c>
      <c r="C8720" s="50" t="str">
        <f>IFERROR(VLOOKUP(B8720,总表!A:B,2,0),"-")</f>
        <v>裤裙类</v>
      </c>
      <c r="D8720" s="51" t="str">
        <f t="shared" si="545"/>
        <v>裤裙类</v>
      </c>
      <c r="E8720" s="6" t="str">
        <f>IFERROR(VLOOKUP(B8720,总表!A:D,3,0),"-")</f>
        <v>三节裙</v>
      </c>
      <c r="F8720" s="6" t="str">
        <f t="shared" si="546"/>
        <v>三节裙</v>
      </c>
      <c r="H8720" s="6" t="str">
        <f>IF(IFERROR(VLOOKUP(B8720,总表!A:D,4,0),"露易")=0," ",IFERROR(VLOOKUP(B8720,总表!A:D,4,0),"-"))</f>
        <v>黄色</v>
      </c>
      <c r="I8720" s="6" t="str">
        <f t="shared" si="547"/>
        <v>黄色</v>
      </c>
    </row>
    <row r="8721" spans="1:9">
      <c r="A8721" s="6">
        <v>8720</v>
      </c>
      <c r="B8721" s="47" t="str">
        <f t="shared" si="544"/>
        <v>00002210</v>
      </c>
      <c r="C8721" s="50" t="str">
        <f>IFERROR(VLOOKUP(B8721,总表!A:B,2,0),"-")</f>
        <v>裤裙类</v>
      </c>
      <c r="D8721" s="51" t="str">
        <f t="shared" si="545"/>
        <v>裤裙类</v>
      </c>
      <c r="E8721" s="6" t="str">
        <f>IFERROR(VLOOKUP(B8721,总表!A:D,3,0),"-")</f>
        <v>三节裙</v>
      </c>
      <c r="F8721" s="6" t="str">
        <f t="shared" si="546"/>
        <v>三节裙</v>
      </c>
      <c r="H8721" s="51" t="str">
        <f>IF(IFERROR(VLOOKUP(B8721,总表!A:D,4,0),"露易")=0," ",IFERROR(VLOOKUP(B8721,总表!A:D,4,0),"-"))</f>
        <v>蓝色</v>
      </c>
      <c r="I8721" s="51" t="str">
        <f t="shared" si="547"/>
        <v>蓝色</v>
      </c>
    </row>
    <row r="8722" spans="1:9">
      <c r="A8722" s="6">
        <v>8721</v>
      </c>
      <c r="B8722" s="47" t="str">
        <f t="shared" si="544"/>
        <v>00002211</v>
      </c>
      <c r="C8722" s="50" t="str">
        <f>IFERROR(VLOOKUP(B8722,总表!A:B,2,0),"-")</f>
        <v>裤裙类</v>
      </c>
      <c r="D8722" s="51" t="str">
        <f t="shared" si="545"/>
        <v>裤裙类</v>
      </c>
      <c r="E8722" s="6" t="str">
        <f>IFERROR(VLOOKUP(B8722,总表!A:D,3,0),"-")</f>
        <v>系带裹裙</v>
      </c>
      <c r="F8722" s="6" t="str">
        <f t="shared" si="546"/>
        <v>系带裹裙</v>
      </c>
      <c r="H8722" s="51" t="str">
        <f>IF(IFERROR(VLOOKUP(B8722,总表!A:D,4,0),"露易")=0," ",IFERROR(VLOOKUP(B8722,总表!A:D,4,0),"-"))</f>
        <v>红色</v>
      </c>
      <c r="I8722" s="51" t="str">
        <f t="shared" si="547"/>
        <v>红色</v>
      </c>
    </row>
    <row r="8723" spans="1:9">
      <c r="A8723" s="6">
        <v>8722</v>
      </c>
      <c r="B8723" s="47" t="str">
        <f t="shared" si="544"/>
        <v>00002212</v>
      </c>
      <c r="C8723" s="50" t="str">
        <f>IFERROR(VLOOKUP(B8723,总表!A:B,2,0),"-")</f>
        <v>裤裙类</v>
      </c>
      <c r="D8723" s="51" t="str">
        <f t="shared" si="545"/>
        <v>裤裙类</v>
      </c>
      <c r="E8723" s="6" t="str">
        <f>IFERROR(VLOOKUP(B8723,总表!A:D,3,0),"-")</f>
        <v>系带裹裙</v>
      </c>
      <c r="F8723" s="6" t="str">
        <f t="shared" si="546"/>
        <v>系带裹裙</v>
      </c>
      <c r="H8723" s="51" t="str">
        <f>IF(IFERROR(VLOOKUP(B8723,总表!A:D,4,0),"露易")=0," ",IFERROR(VLOOKUP(B8723,总表!A:D,4,0),"-"))</f>
        <v>绿色</v>
      </c>
      <c r="I8723" s="51" t="str">
        <f t="shared" si="547"/>
        <v>绿色</v>
      </c>
    </row>
    <row r="8724" spans="1:9">
      <c r="A8724" s="6">
        <v>8723</v>
      </c>
      <c r="B8724" s="47" t="str">
        <f t="shared" si="544"/>
        <v>00002213</v>
      </c>
      <c r="C8724" s="50" t="str">
        <f>IFERROR(VLOOKUP(B8724,总表!A:B,2,0),"-")</f>
        <v>裤裙类</v>
      </c>
      <c r="D8724" s="51" t="str">
        <f t="shared" si="545"/>
        <v>裤裙类</v>
      </c>
      <c r="E8724" s="6" t="str">
        <f>IFERROR(VLOOKUP(B8724,总表!A:D,3,0),"-")</f>
        <v>系带裹裙</v>
      </c>
      <c r="F8724" s="6" t="str">
        <f t="shared" si="546"/>
        <v>系带裹裙</v>
      </c>
      <c r="H8724" s="51" t="str">
        <f>IF(IFERROR(VLOOKUP(B8724,总表!A:D,4,0),"露易")=0," ",IFERROR(VLOOKUP(B8724,总表!A:D,4,0),"-"))</f>
        <v>蓝色</v>
      </c>
      <c r="I8724" s="51" t="str">
        <f t="shared" si="547"/>
        <v>蓝色</v>
      </c>
    </row>
    <row r="8725" spans="1:9">
      <c r="A8725" s="6">
        <v>8724</v>
      </c>
      <c r="B8725" s="47" t="str">
        <f t="shared" si="544"/>
        <v>00002214</v>
      </c>
      <c r="C8725" s="50" t="str">
        <f>IFERROR(VLOOKUP(B8725,总表!A:B,2,0),"-")</f>
        <v>裤裙类</v>
      </c>
      <c r="D8725" s="51" t="str">
        <f t="shared" si="545"/>
        <v>裤裙类</v>
      </c>
      <c r="E8725" s="6" t="str">
        <f>IFERROR(VLOOKUP(B8725,总表!A:D,3,0),"-")</f>
        <v>棉质长裙</v>
      </c>
      <c r="F8725" s="6" t="str">
        <f t="shared" si="546"/>
        <v>棉质长裙</v>
      </c>
      <c r="H8725" s="6" t="str">
        <f>IF(IFERROR(VLOOKUP(B8725,总表!A:D,4,0),"露易")=0," ",IFERROR(VLOOKUP(B8725,总表!A:D,4,0),"-"))</f>
        <v>灰色</v>
      </c>
      <c r="I8725" s="6" t="str">
        <f t="shared" si="547"/>
        <v>灰色</v>
      </c>
    </row>
    <row r="8726" spans="1:9">
      <c r="A8726" s="6">
        <v>8725</v>
      </c>
      <c r="B8726" s="47" t="str">
        <f t="shared" si="544"/>
        <v>00002215</v>
      </c>
      <c r="C8726" s="50" t="str">
        <f>IFERROR(VLOOKUP(B8726,总表!A:B,2,0),"-")</f>
        <v>裤裙类</v>
      </c>
      <c r="D8726" s="51" t="str">
        <f t="shared" si="545"/>
        <v>裤裙类</v>
      </c>
      <c r="E8726" s="6" t="str">
        <f>IFERROR(VLOOKUP(B8726,总表!A:D,3,0),"-")</f>
        <v>棉质长裙</v>
      </c>
      <c r="F8726" s="6" t="str">
        <f t="shared" si="546"/>
        <v>棉质长裙</v>
      </c>
      <c r="H8726" s="51" t="str">
        <f>IF(IFERROR(VLOOKUP(B8726,总表!A:D,4,0),"露易")=0," ",IFERROR(VLOOKUP(B8726,总表!A:D,4,0),"-"))</f>
        <v>绿色</v>
      </c>
      <c r="I8726" s="51" t="str">
        <f t="shared" si="547"/>
        <v>绿色</v>
      </c>
    </row>
    <row r="8727" spans="1:9">
      <c r="A8727" s="6">
        <v>8726</v>
      </c>
      <c r="B8727" s="47" t="str">
        <f t="shared" si="544"/>
        <v>00002216</v>
      </c>
      <c r="C8727" s="50" t="str">
        <f>IFERROR(VLOOKUP(B8727,总表!A:B,2,0),"-")</f>
        <v>裤裙类</v>
      </c>
      <c r="D8727" s="51" t="str">
        <f t="shared" si="545"/>
        <v>裤裙类</v>
      </c>
      <c r="E8727" s="6" t="str">
        <f>IFERROR(VLOOKUP(B8727,总表!A:D,3,0),"-")</f>
        <v>棉质长裙</v>
      </c>
      <c r="F8727" s="6" t="str">
        <f t="shared" si="546"/>
        <v>棉质长裙</v>
      </c>
      <c r="H8727" s="6" t="str">
        <f>IF(IFERROR(VLOOKUP(B8727,总表!A:D,4,0),"露易")=0," ",IFERROR(VLOOKUP(B8727,总表!A:D,4,0),"-"))</f>
        <v>紫色</v>
      </c>
      <c r="I8727" s="6" t="str">
        <f t="shared" si="547"/>
        <v>紫色</v>
      </c>
    </row>
    <row r="8728" spans="1:9">
      <c r="A8728" s="6">
        <v>8727</v>
      </c>
      <c r="B8728" s="47" t="str">
        <f t="shared" si="544"/>
        <v>00002217</v>
      </c>
      <c r="C8728" s="50" t="str">
        <f>IFERROR(VLOOKUP(B8728,总表!A:B,2,0),"-")</f>
        <v>裤裙类</v>
      </c>
      <c r="D8728" s="51" t="str">
        <f t="shared" si="545"/>
        <v>裤裙类</v>
      </c>
      <c r="E8728" s="6" t="str">
        <f>IFERROR(VLOOKUP(B8728,总表!A:D,3,0),"-")</f>
        <v>前排扣荷叶边裙</v>
      </c>
      <c r="F8728" s="6" t="str">
        <f t="shared" si="546"/>
        <v>前排扣荷叶边裙</v>
      </c>
      <c r="H8728" s="6" t="str">
        <f>IF(IFERROR(VLOOKUP(B8728,总表!A:D,4,0),"露易")=0," ",IFERROR(VLOOKUP(B8728,总表!A:D,4,0),"-"))</f>
        <v>白色</v>
      </c>
      <c r="I8728" s="6" t="str">
        <f t="shared" si="547"/>
        <v>白色</v>
      </c>
    </row>
    <row r="8729" spans="1:9">
      <c r="A8729" s="6">
        <v>8728</v>
      </c>
      <c r="B8729" s="47" t="str">
        <f t="shared" si="544"/>
        <v>00002218</v>
      </c>
      <c r="C8729" s="50" t="str">
        <f>IFERROR(VLOOKUP(B8729,总表!A:B,2,0),"-")</f>
        <v>裤裙类</v>
      </c>
      <c r="D8729" s="51" t="str">
        <f t="shared" si="545"/>
        <v>裤裙类</v>
      </c>
      <c r="E8729" s="6" t="str">
        <f>IFERROR(VLOOKUP(B8729,总表!A:D,3,0),"-")</f>
        <v>前排扣荷叶边裙</v>
      </c>
      <c r="F8729" s="6" t="str">
        <f t="shared" si="546"/>
        <v>前排扣荷叶边裙</v>
      </c>
      <c r="H8729" s="6" t="str">
        <f>IF(IFERROR(VLOOKUP(B8729,总表!A:D,4,0),"露易")=0," ",IFERROR(VLOOKUP(B8729,总表!A:D,4,0),"-"))</f>
        <v>粉红</v>
      </c>
      <c r="I8729" s="6" t="str">
        <f t="shared" si="547"/>
        <v>粉红</v>
      </c>
    </row>
    <row r="8730" spans="1:9">
      <c r="A8730" s="6">
        <v>8729</v>
      </c>
      <c r="B8730" s="47" t="str">
        <f t="shared" si="544"/>
        <v>00002219</v>
      </c>
      <c r="C8730" s="50" t="str">
        <f>IFERROR(VLOOKUP(B8730,总表!A:B,2,0),"-")</f>
        <v>裤裙类</v>
      </c>
      <c r="D8730" s="51" t="str">
        <f t="shared" si="545"/>
        <v>裤裙类</v>
      </c>
      <c r="E8730" s="6" t="str">
        <f>IFERROR(VLOOKUP(B8730,总表!A:D,3,0),"-")</f>
        <v>前排扣荷叶边裙</v>
      </c>
      <c r="F8730" s="6" t="str">
        <f t="shared" si="546"/>
        <v>前排扣荷叶边裙</v>
      </c>
      <c r="H8730" s="51" t="str">
        <f>IF(IFERROR(VLOOKUP(B8730,总表!A:D,4,0),"露易")=0," ",IFERROR(VLOOKUP(B8730,总表!A:D,4,0),"-"))</f>
        <v>绿色</v>
      </c>
      <c r="I8730" s="51" t="str">
        <f t="shared" si="547"/>
        <v>绿色</v>
      </c>
    </row>
    <row r="8731" spans="1:9">
      <c r="A8731" s="6">
        <v>8730</v>
      </c>
      <c r="B8731" s="47" t="str">
        <f t="shared" si="544"/>
        <v>0000221A</v>
      </c>
      <c r="C8731" s="50" t="str">
        <f>IFERROR(VLOOKUP(B8731,总表!A:B,2,0),"-")</f>
        <v>裤裙类</v>
      </c>
      <c r="D8731" s="51" t="str">
        <f t="shared" si="545"/>
        <v>裤裙类</v>
      </c>
      <c r="E8731" s="6" t="str">
        <f>IFERROR(VLOOKUP(B8731,总表!A:D,3,0),"-")</f>
        <v>前排扣荷叶边裙</v>
      </c>
      <c r="F8731" s="6" t="str">
        <f t="shared" si="546"/>
        <v>前排扣荷叶边裙</v>
      </c>
      <c r="H8731" s="6" t="str">
        <f>IF(IFERROR(VLOOKUP(B8731,总表!A:D,4,0),"露易")=0," ",IFERROR(VLOOKUP(B8731,总表!A:D,4,0),"-"))</f>
        <v>紫色</v>
      </c>
      <c r="I8731" s="6" t="str">
        <f t="shared" si="547"/>
        <v>紫色</v>
      </c>
    </row>
    <row r="8732" spans="1:9">
      <c r="A8732" s="6">
        <v>8731</v>
      </c>
      <c r="B8732" s="47" t="str">
        <f t="shared" si="544"/>
        <v>0000221B</v>
      </c>
      <c r="C8732" s="50" t="str">
        <f>IFERROR(VLOOKUP(B8732,总表!A:B,2,0),"-")</f>
        <v>裤裙类</v>
      </c>
      <c r="D8732" s="51" t="str">
        <f t="shared" si="545"/>
        <v>裤裙类</v>
      </c>
      <c r="E8732" s="51" t="str">
        <f>IFERROR(VLOOKUP(B8732,总表!A:D,3,0),"-")</f>
        <v>纽扣裹裙</v>
      </c>
      <c r="F8732" s="51" t="str">
        <f t="shared" si="546"/>
        <v>纽扣裹裙</v>
      </c>
      <c r="H8732" s="51" t="str">
        <f>IF(IFERROR(VLOOKUP(B8732,总表!A:D,4,0),"露易")=0," ",IFERROR(VLOOKUP(B8732,总表!A:D,4,0),"-"))</f>
        <v>蓝色</v>
      </c>
      <c r="I8732" s="51" t="str">
        <f t="shared" si="547"/>
        <v>蓝色</v>
      </c>
    </row>
    <row r="8733" spans="1:9">
      <c r="A8733" s="6">
        <v>8732</v>
      </c>
      <c r="B8733" s="47" t="str">
        <f t="shared" si="544"/>
        <v>0000221C</v>
      </c>
      <c r="C8733" s="50" t="str">
        <f>IFERROR(VLOOKUP(B8733,总表!A:B,2,0),"-")</f>
        <v>裤裙类</v>
      </c>
      <c r="D8733" s="51" t="str">
        <f t="shared" si="545"/>
        <v>裤裙类</v>
      </c>
      <c r="E8733" s="51" t="str">
        <f>IFERROR(VLOOKUP(B8733,总表!A:D,3,0),"-")</f>
        <v>纽扣裹裙</v>
      </c>
      <c r="F8733" s="51" t="str">
        <f t="shared" si="546"/>
        <v>纽扣裹裙</v>
      </c>
      <c r="H8733" s="6" t="str">
        <f>IF(IFERROR(VLOOKUP(B8733,总表!A:D,4,0),"露易")=0," ",IFERROR(VLOOKUP(B8733,总表!A:D,4,0),"-"))</f>
        <v>橘色</v>
      </c>
      <c r="I8733" s="6" t="str">
        <f t="shared" si="547"/>
        <v>橘色</v>
      </c>
    </row>
    <row r="8734" spans="1:9">
      <c r="A8734" s="6">
        <v>8733</v>
      </c>
      <c r="B8734" s="47" t="str">
        <f t="shared" si="544"/>
        <v>0000221D</v>
      </c>
      <c r="C8734" s="50" t="str">
        <f>IFERROR(VLOOKUP(B8734,总表!A:B,2,0),"-")</f>
        <v>裤裙类</v>
      </c>
      <c r="D8734" s="51" t="str">
        <f t="shared" si="545"/>
        <v>裤裙类</v>
      </c>
      <c r="E8734" s="51" t="str">
        <f>IFERROR(VLOOKUP(B8734,总表!A:D,3,0),"-")</f>
        <v>纽扣裹裙</v>
      </c>
      <c r="F8734" s="51" t="str">
        <f t="shared" si="546"/>
        <v>纽扣裹裙</v>
      </c>
      <c r="H8734" s="6" t="str">
        <f>IF(IFERROR(VLOOKUP(B8734,总表!A:D,4,0),"露易")=0," ",IFERROR(VLOOKUP(B8734,总表!A:D,4,0),"-"))</f>
        <v>粉红</v>
      </c>
      <c r="I8734" s="6" t="str">
        <f t="shared" si="547"/>
        <v>粉红</v>
      </c>
    </row>
    <row r="8735" spans="1:9">
      <c r="A8735" s="6">
        <v>8734</v>
      </c>
      <c r="B8735" s="47" t="str">
        <f t="shared" si="544"/>
        <v>0000221E</v>
      </c>
      <c r="C8735" s="50" t="str">
        <f>IFERROR(VLOOKUP(B8735,总表!A:B,2,0),"-")</f>
        <v>裤裙类</v>
      </c>
      <c r="D8735" s="51" t="str">
        <f t="shared" si="545"/>
        <v>裤裙类</v>
      </c>
      <c r="E8735" s="51" t="str">
        <f>IFERROR(VLOOKUP(B8735,总表!A:D,3,0),"-")</f>
        <v>纽扣裹裙</v>
      </c>
      <c r="F8735" s="51" t="str">
        <f t="shared" si="546"/>
        <v>纽扣裹裙</v>
      </c>
      <c r="H8735" s="51" t="str">
        <f>IF(IFERROR(VLOOKUP(B8735,总表!A:D,4,0),"露易")=0," ",IFERROR(VLOOKUP(B8735,总表!A:D,4,0),"-"))</f>
        <v>绿色</v>
      </c>
      <c r="I8735" s="51" t="str">
        <f t="shared" si="547"/>
        <v>绿色</v>
      </c>
    </row>
    <row r="8736" spans="1:9">
      <c r="A8736" s="6">
        <v>8735</v>
      </c>
      <c r="B8736" s="47" t="str">
        <f t="shared" si="544"/>
        <v>0000221F</v>
      </c>
      <c r="C8736" s="50" t="str">
        <f>IFERROR(VLOOKUP(B8736,总表!A:B,2,0),"-")</f>
        <v>裤裙类</v>
      </c>
      <c r="D8736" s="51" t="str">
        <f t="shared" si="545"/>
        <v>裤裙类</v>
      </c>
      <c r="E8736" s="51" t="str">
        <f>IFERROR(VLOOKUP(B8736,总表!A:D,3,0),"-")</f>
        <v>纽扣裹裙</v>
      </c>
      <c r="F8736" s="51" t="str">
        <f t="shared" si="546"/>
        <v>纽扣裹裙</v>
      </c>
      <c r="H8736" s="6" t="str">
        <f>IF(IFERROR(VLOOKUP(B8736,总表!A:D,4,0),"露易")=0," ",IFERROR(VLOOKUP(B8736,总表!A:D,4,0),"-"))</f>
        <v>紫色</v>
      </c>
      <c r="I8736" s="6" t="str">
        <f t="shared" si="547"/>
        <v>紫色</v>
      </c>
    </row>
    <row r="8737" spans="1:9">
      <c r="A8737" s="6">
        <v>8736</v>
      </c>
      <c r="B8737" s="47" t="str">
        <f t="shared" si="544"/>
        <v>00002220</v>
      </c>
      <c r="C8737" s="50" t="str">
        <f>IFERROR(VLOOKUP(B8737,总表!A:B,2,0),"-")</f>
        <v>裤裙类</v>
      </c>
      <c r="D8737" s="51" t="str">
        <f t="shared" si="545"/>
        <v>裤裙类</v>
      </c>
      <c r="E8737" s="6" t="str">
        <f>IFERROR(VLOOKUP(B8737,总表!A:D,3,0),"-")</f>
        <v>花朵图案刺绣裙</v>
      </c>
      <c r="F8737" s="6" t="str">
        <f t="shared" si="546"/>
        <v>花朵图案刺绣裙</v>
      </c>
      <c r="H8737" s="51" t="str">
        <f>IF(IFERROR(VLOOKUP(B8737,总表!A:D,4,0),"露易")=0," ",IFERROR(VLOOKUP(B8737,总表!A:D,4,0),"-"))</f>
        <v>蓝色</v>
      </c>
      <c r="I8737" s="51" t="str">
        <f t="shared" si="547"/>
        <v>蓝色</v>
      </c>
    </row>
    <row r="8738" spans="1:9">
      <c r="A8738" s="6">
        <v>8737</v>
      </c>
      <c r="B8738" s="47" t="str">
        <f t="shared" si="544"/>
        <v>00002221</v>
      </c>
      <c r="C8738" s="50" t="str">
        <f>IFERROR(VLOOKUP(B8738,总表!A:B,2,0),"-")</f>
        <v>裤裙类</v>
      </c>
      <c r="D8738" s="51" t="str">
        <f t="shared" si="545"/>
        <v>裤裙类</v>
      </c>
      <c r="E8738" s="6" t="str">
        <f>IFERROR(VLOOKUP(B8738,总表!A:D,3,0),"-")</f>
        <v>花朵图案刺绣裙</v>
      </c>
      <c r="F8738" s="6" t="str">
        <f t="shared" si="546"/>
        <v>花朵图案刺绣裙</v>
      </c>
      <c r="H8738" s="6" t="str">
        <f>IF(IFERROR(VLOOKUP(B8738,总表!A:D,4,0),"露易")=0," ",IFERROR(VLOOKUP(B8738,总表!A:D,4,0),"-"))</f>
        <v>酒红色</v>
      </c>
      <c r="I8738" s="6" t="str">
        <f t="shared" si="547"/>
        <v>酒红色</v>
      </c>
    </row>
    <row r="8739" spans="1:9">
      <c r="A8739" s="6">
        <v>8738</v>
      </c>
      <c r="B8739" s="47" t="str">
        <f t="shared" si="544"/>
        <v>00002222</v>
      </c>
      <c r="C8739" s="50" t="str">
        <f>IFERROR(VLOOKUP(B8739,总表!A:B,2,0),"-")</f>
        <v>裤裙类</v>
      </c>
      <c r="D8739" s="51" t="str">
        <f t="shared" si="545"/>
        <v>裤裙类</v>
      </c>
      <c r="E8739" s="6" t="str">
        <f>IFERROR(VLOOKUP(B8739,总表!A:D,3,0),"-")</f>
        <v>几何图案刺绣裙</v>
      </c>
      <c r="F8739" s="6" t="str">
        <f t="shared" si="546"/>
        <v>几何图案刺绣裙</v>
      </c>
      <c r="H8739" s="51" t="str">
        <f>IF(IFERROR(VLOOKUP(B8739,总表!A:D,4,0),"露易")=0," ",IFERROR(VLOOKUP(B8739,总表!A:D,4,0),"-"))</f>
        <v>绿色</v>
      </c>
      <c r="I8739" s="51" t="str">
        <f t="shared" si="547"/>
        <v>绿色</v>
      </c>
    </row>
    <row r="8740" spans="1:9">
      <c r="A8740" s="6">
        <v>8739</v>
      </c>
      <c r="B8740" s="47" t="str">
        <f t="shared" si="544"/>
        <v>00002223</v>
      </c>
      <c r="C8740" s="50" t="str">
        <f>IFERROR(VLOOKUP(B8740,总表!A:B,2,0),"-")</f>
        <v>裤裙类</v>
      </c>
      <c r="D8740" s="51" t="str">
        <f t="shared" si="545"/>
        <v>裤裙类</v>
      </c>
      <c r="E8740" s="6" t="str">
        <f>IFERROR(VLOOKUP(B8740,总表!A:D,3,0),"-")</f>
        <v>几何图案刺绣裙</v>
      </c>
      <c r="F8740" s="6" t="str">
        <f t="shared" si="546"/>
        <v>几何图案刺绣裙</v>
      </c>
      <c r="H8740" s="51" t="str">
        <f>IF(IFERROR(VLOOKUP(B8740,总表!A:D,4,0),"露易")=0," ",IFERROR(VLOOKUP(B8740,总表!A:D,4,0),"-"))</f>
        <v>红色</v>
      </c>
      <c r="I8740" s="51" t="str">
        <f t="shared" si="547"/>
        <v>红色</v>
      </c>
    </row>
    <row r="8741" spans="1:9">
      <c r="A8741" s="6">
        <v>8740</v>
      </c>
      <c r="B8741" s="47" t="str">
        <f t="shared" si="544"/>
        <v>00002224</v>
      </c>
      <c r="C8741" s="50" t="str">
        <f>IFERROR(VLOOKUP(B8741,总表!A:B,2,0),"-")</f>
        <v>裤裙类</v>
      </c>
      <c r="D8741" s="51" t="str">
        <f t="shared" si="545"/>
        <v>裤裙类</v>
      </c>
      <c r="E8741" s="6" t="str">
        <f>IFERROR(VLOOKUP(B8741,总表!A:D,3,0),"-")</f>
        <v>拼布裙</v>
      </c>
      <c r="F8741" s="6" t="str">
        <f t="shared" si="546"/>
        <v>拼布裙</v>
      </c>
      <c r="H8741" s="51" t="str">
        <f>IF(IFERROR(VLOOKUP(B8741,总表!A:D,4,0),"露易")=0," ",IFERROR(VLOOKUP(B8741,总表!A:D,4,0),"-"))</f>
        <v>红色</v>
      </c>
      <c r="I8741" s="51" t="str">
        <f t="shared" si="547"/>
        <v>红色</v>
      </c>
    </row>
    <row r="8742" spans="1:9">
      <c r="A8742" s="6">
        <v>8741</v>
      </c>
      <c r="B8742" s="47" t="str">
        <f t="shared" si="544"/>
        <v>00002225</v>
      </c>
      <c r="C8742" s="50" t="str">
        <f>IFERROR(VLOOKUP(B8742,总表!A:B,2,0),"-")</f>
        <v>裤裙类</v>
      </c>
      <c r="D8742" s="51" t="str">
        <f t="shared" si="545"/>
        <v>裤裙类</v>
      </c>
      <c r="E8742" s="6" t="str">
        <f>IFERROR(VLOOKUP(B8742,总表!A:D,3,0),"-")</f>
        <v>拼布裙</v>
      </c>
      <c r="F8742" s="6" t="str">
        <f t="shared" si="546"/>
        <v>拼布裙</v>
      </c>
      <c r="H8742" s="6" t="str">
        <f>IF(IFERROR(VLOOKUP(B8742,总表!A:D,4,0),"露易")=0," ",IFERROR(VLOOKUP(B8742,总表!A:D,4,0),"-"))</f>
        <v>黄色</v>
      </c>
      <c r="I8742" s="6" t="str">
        <f t="shared" si="547"/>
        <v>黄色</v>
      </c>
    </row>
    <row r="8743" spans="1:9">
      <c r="A8743" s="6">
        <v>8742</v>
      </c>
      <c r="B8743" s="47" t="str">
        <f t="shared" si="544"/>
        <v>00002226</v>
      </c>
      <c r="C8743" s="50" t="str">
        <f>IFERROR(VLOOKUP(B8743,总表!A:B,2,0),"-")</f>
        <v>裤裙类</v>
      </c>
      <c r="D8743" s="51" t="str">
        <f t="shared" si="545"/>
        <v>裤裙类</v>
      </c>
      <c r="E8743" s="6" t="str">
        <f>IFERROR(VLOOKUP(B8743,总表!A:D,3,0),"-")</f>
        <v>拼布裙</v>
      </c>
      <c r="F8743" s="6" t="str">
        <f t="shared" si="546"/>
        <v>拼布裙</v>
      </c>
      <c r="H8743" s="51" t="str">
        <f>IF(IFERROR(VLOOKUP(B8743,总表!A:D,4,0),"露易")=0," ",IFERROR(VLOOKUP(B8743,总表!A:D,4,0),"-"))</f>
        <v>绿色</v>
      </c>
      <c r="I8743" s="51" t="str">
        <f t="shared" si="547"/>
        <v>绿色</v>
      </c>
    </row>
    <row r="8744" spans="1:9">
      <c r="A8744" s="6">
        <v>8743</v>
      </c>
      <c r="B8744" s="47" t="str">
        <f t="shared" si="544"/>
        <v>00002227</v>
      </c>
      <c r="C8744" s="50" t="str">
        <f>IFERROR(VLOOKUP(B8744,总表!A:B,2,0),"-")</f>
        <v>裤裙类</v>
      </c>
      <c r="D8744" s="51" t="str">
        <f t="shared" si="545"/>
        <v>裤裙类</v>
      </c>
      <c r="E8744" s="6" t="str">
        <f>IFERROR(VLOOKUP(B8744,总表!A:D,3,0),"-")</f>
        <v>墨西哥传统裙子</v>
      </c>
      <c r="F8744" s="6" t="str">
        <f t="shared" si="546"/>
        <v>墨西哥传统裙子</v>
      </c>
      <c r="H8744" s="51" t="str">
        <f>IF(IFERROR(VLOOKUP(B8744,总表!A:D,4,0),"露易")=0," ",IFERROR(VLOOKUP(B8744,总表!A:D,4,0),"-"))</f>
        <v>蓝色</v>
      </c>
      <c r="I8744" s="51" t="str">
        <f t="shared" si="547"/>
        <v>蓝色</v>
      </c>
    </row>
    <row r="8745" spans="1:9">
      <c r="A8745" s="6">
        <v>8744</v>
      </c>
      <c r="B8745" s="47" t="str">
        <f t="shared" si="544"/>
        <v>00002228</v>
      </c>
      <c r="C8745" s="50" t="str">
        <f>IFERROR(VLOOKUP(B8745,总表!A:B,2,0),"-")</f>
        <v>裤裙类</v>
      </c>
      <c r="D8745" s="51" t="str">
        <f t="shared" si="545"/>
        <v>裤裙类</v>
      </c>
      <c r="E8745" s="6" t="str">
        <f>IFERROR(VLOOKUP(B8745,总表!A:D,3,0),"-")</f>
        <v>墨西哥传统裙子</v>
      </c>
      <c r="F8745" s="6" t="str">
        <f t="shared" si="546"/>
        <v>墨西哥传统裙子</v>
      </c>
      <c r="H8745" s="6" t="str">
        <f>IF(IFERROR(VLOOKUP(B8745,总表!A:D,4,0),"露易")=0," ",IFERROR(VLOOKUP(B8745,总表!A:D,4,0),"-"))</f>
        <v>粉红</v>
      </c>
      <c r="I8745" s="6" t="str">
        <f t="shared" si="547"/>
        <v>粉红</v>
      </c>
    </row>
    <row r="8746" spans="1:9">
      <c r="A8746" s="6">
        <v>8745</v>
      </c>
      <c r="B8746" s="47" t="str">
        <f t="shared" si="544"/>
        <v>00002229</v>
      </c>
      <c r="C8746" s="50" t="str">
        <f>IFERROR(VLOOKUP(B8746,总表!A:B,2,0),"-")</f>
        <v>裤裙类</v>
      </c>
      <c r="D8746" s="51" t="str">
        <f t="shared" si="545"/>
        <v>裤裙类</v>
      </c>
      <c r="E8746" s="6" t="str">
        <f>IFERROR(VLOOKUP(B8746,总表!A:D,3,0),"-")</f>
        <v>墨西哥传统裙子</v>
      </c>
      <c r="F8746" s="6" t="str">
        <f t="shared" si="546"/>
        <v>墨西哥传统裙子</v>
      </c>
      <c r="H8746" s="51" t="str">
        <f>IF(IFERROR(VLOOKUP(B8746,总表!A:D,4,0),"露易")=0," ",IFERROR(VLOOKUP(B8746,总表!A:D,4,0),"-"))</f>
        <v>绿色</v>
      </c>
      <c r="I8746" s="51" t="str">
        <f t="shared" si="547"/>
        <v>绿色</v>
      </c>
    </row>
    <row r="8747" spans="1:9">
      <c r="A8747" s="6">
        <v>8746</v>
      </c>
      <c r="B8747" s="47" t="str">
        <f t="shared" si="544"/>
        <v>0000222A</v>
      </c>
      <c r="C8747" s="50" t="str">
        <f>IFERROR(VLOOKUP(B8747,总表!A:B,2,0),"-")</f>
        <v>裤裙类</v>
      </c>
      <c r="D8747" s="51" t="str">
        <f t="shared" si="545"/>
        <v>裤裙类</v>
      </c>
      <c r="E8747" s="6" t="str">
        <f>IFERROR(VLOOKUP(B8747,总表!A:D,3,0),"-")</f>
        <v>墨西哥传统裙子</v>
      </c>
      <c r="F8747" s="6" t="str">
        <f t="shared" si="546"/>
        <v>墨西哥传统裙子</v>
      </c>
      <c r="H8747" s="6" t="str">
        <f>IF(IFERROR(VLOOKUP(B8747,总表!A:D,4,0),"露易")=0," ",IFERROR(VLOOKUP(B8747,总表!A:D,4,0),"-"))</f>
        <v>橘色</v>
      </c>
      <c r="I8747" s="6" t="str">
        <f t="shared" si="547"/>
        <v>橘色</v>
      </c>
    </row>
    <row r="8748" spans="1:9">
      <c r="A8748" s="6">
        <v>8747</v>
      </c>
      <c r="B8748" s="47" t="str">
        <f t="shared" si="544"/>
        <v>0000222B</v>
      </c>
      <c r="C8748" s="50" t="str">
        <f>IFERROR(VLOOKUP(B8748,总表!A:B,2,0),"-")</f>
        <v>裤裙类</v>
      </c>
      <c r="D8748" s="51" t="str">
        <f t="shared" si="545"/>
        <v>裤裙类</v>
      </c>
      <c r="E8748" s="6" t="str">
        <f>IFERROR(VLOOKUP(B8748,总表!A:D,3,0),"-")</f>
        <v>危地马拉传统裙子</v>
      </c>
      <c r="F8748" s="6" t="str">
        <f t="shared" si="546"/>
        <v>危地马拉传统裙子</v>
      </c>
      <c r="H8748" s="6" t="str">
        <f>IF(IFERROR(VLOOKUP(B8748,总表!A:D,4,0),"露易")=0," ",IFERROR(VLOOKUP(B8748,总表!A:D,4,0),"-"))</f>
        <v>品红色</v>
      </c>
      <c r="I8748" s="6" t="str">
        <f t="shared" si="547"/>
        <v>品红色</v>
      </c>
    </row>
    <row r="8749" spans="1:9">
      <c r="A8749" s="6">
        <v>8748</v>
      </c>
      <c r="B8749" s="47" t="str">
        <f t="shared" si="544"/>
        <v>0000222C</v>
      </c>
      <c r="C8749" s="50" t="str">
        <f>IFERROR(VLOOKUP(B8749,总表!A:B,2,0),"-")</f>
        <v>裤裙类</v>
      </c>
      <c r="D8749" s="51" t="str">
        <f t="shared" si="545"/>
        <v>裤裙类</v>
      </c>
      <c r="E8749" s="6" t="str">
        <f>IFERROR(VLOOKUP(B8749,总表!A:D,3,0),"-")</f>
        <v>危地马拉传统裙子</v>
      </c>
      <c r="F8749" s="6" t="str">
        <f t="shared" si="546"/>
        <v>危地马拉传统裙子</v>
      </c>
      <c r="H8749" s="51" t="str">
        <f>IF(IFERROR(VLOOKUP(B8749,总表!A:D,4,0),"露易")=0," ",IFERROR(VLOOKUP(B8749,总表!A:D,4,0),"-"))</f>
        <v>绿色</v>
      </c>
      <c r="I8749" s="51" t="str">
        <f t="shared" si="547"/>
        <v>绿色</v>
      </c>
    </row>
    <row r="8750" spans="1:9">
      <c r="A8750" s="6">
        <v>8749</v>
      </c>
      <c r="B8750" s="47" t="str">
        <f t="shared" si="544"/>
        <v>0000222D</v>
      </c>
      <c r="C8750" s="50" t="str">
        <f>IFERROR(VLOOKUP(B8750,总表!A:B,2,0),"-")</f>
        <v>裤裙类</v>
      </c>
      <c r="D8750" s="51" t="str">
        <f t="shared" si="545"/>
        <v>裤裙类</v>
      </c>
      <c r="E8750" s="6" t="str">
        <f>IFERROR(VLOOKUP(B8750,总表!A:D,3,0),"-")</f>
        <v>扎染长裙</v>
      </c>
      <c r="F8750" s="6" t="str">
        <f t="shared" si="546"/>
        <v>扎染长裙</v>
      </c>
      <c r="H8750" s="51" t="str">
        <f>IF(IFERROR(VLOOKUP(B8750,总表!A:D,4,0),"露易")=0," ",IFERROR(VLOOKUP(B8750,总表!A:D,4,0),"-"))</f>
        <v>蓝色</v>
      </c>
      <c r="I8750" s="51" t="str">
        <f t="shared" si="547"/>
        <v>蓝色</v>
      </c>
    </row>
    <row r="8751" spans="1:9">
      <c r="A8751" s="6">
        <v>8750</v>
      </c>
      <c r="B8751" s="47" t="str">
        <f t="shared" si="544"/>
        <v>0000222E</v>
      </c>
      <c r="C8751" s="50" t="str">
        <f>IFERROR(VLOOKUP(B8751,总表!A:B,2,0),"-")</f>
        <v>裤裙类</v>
      </c>
      <c r="D8751" s="51" t="str">
        <f t="shared" si="545"/>
        <v>裤裙类</v>
      </c>
      <c r="E8751" s="6" t="str">
        <f>IFERROR(VLOOKUP(B8751,总表!A:D,3,0),"-")</f>
        <v>扎染长裙</v>
      </c>
      <c r="F8751" s="6" t="str">
        <f t="shared" si="546"/>
        <v>扎染长裙</v>
      </c>
      <c r="H8751" s="51" t="str">
        <f>IF(IFERROR(VLOOKUP(B8751,总表!A:D,4,0),"露易")=0," ",IFERROR(VLOOKUP(B8751,总表!A:D,4,0),"-"))</f>
        <v>绿色</v>
      </c>
      <c r="I8751" s="51" t="str">
        <f t="shared" si="547"/>
        <v>绿色</v>
      </c>
    </row>
    <row r="8752" spans="1:9">
      <c r="A8752" s="6">
        <v>8751</v>
      </c>
      <c r="B8752" s="47" t="str">
        <f t="shared" si="544"/>
        <v>0000222F</v>
      </c>
      <c r="C8752" s="50" t="str">
        <f>IFERROR(VLOOKUP(B8752,总表!A:B,2,0),"-")</f>
        <v>裤裙类</v>
      </c>
      <c r="D8752" s="51" t="str">
        <f t="shared" si="545"/>
        <v>裤裙类</v>
      </c>
      <c r="E8752" s="6" t="str">
        <f>IFERROR(VLOOKUP(B8752,总表!A:D,3,0),"-")</f>
        <v>扎染长裙</v>
      </c>
      <c r="F8752" s="6" t="str">
        <f t="shared" si="546"/>
        <v>扎染长裙</v>
      </c>
      <c r="H8752" s="6" t="str">
        <f>IF(IFERROR(VLOOKUP(B8752,总表!A:D,4,0),"露易")=0," ",IFERROR(VLOOKUP(B8752,总表!A:D,4,0),"-"))</f>
        <v>紫色</v>
      </c>
      <c r="I8752" s="6" t="str">
        <f t="shared" si="547"/>
        <v>紫色</v>
      </c>
    </row>
    <row r="8753" spans="1:9">
      <c r="A8753" s="6">
        <v>8752</v>
      </c>
      <c r="B8753" s="47" t="str">
        <f t="shared" si="544"/>
        <v>00002230</v>
      </c>
      <c r="C8753" s="50" t="str">
        <f>IFERROR(VLOOKUP(B8753,总表!A:B,2,0),"-")</f>
        <v>裤裙类</v>
      </c>
      <c r="D8753" s="51" t="str">
        <f t="shared" si="545"/>
        <v>裤裙类</v>
      </c>
      <c r="E8753" s="6" t="str">
        <f>IFERROR(VLOOKUP(B8753,总表!A:D,3,0),"-")</f>
        <v>扎染长裙</v>
      </c>
      <c r="F8753" s="6" t="str">
        <f t="shared" si="546"/>
        <v>扎染长裙</v>
      </c>
      <c r="H8753" s="6" t="str">
        <f>IF(IFERROR(VLOOKUP(B8753,总表!A:D,4,0),"露易")=0," ",IFERROR(VLOOKUP(B8753,总表!A:D,4,0),"-"))</f>
        <v>橘色</v>
      </c>
      <c r="I8753" s="6" t="str">
        <f t="shared" si="547"/>
        <v>橘色</v>
      </c>
    </row>
    <row r="8754" spans="1:9">
      <c r="A8754" s="6">
        <v>8753</v>
      </c>
      <c r="B8754" s="47" t="str">
        <f t="shared" si="544"/>
        <v>00002231</v>
      </c>
      <c r="C8754" s="50" t="str">
        <f>IFERROR(VLOOKUP(B8754,总表!A:B,2,0),"-")</f>
        <v>裤裙类</v>
      </c>
      <c r="D8754" s="51" t="str">
        <f t="shared" si="545"/>
        <v>裤裙类</v>
      </c>
      <c r="E8754" s="51" t="str">
        <f>IFERROR(VLOOKUP(B8754,总表!A:D,3,0),"-")</f>
        <v>柠檬图案长裙</v>
      </c>
      <c r="F8754" s="51" t="str">
        <f t="shared" si="546"/>
        <v>柠檬图案长裙</v>
      </c>
      <c r="H8754" s="6" t="str">
        <f>IF(IFERROR(VLOOKUP(B8754,总表!A:D,4,0),"露易")=0," ",IFERROR(VLOOKUP(B8754,总表!A:D,4,0),"-"))</f>
        <v>白色</v>
      </c>
      <c r="I8754" s="6" t="str">
        <f t="shared" si="547"/>
        <v>白色</v>
      </c>
    </row>
    <row r="8755" spans="1:9">
      <c r="A8755" s="6">
        <v>8754</v>
      </c>
      <c r="B8755" s="47" t="str">
        <f t="shared" si="544"/>
        <v>00002232</v>
      </c>
      <c r="C8755" s="50" t="str">
        <f>IFERROR(VLOOKUP(B8755,总表!A:B,2,0),"-")</f>
        <v>裤裙类</v>
      </c>
      <c r="D8755" s="51" t="str">
        <f t="shared" si="545"/>
        <v>裤裙类</v>
      </c>
      <c r="E8755" s="51" t="str">
        <f>IFERROR(VLOOKUP(B8755,总表!A:D,3,0),"-")</f>
        <v>柠檬图案长裙</v>
      </c>
      <c r="F8755" s="51" t="str">
        <f t="shared" si="546"/>
        <v>柠檬图案长裙</v>
      </c>
      <c r="H8755" s="6" t="str">
        <f>IF(IFERROR(VLOOKUP(B8755,总表!A:D,4,0),"露易")=0," ",IFERROR(VLOOKUP(B8755,总表!A:D,4,0),"-"))</f>
        <v>黑色</v>
      </c>
      <c r="I8755" s="6" t="str">
        <f t="shared" si="547"/>
        <v>黑色</v>
      </c>
    </row>
    <row r="8756" spans="1:9">
      <c r="A8756" s="6">
        <v>8755</v>
      </c>
      <c r="B8756" s="47" t="str">
        <f t="shared" si="544"/>
        <v>00002233</v>
      </c>
      <c r="C8756" s="50" t="str">
        <f>IFERROR(VLOOKUP(B8756,总表!A:B,2,0),"-")</f>
        <v>裤裙类</v>
      </c>
      <c r="D8756" s="51" t="str">
        <f t="shared" si="545"/>
        <v>裤裙类</v>
      </c>
      <c r="E8756" s="6" t="str">
        <f>IFERROR(VLOOKUP(B8756,总表!A:D,3,0),"-")</f>
        <v>花朵图案长裙</v>
      </c>
      <c r="F8756" s="6" t="str">
        <f t="shared" si="546"/>
        <v>花朵图案长裙</v>
      </c>
      <c r="H8756" s="6" t="str">
        <f>IF(IFERROR(VLOOKUP(B8756,总表!A:D,4,0),"露易")=0," ",IFERROR(VLOOKUP(B8756,总表!A:D,4,0),"-"))</f>
        <v>黄色</v>
      </c>
      <c r="I8756" s="6" t="str">
        <f t="shared" si="547"/>
        <v>黄色</v>
      </c>
    </row>
    <row r="8757" spans="1:9">
      <c r="A8757" s="6">
        <v>8756</v>
      </c>
      <c r="B8757" s="47" t="str">
        <f t="shared" si="544"/>
        <v>00002234</v>
      </c>
      <c r="C8757" s="50" t="str">
        <f>IFERROR(VLOOKUP(B8757,总表!A:B,2,0),"-")</f>
        <v>裤裙类</v>
      </c>
      <c r="D8757" s="51" t="str">
        <f t="shared" si="545"/>
        <v>裤裙类</v>
      </c>
      <c r="E8757" s="6" t="str">
        <f>IFERROR(VLOOKUP(B8757,总表!A:D,3,0),"-")</f>
        <v>花朵图案长裙</v>
      </c>
      <c r="F8757" s="6" t="str">
        <f t="shared" si="546"/>
        <v>花朵图案长裙</v>
      </c>
      <c r="H8757" s="6" t="str">
        <f>IF(IFERROR(VLOOKUP(B8757,总表!A:D,4,0),"露易")=0," ",IFERROR(VLOOKUP(B8757,总表!A:D,4,0),"-"))</f>
        <v>粉红</v>
      </c>
      <c r="I8757" s="6" t="str">
        <f t="shared" si="547"/>
        <v>粉红</v>
      </c>
    </row>
    <row r="8758" spans="1:9">
      <c r="A8758" s="6">
        <v>8757</v>
      </c>
      <c r="B8758" s="47" t="str">
        <f t="shared" si="544"/>
        <v>00002235</v>
      </c>
      <c r="C8758" s="47" t="str">
        <f>IFERROR(VLOOKUP(B8758,总表!A:B,2,0),"-")</f>
        <v>房内地毯</v>
      </c>
      <c r="D8758" s="6" t="str">
        <f t="shared" si="545"/>
        <v>房内地毯</v>
      </c>
      <c r="E8758" s="6" t="str">
        <f>IFERROR(VLOOKUP(B8758,总表!A:D,3,0),"-")</f>
        <v>白色玫瑰地毯</v>
      </c>
      <c r="F8758" s="6" t="str">
        <f t="shared" si="546"/>
        <v>白色玫瑰地毯</v>
      </c>
      <c r="H8758" s="6" t="str">
        <f>IF(IFERROR(VLOOKUP(B8758,总表!A:D,4,0),"露易")=0," ",IFERROR(VLOOKUP(B8758,总表!A:D,4,0),"-"))</f>
        <v> </v>
      </c>
      <c r="I8758" s="6" t="str">
        <f t="shared" si="547"/>
        <v> </v>
      </c>
    </row>
    <row r="8759" spans="1:9">
      <c r="A8759" s="6">
        <v>8758</v>
      </c>
      <c r="B8759" s="47" t="str">
        <f t="shared" si="544"/>
        <v>00002236</v>
      </c>
      <c r="C8759" s="47" t="str">
        <f>IFERROR(VLOOKUP(B8759,总表!A:B,2,0),"-")</f>
        <v>房内地毯</v>
      </c>
      <c r="D8759" s="6" t="str">
        <f t="shared" si="545"/>
        <v>房内地毯</v>
      </c>
      <c r="E8759" s="51" t="str">
        <f>IFERROR(VLOOKUP(B8759,总表!A:D,3,0),"-")</f>
        <v>红色玫瑰地毯</v>
      </c>
      <c r="F8759" s="51" t="str">
        <f t="shared" si="546"/>
        <v>红色玫瑰地毯</v>
      </c>
      <c r="H8759" s="6" t="str">
        <f>IF(IFERROR(VLOOKUP(B8759,总表!A:D,4,0),"露易")=0," ",IFERROR(VLOOKUP(B8759,总表!A:D,4,0),"-"))</f>
        <v> </v>
      </c>
      <c r="I8759" s="6" t="str">
        <f t="shared" si="547"/>
        <v> </v>
      </c>
    </row>
    <row r="8760" spans="1:9">
      <c r="A8760" s="6">
        <v>8759</v>
      </c>
      <c r="B8760" s="47" t="str">
        <f t="shared" si="544"/>
        <v>00002237</v>
      </c>
      <c r="C8760" s="47" t="str">
        <f>IFERROR(VLOOKUP(B8760,总表!A:B,2,0),"-")</f>
        <v>房内地毯</v>
      </c>
      <c r="D8760" s="6" t="str">
        <f t="shared" si="545"/>
        <v>房内地毯</v>
      </c>
      <c r="E8760" s="6" t="str">
        <f>IFERROR(VLOOKUP(B8760,总表!A:D,3,0),"-")</f>
        <v>黄色玫瑰地毯</v>
      </c>
      <c r="F8760" s="6" t="str">
        <f t="shared" si="546"/>
        <v>黄色玫瑰地毯</v>
      </c>
      <c r="H8760" s="6" t="str">
        <f>IF(IFERROR(VLOOKUP(B8760,总表!A:D,4,0),"露易")=0," ",IFERROR(VLOOKUP(B8760,总表!A:D,4,0),"-"))</f>
        <v> </v>
      </c>
      <c r="I8760" s="6" t="str">
        <f t="shared" si="547"/>
        <v> </v>
      </c>
    </row>
    <row r="8761" spans="1:9">
      <c r="A8761" s="6">
        <v>8760</v>
      </c>
      <c r="B8761" s="47" t="str">
        <f t="shared" si="544"/>
        <v>00002238</v>
      </c>
      <c r="C8761" s="47" t="str">
        <f>IFERROR(VLOOKUP(B8761,总表!A:B,2,0),"-")</f>
        <v>素材类</v>
      </c>
      <c r="D8761" s="6" t="str">
        <f t="shared" si="545"/>
        <v>素材类</v>
      </c>
      <c r="E8761" s="6" t="str">
        <f>IFERROR(VLOOKUP(B8761,总表!A:D,3,0),"-")</f>
        <v>手机壳改造工具组</v>
      </c>
      <c r="F8761" s="6" t="str">
        <f t="shared" si="546"/>
        <v>手机壳改造工具组</v>
      </c>
      <c r="H8761" s="6" t="str">
        <f>IF(IFERROR(VLOOKUP(B8761,总表!A:D,4,0),"露易")=0," ",IFERROR(VLOOKUP(B8761,总表!A:D,4,0),"-"))</f>
        <v> </v>
      </c>
      <c r="I8761" s="6" t="str">
        <f t="shared" si="547"/>
        <v> </v>
      </c>
    </row>
    <row r="8762" spans="1:9">
      <c r="A8762" s="6">
        <v>8761</v>
      </c>
      <c r="B8762" s="47" t="str">
        <f t="shared" si="544"/>
        <v>00002239</v>
      </c>
      <c r="C8762" s="47" t="str">
        <f>IFERROR(VLOOKUP(B8762,总表!A:B,2,0),"-")</f>
        <v>-</v>
      </c>
      <c r="D8762" s="6" t="str">
        <f t="shared" si="545"/>
        <v>-</v>
      </c>
      <c r="E8762" s="6" t="str">
        <f>IFERROR(VLOOKUP(B8762,总表!A:D,3,0),"-")</f>
        <v>-</v>
      </c>
      <c r="F8762" s="6" t="str">
        <f t="shared" si="546"/>
        <v>-</v>
      </c>
      <c r="H8762" s="6" t="str">
        <f>IF(IFERROR(VLOOKUP(B8762,总表!A:D,4,0),"露易")=0," ",IFERROR(VLOOKUP(B8762,总表!A:D,4,0),"-"))</f>
        <v>-</v>
      </c>
      <c r="I8762" s="6" t="str">
        <f t="shared" si="547"/>
        <v>-</v>
      </c>
    </row>
    <row r="8763" spans="1:9">
      <c r="A8763" s="6">
        <v>8762</v>
      </c>
      <c r="B8763" s="47" t="str">
        <f t="shared" si="544"/>
        <v>0000223A</v>
      </c>
      <c r="C8763" s="47" t="str">
        <f>IFERROR(VLOOKUP(B8763,总表!A:B,2,0),"-")</f>
        <v>上衣</v>
      </c>
      <c r="D8763" s="6" t="str">
        <f t="shared" si="545"/>
        <v>上衣</v>
      </c>
      <c r="E8763" s="51" t="str">
        <f>IFERROR(VLOOKUP(B8763,总表!A:D,3,0),"-")</f>
        <v>妈妈手编毛衣</v>
      </c>
      <c r="F8763" s="51" t="str">
        <f t="shared" si="546"/>
        <v>妈妈手编毛衣</v>
      </c>
      <c r="H8763" s="6" t="str">
        <f>IF(IFERROR(VLOOKUP(B8763,总表!A:D,4,0),"露易")=0," ",IFERROR(VLOOKUP(B8763,总表!A:D,4,0),"-"))</f>
        <v>M</v>
      </c>
      <c r="I8763" s="6" t="str">
        <f t="shared" si="547"/>
        <v>M</v>
      </c>
    </row>
    <row r="8764" spans="1:9">
      <c r="A8764" s="6">
        <v>8763</v>
      </c>
      <c r="B8764" s="47" t="str">
        <f t="shared" si="544"/>
        <v>0000223B</v>
      </c>
      <c r="C8764" s="47" t="str">
        <f>IFERROR(VLOOKUP(B8764,总表!A:B,2,0),"-")</f>
        <v>上衣</v>
      </c>
      <c r="D8764" s="6" t="str">
        <f t="shared" si="545"/>
        <v>上衣</v>
      </c>
      <c r="E8764" s="51" t="str">
        <f>IFERROR(VLOOKUP(B8764,总表!A:D,3,0),"-")</f>
        <v>妈妈手作围裙</v>
      </c>
      <c r="F8764" s="51" t="str">
        <f t="shared" si="546"/>
        <v>妈妈手作围裙</v>
      </c>
      <c r="H8764" s="6" t="str">
        <f>IF(IFERROR(VLOOKUP(B8764,总表!A:D,4,0),"露易")=0," ",IFERROR(VLOOKUP(B8764,总表!A:D,4,0),"-"))</f>
        <v>M</v>
      </c>
      <c r="I8764" s="6" t="str">
        <f t="shared" si="547"/>
        <v>M</v>
      </c>
    </row>
    <row r="8765" spans="1:9">
      <c r="A8765" s="6">
        <v>8764</v>
      </c>
      <c r="B8765" s="47" t="str">
        <f t="shared" si="544"/>
        <v>0000223C</v>
      </c>
      <c r="C8765" s="47" t="str">
        <f>IFERROR(VLOOKUP(B8765,总表!A:B,2,0),"-")</f>
        <v>上衣</v>
      </c>
      <c r="D8765" s="6" t="str">
        <f t="shared" si="545"/>
        <v>上衣</v>
      </c>
      <c r="E8765" s="6" t="str">
        <f>IFERROR(VLOOKUP(B8765,总表!A:D,3,0),"-")</f>
        <v>虫虫夏威夷衬衫</v>
      </c>
      <c r="F8765" s="6" t="str">
        <f t="shared" si="546"/>
        <v>虫虫夏威夷衬衫</v>
      </c>
      <c r="H8765" s="6" t="str">
        <f>IF(IFERROR(VLOOKUP(B8765,总表!A:D,4,0),"露易")=0," ",IFERROR(VLOOKUP(B8765,总表!A:D,4,0),"-"))</f>
        <v>黑色</v>
      </c>
      <c r="I8765" s="6" t="str">
        <f t="shared" si="547"/>
        <v>黑色</v>
      </c>
    </row>
    <row r="8766" spans="1:9">
      <c r="A8766" s="6">
        <v>8765</v>
      </c>
      <c r="B8766" s="47" t="str">
        <f t="shared" si="544"/>
        <v>0000223D</v>
      </c>
      <c r="C8766" s="47" t="str">
        <f>IFERROR(VLOOKUP(B8766,总表!A:B,2,0),"-")</f>
        <v>上衣</v>
      </c>
      <c r="D8766" s="6" t="str">
        <f t="shared" si="545"/>
        <v>上衣</v>
      </c>
      <c r="E8766" s="51" t="str">
        <f>IFERROR(VLOOKUP(B8766,总表!A:D,3,0),"-")</f>
        <v>鱼儿T恤</v>
      </c>
      <c r="F8766" s="51" t="str">
        <f t="shared" si="546"/>
        <v>鱼儿T恤</v>
      </c>
      <c r="H8766" s="6" t="str">
        <f>IF(IFERROR(VLOOKUP(B8766,总表!A:D,4,0),"露易")=0," ",IFERROR(VLOOKUP(B8766,总表!A:D,4,0),"-"))</f>
        <v>卡其色</v>
      </c>
      <c r="I8766" s="6" t="str">
        <f t="shared" si="547"/>
        <v>卡其色</v>
      </c>
    </row>
    <row r="8767" spans="1:9">
      <c r="A8767" s="6">
        <v>8766</v>
      </c>
      <c r="B8767" s="47" t="str">
        <f t="shared" si="544"/>
        <v>0000223E</v>
      </c>
      <c r="C8767" s="47" t="str">
        <f>IFERROR(VLOOKUP(B8767,总表!A:B,2,0),"-")</f>
        <v>-</v>
      </c>
      <c r="D8767" s="6" t="str">
        <f t="shared" si="545"/>
        <v>-</v>
      </c>
      <c r="E8767" s="6" t="str">
        <f>IFERROR(VLOOKUP(B8767,总表!A:D,3,0),"-")</f>
        <v>-</v>
      </c>
      <c r="F8767" s="6" t="str">
        <f t="shared" si="546"/>
        <v>-</v>
      </c>
      <c r="H8767" s="6" t="str">
        <f>IF(IFERROR(VLOOKUP(B8767,总表!A:D,4,0),"露易")=0," ",IFERROR(VLOOKUP(B8767,总表!A:D,4,0),"-"))</f>
        <v>-</v>
      </c>
      <c r="I8767" s="6" t="str">
        <f t="shared" si="547"/>
        <v>-</v>
      </c>
    </row>
    <row r="8768" spans="1:9">
      <c r="A8768" s="6">
        <v>8767</v>
      </c>
      <c r="B8768" s="47" t="str">
        <f t="shared" si="544"/>
        <v>0000223F</v>
      </c>
      <c r="C8768" s="47" t="str">
        <f>IFERROR(VLOOKUP(B8768,总表!A:B,2,0),"-")</f>
        <v>雨伞类</v>
      </c>
      <c r="D8768" s="6" t="str">
        <f t="shared" si="545"/>
        <v>雨伞类</v>
      </c>
      <c r="E8768" s="6" t="str">
        <f>IFERROR(VLOOKUP(B8768,总表!A:D,3,0),"-")</f>
        <v>瓢虫雨伞</v>
      </c>
      <c r="F8768" s="6" t="str">
        <f t="shared" si="546"/>
        <v>瓢虫雨伞</v>
      </c>
      <c r="H8768" s="6" t="str">
        <f>IF(IFERROR(VLOOKUP(B8768,总表!A:D,4,0),"露易")=0," ",IFERROR(VLOOKUP(B8768,总表!A:D,4,0),"-"))</f>
        <v> </v>
      </c>
      <c r="I8768" s="6" t="str">
        <f t="shared" si="547"/>
        <v> </v>
      </c>
    </row>
    <row r="8769" spans="1:9">
      <c r="A8769" s="6">
        <v>8768</v>
      </c>
      <c r="B8769" s="47" t="str">
        <f t="shared" si="544"/>
        <v>00002240</v>
      </c>
      <c r="C8769" s="47" t="str">
        <f>IFERROR(VLOOKUP(B8769,总表!A:B,2,0),"-")</f>
        <v>雨伞类</v>
      </c>
      <c r="D8769" s="6" t="str">
        <f t="shared" si="545"/>
        <v>雨伞类</v>
      </c>
      <c r="E8769" s="51" t="str">
        <f>IFERROR(VLOOKUP(B8769,总表!A:D,3,0),"-")</f>
        <v>鱼儿雨伞</v>
      </c>
      <c r="F8769" s="51" t="str">
        <f t="shared" si="546"/>
        <v>鱼儿雨伞</v>
      </c>
      <c r="H8769" s="6" t="str">
        <f>IF(IFERROR(VLOOKUP(B8769,总表!A:D,4,0),"露易")=0," ",IFERROR(VLOOKUP(B8769,总表!A:D,4,0),"-"))</f>
        <v> </v>
      </c>
      <c r="I8769" s="6" t="str">
        <f t="shared" si="547"/>
        <v> </v>
      </c>
    </row>
    <row r="8770" spans="1:9">
      <c r="A8770" s="6">
        <v>8769</v>
      </c>
      <c r="B8770" s="47" t="str">
        <f t="shared" ref="B8770:B8833" si="548">DEC2HEX(ROW(A8769),8)</f>
        <v>00002241</v>
      </c>
      <c r="C8770" s="47" t="str">
        <f>IFERROR(VLOOKUP(B8770,总表!A:B,2,0),"-")</f>
        <v>工具类</v>
      </c>
      <c r="D8770" s="6" t="str">
        <f t="shared" ref="D8770:D8833" si="549">C8770</f>
        <v>工具类</v>
      </c>
      <c r="E8770" s="6" t="str">
        <f>IFERROR(VLOOKUP(B8770,总表!A:D,3,0),"-")</f>
        <v>虫子棒</v>
      </c>
      <c r="F8770" s="6" t="str">
        <f t="shared" ref="F8770:F8833" si="550">E8770</f>
        <v>虫子棒</v>
      </c>
      <c r="H8770" s="6" t="str">
        <f>IF(IFERROR(VLOOKUP(B8770,总表!A:D,4,0),"露易")=0," ",IFERROR(VLOOKUP(B8770,总表!A:D,4,0),"-"))</f>
        <v> </v>
      </c>
      <c r="I8770" s="6" t="str">
        <f t="shared" ref="I8770:I8833" si="551">H8770</f>
        <v> </v>
      </c>
    </row>
    <row r="8771" spans="1:9">
      <c r="A8771" s="6">
        <v>8770</v>
      </c>
      <c r="B8771" s="47" t="str">
        <f t="shared" si="548"/>
        <v>00002242</v>
      </c>
      <c r="C8771" s="47" t="str">
        <f>IFERROR(VLOOKUP(B8771,总表!A:B,2,0),"-")</f>
        <v>工具类</v>
      </c>
      <c r="D8771" s="6" t="str">
        <f t="shared" si="549"/>
        <v>工具类</v>
      </c>
      <c r="E8771" s="51" t="str">
        <f>IFERROR(VLOOKUP(B8771,总表!A:D,3,0),"-")</f>
        <v>鱼儿棒</v>
      </c>
      <c r="F8771" s="51" t="str">
        <f t="shared" si="550"/>
        <v>鱼儿棒</v>
      </c>
      <c r="H8771" s="6" t="str">
        <f>IF(IFERROR(VLOOKUP(B8771,总表!A:D,4,0),"露易")=0," ",IFERROR(VLOOKUP(B8771,总表!A:D,4,0),"-"))</f>
        <v> </v>
      </c>
      <c r="I8771" s="6" t="str">
        <f t="shared" si="551"/>
        <v> </v>
      </c>
    </row>
    <row r="8772" spans="1:9">
      <c r="A8772" s="6">
        <v>8771</v>
      </c>
      <c r="B8772" s="47" t="str">
        <f t="shared" si="548"/>
        <v>00002243</v>
      </c>
      <c r="C8772" s="47" t="str">
        <f>IFERROR(VLOOKUP(B8772,总表!A:B,2,0),"-")</f>
        <v>-</v>
      </c>
      <c r="D8772" s="6" t="str">
        <f t="shared" si="549"/>
        <v>-</v>
      </c>
      <c r="E8772" s="6" t="str">
        <f>IFERROR(VLOOKUP(B8772,总表!A:D,3,0),"-")</f>
        <v>-</v>
      </c>
      <c r="F8772" s="6" t="str">
        <f t="shared" si="550"/>
        <v>-</v>
      </c>
      <c r="H8772" s="6" t="str">
        <f>IF(IFERROR(VLOOKUP(B8772,总表!A:D,4,0),"露易")=0," ",IFERROR(VLOOKUP(B8772,总表!A:D,4,0),"-"))</f>
        <v>-</v>
      </c>
      <c r="I8772" s="6" t="str">
        <f t="shared" si="551"/>
        <v>-</v>
      </c>
    </row>
    <row r="8773" spans="1:9">
      <c r="A8773" s="6">
        <v>8772</v>
      </c>
      <c r="B8773" s="47" t="str">
        <f t="shared" si="548"/>
        <v>00002244</v>
      </c>
      <c r="C8773" s="47" t="str">
        <f>IFERROR(VLOOKUP(B8773,总表!A:B,2,0),"-")</f>
        <v>帽子类</v>
      </c>
      <c r="D8773" s="6" t="str">
        <f t="shared" si="549"/>
        <v>帽子类</v>
      </c>
      <c r="E8773" s="6" t="str">
        <f>IFERROR(VLOOKUP(B8773,总表!A:D,3,0),"-")</f>
        <v>たぬきかいはつヘルメット</v>
      </c>
      <c r="F8773" s="6" t="str">
        <f t="shared" si="550"/>
        <v>たぬきかいはつヘルメット</v>
      </c>
      <c r="H8773" s="6" t="str">
        <f>IF(IFERROR(VLOOKUP(B8773,总表!A:D,4,0),"露易")=0," ",IFERROR(VLOOKUP(B8773,总表!A:D,4,0),"-"))</f>
        <v>狸猫安全帽</v>
      </c>
      <c r="I8773" s="6" t="str">
        <f t="shared" si="551"/>
        <v>狸猫安全帽</v>
      </c>
    </row>
    <row r="8774" spans="1:9">
      <c r="A8774" s="6">
        <v>8773</v>
      </c>
      <c r="B8774" s="47" t="str">
        <f t="shared" si="548"/>
        <v>00002245</v>
      </c>
      <c r="C8774" s="47" t="str">
        <f>IFERROR(VLOOKUP(B8774,总表!A:B,2,0),"-")</f>
        <v>其他类</v>
      </c>
      <c r="D8774" s="6" t="str">
        <f t="shared" si="549"/>
        <v>其他类</v>
      </c>
      <c r="E8774" s="6" t="str">
        <f>IFERROR(VLOOKUP(B8774,总表!A:D,3,0),"-")</f>
        <v>道路施工许可证·石板路</v>
      </c>
      <c r="F8774" s="6" t="str">
        <f t="shared" si="550"/>
        <v>道路施工许可证·石板路</v>
      </c>
      <c r="H8774" s="6" t="str">
        <f>IF(IFERROR(VLOOKUP(B8774,总表!A:D,4,0),"露易")=0," ",IFERROR(VLOOKUP(B8774,总表!A:D,4,0),"-"))</f>
        <v> </v>
      </c>
      <c r="I8774" s="6" t="str">
        <f t="shared" si="551"/>
        <v> </v>
      </c>
    </row>
    <row r="8775" spans="1:9">
      <c r="A8775" s="6">
        <v>8774</v>
      </c>
      <c r="B8775" s="47" t="str">
        <f t="shared" si="548"/>
        <v>00002246</v>
      </c>
      <c r="C8775" s="47" t="str">
        <f>IFERROR(VLOOKUP(B8775,总表!A:B,2,0),"-")</f>
        <v>其他类</v>
      </c>
      <c r="D8775" s="6" t="str">
        <f t="shared" si="549"/>
        <v>其他类</v>
      </c>
      <c r="E8775" s="6" t="str">
        <f>IFERROR(VLOOKUP(B8775,总表!A:D,3,0),"-")</f>
        <v>道路施工许可证·砖块路</v>
      </c>
      <c r="F8775" s="6" t="str">
        <f t="shared" si="550"/>
        <v>道路施工许可证·砖块路</v>
      </c>
      <c r="H8775" s="6" t="str">
        <f>IF(IFERROR(VLOOKUP(B8775,总表!A:D,4,0),"露易")=0," ",IFERROR(VLOOKUP(B8775,总表!A:D,4,0),"-"))</f>
        <v> </v>
      </c>
      <c r="I8775" s="6" t="str">
        <f t="shared" si="551"/>
        <v> </v>
      </c>
    </row>
    <row r="8776" spans="1:9">
      <c r="A8776" s="6">
        <v>8775</v>
      </c>
      <c r="B8776" s="47" t="str">
        <f t="shared" si="548"/>
        <v>00002247</v>
      </c>
      <c r="C8776" s="47" t="str">
        <f>IFERROR(VLOOKUP(B8776,总表!A:B,2,0),"-")</f>
        <v>其他类</v>
      </c>
      <c r="D8776" s="6" t="str">
        <f t="shared" si="549"/>
        <v>其他类</v>
      </c>
      <c r="E8776" s="6" t="str">
        <f>IFERROR(VLOOKUP(B8776,总表!A:D,3,0),"-")</f>
        <v>道路施工许可证·黑土路</v>
      </c>
      <c r="F8776" s="6" t="str">
        <f t="shared" si="550"/>
        <v>道路施工许可证·黑土路</v>
      </c>
      <c r="H8776" s="6" t="str">
        <f>IF(IFERROR(VLOOKUP(B8776,总表!A:D,4,0),"露易")=0," ",IFERROR(VLOOKUP(B8776,总表!A:D,4,0),"-"))</f>
        <v> </v>
      </c>
      <c r="I8776" s="6" t="str">
        <f t="shared" si="551"/>
        <v> </v>
      </c>
    </row>
    <row r="8777" spans="1:9">
      <c r="A8777" s="6">
        <v>8776</v>
      </c>
      <c r="B8777" s="47" t="str">
        <f t="shared" si="548"/>
        <v>00002248</v>
      </c>
      <c r="C8777" s="47" t="str">
        <f>IFERROR(VLOOKUP(B8777,总表!A:B,2,0),"-")</f>
        <v>其他类</v>
      </c>
      <c r="D8777" s="6" t="str">
        <f t="shared" si="549"/>
        <v>其他类</v>
      </c>
      <c r="E8777" s="6" t="str">
        <f>IFERROR(VLOOKUP(B8777,总表!A:D,3,0),"-")</f>
        <v>道路施工许可证·拱形砖路</v>
      </c>
      <c r="F8777" s="6" t="str">
        <f t="shared" si="550"/>
        <v>道路施工许可证·拱形砖路</v>
      </c>
      <c r="H8777" s="6" t="str">
        <f>IF(IFERROR(VLOOKUP(B8777,总表!A:D,4,0),"露易")=0," ",IFERROR(VLOOKUP(B8777,总表!A:D,4,0),"-"))</f>
        <v> </v>
      </c>
      <c r="I8777" s="6" t="str">
        <f t="shared" si="551"/>
        <v> </v>
      </c>
    </row>
    <row r="8778" spans="1:9">
      <c r="A8778" s="6">
        <v>8777</v>
      </c>
      <c r="B8778" s="47" t="str">
        <f t="shared" si="548"/>
        <v>00002249</v>
      </c>
      <c r="C8778" s="47" t="str">
        <f>IFERROR(VLOOKUP(B8778,总表!A:B,2,0),"-")</f>
        <v>其他类</v>
      </c>
      <c r="D8778" s="6" t="str">
        <f t="shared" si="549"/>
        <v>其他类</v>
      </c>
      <c r="E8778" s="6" t="str">
        <f>IFERROR(VLOOKUP(B8778,总表!A:D,3,0),"-")</f>
        <v>道路施工许可证·沙子路</v>
      </c>
      <c r="F8778" s="6" t="str">
        <f t="shared" si="550"/>
        <v>道路施工许可证·沙子路</v>
      </c>
      <c r="H8778" s="6" t="str">
        <f>IF(IFERROR(VLOOKUP(B8778,总表!A:D,4,0),"露易")=0," ",IFERROR(VLOOKUP(B8778,总表!A:D,4,0),"-"))</f>
        <v> </v>
      </c>
      <c r="I8778" s="6" t="str">
        <f t="shared" si="551"/>
        <v> </v>
      </c>
    </row>
    <row r="8779" spans="1:9">
      <c r="A8779" s="6">
        <v>8778</v>
      </c>
      <c r="B8779" s="47" t="str">
        <f t="shared" si="548"/>
        <v>0000224A</v>
      </c>
      <c r="C8779" s="47" t="str">
        <f>IFERROR(VLOOKUP(B8779,总表!A:B,2,0),"-")</f>
        <v>其他类</v>
      </c>
      <c r="D8779" s="6" t="str">
        <f t="shared" si="549"/>
        <v>其他类</v>
      </c>
      <c r="E8779" s="6" t="str">
        <f>IFERROR(VLOOKUP(B8779,总表!A:D,3,0),"-")</f>
        <v>道路施工许可证·陶砖路</v>
      </c>
      <c r="F8779" s="6" t="str">
        <f t="shared" si="550"/>
        <v>道路施工许可证·陶砖路</v>
      </c>
      <c r="H8779" s="6" t="str">
        <f>IF(IFERROR(VLOOKUP(B8779,总表!A:D,4,0),"露易")=0," ",IFERROR(VLOOKUP(B8779,总表!A:D,4,0),"-"))</f>
        <v> </v>
      </c>
      <c r="I8779" s="6" t="str">
        <f t="shared" si="551"/>
        <v> </v>
      </c>
    </row>
    <row r="8780" spans="1:9">
      <c r="A8780" s="6">
        <v>8779</v>
      </c>
      <c r="B8780" s="47" t="str">
        <f t="shared" si="548"/>
        <v>0000224B</v>
      </c>
      <c r="C8780" s="47" t="str">
        <f>IFERROR(VLOOKUP(B8780,总表!A:B,2,0),"-")</f>
        <v>其他类</v>
      </c>
      <c r="D8780" s="6" t="str">
        <f t="shared" si="549"/>
        <v>其他类</v>
      </c>
      <c r="E8780" s="6" t="str">
        <f>IFERROR(VLOOKUP(B8780,总表!A:D,3,0),"-")</f>
        <v>道路施工许可证·木板路</v>
      </c>
      <c r="F8780" s="6" t="str">
        <f t="shared" si="550"/>
        <v>道路施工许可证·木板路</v>
      </c>
      <c r="H8780" s="6" t="str">
        <f>IF(IFERROR(VLOOKUP(B8780,总表!A:D,4,0),"露易")=0," ",IFERROR(VLOOKUP(B8780,总表!A:D,4,0),"-"))</f>
        <v> </v>
      </c>
      <c r="I8780" s="6" t="str">
        <f t="shared" si="551"/>
        <v> </v>
      </c>
    </row>
    <row r="8781" spans="1:9">
      <c r="A8781" s="6">
        <v>8780</v>
      </c>
      <c r="B8781" s="47" t="str">
        <f t="shared" si="548"/>
        <v>0000224C</v>
      </c>
      <c r="C8781" s="47" t="str">
        <f>IFERROR(VLOOKUP(B8781,总表!A:B,2,0),"-")</f>
        <v>其他类</v>
      </c>
      <c r="D8781" s="6" t="str">
        <f t="shared" si="549"/>
        <v>其他类</v>
      </c>
      <c r="E8781" s="6" t="str">
        <f>IFERROR(VLOOKUP(B8781,总表!A:D,3,0),"-")</f>
        <v>河流施工许可证</v>
      </c>
      <c r="F8781" s="6" t="str">
        <f t="shared" si="550"/>
        <v>河流施工许可证</v>
      </c>
      <c r="H8781" s="6" t="str">
        <f>IF(IFERROR(VLOOKUP(B8781,总表!A:D,4,0),"露易")=0," ",IFERROR(VLOOKUP(B8781,总表!A:D,4,0),"-"))</f>
        <v> </v>
      </c>
      <c r="I8781" s="6" t="str">
        <f t="shared" si="551"/>
        <v> </v>
      </c>
    </row>
    <row r="8782" spans="1:9">
      <c r="A8782" s="6">
        <v>8781</v>
      </c>
      <c r="B8782" s="47" t="str">
        <f t="shared" si="548"/>
        <v>0000224D</v>
      </c>
      <c r="C8782" s="47" t="str">
        <f>IFERROR(VLOOKUP(B8782,总表!A:B,2,0),"-")</f>
        <v>其他类</v>
      </c>
      <c r="D8782" s="6" t="str">
        <f t="shared" si="549"/>
        <v>其他类</v>
      </c>
      <c r="E8782" s="51" t="str">
        <f>IFERROR(VLOOKUP(B8782,总表!A:D,3,0),"-")</f>
        <v>悬崖施工许可证</v>
      </c>
      <c r="F8782" s="51" t="str">
        <f t="shared" si="550"/>
        <v>悬崖施工许可证</v>
      </c>
      <c r="H8782" s="6" t="str">
        <f>IF(IFERROR(VLOOKUP(B8782,总表!A:D,4,0),"露易")=0," ",IFERROR(VLOOKUP(B8782,总表!A:D,4,0),"-"))</f>
        <v> </v>
      </c>
      <c r="I8782" s="6" t="str">
        <f t="shared" si="551"/>
        <v> </v>
      </c>
    </row>
    <row r="8783" spans="1:9">
      <c r="A8783" s="6">
        <v>8782</v>
      </c>
      <c r="B8783" s="47" t="str">
        <f t="shared" si="548"/>
        <v>0000224E</v>
      </c>
      <c r="C8783" s="50" t="str">
        <f>IFERROR(VLOOKUP(B8783,总表!A:B,2,0),"-")</f>
        <v>裤裙类</v>
      </c>
      <c r="D8783" s="51" t="str">
        <f t="shared" si="549"/>
        <v>裤裙类</v>
      </c>
      <c r="E8783" s="6" t="str">
        <f>IFERROR(VLOOKUP(B8783,总表!A:D,3,0),"-")</f>
        <v>网球裙</v>
      </c>
      <c r="F8783" s="6" t="str">
        <f t="shared" si="550"/>
        <v>网球裙</v>
      </c>
      <c r="H8783" s="6" t="str">
        <f>IF(IFERROR(VLOOKUP(B8783,总表!A:D,4,0),"露易")=0," ",IFERROR(VLOOKUP(B8783,总表!A:D,4,0),"-"))</f>
        <v>海军蓝</v>
      </c>
      <c r="I8783" s="6" t="str">
        <f t="shared" si="551"/>
        <v>海军蓝</v>
      </c>
    </row>
    <row r="8784" spans="1:9">
      <c r="A8784" s="6">
        <v>8783</v>
      </c>
      <c r="B8784" s="47" t="str">
        <f t="shared" si="548"/>
        <v>0000224F</v>
      </c>
      <c r="C8784" s="50" t="str">
        <f>IFERROR(VLOOKUP(B8784,总表!A:B,2,0),"-")</f>
        <v>裤裙类</v>
      </c>
      <c r="D8784" s="51" t="str">
        <f t="shared" si="549"/>
        <v>裤裙类</v>
      </c>
      <c r="E8784" s="6" t="str">
        <f>IFERROR(VLOOKUP(B8784,总表!A:D,3,0),"-")</f>
        <v>网球裙</v>
      </c>
      <c r="F8784" s="6" t="str">
        <f t="shared" si="550"/>
        <v>网球裙</v>
      </c>
      <c r="H8784" s="6" t="str">
        <f>IF(IFERROR(VLOOKUP(B8784,总表!A:D,4,0),"露易")=0," ",IFERROR(VLOOKUP(B8784,总表!A:D,4,0),"-"))</f>
        <v>浅蓝色</v>
      </c>
      <c r="I8784" s="6" t="str">
        <f t="shared" si="551"/>
        <v>浅蓝色</v>
      </c>
    </row>
    <row r="8785" spans="1:9">
      <c r="A8785" s="6">
        <v>8784</v>
      </c>
      <c r="B8785" s="47" t="str">
        <f t="shared" si="548"/>
        <v>00002250</v>
      </c>
      <c r="C8785" s="50" t="str">
        <f>IFERROR(VLOOKUP(B8785,总表!A:B,2,0),"-")</f>
        <v>裤裙类</v>
      </c>
      <c r="D8785" s="51" t="str">
        <f t="shared" si="549"/>
        <v>裤裙类</v>
      </c>
      <c r="E8785" s="6" t="str">
        <f>IFERROR(VLOOKUP(B8785,总表!A:D,3,0),"-")</f>
        <v>网球裙</v>
      </c>
      <c r="F8785" s="6" t="str">
        <f t="shared" si="550"/>
        <v>网球裙</v>
      </c>
      <c r="H8785" s="6" t="str">
        <f>IF(IFERROR(VLOOKUP(B8785,总表!A:D,4,0),"露易")=0," ",IFERROR(VLOOKUP(B8785,总表!A:D,4,0),"-"))</f>
        <v>粉红</v>
      </c>
      <c r="I8785" s="6" t="str">
        <f t="shared" si="551"/>
        <v>粉红</v>
      </c>
    </row>
    <row r="8786" spans="1:9">
      <c r="A8786" s="6">
        <v>8785</v>
      </c>
      <c r="B8786" s="47" t="str">
        <f t="shared" si="548"/>
        <v>00002251</v>
      </c>
      <c r="C8786" s="50" t="str">
        <f>IFERROR(VLOOKUP(B8786,总表!A:B,2,0),"-")</f>
        <v>裤裙类</v>
      </c>
      <c r="D8786" s="51" t="str">
        <f t="shared" si="549"/>
        <v>裤裙类</v>
      </c>
      <c r="E8786" s="6" t="str">
        <f>IFERROR(VLOOKUP(B8786,总表!A:D,3,0),"-")</f>
        <v>蛋糕蓬蓬裙</v>
      </c>
      <c r="F8786" s="6" t="str">
        <f t="shared" si="550"/>
        <v>蛋糕蓬蓬裙</v>
      </c>
      <c r="H8786" s="51" t="str">
        <f>IF(IFERROR(VLOOKUP(B8786,总表!A:D,4,0),"露易")=0," ",IFERROR(VLOOKUP(B8786,总表!A:D,4,0),"-"))</f>
        <v>蓝色</v>
      </c>
      <c r="I8786" s="51" t="str">
        <f t="shared" si="551"/>
        <v>蓝色</v>
      </c>
    </row>
    <row r="8787" spans="1:9">
      <c r="A8787" s="6">
        <v>8786</v>
      </c>
      <c r="B8787" s="47" t="str">
        <f t="shared" si="548"/>
        <v>00002252</v>
      </c>
      <c r="C8787" s="50" t="str">
        <f>IFERROR(VLOOKUP(B8787,总表!A:B,2,0),"-")</f>
        <v>裤裙类</v>
      </c>
      <c r="D8787" s="51" t="str">
        <f t="shared" si="549"/>
        <v>裤裙类</v>
      </c>
      <c r="E8787" s="6" t="str">
        <f>IFERROR(VLOOKUP(B8787,总表!A:D,3,0),"-")</f>
        <v>蛋糕蓬蓬裙</v>
      </c>
      <c r="F8787" s="6" t="str">
        <f t="shared" si="550"/>
        <v>蛋糕蓬蓬裙</v>
      </c>
      <c r="H8787" s="51" t="str">
        <f>IF(IFERROR(VLOOKUP(B8787,总表!A:D,4,0),"露易")=0," ",IFERROR(VLOOKUP(B8787,总表!A:D,4,0),"-"))</f>
        <v>绿色</v>
      </c>
      <c r="I8787" s="51" t="str">
        <f t="shared" si="551"/>
        <v>绿色</v>
      </c>
    </row>
    <row r="8788" spans="1:9">
      <c r="A8788" s="6">
        <v>8787</v>
      </c>
      <c r="B8788" s="47" t="str">
        <f t="shared" si="548"/>
        <v>00002253</v>
      </c>
      <c r="C8788" s="50" t="str">
        <f>IFERROR(VLOOKUP(B8788,总表!A:B,2,0),"-")</f>
        <v>裤裙类</v>
      </c>
      <c r="D8788" s="51" t="str">
        <f t="shared" si="549"/>
        <v>裤裙类</v>
      </c>
      <c r="E8788" s="6" t="str">
        <f>IFERROR(VLOOKUP(B8788,总表!A:D,3,0),"-")</f>
        <v>蛋糕蓬蓬裙</v>
      </c>
      <c r="F8788" s="6" t="str">
        <f t="shared" si="550"/>
        <v>蛋糕蓬蓬裙</v>
      </c>
      <c r="H8788" s="6" t="str">
        <f>IF(IFERROR(VLOOKUP(B8788,总表!A:D,4,0),"露易")=0," ",IFERROR(VLOOKUP(B8788,总表!A:D,4,0),"-"))</f>
        <v>橘色</v>
      </c>
      <c r="I8788" s="6" t="str">
        <f t="shared" si="551"/>
        <v>橘色</v>
      </c>
    </row>
    <row r="8789" spans="1:9">
      <c r="A8789" s="6">
        <v>8788</v>
      </c>
      <c r="B8789" s="47" t="str">
        <f t="shared" si="548"/>
        <v>00002254</v>
      </c>
      <c r="C8789" s="50" t="str">
        <f>IFERROR(VLOOKUP(B8789,总表!A:B,2,0),"-")</f>
        <v>裤裙类</v>
      </c>
      <c r="D8789" s="51" t="str">
        <f t="shared" si="549"/>
        <v>裤裙类</v>
      </c>
      <c r="E8789" s="6" t="str">
        <f>IFERROR(VLOOKUP(B8789,总表!A:D,3,0),"-")</f>
        <v>蛋糕蓬蓬裙</v>
      </c>
      <c r="F8789" s="6" t="str">
        <f t="shared" si="550"/>
        <v>蛋糕蓬蓬裙</v>
      </c>
      <c r="H8789" s="6" t="str">
        <f>IF(IFERROR(VLOOKUP(B8789,总表!A:D,4,0),"露易")=0," ",IFERROR(VLOOKUP(B8789,总表!A:D,4,0),"-"))</f>
        <v>紫色</v>
      </c>
      <c r="I8789" s="6" t="str">
        <f t="shared" si="551"/>
        <v>紫色</v>
      </c>
    </row>
    <row r="8790" spans="1:9">
      <c r="A8790" s="6">
        <v>8789</v>
      </c>
      <c r="B8790" s="47" t="str">
        <f t="shared" si="548"/>
        <v>00002255</v>
      </c>
      <c r="C8790" s="50" t="str">
        <f>IFERROR(VLOOKUP(B8790,总表!A:B,2,0),"-")</f>
        <v>裤裙类</v>
      </c>
      <c r="D8790" s="51" t="str">
        <f t="shared" si="549"/>
        <v>裤裙类</v>
      </c>
      <c r="E8790" s="6" t="str">
        <f>IFERROR(VLOOKUP(B8790,总表!A:D,3,0),"-")</f>
        <v>蛋糕蓬蓬裙</v>
      </c>
      <c r="F8790" s="6" t="str">
        <f t="shared" si="550"/>
        <v>蛋糕蓬蓬裙</v>
      </c>
      <c r="H8790" s="6" t="str">
        <f>IF(IFERROR(VLOOKUP(B8790,总表!A:D,4,0),"露易")=0," ",IFERROR(VLOOKUP(B8790,总表!A:D,4,0),"-"))</f>
        <v>灰色</v>
      </c>
      <c r="I8790" s="6" t="str">
        <f t="shared" si="551"/>
        <v>灰色</v>
      </c>
    </row>
    <row r="8791" spans="1:9">
      <c r="A8791" s="6">
        <v>8790</v>
      </c>
      <c r="B8791" s="47" t="str">
        <f t="shared" si="548"/>
        <v>00002256</v>
      </c>
      <c r="C8791" s="50" t="str">
        <f>IFERROR(VLOOKUP(B8791,总表!A:B,2,0),"-")</f>
        <v>裤裙类</v>
      </c>
      <c r="D8791" s="51" t="str">
        <f t="shared" si="549"/>
        <v>裤裙类</v>
      </c>
      <c r="E8791" s="6" t="str">
        <f>IFERROR(VLOOKUP(B8791,总表!A:D,3,0),"-")</f>
        <v>喇叭裙</v>
      </c>
      <c r="F8791" s="6" t="str">
        <f t="shared" si="550"/>
        <v>喇叭裙</v>
      </c>
      <c r="H8791" s="6" t="str">
        <f>IF(IFERROR(VLOOKUP(B8791,总表!A:D,4,0),"露易")=0," ",IFERROR(VLOOKUP(B8791,总表!A:D,4,0),"-"))</f>
        <v>黑色</v>
      </c>
      <c r="I8791" s="6" t="str">
        <f t="shared" si="551"/>
        <v>黑色</v>
      </c>
    </row>
    <row r="8792" spans="1:9">
      <c r="A8792" s="6">
        <v>8791</v>
      </c>
      <c r="B8792" s="47" t="str">
        <f t="shared" si="548"/>
        <v>00002257</v>
      </c>
      <c r="C8792" s="50" t="str">
        <f>IFERROR(VLOOKUP(B8792,总表!A:B,2,0),"-")</f>
        <v>裤裙类</v>
      </c>
      <c r="D8792" s="51" t="str">
        <f t="shared" si="549"/>
        <v>裤裙类</v>
      </c>
      <c r="E8792" s="6" t="str">
        <f>IFERROR(VLOOKUP(B8792,总表!A:D,3,0),"-")</f>
        <v>喇叭裙</v>
      </c>
      <c r="F8792" s="6" t="str">
        <f t="shared" si="550"/>
        <v>喇叭裙</v>
      </c>
      <c r="H8792" s="6" t="str">
        <f>IF(IFERROR(VLOOKUP(B8792,总表!A:D,4,0),"露易")=0," ",IFERROR(VLOOKUP(B8792,总表!A:D,4,0),"-"))</f>
        <v>粉红</v>
      </c>
      <c r="I8792" s="6" t="str">
        <f t="shared" si="551"/>
        <v>粉红</v>
      </c>
    </row>
    <row r="8793" spans="1:9">
      <c r="A8793" s="6">
        <v>8792</v>
      </c>
      <c r="B8793" s="47" t="str">
        <f t="shared" si="548"/>
        <v>00002258</v>
      </c>
      <c r="C8793" s="50" t="str">
        <f>IFERROR(VLOOKUP(B8793,总表!A:B,2,0),"-")</f>
        <v>裤裙类</v>
      </c>
      <c r="D8793" s="51" t="str">
        <f t="shared" si="549"/>
        <v>裤裙类</v>
      </c>
      <c r="E8793" s="6" t="str">
        <f>IFERROR(VLOOKUP(B8793,总表!A:D,3,0),"-")</f>
        <v>喇叭裙</v>
      </c>
      <c r="F8793" s="6" t="str">
        <f t="shared" si="550"/>
        <v>喇叭裙</v>
      </c>
      <c r="H8793" s="6" t="str">
        <f>IF(IFERROR(VLOOKUP(B8793,总表!A:D,4,0),"露易")=0," ",IFERROR(VLOOKUP(B8793,总表!A:D,4,0),"-"))</f>
        <v>薄荷绿</v>
      </c>
      <c r="I8793" s="6" t="str">
        <f t="shared" si="551"/>
        <v>薄荷绿</v>
      </c>
    </row>
    <row r="8794" spans="1:9">
      <c r="A8794" s="6">
        <v>8793</v>
      </c>
      <c r="B8794" s="47" t="str">
        <f t="shared" si="548"/>
        <v>00002259</v>
      </c>
      <c r="C8794" s="50" t="str">
        <f>IFERROR(VLOOKUP(B8794,总表!A:B,2,0),"-")</f>
        <v>裤裙类</v>
      </c>
      <c r="D8794" s="51" t="str">
        <f t="shared" si="549"/>
        <v>裤裙类</v>
      </c>
      <c r="E8794" s="6" t="str">
        <f>IFERROR(VLOOKUP(B8794,总表!A:D,3,0),"-")</f>
        <v>喇叭裙</v>
      </c>
      <c r="F8794" s="6" t="str">
        <f t="shared" si="550"/>
        <v>喇叭裙</v>
      </c>
      <c r="H8794" s="6" t="str">
        <f>IF(IFERROR(VLOOKUP(B8794,总表!A:D,4,0),"露易")=0," ",IFERROR(VLOOKUP(B8794,总表!A:D,4,0),"-"))</f>
        <v>浅蓝色</v>
      </c>
      <c r="I8794" s="6" t="str">
        <f t="shared" si="551"/>
        <v>浅蓝色</v>
      </c>
    </row>
    <row r="8795" spans="1:9">
      <c r="A8795" s="6">
        <v>8794</v>
      </c>
      <c r="B8795" s="47" t="str">
        <f t="shared" si="548"/>
        <v>0000225A</v>
      </c>
      <c r="C8795" s="50" t="str">
        <f>IFERROR(VLOOKUP(B8795,总表!A:B,2,0),"-")</f>
        <v>裤裙类</v>
      </c>
      <c r="D8795" s="51" t="str">
        <f t="shared" si="549"/>
        <v>裤裙类</v>
      </c>
      <c r="E8795" s="6" t="str">
        <f>IFERROR(VLOOKUP(B8795,总表!A:D,3,0),"-")</f>
        <v>仿毛皮短裙</v>
      </c>
      <c r="F8795" s="6" t="str">
        <f t="shared" si="550"/>
        <v>仿毛皮短裙</v>
      </c>
      <c r="H8795" s="6" t="str">
        <f>IF(IFERROR(VLOOKUP(B8795,总表!A:D,4,0),"露易")=0," ",IFERROR(VLOOKUP(B8795,总表!A:D,4,0),"-"))</f>
        <v>粉红</v>
      </c>
      <c r="I8795" s="6" t="str">
        <f t="shared" si="551"/>
        <v>粉红</v>
      </c>
    </row>
    <row r="8796" spans="1:9">
      <c r="A8796" s="6">
        <v>8795</v>
      </c>
      <c r="B8796" s="47" t="str">
        <f t="shared" si="548"/>
        <v>0000225B</v>
      </c>
      <c r="C8796" s="50" t="str">
        <f>IFERROR(VLOOKUP(B8796,总表!A:B,2,0),"-")</f>
        <v>裤裙类</v>
      </c>
      <c r="D8796" s="51" t="str">
        <f t="shared" si="549"/>
        <v>裤裙类</v>
      </c>
      <c r="E8796" s="6" t="str">
        <f>IFERROR(VLOOKUP(B8796,总表!A:D,3,0),"-")</f>
        <v>仿毛皮短裙</v>
      </c>
      <c r="F8796" s="6" t="str">
        <f t="shared" si="550"/>
        <v>仿毛皮短裙</v>
      </c>
      <c r="H8796" s="51" t="str">
        <f>IF(IFERROR(VLOOKUP(B8796,总表!A:D,4,0),"露易")=0," ",IFERROR(VLOOKUP(B8796,总表!A:D,4,0),"-"))</f>
        <v>红色</v>
      </c>
      <c r="I8796" s="51" t="str">
        <f t="shared" si="551"/>
        <v>红色</v>
      </c>
    </row>
    <row r="8797" spans="1:9">
      <c r="A8797" s="6">
        <v>8796</v>
      </c>
      <c r="B8797" s="47" t="str">
        <f t="shared" si="548"/>
        <v>0000225C</v>
      </c>
      <c r="C8797" s="50" t="str">
        <f>IFERROR(VLOOKUP(B8797,总表!A:B,2,0),"-")</f>
        <v>裤裙类</v>
      </c>
      <c r="D8797" s="51" t="str">
        <f t="shared" si="549"/>
        <v>裤裙类</v>
      </c>
      <c r="E8797" s="6" t="str">
        <f>IFERROR(VLOOKUP(B8797,总表!A:D,3,0),"-")</f>
        <v>仿毛皮短裙</v>
      </c>
      <c r="F8797" s="6" t="str">
        <f t="shared" si="550"/>
        <v>仿毛皮短裙</v>
      </c>
      <c r="H8797" s="6" t="str">
        <f>IF(IFERROR(VLOOKUP(B8797,总表!A:D,4,0),"露易")=0," ",IFERROR(VLOOKUP(B8797,总表!A:D,4,0),"-"))</f>
        <v>紫色</v>
      </c>
      <c r="I8797" s="6" t="str">
        <f t="shared" si="551"/>
        <v>紫色</v>
      </c>
    </row>
    <row r="8798" spans="1:9">
      <c r="A8798" s="6">
        <v>8797</v>
      </c>
      <c r="B8798" s="47" t="str">
        <f t="shared" si="548"/>
        <v>0000225D</v>
      </c>
      <c r="C8798" s="50" t="str">
        <f>IFERROR(VLOOKUP(B8798,总表!A:B,2,0),"-")</f>
        <v>裤裙类</v>
      </c>
      <c r="D8798" s="51" t="str">
        <f t="shared" si="549"/>
        <v>裤裙类</v>
      </c>
      <c r="E8798" s="6" t="str">
        <f>IFERROR(VLOOKUP(B8798,总表!A:D,3,0),"-")</f>
        <v>仿毛皮短裙</v>
      </c>
      <c r="F8798" s="6" t="str">
        <f t="shared" si="550"/>
        <v>仿毛皮短裙</v>
      </c>
      <c r="H8798" s="6" t="str">
        <f>IF(IFERROR(VLOOKUP(B8798,总表!A:D,4,0),"露易")=0," ",IFERROR(VLOOKUP(B8798,总表!A:D,4,0),"-"))</f>
        <v>黄色</v>
      </c>
      <c r="I8798" s="6" t="str">
        <f t="shared" si="551"/>
        <v>黄色</v>
      </c>
    </row>
    <row r="8799" spans="1:9">
      <c r="A8799" s="6">
        <v>8798</v>
      </c>
      <c r="B8799" s="47" t="str">
        <f t="shared" si="548"/>
        <v>0000225E</v>
      </c>
      <c r="C8799" s="50" t="str">
        <f>IFERROR(VLOOKUP(B8799,总表!A:B,2,0),"-")</f>
        <v>裤裙类</v>
      </c>
      <c r="D8799" s="51" t="str">
        <f t="shared" si="549"/>
        <v>裤裙类</v>
      </c>
      <c r="E8799" s="6" t="str">
        <f>IFERROR(VLOOKUP(B8799,总表!A:D,3,0),"-")</f>
        <v>荷叶边棉裤</v>
      </c>
      <c r="F8799" s="6" t="str">
        <f t="shared" si="550"/>
        <v>荷叶边棉裤</v>
      </c>
      <c r="H8799" s="6" t="str">
        <f>IF(IFERROR(VLOOKUP(B8799,总表!A:D,4,0),"露易")=0," ",IFERROR(VLOOKUP(B8799,总表!A:D,4,0),"-"))</f>
        <v>粉红</v>
      </c>
      <c r="I8799" s="6" t="str">
        <f t="shared" si="551"/>
        <v>粉红</v>
      </c>
    </row>
    <row r="8800" spans="1:9">
      <c r="A8800" s="6">
        <v>8799</v>
      </c>
      <c r="B8800" s="47" t="str">
        <f t="shared" si="548"/>
        <v>0000225F</v>
      </c>
      <c r="C8800" s="50" t="str">
        <f>IFERROR(VLOOKUP(B8800,总表!A:B,2,0),"-")</f>
        <v>裤裙类</v>
      </c>
      <c r="D8800" s="51" t="str">
        <f t="shared" si="549"/>
        <v>裤裙类</v>
      </c>
      <c r="E8800" s="6" t="str">
        <f>IFERROR(VLOOKUP(B8800,总表!A:D,3,0),"-")</f>
        <v>荷叶边棉裤</v>
      </c>
      <c r="F8800" s="6" t="str">
        <f t="shared" si="550"/>
        <v>荷叶边棉裤</v>
      </c>
      <c r="H8800" s="6" t="str">
        <f>IF(IFERROR(VLOOKUP(B8800,总表!A:D,4,0),"露易")=0," ",IFERROR(VLOOKUP(B8800,总表!A:D,4,0),"-"))</f>
        <v>薄荷绿</v>
      </c>
      <c r="I8800" s="6" t="str">
        <f t="shared" si="551"/>
        <v>薄荷绿</v>
      </c>
    </row>
    <row r="8801" spans="1:9">
      <c r="A8801" s="6">
        <v>8800</v>
      </c>
      <c r="B8801" s="47" t="str">
        <f t="shared" si="548"/>
        <v>00002260</v>
      </c>
      <c r="C8801" s="50" t="str">
        <f>IFERROR(VLOOKUP(B8801,总表!A:B,2,0),"-")</f>
        <v>裤裙类</v>
      </c>
      <c r="D8801" s="51" t="str">
        <f t="shared" si="549"/>
        <v>裤裙类</v>
      </c>
      <c r="E8801" s="6" t="str">
        <f>IFERROR(VLOOKUP(B8801,总表!A:D,3,0),"-")</f>
        <v>荷叶边棉裤</v>
      </c>
      <c r="F8801" s="6" t="str">
        <f t="shared" si="550"/>
        <v>荷叶边棉裤</v>
      </c>
      <c r="H8801" s="6" t="str">
        <f>IF(IFERROR(VLOOKUP(B8801,总表!A:D,4,0),"露易")=0," ",IFERROR(VLOOKUP(B8801,总表!A:D,4,0),"-"))</f>
        <v>橘色</v>
      </c>
      <c r="I8801" s="6" t="str">
        <f t="shared" si="551"/>
        <v>橘色</v>
      </c>
    </row>
    <row r="8802" spans="1:9">
      <c r="A8802" s="6">
        <v>8801</v>
      </c>
      <c r="B8802" s="47" t="str">
        <f t="shared" si="548"/>
        <v>00002261</v>
      </c>
      <c r="C8802" s="50" t="str">
        <f>IFERROR(VLOOKUP(B8802,总表!A:B,2,0),"-")</f>
        <v>裤裙类</v>
      </c>
      <c r="D8802" s="51" t="str">
        <f t="shared" si="549"/>
        <v>裤裙类</v>
      </c>
      <c r="E8802" s="6" t="str">
        <f>IFERROR(VLOOKUP(B8802,总表!A:D,3,0),"-")</f>
        <v>荷叶边棉裤</v>
      </c>
      <c r="F8802" s="6" t="str">
        <f t="shared" si="550"/>
        <v>荷叶边棉裤</v>
      </c>
      <c r="H8802" s="6" t="str">
        <f>IF(IFERROR(VLOOKUP(B8802,总表!A:D,4,0),"露易")=0," ",IFERROR(VLOOKUP(B8802,总表!A:D,4,0),"-"))</f>
        <v>紫色</v>
      </c>
      <c r="I8802" s="6" t="str">
        <f t="shared" si="551"/>
        <v>紫色</v>
      </c>
    </row>
    <row r="8803" spans="1:9">
      <c r="A8803" s="6">
        <v>8802</v>
      </c>
      <c r="B8803" s="47" t="str">
        <f t="shared" si="548"/>
        <v>00002262</v>
      </c>
      <c r="C8803" s="50" t="str">
        <f>IFERROR(VLOOKUP(B8803,总表!A:B,2,0),"-")</f>
        <v>裤裙类</v>
      </c>
      <c r="D8803" s="51" t="str">
        <f t="shared" si="549"/>
        <v>裤裙类</v>
      </c>
      <c r="E8803" s="6" t="str">
        <f>IFERROR(VLOOKUP(B8803,总表!A:D,3,0),"-")</f>
        <v>荷叶边棉裤</v>
      </c>
      <c r="F8803" s="6" t="str">
        <f t="shared" si="550"/>
        <v>荷叶边棉裤</v>
      </c>
      <c r="H8803" s="6" t="str">
        <f>IF(IFERROR(VLOOKUP(B8803,总表!A:D,4,0),"露易")=0," ",IFERROR(VLOOKUP(B8803,总表!A:D,4,0),"-"))</f>
        <v>灰色</v>
      </c>
      <c r="I8803" s="6" t="str">
        <f t="shared" si="551"/>
        <v>灰色</v>
      </c>
    </row>
    <row r="8804" spans="1:9">
      <c r="A8804" s="6">
        <v>8803</v>
      </c>
      <c r="B8804" s="47" t="str">
        <f t="shared" si="548"/>
        <v>00002263</v>
      </c>
      <c r="C8804" s="50" t="str">
        <f>IFERROR(VLOOKUP(B8804,总表!A:B,2,0),"-")</f>
        <v>连衣套装</v>
      </c>
      <c r="D8804" s="51" t="str">
        <f t="shared" si="549"/>
        <v>连衣套装</v>
      </c>
      <c r="E8804" s="6" t="str">
        <f>IFERROR(VLOOKUP(B8804,总表!A:D,3,0),"-")</f>
        <v>粗花呢连身裙</v>
      </c>
      <c r="F8804" s="6" t="str">
        <f t="shared" si="550"/>
        <v>粗花呢连身裙</v>
      </c>
      <c r="H8804" s="6" t="str">
        <f>IF(IFERROR(VLOOKUP(B8804,总表!A:D,4,0),"露易")=0," ",IFERROR(VLOOKUP(B8804,总表!A:D,4,0),"-"))</f>
        <v>粉红</v>
      </c>
      <c r="I8804" s="6" t="str">
        <f t="shared" si="551"/>
        <v>粉红</v>
      </c>
    </row>
    <row r="8805" spans="1:9">
      <c r="A8805" s="6">
        <v>8804</v>
      </c>
      <c r="B8805" s="47" t="str">
        <f t="shared" si="548"/>
        <v>00002264</v>
      </c>
      <c r="C8805" s="50" t="str">
        <f>IFERROR(VLOOKUP(B8805,总表!A:B,2,0),"-")</f>
        <v>连衣套装</v>
      </c>
      <c r="D8805" s="51" t="str">
        <f t="shared" si="549"/>
        <v>连衣套装</v>
      </c>
      <c r="E8805" s="6" t="str">
        <f>IFERROR(VLOOKUP(B8805,总表!A:D,3,0),"-")</f>
        <v>粗花呢连身裙</v>
      </c>
      <c r="F8805" s="6" t="str">
        <f t="shared" si="550"/>
        <v>粗花呢连身裙</v>
      </c>
      <c r="H8805" s="51" t="str">
        <f>IF(IFERROR(VLOOKUP(B8805,总表!A:D,4,0),"露易")=0," ",IFERROR(VLOOKUP(B8805,总表!A:D,4,0),"-"))</f>
        <v>蓝色</v>
      </c>
      <c r="I8805" s="51" t="str">
        <f t="shared" si="551"/>
        <v>蓝色</v>
      </c>
    </row>
    <row r="8806" spans="1:9">
      <c r="A8806" s="6">
        <v>8805</v>
      </c>
      <c r="B8806" s="47" t="str">
        <f t="shared" si="548"/>
        <v>00002265</v>
      </c>
      <c r="C8806" s="50" t="str">
        <f>IFERROR(VLOOKUP(B8806,总表!A:B,2,0),"-")</f>
        <v>连衣套装</v>
      </c>
      <c r="D8806" s="51" t="str">
        <f t="shared" si="549"/>
        <v>连衣套装</v>
      </c>
      <c r="E8806" s="6" t="str">
        <f>IFERROR(VLOOKUP(B8806,总表!A:D,3,0),"-")</f>
        <v>春天圆点连身裙</v>
      </c>
      <c r="F8806" s="6" t="str">
        <f t="shared" si="550"/>
        <v>春天圆点连身裙</v>
      </c>
      <c r="H8806" s="6" t="str">
        <f>IF(IFERROR(VLOOKUP(B8806,总表!A:D,4,0),"露易")=0," ",IFERROR(VLOOKUP(B8806,总表!A:D,4,0),"-"))</f>
        <v>酷感色</v>
      </c>
      <c r="I8806" s="6" t="str">
        <f t="shared" si="551"/>
        <v>酷感色</v>
      </c>
    </row>
    <row r="8807" spans="1:9">
      <c r="A8807" s="6">
        <v>8806</v>
      </c>
      <c r="B8807" s="47" t="str">
        <f t="shared" si="548"/>
        <v>00002266</v>
      </c>
      <c r="C8807" s="50" t="str">
        <f>IFERROR(VLOOKUP(B8807,总表!A:B,2,0),"-")</f>
        <v>连衣套装</v>
      </c>
      <c r="D8807" s="51" t="str">
        <f t="shared" si="549"/>
        <v>连衣套装</v>
      </c>
      <c r="E8807" s="6" t="str">
        <f>IFERROR(VLOOKUP(B8807,总表!A:D,3,0),"-")</f>
        <v>花朵连身裙</v>
      </c>
      <c r="F8807" s="6" t="str">
        <f t="shared" si="550"/>
        <v>花朵连身裙</v>
      </c>
      <c r="H8807" s="51" t="str">
        <f>IF(IFERROR(VLOOKUP(B8807,总表!A:D,4,0),"露易")=0," ",IFERROR(VLOOKUP(B8807,总表!A:D,4,0),"-"))</f>
        <v>蓝色</v>
      </c>
      <c r="I8807" s="51" t="str">
        <f t="shared" si="551"/>
        <v>蓝色</v>
      </c>
    </row>
    <row r="8808" spans="1:9">
      <c r="A8808" s="6">
        <v>8807</v>
      </c>
      <c r="B8808" s="47" t="str">
        <f t="shared" si="548"/>
        <v>00002267</v>
      </c>
      <c r="C8808" s="50" t="str">
        <f>IFERROR(VLOOKUP(B8808,总表!A:B,2,0),"-")</f>
        <v>连衣套装</v>
      </c>
      <c r="D8808" s="51" t="str">
        <f t="shared" si="549"/>
        <v>连衣套装</v>
      </c>
      <c r="E8808" s="6" t="str">
        <f>IFERROR(VLOOKUP(B8808,总表!A:D,3,0),"-")</f>
        <v>花朵连身裙</v>
      </c>
      <c r="F8808" s="6" t="str">
        <f t="shared" si="550"/>
        <v>花朵连身裙</v>
      </c>
      <c r="H8808" s="6" t="str">
        <f>IF(IFERROR(VLOOKUP(B8808,总表!A:D,4,0),"露易")=0," ",IFERROR(VLOOKUP(B8808,总表!A:D,4,0),"-"))</f>
        <v>黄色</v>
      </c>
      <c r="I8808" s="6" t="str">
        <f t="shared" si="551"/>
        <v>黄色</v>
      </c>
    </row>
    <row r="8809" spans="1:9">
      <c r="A8809" s="6">
        <v>8808</v>
      </c>
      <c r="B8809" s="47" t="str">
        <f t="shared" si="548"/>
        <v>00002268</v>
      </c>
      <c r="C8809" s="50" t="str">
        <f>IFERROR(VLOOKUP(B8809,总表!A:B,2,0),"-")</f>
        <v>连衣套装</v>
      </c>
      <c r="D8809" s="51" t="str">
        <f t="shared" si="549"/>
        <v>连衣套装</v>
      </c>
      <c r="E8809" s="6" t="str">
        <f>IFERROR(VLOOKUP(B8809,总表!A:D,3,0),"-")</f>
        <v>花朵连身裙</v>
      </c>
      <c r="F8809" s="6" t="str">
        <f t="shared" si="550"/>
        <v>花朵连身裙</v>
      </c>
      <c r="H8809" s="51" t="str">
        <f>IF(IFERROR(VLOOKUP(B8809,总表!A:D,4,0),"露易")=0," ",IFERROR(VLOOKUP(B8809,总表!A:D,4,0),"-"))</f>
        <v>绿色</v>
      </c>
      <c r="I8809" s="51" t="str">
        <f t="shared" si="551"/>
        <v>绿色</v>
      </c>
    </row>
    <row r="8810" spans="1:9">
      <c r="A8810" s="6">
        <v>8809</v>
      </c>
      <c r="B8810" s="47" t="str">
        <f t="shared" si="548"/>
        <v>00002269</v>
      </c>
      <c r="C8810" s="50" t="str">
        <f>IFERROR(VLOOKUP(B8810,总表!A:B,2,0),"-")</f>
        <v>连衣套装</v>
      </c>
      <c r="D8810" s="51" t="str">
        <f t="shared" si="549"/>
        <v>连衣套装</v>
      </c>
      <c r="E8810" s="6" t="str">
        <f>IFERROR(VLOOKUP(B8810,总表!A:D,3,0),"-")</f>
        <v>花朵连身裙</v>
      </c>
      <c r="F8810" s="6" t="str">
        <f t="shared" si="550"/>
        <v>花朵连身裙</v>
      </c>
      <c r="H8810" s="6" t="str">
        <f>IF(IFERROR(VLOOKUP(B8810,总表!A:D,4,0),"露易")=0," ",IFERROR(VLOOKUP(B8810,总表!A:D,4,0),"-"))</f>
        <v>紫色</v>
      </c>
      <c r="I8810" s="6" t="str">
        <f t="shared" si="551"/>
        <v>紫色</v>
      </c>
    </row>
    <row r="8811" spans="1:9">
      <c r="A8811" s="6">
        <v>8810</v>
      </c>
      <c r="B8811" s="47" t="str">
        <f t="shared" si="548"/>
        <v>0000226A</v>
      </c>
      <c r="C8811" s="50" t="str">
        <f>IFERROR(VLOOKUP(B8811,总表!A:B,2,0),"-")</f>
        <v>连衣套装</v>
      </c>
      <c r="D8811" s="51" t="str">
        <f t="shared" si="549"/>
        <v>连衣套装</v>
      </c>
      <c r="E8811" s="6" t="str">
        <f>IFERROR(VLOOKUP(B8811,总表!A:D,3,0),"-")</f>
        <v>小屋印花连身裙</v>
      </c>
      <c r="F8811" s="6" t="str">
        <f t="shared" si="550"/>
        <v>小屋印花连身裙</v>
      </c>
      <c r="H8811" s="6" t="str">
        <f>IF(IFERROR(VLOOKUP(B8811,总表!A:D,4,0),"露易")=0," ",IFERROR(VLOOKUP(B8811,总表!A:D,4,0),"-"))</f>
        <v>黄色</v>
      </c>
      <c r="I8811" s="6" t="str">
        <f t="shared" si="551"/>
        <v>黄色</v>
      </c>
    </row>
    <row r="8812" spans="1:9">
      <c r="A8812" s="6">
        <v>8811</v>
      </c>
      <c r="B8812" s="47" t="str">
        <f t="shared" si="548"/>
        <v>0000226B</v>
      </c>
      <c r="C8812" s="50" t="str">
        <f>IFERROR(VLOOKUP(B8812,总表!A:B,2,0),"-")</f>
        <v>连衣套装</v>
      </c>
      <c r="D8812" s="51" t="str">
        <f t="shared" si="549"/>
        <v>连衣套装</v>
      </c>
      <c r="E8812" s="6" t="str">
        <f>IFERROR(VLOOKUP(B8812,总表!A:D,3,0),"-")</f>
        <v>森林图案连身裙</v>
      </c>
      <c r="F8812" s="6" t="str">
        <f t="shared" si="550"/>
        <v>森林图案连身裙</v>
      </c>
      <c r="H8812" s="6" t="str">
        <f>IF(IFERROR(VLOOKUP(B8812,总表!A:D,4,0),"露易")=0," ",IFERROR(VLOOKUP(B8812,总表!A:D,4,0),"-"))</f>
        <v>棕色</v>
      </c>
      <c r="I8812" s="6" t="str">
        <f t="shared" si="551"/>
        <v>棕色</v>
      </c>
    </row>
    <row r="8813" spans="1:9">
      <c r="A8813" s="6">
        <v>8812</v>
      </c>
      <c r="B8813" s="47" t="str">
        <f t="shared" si="548"/>
        <v>0000226C</v>
      </c>
      <c r="C8813" s="50" t="str">
        <f>IFERROR(VLOOKUP(B8813,总表!A:B,2,0),"-")</f>
        <v>连衣套装</v>
      </c>
      <c r="D8813" s="51" t="str">
        <f t="shared" si="549"/>
        <v>连衣套装</v>
      </c>
      <c r="E8813" s="6" t="str">
        <f>IFERROR(VLOOKUP(B8813,总表!A:D,3,0),"-")</f>
        <v>森林图案连身裙</v>
      </c>
      <c r="F8813" s="6" t="str">
        <f t="shared" si="550"/>
        <v>森林图案连身裙</v>
      </c>
      <c r="H8813" s="6" t="str">
        <f>IF(IFERROR(VLOOKUP(B8813,总表!A:D,4,0),"露易")=0," ",IFERROR(VLOOKUP(B8813,总表!A:D,4,0),"-"))</f>
        <v>紫色</v>
      </c>
      <c r="I8813" s="6" t="str">
        <f t="shared" si="551"/>
        <v>紫色</v>
      </c>
    </row>
    <row r="8814" spans="1:9">
      <c r="A8814" s="6">
        <v>8813</v>
      </c>
      <c r="B8814" s="47" t="str">
        <f t="shared" si="548"/>
        <v>0000226D</v>
      </c>
      <c r="C8814" s="50" t="str">
        <f>IFERROR(VLOOKUP(B8814,总表!A:B,2,0),"-")</f>
        <v>连衣套装</v>
      </c>
      <c r="D8814" s="51" t="str">
        <f t="shared" si="549"/>
        <v>连衣套装</v>
      </c>
      <c r="E8814" s="6" t="str">
        <f>IFERROR(VLOOKUP(B8814,总表!A:D,3,0),"-")</f>
        <v>森林图案连身裙</v>
      </c>
      <c r="F8814" s="6" t="str">
        <f t="shared" si="550"/>
        <v>森林图案连身裙</v>
      </c>
      <c r="H8814" s="6" t="str">
        <f>IF(IFERROR(VLOOKUP(B8814,总表!A:D,4,0),"露易")=0," ",IFERROR(VLOOKUP(B8814,总表!A:D,4,0),"-"))</f>
        <v>粉红</v>
      </c>
      <c r="I8814" s="6" t="str">
        <f t="shared" si="551"/>
        <v>粉红</v>
      </c>
    </row>
    <row r="8815" spans="1:9">
      <c r="A8815" s="6">
        <v>8814</v>
      </c>
      <c r="B8815" s="47" t="str">
        <f t="shared" si="548"/>
        <v>0000226E</v>
      </c>
      <c r="C8815" s="50" t="str">
        <f>IFERROR(VLOOKUP(B8815,总表!A:B,2,0),"-")</f>
        <v>连衣套装</v>
      </c>
      <c r="D8815" s="51" t="str">
        <f t="shared" si="549"/>
        <v>连衣套装</v>
      </c>
      <c r="E8815" s="6" t="str">
        <f>IFERROR(VLOOKUP(B8815,总表!A:D,3,0),"-")</f>
        <v>森林图案连身裙</v>
      </c>
      <c r="F8815" s="6" t="str">
        <f t="shared" si="550"/>
        <v>森林图案连身裙</v>
      </c>
      <c r="H8815" s="6" t="str">
        <f>IF(IFERROR(VLOOKUP(B8815,总表!A:D,4,0),"露易")=0," ",IFERROR(VLOOKUP(B8815,总表!A:D,4,0),"-"))</f>
        <v>灰蓝色</v>
      </c>
      <c r="I8815" s="6" t="str">
        <f t="shared" si="551"/>
        <v>灰蓝色</v>
      </c>
    </row>
    <row r="8816" spans="1:9">
      <c r="A8816" s="6">
        <v>8815</v>
      </c>
      <c r="B8816" s="47" t="str">
        <f t="shared" si="548"/>
        <v>0000226F</v>
      </c>
      <c r="C8816" s="50" t="str">
        <f>IFERROR(VLOOKUP(B8816,总表!A:B,2,0),"-")</f>
        <v>连衣套装</v>
      </c>
      <c r="D8816" s="51" t="str">
        <f t="shared" si="549"/>
        <v>连衣套装</v>
      </c>
      <c r="E8816" s="6" t="str">
        <f>IFERROR(VLOOKUP(B8816,总表!A:D,3,0),"-")</f>
        <v>民族风连身裙</v>
      </c>
      <c r="F8816" s="6" t="str">
        <f t="shared" si="550"/>
        <v>民族风连身裙</v>
      </c>
      <c r="H8816" s="51" t="str">
        <f>IF(IFERROR(VLOOKUP(B8816,总表!A:D,4,0),"露易")=0," ",IFERROR(VLOOKUP(B8816,总表!A:D,4,0),"-"))</f>
        <v>绿色</v>
      </c>
      <c r="I8816" s="51" t="str">
        <f t="shared" si="551"/>
        <v>绿色</v>
      </c>
    </row>
    <row r="8817" spans="1:9">
      <c r="A8817" s="6">
        <v>8816</v>
      </c>
      <c r="B8817" s="47" t="str">
        <f t="shared" si="548"/>
        <v>00002270</v>
      </c>
      <c r="C8817" s="50" t="str">
        <f>IFERROR(VLOOKUP(B8817,总表!A:B,2,0),"-")</f>
        <v>连衣套装</v>
      </c>
      <c r="D8817" s="51" t="str">
        <f t="shared" si="549"/>
        <v>连衣套装</v>
      </c>
      <c r="E8817" s="6" t="str">
        <f>IFERROR(VLOOKUP(B8817,总表!A:D,3,0),"-")</f>
        <v>民族风连身裙</v>
      </c>
      <c r="F8817" s="6" t="str">
        <f t="shared" si="550"/>
        <v>民族风连身裙</v>
      </c>
      <c r="H8817" s="6" t="str">
        <f>IF(IFERROR(VLOOKUP(B8817,总表!A:D,4,0),"露易")=0," ",IFERROR(VLOOKUP(B8817,总表!A:D,4,0),"-"))</f>
        <v>橘色</v>
      </c>
      <c r="I8817" s="6" t="str">
        <f t="shared" si="551"/>
        <v>橘色</v>
      </c>
    </row>
    <row r="8818" spans="1:9">
      <c r="A8818" s="6">
        <v>8817</v>
      </c>
      <c r="B8818" s="47" t="str">
        <f t="shared" si="548"/>
        <v>00002271</v>
      </c>
      <c r="C8818" s="50" t="str">
        <f>IFERROR(VLOOKUP(B8818,总表!A:B,2,0),"-")</f>
        <v>连衣套装</v>
      </c>
      <c r="D8818" s="51" t="str">
        <f t="shared" si="549"/>
        <v>连衣套装</v>
      </c>
      <c r="E8818" s="6" t="str">
        <f>IFERROR(VLOOKUP(B8818,总表!A:D,3,0),"-")</f>
        <v>民族风连身裙</v>
      </c>
      <c r="F8818" s="6" t="str">
        <f t="shared" si="550"/>
        <v>民族风连身裙</v>
      </c>
      <c r="H8818" s="6" t="str">
        <f>IF(IFERROR(VLOOKUP(B8818,总表!A:D,4,0),"露易")=0," ",IFERROR(VLOOKUP(B8818,总表!A:D,4,0),"-"))</f>
        <v>珊瑚红</v>
      </c>
      <c r="I8818" s="6" t="str">
        <f t="shared" si="551"/>
        <v>珊瑚红</v>
      </c>
    </row>
    <row r="8819" spans="1:9">
      <c r="A8819" s="6">
        <v>8818</v>
      </c>
      <c r="B8819" s="47" t="str">
        <f t="shared" si="548"/>
        <v>00002272</v>
      </c>
      <c r="C8819" s="50" t="str">
        <f>IFERROR(VLOOKUP(B8819,总表!A:B,2,0),"-")</f>
        <v>连衣套装</v>
      </c>
      <c r="D8819" s="51" t="str">
        <f t="shared" si="549"/>
        <v>连衣套装</v>
      </c>
      <c r="E8819" s="6" t="str">
        <f>IFERROR(VLOOKUP(B8819,总表!A:D,3,0),"-")</f>
        <v>民族风连身裙</v>
      </c>
      <c r="F8819" s="6" t="str">
        <f t="shared" si="550"/>
        <v>民族风连身裙</v>
      </c>
      <c r="H8819" s="6" t="str">
        <f>IF(IFERROR(VLOOKUP(B8819,总表!A:D,4,0),"露易")=0," ",IFERROR(VLOOKUP(B8819,总表!A:D,4,0),"-"))</f>
        <v>莱姆绿</v>
      </c>
      <c r="I8819" s="6" t="str">
        <f t="shared" si="551"/>
        <v>莱姆绿</v>
      </c>
    </row>
    <row r="8820" spans="1:9">
      <c r="A8820" s="6">
        <v>8819</v>
      </c>
      <c r="B8820" s="47" t="str">
        <f t="shared" si="548"/>
        <v>00002273</v>
      </c>
      <c r="C8820" s="50" t="str">
        <f>IFERROR(VLOOKUP(B8820,总表!A:B,2,0),"-")</f>
        <v>连衣套装</v>
      </c>
      <c r="D8820" s="51" t="str">
        <f t="shared" si="549"/>
        <v>连衣套装</v>
      </c>
      <c r="E8820" s="6" t="str">
        <f>IFERROR(VLOOKUP(B8820,总表!A:D,3,0),"-")</f>
        <v>民族风连身裙</v>
      </c>
      <c r="F8820" s="6" t="str">
        <f t="shared" si="550"/>
        <v>民族风连身裙</v>
      </c>
      <c r="H8820" s="6" t="str">
        <f>IF(IFERROR(VLOOKUP(B8820,总表!A:D,4,0),"露易")=0," ",IFERROR(VLOOKUP(B8820,总表!A:D,4,0),"-"))</f>
        <v>棕色</v>
      </c>
      <c r="I8820" s="6" t="str">
        <f t="shared" si="551"/>
        <v>棕色</v>
      </c>
    </row>
    <row r="8821" spans="1:9">
      <c r="A8821" s="6">
        <v>8820</v>
      </c>
      <c r="B8821" s="47" t="str">
        <f t="shared" si="548"/>
        <v>00002274</v>
      </c>
      <c r="C8821" s="50" t="str">
        <f>IFERROR(VLOOKUP(B8821,总表!A:B,2,0),"-")</f>
        <v>连衣套装</v>
      </c>
      <c r="D8821" s="51" t="str">
        <f t="shared" si="549"/>
        <v>连衣套装</v>
      </c>
      <c r="E8821" s="6" t="str">
        <f>IFERROR(VLOOKUP(B8821,总表!A:D,3,0),"-")</f>
        <v>大花朵图案连身裙</v>
      </c>
      <c r="F8821" s="6" t="str">
        <f t="shared" si="550"/>
        <v>大花朵图案连身裙</v>
      </c>
      <c r="H8821" s="51" t="str">
        <f>IF(IFERROR(VLOOKUP(B8821,总表!A:D,4,0),"露易")=0," ",IFERROR(VLOOKUP(B8821,总表!A:D,4,0),"-"))</f>
        <v>绿色</v>
      </c>
      <c r="I8821" s="51" t="str">
        <f t="shared" si="551"/>
        <v>绿色</v>
      </c>
    </row>
    <row r="8822" spans="1:9">
      <c r="A8822" s="6">
        <v>8821</v>
      </c>
      <c r="B8822" s="47" t="str">
        <f t="shared" si="548"/>
        <v>00002275</v>
      </c>
      <c r="C8822" s="47" t="str">
        <f>IFERROR(VLOOKUP(B8822,总表!A:B,2,0),"-")</f>
        <v>-</v>
      </c>
      <c r="D8822" s="6" t="str">
        <f t="shared" si="549"/>
        <v>-</v>
      </c>
      <c r="E8822" s="6" t="str">
        <f>IFERROR(VLOOKUP(B8822,总表!A:D,3,0),"-")</f>
        <v>-</v>
      </c>
      <c r="F8822" s="6" t="str">
        <f t="shared" si="550"/>
        <v>-</v>
      </c>
      <c r="H8822" s="6" t="str">
        <f>IF(IFERROR(VLOOKUP(B8822,总表!A:D,4,0),"露易")=0," ",IFERROR(VLOOKUP(B8822,总表!A:D,4,0),"-"))</f>
        <v>-</v>
      </c>
      <c r="I8822" s="6" t="str">
        <f t="shared" si="551"/>
        <v>-</v>
      </c>
    </row>
    <row r="8823" spans="1:9">
      <c r="A8823" s="6">
        <v>8822</v>
      </c>
      <c r="B8823" s="47" t="str">
        <f t="shared" si="548"/>
        <v>00002276</v>
      </c>
      <c r="C8823" s="47" t="str">
        <f>IFERROR(VLOOKUP(B8823,总表!A:B,2,0),"-")</f>
        <v>-</v>
      </c>
      <c r="D8823" s="6" t="str">
        <f t="shared" si="549"/>
        <v>-</v>
      </c>
      <c r="E8823" s="6" t="str">
        <f>IFERROR(VLOOKUP(B8823,总表!A:D,3,0),"-")</f>
        <v>-</v>
      </c>
      <c r="F8823" s="6" t="str">
        <f t="shared" si="550"/>
        <v>-</v>
      </c>
      <c r="H8823" s="6" t="str">
        <f>IF(IFERROR(VLOOKUP(B8823,总表!A:D,4,0),"露易")=0," ",IFERROR(VLOOKUP(B8823,总表!A:D,4,0),"-"))</f>
        <v>-</v>
      </c>
      <c r="I8823" s="6" t="str">
        <f t="shared" si="551"/>
        <v>-</v>
      </c>
    </row>
    <row r="8824" spans="1:9">
      <c r="A8824" s="6">
        <v>8823</v>
      </c>
      <c r="B8824" s="47" t="str">
        <f t="shared" si="548"/>
        <v>00002277</v>
      </c>
      <c r="C8824" s="47" t="str">
        <f>IFERROR(VLOOKUP(B8824,总表!A:B,2,0),"-")</f>
        <v>房内地毯</v>
      </c>
      <c r="D8824" s="6" t="str">
        <f t="shared" si="549"/>
        <v>房内地毯</v>
      </c>
      <c r="E8824" s="6" t="str">
        <f>IFERROR(VLOOKUP(B8824,总表!A:D,3,0),"-")</f>
        <v>我的设计地毯</v>
      </c>
      <c r="F8824" s="6" t="str">
        <f t="shared" si="550"/>
        <v>我的设计地毯</v>
      </c>
      <c r="H8824" s="6" t="str">
        <f>IF(IFERROR(VLOOKUP(B8824,总表!A:D,4,0),"露易")=0," ",IFERROR(VLOOKUP(B8824,总表!A:D,4,0),"-"))</f>
        <v> </v>
      </c>
      <c r="I8824" s="6" t="str">
        <f t="shared" si="551"/>
        <v> </v>
      </c>
    </row>
    <row r="8825" spans="1:9">
      <c r="A8825" s="6">
        <v>8824</v>
      </c>
      <c r="B8825" s="47" t="str">
        <f t="shared" si="548"/>
        <v>00002278</v>
      </c>
      <c r="C8825" s="47" t="str">
        <f>IFERROR(VLOOKUP(B8825,总表!A:B,2,0),"-")</f>
        <v>-</v>
      </c>
      <c r="D8825" s="6" t="str">
        <f t="shared" si="549"/>
        <v>-</v>
      </c>
      <c r="E8825" s="6" t="str">
        <f>IFERROR(VLOOKUP(B8825,总表!A:D,3,0),"-")</f>
        <v>-</v>
      </c>
      <c r="F8825" s="6" t="str">
        <f t="shared" si="550"/>
        <v>-</v>
      </c>
      <c r="H8825" s="6" t="str">
        <f>IF(IFERROR(VLOOKUP(B8825,总表!A:D,4,0),"露易")=0," ",IFERROR(VLOOKUP(B8825,总表!A:D,4,0),"-"))</f>
        <v>-</v>
      </c>
      <c r="I8825" s="6" t="str">
        <f t="shared" si="551"/>
        <v>-</v>
      </c>
    </row>
    <row r="8826" spans="1:9">
      <c r="A8826" s="6">
        <v>8825</v>
      </c>
      <c r="B8826" s="47" t="str">
        <f t="shared" si="548"/>
        <v>00002279</v>
      </c>
      <c r="C8826" s="50" t="str">
        <f>IFERROR(VLOOKUP(B8826,总表!A:B,2,0),"-")</f>
        <v>摆设类</v>
      </c>
      <c r="D8826" s="51" t="str">
        <f t="shared" si="549"/>
        <v>摆设类</v>
      </c>
      <c r="E8826" s="6" t="str">
        <f>IFERROR(VLOOKUP(B8826,总表!A:D,3,0),"-")</f>
        <v>黄金棺材</v>
      </c>
      <c r="F8826" s="6" t="str">
        <f t="shared" si="550"/>
        <v>黄金棺材</v>
      </c>
      <c r="H8826" s="6" t="str">
        <f>IF(IFERROR(VLOOKUP(B8826,总表!A:D,4,0),"露易")=0," ",IFERROR(VLOOKUP(B8826,总表!A:D,4,0),"-"))</f>
        <v> </v>
      </c>
      <c r="I8826" s="6" t="str">
        <f t="shared" si="551"/>
        <v> </v>
      </c>
    </row>
    <row r="8827" spans="1:9">
      <c r="A8827" s="6">
        <v>8826</v>
      </c>
      <c r="B8827" s="47" t="str">
        <f t="shared" si="548"/>
        <v>0000227A</v>
      </c>
      <c r="C8827" s="50" t="str">
        <f>IFERROR(VLOOKUP(B8827,总表!A:B,2,0),"-")</f>
        <v>摆设类</v>
      </c>
      <c r="D8827" s="51" t="str">
        <f t="shared" si="549"/>
        <v>摆设类</v>
      </c>
      <c r="E8827" s="6" t="str">
        <f>IFERROR(VLOOKUP(B8827,总表!A:D,3,0),"-")</f>
        <v>木制桌面镜</v>
      </c>
      <c r="F8827" s="6" t="str">
        <f t="shared" si="550"/>
        <v>木制桌面镜</v>
      </c>
      <c r="H8827" s="6" t="str">
        <f>IF(IFERROR(VLOOKUP(B8827,总表!A:D,4,0),"露易")=0," ",IFERROR(VLOOKUP(B8827,总表!A:D,4,0),"-"))</f>
        <v> </v>
      </c>
      <c r="I8827" s="6" t="str">
        <f t="shared" si="551"/>
        <v> </v>
      </c>
    </row>
    <row r="8828" spans="1:9">
      <c r="A8828" s="6">
        <v>8827</v>
      </c>
      <c r="B8828" s="47" t="str">
        <f t="shared" si="548"/>
        <v>0000227B</v>
      </c>
      <c r="C8828" s="47" t="str">
        <f>IFERROR(VLOOKUP(B8828,总表!A:B,2,0),"-")</f>
        <v>房前信箱</v>
      </c>
      <c r="D8828" s="6" t="str">
        <f t="shared" si="549"/>
        <v>房前信箱</v>
      </c>
      <c r="E8828" s="51" t="str">
        <f>IFERROR(VLOOKUP(B8828,总表!A:D,3,0),"-")</f>
        <v>红色方形信箱</v>
      </c>
      <c r="F8828" s="51" t="str">
        <f t="shared" si="550"/>
        <v>红色方形信箱</v>
      </c>
      <c r="H8828" s="6" t="str">
        <f>IF(IFERROR(VLOOKUP(B8828,总表!A:D,4,0),"露易")=0," ",IFERROR(VLOOKUP(B8828,总表!A:D,4,0),"-"))</f>
        <v> </v>
      </c>
      <c r="I8828" s="6" t="str">
        <f t="shared" si="551"/>
        <v> </v>
      </c>
    </row>
    <row r="8829" spans="1:9">
      <c r="A8829" s="6">
        <v>8828</v>
      </c>
      <c r="B8829" s="47" t="str">
        <f t="shared" si="548"/>
        <v>0000227C</v>
      </c>
      <c r="C8829" s="47" t="str">
        <f>IFERROR(VLOOKUP(B8829,总表!A:B,2,0),"-")</f>
        <v>房前信箱</v>
      </c>
      <c r="D8829" s="6" t="str">
        <f t="shared" si="549"/>
        <v>房前信箱</v>
      </c>
      <c r="E8829" s="6" t="str">
        <f>IFERROR(VLOOKUP(B8829,总表!A:D,3,0),"-")</f>
        <v>粉红色方形信箱</v>
      </c>
      <c r="F8829" s="6" t="str">
        <f t="shared" si="550"/>
        <v>粉红色方形信箱</v>
      </c>
      <c r="H8829" s="6" t="str">
        <f>IF(IFERROR(VLOOKUP(B8829,总表!A:D,4,0),"露易")=0," ",IFERROR(VLOOKUP(B8829,总表!A:D,4,0),"-"))</f>
        <v> </v>
      </c>
      <c r="I8829" s="6" t="str">
        <f t="shared" si="551"/>
        <v> </v>
      </c>
    </row>
    <row r="8830" spans="1:9">
      <c r="A8830" s="6">
        <v>8829</v>
      </c>
      <c r="B8830" s="47" t="str">
        <f t="shared" si="548"/>
        <v>0000227D</v>
      </c>
      <c r="C8830" s="47" t="str">
        <f>IFERROR(VLOOKUP(B8830,总表!A:B,2,0),"-")</f>
        <v>房前信箱</v>
      </c>
      <c r="D8830" s="6" t="str">
        <f t="shared" si="549"/>
        <v>房前信箱</v>
      </c>
      <c r="E8830" s="6" t="str">
        <f>IFERROR(VLOOKUP(B8830,总表!A:D,3,0),"-")</f>
        <v>黄色方形信箱</v>
      </c>
      <c r="F8830" s="6" t="str">
        <f t="shared" si="550"/>
        <v>黄色方形信箱</v>
      </c>
      <c r="H8830" s="6" t="str">
        <f>IF(IFERROR(VLOOKUP(B8830,总表!A:D,4,0),"露易")=0," ",IFERROR(VLOOKUP(B8830,总表!A:D,4,0),"-"))</f>
        <v> </v>
      </c>
      <c r="I8830" s="6" t="str">
        <f t="shared" si="551"/>
        <v> </v>
      </c>
    </row>
    <row r="8831" spans="1:9">
      <c r="A8831" s="6">
        <v>8830</v>
      </c>
      <c r="B8831" s="47" t="str">
        <f t="shared" si="548"/>
        <v>0000227E</v>
      </c>
      <c r="C8831" s="47" t="str">
        <f>IFERROR(VLOOKUP(B8831,总表!A:B,2,0),"-")</f>
        <v>房前信箱</v>
      </c>
      <c r="D8831" s="6" t="str">
        <f t="shared" si="549"/>
        <v>房前信箱</v>
      </c>
      <c r="E8831" s="51" t="str">
        <f>IFERROR(VLOOKUP(B8831,总表!A:D,3,0),"-")</f>
        <v>绿色方形信箱</v>
      </c>
      <c r="F8831" s="51" t="str">
        <f t="shared" si="550"/>
        <v>绿色方形信箱</v>
      </c>
      <c r="H8831" s="6" t="str">
        <f>IF(IFERROR(VLOOKUP(B8831,总表!A:D,4,0),"露易")=0," ",IFERROR(VLOOKUP(B8831,总表!A:D,4,0),"-"))</f>
        <v> </v>
      </c>
      <c r="I8831" s="6" t="str">
        <f t="shared" si="551"/>
        <v> </v>
      </c>
    </row>
    <row r="8832" spans="1:9">
      <c r="A8832" s="6">
        <v>8831</v>
      </c>
      <c r="B8832" s="47" t="str">
        <f t="shared" si="548"/>
        <v>0000227F</v>
      </c>
      <c r="C8832" s="47" t="str">
        <f>IFERROR(VLOOKUP(B8832,总表!A:B,2,0),"-")</f>
        <v>房前信箱</v>
      </c>
      <c r="D8832" s="6" t="str">
        <f t="shared" si="549"/>
        <v>房前信箱</v>
      </c>
      <c r="E8832" s="51" t="str">
        <f>IFERROR(VLOOKUP(B8832,总表!A:D,3,0),"-")</f>
        <v>蓝色方形信箱</v>
      </c>
      <c r="F8832" s="51" t="str">
        <f t="shared" si="550"/>
        <v>蓝色方形信箱</v>
      </c>
      <c r="H8832" s="6" t="str">
        <f>IF(IFERROR(VLOOKUP(B8832,总表!A:D,4,0),"露易")=0," ",IFERROR(VLOOKUP(B8832,总表!A:D,4,0),"-"))</f>
        <v> </v>
      </c>
      <c r="I8832" s="6" t="str">
        <f t="shared" si="551"/>
        <v> </v>
      </c>
    </row>
    <row r="8833" spans="1:9">
      <c r="A8833" s="6">
        <v>8832</v>
      </c>
      <c r="B8833" s="47" t="str">
        <f t="shared" si="548"/>
        <v>00002280</v>
      </c>
      <c r="C8833" s="47" t="str">
        <f>IFERROR(VLOOKUP(B8833,总表!A:B,2,0),"-")</f>
        <v>房前信箱</v>
      </c>
      <c r="D8833" s="6" t="str">
        <f t="shared" si="549"/>
        <v>房前信箱</v>
      </c>
      <c r="E8833" s="6" t="str">
        <f>IFERROR(VLOOKUP(B8833,总表!A:D,3,0),"-")</f>
        <v>白色方形信箱</v>
      </c>
      <c r="F8833" s="6" t="str">
        <f t="shared" si="550"/>
        <v>白色方形信箱</v>
      </c>
      <c r="H8833" s="6" t="str">
        <f>IF(IFERROR(VLOOKUP(B8833,总表!A:D,4,0),"露易")=0," ",IFERROR(VLOOKUP(B8833,总表!A:D,4,0),"-"))</f>
        <v> </v>
      </c>
      <c r="I8833" s="6" t="str">
        <f t="shared" si="551"/>
        <v> </v>
      </c>
    </row>
    <row r="8834" spans="1:9">
      <c r="A8834" s="6">
        <v>8833</v>
      </c>
      <c r="B8834" s="47" t="str">
        <f t="shared" ref="B8834:B8897" si="552">DEC2HEX(ROW(A8833),8)</f>
        <v>00002281</v>
      </c>
      <c r="C8834" s="47" t="str">
        <f>IFERROR(VLOOKUP(B8834,总表!A:B,2,0),"-")</f>
        <v>房前信箱</v>
      </c>
      <c r="D8834" s="6" t="str">
        <f t="shared" ref="D8834:D8897" si="553">C8834</f>
        <v>房前信箱</v>
      </c>
      <c r="E8834" s="6" t="str">
        <f>IFERROR(VLOOKUP(B8834,总表!A:D,3,0),"-")</f>
        <v>黑色方形信箱</v>
      </c>
      <c r="F8834" s="6" t="str">
        <f t="shared" ref="F8834:F8897" si="554">E8834</f>
        <v>黑色方形信箱</v>
      </c>
      <c r="H8834" s="6" t="str">
        <f>IF(IFERROR(VLOOKUP(B8834,总表!A:D,4,0),"露易")=0," ",IFERROR(VLOOKUP(B8834,总表!A:D,4,0),"-"))</f>
        <v> </v>
      </c>
      <c r="I8834" s="6" t="str">
        <f t="shared" ref="I8834:I8897" si="555">H8834</f>
        <v> </v>
      </c>
    </row>
    <row r="8835" spans="1:9">
      <c r="A8835" s="6">
        <v>8834</v>
      </c>
      <c r="B8835" s="47" t="str">
        <f t="shared" si="552"/>
        <v>00002282</v>
      </c>
      <c r="C8835" s="47" t="str">
        <f>IFERROR(VLOOKUP(B8835,总表!A:B,2,0),"-")</f>
        <v>上衣</v>
      </c>
      <c r="D8835" s="6" t="str">
        <f t="shared" si="553"/>
        <v>上衣</v>
      </c>
      <c r="E8835" s="51" t="str">
        <f>IFERROR(VLOOKUP(B8835,总表!A:D,3,0),"-")</f>
        <v>宽版条纹衬衫</v>
      </c>
      <c r="F8835" s="51" t="str">
        <f t="shared" si="554"/>
        <v>宽版条纹衬衫</v>
      </c>
      <c r="H8835" s="6" t="str">
        <f>IF(IFERROR(VLOOKUP(B8835,总表!A:D,4,0),"露易")=0," ",IFERROR(VLOOKUP(B8835,总表!A:D,4,0),"-"))</f>
        <v>橘色</v>
      </c>
      <c r="I8835" s="6" t="str">
        <f t="shared" si="555"/>
        <v>橘色</v>
      </c>
    </row>
    <row r="8836" spans="1:9">
      <c r="A8836" s="6">
        <v>8835</v>
      </c>
      <c r="B8836" s="47" t="str">
        <f t="shared" si="552"/>
        <v>00002283</v>
      </c>
      <c r="C8836" s="50" t="str">
        <f>IFERROR(VLOOKUP(B8836,总表!A:B,2,0),"-")</f>
        <v>裤裙类</v>
      </c>
      <c r="D8836" s="51" t="str">
        <f t="shared" si="553"/>
        <v>裤裙类</v>
      </c>
      <c r="E8836" s="6" t="str">
        <f>IFERROR(VLOOKUP(B8836,总表!A:D,3,0),"-")</f>
        <v>工装中裤</v>
      </c>
      <c r="F8836" s="6" t="str">
        <f t="shared" si="554"/>
        <v>工装中裤</v>
      </c>
      <c r="H8836" s="6" t="str">
        <f>IF(IFERROR(VLOOKUP(B8836,总表!A:D,4,0),"露易")=0," ",IFERROR(VLOOKUP(B8836,总表!A:D,4,0),"-"))</f>
        <v>海军蓝</v>
      </c>
      <c r="I8836" s="6" t="str">
        <f t="shared" si="555"/>
        <v>海军蓝</v>
      </c>
    </row>
    <row r="8837" spans="1:9">
      <c r="A8837" s="6">
        <v>8836</v>
      </c>
      <c r="B8837" s="47" t="str">
        <f t="shared" si="552"/>
        <v>00002284</v>
      </c>
      <c r="C8837" s="50" t="str">
        <f>IFERROR(VLOOKUP(B8837,总表!A:B,2,0),"-")</f>
        <v>裤裙类</v>
      </c>
      <c r="D8837" s="51" t="str">
        <f t="shared" si="553"/>
        <v>裤裙类</v>
      </c>
      <c r="E8837" s="6" t="str">
        <f>IFERROR(VLOOKUP(B8837,总表!A:D,3,0),"-")</f>
        <v>工装中裤</v>
      </c>
      <c r="F8837" s="6" t="str">
        <f t="shared" si="554"/>
        <v>工装中裤</v>
      </c>
      <c r="H8837" s="6" t="str">
        <f>IF(IFERROR(VLOOKUP(B8837,总表!A:D,4,0),"露易")=0," ",IFERROR(VLOOKUP(B8837,总表!A:D,4,0),"-"))</f>
        <v>卡其色</v>
      </c>
      <c r="I8837" s="6" t="str">
        <f t="shared" si="555"/>
        <v>卡其色</v>
      </c>
    </row>
    <row r="8838" spans="1:9">
      <c r="A8838" s="6">
        <v>8837</v>
      </c>
      <c r="B8838" s="47" t="str">
        <f t="shared" si="552"/>
        <v>00002285</v>
      </c>
      <c r="C8838" s="50" t="str">
        <f>IFERROR(VLOOKUP(B8838,总表!A:B,2,0),"-")</f>
        <v>裤裙类</v>
      </c>
      <c r="D8838" s="51" t="str">
        <f t="shared" si="553"/>
        <v>裤裙类</v>
      </c>
      <c r="E8838" s="6" t="str">
        <f>IFERROR(VLOOKUP(B8838,总表!A:D,3,0),"-")</f>
        <v>工装中裤</v>
      </c>
      <c r="F8838" s="6" t="str">
        <f t="shared" si="554"/>
        <v>工装中裤</v>
      </c>
      <c r="H8838" s="51" t="str">
        <f>IF(IFERROR(VLOOKUP(B8838,总表!A:D,4,0),"露易")=0," ",IFERROR(VLOOKUP(B8838,总表!A:D,4,0),"-"))</f>
        <v>驼色</v>
      </c>
      <c r="I8838" s="51" t="str">
        <f t="shared" si="555"/>
        <v>驼色</v>
      </c>
    </row>
    <row r="8839" spans="1:9">
      <c r="A8839" s="6">
        <v>8838</v>
      </c>
      <c r="B8839" s="47" t="str">
        <f t="shared" si="552"/>
        <v>00002286</v>
      </c>
      <c r="C8839" s="50" t="str">
        <f>IFERROR(VLOOKUP(B8839,总表!A:B,2,0),"-")</f>
        <v>裤裙类</v>
      </c>
      <c r="D8839" s="51" t="str">
        <f t="shared" si="553"/>
        <v>裤裙类</v>
      </c>
      <c r="E8839" s="6" t="str">
        <f>IFERROR(VLOOKUP(B8839,总表!A:D,3,0),"-")</f>
        <v>工装中裤</v>
      </c>
      <c r="F8839" s="6" t="str">
        <f t="shared" si="554"/>
        <v>工装中裤</v>
      </c>
      <c r="H8839" s="6" t="str">
        <f>IF(IFERROR(VLOOKUP(B8839,总表!A:D,4,0),"露易")=0," ",IFERROR(VLOOKUP(B8839,总表!A:D,4,0),"-"))</f>
        <v>棕色</v>
      </c>
      <c r="I8839" s="6" t="str">
        <f t="shared" si="555"/>
        <v>棕色</v>
      </c>
    </row>
    <row r="8840" spans="1:9">
      <c r="A8840" s="6">
        <v>8839</v>
      </c>
      <c r="B8840" s="47" t="str">
        <f t="shared" si="552"/>
        <v>00002287</v>
      </c>
      <c r="C8840" s="47" t="str">
        <f>IFERROR(VLOOKUP(B8840,总表!A:B,2,0),"-")</f>
        <v>-</v>
      </c>
      <c r="D8840" s="6" t="str">
        <f t="shared" si="553"/>
        <v>-</v>
      </c>
      <c r="E8840" s="6" t="str">
        <f>IFERROR(VLOOKUP(B8840,总表!A:D,3,0),"-")</f>
        <v>-</v>
      </c>
      <c r="F8840" s="6" t="str">
        <f t="shared" si="554"/>
        <v>-</v>
      </c>
      <c r="H8840" s="6" t="str">
        <f>IF(IFERROR(VLOOKUP(B8840,总表!A:D,4,0),"露易")=0," ",IFERROR(VLOOKUP(B8840,总表!A:D,4,0),"-"))</f>
        <v>-</v>
      </c>
      <c r="I8840" s="6" t="str">
        <f t="shared" si="555"/>
        <v>-</v>
      </c>
    </row>
    <row r="8841" spans="1:9">
      <c r="A8841" s="6">
        <v>8840</v>
      </c>
      <c r="B8841" s="47" t="str">
        <f t="shared" si="552"/>
        <v>00002288</v>
      </c>
      <c r="C8841" s="47" t="str">
        <f>IFERROR(VLOOKUP(B8841,总表!A:B,2,0),"-")</f>
        <v>-</v>
      </c>
      <c r="D8841" s="6" t="str">
        <f t="shared" si="553"/>
        <v>-</v>
      </c>
      <c r="E8841" s="6" t="str">
        <f>IFERROR(VLOOKUP(B8841,总表!A:D,3,0),"-")</f>
        <v>-</v>
      </c>
      <c r="F8841" s="6" t="str">
        <f t="shared" si="554"/>
        <v>-</v>
      </c>
      <c r="H8841" s="6" t="str">
        <f>IF(IFERROR(VLOOKUP(B8841,总表!A:D,4,0),"露易")=0," ",IFERROR(VLOOKUP(B8841,总表!A:D,4,0),"-"))</f>
        <v>-</v>
      </c>
      <c r="I8841" s="6" t="str">
        <f t="shared" si="555"/>
        <v>-</v>
      </c>
    </row>
    <row r="8842" spans="1:9">
      <c r="A8842" s="6">
        <v>8841</v>
      </c>
      <c r="B8842" s="47" t="str">
        <f t="shared" si="552"/>
        <v>00002289</v>
      </c>
      <c r="C8842" s="47" t="str">
        <f>IFERROR(VLOOKUP(B8842,总表!A:B,2,0),"-")</f>
        <v>-</v>
      </c>
      <c r="D8842" s="6" t="str">
        <f t="shared" si="553"/>
        <v>-</v>
      </c>
      <c r="E8842" s="6" t="str">
        <f>IFERROR(VLOOKUP(B8842,总表!A:D,3,0),"-")</f>
        <v>-</v>
      </c>
      <c r="F8842" s="6" t="str">
        <f t="shared" si="554"/>
        <v>-</v>
      </c>
      <c r="H8842" s="6" t="str">
        <f>IF(IFERROR(VLOOKUP(B8842,总表!A:D,4,0),"露易")=0," ",IFERROR(VLOOKUP(B8842,总表!A:D,4,0),"-"))</f>
        <v>-</v>
      </c>
      <c r="I8842" s="6" t="str">
        <f t="shared" si="555"/>
        <v>-</v>
      </c>
    </row>
    <row r="8843" spans="1:9">
      <c r="A8843" s="6">
        <v>8842</v>
      </c>
      <c r="B8843" s="47" t="str">
        <f t="shared" si="552"/>
        <v>0000228A</v>
      </c>
      <c r="C8843" s="50" t="str">
        <f>IFERROR(VLOOKUP(B8843,总表!A:B,2,0),"-")</f>
        <v>裤裙类</v>
      </c>
      <c r="D8843" s="51" t="str">
        <f t="shared" si="553"/>
        <v>裤裙类</v>
      </c>
      <c r="E8843" s="51" t="str">
        <f>IFERROR(VLOOKUP(B8843,总表!A:D,3,0),"-")</f>
        <v>长绒格纹热裤</v>
      </c>
      <c r="F8843" s="51" t="str">
        <f t="shared" si="554"/>
        <v>长绒格纹热裤</v>
      </c>
      <c r="H8843" s="6" t="str">
        <f>IF(IFERROR(VLOOKUP(B8843,总表!A:D,4,0),"露易")=0," ",IFERROR(VLOOKUP(B8843,总表!A:D,4,0),"-"))</f>
        <v>棕色</v>
      </c>
      <c r="I8843" s="6" t="str">
        <f t="shared" si="555"/>
        <v>棕色</v>
      </c>
    </row>
    <row r="8844" spans="1:9">
      <c r="A8844" s="6">
        <v>8843</v>
      </c>
      <c r="B8844" s="47" t="str">
        <f t="shared" si="552"/>
        <v>0000228B</v>
      </c>
      <c r="C8844" s="50" t="str">
        <f>IFERROR(VLOOKUP(B8844,总表!A:B,2,0),"-")</f>
        <v>裤裙类</v>
      </c>
      <c r="D8844" s="51" t="str">
        <f t="shared" si="553"/>
        <v>裤裙类</v>
      </c>
      <c r="E8844" s="51" t="str">
        <f>IFERROR(VLOOKUP(B8844,总表!A:D,3,0),"-")</f>
        <v>长绒格纹热裤</v>
      </c>
      <c r="F8844" s="51" t="str">
        <f t="shared" si="554"/>
        <v>长绒格纹热裤</v>
      </c>
      <c r="H8844" s="6" t="str">
        <f>IF(IFERROR(VLOOKUP(B8844,总表!A:D,4,0),"露易")=0," ",IFERROR(VLOOKUP(B8844,总表!A:D,4,0),"-"))</f>
        <v>浅绿色</v>
      </c>
      <c r="I8844" s="6" t="str">
        <f t="shared" si="555"/>
        <v>浅绿色</v>
      </c>
    </row>
    <row r="8845" spans="1:9">
      <c r="A8845" s="6">
        <v>8844</v>
      </c>
      <c r="B8845" s="47" t="str">
        <f t="shared" si="552"/>
        <v>0000228C</v>
      </c>
      <c r="C8845" s="50" t="str">
        <f>IFERROR(VLOOKUP(B8845,总表!A:B,2,0),"-")</f>
        <v>裤裙类</v>
      </c>
      <c r="D8845" s="51" t="str">
        <f t="shared" si="553"/>
        <v>裤裙类</v>
      </c>
      <c r="E8845" s="51" t="str">
        <f>IFERROR(VLOOKUP(B8845,总表!A:D,3,0),"-")</f>
        <v>长绒格纹热裤</v>
      </c>
      <c r="F8845" s="51" t="str">
        <f t="shared" si="554"/>
        <v>长绒格纹热裤</v>
      </c>
      <c r="H8845" s="51" t="str">
        <f>IF(IFERROR(VLOOKUP(B8845,总表!A:D,4,0),"露易")=0," ",IFERROR(VLOOKUP(B8845,总表!A:D,4,0),"-"))</f>
        <v>红色</v>
      </c>
      <c r="I8845" s="51" t="str">
        <f t="shared" si="555"/>
        <v>红色</v>
      </c>
    </row>
    <row r="8846" spans="1:9">
      <c r="A8846" s="6">
        <v>8845</v>
      </c>
      <c r="B8846" s="47" t="str">
        <f t="shared" si="552"/>
        <v>0000228D</v>
      </c>
      <c r="C8846" s="50" t="str">
        <f>IFERROR(VLOOKUP(B8846,总表!A:B,2,0),"-")</f>
        <v>裤裙类</v>
      </c>
      <c r="D8846" s="51" t="str">
        <f t="shared" si="553"/>
        <v>裤裙类</v>
      </c>
      <c r="E8846" s="6" t="str">
        <f>IFERROR(VLOOKUP(B8846,总表!A:D,3,0),"-")</f>
        <v>混色条纹热裤</v>
      </c>
      <c r="F8846" s="6" t="str">
        <f t="shared" si="554"/>
        <v>混色条纹热裤</v>
      </c>
      <c r="H8846" s="51" t="str">
        <f>IF(IFERROR(VLOOKUP(B8846,总表!A:D,4,0),"露易")=0," ",IFERROR(VLOOKUP(B8846,总表!A:D,4,0),"-"))</f>
        <v>蓝色</v>
      </c>
      <c r="I8846" s="51" t="str">
        <f t="shared" si="555"/>
        <v>蓝色</v>
      </c>
    </row>
    <row r="8847" spans="1:9">
      <c r="A8847" s="6">
        <v>8846</v>
      </c>
      <c r="B8847" s="47" t="str">
        <f t="shared" si="552"/>
        <v>0000228E</v>
      </c>
      <c r="C8847" s="50" t="str">
        <f>IFERROR(VLOOKUP(B8847,总表!A:B,2,0),"-")</f>
        <v>裤裙类</v>
      </c>
      <c r="D8847" s="51" t="str">
        <f t="shared" si="553"/>
        <v>裤裙类</v>
      </c>
      <c r="E8847" s="6" t="str">
        <f>IFERROR(VLOOKUP(B8847,总表!A:D,3,0),"-")</f>
        <v>混色条纹热裤</v>
      </c>
      <c r="F8847" s="6" t="str">
        <f t="shared" si="554"/>
        <v>混色条纹热裤</v>
      </c>
      <c r="H8847" s="51" t="str">
        <f>IF(IFERROR(VLOOKUP(B8847,总表!A:D,4,0),"露易")=0," ",IFERROR(VLOOKUP(B8847,总表!A:D,4,0),"-"))</f>
        <v>红色</v>
      </c>
      <c r="I8847" s="51" t="str">
        <f t="shared" si="555"/>
        <v>红色</v>
      </c>
    </row>
    <row r="8848" spans="1:9">
      <c r="A8848" s="6">
        <v>8847</v>
      </c>
      <c r="B8848" s="47" t="str">
        <f t="shared" si="552"/>
        <v>0000228F</v>
      </c>
      <c r="C8848" s="50" t="str">
        <f>IFERROR(VLOOKUP(B8848,总表!A:B,2,0),"-")</f>
        <v>裤裙类</v>
      </c>
      <c r="D8848" s="51" t="str">
        <f t="shared" si="553"/>
        <v>裤裙类</v>
      </c>
      <c r="E8848" s="6" t="str">
        <f>IFERROR(VLOOKUP(B8848,总表!A:D,3,0),"-")</f>
        <v>混色条纹热裤</v>
      </c>
      <c r="F8848" s="6" t="str">
        <f t="shared" si="554"/>
        <v>混色条纹热裤</v>
      </c>
      <c r="H8848" s="6" t="str">
        <f>IF(IFERROR(VLOOKUP(B8848,总表!A:D,4,0),"露易")=0," ",IFERROR(VLOOKUP(B8848,总表!A:D,4,0),"-"))</f>
        <v>黄色</v>
      </c>
      <c r="I8848" s="6" t="str">
        <f t="shared" si="555"/>
        <v>黄色</v>
      </c>
    </row>
    <row r="8849" spans="1:9">
      <c r="A8849" s="6">
        <v>8848</v>
      </c>
      <c r="B8849" s="47" t="str">
        <f t="shared" si="552"/>
        <v>00002290</v>
      </c>
      <c r="C8849" s="50" t="str">
        <f>IFERROR(VLOOKUP(B8849,总表!A:B,2,0),"-")</f>
        <v>裤裙类</v>
      </c>
      <c r="D8849" s="51" t="str">
        <f t="shared" si="553"/>
        <v>裤裙类</v>
      </c>
      <c r="E8849" s="6" t="str">
        <f>IFERROR(VLOOKUP(B8849,总表!A:D,3,0),"-")</f>
        <v>毛毛睡裤</v>
      </c>
      <c r="F8849" s="6" t="str">
        <f t="shared" si="554"/>
        <v>毛毛睡裤</v>
      </c>
      <c r="H8849" s="51" t="str">
        <f>IF(IFERROR(VLOOKUP(B8849,总表!A:D,4,0),"露易")=0," ",IFERROR(VLOOKUP(B8849,总表!A:D,4,0),"-"))</f>
        <v>蓝色</v>
      </c>
      <c r="I8849" s="51" t="str">
        <f t="shared" si="555"/>
        <v>蓝色</v>
      </c>
    </row>
    <row r="8850" spans="1:9">
      <c r="A8850" s="6">
        <v>8849</v>
      </c>
      <c r="B8850" s="47" t="str">
        <f t="shared" si="552"/>
        <v>00002291</v>
      </c>
      <c r="C8850" s="50" t="str">
        <f>IFERROR(VLOOKUP(B8850,总表!A:B,2,0),"-")</f>
        <v>裤裙类</v>
      </c>
      <c r="D8850" s="51" t="str">
        <f t="shared" si="553"/>
        <v>裤裙类</v>
      </c>
      <c r="E8850" s="6" t="str">
        <f>IFERROR(VLOOKUP(B8850,总表!A:D,3,0),"-")</f>
        <v>毛毛睡裤</v>
      </c>
      <c r="F8850" s="6" t="str">
        <f t="shared" si="554"/>
        <v>毛毛睡裤</v>
      </c>
      <c r="H8850" s="6" t="str">
        <f>IF(IFERROR(VLOOKUP(B8850,总表!A:D,4,0),"露易")=0," ",IFERROR(VLOOKUP(B8850,总表!A:D,4,0),"-"))</f>
        <v>紫色</v>
      </c>
      <c r="I8850" s="6" t="str">
        <f t="shared" si="555"/>
        <v>紫色</v>
      </c>
    </row>
    <row r="8851" spans="1:9">
      <c r="A8851" s="6">
        <v>8850</v>
      </c>
      <c r="B8851" s="47" t="str">
        <f t="shared" si="552"/>
        <v>00002292</v>
      </c>
      <c r="C8851" s="50" t="str">
        <f>IFERROR(VLOOKUP(B8851,总表!A:B,2,0),"-")</f>
        <v>裤裙类</v>
      </c>
      <c r="D8851" s="51" t="str">
        <f t="shared" si="553"/>
        <v>裤裙类</v>
      </c>
      <c r="E8851" s="6" t="str">
        <f>IFERROR(VLOOKUP(B8851,总表!A:D,3,0),"-")</f>
        <v>毛毛睡裤</v>
      </c>
      <c r="F8851" s="6" t="str">
        <f t="shared" si="554"/>
        <v>毛毛睡裤</v>
      </c>
      <c r="H8851" s="51" t="str">
        <f>IF(IFERROR(VLOOKUP(B8851,总表!A:D,4,0),"露易")=0," ",IFERROR(VLOOKUP(B8851,总表!A:D,4,0),"-"))</f>
        <v>绿色</v>
      </c>
      <c r="I8851" s="51" t="str">
        <f t="shared" si="555"/>
        <v>绿色</v>
      </c>
    </row>
    <row r="8852" spans="1:9">
      <c r="A8852" s="6">
        <v>8851</v>
      </c>
      <c r="B8852" s="47" t="str">
        <f t="shared" si="552"/>
        <v>00002293</v>
      </c>
      <c r="C8852" s="50" t="str">
        <f>IFERROR(VLOOKUP(B8852,总表!A:B,2,0),"-")</f>
        <v>裤裙类</v>
      </c>
      <c r="D8852" s="51" t="str">
        <f t="shared" si="553"/>
        <v>裤裙类</v>
      </c>
      <c r="E8852" s="6" t="str">
        <f>IFERROR(VLOOKUP(B8852,总表!A:D,3,0),"-")</f>
        <v>混色条纹阔腿裤</v>
      </c>
      <c r="F8852" s="6" t="str">
        <f t="shared" si="554"/>
        <v>混色条纹阔腿裤</v>
      </c>
      <c r="H8852" s="51" t="str">
        <f>IF(IFERROR(VLOOKUP(B8852,总表!A:D,4,0),"露易")=0," ",IFERROR(VLOOKUP(B8852,总表!A:D,4,0),"-"))</f>
        <v>红色</v>
      </c>
      <c r="I8852" s="51" t="str">
        <f t="shared" si="555"/>
        <v>红色</v>
      </c>
    </row>
    <row r="8853" spans="1:9">
      <c r="A8853" s="6">
        <v>8852</v>
      </c>
      <c r="B8853" s="47" t="str">
        <f t="shared" si="552"/>
        <v>00002294</v>
      </c>
      <c r="C8853" s="50" t="str">
        <f>IFERROR(VLOOKUP(B8853,总表!A:B,2,0),"-")</f>
        <v>裤裙类</v>
      </c>
      <c r="D8853" s="51" t="str">
        <f t="shared" si="553"/>
        <v>裤裙类</v>
      </c>
      <c r="E8853" s="6" t="str">
        <f>IFERROR(VLOOKUP(B8853,总表!A:D,3,0),"-")</f>
        <v>混色条纹阔腿裤</v>
      </c>
      <c r="F8853" s="6" t="str">
        <f t="shared" si="554"/>
        <v>混色条纹阔腿裤</v>
      </c>
      <c r="H8853" s="51" t="str">
        <f>IF(IFERROR(VLOOKUP(B8853,总表!A:D,4,0),"露易")=0," ",IFERROR(VLOOKUP(B8853,总表!A:D,4,0),"-"))</f>
        <v>绿色</v>
      </c>
      <c r="I8853" s="51" t="str">
        <f t="shared" si="555"/>
        <v>绿色</v>
      </c>
    </row>
    <row r="8854" spans="1:9">
      <c r="A8854" s="6">
        <v>8853</v>
      </c>
      <c r="B8854" s="47" t="str">
        <f t="shared" si="552"/>
        <v>00002295</v>
      </c>
      <c r="C8854" s="50" t="str">
        <f>IFERROR(VLOOKUP(B8854,总表!A:B,2,0),"-")</f>
        <v>裤裙类</v>
      </c>
      <c r="D8854" s="51" t="str">
        <f t="shared" si="553"/>
        <v>裤裙类</v>
      </c>
      <c r="E8854" s="6" t="str">
        <f>IFERROR(VLOOKUP(B8854,总表!A:D,3,0),"-")</f>
        <v>混色条纹阔腿裤</v>
      </c>
      <c r="F8854" s="6" t="str">
        <f t="shared" si="554"/>
        <v>混色条纹阔腿裤</v>
      </c>
      <c r="H8854" s="6" t="str">
        <f>IF(IFERROR(VLOOKUP(B8854,总表!A:D,4,0),"露易")=0," ",IFERROR(VLOOKUP(B8854,总表!A:D,4,0),"-"))</f>
        <v>橘色</v>
      </c>
      <c r="I8854" s="6" t="str">
        <f t="shared" si="555"/>
        <v>橘色</v>
      </c>
    </row>
    <row r="8855" spans="1:9">
      <c r="A8855" s="6">
        <v>8854</v>
      </c>
      <c r="B8855" s="47" t="str">
        <f t="shared" si="552"/>
        <v>00002296</v>
      </c>
      <c r="C8855" s="50" t="str">
        <f>IFERROR(VLOOKUP(B8855,总表!A:B,2,0),"-")</f>
        <v>裤裙类</v>
      </c>
      <c r="D8855" s="51" t="str">
        <f t="shared" si="553"/>
        <v>裤裙类</v>
      </c>
      <c r="E8855" s="6" t="str">
        <f>IFERROR(VLOOKUP(B8855,总表!A:D,3,0),"-")</f>
        <v>跑步短裤</v>
      </c>
      <c r="F8855" s="6" t="str">
        <f t="shared" si="554"/>
        <v>跑步短裤</v>
      </c>
      <c r="H8855" s="6" t="str">
        <f>IF(IFERROR(VLOOKUP(B8855,总表!A:D,4,0),"露易")=0," ",IFERROR(VLOOKUP(B8855,总表!A:D,4,0),"-"))</f>
        <v>浅蓝色</v>
      </c>
      <c r="I8855" s="6" t="str">
        <f t="shared" si="555"/>
        <v>浅蓝色</v>
      </c>
    </row>
    <row r="8856" spans="1:9">
      <c r="A8856" s="6">
        <v>8855</v>
      </c>
      <c r="B8856" s="47" t="str">
        <f t="shared" si="552"/>
        <v>00002297</v>
      </c>
      <c r="C8856" s="50" t="str">
        <f>IFERROR(VLOOKUP(B8856,总表!A:B,2,0),"-")</f>
        <v>裤裙类</v>
      </c>
      <c r="D8856" s="51" t="str">
        <f t="shared" si="553"/>
        <v>裤裙类</v>
      </c>
      <c r="E8856" s="6" t="str">
        <f>IFERROR(VLOOKUP(B8856,总表!A:D,3,0),"-")</f>
        <v>跑步短裤</v>
      </c>
      <c r="F8856" s="6" t="str">
        <f t="shared" si="554"/>
        <v>跑步短裤</v>
      </c>
      <c r="H8856" s="6" t="str">
        <f>IF(IFERROR(VLOOKUP(B8856,总表!A:D,4,0),"露易")=0," ",IFERROR(VLOOKUP(B8856,总表!A:D,4,0),"-"))</f>
        <v>莱姆绿</v>
      </c>
      <c r="I8856" s="6" t="str">
        <f t="shared" si="555"/>
        <v>莱姆绿</v>
      </c>
    </row>
    <row r="8857" spans="1:9">
      <c r="A8857" s="6">
        <v>8856</v>
      </c>
      <c r="B8857" s="47" t="str">
        <f t="shared" si="552"/>
        <v>00002298</v>
      </c>
      <c r="C8857" s="50" t="str">
        <f>IFERROR(VLOOKUP(B8857,总表!A:B,2,0),"-")</f>
        <v>裤裙类</v>
      </c>
      <c r="D8857" s="51" t="str">
        <f t="shared" si="553"/>
        <v>裤裙类</v>
      </c>
      <c r="E8857" s="6" t="str">
        <f>IFERROR(VLOOKUP(B8857,总表!A:D,3,0),"-")</f>
        <v>跑步短裤</v>
      </c>
      <c r="F8857" s="6" t="str">
        <f t="shared" si="554"/>
        <v>跑步短裤</v>
      </c>
      <c r="H8857" s="51" t="str">
        <f>IF(IFERROR(VLOOKUP(B8857,总表!A:D,4,0),"露易")=0," ",IFERROR(VLOOKUP(B8857,总表!A:D,4,0),"-"))</f>
        <v>红色</v>
      </c>
      <c r="I8857" s="51" t="str">
        <f t="shared" si="555"/>
        <v>红色</v>
      </c>
    </row>
    <row r="8858" spans="1:9">
      <c r="A8858" s="6">
        <v>8857</v>
      </c>
      <c r="B8858" s="47" t="str">
        <f t="shared" si="552"/>
        <v>00002299</v>
      </c>
      <c r="C8858" s="50" t="str">
        <f>IFERROR(VLOOKUP(B8858,总表!A:B,2,0),"-")</f>
        <v>裤裙类</v>
      </c>
      <c r="D8858" s="51" t="str">
        <f t="shared" si="553"/>
        <v>裤裙类</v>
      </c>
      <c r="E8858" s="6" t="str">
        <f>IFERROR(VLOOKUP(B8858,总表!A:D,3,0),"-")</f>
        <v>跑步短裤</v>
      </c>
      <c r="F8858" s="6" t="str">
        <f t="shared" si="554"/>
        <v>跑步短裤</v>
      </c>
      <c r="H8858" s="51" t="str">
        <f>IF(IFERROR(VLOOKUP(B8858,总表!A:D,4,0),"露易")=0," ",IFERROR(VLOOKUP(B8858,总表!A:D,4,0),"-"))</f>
        <v>蓝色</v>
      </c>
      <c r="I8858" s="51" t="str">
        <f t="shared" si="555"/>
        <v>蓝色</v>
      </c>
    </row>
    <row r="8859" spans="1:9">
      <c r="A8859" s="6">
        <v>8858</v>
      </c>
      <c r="B8859" s="47" t="str">
        <f t="shared" si="552"/>
        <v>0000229A</v>
      </c>
      <c r="C8859" s="50" t="str">
        <f>IFERROR(VLOOKUP(B8859,总表!A:B,2,0),"-")</f>
        <v>裤裙类</v>
      </c>
      <c r="D8859" s="51" t="str">
        <f t="shared" si="553"/>
        <v>裤裙类</v>
      </c>
      <c r="E8859" s="6" t="str">
        <f>IFERROR(VLOOKUP(B8859,总表!A:D,3,0),"-")</f>
        <v>跑步短裤</v>
      </c>
      <c r="F8859" s="6" t="str">
        <f t="shared" si="554"/>
        <v>跑步短裤</v>
      </c>
      <c r="H8859" s="6" t="str">
        <f>IF(IFERROR(VLOOKUP(B8859,总表!A:D,4,0),"露易")=0," ",IFERROR(VLOOKUP(B8859,总表!A:D,4,0),"-"))</f>
        <v>黑色</v>
      </c>
      <c r="I8859" s="6" t="str">
        <f t="shared" si="555"/>
        <v>黑色</v>
      </c>
    </row>
    <row r="8860" spans="1:9">
      <c r="A8860" s="6">
        <v>8859</v>
      </c>
      <c r="B8860" s="47" t="str">
        <f t="shared" si="552"/>
        <v>0000229B</v>
      </c>
      <c r="C8860" s="50" t="str">
        <f>IFERROR(VLOOKUP(B8860,总表!A:B,2,0),"-")</f>
        <v>裤裙类</v>
      </c>
      <c r="D8860" s="51" t="str">
        <f t="shared" si="553"/>
        <v>裤裙类</v>
      </c>
      <c r="E8860" s="6" t="str">
        <f>IFERROR(VLOOKUP(B8860,总表!A:D,3,0),"-")</f>
        <v>跑步短裤</v>
      </c>
      <c r="F8860" s="6" t="str">
        <f t="shared" si="554"/>
        <v>跑步短裤</v>
      </c>
      <c r="H8860" s="6" t="str">
        <f>IF(IFERROR(VLOOKUP(B8860,总表!A:D,4,0),"露易")=0," ",IFERROR(VLOOKUP(B8860,总表!A:D,4,0),"-"))</f>
        <v>紫色</v>
      </c>
      <c r="I8860" s="6" t="str">
        <f t="shared" si="555"/>
        <v>紫色</v>
      </c>
    </row>
    <row r="8861" spans="1:9">
      <c r="A8861" s="6">
        <v>8860</v>
      </c>
      <c r="B8861" s="47" t="str">
        <f t="shared" si="552"/>
        <v>0000229C</v>
      </c>
      <c r="C8861" s="50" t="str">
        <f>IFERROR(VLOOKUP(B8861,总表!A:B,2,0),"-")</f>
        <v>裤裙类</v>
      </c>
      <c r="D8861" s="51" t="str">
        <f t="shared" si="553"/>
        <v>裤裙类</v>
      </c>
      <c r="E8861" s="6" t="str">
        <f>IFERROR(VLOOKUP(B8861,总表!A:D,3,0),"-")</f>
        <v>跑步短裤</v>
      </c>
      <c r="F8861" s="6" t="str">
        <f t="shared" si="554"/>
        <v>跑步短裤</v>
      </c>
      <c r="H8861" s="6" t="str">
        <f>IF(IFERROR(VLOOKUP(B8861,总表!A:D,4,0),"露易")=0," ",IFERROR(VLOOKUP(B8861,总表!A:D,4,0),"-"))</f>
        <v>橘色</v>
      </c>
      <c r="I8861" s="6" t="str">
        <f t="shared" si="555"/>
        <v>橘色</v>
      </c>
    </row>
    <row r="8862" spans="1:9">
      <c r="A8862" s="6">
        <v>8861</v>
      </c>
      <c r="B8862" s="47" t="str">
        <f t="shared" si="552"/>
        <v>0000229D</v>
      </c>
      <c r="C8862" s="50" t="str">
        <f>IFERROR(VLOOKUP(B8862,总表!A:B,2,0),"-")</f>
        <v>裤裙类</v>
      </c>
      <c r="D8862" s="51" t="str">
        <f t="shared" si="553"/>
        <v>裤裙类</v>
      </c>
      <c r="E8862" s="6" t="str">
        <f>IFERROR(VLOOKUP(B8862,总表!A:D,3,0),"-")</f>
        <v>帆船图案短裤</v>
      </c>
      <c r="F8862" s="6" t="str">
        <f t="shared" si="554"/>
        <v>帆船图案短裤</v>
      </c>
      <c r="H8862" s="51" t="str">
        <f>IF(IFERROR(VLOOKUP(B8862,总表!A:D,4,0),"露易")=0," ",IFERROR(VLOOKUP(B8862,总表!A:D,4,0),"-"))</f>
        <v>红色</v>
      </c>
      <c r="I8862" s="51" t="str">
        <f t="shared" si="555"/>
        <v>红色</v>
      </c>
    </row>
    <row r="8863" spans="1:9">
      <c r="A8863" s="6">
        <v>8862</v>
      </c>
      <c r="B8863" s="47" t="str">
        <f t="shared" si="552"/>
        <v>0000229E</v>
      </c>
      <c r="C8863" s="50" t="str">
        <f>IFERROR(VLOOKUP(B8863,总表!A:B,2,0),"-")</f>
        <v>裤裙类</v>
      </c>
      <c r="D8863" s="51" t="str">
        <f t="shared" si="553"/>
        <v>裤裙类</v>
      </c>
      <c r="E8863" s="6" t="str">
        <f>IFERROR(VLOOKUP(B8863,总表!A:D,3,0),"-")</f>
        <v>帆船图案短裤</v>
      </c>
      <c r="F8863" s="6" t="str">
        <f t="shared" si="554"/>
        <v>帆船图案短裤</v>
      </c>
      <c r="H8863" s="6" t="str">
        <f>IF(IFERROR(VLOOKUP(B8863,总表!A:D,4,0),"露易")=0," ",IFERROR(VLOOKUP(B8863,总表!A:D,4,0),"-"))</f>
        <v>粉红</v>
      </c>
      <c r="I8863" s="6" t="str">
        <f t="shared" si="555"/>
        <v>粉红</v>
      </c>
    </row>
    <row r="8864" spans="1:9">
      <c r="A8864" s="6">
        <v>8863</v>
      </c>
      <c r="B8864" s="47" t="str">
        <f t="shared" si="552"/>
        <v>0000229F</v>
      </c>
      <c r="C8864" s="50" t="str">
        <f>IFERROR(VLOOKUP(B8864,总表!A:B,2,0),"-")</f>
        <v>裤裙类</v>
      </c>
      <c r="D8864" s="51" t="str">
        <f t="shared" si="553"/>
        <v>裤裙类</v>
      </c>
      <c r="E8864" s="6" t="str">
        <f>IFERROR(VLOOKUP(B8864,总表!A:D,3,0),"-")</f>
        <v>帆船图案短裤</v>
      </c>
      <c r="F8864" s="6" t="str">
        <f t="shared" si="554"/>
        <v>帆船图案短裤</v>
      </c>
      <c r="H8864" s="6" t="str">
        <f>IF(IFERROR(VLOOKUP(B8864,总表!A:D,4,0),"露易")=0," ",IFERROR(VLOOKUP(B8864,总表!A:D,4,0),"-"))</f>
        <v>紫色</v>
      </c>
      <c r="I8864" s="6" t="str">
        <f t="shared" si="555"/>
        <v>紫色</v>
      </c>
    </row>
    <row r="8865" spans="1:9">
      <c r="A8865" s="6">
        <v>8864</v>
      </c>
      <c r="B8865" s="47" t="str">
        <f t="shared" si="552"/>
        <v>000022A0</v>
      </c>
      <c r="C8865" s="50" t="str">
        <f>IFERROR(VLOOKUP(B8865,总表!A:B,2,0),"-")</f>
        <v>裤裙类</v>
      </c>
      <c r="D8865" s="51" t="str">
        <f t="shared" si="553"/>
        <v>裤裙类</v>
      </c>
      <c r="E8865" s="51" t="str">
        <f>IFERROR(VLOOKUP(B8865,总表!A:D,3,0),"-")</f>
        <v>裤裙</v>
      </c>
      <c r="F8865" s="51" t="str">
        <f t="shared" si="554"/>
        <v>裤裙</v>
      </c>
      <c r="H8865" s="6" t="str">
        <f>IF(IFERROR(VLOOKUP(B8865,总表!A:D,4,0),"露易")=0," ",IFERROR(VLOOKUP(B8865,总表!A:D,4,0),"-"))</f>
        <v>粉红</v>
      </c>
      <c r="I8865" s="6" t="str">
        <f t="shared" si="555"/>
        <v>粉红</v>
      </c>
    </row>
    <row r="8866" spans="1:9">
      <c r="A8866" s="6">
        <v>8865</v>
      </c>
      <c r="B8866" s="47" t="str">
        <f t="shared" si="552"/>
        <v>000022A1</v>
      </c>
      <c r="C8866" s="50" t="str">
        <f>IFERROR(VLOOKUP(B8866,总表!A:B,2,0),"-")</f>
        <v>裤裙类</v>
      </c>
      <c r="D8866" s="51" t="str">
        <f t="shared" si="553"/>
        <v>裤裙类</v>
      </c>
      <c r="E8866" s="51" t="str">
        <f>IFERROR(VLOOKUP(B8866,总表!A:D,3,0),"-")</f>
        <v>裤裙</v>
      </c>
      <c r="F8866" s="51" t="str">
        <f t="shared" si="554"/>
        <v>裤裙</v>
      </c>
      <c r="H8866" s="51" t="str">
        <f>IF(IFERROR(VLOOKUP(B8866,总表!A:D,4,0),"露易")=0," ",IFERROR(VLOOKUP(B8866,总表!A:D,4,0),"-"))</f>
        <v>绿色</v>
      </c>
      <c r="I8866" s="51" t="str">
        <f t="shared" si="555"/>
        <v>绿色</v>
      </c>
    </row>
    <row r="8867" spans="1:9">
      <c r="A8867" s="6">
        <v>8866</v>
      </c>
      <c r="B8867" s="47" t="str">
        <f t="shared" si="552"/>
        <v>000022A2</v>
      </c>
      <c r="C8867" s="50" t="str">
        <f>IFERROR(VLOOKUP(B8867,总表!A:B,2,0),"-")</f>
        <v>连衣套装</v>
      </c>
      <c r="D8867" s="51" t="str">
        <f t="shared" si="553"/>
        <v>连衣套装</v>
      </c>
      <c r="E8867" s="6" t="str">
        <f>IFERROR(VLOOKUP(B8867,总表!A:D,3,0),"-")</f>
        <v>附腰带圆点连身裙</v>
      </c>
      <c r="F8867" s="6" t="str">
        <f t="shared" si="554"/>
        <v>附腰带圆点连身裙</v>
      </c>
      <c r="H8867" s="6" t="str">
        <f>IF(IFERROR(VLOOKUP(B8867,总表!A:D,4,0),"露易")=0," ",IFERROR(VLOOKUP(B8867,总表!A:D,4,0),"-"))</f>
        <v>粉红</v>
      </c>
      <c r="I8867" s="6" t="str">
        <f t="shared" si="555"/>
        <v>粉红</v>
      </c>
    </row>
    <row r="8868" spans="1:9">
      <c r="A8868" s="6">
        <v>8867</v>
      </c>
      <c r="B8868" s="47" t="str">
        <f t="shared" si="552"/>
        <v>000022A3</v>
      </c>
      <c r="C8868" s="50" t="str">
        <f>IFERROR(VLOOKUP(B8868,总表!A:B,2,0),"-")</f>
        <v>连衣套装</v>
      </c>
      <c r="D8868" s="51" t="str">
        <f t="shared" si="553"/>
        <v>连衣套装</v>
      </c>
      <c r="E8868" s="6" t="str">
        <f>IFERROR(VLOOKUP(B8868,总表!A:D,3,0),"-")</f>
        <v>附腰带圆点连身裙</v>
      </c>
      <c r="F8868" s="6" t="str">
        <f t="shared" si="554"/>
        <v>附腰带圆点连身裙</v>
      </c>
      <c r="H8868" s="6" t="str">
        <f>IF(IFERROR(VLOOKUP(B8868,总表!A:D,4,0),"露易")=0," ",IFERROR(VLOOKUP(B8868,总表!A:D,4,0),"-"))</f>
        <v>黄色</v>
      </c>
      <c r="I8868" s="6" t="str">
        <f t="shared" si="555"/>
        <v>黄色</v>
      </c>
    </row>
    <row r="8869" spans="1:9">
      <c r="A8869" s="6">
        <v>8868</v>
      </c>
      <c r="B8869" s="47" t="str">
        <f t="shared" si="552"/>
        <v>000022A4</v>
      </c>
      <c r="C8869" s="50" t="str">
        <f>IFERROR(VLOOKUP(B8869,总表!A:B,2,0),"-")</f>
        <v>连衣套装</v>
      </c>
      <c r="D8869" s="51" t="str">
        <f t="shared" si="553"/>
        <v>连衣套装</v>
      </c>
      <c r="E8869" s="6" t="str">
        <f>IFERROR(VLOOKUP(B8869,总表!A:D,3,0),"-")</f>
        <v>附腰带圆点连身裙</v>
      </c>
      <c r="F8869" s="6" t="str">
        <f t="shared" si="554"/>
        <v>附腰带圆点连身裙</v>
      </c>
      <c r="H8869" s="51" t="str">
        <f>IF(IFERROR(VLOOKUP(B8869,总表!A:D,4,0),"露易")=0," ",IFERROR(VLOOKUP(B8869,总表!A:D,4,0),"-"))</f>
        <v>绿色</v>
      </c>
      <c r="I8869" s="51" t="str">
        <f t="shared" si="555"/>
        <v>绿色</v>
      </c>
    </row>
    <row r="8870" spans="1:9">
      <c r="A8870" s="6">
        <v>8869</v>
      </c>
      <c r="B8870" s="47" t="str">
        <f t="shared" si="552"/>
        <v>000022A5</v>
      </c>
      <c r="C8870" s="50" t="str">
        <f>IFERROR(VLOOKUP(B8870,总表!A:B,2,0),"-")</f>
        <v>连衣套装</v>
      </c>
      <c r="D8870" s="51" t="str">
        <f t="shared" si="553"/>
        <v>连衣套装</v>
      </c>
      <c r="E8870" s="6" t="str">
        <f>IFERROR(VLOOKUP(B8870,总表!A:D,3,0),"-")</f>
        <v>童话风洋装</v>
      </c>
      <c r="F8870" s="6" t="str">
        <f t="shared" si="554"/>
        <v>童话风洋装</v>
      </c>
      <c r="H8870" s="6" t="str">
        <f>IF(IFERROR(VLOOKUP(B8870,总表!A:D,4,0),"露易")=0," ",IFERROR(VLOOKUP(B8870,总表!A:D,4,0),"-"))</f>
        <v>粉红</v>
      </c>
      <c r="I8870" s="6" t="str">
        <f t="shared" si="555"/>
        <v>粉红</v>
      </c>
    </row>
    <row r="8871" spans="1:9">
      <c r="A8871" s="6">
        <v>8870</v>
      </c>
      <c r="B8871" s="47" t="str">
        <f t="shared" si="552"/>
        <v>000022A6</v>
      </c>
      <c r="C8871" s="50" t="str">
        <f>IFERROR(VLOOKUP(B8871,总表!A:B,2,0),"-")</f>
        <v>连衣套装</v>
      </c>
      <c r="D8871" s="51" t="str">
        <f t="shared" si="553"/>
        <v>连衣套装</v>
      </c>
      <c r="E8871" s="6" t="str">
        <f>IFERROR(VLOOKUP(B8871,总表!A:D,3,0),"-")</f>
        <v>童话风洋装</v>
      </c>
      <c r="F8871" s="6" t="str">
        <f t="shared" si="554"/>
        <v>童话风洋装</v>
      </c>
      <c r="H8871" s="6" t="str">
        <f>IF(IFERROR(VLOOKUP(B8871,总表!A:D,4,0),"露易")=0," ",IFERROR(VLOOKUP(B8871,总表!A:D,4,0),"-"))</f>
        <v>黄色</v>
      </c>
      <c r="I8871" s="6" t="str">
        <f t="shared" si="555"/>
        <v>黄色</v>
      </c>
    </row>
    <row r="8872" spans="1:9">
      <c r="A8872" s="6">
        <v>8871</v>
      </c>
      <c r="B8872" s="47" t="str">
        <f t="shared" si="552"/>
        <v>000022A7</v>
      </c>
      <c r="C8872" s="50" t="str">
        <f>IFERROR(VLOOKUP(B8872,总表!A:B,2,0),"-")</f>
        <v>连衣套装</v>
      </c>
      <c r="D8872" s="51" t="str">
        <f t="shared" si="553"/>
        <v>连衣套装</v>
      </c>
      <c r="E8872" s="6" t="str">
        <f>IFERROR(VLOOKUP(B8872,总表!A:D,3,0),"-")</f>
        <v>童话风洋装</v>
      </c>
      <c r="F8872" s="6" t="str">
        <f t="shared" si="554"/>
        <v>童话风洋装</v>
      </c>
      <c r="H8872" s="51" t="str">
        <f>IF(IFERROR(VLOOKUP(B8872,总表!A:D,4,0),"露易")=0," ",IFERROR(VLOOKUP(B8872,总表!A:D,4,0),"-"))</f>
        <v>绿色</v>
      </c>
      <c r="I8872" s="51" t="str">
        <f t="shared" si="555"/>
        <v>绿色</v>
      </c>
    </row>
    <row r="8873" spans="1:9">
      <c r="A8873" s="6">
        <v>8872</v>
      </c>
      <c r="B8873" s="47" t="str">
        <f t="shared" si="552"/>
        <v>000022A8</v>
      </c>
      <c r="C8873" s="50" t="str">
        <f>IFERROR(VLOOKUP(B8873,总表!A:B,2,0),"-")</f>
        <v>连衣套装</v>
      </c>
      <c r="D8873" s="51" t="str">
        <f t="shared" si="553"/>
        <v>连衣套装</v>
      </c>
      <c r="E8873" s="6" t="str">
        <f>IFERROR(VLOOKUP(B8873,总表!A:D,3,0),"-")</f>
        <v>童话风洋装</v>
      </c>
      <c r="F8873" s="6" t="str">
        <f t="shared" si="554"/>
        <v>童话风洋装</v>
      </c>
      <c r="H8873" s="51" t="str">
        <f>IF(IFERROR(VLOOKUP(B8873,总表!A:D,4,0),"露易")=0," ",IFERROR(VLOOKUP(B8873,总表!A:D,4,0),"-"))</f>
        <v>蓝色</v>
      </c>
      <c r="I8873" s="51" t="str">
        <f t="shared" si="555"/>
        <v>蓝色</v>
      </c>
    </row>
    <row r="8874" spans="1:9">
      <c r="A8874" s="6">
        <v>8873</v>
      </c>
      <c r="B8874" s="47" t="str">
        <f t="shared" si="552"/>
        <v>000022A9</v>
      </c>
      <c r="C8874" s="50" t="str">
        <f>IFERROR(VLOOKUP(B8874,总表!A:B,2,0),"-")</f>
        <v>连衣套装</v>
      </c>
      <c r="D8874" s="51" t="str">
        <f t="shared" si="553"/>
        <v>连衣套装</v>
      </c>
      <c r="E8874" s="6" t="str">
        <f>IFERROR(VLOOKUP(B8874,总表!A:D,3,0),"-")</f>
        <v>童话风洋装</v>
      </c>
      <c r="F8874" s="6" t="str">
        <f t="shared" si="554"/>
        <v>童话风洋装</v>
      </c>
      <c r="H8874" s="6" t="str">
        <f>IF(IFERROR(VLOOKUP(B8874,总表!A:D,4,0),"露易")=0," ",IFERROR(VLOOKUP(B8874,总表!A:D,4,0),"-"))</f>
        <v>浅蓝色</v>
      </c>
      <c r="I8874" s="6" t="str">
        <f t="shared" si="555"/>
        <v>浅蓝色</v>
      </c>
    </row>
    <row r="8875" spans="1:9">
      <c r="A8875" s="6">
        <v>8874</v>
      </c>
      <c r="B8875" s="47" t="str">
        <f t="shared" si="552"/>
        <v>000022AA</v>
      </c>
      <c r="C8875" s="50" t="str">
        <f>IFERROR(VLOOKUP(B8875,总表!A:B,2,0),"-")</f>
        <v>连衣套装</v>
      </c>
      <c r="D8875" s="51" t="str">
        <f t="shared" si="553"/>
        <v>连衣套装</v>
      </c>
      <c r="E8875" s="6" t="str">
        <f>IFERROR(VLOOKUP(B8875,总表!A:D,3,0),"-")</f>
        <v>童话风洋装</v>
      </c>
      <c r="F8875" s="6" t="str">
        <f t="shared" si="554"/>
        <v>童话风洋装</v>
      </c>
      <c r="H8875" s="6" t="str">
        <f>IF(IFERROR(VLOOKUP(B8875,总表!A:D,4,0),"露易")=0," ",IFERROR(VLOOKUP(B8875,总表!A:D,4,0),"-"))</f>
        <v>浅绿色</v>
      </c>
      <c r="I8875" s="6" t="str">
        <f t="shared" si="555"/>
        <v>浅绿色</v>
      </c>
    </row>
    <row r="8876" spans="1:9">
      <c r="A8876" s="6">
        <v>8875</v>
      </c>
      <c r="B8876" s="47" t="str">
        <f t="shared" si="552"/>
        <v>000022AB</v>
      </c>
      <c r="C8876" s="50" t="str">
        <f>IFERROR(VLOOKUP(B8876,总表!A:B,2,0),"-")</f>
        <v>连衣套装</v>
      </c>
      <c r="D8876" s="51" t="str">
        <f t="shared" si="553"/>
        <v>连衣套装</v>
      </c>
      <c r="E8876" s="6" t="str">
        <f>IFERROR(VLOOKUP(B8876,总表!A:D,3,0),"-")</f>
        <v>童话风洋装</v>
      </c>
      <c r="F8876" s="6" t="str">
        <f t="shared" si="554"/>
        <v>童话风洋装</v>
      </c>
      <c r="H8876" s="6" t="str">
        <f>IF(IFERROR(VLOOKUP(B8876,总表!A:D,4,0),"露易")=0," ",IFERROR(VLOOKUP(B8876,总表!A:D,4,0),"-"))</f>
        <v>橘色</v>
      </c>
      <c r="I8876" s="6" t="str">
        <f t="shared" si="555"/>
        <v>橘色</v>
      </c>
    </row>
    <row r="8877" spans="1:9">
      <c r="A8877" s="6">
        <v>8876</v>
      </c>
      <c r="B8877" s="47" t="str">
        <f t="shared" si="552"/>
        <v>000022AC</v>
      </c>
      <c r="C8877" s="50" t="str">
        <f>IFERROR(VLOOKUP(B8877,总表!A:B,2,0),"-")</f>
        <v>连衣套装</v>
      </c>
      <c r="D8877" s="51" t="str">
        <f t="shared" si="553"/>
        <v>连衣套装</v>
      </c>
      <c r="E8877" s="6" t="str">
        <f>IFERROR(VLOOKUP(B8877,总表!A:D,3,0),"-")</f>
        <v>餐厅制服</v>
      </c>
      <c r="F8877" s="6" t="str">
        <f t="shared" si="554"/>
        <v>餐厅制服</v>
      </c>
      <c r="H8877" s="51" t="str">
        <f>IF(IFERROR(VLOOKUP(B8877,总表!A:D,4,0),"露易")=0," ",IFERROR(VLOOKUP(B8877,总表!A:D,4,0),"-"))</f>
        <v>红色</v>
      </c>
      <c r="I8877" s="51" t="str">
        <f t="shared" si="555"/>
        <v>红色</v>
      </c>
    </row>
    <row r="8878" spans="1:9">
      <c r="A8878" s="6">
        <v>8877</v>
      </c>
      <c r="B8878" s="47" t="str">
        <f t="shared" si="552"/>
        <v>000022AD</v>
      </c>
      <c r="C8878" s="50" t="str">
        <f>IFERROR(VLOOKUP(B8878,总表!A:B,2,0),"-")</f>
        <v>连衣套装</v>
      </c>
      <c r="D8878" s="51" t="str">
        <f t="shared" si="553"/>
        <v>连衣套装</v>
      </c>
      <c r="E8878" s="6" t="str">
        <f>IFERROR(VLOOKUP(B8878,总表!A:D,3,0),"-")</f>
        <v>餐厅制服</v>
      </c>
      <c r="F8878" s="6" t="str">
        <f t="shared" si="554"/>
        <v>餐厅制服</v>
      </c>
      <c r="H8878" s="51" t="str">
        <f>IF(IFERROR(VLOOKUP(B8878,总表!A:D,4,0),"露易")=0," ",IFERROR(VLOOKUP(B8878,总表!A:D,4,0),"-"))</f>
        <v>蓝色</v>
      </c>
      <c r="I8878" s="51" t="str">
        <f t="shared" si="555"/>
        <v>蓝色</v>
      </c>
    </row>
    <row r="8879" spans="1:9">
      <c r="A8879" s="6">
        <v>8878</v>
      </c>
      <c r="B8879" s="47" t="str">
        <f t="shared" si="552"/>
        <v>000022AE</v>
      </c>
      <c r="C8879" s="50" t="str">
        <f>IFERROR(VLOOKUP(B8879,总表!A:B,2,0),"-")</f>
        <v>连衣套装</v>
      </c>
      <c r="D8879" s="51" t="str">
        <f t="shared" si="553"/>
        <v>连衣套装</v>
      </c>
      <c r="E8879" s="6" t="str">
        <f>IFERROR(VLOOKUP(B8879,总表!A:D,3,0),"-")</f>
        <v>餐厅制服</v>
      </c>
      <c r="F8879" s="6" t="str">
        <f t="shared" si="554"/>
        <v>餐厅制服</v>
      </c>
      <c r="H8879" s="6" t="str">
        <f>IF(IFERROR(VLOOKUP(B8879,总表!A:D,4,0),"露易")=0," ",IFERROR(VLOOKUP(B8879,总表!A:D,4,0),"-"))</f>
        <v>黄色</v>
      </c>
      <c r="I8879" s="6" t="str">
        <f t="shared" si="555"/>
        <v>黄色</v>
      </c>
    </row>
    <row r="8880" spans="1:9">
      <c r="A8880" s="6">
        <v>8879</v>
      </c>
      <c r="B8880" s="47" t="str">
        <f t="shared" si="552"/>
        <v>000022AF</v>
      </c>
      <c r="C8880" s="50" t="str">
        <f>IFERROR(VLOOKUP(B8880,总表!A:B,2,0),"-")</f>
        <v>连衣套装</v>
      </c>
      <c r="D8880" s="51" t="str">
        <f t="shared" si="553"/>
        <v>连衣套装</v>
      </c>
      <c r="E8880" s="6" t="str">
        <f>IFERROR(VLOOKUP(B8880,总表!A:D,3,0),"-")</f>
        <v>餐厅制服</v>
      </c>
      <c r="F8880" s="6" t="str">
        <f t="shared" si="554"/>
        <v>餐厅制服</v>
      </c>
      <c r="H8880" s="6" t="str">
        <f>IF(IFERROR(VLOOKUP(B8880,总表!A:D,4,0),"露易")=0," ",IFERROR(VLOOKUP(B8880,总表!A:D,4,0),"-"))</f>
        <v>祖母绿</v>
      </c>
      <c r="I8880" s="6" t="str">
        <f t="shared" si="555"/>
        <v>祖母绿</v>
      </c>
    </row>
    <row r="8881" spans="1:9">
      <c r="A8881" s="6">
        <v>8880</v>
      </c>
      <c r="B8881" s="47" t="str">
        <f t="shared" si="552"/>
        <v>000022B0</v>
      </c>
      <c r="C8881" s="50" t="str">
        <f>IFERROR(VLOOKUP(B8881,总表!A:B,2,0),"-")</f>
        <v>连衣套装</v>
      </c>
      <c r="D8881" s="51" t="str">
        <f t="shared" si="553"/>
        <v>连衣套装</v>
      </c>
      <c r="E8881" s="6" t="str">
        <f>IFERROR(VLOOKUP(B8881,总表!A:D,3,0),"-")</f>
        <v>餐厅制服</v>
      </c>
      <c r="F8881" s="6" t="str">
        <f t="shared" si="554"/>
        <v>餐厅制服</v>
      </c>
      <c r="H8881" s="6" t="str">
        <f>IF(IFERROR(VLOOKUP(B8881,总表!A:D,4,0),"露易")=0," ",IFERROR(VLOOKUP(B8881,总表!A:D,4,0),"-"))</f>
        <v>奶油色</v>
      </c>
      <c r="I8881" s="6" t="str">
        <f t="shared" si="555"/>
        <v>奶油色</v>
      </c>
    </row>
    <row r="8882" spans="1:9">
      <c r="A8882" s="6">
        <v>8881</v>
      </c>
      <c r="B8882" s="47" t="str">
        <f t="shared" si="552"/>
        <v>000022B1</v>
      </c>
      <c r="C8882" s="50" t="str">
        <f>IFERROR(VLOOKUP(B8882,总表!A:B,2,0),"-")</f>
        <v>连衣套装</v>
      </c>
      <c r="D8882" s="51" t="str">
        <f t="shared" si="553"/>
        <v>连衣套装</v>
      </c>
      <c r="E8882" s="6" t="str">
        <f>IFERROR(VLOOKUP(B8882,总表!A:D,3,0),"-")</f>
        <v>餐厅制服</v>
      </c>
      <c r="F8882" s="6" t="str">
        <f t="shared" si="554"/>
        <v>餐厅制服</v>
      </c>
      <c r="H8882" s="6" t="str">
        <f>IF(IFERROR(VLOOKUP(B8882,总表!A:D,4,0),"露易")=0," ",IFERROR(VLOOKUP(B8882,总表!A:D,4,0),"-"))</f>
        <v>黑色</v>
      </c>
      <c r="I8882" s="6" t="str">
        <f t="shared" si="555"/>
        <v>黑色</v>
      </c>
    </row>
    <row r="8883" spans="1:9">
      <c r="A8883" s="6">
        <v>8882</v>
      </c>
      <c r="B8883" s="47" t="str">
        <f t="shared" si="552"/>
        <v>000022B2</v>
      </c>
      <c r="C8883" s="50" t="str">
        <f>IFERROR(VLOOKUP(B8883,总表!A:B,2,0),"-")</f>
        <v>连衣套装</v>
      </c>
      <c r="D8883" s="51" t="str">
        <f t="shared" si="553"/>
        <v>连衣套装</v>
      </c>
      <c r="E8883" s="6" t="str">
        <f>IFERROR(VLOOKUP(B8883,总表!A:D,3,0),"-")</f>
        <v>海军风连身裙</v>
      </c>
      <c r="F8883" s="6" t="str">
        <f t="shared" si="554"/>
        <v>海军风连身裙</v>
      </c>
      <c r="H8883" s="6" t="str">
        <f>IF(IFERROR(VLOOKUP(B8883,总表!A:D,4,0),"露易")=0," ",IFERROR(VLOOKUP(B8883,总表!A:D,4,0),"-"))</f>
        <v>海军蓝</v>
      </c>
      <c r="I8883" s="6" t="str">
        <f t="shared" si="555"/>
        <v>海军蓝</v>
      </c>
    </row>
    <row r="8884" spans="1:9">
      <c r="A8884" s="6">
        <v>8883</v>
      </c>
      <c r="B8884" s="47" t="str">
        <f t="shared" si="552"/>
        <v>000022B3</v>
      </c>
      <c r="C8884" s="50" t="str">
        <f>IFERROR(VLOOKUP(B8884,总表!A:B,2,0),"-")</f>
        <v>连衣套装</v>
      </c>
      <c r="D8884" s="51" t="str">
        <f t="shared" si="553"/>
        <v>连衣套装</v>
      </c>
      <c r="E8884" s="6" t="str">
        <f>IFERROR(VLOOKUP(B8884,总表!A:D,3,0),"-")</f>
        <v>海军风连身裙</v>
      </c>
      <c r="F8884" s="6" t="str">
        <f t="shared" si="554"/>
        <v>海军风连身裙</v>
      </c>
      <c r="H8884" s="51" t="str">
        <f>IF(IFERROR(VLOOKUP(B8884,总表!A:D,4,0),"露易")=0," ",IFERROR(VLOOKUP(B8884,总表!A:D,4,0),"-"))</f>
        <v>蓝色</v>
      </c>
      <c r="I8884" s="51" t="str">
        <f t="shared" si="555"/>
        <v>蓝色</v>
      </c>
    </row>
    <row r="8885" spans="1:9">
      <c r="A8885" s="6">
        <v>8884</v>
      </c>
      <c r="B8885" s="47" t="str">
        <f t="shared" si="552"/>
        <v>000022B4</v>
      </c>
      <c r="C8885" s="50" t="str">
        <f>IFERROR(VLOOKUP(B8885,总表!A:B,2,0),"-")</f>
        <v>连衣套装</v>
      </c>
      <c r="D8885" s="51" t="str">
        <f t="shared" si="553"/>
        <v>连衣套装</v>
      </c>
      <c r="E8885" s="6" t="str">
        <f>IFERROR(VLOOKUP(B8885,总表!A:D,3,0),"-")</f>
        <v>海军风连身裙</v>
      </c>
      <c r="F8885" s="6" t="str">
        <f t="shared" si="554"/>
        <v>海军风连身裙</v>
      </c>
      <c r="H8885" s="6" t="str">
        <f>IF(IFERROR(VLOOKUP(B8885,总表!A:D,4,0),"露易")=0," ",IFERROR(VLOOKUP(B8885,总表!A:D,4,0),"-"))</f>
        <v>粉红</v>
      </c>
      <c r="I8885" s="6" t="str">
        <f t="shared" si="555"/>
        <v>粉红</v>
      </c>
    </row>
    <row r="8886" spans="1:9">
      <c r="A8886" s="6">
        <v>8885</v>
      </c>
      <c r="B8886" s="47" t="str">
        <f t="shared" si="552"/>
        <v>000022B5</v>
      </c>
      <c r="C8886" s="50" t="str">
        <f>IFERROR(VLOOKUP(B8886,总表!A:B,2,0),"-")</f>
        <v>连衣套装</v>
      </c>
      <c r="D8886" s="51" t="str">
        <f t="shared" si="553"/>
        <v>连衣套装</v>
      </c>
      <c r="E8886" s="6" t="str">
        <f>IFERROR(VLOOKUP(B8886,总表!A:D,3,0),"-")</f>
        <v>洋娃娃风连身裙</v>
      </c>
      <c r="F8886" s="6" t="str">
        <f t="shared" si="554"/>
        <v>洋娃娃风连身裙</v>
      </c>
      <c r="H8886" s="6" t="str">
        <f>IF(IFERROR(VLOOKUP(B8886,总表!A:D,4,0),"露易")=0," ",IFERROR(VLOOKUP(B8886,总表!A:D,4,0),"-"))</f>
        <v>莱姆绿</v>
      </c>
      <c r="I8886" s="6" t="str">
        <f t="shared" si="555"/>
        <v>莱姆绿</v>
      </c>
    </row>
    <row r="8887" spans="1:9">
      <c r="A8887" s="6">
        <v>8886</v>
      </c>
      <c r="B8887" s="47" t="str">
        <f t="shared" si="552"/>
        <v>000022B6</v>
      </c>
      <c r="C8887" s="50" t="str">
        <f>IFERROR(VLOOKUP(B8887,总表!A:B,2,0),"-")</f>
        <v>连衣套装</v>
      </c>
      <c r="D8887" s="51" t="str">
        <f t="shared" si="553"/>
        <v>连衣套装</v>
      </c>
      <c r="E8887" s="6" t="str">
        <f>IFERROR(VLOOKUP(B8887,总表!A:D,3,0),"-")</f>
        <v>洋娃娃风连身裙</v>
      </c>
      <c r="F8887" s="6" t="str">
        <f t="shared" si="554"/>
        <v>洋娃娃风连身裙</v>
      </c>
      <c r="H8887" s="51" t="str">
        <f>IF(IFERROR(VLOOKUP(B8887,总表!A:D,4,0),"露易")=0," ",IFERROR(VLOOKUP(B8887,总表!A:D,4,0),"-"))</f>
        <v>绿色</v>
      </c>
      <c r="I8887" s="51" t="str">
        <f t="shared" si="555"/>
        <v>绿色</v>
      </c>
    </row>
    <row r="8888" spans="1:9">
      <c r="A8888" s="6">
        <v>8887</v>
      </c>
      <c r="B8888" s="47" t="str">
        <f t="shared" si="552"/>
        <v>000022B7</v>
      </c>
      <c r="C8888" s="50" t="str">
        <f>IFERROR(VLOOKUP(B8888,总表!A:B,2,0),"-")</f>
        <v>连衣套装</v>
      </c>
      <c r="D8888" s="51" t="str">
        <f t="shared" si="553"/>
        <v>连衣套装</v>
      </c>
      <c r="E8888" s="6" t="str">
        <f>IFERROR(VLOOKUP(B8888,总表!A:D,3,0),"-")</f>
        <v>洋娃娃风连身裙</v>
      </c>
      <c r="F8888" s="6" t="str">
        <f t="shared" si="554"/>
        <v>洋娃娃风连身裙</v>
      </c>
      <c r="H8888" s="6" t="str">
        <f>IF(IFERROR(VLOOKUP(B8888,总表!A:D,4,0),"露易")=0," ",IFERROR(VLOOKUP(B8888,总表!A:D,4,0),"-"))</f>
        <v>紫色</v>
      </c>
      <c r="I8888" s="6" t="str">
        <f t="shared" si="555"/>
        <v>紫色</v>
      </c>
    </row>
    <row r="8889" spans="1:9">
      <c r="A8889" s="6">
        <v>8888</v>
      </c>
      <c r="B8889" s="47" t="str">
        <f t="shared" si="552"/>
        <v>000022B8</v>
      </c>
      <c r="C8889" s="50" t="str">
        <f>IFERROR(VLOOKUP(B8889,总表!A:B,2,0),"-")</f>
        <v>连衣套装</v>
      </c>
      <c r="D8889" s="51" t="str">
        <f t="shared" si="553"/>
        <v>连衣套装</v>
      </c>
      <c r="E8889" s="6" t="str">
        <f>IFERROR(VLOOKUP(B8889,总表!A:D,3,0),"-")</f>
        <v>洋娃娃风连身裙</v>
      </c>
      <c r="F8889" s="6" t="str">
        <f t="shared" si="554"/>
        <v>洋娃娃风连身裙</v>
      </c>
      <c r="H8889" s="6" t="str">
        <f>IF(IFERROR(VLOOKUP(B8889,总表!A:D,4,0),"露易")=0," ",IFERROR(VLOOKUP(B8889,总表!A:D,4,0),"-"))</f>
        <v>浅蓝色</v>
      </c>
      <c r="I8889" s="6" t="str">
        <f t="shared" si="555"/>
        <v>浅蓝色</v>
      </c>
    </row>
    <row r="8890" spans="1:9">
      <c r="A8890" s="6">
        <v>8889</v>
      </c>
      <c r="B8890" s="47" t="str">
        <f t="shared" si="552"/>
        <v>000022B9</v>
      </c>
      <c r="C8890" s="50" t="str">
        <f>IFERROR(VLOOKUP(B8890,总表!A:B,2,0),"-")</f>
        <v>连衣套装</v>
      </c>
      <c r="D8890" s="51" t="str">
        <f t="shared" si="553"/>
        <v>连衣套装</v>
      </c>
      <c r="E8890" s="6" t="str">
        <f>IFERROR(VLOOKUP(B8890,总表!A:D,3,0),"-")</f>
        <v>洋娃娃风连身裙</v>
      </c>
      <c r="F8890" s="6" t="str">
        <f t="shared" si="554"/>
        <v>洋娃娃风连身裙</v>
      </c>
      <c r="H8890" s="6" t="str">
        <f>IF(IFERROR(VLOOKUP(B8890,总表!A:D,4,0),"露易")=0," ",IFERROR(VLOOKUP(B8890,总表!A:D,4,0),"-"))</f>
        <v>棕色</v>
      </c>
      <c r="I8890" s="6" t="str">
        <f t="shared" si="555"/>
        <v>棕色</v>
      </c>
    </row>
    <row r="8891" spans="1:9">
      <c r="A8891" s="6">
        <v>8890</v>
      </c>
      <c r="B8891" s="47" t="str">
        <f t="shared" si="552"/>
        <v>000022BA</v>
      </c>
      <c r="C8891" s="50" t="str">
        <f>IFERROR(VLOOKUP(B8891,总表!A:B,2,0),"-")</f>
        <v>连衣套装</v>
      </c>
      <c r="D8891" s="51" t="str">
        <f t="shared" si="553"/>
        <v>连衣套装</v>
      </c>
      <c r="E8891" s="6" t="str">
        <f>IFERROR(VLOOKUP(B8891,总表!A:D,3,0),"-")</f>
        <v>花朵图案蕾丝连身裙</v>
      </c>
      <c r="F8891" s="6" t="str">
        <f t="shared" si="554"/>
        <v>花朵图案蕾丝连身裙</v>
      </c>
      <c r="H8891" s="6" t="str">
        <f>IF(IFERROR(VLOOKUP(B8891,总表!A:D,4,0),"露易")=0," ",IFERROR(VLOOKUP(B8891,总表!A:D,4,0),"-"))</f>
        <v>粉红</v>
      </c>
      <c r="I8891" s="6" t="str">
        <f t="shared" si="555"/>
        <v>粉红</v>
      </c>
    </row>
    <row r="8892" spans="1:9">
      <c r="A8892" s="6">
        <v>8891</v>
      </c>
      <c r="B8892" s="47" t="str">
        <f t="shared" si="552"/>
        <v>000022BB</v>
      </c>
      <c r="C8892" s="50" t="str">
        <f>IFERROR(VLOOKUP(B8892,总表!A:B,2,0),"-")</f>
        <v>连衣套装</v>
      </c>
      <c r="D8892" s="51" t="str">
        <f t="shared" si="553"/>
        <v>连衣套装</v>
      </c>
      <c r="E8892" s="6" t="str">
        <f>IFERROR(VLOOKUP(B8892,总表!A:D,3,0),"-")</f>
        <v>花朵图案蕾丝连身裙</v>
      </c>
      <c r="F8892" s="6" t="str">
        <f t="shared" si="554"/>
        <v>花朵图案蕾丝连身裙</v>
      </c>
      <c r="H8892" s="51" t="str">
        <f>IF(IFERROR(VLOOKUP(B8892,总表!A:D,4,0),"露易")=0," ",IFERROR(VLOOKUP(B8892,总表!A:D,4,0),"-"))</f>
        <v>蓝色</v>
      </c>
      <c r="I8892" s="51" t="str">
        <f t="shared" si="555"/>
        <v>蓝色</v>
      </c>
    </row>
    <row r="8893" spans="1:9">
      <c r="A8893" s="6">
        <v>8892</v>
      </c>
      <c r="B8893" s="47" t="str">
        <f t="shared" si="552"/>
        <v>000022BC</v>
      </c>
      <c r="C8893" s="50" t="str">
        <f>IFERROR(VLOOKUP(B8893,总表!A:B,2,0),"-")</f>
        <v>连衣套装</v>
      </c>
      <c r="D8893" s="51" t="str">
        <f t="shared" si="553"/>
        <v>连衣套装</v>
      </c>
      <c r="E8893" s="6" t="str">
        <f>IFERROR(VLOOKUP(B8893,总表!A:D,3,0),"-")</f>
        <v>花朵图案蕾丝连身裙</v>
      </c>
      <c r="F8893" s="6" t="str">
        <f t="shared" si="554"/>
        <v>花朵图案蕾丝连身裙</v>
      </c>
      <c r="H8893" s="6" t="str">
        <f>IF(IFERROR(VLOOKUP(B8893,总表!A:D,4,0),"露易")=0," ",IFERROR(VLOOKUP(B8893,总表!A:D,4,0),"-"))</f>
        <v>深红色</v>
      </c>
      <c r="I8893" s="6" t="str">
        <f t="shared" si="555"/>
        <v>深红色</v>
      </c>
    </row>
    <row r="8894" spans="1:9">
      <c r="A8894" s="6">
        <v>8893</v>
      </c>
      <c r="B8894" s="47" t="str">
        <f t="shared" si="552"/>
        <v>000022BD</v>
      </c>
      <c r="C8894" s="50" t="str">
        <f>IFERROR(VLOOKUP(B8894,总表!A:B,2,0),"-")</f>
        <v>连衣套装</v>
      </c>
      <c r="D8894" s="51" t="str">
        <f t="shared" si="553"/>
        <v>连衣套装</v>
      </c>
      <c r="E8894" s="6" t="str">
        <f>IFERROR(VLOOKUP(B8894,总表!A:D,3,0),"-")</f>
        <v>花朵图案蕾丝连身裙</v>
      </c>
      <c r="F8894" s="6" t="str">
        <f t="shared" si="554"/>
        <v>花朵图案蕾丝连身裙</v>
      </c>
      <c r="H8894" s="6" t="str">
        <f>IF(IFERROR(VLOOKUP(B8894,总表!A:D,4,0),"露易")=0," ",IFERROR(VLOOKUP(B8894,总表!A:D,4,0),"-"))</f>
        <v>橘色</v>
      </c>
      <c r="I8894" s="6" t="str">
        <f t="shared" si="555"/>
        <v>橘色</v>
      </c>
    </row>
    <row r="8895" spans="1:9">
      <c r="A8895" s="6">
        <v>8894</v>
      </c>
      <c r="B8895" s="47" t="str">
        <f t="shared" si="552"/>
        <v>000022BE</v>
      </c>
      <c r="C8895" s="50" t="str">
        <f>IFERROR(VLOOKUP(B8895,总表!A:B,2,0),"-")</f>
        <v>连衣套装</v>
      </c>
      <c r="D8895" s="51" t="str">
        <f t="shared" si="553"/>
        <v>连衣套装</v>
      </c>
      <c r="E8895" s="6" t="str">
        <f>IFERROR(VLOOKUP(B8895,总表!A:D,3,0),"-")</f>
        <v>花朵图案蕾丝连身裙</v>
      </c>
      <c r="F8895" s="6" t="str">
        <f t="shared" si="554"/>
        <v>花朵图案蕾丝连身裙</v>
      </c>
      <c r="H8895" s="51" t="str">
        <f>IF(IFERROR(VLOOKUP(B8895,总表!A:D,4,0),"露易")=0," ",IFERROR(VLOOKUP(B8895,总表!A:D,4,0),"-"))</f>
        <v>绿色</v>
      </c>
      <c r="I8895" s="51" t="str">
        <f t="shared" si="555"/>
        <v>绿色</v>
      </c>
    </row>
    <row r="8896" spans="1:9">
      <c r="A8896" s="6">
        <v>8895</v>
      </c>
      <c r="B8896" s="47" t="str">
        <f t="shared" si="552"/>
        <v>000022BF</v>
      </c>
      <c r="C8896" s="50" t="str">
        <f>IFERROR(VLOOKUP(B8896,总表!A:B,2,0),"-")</f>
        <v>连衣套装</v>
      </c>
      <c r="D8896" s="51" t="str">
        <f t="shared" si="553"/>
        <v>连衣套装</v>
      </c>
      <c r="E8896" s="6" t="str">
        <f>IFERROR(VLOOKUP(B8896,总表!A:D,3,0),"-")</f>
        <v>花朵图案蕾丝连身裙</v>
      </c>
      <c r="F8896" s="6" t="str">
        <f t="shared" si="554"/>
        <v>花朵图案蕾丝连身裙</v>
      </c>
      <c r="H8896" s="6" t="str">
        <f>IF(IFERROR(VLOOKUP(B8896,总表!A:D,4,0),"露易")=0," ",IFERROR(VLOOKUP(B8896,总表!A:D,4,0),"-"))</f>
        <v>紫色</v>
      </c>
      <c r="I8896" s="6" t="str">
        <f t="shared" si="555"/>
        <v>紫色</v>
      </c>
    </row>
    <row r="8897" spans="1:9">
      <c r="A8897" s="6">
        <v>8896</v>
      </c>
      <c r="B8897" s="47" t="str">
        <f t="shared" si="552"/>
        <v>000022C0</v>
      </c>
      <c r="C8897" s="50" t="str">
        <f>IFERROR(VLOOKUP(B8897,总表!A:B,2,0),"-")</f>
        <v>连衣套装</v>
      </c>
      <c r="D8897" s="51" t="str">
        <f t="shared" si="553"/>
        <v>连衣套装</v>
      </c>
      <c r="E8897" s="6" t="str">
        <f>IFERROR(VLOOKUP(B8897,总表!A:D,3,0),"-")</f>
        <v>花朵图案蕾丝连身裙</v>
      </c>
      <c r="F8897" s="6" t="str">
        <f t="shared" si="554"/>
        <v>花朵图案蕾丝连身裙</v>
      </c>
      <c r="H8897" s="6" t="str">
        <f>IF(IFERROR(VLOOKUP(B8897,总表!A:D,4,0),"露易")=0," ",IFERROR(VLOOKUP(B8897,总表!A:D,4,0),"-"))</f>
        <v>黑色</v>
      </c>
      <c r="I8897" s="6" t="str">
        <f t="shared" si="555"/>
        <v>黑色</v>
      </c>
    </row>
    <row r="8898" spans="1:9">
      <c r="A8898" s="6">
        <v>8897</v>
      </c>
      <c r="B8898" s="47" t="str">
        <f t="shared" ref="B8898:B8961" si="556">DEC2HEX(ROW(A8897),8)</f>
        <v>000022C1</v>
      </c>
      <c r="C8898" s="47" t="str">
        <f>IFERROR(VLOOKUP(B8898,总表!A:B,2,0),"-")</f>
        <v>房前信箱</v>
      </c>
      <c r="D8898" s="6" t="str">
        <f t="shared" ref="D8898:D8961" si="557">C8898</f>
        <v>房前信箱</v>
      </c>
      <c r="E8898" s="6" t="str">
        <f>IFERROR(VLOOKUP(B8898,总表!A:D,3,0),"-")</f>
        <v>典雅木信箱</v>
      </c>
      <c r="F8898" s="6" t="str">
        <f t="shared" ref="F8898:F8961" si="558">E8898</f>
        <v>典雅木信箱</v>
      </c>
      <c r="H8898" s="6" t="str">
        <f>IF(IFERROR(VLOOKUP(B8898,总表!A:D,4,0),"露易")=0," ",IFERROR(VLOOKUP(B8898,总表!A:D,4,0),"-"))</f>
        <v> </v>
      </c>
      <c r="I8898" s="6" t="str">
        <f t="shared" ref="I8898:I8961" si="559">H8898</f>
        <v> </v>
      </c>
    </row>
    <row r="8899" spans="1:9">
      <c r="A8899" s="6">
        <v>8898</v>
      </c>
      <c r="B8899" s="47" t="str">
        <f t="shared" si="556"/>
        <v>000022C2</v>
      </c>
      <c r="C8899" s="47" t="str">
        <f>IFERROR(VLOOKUP(B8899,总表!A:B,2,0),"-")</f>
        <v>房前信箱</v>
      </c>
      <c r="D8899" s="6" t="str">
        <f t="shared" si="557"/>
        <v>房前信箱</v>
      </c>
      <c r="E8899" s="51" t="str">
        <f>IFERROR(VLOOKUP(B8899,总表!A:D,3,0),"-")</f>
        <v>红色木信箱</v>
      </c>
      <c r="F8899" s="51" t="str">
        <f t="shared" si="558"/>
        <v>红色木信箱</v>
      </c>
      <c r="H8899" s="6" t="str">
        <f>IF(IFERROR(VLOOKUP(B8899,总表!A:D,4,0),"露易")=0," ",IFERROR(VLOOKUP(B8899,总表!A:D,4,0),"-"))</f>
        <v> </v>
      </c>
      <c r="I8899" s="6" t="str">
        <f t="shared" si="559"/>
        <v> </v>
      </c>
    </row>
    <row r="8900" spans="1:9">
      <c r="A8900" s="6">
        <v>8899</v>
      </c>
      <c r="B8900" s="47" t="str">
        <f t="shared" si="556"/>
        <v>000022C3</v>
      </c>
      <c r="C8900" s="47" t="str">
        <f>IFERROR(VLOOKUP(B8900,总表!A:B,2,0),"-")</f>
        <v>房前信箱</v>
      </c>
      <c r="D8900" s="6" t="str">
        <f t="shared" si="557"/>
        <v>房前信箱</v>
      </c>
      <c r="E8900" s="6" t="str">
        <f>IFERROR(VLOOKUP(B8900,总表!A:D,3,0),"-")</f>
        <v>粉红色木信箱</v>
      </c>
      <c r="F8900" s="6" t="str">
        <f t="shared" si="558"/>
        <v>粉红色木信箱</v>
      </c>
      <c r="H8900" s="6" t="str">
        <f>IF(IFERROR(VLOOKUP(B8900,总表!A:D,4,0),"露易")=0," ",IFERROR(VLOOKUP(B8900,总表!A:D,4,0),"-"))</f>
        <v> </v>
      </c>
      <c r="I8900" s="6" t="str">
        <f t="shared" si="559"/>
        <v> </v>
      </c>
    </row>
    <row r="8901" spans="1:9">
      <c r="A8901" s="6">
        <v>8900</v>
      </c>
      <c r="B8901" s="47" t="str">
        <f t="shared" si="556"/>
        <v>000022C4</v>
      </c>
      <c r="C8901" s="47" t="str">
        <f>IFERROR(VLOOKUP(B8901,总表!A:B,2,0),"-")</f>
        <v>房前信箱</v>
      </c>
      <c r="D8901" s="6" t="str">
        <f t="shared" si="557"/>
        <v>房前信箱</v>
      </c>
      <c r="E8901" s="6" t="str">
        <f>IFERROR(VLOOKUP(B8901,总表!A:D,3,0),"-")</f>
        <v>黄色木信箱</v>
      </c>
      <c r="F8901" s="6" t="str">
        <f t="shared" si="558"/>
        <v>黄色木信箱</v>
      </c>
      <c r="H8901" s="6" t="str">
        <f>IF(IFERROR(VLOOKUP(B8901,总表!A:D,4,0),"露易")=0," ",IFERROR(VLOOKUP(B8901,总表!A:D,4,0),"-"))</f>
        <v> </v>
      </c>
      <c r="I8901" s="6" t="str">
        <f t="shared" si="559"/>
        <v> </v>
      </c>
    </row>
    <row r="8902" spans="1:9">
      <c r="A8902" s="6">
        <v>8901</v>
      </c>
      <c r="B8902" s="47" t="str">
        <f t="shared" si="556"/>
        <v>000022C5</v>
      </c>
      <c r="C8902" s="47" t="str">
        <f>IFERROR(VLOOKUP(B8902,总表!A:B,2,0),"-")</f>
        <v>房前信箱</v>
      </c>
      <c r="D8902" s="6" t="str">
        <f t="shared" si="557"/>
        <v>房前信箱</v>
      </c>
      <c r="E8902" s="51" t="str">
        <f>IFERROR(VLOOKUP(B8902,总表!A:D,3,0),"-")</f>
        <v>绿色木信箱</v>
      </c>
      <c r="F8902" s="51" t="str">
        <f t="shared" si="558"/>
        <v>绿色木信箱</v>
      </c>
      <c r="H8902" s="6" t="str">
        <f>IF(IFERROR(VLOOKUP(B8902,总表!A:D,4,0),"露易")=0," ",IFERROR(VLOOKUP(B8902,总表!A:D,4,0),"-"))</f>
        <v> </v>
      </c>
      <c r="I8902" s="6" t="str">
        <f t="shared" si="559"/>
        <v> </v>
      </c>
    </row>
    <row r="8903" spans="1:9">
      <c r="A8903" s="6">
        <v>8902</v>
      </c>
      <c r="B8903" s="47" t="str">
        <f t="shared" si="556"/>
        <v>000022C6</v>
      </c>
      <c r="C8903" s="47" t="str">
        <f>IFERROR(VLOOKUP(B8903,总表!A:B,2,0),"-")</f>
        <v>房前信箱</v>
      </c>
      <c r="D8903" s="6" t="str">
        <f t="shared" si="557"/>
        <v>房前信箱</v>
      </c>
      <c r="E8903" s="51" t="str">
        <f>IFERROR(VLOOKUP(B8903,总表!A:D,3,0),"-")</f>
        <v>蓝色木信箱</v>
      </c>
      <c r="F8903" s="51" t="str">
        <f t="shared" si="558"/>
        <v>蓝色木信箱</v>
      </c>
      <c r="H8903" s="6" t="str">
        <f>IF(IFERROR(VLOOKUP(B8903,总表!A:D,4,0),"露易")=0," ",IFERROR(VLOOKUP(B8903,总表!A:D,4,0),"-"))</f>
        <v> </v>
      </c>
      <c r="I8903" s="6" t="str">
        <f t="shared" si="559"/>
        <v> </v>
      </c>
    </row>
    <row r="8904" spans="1:9">
      <c r="A8904" s="6">
        <v>8903</v>
      </c>
      <c r="B8904" s="47" t="str">
        <f t="shared" si="556"/>
        <v>000022C7</v>
      </c>
      <c r="C8904" s="47" t="str">
        <f>IFERROR(VLOOKUP(B8904,总表!A:B,2,0),"-")</f>
        <v>房前信箱</v>
      </c>
      <c r="D8904" s="6" t="str">
        <f t="shared" si="557"/>
        <v>房前信箱</v>
      </c>
      <c r="E8904" s="6" t="str">
        <f>IFERROR(VLOOKUP(B8904,总表!A:D,3,0),"-")</f>
        <v>白色木信箱</v>
      </c>
      <c r="F8904" s="6" t="str">
        <f t="shared" si="558"/>
        <v>白色木信箱</v>
      </c>
      <c r="H8904" s="6" t="str">
        <f>IF(IFERROR(VLOOKUP(B8904,总表!A:D,4,0),"露易")=0," ",IFERROR(VLOOKUP(B8904,总表!A:D,4,0),"-"))</f>
        <v> </v>
      </c>
      <c r="I8904" s="6" t="str">
        <f t="shared" si="559"/>
        <v> </v>
      </c>
    </row>
    <row r="8905" spans="1:9">
      <c r="A8905" s="6">
        <v>8904</v>
      </c>
      <c r="B8905" s="47" t="str">
        <f t="shared" si="556"/>
        <v>000022C8</v>
      </c>
      <c r="C8905" s="50" t="str">
        <f>IFERROR(VLOOKUP(B8905,总表!A:B,2,0),"-")</f>
        <v>裤裙类</v>
      </c>
      <c r="D8905" s="51" t="str">
        <f t="shared" si="557"/>
        <v>裤裙类</v>
      </c>
      <c r="E8905" s="6" t="str">
        <f>IFERROR(VLOOKUP(B8905,总表!A:D,3,0),"-")</f>
        <v>蕾丝短裙</v>
      </c>
      <c r="F8905" s="6" t="str">
        <f t="shared" si="558"/>
        <v>蕾丝短裙</v>
      </c>
      <c r="H8905" s="6" t="str">
        <f>IF(IFERROR(VLOOKUP(B8905,总表!A:D,4,0),"露易")=0," ",IFERROR(VLOOKUP(B8905,总表!A:D,4,0),"-"))</f>
        <v>粉红</v>
      </c>
      <c r="I8905" s="6" t="str">
        <f t="shared" si="559"/>
        <v>粉红</v>
      </c>
    </row>
    <row r="8906" spans="1:9">
      <c r="A8906" s="6">
        <v>8905</v>
      </c>
      <c r="B8906" s="47" t="str">
        <f t="shared" si="556"/>
        <v>000022C9</v>
      </c>
      <c r="C8906" s="50" t="str">
        <f>IFERROR(VLOOKUP(B8906,总表!A:B,2,0),"-")</f>
        <v>裤裙类</v>
      </c>
      <c r="D8906" s="51" t="str">
        <f t="shared" si="557"/>
        <v>裤裙类</v>
      </c>
      <c r="E8906" s="6" t="str">
        <f>IFERROR(VLOOKUP(B8906,总表!A:D,3,0),"-")</f>
        <v>蕾丝短裙</v>
      </c>
      <c r="F8906" s="6" t="str">
        <f t="shared" si="558"/>
        <v>蕾丝短裙</v>
      </c>
      <c r="H8906" s="51" t="str">
        <f>IF(IFERROR(VLOOKUP(B8906,总表!A:D,4,0),"露易")=0," ",IFERROR(VLOOKUP(B8906,总表!A:D,4,0),"-"))</f>
        <v>绿色</v>
      </c>
      <c r="I8906" s="51" t="str">
        <f t="shared" si="559"/>
        <v>绿色</v>
      </c>
    </row>
    <row r="8907" spans="1:9">
      <c r="A8907" s="6">
        <v>8906</v>
      </c>
      <c r="B8907" s="47" t="str">
        <f t="shared" si="556"/>
        <v>000022CA</v>
      </c>
      <c r="C8907" s="50" t="str">
        <f>IFERROR(VLOOKUP(B8907,总表!A:B,2,0),"-")</f>
        <v>裤裙类</v>
      </c>
      <c r="D8907" s="51" t="str">
        <f t="shared" si="557"/>
        <v>裤裙类</v>
      </c>
      <c r="E8907" s="6" t="str">
        <f>IFERROR(VLOOKUP(B8907,总表!A:D,3,0),"-")</f>
        <v>蕾丝短裙</v>
      </c>
      <c r="F8907" s="6" t="str">
        <f t="shared" si="558"/>
        <v>蕾丝短裙</v>
      </c>
      <c r="H8907" s="6" t="str">
        <f>IF(IFERROR(VLOOKUP(B8907,总表!A:D,4,0),"露易")=0," ",IFERROR(VLOOKUP(B8907,总表!A:D,4,0),"-"))</f>
        <v>米色</v>
      </c>
      <c r="I8907" s="6" t="str">
        <f t="shared" si="559"/>
        <v>米色</v>
      </c>
    </row>
    <row r="8908" spans="1:9">
      <c r="A8908" s="6">
        <v>8907</v>
      </c>
      <c r="B8908" s="47" t="str">
        <f t="shared" si="556"/>
        <v>000022CB</v>
      </c>
      <c r="C8908" s="50" t="str">
        <f>IFERROR(VLOOKUP(B8908,总表!A:B,2,0),"-")</f>
        <v>裤裙类</v>
      </c>
      <c r="D8908" s="51" t="str">
        <f t="shared" si="557"/>
        <v>裤裙类</v>
      </c>
      <c r="E8908" s="51" t="str">
        <f>IFERROR(VLOOKUP(B8908,总表!A:D,3,0),"-")</f>
        <v>绿色的草裙</v>
      </c>
      <c r="F8908" s="51" t="str">
        <f t="shared" si="558"/>
        <v>绿色的草裙</v>
      </c>
      <c r="H8908" s="51" t="str">
        <f>IF(IFERROR(VLOOKUP(B8908,总表!A:D,4,0),"露易")=0," ",IFERROR(VLOOKUP(B8908,总表!A:D,4,0),"-"))</f>
        <v>绿色</v>
      </c>
      <c r="I8908" s="51" t="str">
        <f t="shared" si="559"/>
        <v>绿色</v>
      </c>
    </row>
    <row r="8909" spans="1:9">
      <c r="A8909" s="6">
        <v>8908</v>
      </c>
      <c r="B8909" s="47" t="str">
        <f t="shared" si="556"/>
        <v>000022CC</v>
      </c>
      <c r="C8909" s="50" t="str">
        <f>IFERROR(VLOOKUP(B8909,总表!A:B,2,0),"-")</f>
        <v>裤裙类</v>
      </c>
      <c r="D8909" s="51" t="str">
        <f t="shared" si="557"/>
        <v>裤裙类</v>
      </c>
      <c r="E8909" s="6" t="str">
        <f>IFERROR(VLOOKUP(B8909,总表!A:D,3,0),"-")</f>
        <v>粗花呢蛋糕蓬蓬裙</v>
      </c>
      <c r="F8909" s="6" t="str">
        <f t="shared" si="558"/>
        <v>粗花呢蛋糕蓬蓬裙</v>
      </c>
      <c r="H8909" s="6" t="str">
        <f>IF(IFERROR(VLOOKUP(B8909,总表!A:D,4,0),"露易")=0," ",IFERROR(VLOOKUP(B8909,总表!A:D,4,0),"-"))</f>
        <v>灰色</v>
      </c>
      <c r="I8909" s="6" t="str">
        <f t="shared" si="559"/>
        <v>灰色</v>
      </c>
    </row>
    <row r="8910" spans="1:9">
      <c r="A8910" s="6">
        <v>8909</v>
      </c>
      <c r="B8910" s="47" t="str">
        <f t="shared" si="556"/>
        <v>000022CD</v>
      </c>
      <c r="C8910" s="50" t="str">
        <f>IFERROR(VLOOKUP(B8910,总表!A:B,2,0),"-")</f>
        <v>裤裙类</v>
      </c>
      <c r="D8910" s="51" t="str">
        <f t="shared" si="557"/>
        <v>裤裙类</v>
      </c>
      <c r="E8910" s="6" t="str">
        <f>IFERROR(VLOOKUP(B8910,总表!A:D,3,0),"-")</f>
        <v>粗花呢蛋糕蓬蓬裙</v>
      </c>
      <c r="F8910" s="6" t="str">
        <f t="shared" si="558"/>
        <v>粗花呢蛋糕蓬蓬裙</v>
      </c>
      <c r="H8910" s="6" t="str">
        <f>IF(IFERROR(VLOOKUP(B8910,总表!A:D,4,0),"露易")=0," ",IFERROR(VLOOKUP(B8910,总表!A:D,4,0),"-"))</f>
        <v>粉红</v>
      </c>
      <c r="I8910" s="6" t="str">
        <f t="shared" si="559"/>
        <v>粉红</v>
      </c>
    </row>
    <row r="8911" spans="1:9">
      <c r="A8911" s="6">
        <v>8910</v>
      </c>
      <c r="B8911" s="47" t="str">
        <f t="shared" si="556"/>
        <v>000022CE</v>
      </c>
      <c r="C8911" s="50" t="str">
        <f>IFERROR(VLOOKUP(B8911,总表!A:B,2,0),"-")</f>
        <v>裤裙类</v>
      </c>
      <c r="D8911" s="51" t="str">
        <f t="shared" si="557"/>
        <v>裤裙类</v>
      </c>
      <c r="E8911" s="6" t="str">
        <f>IFERROR(VLOOKUP(B8911,总表!A:D,3,0),"-")</f>
        <v>粗花呢蛋糕蓬蓬裙</v>
      </c>
      <c r="F8911" s="6" t="str">
        <f t="shared" si="558"/>
        <v>粗花呢蛋糕蓬蓬裙</v>
      </c>
      <c r="H8911" s="51" t="str">
        <f>IF(IFERROR(VLOOKUP(B8911,总表!A:D,4,0),"露易")=0," ",IFERROR(VLOOKUP(B8911,总表!A:D,4,0),"-"))</f>
        <v>蓝色</v>
      </c>
      <c r="I8911" s="51" t="str">
        <f t="shared" si="559"/>
        <v>蓝色</v>
      </c>
    </row>
    <row r="8912" spans="1:9">
      <c r="A8912" s="6">
        <v>8911</v>
      </c>
      <c r="B8912" s="47" t="str">
        <f t="shared" si="556"/>
        <v>000022CF</v>
      </c>
      <c r="C8912" s="50" t="str">
        <f>IFERROR(VLOOKUP(B8912,总表!A:B,2,0),"-")</f>
        <v>裤裙类</v>
      </c>
      <c r="D8912" s="51" t="str">
        <f t="shared" si="557"/>
        <v>裤裙类</v>
      </c>
      <c r="E8912" s="6" t="str">
        <f>IFERROR(VLOOKUP(B8912,总表!A:D,3,0),"-")</f>
        <v>蕾丝短裤</v>
      </c>
      <c r="F8912" s="6" t="str">
        <f t="shared" si="558"/>
        <v>蕾丝短裤</v>
      </c>
      <c r="H8912" s="6" t="str">
        <f>IF(IFERROR(VLOOKUP(B8912,总表!A:D,4,0),"露易")=0," ",IFERROR(VLOOKUP(B8912,总表!A:D,4,0),"-"))</f>
        <v>黑色</v>
      </c>
      <c r="I8912" s="6" t="str">
        <f t="shared" si="559"/>
        <v>黑色</v>
      </c>
    </row>
    <row r="8913" spans="1:9">
      <c r="A8913" s="6">
        <v>8912</v>
      </c>
      <c r="B8913" s="47" t="str">
        <f t="shared" si="556"/>
        <v>000022D0</v>
      </c>
      <c r="C8913" s="50" t="str">
        <f>IFERROR(VLOOKUP(B8913,总表!A:B,2,0),"-")</f>
        <v>裤裙类</v>
      </c>
      <c r="D8913" s="51" t="str">
        <f t="shared" si="557"/>
        <v>裤裙类</v>
      </c>
      <c r="E8913" s="6" t="str">
        <f>IFERROR(VLOOKUP(B8913,总表!A:D,3,0),"-")</f>
        <v>蕾丝短裤</v>
      </c>
      <c r="F8913" s="6" t="str">
        <f t="shared" si="558"/>
        <v>蕾丝短裤</v>
      </c>
      <c r="H8913" s="51" t="str">
        <f>IF(IFERROR(VLOOKUP(B8913,总表!A:D,4,0),"露易")=0," ",IFERROR(VLOOKUP(B8913,总表!A:D,4,0),"-"))</f>
        <v>绿色</v>
      </c>
      <c r="I8913" s="51" t="str">
        <f t="shared" si="559"/>
        <v>绿色</v>
      </c>
    </row>
    <row r="8914" spans="1:9">
      <c r="A8914" s="6">
        <v>8913</v>
      </c>
      <c r="B8914" s="47" t="str">
        <f t="shared" si="556"/>
        <v>000022D1</v>
      </c>
      <c r="C8914" s="50" t="str">
        <f>IFERROR(VLOOKUP(B8914,总表!A:B,2,0),"-")</f>
        <v>裤裙类</v>
      </c>
      <c r="D8914" s="51" t="str">
        <f t="shared" si="557"/>
        <v>裤裙类</v>
      </c>
      <c r="E8914" s="6" t="str">
        <f>IFERROR(VLOOKUP(B8914,总表!A:D,3,0),"-")</f>
        <v>蕾丝短裤</v>
      </c>
      <c r="F8914" s="6" t="str">
        <f t="shared" si="558"/>
        <v>蕾丝短裤</v>
      </c>
      <c r="H8914" s="6" t="str">
        <f>IF(IFERROR(VLOOKUP(B8914,总表!A:D,4,0),"露易")=0," ",IFERROR(VLOOKUP(B8914,总表!A:D,4,0),"-"))</f>
        <v>粉红</v>
      </c>
      <c r="I8914" s="6" t="str">
        <f t="shared" si="559"/>
        <v>粉红</v>
      </c>
    </row>
    <row r="8915" spans="1:9">
      <c r="A8915" s="6">
        <v>8914</v>
      </c>
      <c r="B8915" s="47" t="str">
        <f t="shared" si="556"/>
        <v>000022D2</v>
      </c>
      <c r="C8915" s="50" t="str">
        <f>IFERROR(VLOOKUP(B8915,总表!A:B,2,0),"-")</f>
        <v>裤裙类</v>
      </c>
      <c r="D8915" s="51" t="str">
        <f t="shared" si="557"/>
        <v>裤裙类</v>
      </c>
      <c r="E8915" s="6" t="str">
        <f>IFERROR(VLOOKUP(B8915,总表!A:D,3,0),"-")</f>
        <v>蕾丝短裤</v>
      </c>
      <c r="F8915" s="6" t="str">
        <f t="shared" si="558"/>
        <v>蕾丝短裤</v>
      </c>
      <c r="H8915" s="51" t="str">
        <f>IF(IFERROR(VLOOKUP(B8915,总表!A:D,4,0),"露易")=0," ",IFERROR(VLOOKUP(B8915,总表!A:D,4,0),"-"))</f>
        <v>蓝色</v>
      </c>
      <c r="I8915" s="51" t="str">
        <f t="shared" si="559"/>
        <v>蓝色</v>
      </c>
    </row>
    <row r="8916" spans="1:9">
      <c r="A8916" s="6">
        <v>8915</v>
      </c>
      <c r="B8916" s="47" t="str">
        <f t="shared" si="556"/>
        <v>000022D3</v>
      </c>
      <c r="C8916" s="50" t="str">
        <f>IFERROR(VLOOKUP(B8916,总表!A:B,2,0),"-")</f>
        <v>裤裙类</v>
      </c>
      <c r="D8916" s="51" t="str">
        <f t="shared" si="557"/>
        <v>裤裙类</v>
      </c>
      <c r="E8916" s="6" t="str">
        <f>IFERROR(VLOOKUP(B8916,总表!A:D,3,0),"-")</f>
        <v>金色点点裤子</v>
      </c>
      <c r="F8916" s="6" t="str">
        <f t="shared" si="558"/>
        <v>金色点点裤子</v>
      </c>
      <c r="H8916" s="6" t="str">
        <f>IF(IFERROR(VLOOKUP(B8916,总表!A:D,4,0),"露易")=0," ",IFERROR(VLOOKUP(B8916,总表!A:D,4,0),"-"))</f>
        <v>灰色</v>
      </c>
      <c r="I8916" s="6" t="str">
        <f t="shared" si="559"/>
        <v>灰色</v>
      </c>
    </row>
    <row r="8917" spans="1:9">
      <c r="A8917" s="6">
        <v>8916</v>
      </c>
      <c r="B8917" s="47" t="str">
        <f t="shared" si="556"/>
        <v>000022D4</v>
      </c>
      <c r="C8917" s="50" t="str">
        <f>IFERROR(VLOOKUP(B8917,总表!A:B,2,0),"-")</f>
        <v>裤裙类</v>
      </c>
      <c r="D8917" s="51" t="str">
        <f t="shared" si="557"/>
        <v>裤裙类</v>
      </c>
      <c r="E8917" s="51" t="str">
        <f>IFERROR(VLOOKUP(B8917,总表!A:D,3,0),"-")</f>
        <v>缤纷芭蕾舞裙</v>
      </c>
      <c r="F8917" s="51" t="str">
        <f t="shared" si="558"/>
        <v>缤纷芭蕾舞裙</v>
      </c>
      <c r="H8917" s="6" t="str">
        <f>IF(IFERROR(VLOOKUP(B8917,总表!A:D,4,0),"露易")=0," ",IFERROR(VLOOKUP(B8917,总表!A:D,4,0),"-"))</f>
        <v>彩虹色</v>
      </c>
      <c r="I8917" s="6" t="str">
        <f t="shared" si="559"/>
        <v>彩虹色</v>
      </c>
    </row>
    <row r="8918" spans="1:9">
      <c r="A8918" s="6">
        <v>8917</v>
      </c>
      <c r="B8918" s="47" t="str">
        <f t="shared" si="556"/>
        <v>000022D5</v>
      </c>
      <c r="C8918" s="50" t="str">
        <f>IFERROR(VLOOKUP(B8918,总表!A:B,2,0),"-")</f>
        <v>裤裙类</v>
      </c>
      <c r="D8918" s="51" t="str">
        <f t="shared" si="557"/>
        <v>裤裙类</v>
      </c>
      <c r="E8918" s="51" t="str">
        <f>IFERROR(VLOOKUP(B8918,总表!A:D,3,0),"-")</f>
        <v>缤纷芭蕾舞裙</v>
      </c>
      <c r="F8918" s="51" t="str">
        <f t="shared" si="558"/>
        <v>缤纷芭蕾舞裙</v>
      </c>
      <c r="H8918" s="6" t="str">
        <f>IF(IFERROR(VLOOKUP(B8918,总表!A:D,4,0),"露易")=0," ",IFERROR(VLOOKUP(B8918,总表!A:D,4,0),"-"))</f>
        <v>粉嫩色</v>
      </c>
      <c r="I8918" s="6" t="str">
        <f t="shared" si="559"/>
        <v>粉嫩色</v>
      </c>
    </row>
    <row r="8919" spans="1:9">
      <c r="A8919" s="6">
        <v>8918</v>
      </c>
      <c r="B8919" s="47" t="str">
        <f t="shared" si="556"/>
        <v>000022D6</v>
      </c>
      <c r="C8919" s="50" t="str">
        <f>IFERROR(VLOOKUP(B8919,总表!A:B,2,0),"-")</f>
        <v>裤裙类</v>
      </c>
      <c r="D8919" s="51" t="str">
        <f t="shared" si="557"/>
        <v>裤裙类</v>
      </c>
      <c r="E8919" s="6" t="str">
        <f>IFERROR(VLOOKUP(B8919,总表!A:D,3,0),"-")</f>
        <v>拼接裙</v>
      </c>
      <c r="F8919" s="6" t="str">
        <f t="shared" si="558"/>
        <v>拼接裙</v>
      </c>
      <c r="H8919" s="6" t="str">
        <f>IF(IFERROR(VLOOKUP(B8919,总表!A:D,4,0),"露易")=0," ",IFERROR(VLOOKUP(B8919,总表!A:D,4,0),"-"))</f>
        <v>粉红</v>
      </c>
      <c r="I8919" s="6" t="str">
        <f t="shared" si="559"/>
        <v>粉红</v>
      </c>
    </row>
    <row r="8920" spans="1:9">
      <c r="A8920" s="6">
        <v>8919</v>
      </c>
      <c r="B8920" s="47" t="str">
        <f t="shared" si="556"/>
        <v>000022D7</v>
      </c>
      <c r="C8920" s="50" t="str">
        <f>IFERROR(VLOOKUP(B8920,总表!A:B,2,0),"-")</f>
        <v>裤裙类</v>
      </c>
      <c r="D8920" s="51" t="str">
        <f t="shared" si="557"/>
        <v>裤裙类</v>
      </c>
      <c r="E8920" s="6" t="str">
        <f>IFERROR(VLOOKUP(B8920,总表!A:D,3,0),"-")</f>
        <v>拼接裙</v>
      </c>
      <c r="F8920" s="6" t="str">
        <f t="shared" si="558"/>
        <v>拼接裙</v>
      </c>
      <c r="H8920" s="6" t="str">
        <f>IF(IFERROR(VLOOKUP(B8920,总表!A:D,4,0),"露易")=0," ",IFERROR(VLOOKUP(B8920,总表!A:D,4,0),"-"))</f>
        <v>薄荷绿</v>
      </c>
      <c r="I8920" s="6" t="str">
        <f t="shared" si="559"/>
        <v>薄荷绿</v>
      </c>
    </row>
    <row r="8921" spans="1:9">
      <c r="A8921" s="6">
        <v>8920</v>
      </c>
      <c r="B8921" s="47" t="str">
        <f t="shared" si="556"/>
        <v>000022D8</v>
      </c>
      <c r="C8921" s="47" t="str">
        <f>IFERROR(VLOOKUP(B8921,总表!A:B,2,0),"-")</f>
        <v>-</v>
      </c>
      <c r="D8921" s="6" t="str">
        <f t="shared" si="557"/>
        <v>-</v>
      </c>
      <c r="E8921" s="6" t="str">
        <f>IFERROR(VLOOKUP(B8921,总表!A:D,3,0),"-")</f>
        <v>-</v>
      </c>
      <c r="F8921" s="6" t="str">
        <f t="shared" si="558"/>
        <v>-</v>
      </c>
      <c r="H8921" s="6" t="str">
        <f>IF(IFERROR(VLOOKUP(B8921,总表!A:D,4,0),"露易")=0," ",IFERROR(VLOOKUP(B8921,总表!A:D,4,0),"-"))</f>
        <v>-</v>
      </c>
      <c r="I8921" s="6" t="str">
        <f t="shared" si="559"/>
        <v>-</v>
      </c>
    </row>
    <row r="8922" spans="1:9">
      <c r="A8922" s="6">
        <v>8921</v>
      </c>
      <c r="B8922" s="47" t="str">
        <f t="shared" si="556"/>
        <v>000022D9</v>
      </c>
      <c r="C8922" s="50" t="str">
        <f>IFERROR(VLOOKUP(B8922,总表!A:B,2,0),"-")</f>
        <v>裤裙类</v>
      </c>
      <c r="D8922" s="51" t="str">
        <f t="shared" si="557"/>
        <v>裤裙类</v>
      </c>
      <c r="E8922" s="51" t="str">
        <f>IFERROR(VLOOKUP(B8922,总表!A:D,3,0),"-")</f>
        <v>围裙连短裙</v>
      </c>
      <c r="F8922" s="51" t="str">
        <f t="shared" si="558"/>
        <v>围裙连短裙</v>
      </c>
      <c r="H8922" s="51" t="str">
        <f>IF(IFERROR(VLOOKUP(B8922,总表!A:D,4,0),"露易")=0," ",IFERROR(VLOOKUP(B8922,总表!A:D,4,0),"-"))</f>
        <v>蓝色</v>
      </c>
      <c r="I8922" s="51" t="str">
        <f t="shared" si="559"/>
        <v>蓝色</v>
      </c>
    </row>
    <row r="8923" spans="1:9">
      <c r="A8923" s="6">
        <v>8922</v>
      </c>
      <c r="B8923" s="47" t="str">
        <f t="shared" si="556"/>
        <v>000022DA</v>
      </c>
      <c r="C8923" s="50" t="str">
        <f>IFERROR(VLOOKUP(B8923,总表!A:B,2,0),"-")</f>
        <v>裤裙类</v>
      </c>
      <c r="D8923" s="51" t="str">
        <f t="shared" si="557"/>
        <v>裤裙类</v>
      </c>
      <c r="E8923" s="51" t="str">
        <f>IFERROR(VLOOKUP(B8923,总表!A:D,3,0),"-")</f>
        <v>围裙连短裙</v>
      </c>
      <c r="F8923" s="51" t="str">
        <f t="shared" si="558"/>
        <v>围裙连短裙</v>
      </c>
      <c r="H8923" s="6" t="str">
        <f>IF(IFERROR(VLOOKUP(B8923,总表!A:D,4,0),"露易")=0," ",IFERROR(VLOOKUP(B8923,总表!A:D,4,0),"-"))</f>
        <v>米色</v>
      </c>
      <c r="I8923" s="6" t="str">
        <f t="shared" si="559"/>
        <v>米色</v>
      </c>
    </row>
    <row r="8924" spans="1:9">
      <c r="A8924" s="6">
        <v>8923</v>
      </c>
      <c r="B8924" s="47" t="str">
        <f t="shared" si="556"/>
        <v>000022DB</v>
      </c>
      <c r="C8924" s="50" t="str">
        <f>IFERROR(VLOOKUP(B8924,总表!A:B,2,0),"-")</f>
        <v>裤裙类</v>
      </c>
      <c r="D8924" s="51" t="str">
        <f t="shared" si="557"/>
        <v>裤裙类</v>
      </c>
      <c r="E8924" s="6" t="str">
        <f>IFERROR(VLOOKUP(B8924,总表!A:D,3,0),"-")</f>
        <v>葛布兰刺绣短裤</v>
      </c>
      <c r="F8924" s="6" t="str">
        <f t="shared" si="558"/>
        <v>葛布兰刺绣短裤</v>
      </c>
      <c r="H8924" s="6" t="str">
        <f>IF(IFERROR(VLOOKUP(B8924,总表!A:D,4,0),"露易")=0," ",IFERROR(VLOOKUP(B8924,总表!A:D,4,0),"-"))</f>
        <v>黑色</v>
      </c>
      <c r="I8924" s="6" t="str">
        <f t="shared" si="559"/>
        <v>黑色</v>
      </c>
    </row>
    <row r="8925" spans="1:9">
      <c r="A8925" s="6">
        <v>8924</v>
      </c>
      <c r="B8925" s="47" t="str">
        <f t="shared" si="556"/>
        <v>000022DC</v>
      </c>
      <c r="C8925" s="50" t="str">
        <f>IFERROR(VLOOKUP(B8925,总表!A:B,2,0),"-")</f>
        <v>裤裙类</v>
      </c>
      <c r="D8925" s="51" t="str">
        <f t="shared" si="557"/>
        <v>裤裙类</v>
      </c>
      <c r="E8925" s="6" t="str">
        <f>IFERROR(VLOOKUP(B8925,总表!A:D,3,0),"-")</f>
        <v>拼布皮裙</v>
      </c>
      <c r="F8925" s="6" t="str">
        <f t="shared" si="558"/>
        <v>拼布皮裙</v>
      </c>
      <c r="H8925" s="51" t="str">
        <f>IF(IFERROR(VLOOKUP(B8925,总表!A:D,4,0),"露易")=0," ",IFERROR(VLOOKUP(B8925,总表!A:D,4,0),"-"))</f>
        <v>绿色</v>
      </c>
      <c r="I8925" s="51" t="str">
        <f t="shared" si="559"/>
        <v>绿色</v>
      </c>
    </row>
    <row r="8926" spans="1:9">
      <c r="A8926" s="6">
        <v>8925</v>
      </c>
      <c r="B8926" s="47" t="str">
        <f t="shared" si="556"/>
        <v>000022DD</v>
      </c>
      <c r="C8926" s="50" t="str">
        <f>IFERROR(VLOOKUP(B8926,总表!A:B,2,0),"-")</f>
        <v>裤裙类</v>
      </c>
      <c r="D8926" s="51" t="str">
        <f t="shared" si="557"/>
        <v>裤裙类</v>
      </c>
      <c r="E8926" s="6" t="str">
        <f>IFERROR(VLOOKUP(B8926,总表!A:D,3,0),"-")</f>
        <v>拼布皮裙</v>
      </c>
      <c r="F8926" s="6" t="str">
        <f t="shared" si="558"/>
        <v>拼布皮裙</v>
      </c>
      <c r="H8926" s="6" t="str">
        <f>IF(IFERROR(VLOOKUP(B8926,总表!A:D,4,0),"露易")=0," ",IFERROR(VLOOKUP(B8926,总表!A:D,4,0),"-"))</f>
        <v>紫色</v>
      </c>
      <c r="I8926" s="6" t="str">
        <f t="shared" si="559"/>
        <v>紫色</v>
      </c>
    </row>
    <row r="8927" spans="1:9">
      <c r="A8927" s="6">
        <v>8926</v>
      </c>
      <c r="B8927" s="47" t="str">
        <f t="shared" si="556"/>
        <v>000022DE</v>
      </c>
      <c r="C8927" s="50" t="str">
        <f>IFERROR(VLOOKUP(B8927,总表!A:B,2,0),"-")</f>
        <v>裤裙类</v>
      </c>
      <c r="D8927" s="51" t="str">
        <f t="shared" si="557"/>
        <v>裤裙类</v>
      </c>
      <c r="E8927" s="6" t="str">
        <f>IFERROR(VLOOKUP(B8927,总表!A:D,3,0),"-")</f>
        <v>拼布皮裙</v>
      </c>
      <c r="F8927" s="6" t="str">
        <f t="shared" si="558"/>
        <v>拼布皮裙</v>
      </c>
      <c r="H8927" s="6" t="str">
        <f>IF(IFERROR(VLOOKUP(B8927,总表!A:D,4,0),"露易")=0," ",IFERROR(VLOOKUP(B8927,总表!A:D,4,0),"-"))</f>
        <v>橘色</v>
      </c>
      <c r="I8927" s="6" t="str">
        <f t="shared" si="559"/>
        <v>橘色</v>
      </c>
    </row>
    <row r="8928" spans="1:9">
      <c r="A8928" s="6">
        <v>8927</v>
      </c>
      <c r="B8928" s="47" t="str">
        <f t="shared" si="556"/>
        <v>000022DF</v>
      </c>
      <c r="C8928" s="47" t="str">
        <f>IFERROR(VLOOKUP(B8928,总表!A:B,2,0),"-")</f>
        <v>-</v>
      </c>
      <c r="D8928" s="6" t="str">
        <f t="shared" si="557"/>
        <v>-</v>
      </c>
      <c r="E8928" s="6" t="str">
        <f>IFERROR(VLOOKUP(B8928,总表!A:D,3,0),"-")</f>
        <v>-</v>
      </c>
      <c r="F8928" s="6" t="str">
        <f t="shared" si="558"/>
        <v>-</v>
      </c>
      <c r="H8928" s="6" t="str">
        <f>IF(IFERROR(VLOOKUP(B8928,总表!A:D,4,0),"露易")=0," ",IFERROR(VLOOKUP(B8928,总表!A:D,4,0),"-"))</f>
        <v>-</v>
      </c>
      <c r="I8928" s="6" t="str">
        <f t="shared" si="559"/>
        <v>-</v>
      </c>
    </row>
    <row r="8929" spans="1:9">
      <c r="A8929" s="6">
        <v>8928</v>
      </c>
      <c r="B8929" s="47" t="str">
        <f t="shared" si="556"/>
        <v>000022E0</v>
      </c>
      <c r="C8929" s="47" t="str">
        <f>IFERROR(VLOOKUP(B8929,总表!A:B,2,0),"-")</f>
        <v>-</v>
      </c>
      <c r="D8929" s="6" t="str">
        <f t="shared" si="557"/>
        <v>-</v>
      </c>
      <c r="E8929" s="6" t="str">
        <f>IFERROR(VLOOKUP(B8929,总表!A:D,3,0),"-")</f>
        <v>-</v>
      </c>
      <c r="F8929" s="6" t="str">
        <f t="shared" si="558"/>
        <v>-</v>
      </c>
      <c r="H8929" s="6" t="str">
        <f>IF(IFERROR(VLOOKUP(B8929,总表!A:D,4,0),"露易")=0," ",IFERROR(VLOOKUP(B8929,总表!A:D,4,0),"-"))</f>
        <v>-</v>
      </c>
      <c r="I8929" s="6" t="str">
        <f t="shared" si="559"/>
        <v>-</v>
      </c>
    </row>
    <row r="8930" spans="1:9">
      <c r="A8930" s="6">
        <v>8929</v>
      </c>
      <c r="B8930" s="47" t="str">
        <f t="shared" si="556"/>
        <v>000022E1</v>
      </c>
      <c r="C8930" s="47" t="str">
        <f>IFERROR(VLOOKUP(B8930,总表!A:B,2,0),"-")</f>
        <v>袜子</v>
      </c>
      <c r="D8930" s="6" t="str">
        <f t="shared" si="557"/>
        <v>袜子</v>
      </c>
      <c r="E8930" s="6" t="str">
        <f>IFERROR(VLOOKUP(B8930,总表!A:D,3,0),"-")</f>
        <v>足袋</v>
      </c>
      <c r="F8930" s="6" t="str">
        <f t="shared" si="558"/>
        <v>足袋</v>
      </c>
      <c r="H8930" s="6" t="str">
        <f>IF(IFERROR(VLOOKUP(B8930,总表!A:D,4,0),"露易")=0," ",IFERROR(VLOOKUP(B8930,总表!A:D,4,0),"-"))</f>
        <v>黑色</v>
      </c>
      <c r="I8930" s="6" t="str">
        <f t="shared" si="559"/>
        <v>黑色</v>
      </c>
    </row>
    <row r="8931" spans="1:9">
      <c r="A8931" s="6">
        <v>8930</v>
      </c>
      <c r="B8931" s="47" t="str">
        <f t="shared" si="556"/>
        <v>000022E2</v>
      </c>
      <c r="C8931" s="47" t="str">
        <f>IFERROR(VLOOKUP(B8931,总表!A:B,2,0),"-")</f>
        <v>袜子</v>
      </c>
      <c r="D8931" s="6" t="str">
        <f t="shared" si="557"/>
        <v>袜子</v>
      </c>
      <c r="E8931" s="6" t="str">
        <f>IFERROR(VLOOKUP(B8931,总表!A:D,3,0),"-")</f>
        <v>足袋</v>
      </c>
      <c r="F8931" s="6" t="str">
        <f t="shared" si="558"/>
        <v>足袋</v>
      </c>
      <c r="H8931" s="6" t="str">
        <f>IF(IFERROR(VLOOKUP(B8931,总表!A:D,4,0),"露易")=0," ",IFERROR(VLOOKUP(B8931,总表!A:D,4,0),"-"))</f>
        <v>海军蓝</v>
      </c>
      <c r="I8931" s="6" t="str">
        <f t="shared" si="559"/>
        <v>海军蓝</v>
      </c>
    </row>
    <row r="8932" spans="1:9">
      <c r="A8932" s="6">
        <v>8931</v>
      </c>
      <c r="B8932" s="47" t="str">
        <f t="shared" si="556"/>
        <v>000022E3</v>
      </c>
      <c r="C8932" s="47" t="str">
        <f>IFERROR(VLOOKUP(B8932,总表!A:B,2,0),"-")</f>
        <v>袜子</v>
      </c>
      <c r="D8932" s="6" t="str">
        <f t="shared" si="557"/>
        <v>袜子</v>
      </c>
      <c r="E8932" s="6" t="str">
        <f>IFERROR(VLOOKUP(B8932,总表!A:D,3,0),"-")</f>
        <v>蕾丝袜</v>
      </c>
      <c r="F8932" s="6" t="str">
        <f t="shared" si="558"/>
        <v>蕾丝袜</v>
      </c>
      <c r="H8932" s="6" t="str">
        <f>IF(IFERROR(VLOOKUP(B8932,总表!A:D,4,0),"露易")=0," ",IFERROR(VLOOKUP(B8932,总表!A:D,4,0),"-"))</f>
        <v>粉红</v>
      </c>
      <c r="I8932" s="6" t="str">
        <f t="shared" si="559"/>
        <v>粉红</v>
      </c>
    </row>
    <row r="8933" spans="1:9">
      <c r="A8933" s="6">
        <v>8932</v>
      </c>
      <c r="B8933" s="47" t="str">
        <f t="shared" si="556"/>
        <v>000022E4</v>
      </c>
      <c r="C8933" s="47" t="str">
        <f>IFERROR(VLOOKUP(B8933,总表!A:B,2,0),"-")</f>
        <v>袜子</v>
      </c>
      <c r="D8933" s="6" t="str">
        <f t="shared" si="557"/>
        <v>袜子</v>
      </c>
      <c r="E8933" s="6" t="str">
        <f>IFERROR(VLOOKUP(B8933,总表!A:D,3,0),"-")</f>
        <v>蕾丝袜</v>
      </c>
      <c r="F8933" s="6" t="str">
        <f t="shared" si="558"/>
        <v>蕾丝袜</v>
      </c>
      <c r="H8933" s="51" t="str">
        <f>IF(IFERROR(VLOOKUP(B8933,总表!A:D,4,0),"露易")=0," ",IFERROR(VLOOKUP(B8933,总表!A:D,4,0),"-"))</f>
        <v>绿色</v>
      </c>
      <c r="I8933" s="51" t="str">
        <f t="shared" si="559"/>
        <v>绿色</v>
      </c>
    </row>
    <row r="8934" spans="1:9">
      <c r="A8934" s="6">
        <v>8933</v>
      </c>
      <c r="B8934" s="47" t="str">
        <f t="shared" si="556"/>
        <v>000022E5</v>
      </c>
      <c r="C8934" s="47" t="str">
        <f>IFERROR(VLOOKUP(B8934,总表!A:B,2,0),"-")</f>
        <v>袜子</v>
      </c>
      <c r="D8934" s="6" t="str">
        <f t="shared" si="557"/>
        <v>袜子</v>
      </c>
      <c r="E8934" s="6" t="str">
        <f>IFERROR(VLOOKUP(B8934,总表!A:D,3,0),"-")</f>
        <v>蕾丝袜</v>
      </c>
      <c r="F8934" s="6" t="str">
        <f t="shared" si="558"/>
        <v>蕾丝袜</v>
      </c>
      <c r="H8934" s="6" t="str">
        <f>IF(IFERROR(VLOOKUP(B8934,总表!A:D,4,0),"露易")=0," ",IFERROR(VLOOKUP(B8934,总表!A:D,4,0),"-"))</f>
        <v>黑色</v>
      </c>
      <c r="I8934" s="6" t="str">
        <f t="shared" si="559"/>
        <v>黑色</v>
      </c>
    </row>
    <row r="8935" spans="1:9">
      <c r="A8935" s="6">
        <v>8934</v>
      </c>
      <c r="B8935" s="47" t="str">
        <f t="shared" si="556"/>
        <v>000022E6</v>
      </c>
      <c r="C8935" s="47" t="str">
        <f>IFERROR(VLOOKUP(B8935,总表!A:B,2,0),"-")</f>
        <v>袜子</v>
      </c>
      <c r="D8935" s="6" t="str">
        <f t="shared" si="557"/>
        <v>袜子</v>
      </c>
      <c r="E8935" s="6" t="str">
        <f>IFERROR(VLOOKUP(B8935,总表!A:D,3,0),"-")</f>
        <v>蕾丝花边袜</v>
      </c>
      <c r="F8935" s="6" t="str">
        <f t="shared" si="558"/>
        <v>蕾丝花边袜</v>
      </c>
      <c r="H8935" s="6" t="str">
        <f>IF(IFERROR(VLOOKUP(B8935,总表!A:D,4,0),"露易")=0," ",IFERROR(VLOOKUP(B8935,总表!A:D,4,0),"-"))</f>
        <v>黄色</v>
      </c>
      <c r="I8935" s="6" t="str">
        <f t="shared" si="559"/>
        <v>黄色</v>
      </c>
    </row>
    <row r="8936" spans="1:9">
      <c r="A8936" s="6">
        <v>8935</v>
      </c>
      <c r="B8936" s="47" t="str">
        <f t="shared" si="556"/>
        <v>000022E7</v>
      </c>
      <c r="C8936" s="47" t="str">
        <f>IFERROR(VLOOKUP(B8936,总表!A:B,2,0),"-")</f>
        <v>袜子</v>
      </c>
      <c r="D8936" s="6" t="str">
        <f t="shared" si="557"/>
        <v>袜子</v>
      </c>
      <c r="E8936" s="6" t="str">
        <f>IFERROR(VLOOKUP(B8936,总表!A:D,3,0),"-")</f>
        <v>蕾丝花边袜</v>
      </c>
      <c r="F8936" s="6" t="str">
        <f t="shared" si="558"/>
        <v>蕾丝花边袜</v>
      </c>
      <c r="H8936" s="6" t="str">
        <f>IF(IFERROR(VLOOKUP(B8936,总表!A:D,4,0),"露易")=0," ",IFERROR(VLOOKUP(B8936,总表!A:D,4,0),"-"))</f>
        <v>粉红</v>
      </c>
      <c r="I8936" s="6" t="str">
        <f t="shared" si="559"/>
        <v>粉红</v>
      </c>
    </row>
    <row r="8937" spans="1:9">
      <c r="A8937" s="6">
        <v>8936</v>
      </c>
      <c r="B8937" s="47" t="str">
        <f t="shared" si="556"/>
        <v>000022E8</v>
      </c>
      <c r="C8937" s="47" t="str">
        <f>IFERROR(VLOOKUP(B8937,总表!A:B,2,0),"-")</f>
        <v>袜子</v>
      </c>
      <c r="D8937" s="6" t="str">
        <f t="shared" si="557"/>
        <v>袜子</v>
      </c>
      <c r="E8937" s="6" t="str">
        <f>IFERROR(VLOOKUP(B8937,总表!A:D,3,0),"-")</f>
        <v>蕾丝花边袜</v>
      </c>
      <c r="F8937" s="6" t="str">
        <f t="shared" si="558"/>
        <v>蕾丝花边袜</v>
      </c>
      <c r="H8937" s="51" t="str">
        <f>IF(IFERROR(VLOOKUP(B8937,总表!A:D,4,0),"露易")=0," ",IFERROR(VLOOKUP(B8937,总表!A:D,4,0),"-"))</f>
        <v>绿色</v>
      </c>
      <c r="I8937" s="51" t="str">
        <f t="shared" si="559"/>
        <v>绿色</v>
      </c>
    </row>
    <row r="8938" spans="1:9">
      <c r="A8938" s="6">
        <v>8937</v>
      </c>
      <c r="B8938" s="47" t="str">
        <f t="shared" si="556"/>
        <v>000022E9</v>
      </c>
      <c r="C8938" s="47" t="str">
        <f>IFERROR(VLOOKUP(B8938,总表!A:B,2,0),"-")</f>
        <v>袜子</v>
      </c>
      <c r="D8938" s="6" t="str">
        <f t="shared" si="557"/>
        <v>袜子</v>
      </c>
      <c r="E8938" s="6" t="str">
        <f>IFERROR(VLOOKUP(B8938,总表!A:D,3,0),"-")</f>
        <v>蕾丝花边袜</v>
      </c>
      <c r="F8938" s="6" t="str">
        <f t="shared" si="558"/>
        <v>蕾丝花边袜</v>
      </c>
      <c r="H8938" s="6" t="str">
        <f>IF(IFERROR(VLOOKUP(B8938,总表!A:D,4,0),"露易")=0," ",IFERROR(VLOOKUP(B8938,总表!A:D,4,0),"-"))</f>
        <v>紫色</v>
      </c>
      <c r="I8938" s="6" t="str">
        <f t="shared" si="559"/>
        <v>紫色</v>
      </c>
    </row>
    <row r="8939" spans="1:9">
      <c r="A8939" s="6">
        <v>8938</v>
      </c>
      <c r="B8939" s="47" t="str">
        <f t="shared" si="556"/>
        <v>000022EA</v>
      </c>
      <c r="C8939" s="47" t="str">
        <f>IFERROR(VLOOKUP(B8939,总表!A:B,2,0),"-")</f>
        <v>袜子</v>
      </c>
      <c r="D8939" s="6" t="str">
        <f t="shared" si="557"/>
        <v>袜子</v>
      </c>
      <c r="E8939" s="6" t="str">
        <f>IFERROR(VLOOKUP(B8939,总表!A:D,3,0),"-")</f>
        <v>蕾丝花边袜</v>
      </c>
      <c r="F8939" s="6" t="str">
        <f t="shared" si="558"/>
        <v>蕾丝花边袜</v>
      </c>
      <c r="H8939" s="51" t="str">
        <f>IF(IFERROR(VLOOKUP(B8939,总表!A:D,4,0),"露易")=0," ",IFERROR(VLOOKUP(B8939,总表!A:D,4,0),"-"))</f>
        <v>蓝色</v>
      </c>
      <c r="I8939" s="51" t="str">
        <f t="shared" si="559"/>
        <v>蓝色</v>
      </c>
    </row>
    <row r="8940" spans="1:9">
      <c r="A8940" s="6">
        <v>8939</v>
      </c>
      <c r="B8940" s="47" t="str">
        <f t="shared" si="556"/>
        <v>000022EB</v>
      </c>
      <c r="C8940" s="47" t="str">
        <f>IFERROR(VLOOKUP(B8940,总表!A:B,2,0),"-")</f>
        <v>袜子</v>
      </c>
      <c r="D8940" s="6" t="str">
        <f t="shared" si="557"/>
        <v>袜子</v>
      </c>
      <c r="E8940" s="51" t="str">
        <f>IFERROR(VLOOKUP(B8940,总表!A:D,3,0),"-")</f>
        <v>钩针编织袜</v>
      </c>
      <c r="F8940" s="51" t="str">
        <f t="shared" si="558"/>
        <v>钩针编织袜</v>
      </c>
      <c r="H8940" s="6" t="str">
        <f>IF(IFERROR(VLOOKUP(B8940,总表!A:D,4,0),"露易")=0," ",IFERROR(VLOOKUP(B8940,总表!A:D,4,0),"-"))</f>
        <v>灰色</v>
      </c>
      <c r="I8940" s="6" t="str">
        <f t="shared" si="559"/>
        <v>灰色</v>
      </c>
    </row>
    <row r="8941" spans="1:9">
      <c r="A8941" s="6">
        <v>8940</v>
      </c>
      <c r="B8941" s="47" t="str">
        <f t="shared" si="556"/>
        <v>000022EC</v>
      </c>
      <c r="C8941" s="47" t="str">
        <f>IFERROR(VLOOKUP(B8941,总表!A:B,2,0),"-")</f>
        <v>袜子</v>
      </c>
      <c r="D8941" s="6" t="str">
        <f t="shared" si="557"/>
        <v>袜子</v>
      </c>
      <c r="E8941" s="51" t="str">
        <f>IFERROR(VLOOKUP(B8941,总表!A:D,3,0),"-")</f>
        <v>钩针编织袜</v>
      </c>
      <c r="F8941" s="51" t="str">
        <f t="shared" si="558"/>
        <v>钩针编织袜</v>
      </c>
      <c r="H8941" s="6" t="str">
        <f>IF(IFERROR(VLOOKUP(B8941,总表!A:D,4,0),"露易")=0," ",IFERROR(VLOOKUP(B8941,总表!A:D,4,0),"-"))</f>
        <v>紫色</v>
      </c>
      <c r="I8941" s="6" t="str">
        <f t="shared" si="559"/>
        <v>紫色</v>
      </c>
    </row>
    <row r="8942" spans="1:9">
      <c r="A8942" s="6">
        <v>8941</v>
      </c>
      <c r="B8942" s="47" t="str">
        <f t="shared" si="556"/>
        <v>000022ED</v>
      </c>
      <c r="C8942" s="47" t="str">
        <f>IFERROR(VLOOKUP(B8942,总表!A:B,2,0),"-")</f>
        <v>袜子</v>
      </c>
      <c r="D8942" s="6" t="str">
        <f t="shared" si="557"/>
        <v>袜子</v>
      </c>
      <c r="E8942" s="51" t="str">
        <f>IFERROR(VLOOKUP(B8942,总表!A:D,3,0),"-")</f>
        <v>钩针编织袜</v>
      </c>
      <c r="F8942" s="51" t="str">
        <f t="shared" si="558"/>
        <v>钩针编织袜</v>
      </c>
      <c r="H8942" s="51" t="str">
        <f>IF(IFERROR(VLOOKUP(B8942,总表!A:D,4,0),"露易")=0," ",IFERROR(VLOOKUP(B8942,总表!A:D,4,0),"-"))</f>
        <v>蓝色</v>
      </c>
      <c r="I8942" s="51" t="str">
        <f t="shared" si="559"/>
        <v>蓝色</v>
      </c>
    </row>
    <row r="8943" spans="1:9">
      <c r="A8943" s="6">
        <v>8942</v>
      </c>
      <c r="B8943" s="47" t="str">
        <f t="shared" si="556"/>
        <v>000022EE</v>
      </c>
      <c r="C8943" s="47" t="str">
        <f>IFERROR(VLOOKUP(B8943,总表!A:B,2,0),"-")</f>
        <v>袜子</v>
      </c>
      <c r="D8943" s="6" t="str">
        <f t="shared" si="557"/>
        <v>袜子</v>
      </c>
      <c r="E8943" s="6" t="str">
        <f>IFERROR(VLOOKUP(B8943,总表!A:D,3,0),"-")</f>
        <v>英国传统服装袜子</v>
      </c>
      <c r="F8943" s="6" t="str">
        <f t="shared" si="558"/>
        <v>英国传统服装袜子</v>
      </c>
      <c r="H8943" s="51" t="str">
        <f>IF(IFERROR(VLOOKUP(B8943,总表!A:D,4,0),"露易")=0," ",IFERROR(VLOOKUP(B8943,总表!A:D,4,0),"-"))</f>
        <v>绿色蝴蝶结</v>
      </c>
      <c r="I8943" s="51" t="str">
        <f t="shared" si="559"/>
        <v>绿色蝴蝶结</v>
      </c>
    </row>
    <row r="8944" spans="1:9">
      <c r="A8944" s="6">
        <v>8943</v>
      </c>
      <c r="B8944" s="47" t="str">
        <f t="shared" si="556"/>
        <v>000022EF</v>
      </c>
      <c r="C8944" s="47" t="str">
        <f>IFERROR(VLOOKUP(B8944,总表!A:B,2,0),"-")</f>
        <v>袜子</v>
      </c>
      <c r="D8944" s="6" t="str">
        <f t="shared" si="557"/>
        <v>袜子</v>
      </c>
      <c r="E8944" s="6" t="str">
        <f>IFERROR(VLOOKUP(B8944,总表!A:D,3,0),"-")</f>
        <v>英国传统服装袜子</v>
      </c>
      <c r="F8944" s="6" t="str">
        <f t="shared" si="558"/>
        <v>英国传统服装袜子</v>
      </c>
      <c r="H8944" s="51" t="str">
        <f>IF(IFERROR(VLOOKUP(B8944,总表!A:D,4,0),"露易")=0," ",IFERROR(VLOOKUP(B8944,总表!A:D,4,0),"-"))</f>
        <v>蓝色蝴蝶结</v>
      </c>
      <c r="I8944" s="51" t="str">
        <f t="shared" si="559"/>
        <v>蓝色蝴蝶结</v>
      </c>
    </row>
    <row r="8945" spans="1:9">
      <c r="A8945" s="6">
        <v>8944</v>
      </c>
      <c r="B8945" s="47" t="str">
        <f t="shared" si="556"/>
        <v>000022F0</v>
      </c>
      <c r="C8945" s="47" t="str">
        <f>IFERROR(VLOOKUP(B8945,总表!A:B,2,0),"-")</f>
        <v>袜子</v>
      </c>
      <c r="D8945" s="6" t="str">
        <f t="shared" si="557"/>
        <v>袜子</v>
      </c>
      <c r="E8945" s="6" t="str">
        <f>IFERROR(VLOOKUP(B8945,总表!A:D,3,0),"-")</f>
        <v>英国传统服装袜子</v>
      </c>
      <c r="F8945" s="6" t="str">
        <f t="shared" si="558"/>
        <v>英国传统服装袜子</v>
      </c>
      <c r="H8945" s="6" t="str">
        <f>IF(IFERROR(VLOOKUP(B8945,总表!A:D,4,0),"露易")=0," ",IFERROR(VLOOKUP(B8945,总表!A:D,4,0),"-"))</f>
        <v>黑色蝴蝶结</v>
      </c>
      <c r="I8945" s="6" t="str">
        <f t="shared" si="559"/>
        <v>黑色蝴蝶结</v>
      </c>
    </row>
    <row r="8946" spans="1:9">
      <c r="A8946" s="6">
        <v>8945</v>
      </c>
      <c r="B8946" s="47" t="str">
        <f t="shared" si="556"/>
        <v>000022F1</v>
      </c>
      <c r="C8946" s="47" t="str">
        <f>IFERROR(VLOOKUP(B8946,总表!A:B,2,0),"-")</f>
        <v>上衣</v>
      </c>
      <c r="D8946" s="6" t="str">
        <f t="shared" si="557"/>
        <v>上衣</v>
      </c>
      <c r="E8946" s="6" t="str">
        <f>IFERROR(VLOOKUP(B8946,总表!A:D,3,0),"-")</f>
        <v>法兰绒衬衫</v>
      </c>
      <c r="F8946" s="6" t="str">
        <f t="shared" si="558"/>
        <v>法兰绒衬衫</v>
      </c>
      <c r="H8946" s="51" t="str">
        <f>IF(IFERROR(VLOOKUP(B8946,总表!A:D,4,0),"露易")=0," ",IFERROR(VLOOKUP(B8946,总表!A:D,4,0),"-"))</f>
        <v>绿色</v>
      </c>
      <c r="I8946" s="51" t="str">
        <f t="shared" si="559"/>
        <v>绿色</v>
      </c>
    </row>
    <row r="8947" spans="1:9">
      <c r="A8947" s="6">
        <v>8946</v>
      </c>
      <c r="B8947" s="47" t="str">
        <f t="shared" si="556"/>
        <v>000022F2</v>
      </c>
      <c r="C8947" s="47" t="str">
        <f>IFERROR(VLOOKUP(B8947,总表!A:B,2,0),"-")</f>
        <v>上衣</v>
      </c>
      <c r="D8947" s="6" t="str">
        <f t="shared" si="557"/>
        <v>上衣</v>
      </c>
      <c r="E8947" s="6" t="str">
        <f>IFERROR(VLOOKUP(B8947,总表!A:D,3,0),"-")</f>
        <v>法兰绒衬衫</v>
      </c>
      <c r="F8947" s="6" t="str">
        <f t="shared" si="558"/>
        <v>法兰绒衬衫</v>
      </c>
      <c r="H8947" s="51" t="str">
        <f>IF(IFERROR(VLOOKUP(B8947,总表!A:D,4,0),"露易")=0," ",IFERROR(VLOOKUP(B8947,总表!A:D,4,0),"-"))</f>
        <v>蓝色</v>
      </c>
      <c r="I8947" s="51" t="str">
        <f t="shared" si="559"/>
        <v>蓝色</v>
      </c>
    </row>
    <row r="8948" spans="1:9">
      <c r="A8948" s="6">
        <v>8947</v>
      </c>
      <c r="B8948" s="47" t="str">
        <f t="shared" si="556"/>
        <v>000022F3</v>
      </c>
      <c r="C8948" s="47" t="str">
        <f>IFERROR(VLOOKUP(B8948,总表!A:B,2,0),"-")</f>
        <v>上衣</v>
      </c>
      <c r="D8948" s="6" t="str">
        <f t="shared" si="557"/>
        <v>上衣</v>
      </c>
      <c r="E8948" s="6" t="str">
        <f>IFERROR(VLOOKUP(B8948,总表!A:D,3,0),"-")</f>
        <v>法兰绒衬衫</v>
      </c>
      <c r="F8948" s="6" t="str">
        <f t="shared" si="558"/>
        <v>法兰绒衬衫</v>
      </c>
      <c r="H8948" s="6" t="str">
        <f>IF(IFERROR(VLOOKUP(B8948,总表!A:D,4,0),"露易")=0," ",IFERROR(VLOOKUP(B8948,总表!A:D,4,0),"-"))</f>
        <v>米色</v>
      </c>
      <c r="I8948" s="6" t="str">
        <f t="shared" si="559"/>
        <v>米色</v>
      </c>
    </row>
    <row r="8949" spans="1:9">
      <c r="A8949" s="6">
        <v>8948</v>
      </c>
      <c r="B8949" s="47" t="str">
        <f t="shared" si="556"/>
        <v>000022F4</v>
      </c>
      <c r="C8949" s="47" t="str">
        <f>IFERROR(VLOOKUP(B8949,总表!A:B,2,0),"-")</f>
        <v>上衣</v>
      </c>
      <c r="D8949" s="6" t="str">
        <f t="shared" si="557"/>
        <v>上衣</v>
      </c>
      <c r="E8949" s="6" t="str">
        <f>IFERROR(VLOOKUP(B8949,总表!A:D,3,0),"-")</f>
        <v>法兰绒衬衫</v>
      </c>
      <c r="F8949" s="6" t="str">
        <f t="shared" si="558"/>
        <v>法兰绒衬衫</v>
      </c>
      <c r="H8949" s="6" t="str">
        <f>IF(IFERROR(VLOOKUP(B8949,总表!A:D,4,0),"露易")=0," ",IFERROR(VLOOKUP(B8949,总表!A:D,4,0),"-"))</f>
        <v>紫色</v>
      </c>
      <c r="I8949" s="6" t="str">
        <f t="shared" si="559"/>
        <v>紫色</v>
      </c>
    </row>
    <row r="8950" spans="1:9">
      <c r="A8950" s="6">
        <v>8949</v>
      </c>
      <c r="B8950" s="47" t="str">
        <f t="shared" si="556"/>
        <v>000022F5</v>
      </c>
      <c r="C8950" s="50" t="str">
        <f>IFERROR(VLOOKUP(B8950,总表!A:B,2,0),"-")</f>
        <v>连衣套装</v>
      </c>
      <c r="D8950" s="51" t="str">
        <f t="shared" si="557"/>
        <v>连衣套装</v>
      </c>
      <c r="E8950" s="51" t="str">
        <f>IFERROR(VLOOKUP(B8950,总表!A:D,3,0),"-")</f>
        <v>衬衫连身裙</v>
      </c>
      <c r="F8950" s="51" t="str">
        <f t="shared" si="558"/>
        <v>衬衫连身裙</v>
      </c>
      <c r="H8950" s="6" t="str">
        <f>IF(IFERROR(VLOOKUP(B8950,总表!A:D,4,0),"露易")=0," ",IFERROR(VLOOKUP(B8950,总表!A:D,4,0),"-"))</f>
        <v>米色</v>
      </c>
      <c r="I8950" s="6" t="str">
        <f t="shared" si="559"/>
        <v>米色</v>
      </c>
    </row>
    <row r="8951" spans="1:9">
      <c r="A8951" s="6">
        <v>8950</v>
      </c>
      <c r="B8951" s="47" t="str">
        <f t="shared" si="556"/>
        <v>000022F6</v>
      </c>
      <c r="C8951" s="50" t="str">
        <f>IFERROR(VLOOKUP(B8951,总表!A:B,2,0),"-")</f>
        <v>连衣套装</v>
      </c>
      <c r="D8951" s="51" t="str">
        <f t="shared" si="557"/>
        <v>连衣套装</v>
      </c>
      <c r="E8951" s="51" t="str">
        <f>IFERROR(VLOOKUP(B8951,总表!A:D,3,0),"-")</f>
        <v>衬衫连身裙</v>
      </c>
      <c r="F8951" s="51" t="str">
        <f t="shared" si="558"/>
        <v>衬衫连身裙</v>
      </c>
      <c r="H8951" s="6" t="str">
        <f>IF(IFERROR(VLOOKUP(B8951,总表!A:D,4,0),"露易")=0," ",IFERROR(VLOOKUP(B8951,总表!A:D,4,0),"-"))</f>
        <v>橄榄绿</v>
      </c>
      <c r="I8951" s="6" t="str">
        <f t="shared" si="559"/>
        <v>橄榄绿</v>
      </c>
    </row>
    <row r="8952" spans="1:9">
      <c r="A8952" s="6">
        <v>8951</v>
      </c>
      <c r="B8952" s="47" t="str">
        <f t="shared" si="556"/>
        <v>000022F7</v>
      </c>
      <c r="C8952" s="50" t="str">
        <f>IFERROR(VLOOKUP(B8952,总表!A:B,2,0),"-")</f>
        <v>连衣套装</v>
      </c>
      <c r="D8952" s="51" t="str">
        <f t="shared" si="557"/>
        <v>连衣套装</v>
      </c>
      <c r="E8952" s="6" t="str">
        <f>IFERROR(VLOOKUP(B8952,总表!A:D,3,0),"-")</f>
        <v>无袖衬衫连身裙</v>
      </c>
      <c r="F8952" s="6" t="str">
        <f t="shared" si="558"/>
        <v>无袖衬衫连身裙</v>
      </c>
      <c r="H8952" s="6" t="str">
        <f>IF(IFERROR(VLOOKUP(B8952,总表!A:D,4,0),"露易")=0," ",IFERROR(VLOOKUP(B8952,总表!A:D,4,0),"-"))</f>
        <v>白色</v>
      </c>
      <c r="I8952" s="6" t="str">
        <f t="shared" si="559"/>
        <v>白色</v>
      </c>
    </row>
    <row r="8953" spans="1:9">
      <c r="A8953" s="6">
        <v>8952</v>
      </c>
      <c r="B8953" s="47" t="str">
        <f t="shared" si="556"/>
        <v>000022F8</v>
      </c>
      <c r="C8953" s="50" t="str">
        <f>IFERROR(VLOOKUP(B8953,总表!A:B,2,0),"-")</f>
        <v>连衣套装</v>
      </c>
      <c r="D8953" s="51" t="str">
        <f t="shared" si="557"/>
        <v>连衣套装</v>
      </c>
      <c r="E8953" s="6" t="str">
        <f>IFERROR(VLOOKUP(B8953,总表!A:D,3,0),"-")</f>
        <v>无袖衬衫连身裙</v>
      </c>
      <c r="F8953" s="6" t="str">
        <f t="shared" si="558"/>
        <v>无袖衬衫连身裙</v>
      </c>
      <c r="H8953" s="6" t="str">
        <f>IF(IFERROR(VLOOKUP(B8953,总表!A:D,4,0),"露易")=0," ",IFERROR(VLOOKUP(B8953,总表!A:D,4,0),"-"))</f>
        <v>粉红</v>
      </c>
      <c r="I8953" s="6" t="str">
        <f t="shared" si="559"/>
        <v>粉红</v>
      </c>
    </row>
    <row r="8954" spans="1:9">
      <c r="A8954" s="6">
        <v>8953</v>
      </c>
      <c r="B8954" s="47" t="str">
        <f t="shared" si="556"/>
        <v>000022F9</v>
      </c>
      <c r="C8954" s="50" t="str">
        <f>IFERROR(VLOOKUP(B8954,总表!A:B,2,0),"-")</f>
        <v>连衣套装</v>
      </c>
      <c r="D8954" s="51" t="str">
        <f t="shared" si="557"/>
        <v>连衣套装</v>
      </c>
      <c r="E8954" s="6" t="str">
        <f>IFERROR(VLOOKUP(B8954,总表!A:D,3,0),"-")</f>
        <v>无袖衬衫连身裙</v>
      </c>
      <c r="F8954" s="6" t="str">
        <f t="shared" si="558"/>
        <v>无袖衬衫连身裙</v>
      </c>
      <c r="H8954" s="6" t="str">
        <f>IF(IFERROR(VLOOKUP(B8954,总表!A:D,4,0),"露易")=0," ",IFERROR(VLOOKUP(B8954,总表!A:D,4,0),"-"))</f>
        <v>莱姆绿</v>
      </c>
      <c r="I8954" s="6" t="str">
        <f t="shared" si="559"/>
        <v>莱姆绿</v>
      </c>
    </row>
    <row r="8955" spans="1:9">
      <c r="A8955" s="6">
        <v>8954</v>
      </c>
      <c r="B8955" s="47" t="str">
        <f t="shared" si="556"/>
        <v>000022FA</v>
      </c>
      <c r="C8955" s="50" t="str">
        <f>IFERROR(VLOOKUP(B8955,总表!A:B,2,0),"-")</f>
        <v>连衣套装</v>
      </c>
      <c r="D8955" s="51" t="str">
        <f t="shared" si="557"/>
        <v>连衣套装</v>
      </c>
      <c r="E8955" s="6" t="str">
        <f>IFERROR(VLOOKUP(B8955,总表!A:D,3,0),"-")</f>
        <v>秋色格纹连身裙</v>
      </c>
      <c r="F8955" s="6" t="str">
        <f t="shared" si="558"/>
        <v>秋色格纹连身裙</v>
      </c>
      <c r="H8955" s="6" t="str">
        <f>IF(IFERROR(VLOOKUP(B8955,总表!A:D,4,0),"露易")=0," ",IFERROR(VLOOKUP(B8955,总表!A:D,4,0),"-"))</f>
        <v>孔雀蓝</v>
      </c>
      <c r="I8955" s="6" t="str">
        <f t="shared" si="559"/>
        <v>孔雀蓝</v>
      </c>
    </row>
    <row r="8956" spans="1:9">
      <c r="A8956" s="6">
        <v>8955</v>
      </c>
      <c r="B8956" s="47" t="str">
        <f t="shared" si="556"/>
        <v>000022FB</v>
      </c>
      <c r="C8956" s="50" t="str">
        <f>IFERROR(VLOOKUP(B8956,总表!A:B,2,0),"-")</f>
        <v>连衣套装</v>
      </c>
      <c r="D8956" s="51" t="str">
        <f t="shared" si="557"/>
        <v>连衣套装</v>
      </c>
      <c r="E8956" s="6" t="str">
        <f>IFERROR(VLOOKUP(B8956,总表!A:D,3,0),"-")</f>
        <v>秋色格纹连身裙</v>
      </c>
      <c r="F8956" s="6" t="str">
        <f t="shared" si="558"/>
        <v>秋色格纹连身裙</v>
      </c>
      <c r="H8956" s="6" t="str">
        <f>IF(IFERROR(VLOOKUP(B8956,总表!A:D,4,0),"露易")=0," ",IFERROR(VLOOKUP(B8956,总表!A:D,4,0),"-"))</f>
        <v>橘色</v>
      </c>
      <c r="I8956" s="6" t="str">
        <f t="shared" si="559"/>
        <v>橘色</v>
      </c>
    </row>
    <row r="8957" spans="1:9">
      <c r="A8957" s="6">
        <v>8956</v>
      </c>
      <c r="B8957" s="47" t="str">
        <f t="shared" si="556"/>
        <v>000022FC</v>
      </c>
      <c r="C8957" s="50" t="str">
        <f>IFERROR(VLOOKUP(B8957,总表!A:B,2,0),"-")</f>
        <v>连衣套装</v>
      </c>
      <c r="D8957" s="51" t="str">
        <f t="shared" si="557"/>
        <v>连衣套装</v>
      </c>
      <c r="E8957" s="6" t="str">
        <f>IFERROR(VLOOKUP(B8957,总表!A:D,3,0),"-")</f>
        <v>秋色格纹连身裙</v>
      </c>
      <c r="F8957" s="6" t="str">
        <f t="shared" si="558"/>
        <v>秋色格纹连身裙</v>
      </c>
      <c r="H8957" s="51" t="str">
        <f>IF(IFERROR(VLOOKUP(B8957,总表!A:D,4,0),"露易")=0," ",IFERROR(VLOOKUP(B8957,总表!A:D,4,0),"-"))</f>
        <v>蓝色</v>
      </c>
      <c r="I8957" s="51" t="str">
        <f t="shared" si="559"/>
        <v>蓝色</v>
      </c>
    </row>
    <row r="8958" spans="1:9">
      <c r="A8958" s="6">
        <v>8957</v>
      </c>
      <c r="B8958" s="47" t="str">
        <f t="shared" si="556"/>
        <v>000022FD</v>
      </c>
      <c r="C8958" s="50" t="str">
        <f>IFERROR(VLOOKUP(B8958,总表!A:B,2,0),"-")</f>
        <v>连衣套装</v>
      </c>
      <c r="D8958" s="51" t="str">
        <f t="shared" si="557"/>
        <v>连衣套装</v>
      </c>
      <c r="E8958" s="51" t="str">
        <f>IFERROR(VLOOKUP(B8958,总表!A:D,3,0),"-")</f>
        <v>长版衬衫连身裙</v>
      </c>
      <c r="F8958" s="51" t="str">
        <f t="shared" si="558"/>
        <v>长版衬衫连身裙</v>
      </c>
      <c r="H8958" s="51" t="str">
        <f>IF(IFERROR(VLOOKUP(B8958,总表!A:D,4,0),"露易")=0," ",IFERROR(VLOOKUP(B8958,总表!A:D,4,0),"-"))</f>
        <v>红色</v>
      </c>
      <c r="I8958" s="51" t="str">
        <f t="shared" si="559"/>
        <v>红色</v>
      </c>
    </row>
    <row r="8959" spans="1:9">
      <c r="A8959" s="6">
        <v>8958</v>
      </c>
      <c r="B8959" s="47" t="str">
        <f t="shared" si="556"/>
        <v>000022FE</v>
      </c>
      <c r="C8959" s="50" t="str">
        <f>IFERROR(VLOOKUP(B8959,总表!A:B,2,0),"-")</f>
        <v>连衣套装</v>
      </c>
      <c r="D8959" s="51" t="str">
        <f t="shared" si="557"/>
        <v>连衣套装</v>
      </c>
      <c r="E8959" s="51" t="str">
        <f>IFERROR(VLOOKUP(B8959,总表!A:D,3,0),"-")</f>
        <v>长版衬衫连身裙</v>
      </c>
      <c r="F8959" s="51" t="str">
        <f t="shared" si="558"/>
        <v>长版衬衫连身裙</v>
      </c>
      <c r="H8959" s="51" t="str">
        <f>IF(IFERROR(VLOOKUP(B8959,总表!A:D,4,0),"露易")=0," ",IFERROR(VLOOKUP(B8959,总表!A:D,4,0),"-"))</f>
        <v>绿色</v>
      </c>
      <c r="I8959" s="51" t="str">
        <f t="shared" si="559"/>
        <v>绿色</v>
      </c>
    </row>
    <row r="8960" spans="1:9">
      <c r="A8960" s="6">
        <v>8959</v>
      </c>
      <c r="B8960" s="47" t="str">
        <f t="shared" si="556"/>
        <v>000022FF</v>
      </c>
      <c r="C8960" s="50" t="str">
        <f>IFERROR(VLOOKUP(B8960,总表!A:B,2,0),"-")</f>
        <v>连衣套装</v>
      </c>
      <c r="D8960" s="51" t="str">
        <f t="shared" si="557"/>
        <v>连衣套装</v>
      </c>
      <c r="E8960" s="51" t="str">
        <f>IFERROR(VLOOKUP(B8960,总表!A:D,3,0),"-")</f>
        <v>长版衬衫连身裙</v>
      </c>
      <c r="F8960" s="51" t="str">
        <f t="shared" si="558"/>
        <v>长版衬衫连身裙</v>
      </c>
      <c r="H8960" s="6" t="str">
        <f>IF(IFERROR(VLOOKUP(B8960,总表!A:D,4,0),"露易")=0," ",IFERROR(VLOOKUP(B8960,总表!A:D,4,0),"-"))</f>
        <v>浅蓝色</v>
      </c>
      <c r="I8960" s="6" t="str">
        <f t="shared" si="559"/>
        <v>浅蓝色</v>
      </c>
    </row>
    <row r="8961" spans="1:9">
      <c r="A8961" s="6">
        <v>8960</v>
      </c>
      <c r="B8961" s="47" t="str">
        <f t="shared" si="556"/>
        <v>00002300</v>
      </c>
      <c r="C8961" s="50" t="str">
        <f>IFERROR(VLOOKUP(B8961,总表!A:B,2,0),"-")</f>
        <v>连衣套装</v>
      </c>
      <c r="D8961" s="51" t="str">
        <f t="shared" si="557"/>
        <v>连衣套装</v>
      </c>
      <c r="E8961" s="51" t="str">
        <f>IFERROR(VLOOKUP(B8961,总表!A:D,3,0),"-")</f>
        <v>长版衬衫连身裙</v>
      </c>
      <c r="F8961" s="51" t="str">
        <f t="shared" si="558"/>
        <v>长版衬衫连身裙</v>
      </c>
      <c r="H8961" s="6" t="str">
        <f>IF(IFERROR(VLOOKUP(B8961,总表!A:D,4,0),"露易")=0," ",IFERROR(VLOOKUP(B8961,总表!A:D,4,0),"-"))</f>
        <v>白色</v>
      </c>
      <c r="I8961" s="6" t="str">
        <f t="shared" si="559"/>
        <v>白色</v>
      </c>
    </row>
    <row r="8962" spans="1:9">
      <c r="A8962" s="6">
        <v>8961</v>
      </c>
      <c r="B8962" s="47" t="str">
        <f t="shared" ref="B8962:B9025" si="560">DEC2HEX(ROW(A8961),8)</f>
        <v>00002301</v>
      </c>
      <c r="C8962" s="50" t="str">
        <f>IFERROR(VLOOKUP(B8962,总表!A:B,2,0),"-")</f>
        <v>连衣套装</v>
      </c>
      <c r="D8962" s="51" t="str">
        <f t="shared" ref="D8962:D9025" si="561">C8962</f>
        <v>连衣套装</v>
      </c>
      <c r="E8962" s="51" t="str">
        <f>IFERROR(VLOOKUP(B8962,总表!A:D,3,0),"-")</f>
        <v>长版衬衫连身裙</v>
      </c>
      <c r="F8962" s="51" t="str">
        <f t="shared" ref="F8962:F9025" si="562">E8962</f>
        <v>长版衬衫连身裙</v>
      </c>
      <c r="H8962" s="6" t="str">
        <f>IF(IFERROR(VLOOKUP(B8962,总表!A:D,4,0),"露易")=0," ",IFERROR(VLOOKUP(B8962,总表!A:D,4,0),"-"))</f>
        <v>粉红</v>
      </c>
      <c r="I8962" s="6" t="str">
        <f t="shared" ref="I8962:I9025" si="563">H8962</f>
        <v>粉红</v>
      </c>
    </row>
    <row r="8963" spans="1:9">
      <c r="A8963" s="6">
        <v>8962</v>
      </c>
      <c r="B8963" s="47" t="str">
        <f t="shared" si="560"/>
        <v>00002302</v>
      </c>
      <c r="C8963" s="50" t="str">
        <f>IFERROR(VLOOKUP(B8963,总表!A:B,2,0),"-")</f>
        <v>连衣套装</v>
      </c>
      <c r="D8963" s="51" t="str">
        <f t="shared" si="561"/>
        <v>连衣套装</v>
      </c>
      <c r="E8963" s="6" t="str">
        <f>IFERROR(VLOOKUP(B8963,总表!A:D,3,0),"-")</f>
        <v>海军大衣连短裙</v>
      </c>
      <c r="F8963" s="6" t="str">
        <f t="shared" si="562"/>
        <v>海军大衣连短裙</v>
      </c>
      <c r="H8963" s="51" t="str">
        <f>IF(IFERROR(VLOOKUP(B8963,总表!A:D,4,0),"露易")=0," ",IFERROR(VLOOKUP(B8963,总表!A:D,4,0),"-"))</f>
        <v>红色</v>
      </c>
      <c r="I8963" s="51" t="str">
        <f t="shared" si="563"/>
        <v>红色</v>
      </c>
    </row>
    <row r="8964" spans="1:9">
      <c r="A8964" s="6">
        <v>8963</v>
      </c>
      <c r="B8964" s="47" t="str">
        <f t="shared" si="560"/>
        <v>00002303</v>
      </c>
      <c r="C8964" s="47" t="str">
        <f>IFERROR(VLOOKUP(B8964,总表!A:B,2,0),"-")</f>
        <v>上衣</v>
      </c>
      <c r="D8964" s="6" t="str">
        <f t="shared" si="561"/>
        <v>上衣</v>
      </c>
      <c r="E8964" s="51" t="str">
        <f>IFERROR(VLOOKUP(B8964,总表!A:D,3,0),"-")</f>
        <v>马德拉斯格纹衬衫</v>
      </c>
      <c r="F8964" s="51" t="str">
        <f t="shared" si="562"/>
        <v>马德拉斯格纹衬衫</v>
      </c>
      <c r="H8964" s="51" t="str">
        <f>IF(IFERROR(VLOOKUP(B8964,总表!A:D,4,0),"露易")=0," ",IFERROR(VLOOKUP(B8964,总表!A:D,4,0),"-"))</f>
        <v>蓝色</v>
      </c>
      <c r="I8964" s="51" t="str">
        <f t="shared" si="563"/>
        <v>蓝色</v>
      </c>
    </row>
    <row r="8965" spans="1:9">
      <c r="A8965" s="6">
        <v>8964</v>
      </c>
      <c r="B8965" s="47" t="str">
        <f t="shared" si="560"/>
        <v>00002304</v>
      </c>
      <c r="C8965" s="47" t="str">
        <f>IFERROR(VLOOKUP(B8965,总表!A:B,2,0),"-")</f>
        <v>上衣</v>
      </c>
      <c r="D8965" s="6" t="str">
        <f t="shared" si="561"/>
        <v>上衣</v>
      </c>
      <c r="E8965" s="51" t="str">
        <f>IFERROR(VLOOKUP(B8965,总表!A:D,3,0),"-")</f>
        <v>马德拉斯格纹衬衫</v>
      </c>
      <c r="F8965" s="51" t="str">
        <f t="shared" si="562"/>
        <v>马德拉斯格纹衬衫</v>
      </c>
      <c r="H8965" s="51" t="str">
        <f>IF(IFERROR(VLOOKUP(B8965,总表!A:D,4,0),"露易")=0," ",IFERROR(VLOOKUP(B8965,总表!A:D,4,0),"-"))</f>
        <v>红色</v>
      </c>
      <c r="I8965" s="51" t="str">
        <f t="shared" si="563"/>
        <v>红色</v>
      </c>
    </row>
    <row r="8966" spans="1:9">
      <c r="A8966" s="6">
        <v>8965</v>
      </c>
      <c r="B8966" s="47" t="str">
        <f t="shared" si="560"/>
        <v>00002305</v>
      </c>
      <c r="C8966" s="47" t="str">
        <f>IFERROR(VLOOKUP(B8966,总表!A:B,2,0),"-")</f>
        <v>上衣</v>
      </c>
      <c r="D8966" s="6" t="str">
        <f t="shared" si="561"/>
        <v>上衣</v>
      </c>
      <c r="E8966" s="51" t="str">
        <f>IFERROR(VLOOKUP(B8966,总表!A:D,3,0),"-")</f>
        <v>马德拉斯格纹衬衫</v>
      </c>
      <c r="F8966" s="51" t="str">
        <f t="shared" si="562"/>
        <v>马德拉斯格纹衬衫</v>
      </c>
      <c r="H8966" s="6" t="str">
        <f>IF(IFERROR(VLOOKUP(B8966,总表!A:D,4,0),"露易")=0," ",IFERROR(VLOOKUP(B8966,总表!A:D,4,0),"-"))</f>
        <v>紫色</v>
      </c>
      <c r="I8966" s="6" t="str">
        <f t="shared" si="563"/>
        <v>紫色</v>
      </c>
    </row>
    <row r="8967" spans="1:9">
      <c r="A8967" s="6">
        <v>8966</v>
      </c>
      <c r="B8967" s="47" t="str">
        <f t="shared" si="560"/>
        <v>00002306</v>
      </c>
      <c r="C8967" s="47" t="str">
        <f>IFERROR(VLOOKUP(B8967,总表!A:B,2,0),"-")</f>
        <v>上衣</v>
      </c>
      <c r="D8967" s="6" t="str">
        <f t="shared" si="561"/>
        <v>上衣</v>
      </c>
      <c r="E8967" s="51" t="str">
        <f>IFERROR(VLOOKUP(B8967,总表!A:D,3,0),"-")</f>
        <v>马德拉斯格纹衬衫</v>
      </c>
      <c r="F8967" s="51" t="str">
        <f t="shared" si="562"/>
        <v>马德拉斯格纹衬衫</v>
      </c>
      <c r="H8967" s="6" t="str">
        <f>IF(IFERROR(VLOOKUP(B8967,总表!A:D,4,0),"露易")=0," ",IFERROR(VLOOKUP(B8967,总表!A:D,4,0),"-"))</f>
        <v>粉红</v>
      </c>
      <c r="I8967" s="6" t="str">
        <f t="shared" si="563"/>
        <v>粉红</v>
      </c>
    </row>
    <row r="8968" spans="1:9">
      <c r="A8968" s="6">
        <v>8967</v>
      </c>
      <c r="B8968" s="47" t="str">
        <f t="shared" si="560"/>
        <v>00002307</v>
      </c>
      <c r="C8968" s="47" t="str">
        <f>IFERROR(VLOOKUP(B8968,总表!A:B,2,0),"-")</f>
        <v>上衣</v>
      </c>
      <c r="D8968" s="6" t="str">
        <f t="shared" si="561"/>
        <v>上衣</v>
      </c>
      <c r="E8968" s="51" t="str">
        <f>IFERROR(VLOOKUP(B8968,总表!A:D,3,0),"-")</f>
        <v>马德拉斯格纹衬衫</v>
      </c>
      <c r="F8968" s="51" t="str">
        <f t="shared" si="562"/>
        <v>马德拉斯格纹衬衫</v>
      </c>
      <c r="H8968" s="6" t="str">
        <f>IF(IFERROR(VLOOKUP(B8968,总表!A:D,4,0),"露易")=0," ",IFERROR(VLOOKUP(B8968,总表!A:D,4,0),"-"))</f>
        <v>灰色</v>
      </c>
      <c r="I8968" s="6" t="str">
        <f t="shared" si="563"/>
        <v>灰色</v>
      </c>
    </row>
    <row r="8969" spans="1:9">
      <c r="A8969" s="6">
        <v>8968</v>
      </c>
      <c r="B8969" s="47" t="str">
        <f t="shared" si="560"/>
        <v>00002308</v>
      </c>
      <c r="C8969" s="50" t="str">
        <f>IFERROR(VLOOKUP(B8969,总表!A:B,2,0),"-")</f>
        <v>连衣套装</v>
      </c>
      <c r="D8969" s="51" t="str">
        <f t="shared" si="561"/>
        <v>连衣套装</v>
      </c>
      <c r="E8969" s="6" t="str">
        <f>IFERROR(VLOOKUP(B8969,总表!A:D,3,0),"-")</f>
        <v>格纹背心裙</v>
      </c>
      <c r="F8969" s="6" t="str">
        <f t="shared" si="562"/>
        <v>格纹背心裙</v>
      </c>
      <c r="H8969" s="51" t="str">
        <f>IF(IFERROR(VLOOKUP(B8969,总表!A:D,4,0),"露易")=0," ",IFERROR(VLOOKUP(B8969,总表!A:D,4,0),"-"))</f>
        <v>绿色</v>
      </c>
      <c r="I8969" s="51" t="str">
        <f t="shared" si="563"/>
        <v>绿色</v>
      </c>
    </row>
    <row r="8970" spans="1:9">
      <c r="A8970" s="6">
        <v>8969</v>
      </c>
      <c r="B8970" s="47" t="str">
        <f t="shared" si="560"/>
        <v>00002309</v>
      </c>
      <c r="C8970" s="50" t="str">
        <f>IFERROR(VLOOKUP(B8970,总表!A:B,2,0),"-")</f>
        <v>连衣套装</v>
      </c>
      <c r="D8970" s="51" t="str">
        <f t="shared" si="561"/>
        <v>连衣套装</v>
      </c>
      <c r="E8970" s="6" t="str">
        <f>IFERROR(VLOOKUP(B8970,总表!A:D,3,0),"-")</f>
        <v>格纹背心裙</v>
      </c>
      <c r="F8970" s="6" t="str">
        <f t="shared" si="562"/>
        <v>格纹背心裙</v>
      </c>
      <c r="H8970" s="6" t="str">
        <f>IF(IFERROR(VLOOKUP(B8970,总表!A:D,4,0),"露易")=0," ",IFERROR(VLOOKUP(B8970,总表!A:D,4,0),"-"))</f>
        <v>黄色</v>
      </c>
      <c r="I8970" s="6" t="str">
        <f t="shared" si="563"/>
        <v>黄色</v>
      </c>
    </row>
    <row r="8971" spans="1:9">
      <c r="A8971" s="6">
        <v>8970</v>
      </c>
      <c r="B8971" s="47" t="str">
        <f t="shared" si="560"/>
        <v>0000230A</v>
      </c>
      <c r="C8971" s="50" t="str">
        <f>IFERROR(VLOOKUP(B8971,总表!A:B,2,0),"-")</f>
        <v>连衣套装</v>
      </c>
      <c r="D8971" s="51" t="str">
        <f t="shared" si="561"/>
        <v>连衣套装</v>
      </c>
      <c r="E8971" s="6" t="str">
        <f>IFERROR(VLOOKUP(B8971,总表!A:D,3,0),"-")</f>
        <v>格纹背心裙</v>
      </c>
      <c r="F8971" s="6" t="str">
        <f t="shared" si="562"/>
        <v>格纹背心裙</v>
      </c>
      <c r="H8971" s="6" t="str">
        <f>IF(IFERROR(VLOOKUP(B8971,总表!A:D,4,0),"露易")=0," ",IFERROR(VLOOKUP(B8971,总表!A:D,4,0),"-"))</f>
        <v>米色</v>
      </c>
      <c r="I8971" s="6" t="str">
        <f t="shared" si="563"/>
        <v>米色</v>
      </c>
    </row>
    <row r="8972" spans="1:9">
      <c r="A8972" s="6">
        <v>8971</v>
      </c>
      <c r="B8972" s="47" t="str">
        <f t="shared" si="560"/>
        <v>0000230B</v>
      </c>
      <c r="C8972" s="47" t="str">
        <f>IFERROR(VLOOKUP(B8972,总表!A:B,2,0),"-")</f>
        <v>上衣</v>
      </c>
      <c r="D8972" s="6" t="str">
        <f t="shared" si="561"/>
        <v>上衣</v>
      </c>
      <c r="E8972" s="6" t="str">
        <f>IFERROR(VLOOKUP(B8972,总表!A:D,3,0),"-")</f>
        <v>嘉顿格纹衬衫</v>
      </c>
      <c r="F8972" s="6" t="str">
        <f t="shared" si="562"/>
        <v>嘉顿格纹衬衫</v>
      </c>
      <c r="H8972" s="51" t="str">
        <f>IF(IFERROR(VLOOKUP(B8972,总表!A:D,4,0),"露易")=0," ",IFERROR(VLOOKUP(B8972,总表!A:D,4,0),"-"))</f>
        <v>绿色</v>
      </c>
      <c r="I8972" s="51" t="str">
        <f t="shared" si="563"/>
        <v>绿色</v>
      </c>
    </row>
    <row r="8973" spans="1:9">
      <c r="A8973" s="6">
        <v>8972</v>
      </c>
      <c r="B8973" s="47" t="str">
        <f t="shared" si="560"/>
        <v>0000230C</v>
      </c>
      <c r="C8973" s="47" t="str">
        <f>IFERROR(VLOOKUP(B8973,总表!A:B,2,0),"-")</f>
        <v>上衣</v>
      </c>
      <c r="D8973" s="6" t="str">
        <f t="shared" si="561"/>
        <v>上衣</v>
      </c>
      <c r="E8973" s="6" t="str">
        <f>IFERROR(VLOOKUP(B8973,总表!A:D,3,0),"-")</f>
        <v>嘉顿格纹衬衫</v>
      </c>
      <c r="F8973" s="6" t="str">
        <f t="shared" si="562"/>
        <v>嘉顿格纹衬衫</v>
      </c>
      <c r="H8973" s="51" t="str">
        <f>IF(IFERROR(VLOOKUP(B8973,总表!A:D,4,0),"露易")=0," ",IFERROR(VLOOKUP(B8973,总表!A:D,4,0),"-"))</f>
        <v>蓝色</v>
      </c>
      <c r="I8973" s="51" t="str">
        <f t="shared" si="563"/>
        <v>蓝色</v>
      </c>
    </row>
    <row r="8974" spans="1:9">
      <c r="A8974" s="6">
        <v>8973</v>
      </c>
      <c r="B8974" s="47" t="str">
        <f t="shared" si="560"/>
        <v>0000230D</v>
      </c>
      <c r="C8974" s="47" t="str">
        <f>IFERROR(VLOOKUP(B8974,总表!A:B,2,0),"-")</f>
        <v>上衣</v>
      </c>
      <c r="D8974" s="6" t="str">
        <f t="shared" si="561"/>
        <v>上衣</v>
      </c>
      <c r="E8974" s="6" t="str">
        <f>IFERROR(VLOOKUP(B8974,总表!A:D,3,0),"-")</f>
        <v>嘉顿格纹衬衫</v>
      </c>
      <c r="F8974" s="6" t="str">
        <f t="shared" si="562"/>
        <v>嘉顿格纹衬衫</v>
      </c>
      <c r="H8974" s="6" t="str">
        <f>IF(IFERROR(VLOOKUP(B8974,总表!A:D,4,0),"露易")=0," ",IFERROR(VLOOKUP(B8974,总表!A:D,4,0),"-"))</f>
        <v>灰色</v>
      </c>
      <c r="I8974" s="6" t="str">
        <f t="shared" si="563"/>
        <v>灰色</v>
      </c>
    </row>
    <row r="8975" spans="1:9">
      <c r="A8975" s="6">
        <v>8974</v>
      </c>
      <c r="B8975" s="47" t="str">
        <f t="shared" si="560"/>
        <v>0000230E</v>
      </c>
      <c r="C8975" s="47" t="str">
        <f>IFERROR(VLOOKUP(B8975,总表!A:B,2,0),"-")</f>
        <v>上衣</v>
      </c>
      <c r="D8975" s="6" t="str">
        <f t="shared" si="561"/>
        <v>上衣</v>
      </c>
      <c r="E8975" s="6" t="str">
        <f>IFERROR(VLOOKUP(B8975,总表!A:D,3,0),"-")</f>
        <v>嘉顿格纹衬衫</v>
      </c>
      <c r="F8975" s="6" t="str">
        <f t="shared" si="562"/>
        <v>嘉顿格纹衬衫</v>
      </c>
      <c r="H8975" s="6" t="str">
        <f>IF(IFERROR(VLOOKUP(B8975,总表!A:D,4,0),"露易")=0," ",IFERROR(VLOOKUP(B8975,总表!A:D,4,0),"-"))</f>
        <v>橘色</v>
      </c>
      <c r="I8975" s="6" t="str">
        <f t="shared" si="563"/>
        <v>橘色</v>
      </c>
    </row>
    <row r="8976" spans="1:9">
      <c r="A8976" s="6">
        <v>8975</v>
      </c>
      <c r="B8976" s="47" t="str">
        <f t="shared" si="560"/>
        <v>0000230F</v>
      </c>
      <c r="C8976" s="47" t="str">
        <f>IFERROR(VLOOKUP(B8976,总表!A:B,2,0),"-")</f>
        <v>上衣</v>
      </c>
      <c r="D8976" s="6" t="str">
        <f t="shared" si="561"/>
        <v>上衣</v>
      </c>
      <c r="E8976" s="6" t="str">
        <f>IFERROR(VLOOKUP(B8976,总表!A:D,3,0),"-")</f>
        <v>嘉顿格纹衬衫</v>
      </c>
      <c r="F8976" s="6" t="str">
        <f t="shared" si="562"/>
        <v>嘉顿格纹衬衫</v>
      </c>
      <c r="H8976" s="6" t="str">
        <f>IF(IFERROR(VLOOKUP(B8976,总表!A:D,4,0),"露易")=0," ",IFERROR(VLOOKUP(B8976,总表!A:D,4,0),"-"))</f>
        <v>粉红</v>
      </c>
      <c r="I8976" s="6" t="str">
        <f t="shared" si="563"/>
        <v>粉红</v>
      </c>
    </row>
    <row r="8977" spans="1:9">
      <c r="A8977" s="6">
        <v>8976</v>
      </c>
      <c r="B8977" s="47" t="str">
        <f t="shared" si="560"/>
        <v>00002310</v>
      </c>
      <c r="C8977" s="47" t="str">
        <f>IFERROR(VLOOKUP(B8977,总表!A:B,2,0),"-")</f>
        <v>上衣</v>
      </c>
      <c r="D8977" s="6" t="str">
        <f t="shared" si="561"/>
        <v>上衣</v>
      </c>
      <c r="E8977" s="6" t="str">
        <f>IFERROR(VLOOKUP(B8977,总表!A:D,3,0),"-")</f>
        <v>嘉顿格纹衬衫</v>
      </c>
      <c r="F8977" s="6" t="str">
        <f t="shared" si="562"/>
        <v>嘉顿格纹衬衫</v>
      </c>
      <c r="H8977" s="6" t="str">
        <f>IF(IFERROR(VLOOKUP(B8977,总表!A:D,4,0),"露易")=0," ",IFERROR(VLOOKUP(B8977,总表!A:D,4,0),"-"))</f>
        <v>紫色</v>
      </c>
      <c r="I8977" s="6" t="str">
        <f t="shared" si="563"/>
        <v>紫色</v>
      </c>
    </row>
    <row r="8978" spans="1:9">
      <c r="A8978" s="6">
        <v>8977</v>
      </c>
      <c r="B8978" s="47" t="str">
        <f t="shared" si="560"/>
        <v>00002311</v>
      </c>
      <c r="C8978" s="47" t="str">
        <f>IFERROR(VLOOKUP(B8978,总表!A:B,2,0),"-")</f>
        <v>上衣</v>
      </c>
      <c r="D8978" s="6" t="str">
        <f t="shared" si="561"/>
        <v>上衣</v>
      </c>
      <c r="E8978" s="6" t="str">
        <f>IFERROR(VLOOKUP(B8978,总表!A:D,3,0),"-")</f>
        <v>嘉顿格纹衬衫</v>
      </c>
      <c r="F8978" s="6" t="str">
        <f t="shared" si="562"/>
        <v>嘉顿格纹衬衫</v>
      </c>
      <c r="H8978" s="6" t="str">
        <f>IF(IFERROR(VLOOKUP(B8978,总表!A:D,4,0),"露易")=0," ",IFERROR(VLOOKUP(B8978,总表!A:D,4,0),"-"))</f>
        <v>浅蓝色</v>
      </c>
      <c r="I8978" s="6" t="str">
        <f t="shared" si="563"/>
        <v>浅蓝色</v>
      </c>
    </row>
    <row r="8979" spans="1:9">
      <c r="A8979" s="6">
        <v>8978</v>
      </c>
      <c r="B8979" s="47" t="str">
        <f t="shared" si="560"/>
        <v>00002312</v>
      </c>
      <c r="C8979" s="50" t="str">
        <f>IFERROR(VLOOKUP(B8979,总表!A:B,2,0),"-")</f>
        <v>连衣套装</v>
      </c>
      <c r="D8979" s="51" t="str">
        <f t="shared" si="561"/>
        <v>连衣套装</v>
      </c>
      <c r="E8979" s="6" t="str">
        <f>IFERROR(VLOOKUP(B8979,总表!A:D,3,0),"-")</f>
        <v>和风连袖围裙</v>
      </c>
      <c r="F8979" s="6" t="str">
        <f t="shared" si="562"/>
        <v>和风连袖围裙</v>
      </c>
      <c r="H8979" s="6" t="str">
        <f>IF(IFERROR(VLOOKUP(B8979,总表!A:D,4,0),"露易")=0," ",IFERROR(VLOOKUP(B8979,总表!A:D,4,0),"-"))</f>
        <v>桃红色</v>
      </c>
      <c r="I8979" s="6" t="str">
        <f t="shared" si="563"/>
        <v>桃红色</v>
      </c>
    </row>
    <row r="8980" spans="1:9">
      <c r="A8980" s="6">
        <v>8979</v>
      </c>
      <c r="B8980" s="47" t="str">
        <f t="shared" si="560"/>
        <v>00002313</v>
      </c>
      <c r="C8980" s="50" t="str">
        <f>IFERROR(VLOOKUP(B8980,总表!A:B,2,0),"-")</f>
        <v>连衣套装</v>
      </c>
      <c r="D8980" s="51" t="str">
        <f t="shared" si="561"/>
        <v>连衣套装</v>
      </c>
      <c r="E8980" s="6" t="str">
        <f>IFERROR(VLOOKUP(B8980,总表!A:D,3,0),"-")</f>
        <v>和风连袖围裙</v>
      </c>
      <c r="F8980" s="6" t="str">
        <f t="shared" si="562"/>
        <v>和风连袖围裙</v>
      </c>
      <c r="H8980" s="6" t="str">
        <f>IF(IFERROR(VLOOKUP(B8980,总表!A:D,4,0),"露易")=0," ",IFERROR(VLOOKUP(B8980,总表!A:D,4,0),"-"))</f>
        <v>原色</v>
      </c>
      <c r="I8980" s="6" t="str">
        <f t="shared" si="563"/>
        <v>原色</v>
      </c>
    </row>
    <row r="8981" spans="1:9">
      <c r="A8981" s="6">
        <v>8980</v>
      </c>
      <c r="B8981" s="47" t="str">
        <f t="shared" si="560"/>
        <v>00002314</v>
      </c>
      <c r="C8981" s="50" t="str">
        <f>IFERROR(VLOOKUP(B8981,总表!A:B,2,0),"-")</f>
        <v>连衣套装</v>
      </c>
      <c r="D8981" s="51" t="str">
        <f t="shared" si="561"/>
        <v>连衣套装</v>
      </c>
      <c r="E8981" s="6" t="str">
        <f>IFERROR(VLOOKUP(B8981,总表!A:D,3,0),"-")</f>
        <v>梅花和服</v>
      </c>
      <c r="F8981" s="6" t="str">
        <f t="shared" si="562"/>
        <v>梅花和服</v>
      </c>
      <c r="H8981" s="6" t="str">
        <f>IF(IFERROR(VLOOKUP(B8981,总表!A:D,4,0),"露易")=0," ",IFERROR(VLOOKUP(B8981,总表!A:D,4,0),"-"))</f>
        <v>抹茶色</v>
      </c>
      <c r="I8981" s="6" t="str">
        <f t="shared" si="563"/>
        <v>抹茶色</v>
      </c>
    </row>
    <row r="8982" spans="1:9">
      <c r="A8982" s="6">
        <v>8981</v>
      </c>
      <c r="B8982" s="47" t="str">
        <f t="shared" si="560"/>
        <v>00002315</v>
      </c>
      <c r="C8982" s="50" t="str">
        <f>IFERROR(VLOOKUP(B8982,总表!A:B,2,0),"-")</f>
        <v>连衣套装</v>
      </c>
      <c r="D8982" s="51" t="str">
        <f t="shared" si="561"/>
        <v>连衣套装</v>
      </c>
      <c r="E8982" s="6" t="str">
        <f>IFERROR(VLOOKUP(B8982,总表!A:D,3,0),"-")</f>
        <v>巫女服</v>
      </c>
      <c r="F8982" s="6" t="str">
        <f t="shared" si="562"/>
        <v>巫女服</v>
      </c>
      <c r="H8982" s="6" t="str">
        <f>IF(IFERROR(VLOOKUP(B8982,总表!A:D,4,0),"露易")=0," ",IFERROR(VLOOKUP(B8982,总表!A:D,4,0),"-"))</f>
        <v>水蓝色</v>
      </c>
      <c r="I8982" s="6" t="str">
        <f t="shared" si="563"/>
        <v>水蓝色</v>
      </c>
    </row>
    <row r="8983" spans="1:9">
      <c r="A8983" s="6">
        <v>8982</v>
      </c>
      <c r="B8983" s="47" t="str">
        <f t="shared" si="560"/>
        <v>00002316</v>
      </c>
      <c r="C8983" s="50" t="str">
        <f>IFERROR(VLOOKUP(B8983,总表!A:B,2,0),"-")</f>
        <v>连衣套装</v>
      </c>
      <c r="D8983" s="51" t="str">
        <f t="shared" si="561"/>
        <v>连衣套装</v>
      </c>
      <c r="E8983" s="6" t="str">
        <f>IFERROR(VLOOKUP(B8983,总表!A:D,3,0),"-")</f>
        <v>和服袴</v>
      </c>
      <c r="F8983" s="6" t="str">
        <f t="shared" si="562"/>
        <v>和服袴</v>
      </c>
      <c r="H8983" s="51" t="str">
        <f>IF(IFERROR(VLOOKUP(B8983,总表!A:D,4,0),"露易")=0," ",IFERROR(VLOOKUP(B8983,总表!A:D,4,0),"-"))</f>
        <v>绿色</v>
      </c>
      <c r="I8983" s="51" t="str">
        <f t="shared" si="563"/>
        <v>绿色</v>
      </c>
    </row>
    <row r="8984" spans="1:9">
      <c r="A8984" s="6">
        <v>8983</v>
      </c>
      <c r="B8984" s="47" t="str">
        <f t="shared" si="560"/>
        <v>00002317</v>
      </c>
      <c r="C8984" s="50" t="str">
        <f>IFERROR(VLOOKUP(B8984,总表!A:B,2,0),"-")</f>
        <v>连衣套装</v>
      </c>
      <c r="D8984" s="51" t="str">
        <f t="shared" si="561"/>
        <v>连衣套装</v>
      </c>
      <c r="E8984" s="6" t="str">
        <f>IFERROR(VLOOKUP(B8984,总表!A:D,3,0),"-")</f>
        <v>和服袴</v>
      </c>
      <c r="F8984" s="6" t="str">
        <f t="shared" si="562"/>
        <v>和服袴</v>
      </c>
      <c r="H8984" s="51" t="str">
        <f>IF(IFERROR(VLOOKUP(B8984,总表!A:D,4,0),"露易")=0," ",IFERROR(VLOOKUP(B8984,总表!A:D,4,0),"-"))</f>
        <v>蓝紫色</v>
      </c>
      <c r="I8984" s="51" t="str">
        <f t="shared" si="563"/>
        <v>蓝紫色</v>
      </c>
    </row>
    <row r="8985" spans="1:9">
      <c r="A8985" s="6">
        <v>8984</v>
      </c>
      <c r="B8985" s="47" t="str">
        <f t="shared" si="560"/>
        <v>00002318</v>
      </c>
      <c r="C8985" s="50" t="str">
        <f>IFERROR(VLOOKUP(B8985,总表!A:B,2,0),"-")</f>
        <v>连衣套装</v>
      </c>
      <c r="D8985" s="51" t="str">
        <f t="shared" si="561"/>
        <v>连衣套装</v>
      </c>
      <c r="E8985" s="6" t="str">
        <f>IFERROR(VLOOKUP(B8985,总表!A:D,3,0),"-")</f>
        <v>盛装和服</v>
      </c>
      <c r="F8985" s="6" t="str">
        <f t="shared" si="562"/>
        <v>盛装和服</v>
      </c>
      <c r="H8985" s="51" t="str">
        <f>IF(IFERROR(VLOOKUP(B8985,总表!A:D,4,0),"露易")=0," ",IFERROR(VLOOKUP(B8985,总表!A:D,4,0),"-"))</f>
        <v>绿色</v>
      </c>
      <c r="I8985" s="51" t="str">
        <f t="shared" si="563"/>
        <v>绿色</v>
      </c>
    </row>
    <row r="8986" spans="1:9">
      <c r="A8986" s="6">
        <v>8985</v>
      </c>
      <c r="B8986" s="47" t="str">
        <f t="shared" si="560"/>
        <v>00002319</v>
      </c>
      <c r="C8986" s="50" t="str">
        <f>IFERROR(VLOOKUP(B8986,总表!A:B,2,0),"-")</f>
        <v>连衣套装</v>
      </c>
      <c r="D8986" s="51" t="str">
        <f t="shared" si="561"/>
        <v>连衣套装</v>
      </c>
      <c r="E8986" s="6" t="str">
        <f>IFERROR(VLOOKUP(B8986,总表!A:D,3,0),"-")</f>
        <v>盛装和服</v>
      </c>
      <c r="F8986" s="6" t="str">
        <f t="shared" si="562"/>
        <v>盛装和服</v>
      </c>
      <c r="H8986" s="6" t="str">
        <f>IF(IFERROR(VLOOKUP(B8986,总表!A:D,4,0),"露易")=0," ",IFERROR(VLOOKUP(B8986,总表!A:D,4,0),"-"))</f>
        <v>靛蓝色</v>
      </c>
      <c r="I8986" s="6" t="str">
        <f t="shared" si="563"/>
        <v>靛蓝色</v>
      </c>
    </row>
    <row r="8987" spans="1:9">
      <c r="A8987" s="6">
        <v>8986</v>
      </c>
      <c r="B8987" s="47" t="str">
        <f t="shared" si="560"/>
        <v>0000231A</v>
      </c>
      <c r="C8987" s="50" t="str">
        <f>IFERROR(VLOOKUP(B8987,总表!A:B,2,0),"-")</f>
        <v>连衣套装</v>
      </c>
      <c r="D8987" s="51" t="str">
        <f t="shared" si="561"/>
        <v>连衣套装</v>
      </c>
      <c r="E8987" s="6" t="str">
        <f>IFERROR(VLOOKUP(B8987,总表!A:D,3,0),"-")</f>
        <v>盛装和服</v>
      </c>
      <c r="F8987" s="6" t="str">
        <f t="shared" si="562"/>
        <v>盛装和服</v>
      </c>
      <c r="H8987" s="6" t="str">
        <f>IF(IFERROR(VLOOKUP(B8987,总表!A:D,4,0),"露易")=0," ",IFERROR(VLOOKUP(B8987,总表!A:D,4,0),"-"))</f>
        <v>桃红色</v>
      </c>
      <c r="I8987" s="6" t="str">
        <f t="shared" si="563"/>
        <v>桃红色</v>
      </c>
    </row>
    <row r="8988" spans="1:9">
      <c r="A8988" s="6">
        <v>8987</v>
      </c>
      <c r="B8988" s="47" t="str">
        <f t="shared" si="560"/>
        <v>0000231B</v>
      </c>
      <c r="C8988" s="50" t="str">
        <f>IFERROR(VLOOKUP(B8988,总表!A:B,2,0),"-")</f>
        <v>连衣套装</v>
      </c>
      <c r="D8988" s="51" t="str">
        <f t="shared" si="561"/>
        <v>连衣套装</v>
      </c>
      <c r="E8988" s="6" t="str">
        <f>IFERROR(VLOOKUP(B8988,总表!A:D,3,0),"-")</f>
        <v>盛装和服</v>
      </c>
      <c r="F8988" s="6" t="str">
        <f t="shared" si="562"/>
        <v>盛装和服</v>
      </c>
      <c r="H8988" s="6" t="str">
        <f>IF(IFERROR(VLOOKUP(B8988,总表!A:D,4,0),"露易")=0," ",IFERROR(VLOOKUP(B8988,总表!A:D,4,0),"-"))</f>
        <v>紫色</v>
      </c>
      <c r="I8988" s="6" t="str">
        <f t="shared" si="563"/>
        <v>紫色</v>
      </c>
    </row>
    <row r="8989" spans="1:9">
      <c r="A8989" s="6">
        <v>8988</v>
      </c>
      <c r="B8989" s="47" t="str">
        <f t="shared" si="560"/>
        <v>0000231C</v>
      </c>
      <c r="C8989" s="50" t="str">
        <f>IFERROR(VLOOKUP(B8989,总表!A:B,2,0),"-")</f>
        <v>连衣套装</v>
      </c>
      <c r="D8989" s="51" t="str">
        <f t="shared" si="561"/>
        <v>连衣套装</v>
      </c>
      <c r="E8989" s="6" t="str">
        <f>IFERROR(VLOOKUP(B8989,总表!A:D,3,0),"-")</f>
        <v>盛装和服</v>
      </c>
      <c r="F8989" s="6" t="str">
        <f t="shared" si="562"/>
        <v>盛装和服</v>
      </c>
      <c r="H8989" s="6" t="str">
        <f>IF(IFERROR(VLOOKUP(B8989,总表!A:D,4,0),"露易")=0," ",IFERROR(VLOOKUP(B8989,总表!A:D,4,0),"-"))</f>
        <v>水蓝色</v>
      </c>
      <c r="I8989" s="6" t="str">
        <f t="shared" si="563"/>
        <v>水蓝色</v>
      </c>
    </row>
    <row r="8990" spans="1:9">
      <c r="A8990" s="6">
        <v>8989</v>
      </c>
      <c r="B8990" s="47" t="str">
        <f t="shared" si="560"/>
        <v>0000231D</v>
      </c>
      <c r="C8990" s="50" t="str">
        <f>IFERROR(VLOOKUP(B8990,总表!A:B,2,0),"-")</f>
        <v>连衣套装</v>
      </c>
      <c r="D8990" s="51" t="str">
        <f t="shared" si="561"/>
        <v>连衣套装</v>
      </c>
      <c r="E8990" s="6" t="str">
        <f>IFERROR(VLOOKUP(B8990,总表!A:D,3,0),"-")</f>
        <v>盛装和服</v>
      </c>
      <c r="F8990" s="6" t="str">
        <f t="shared" si="562"/>
        <v>盛装和服</v>
      </c>
      <c r="H8990" s="6" t="str">
        <f>IF(IFERROR(VLOOKUP(B8990,总表!A:D,4,0),"露易")=0," ",IFERROR(VLOOKUP(B8990,总表!A:D,4,0),"-"))</f>
        <v>橙黄色</v>
      </c>
      <c r="I8990" s="6" t="str">
        <f t="shared" si="563"/>
        <v>橙黄色</v>
      </c>
    </row>
    <row r="8991" spans="1:9">
      <c r="A8991" s="6">
        <v>8990</v>
      </c>
      <c r="B8991" s="47" t="str">
        <f t="shared" si="560"/>
        <v>0000231E</v>
      </c>
      <c r="C8991" s="50" t="str">
        <f>IFERROR(VLOOKUP(B8991,总表!A:B,2,0),"-")</f>
        <v>连衣套装</v>
      </c>
      <c r="D8991" s="51" t="str">
        <f t="shared" si="561"/>
        <v>连衣套装</v>
      </c>
      <c r="E8991" s="6" t="str">
        <f>IFERROR(VLOOKUP(B8991,总表!A:D,3,0),"-")</f>
        <v>盛装和服</v>
      </c>
      <c r="F8991" s="6" t="str">
        <f t="shared" si="562"/>
        <v>盛装和服</v>
      </c>
      <c r="H8991" s="6" t="str">
        <f>IF(IFERROR(VLOOKUP(B8991,总表!A:D,4,0),"露易")=0," ",IFERROR(VLOOKUP(B8991,总表!A:D,4,0),"-"))</f>
        <v>葱绿色</v>
      </c>
      <c r="I8991" s="6" t="str">
        <f t="shared" si="563"/>
        <v>葱绿色</v>
      </c>
    </row>
    <row r="8992" spans="1:9">
      <c r="A8992" s="6">
        <v>8991</v>
      </c>
      <c r="B8992" s="47" t="str">
        <f t="shared" si="560"/>
        <v>0000231F</v>
      </c>
      <c r="C8992" s="50" t="str">
        <f>IFERROR(VLOOKUP(B8992,总表!A:B,2,0),"-")</f>
        <v>连衣套装</v>
      </c>
      <c r="D8992" s="51" t="str">
        <f t="shared" si="561"/>
        <v>连衣套装</v>
      </c>
      <c r="E8992" s="51" t="str">
        <f>IFERROR(VLOOKUP(B8992,总表!A:D,3,0),"-")</f>
        <v>华丽和服</v>
      </c>
      <c r="F8992" s="51" t="str">
        <f t="shared" si="562"/>
        <v>华丽和服</v>
      </c>
      <c r="H8992" s="51" t="str">
        <f>IF(IFERROR(VLOOKUP(B8992,总表!A:D,4,0),"露易")=0," ",IFERROR(VLOOKUP(B8992,总表!A:D,4,0),"-"))</f>
        <v>红色</v>
      </c>
      <c r="I8992" s="51" t="str">
        <f t="shared" si="563"/>
        <v>红色</v>
      </c>
    </row>
    <row r="8993" spans="1:9">
      <c r="A8993" s="6">
        <v>8992</v>
      </c>
      <c r="B8993" s="47" t="str">
        <f t="shared" si="560"/>
        <v>00002320</v>
      </c>
      <c r="C8993" s="50" t="str">
        <f>IFERROR(VLOOKUP(B8993,总表!A:B,2,0),"-")</f>
        <v>连衣套装</v>
      </c>
      <c r="D8993" s="51" t="str">
        <f t="shared" si="561"/>
        <v>连衣套装</v>
      </c>
      <c r="E8993" s="51" t="str">
        <f>IFERROR(VLOOKUP(B8993,总表!A:D,3,0),"-")</f>
        <v>华丽和服</v>
      </c>
      <c r="F8993" s="51" t="str">
        <f t="shared" si="562"/>
        <v>华丽和服</v>
      </c>
      <c r="H8993" s="6" t="str">
        <f>IF(IFERROR(VLOOKUP(B8993,总表!A:D,4,0),"露易")=0," ",IFERROR(VLOOKUP(B8993,总表!A:D,4,0),"-"))</f>
        <v>金色</v>
      </c>
      <c r="I8993" s="6" t="str">
        <f t="shared" si="563"/>
        <v>金色</v>
      </c>
    </row>
    <row r="8994" spans="1:9">
      <c r="A8994" s="6">
        <v>8993</v>
      </c>
      <c r="B8994" s="47" t="str">
        <f t="shared" si="560"/>
        <v>00002321</v>
      </c>
      <c r="C8994" s="50" t="str">
        <f>IFERROR(VLOOKUP(B8994,总表!A:B,2,0),"-")</f>
        <v>连衣套装</v>
      </c>
      <c r="D8994" s="51" t="str">
        <f t="shared" si="561"/>
        <v>连衣套装</v>
      </c>
      <c r="E8994" s="51" t="str">
        <f>IFERROR(VLOOKUP(B8994,总表!A:D,3,0),"-")</f>
        <v>华丽和服</v>
      </c>
      <c r="F8994" s="51" t="str">
        <f t="shared" si="562"/>
        <v>华丽和服</v>
      </c>
      <c r="H8994" s="51" t="str">
        <f>IF(IFERROR(VLOOKUP(B8994,总表!A:D,4,0),"露易")=0," ",IFERROR(VLOOKUP(B8994,总表!A:D,4,0),"-"))</f>
        <v>蓝色</v>
      </c>
      <c r="I8994" s="51" t="str">
        <f t="shared" si="563"/>
        <v>蓝色</v>
      </c>
    </row>
    <row r="8995" spans="1:9">
      <c r="A8995" s="6">
        <v>8994</v>
      </c>
      <c r="B8995" s="47" t="str">
        <f t="shared" si="560"/>
        <v>00002322</v>
      </c>
      <c r="C8995" s="50" t="str">
        <f>IFERROR(VLOOKUP(B8995,总表!A:B,2,0),"-")</f>
        <v>连衣套装</v>
      </c>
      <c r="D8995" s="51" t="str">
        <f t="shared" si="561"/>
        <v>连衣套装</v>
      </c>
      <c r="E8995" s="51" t="str">
        <f>IFERROR(VLOOKUP(B8995,总表!A:D,3,0),"-")</f>
        <v>华丽和服</v>
      </c>
      <c r="F8995" s="51" t="str">
        <f t="shared" si="562"/>
        <v>华丽和服</v>
      </c>
      <c r="H8995" s="6" t="str">
        <f>IF(IFERROR(VLOOKUP(B8995,总表!A:D,4,0),"露易")=0," ",IFERROR(VLOOKUP(B8995,总表!A:D,4,0),"-"))</f>
        <v>白色</v>
      </c>
      <c r="I8995" s="6" t="str">
        <f t="shared" si="563"/>
        <v>白色</v>
      </c>
    </row>
    <row r="8996" spans="1:9">
      <c r="A8996" s="6">
        <v>8995</v>
      </c>
      <c r="B8996" s="47" t="str">
        <f t="shared" si="560"/>
        <v>00002323</v>
      </c>
      <c r="C8996" s="50" t="str">
        <f>IFERROR(VLOOKUP(B8996,总表!A:B,2,0),"-")</f>
        <v>连衣套装</v>
      </c>
      <c r="D8996" s="51" t="str">
        <f t="shared" si="561"/>
        <v>连衣套装</v>
      </c>
      <c r="E8996" s="51" t="str">
        <f>IFERROR(VLOOKUP(B8996,总表!A:D,3,0),"-")</f>
        <v>华丽和服</v>
      </c>
      <c r="F8996" s="51" t="str">
        <f t="shared" si="562"/>
        <v>华丽和服</v>
      </c>
      <c r="H8996" s="6" t="str">
        <f>IF(IFERROR(VLOOKUP(B8996,总表!A:D,4,0),"露易")=0," ",IFERROR(VLOOKUP(B8996,总表!A:D,4,0),"-"))</f>
        <v>紫红色</v>
      </c>
      <c r="I8996" s="6" t="str">
        <f t="shared" si="563"/>
        <v>紫红色</v>
      </c>
    </row>
    <row r="8997" spans="1:9">
      <c r="A8997" s="6">
        <v>8996</v>
      </c>
      <c r="B8997" s="47" t="str">
        <f t="shared" si="560"/>
        <v>00002324</v>
      </c>
      <c r="C8997" s="50" t="str">
        <f>IFERROR(VLOOKUP(B8997,总表!A:B,2,0),"-")</f>
        <v>连衣套装</v>
      </c>
      <c r="D8997" s="51" t="str">
        <f t="shared" si="561"/>
        <v>连衣套装</v>
      </c>
      <c r="E8997" s="51" t="str">
        <f>IFERROR(VLOOKUP(B8997,总表!A:D,3,0),"-")</f>
        <v>邻家女孩和服</v>
      </c>
      <c r="F8997" s="51" t="str">
        <f t="shared" si="562"/>
        <v>邻家女孩和服</v>
      </c>
      <c r="H8997" s="51" t="str">
        <f>IF(IFERROR(VLOOKUP(B8997,总表!A:D,4,0),"露易")=0," ",IFERROR(VLOOKUP(B8997,总表!A:D,4,0),"-"))</f>
        <v>蓝色</v>
      </c>
      <c r="I8997" s="51" t="str">
        <f t="shared" si="563"/>
        <v>蓝色</v>
      </c>
    </row>
    <row r="8998" spans="1:9">
      <c r="A8998" s="6">
        <v>8997</v>
      </c>
      <c r="B8998" s="47" t="str">
        <f t="shared" si="560"/>
        <v>00002325</v>
      </c>
      <c r="C8998" s="50" t="str">
        <f>IFERROR(VLOOKUP(B8998,总表!A:B,2,0),"-")</f>
        <v>连衣套装</v>
      </c>
      <c r="D8998" s="51" t="str">
        <f t="shared" si="561"/>
        <v>连衣套装</v>
      </c>
      <c r="E8998" s="51" t="str">
        <f>IFERROR(VLOOKUP(B8998,总表!A:D,3,0),"-")</f>
        <v>邻家女孩和服</v>
      </c>
      <c r="F8998" s="51" t="str">
        <f t="shared" si="562"/>
        <v>邻家女孩和服</v>
      </c>
      <c r="H8998" s="51" t="str">
        <f>IF(IFERROR(VLOOKUP(B8998,总表!A:D,4,0),"露易")=0," ",IFERROR(VLOOKUP(B8998,总表!A:D,4,0),"-"))</f>
        <v>绿色</v>
      </c>
      <c r="I8998" s="51" t="str">
        <f t="shared" si="563"/>
        <v>绿色</v>
      </c>
    </row>
    <row r="8999" spans="1:9">
      <c r="A8999" s="6">
        <v>8998</v>
      </c>
      <c r="B8999" s="47" t="str">
        <f t="shared" si="560"/>
        <v>00002326</v>
      </c>
      <c r="C8999" s="50" t="str">
        <f>IFERROR(VLOOKUP(B8999,总表!A:B,2,0),"-")</f>
        <v>连衣套装</v>
      </c>
      <c r="D8999" s="51" t="str">
        <f t="shared" si="561"/>
        <v>连衣套装</v>
      </c>
      <c r="E8999" s="51" t="str">
        <f>IFERROR(VLOOKUP(B8999,总表!A:D,3,0),"-")</f>
        <v>邻家女孩和服</v>
      </c>
      <c r="F8999" s="51" t="str">
        <f t="shared" si="562"/>
        <v>邻家女孩和服</v>
      </c>
      <c r="H8999" s="51" t="str">
        <f>IF(IFERROR(VLOOKUP(B8999,总表!A:D,4,0),"露易")=0," ",IFERROR(VLOOKUP(B8999,总表!A:D,4,0),"-"))</f>
        <v>红色</v>
      </c>
      <c r="I8999" s="51" t="str">
        <f t="shared" si="563"/>
        <v>红色</v>
      </c>
    </row>
    <row r="9000" spans="1:9">
      <c r="A9000" s="6">
        <v>8999</v>
      </c>
      <c r="B9000" s="47" t="str">
        <f t="shared" si="560"/>
        <v>00002327</v>
      </c>
      <c r="C9000" s="50" t="str">
        <f>IFERROR(VLOOKUP(B9000,总表!A:B,2,0),"-")</f>
        <v>连衣套装</v>
      </c>
      <c r="D9000" s="51" t="str">
        <f t="shared" si="561"/>
        <v>连衣套装</v>
      </c>
      <c r="E9000" s="51" t="str">
        <f>IFERROR(VLOOKUP(B9000,总表!A:D,3,0),"-")</f>
        <v>牵牛花浴衣</v>
      </c>
      <c r="F9000" s="51" t="str">
        <f t="shared" si="562"/>
        <v>牵牛花浴衣</v>
      </c>
      <c r="H9000" s="6" t="str">
        <f>IF(IFERROR(VLOOKUP(B9000,总表!A:D,4,0),"露易")=0," ",IFERROR(VLOOKUP(B9000,总表!A:D,4,0),"-"))</f>
        <v>白色</v>
      </c>
      <c r="I9000" s="6" t="str">
        <f t="shared" si="563"/>
        <v>白色</v>
      </c>
    </row>
    <row r="9001" spans="1:9">
      <c r="A9001" s="6">
        <v>9000</v>
      </c>
      <c r="B9001" s="47" t="str">
        <f t="shared" si="560"/>
        <v>00002328</v>
      </c>
      <c r="C9001" s="50" t="str">
        <f>IFERROR(VLOOKUP(B9001,总表!A:B,2,0),"-")</f>
        <v>连衣套装</v>
      </c>
      <c r="D9001" s="51" t="str">
        <f t="shared" si="561"/>
        <v>连衣套装</v>
      </c>
      <c r="E9001" s="51" t="str">
        <f>IFERROR(VLOOKUP(B9001,总表!A:D,3,0),"-")</f>
        <v>牵牛花浴衣</v>
      </c>
      <c r="F9001" s="51" t="str">
        <f t="shared" si="562"/>
        <v>牵牛花浴衣</v>
      </c>
      <c r="H9001" s="6" t="str">
        <f>IF(IFERROR(VLOOKUP(B9001,总表!A:D,4,0),"露易")=0," ",IFERROR(VLOOKUP(B9001,总表!A:D,4,0),"-"))</f>
        <v>淡绿色</v>
      </c>
      <c r="I9001" s="6" t="str">
        <f t="shared" si="563"/>
        <v>淡绿色</v>
      </c>
    </row>
    <row r="9002" spans="1:9">
      <c r="A9002" s="6">
        <v>9001</v>
      </c>
      <c r="B9002" s="47" t="str">
        <f t="shared" si="560"/>
        <v>00002329</v>
      </c>
      <c r="C9002" s="50" t="str">
        <f>IFERROR(VLOOKUP(B9002,总表!A:B,2,0),"-")</f>
        <v>连衣套装</v>
      </c>
      <c r="D9002" s="51" t="str">
        <f t="shared" si="561"/>
        <v>连衣套装</v>
      </c>
      <c r="E9002" s="51" t="str">
        <f>IFERROR(VLOOKUP(B9002,总表!A:D,3,0),"-")</f>
        <v>牵牛花浴衣</v>
      </c>
      <c r="F9002" s="51" t="str">
        <f t="shared" si="562"/>
        <v>牵牛花浴衣</v>
      </c>
      <c r="H9002" s="51" t="str">
        <f>IF(IFERROR(VLOOKUP(B9002,总表!A:D,4,0),"露易")=0," ",IFERROR(VLOOKUP(B9002,总表!A:D,4,0),"-"))</f>
        <v>蓝紫色</v>
      </c>
      <c r="I9002" s="51" t="str">
        <f t="shared" si="563"/>
        <v>蓝紫色</v>
      </c>
    </row>
    <row r="9003" spans="1:9">
      <c r="A9003" s="6">
        <v>9002</v>
      </c>
      <c r="B9003" s="47" t="str">
        <f t="shared" si="560"/>
        <v>0000232A</v>
      </c>
      <c r="C9003" s="50" t="str">
        <f>IFERROR(VLOOKUP(B9003,总表!A:B,2,0),"-")</f>
        <v>连衣套装</v>
      </c>
      <c r="D9003" s="51" t="str">
        <f t="shared" si="561"/>
        <v>连衣套装</v>
      </c>
      <c r="E9003" s="6" t="str">
        <f>IFERROR(VLOOKUP(B9003,总表!A:D,3,0),"-")</f>
        <v>蝴蝶图案访问和服</v>
      </c>
      <c r="F9003" s="6" t="str">
        <f t="shared" si="562"/>
        <v>蝴蝶图案访问和服</v>
      </c>
      <c r="H9003" s="6" t="str">
        <f>IF(IFERROR(VLOOKUP(B9003,总表!A:D,4,0),"露易")=0," ",IFERROR(VLOOKUP(B9003,总表!A:D,4,0),"-"))</f>
        <v>靛蓝色</v>
      </c>
      <c r="I9003" s="6" t="str">
        <f t="shared" si="563"/>
        <v>靛蓝色</v>
      </c>
    </row>
    <row r="9004" spans="1:9">
      <c r="A9004" s="6">
        <v>9003</v>
      </c>
      <c r="B9004" s="47" t="str">
        <f t="shared" si="560"/>
        <v>0000232B</v>
      </c>
      <c r="C9004" s="50" t="str">
        <f>IFERROR(VLOOKUP(B9004,总表!A:B,2,0),"-")</f>
        <v>连衣套装</v>
      </c>
      <c r="D9004" s="51" t="str">
        <f t="shared" si="561"/>
        <v>连衣套装</v>
      </c>
      <c r="E9004" s="6" t="str">
        <f>IFERROR(VLOOKUP(B9004,总表!A:D,3,0),"-")</f>
        <v>蝴蝶图案访问和服</v>
      </c>
      <c r="F9004" s="6" t="str">
        <f t="shared" si="562"/>
        <v>蝴蝶图案访问和服</v>
      </c>
      <c r="H9004" s="6" t="str">
        <f>IF(IFERROR(VLOOKUP(B9004,总表!A:D,4,0),"露易")=0," ",IFERROR(VLOOKUP(B9004,总表!A:D,4,0),"-"))</f>
        <v>紫红色</v>
      </c>
      <c r="I9004" s="6" t="str">
        <f t="shared" si="563"/>
        <v>紫红色</v>
      </c>
    </row>
    <row r="9005" spans="1:9">
      <c r="A9005" s="6">
        <v>9004</v>
      </c>
      <c r="B9005" s="47" t="str">
        <f t="shared" si="560"/>
        <v>0000232C</v>
      </c>
      <c r="C9005" s="50" t="str">
        <f>IFERROR(VLOOKUP(B9005,总表!A:B,2,0),"-")</f>
        <v>连衣套装</v>
      </c>
      <c r="D9005" s="51" t="str">
        <f t="shared" si="561"/>
        <v>连衣套装</v>
      </c>
      <c r="E9005" s="6" t="str">
        <f>IFERROR(VLOOKUP(B9005,总表!A:D,3,0),"-")</f>
        <v>素色访问和服</v>
      </c>
      <c r="F9005" s="6" t="str">
        <f t="shared" si="562"/>
        <v>素色访问和服</v>
      </c>
      <c r="H9005" s="6" t="str">
        <f>IF(IFERROR(VLOOKUP(B9005,总表!A:D,4,0),"露易")=0," ",IFERROR(VLOOKUP(B9005,总表!A:D,4,0),"-"))</f>
        <v>紫藤色</v>
      </c>
      <c r="I9005" s="6" t="str">
        <f t="shared" si="563"/>
        <v>紫藤色</v>
      </c>
    </row>
    <row r="9006" spans="1:9">
      <c r="A9006" s="6">
        <v>9005</v>
      </c>
      <c r="B9006" s="47" t="str">
        <f t="shared" si="560"/>
        <v>0000232D</v>
      </c>
      <c r="C9006" s="50" t="str">
        <f>IFERROR(VLOOKUP(B9006,总表!A:B,2,0),"-")</f>
        <v>连衣套装</v>
      </c>
      <c r="D9006" s="51" t="str">
        <f t="shared" si="561"/>
        <v>连衣套装</v>
      </c>
      <c r="E9006" s="6" t="str">
        <f>IFERROR(VLOOKUP(B9006,总表!A:D,3,0),"-")</f>
        <v>素色访问和服</v>
      </c>
      <c r="F9006" s="6" t="str">
        <f t="shared" si="562"/>
        <v>素色访问和服</v>
      </c>
      <c r="H9006" s="6" t="str">
        <f>IF(IFERROR(VLOOKUP(B9006,总表!A:D,4,0),"露易")=0," ",IFERROR(VLOOKUP(B9006,总表!A:D,4,0),"-"))</f>
        <v>桃红色</v>
      </c>
      <c r="I9006" s="6" t="str">
        <f t="shared" si="563"/>
        <v>桃红色</v>
      </c>
    </row>
    <row r="9007" spans="1:9">
      <c r="A9007" s="6">
        <v>9006</v>
      </c>
      <c r="B9007" s="47" t="str">
        <f t="shared" si="560"/>
        <v>0000232E</v>
      </c>
      <c r="C9007" s="50" t="str">
        <f>IFERROR(VLOOKUP(B9007,总表!A:B,2,0),"-")</f>
        <v>连衣套装</v>
      </c>
      <c r="D9007" s="51" t="str">
        <f t="shared" si="561"/>
        <v>连衣套装</v>
      </c>
      <c r="E9007" s="6" t="str">
        <f>IFERROR(VLOOKUP(B9007,总表!A:D,3,0),"-")</f>
        <v>素色访问和服</v>
      </c>
      <c r="F9007" s="6" t="str">
        <f t="shared" si="562"/>
        <v>素色访问和服</v>
      </c>
      <c r="H9007" s="6" t="str">
        <f>IF(IFERROR(VLOOKUP(B9007,总表!A:D,4,0),"露易")=0," ",IFERROR(VLOOKUP(B9007,总表!A:D,4,0),"-"))</f>
        <v>靛蓝色</v>
      </c>
      <c r="I9007" s="6" t="str">
        <f t="shared" si="563"/>
        <v>靛蓝色</v>
      </c>
    </row>
    <row r="9008" spans="1:9">
      <c r="A9008" s="6">
        <v>9007</v>
      </c>
      <c r="B9008" s="47" t="str">
        <f t="shared" si="560"/>
        <v>0000232F</v>
      </c>
      <c r="C9008" s="50" t="str">
        <f>IFERROR(VLOOKUP(B9008,总表!A:B,2,0),"-")</f>
        <v>连衣套装</v>
      </c>
      <c r="D9008" s="51" t="str">
        <f t="shared" si="561"/>
        <v>连衣套装</v>
      </c>
      <c r="E9008" s="6" t="str">
        <f>IFERROR(VLOOKUP(B9008,总表!A:D,3,0),"-")</f>
        <v>素色访问和服</v>
      </c>
      <c r="F9008" s="6" t="str">
        <f t="shared" si="562"/>
        <v>素色访问和服</v>
      </c>
      <c r="H9008" s="6" t="str">
        <f>IF(IFERROR(VLOOKUP(B9008,总表!A:D,4,0),"露易")=0," ",IFERROR(VLOOKUP(B9008,总表!A:D,4,0),"-"))</f>
        <v>橘色</v>
      </c>
      <c r="I9008" s="6" t="str">
        <f t="shared" si="563"/>
        <v>橘色</v>
      </c>
    </row>
    <row r="9009" spans="1:9">
      <c r="A9009" s="6">
        <v>9008</v>
      </c>
      <c r="B9009" s="47" t="str">
        <f t="shared" si="560"/>
        <v>00002330</v>
      </c>
      <c r="C9009" s="50" t="str">
        <f>IFERROR(VLOOKUP(B9009,总表!A:B,2,0),"-")</f>
        <v>连衣套装</v>
      </c>
      <c r="D9009" s="51" t="str">
        <f t="shared" si="561"/>
        <v>连衣套装</v>
      </c>
      <c r="E9009" s="6" t="str">
        <f>IFERROR(VLOOKUP(B9009,总表!A:D,3,0),"-")</f>
        <v>素色访问和服</v>
      </c>
      <c r="F9009" s="6" t="str">
        <f t="shared" si="562"/>
        <v>素色访问和服</v>
      </c>
      <c r="H9009" s="6" t="str">
        <f>IF(IFERROR(VLOOKUP(B9009,总表!A:D,4,0),"露易")=0," ",IFERROR(VLOOKUP(B9009,总表!A:D,4,0),"-"))</f>
        <v>水蓝色</v>
      </c>
      <c r="I9009" s="6" t="str">
        <f t="shared" si="563"/>
        <v>水蓝色</v>
      </c>
    </row>
    <row r="9010" spans="1:9">
      <c r="A9010" s="6">
        <v>9009</v>
      </c>
      <c r="B9010" s="47" t="str">
        <f t="shared" si="560"/>
        <v>00002331</v>
      </c>
      <c r="C9010" s="50" t="str">
        <f>IFERROR(VLOOKUP(B9010,总表!A:B,2,0),"-")</f>
        <v>连衣套装</v>
      </c>
      <c r="D9010" s="51" t="str">
        <f t="shared" si="561"/>
        <v>连衣套装</v>
      </c>
      <c r="E9010" s="6" t="str">
        <f>IFERROR(VLOOKUP(B9010,总表!A:D,3,0),"-")</f>
        <v>素色访问和服</v>
      </c>
      <c r="F9010" s="6" t="str">
        <f t="shared" si="562"/>
        <v>素色访问和服</v>
      </c>
      <c r="H9010" s="6" t="str">
        <f>IF(IFERROR(VLOOKUP(B9010,总表!A:D,4,0),"露易")=0," ",IFERROR(VLOOKUP(B9010,总表!A:D,4,0),"-"))</f>
        <v>黄色</v>
      </c>
      <c r="I9010" s="6" t="str">
        <f t="shared" si="563"/>
        <v>黄色</v>
      </c>
    </row>
    <row r="9011" spans="1:9">
      <c r="A9011" s="6">
        <v>9010</v>
      </c>
      <c r="B9011" s="47" t="str">
        <f t="shared" si="560"/>
        <v>00002332</v>
      </c>
      <c r="C9011" s="50" t="str">
        <f>IFERROR(VLOOKUP(B9011,总表!A:B,2,0),"-")</f>
        <v>连衣套装</v>
      </c>
      <c r="D9011" s="51" t="str">
        <f t="shared" si="561"/>
        <v>连衣套装</v>
      </c>
      <c r="E9011" s="6" t="str">
        <f>IFERROR(VLOOKUP(B9011,总表!A:D,3,0),"-")</f>
        <v>素色访问和服</v>
      </c>
      <c r="F9011" s="6" t="str">
        <f t="shared" si="562"/>
        <v>素色访问和服</v>
      </c>
      <c r="H9011" s="6" t="str">
        <f>IF(IFERROR(VLOOKUP(B9011,总表!A:D,4,0),"露易")=0," ",IFERROR(VLOOKUP(B9011,总表!A:D,4,0),"-"))</f>
        <v>灰色</v>
      </c>
      <c r="I9011" s="6" t="str">
        <f t="shared" si="563"/>
        <v>灰色</v>
      </c>
    </row>
    <row r="9012" spans="1:9">
      <c r="A9012" s="6">
        <v>9011</v>
      </c>
      <c r="B9012" s="47" t="str">
        <f t="shared" si="560"/>
        <v>00002333</v>
      </c>
      <c r="C9012" s="50" t="str">
        <f>IFERROR(VLOOKUP(B9012,总表!A:B,2,0),"-")</f>
        <v>裤裙类</v>
      </c>
      <c r="D9012" s="51" t="str">
        <f t="shared" si="561"/>
        <v>裤裙类</v>
      </c>
      <c r="E9012" s="6" t="str">
        <f>IFERROR(VLOOKUP(B9012,总表!A:D,3,0),"-")</f>
        <v>牛仔裤</v>
      </c>
      <c r="F9012" s="6" t="str">
        <f t="shared" si="562"/>
        <v>牛仔裤</v>
      </c>
      <c r="H9012" s="6" t="str">
        <f>IF(IFERROR(VLOOKUP(B9012,总表!A:D,4,0),"露易")=0," ",IFERROR(VLOOKUP(B9012,总表!A:D,4,0),"-"))</f>
        <v>白色</v>
      </c>
      <c r="I9012" s="6" t="str">
        <f t="shared" si="563"/>
        <v>白色</v>
      </c>
    </row>
    <row r="9013" spans="1:9">
      <c r="A9013" s="6">
        <v>9012</v>
      </c>
      <c r="B9013" s="47" t="str">
        <f t="shared" si="560"/>
        <v>00002334</v>
      </c>
      <c r="C9013" s="50" t="str">
        <f>IFERROR(VLOOKUP(B9013,总表!A:B,2,0),"-")</f>
        <v>连衣套装</v>
      </c>
      <c r="D9013" s="51" t="str">
        <f t="shared" si="561"/>
        <v>连衣套装</v>
      </c>
      <c r="E9013" s="6" t="str">
        <f>IFERROR(VLOOKUP(B9013,总表!A:D,3,0),"-")</f>
        <v>背带裙</v>
      </c>
      <c r="F9013" s="6" t="str">
        <f t="shared" si="562"/>
        <v>背带裙</v>
      </c>
      <c r="H9013" s="51" t="str">
        <f>IF(IFERROR(VLOOKUP(B9013,总表!A:D,4,0),"露易")=0," ",IFERROR(VLOOKUP(B9013,总表!A:D,4,0),"-"))</f>
        <v>绿色</v>
      </c>
      <c r="I9013" s="51" t="str">
        <f t="shared" si="563"/>
        <v>绿色</v>
      </c>
    </row>
    <row r="9014" spans="1:9">
      <c r="A9014" s="6">
        <v>9013</v>
      </c>
      <c r="B9014" s="47" t="str">
        <f t="shared" si="560"/>
        <v>00002335</v>
      </c>
      <c r="C9014" s="50" t="str">
        <f>IFERROR(VLOOKUP(B9014,总表!A:B,2,0),"-")</f>
        <v>裤裙类</v>
      </c>
      <c r="D9014" s="51" t="str">
        <f t="shared" si="561"/>
        <v>裤裙类</v>
      </c>
      <c r="E9014" s="6" t="str">
        <f>IFERROR(VLOOKUP(B9014,总表!A:D,3,0),"-")</f>
        <v>卡其裤</v>
      </c>
      <c r="F9014" s="6" t="str">
        <f t="shared" si="562"/>
        <v>卡其裤</v>
      </c>
      <c r="H9014" s="51" t="str">
        <f>IF(IFERROR(VLOOKUP(B9014,总表!A:D,4,0),"露易")=0," ",IFERROR(VLOOKUP(B9014,总表!A:D,4,0),"-"))</f>
        <v>红色</v>
      </c>
      <c r="I9014" s="51" t="str">
        <f t="shared" si="563"/>
        <v>红色</v>
      </c>
    </row>
    <row r="9015" spans="1:9">
      <c r="A9015" s="6">
        <v>9014</v>
      </c>
      <c r="B9015" s="47" t="str">
        <f t="shared" si="560"/>
        <v>00002336</v>
      </c>
      <c r="C9015" s="50" t="str">
        <f>IFERROR(VLOOKUP(B9015,总表!A:B,2,0),"-")</f>
        <v>裤裙类</v>
      </c>
      <c r="D9015" s="51" t="str">
        <f t="shared" si="561"/>
        <v>裤裙类</v>
      </c>
      <c r="E9015" s="6" t="str">
        <f>IFERROR(VLOOKUP(B9015,总表!A:D,3,0),"-")</f>
        <v>卡其裤</v>
      </c>
      <c r="F9015" s="6" t="str">
        <f t="shared" si="562"/>
        <v>卡其裤</v>
      </c>
      <c r="H9015" s="51" t="str">
        <f>IF(IFERROR(VLOOKUP(B9015,总表!A:D,4,0),"露易")=0," ",IFERROR(VLOOKUP(B9015,总表!A:D,4,0),"-"))</f>
        <v>蓝色</v>
      </c>
      <c r="I9015" s="51" t="str">
        <f t="shared" si="563"/>
        <v>蓝色</v>
      </c>
    </row>
    <row r="9016" spans="1:9">
      <c r="A9016" s="6">
        <v>9015</v>
      </c>
      <c r="B9016" s="47" t="str">
        <f t="shared" si="560"/>
        <v>00002337</v>
      </c>
      <c r="C9016" s="50" t="str">
        <f>IFERROR(VLOOKUP(B9016,总表!A:B,2,0),"-")</f>
        <v>裤裙类</v>
      </c>
      <c r="D9016" s="51" t="str">
        <f t="shared" si="561"/>
        <v>裤裙类</v>
      </c>
      <c r="E9016" s="6" t="str">
        <f>IFERROR(VLOOKUP(B9016,总表!A:D,3,0),"-")</f>
        <v>卡其裤</v>
      </c>
      <c r="F9016" s="6" t="str">
        <f t="shared" si="562"/>
        <v>卡其裤</v>
      </c>
      <c r="H9016" s="6" t="str">
        <f>IF(IFERROR(VLOOKUP(B9016,总表!A:D,4,0),"露易")=0," ",IFERROR(VLOOKUP(B9016,总表!A:D,4,0),"-"))</f>
        <v>黄色</v>
      </c>
      <c r="I9016" s="6" t="str">
        <f t="shared" si="563"/>
        <v>黄色</v>
      </c>
    </row>
    <row r="9017" spans="1:9">
      <c r="A9017" s="6">
        <v>9016</v>
      </c>
      <c r="B9017" s="47" t="str">
        <f t="shared" si="560"/>
        <v>00002338</v>
      </c>
      <c r="C9017" s="50" t="str">
        <f>IFERROR(VLOOKUP(B9017,总表!A:B,2,0),"-")</f>
        <v>连衣套装</v>
      </c>
      <c r="D9017" s="51" t="str">
        <f t="shared" si="561"/>
        <v>连衣套装</v>
      </c>
      <c r="E9017" s="6" t="str">
        <f>IFERROR(VLOOKUP(B9017,总表!A:D,3,0),"-")</f>
        <v>端庄洋装</v>
      </c>
      <c r="F9017" s="6" t="str">
        <f t="shared" si="562"/>
        <v>端庄洋装</v>
      </c>
      <c r="H9017" s="6" t="str">
        <f>IF(IFERROR(VLOOKUP(B9017,总表!A:D,4,0),"露易")=0," ",IFERROR(VLOOKUP(B9017,总表!A:D,4,0),"-"))</f>
        <v>灰色</v>
      </c>
      <c r="I9017" s="6" t="str">
        <f t="shared" si="563"/>
        <v>灰色</v>
      </c>
    </row>
    <row r="9018" spans="1:9">
      <c r="A9018" s="6">
        <v>9017</v>
      </c>
      <c r="B9018" s="47" t="str">
        <f t="shared" si="560"/>
        <v>00002339</v>
      </c>
      <c r="C9018" s="50" t="str">
        <f>IFERROR(VLOOKUP(B9018,总表!A:B,2,0),"-")</f>
        <v>连衣套装</v>
      </c>
      <c r="D9018" s="51" t="str">
        <f t="shared" si="561"/>
        <v>连衣套装</v>
      </c>
      <c r="E9018" s="6" t="str">
        <f>IFERROR(VLOOKUP(B9018,总表!A:D,3,0),"-")</f>
        <v>端庄洋装</v>
      </c>
      <c r="F9018" s="6" t="str">
        <f t="shared" si="562"/>
        <v>端庄洋装</v>
      </c>
      <c r="H9018" s="51" t="str">
        <f>IF(IFERROR(VLOOKUP(B9018,总表!A:D,4,0),"露易")=0," ",IFERROR(VLOOKUP(B9018,总表!A:D,4,0),"-"))</f>
        <v>红色</v>
      </c>
      <c r="I9018" s="51" t="str">
        <f t="shared" si="563"/>
        <v>红色</v>
      </c>
    </row>
    <row r="9019" spans="1:9">
      <c r="A9019" s="6">
        <v>9018</v>
      </c>
      <c r="B9019" s="47" t="str">
        <f t="shared" si="560"/>
        <v>0000233A</v>
      </c>
      <c r="C9019" s="50" t="str">
        <f>IFERROR(VLOOKUP(B9019,总表!A:B,2,0),"-")</f>
        <v>连衣套装</v>
      </c>
      <c r="D9019" s="51" t="str">
        <f t="shared" si="561"/>
        <v>连衣套装</v>
      </c>
      <c r="E9019" s="6" t="str">
        <f>IFERROR(VLOOKUP(B9019,总表!A:D,3,0),"-")</f>
        <v>气质套装</v>
      </c>
      <c r="F9019" s="6" t="str">
        <f t="shared" si="562"/>
        <v>气质套装</v>
      </c>
      <c r="H9019" s="6" t="str">
        <f>IF(IFERROR(VLOOKUP(B9019,总表!A:D,4,0),"露易")=0," ",IFERROR(VLOOKUP(B9019,总表!A:D,4,0),"-"))</f>
        <v>灰色</v>
      </c>
      <c r="I9019" s="6" t="str">
        <f t="shared" si="563"/>
        <v>灰色</v>
      </c>
    </row>
    <row r="9020" spans="1:9">
      <c r="A9020" s="6">
        <v>9019</v>
      </c>
      <c r="B9020" s="47" t="str">
        <f t="shared" si="560"/>
        <v>0000233B</v>
      </c>
      <c r="C9020" s="50" t="str">
        <f>IFERROR(VLOOKUP(B9020,总表!A:B,2,0),"-")</f>
        <v>连衣套装</v>
      </c>
      <c r="D9020" s="51" t="str">
        <f t="shared" si="561"/>
        <v>连衣套装</v>
      </c>
      <c r="E9020" s="6" t="str">
        <f>IFERROR(VLOOKUP(B9020,总表!A:D,3,0),"-")</f>
        <v>气质套装</v>
      </c>
      <c r="F9020" s="6" t="str">
        <f t="shared" si="562"/>
        <v>气质套装</v>
      </c>
      <c r="H9020" s="6" t="str">
        <f>IF(IFERROR(VLOOKUP(B9020,总表!A:D,4,0),"露易")=0," ",IFERROR(VLOOKUP(B9020,总表!A:D,4,0),"-"))</f>
        <v>粉红</v>
      </c>
      <c r="I9020" s="6" t="str">
        <f t="shared" si="563"/>
        <v>粉红</v>
      </c>
    </row>
    <row r="9021" spans="1:9">
      <c r="A9021" s="6">
        <v>9020</v>
      </c>
      <c r="B9021" s="47" t="str">
        <f t="shared" si="560"/>
        <v>0000233C</v>
      </c>
      <c r="C9021" s="50" t="str">
        <f>IFERROR(VLOOKUP(B9021,总表!A:B,2,0),"-")</f>
        <v>连衣套装</v>
      </c>
      <c r="D9021" s="51" t="str">
        <f t="shared" si="561"/>
        <v>连衣套装</v>
      </c>
      <c r="E9021" s="6" t="str">
        <f>IFERROR(VLOOKUP(B9021,总表!A:D,3,0),"-")</f>
        <v>千鸟格纹连身裙</v>
      </c>
      <c r="F9021" s="6" t="str">
        <f t="shared" si="562"/>
        <v>千鸟格纹连身裙</v>
      </c>
      <c r="H9021" s="6" t="str">
        <f>IF(IFERROR(VLOOKUP(B9021,总表!A:D,4,0),"露易")=0," ",IFERROR(VLOOKUP(B9021,总表!A:D,4,0),"-"))</f>
        <v>灰色</v>
      </c>
      <c r="I9021" s="6" t="str">
        <f t="shared" si="563"/>
        <v>灰色</v>
      </c>
    </row>
    <row r="9022" spans="1:9">
      <c r="A9022" s="6">
        <v>9021</v>
      </c>
      <c r="B9022" s="47" t="str">
        <f t="shared" si="560"/>
        <v>0000233D</v>
      </c>
      <c r="C9022" s="50" t="str">
        <f>IFERROR(VLOOKUP(B9022,总表!A:B,2,0),"-")</f>
        <v>连衣套装</v>
      </c>
      <c r="D9022" s="51" t="str">
        <f t="shared" si="561"/>
        <v>连衣套装</v>
      </c>
      <c r="E9022" s="6" t="str">
        <f>IFERROR(VLOOKUP(B9022,总表!A:D,3,0),"-")</f>
        <v>千鸟格纹连身裙</v>
      </c>
      <c r="F9022" s="6" t="str">
        <f t="shared" si="562"/>
        <v>千鸟格纹连身裙</v>
      </c>
      <c r="H9022" s="51" t="str">
        <f>IF(IFERROR(VLOOKUP(B9022,总表!A:D,4,0),"露易")=0," ",IFERROR(VLOOKUP(B9022,总表!A:D,4,0),"-"))</f>
        <v>绿色</v>
      </c>
      <c r="I9022" s="51" t="str">
        <f t="shared" si="563"/>
        <v>绿色</v>
      </c>
    </row>
    <row r="9023" spans="1:9">
      <c r="A9023" s="6">
        <v>9022</v>
      </c>
      <c r="B9023" s="47" t="str">
        <f t="shared" si="560"/>
        <v>0000233E</v>
      </c>
      <c r="C9023" s="50" t="str">
        <f>IFERROR(VLOOKUP(B9023,总表!A:B,2,0),"-")</f>
        <v>连衣套装</v>
      </c>
      <c r="D9023" s="51" t="str">
        <f t="shared" si="561"/>
        <v>连衣套装</v>
      </c>
      <c r="E9023" s="6" t="str">
        <f>IFERROR(VLOOKUP(B9023,总表!A:D,3,0),"-")</f>
        <v>交叉背带裙</v>
      </c>
      <c r="F9023" s="6" t="str">
        <f t="shared" si="562"/>
        <v>交叉背带裙</v>
      </c>
      <c r="H9023" s="6" t="str">
        <f>IF(IFERROR(VLOOKUP(B9023,总表!A:D,4,0),"露易")=0," ",IFERROR(VLOOKUP(B9023,总表!A:D,4,0),"-"))</f>
        <v>橘色</v>
      </c>
      <c r="I9023" s="6" t="str">
        <f t="shared" si="563"/>
        <v>橘色</v>
      </c>
    </row>
    <row r="9024" spans="1:9">
      <c r="A9024" s="6">
        <v>9023</v>
      </c>
      <c r="B9024" s="47" t="str">
        <f t="shared" si="560"/>
        <v>0000233F</v>
      </c>
      <c r="C9024" s="50" t="str">
        <f>IFERROR(VLOOKUP(B9024,总表!A:B,2,0),"-")</f>
        <v>连衣套装</v>
      </c>
      <c r="D9024" s="51" t="str">
        <f t="shared" si="561"/>
        <v>连衣套装</v>
      </c>
      <c r="E9024" s="6" t="str">
        <f>IFERROR(VLOOKUP(B9024,总表!A:D,3,0),"-")</f>
        <v>交叉背带裙</v>
      </c>
      <c r="F9024" s="6" t="str">
        <f t="shared" si="562"/>
        <v>交叉背带裙</v>
      </c>
      <c r="H9024" s="6" t="str">
        <f>IF(IFERROR(VLOOKUP(B9024,总表!A:D,4,0),"露易")=0," ",IFERROR(VLOOKUP(B9024,总表!A:D,4,0),"-"))</f>
        <v>粉红</v>
      </c>
      <c r="I9024" s="6" t="str">
        <f t="shared" si="563"/>
        <v>粉红</v>
      </c>
    </row>
    <row r="9025" spans="1:9">
      <c r="A9025" s="6">
        <v>9024</v>
      </c>
      <c r="B9025" s="47" t="str">
        <f t="shared" si="560"/>
        <v>00002340</v>
      </c>
      <c r="C9025" s="50" t="str">
        <f>IFERROR(VLOOKUP(B9025,总表!A:B,2,0),"-")</f>
        <v>连衣套装</v>
      </c>
      <c r="D9025" s="51" t="str">
        <f t="shared" si="561"/>
        <v>连衣套装</v>
      </c>
      <c r="E9025" s="6" t="str">
        <f>IFERROR(VLOOKUP(B9025,总表!A:D,3,0),"-")</f>
        <v>交叉背带裙</v>
      </c>
      <c r="F9025" s="6" t="str">
        <f t="shared" si="562"/>
        <v>交叉背带裙</v>
      </c>
      <c r="H9025" s="51" t="str">
        <f>IF(IFERROR(VLOOKUP(B9025,总表!A:D,4,0),"露易")=0," ",IFERROR(VLOOKUP(B9025,总表!A:D,4,0),"-"))</f>
        <v>蓝色</v>
      </c>
      <c r="I9025" s="51" t="str">
        <f t="shared" si="563"/>
        <v>蓝色</v>
      </c>
    </row>
    <row r="9026" spans="1:9">
      <c r="A9026" s="6">
        <v>9025</v>
      </c>
      <c r="B9026" s="47" t="str">
        <f t="shared" ref="B9026:B9089" si="564">DEC2HEX(ROW(A9025),8)</f>
        <v>00002341</v>
      </c>
      <c r="C9026" s="50" t="str">
        <f>IFERROR(VLOOKUP(B9026,总表!A:B,2,0),"-")</f>
        <v>连衣套装</v>
      </c>
      <c r="D9026" s="51" t="str">
        <f t="shared" ref="D9026:D9089" si="565">C9026</f>
        <v>连衣套装</v>
      </c>
      <c r="E9026" s="6" t="str">
        <f>IFERROR(VLOOKUP(B9026,总表!A:D,3,0),"-")</f>
        <v>交叉背带裙</v>
      </c>
      <c r="F9026" s="6" t="str">
        <f t="shared" ref="F9026:F9089" si="566">E9026</f>
        <v>交叉背带裙</v>
      </c>
      <c r="H9026" s="6" t="str">
        <f>IF(IFERROR(VLOOKUP(B9026,总表!A:D,4,0),"露易")=0," ",IFERROR(VLOOKUP(B9026,总表!A:D,4,0),"-"))</f>
        <v>灰色</v>
      </c>
      <c r="I9026" s="6" t="str">
        <f t="shared" ref="I9026:I9089" si="567">H9026</f>
        <v>灰色</v>
      </c>
    </row>
    <row r="9027" spans="1:9">
      <c r="A9027" s="6">
        <v>9026</v>
      </c>
      <c r="B9027" s="47" t="str">
        <f t="shared" si="564"/>
        <v>00002342</v>
      </c>
      <c r="C9027" s="50" t="str">
        <f>IFERROR(VLOOKUP(B9027,总表!A:B,2,0),"-")</f>
        <v>连衣套装</v>
      </c>
      <c r="D9027" s="51" t="str">
        <f t="shared" si="565"/>
        <v>连衣套装</v>
      </c>
      <c r="E9027" s="51" t="str">
        <f>IFERROR(VLOOKUP(B9027,总表!A:D,3,0),"-")</f>
        <v>马甲连身裙</v>
      </c>
      <c r="F9027" s="51" t="str">
        <f t="shared" si="566"/>
        <v>马甲连身裙</v>
      </c>
      <c r="H9027" s="6" t="str">
        <f>IF(IFERROR(VLOOKUP(B9027,总表!A:D,4,0),"露易")=0," ",IFERROR(VLOOKUP(B9027,总表!A:D,4,0),"-"))</f>
        <v>孔雀蓝</v>
      </c>
      <c r="I9027" s="6" t="str">
        <f t="shared" si="567"/>
        <v>孔雀蓝</v>
      </c>
    </row>
    <row r="9028" spans="1:9">
      <c r="A9028" s="6">
        <v>9027</v>
      </c>
      <c r="B9028" s="47" t="str">
        <f t="shared" si="564"/>
        <v>00002343</v>
      </c>
      <c r="C9028" s="50" t="str">
        <f>IFERROR(VLOOKUP(B9028,总表!A:B,2,0),"-")</f>
        <v>连衣套装</v>
      </c>
      <c r="D9028" s="51" t="str">
        <f t="shared" si="565"/>
        <v>连衣套装</v>
      </c>
      <c r="E9028" s="51" t="str">
        <f>IFERROR(VLOOKUP(B9028,总表!A:D,3,0),"-")</f>
        <v>马甲连身裙</v>
      </c>
      <c r="F9028" s="51" t="str">
        <f t="shared" si="566"/>
        <v>马甲连身裙</v>
      </c>
      <c r="H9028" s="6" t="str">
        <f>IF(IFERROR(VLOOKUP(B9028,总表!A:D,4,0),"露易")=0," ",IFERROR(VLOOKUP(B9028,总表!A:D,4,0),"-"))</f>
        <v>米色</v>
      </c>
      <c r="I9028" s="6" t="str">
        <f t="shared" si="567"/>
        <v>米色</v>
      </c>
    </row>
    <row r="9029" spans="1:9">
      <c r="A9029" s="6">
        <v>9028</v>
      </c>
      <c r="B9029" s="47" t="str">
        <f t="shared" si="564"/>
        <v>00002344</v>
      </c>
      <c r="C9029" s="50" t="str">
        <f>IFERROR(VLOOKUP(B9029,总表!A:B,2,0),"-")</f>
        <v>连衣套装</v>
      </c>
      <c r="D9029" s="51" t="str">
        <f t="shared" si="565"/>
        <v>连衣套装</v>
      </c>
      <c r="E9029" s="51" t="str">
        <f>IFERROR(VLOOKUP(B9029,总表!A:D,3,0),"-")</f>
        <v>马甲连身裙</v>
      </c>
      <c r="F9029" s="51" t="str">
        <f t="shared" si="566"/>
        <v>马甲连身裙</v>
      </c>
      <c r="H9029" s="6" t="str">
        <f>IF(IFERROR(VLOOKUP(B9029,总表!A:D,4,0),"露易")=0," ",IFERROR(VLOOKUP(B9029,总表!A:D,4,0),"-"))</f>
        <v>浅咖啡色</v>
      </c>
      <c r="I9029" s="6" t="str">
        <f t="shared" si="567"/>
        <v>浅咖啡色</v>
      </c>
    </row>
    <row r="9030" spans="1:9">
      <c r="A9030" s="6">
        <v>9029</v>
      </c>
      <c r="B9030" s="47" t="str">
        <f t="shared" si="564"/>
        <v>00002345</v>
      </c>
      <c r="C9030" s="50" t="str">
        <f>IFERROR(VLOOKUP(B9030,总表!A:B,2,0),"-")</f>
        <v>连衣套装</v>
      </c>
      <c r="D9030" s="51" t="str">
        <f t="shared" si="565"/>
        <v>连衣套装</v>
      </c>
      <c r="E9030" s="51" t="str">
        <f>IFERROR(VLOOKUP(B9030,总表!A:D,3,0),"-")</f>
        <v>马甲连身裙</v>
      </c>
      <c r="F9030" s="51" t="str">
        <f t="shared" si="566"/>
        <v>马甲连身裙</v>
      </c>
      <c r="H9030" s="6" t="str">
        <f>IF(IFERROR(VLOOKUP(B9030,总表!A:D,4,0),"露易")=0," ",IFERROR(VLOOKUP(B9030,总表!A:D,4,0),"-"))</f>
        <v>青苔绿</v>
      </c>
      <c r="I9030" s="6" t="str">
        <f t="shared" si="567"/>
        <v>青苔绿</v>
      </c>
    </row>
    <row r="9031" spans="1:9">
      <c r="A9031" s="6">
        <v>9030</v>
      </c>
      <c r="B9031" s="47" t="str">
        <f t="shared" si="564"/>
        <v>00002346</v>
      </c>
      <c r="C9031" s="50" t="str">
        <f>IFERROR(VLOOKUP(B9031,总表!A:B,2,0),"-")</f>
        <v>连衣套装</v>
      </c>
      <c r="D9031" s="51" t="str">
        <f t="shared" si="565"/>
        <v>连衣套装</v>
      </c>
      <c r="E9031" s="51" t="str">
        <f>IFERROR(VLOOKUP(B9031,总表!A:D,3,0),"-")</f>
        <v>职业装</v>
      </c>
      <c r="F9031" s="51" t="str">
        <f t="shared" si="566"/>
        <v>职业装</v>
      </c>
      <c r="H9031" s="6" t="str">
        <f>IF(IFERROR(VLOOKUP(B9031,总表!A:D,4,0),"露易")=0," ",IFERROR(VLOOKUP(B9031,总表!A:D,4,0),"-"))</f>
        <v>粉红</v>
      </c>
      <c r="I9031" s="6" t="str">
        <f t="shared" si="567"/>
        <v>粉红</v>
      </c>
    </row>
    <row r="9032" spans="1:9">
      <c r="A9032" s="6">
        <v>9031</v>
      </c>
      <c r="B9032" s="47" t="str">
        <f t="shared" si="564"/>
        <v>00002347</v>
      </c>
      <c r="C9032" s="50" t="str">
        <f>IFERROR(VLOOKUP(B9032,总表!A:B,2,0),"-")</f>
        <v>连衣套装</v>
      </c>
      <c r="D9032" s="51" t="str">
        <f t="shared" si="565"/>
        <v>连衣套装</v>
      </c>
      <c r="E9032" s="51" t="str">
        <f>IFERROR(VLOOKUP(B9032,总表!A:D,3,0),"-")</f>
        <v>职业装</v>
      </c>
      <c r="F9032" s="51" t="str">
        <f t="shared" si="566"/>
        <v>职业装</v>
      </c>
      <c r="H9032" s="6" t="str">
        <f>IF(IFERROR(VLOOKUP(B9032,总表!A:D,4,0),"露易")=0," ",IFERROR(VLOOKUP(B9032,总表!A:D,4,0),"-"))</f>
        <v>灰色</v>
      </c>
      <c r="I9032" s="6" t="str">
        <f t="shared" si="567"/>
        <v>灰色</v>
      </c>
    </row>
    <row r="9033" spans="1:9">
      <c r="A9033" s="6">
        <v>9032</v>
      </c>
      <c r="B9033" s="47" t="str">
        <f t="shared" si="564"/>
        <v>00002348</v>
      </c>
      <c r="C9033" s="47" t="str">
        <f>IFERROR(VLOOKUP(B9033,总表!A:B,2,0),"-")</f>
        <v>上衣</v>
      </c>
      <c r="D9033" s="6" t="str">
        <f t="shared" si="565"/>
        <v>上衣</v>
      </c>
      <c r="E9033" s="6" t="str">
        <f>IFERROR(VLOOKUP(B9033,总表!A:D,3,0),"-")</f>
        <v>格纹细肩带背心</v>
      </c>
      <c r="F9033" s="6" t="str">
        <f t="shared" si="566"/>
        <v>格纹细肩带背心</v>
      </c>
      <c r="H9033" s="6" t="str">
        <f>IF(IFERROR(VLOOKUP(B9033,总表!A:D,4,0),"露易")=0," ",IFERROR(VLOOKUP(B9033,总表!A:D,4,0),"-"))</f>
        <v>米色</v>
      </c>
      <c r="I9033" s="6" t="str">
        <f t="shared" si="567"/>
        <v>米色</v>
      </c>
    </row>
    <row r="9034" spans="1:9">
      <c r="A9034" s="6">
        <v>9033</v>
      </c>
      <c r="B9034" s="47" t="str">
        <f t="shared" si="564"/>
        <v>00002349</v>
      </c>
      <c r="C9034" s="47" t="str">
        <f>IFERROR(VLOOKUP(B9034,总表!A:B,2,0),"-")</f>
        <v>上衣</v>
      </c>
      <c r="D9034" s="6" t="str">
        <f t="shared" si="565"/>
        <v>上衣</v>
      </c>
      <c r="E9034" s="6" t="str">
        <f>IFERROR(VLOOKUP(B9034,总表!A:D,3,0),"-")</f>
        <v>格纹细肩带背心</v>
      </c>
      <c r="F9034" s="6" t="str">
        <f t="shared" si="566"/>
        <v>格纹细肩带背心</v>
      </c>
      <c r="H9034" s="51" t="str">
        <f>IF(IFERROR(VLOOKUP(B9034,总表!A:D,4,0),"露易")=0," ",IFERROR(VLOOKUP(B9034,总表!A:D,4,0),"-"))</f>
        <v>绿色</v>
      </c>
      <c r="I9034" s="51" t="str">
        <f t="shared" si="567"/>
        <v>绿色</v>
      </c>
    </row>
    <row r="9035" spans="1:9">
      <c r="A9035" s="6">
        <v>9034</v>
      </c>
      <c r="B9035" s="47" t="str">
        <f t="shared" si="564"/>
        <v>0000234A</v>
      </c>
      <c r="C9035" s="47" t="str">
        <f>IFERROR(VLOOKUP(B9035,总表!A:B,2,0),"-")</f>
        <v>上衣</v>
      </c>
      <c r="D9035" s="6" t="str">
        <f t="shared" si="565"/>
        <v>上衣</v>
      </c>
      <c r="E9035" s="6" t="str">
        <f>IFERROR(VLOOKUP(B9035,总表!A:D,3,0),"-")</f>
        <v>格纹细肩带背心</v>
      </c>
      <c r="F9035" s="6" t="str">
        <f t="shared" si="566"/>
        <v>格纹细肩带背心</v>
      </c>
      <c r="H9035" s="6" t="str">
        <f>IF(IFERROR(VLOOKUP(B9035,总表!A:D,4,0),"露易")=0," ",IFERROR(VLOOKUP(B9035,总表!A:D,4,0),"-"))</f>
        <v>粉红</v>
      </c>
      <c r="I9035" s="6" t="str">
        <f t="shared" si="567"/>
        <v>粉红</v>
      </c>
    </row>
    <row r="9036" spans="1:9">
      <c r="A9036" s="6">
        <v>9035</v>
      </c>
      <c r="B9036" s="47" t="str">
        <f t="shared" si="564"/>
        <v>0000234B</v>
      </c>
      <c r="C9036" s="47" t="str">
        <f>IFERROR(VLOOKUP(B9036,总表!A:B,2,0),"-")</f>
        <v>上衣</v>
      </c>
      <c r="D9036" s="6" t="str">
        <f t="shared" si="565"/>
        <v>上衣</v>
      </c>
      <c r="E9036" s="6" t="str">
        <f>IFERROR(VLOOKUP(B9036,总表!A:D,3,0),"-")</f>
        <v>格纹细肩带背心</v>
      </c>
      <c r="F9036" s="6" t="str">
        <f t="shared" si="566"/>
        <v>格纹细肩带背心</v>
      </c>
      <c r="H9036" s="51" t="str">
        <f>IF(IFERROR(VLOOKUP(B9036,总表!A:D,4,0),"露易")=0," ",IFERROR(VLOOKUP(B9036,总表!A:D,4,0),"-"))</f>
        <v>蓝色</v>
      </c>
      <c r="I9036" s="51" t="str">
        <f t="shared" si="567"/>
        <v>蓝色</v>
      </c>
    </row>
    <row r="9037" spans="1:9">
      <c r="A9037" s="6">
        <v>9036</v>
      </c>
      <c r="B9037" s="47" t="str">
        <f t="shared" si="564"/>
        <v>0000234C</v>
      </c>
      <c r="C9037" s="47" t="str">
        <f>IFERROR(VLOOKUP(B9037,总表!A:B,2,0),"-")</f>
        <v>上衣</v>
      </c>
      <c r="D9037" s="6" t="str">
        <f t="shared" si="565"/>
        <v>上衣</v>
      </c>
      <c r="E9037" s="6" t="str">
        <f>IFERROR(VLOOKUP(B9037,总表!A:D,3,0),"-")</f>
        <v>朴素针织衫</v>
      </c>
      <c r="F9037" s="6" t="str">
        <f t="shared" si="566"/>
        <v>朴素针织衫</v>
      </c>
      <c r="H9037" s="6" t="str">
        <f>IF(IFERROR(VLOOKUP(B9037,总表!A:D,4,0),"露易")=0," ",IFERROR(VLOOKUP(B9037,总表!A:D,4,0),"-"))</f>
        <v>棕色</v>
      </c>
      <c r="I9037" s="6" t="str">
        <f t="shared" si="567"/>
        <v>棕色</v>
      </c>
    </row>
    <row r="9038" spans="1:9">
      <c r="A9038" s="6">
        <v>9037</v>
      </c>
      <c r="B9038" s="47" t="str">
        <f t="shared" si="564"/>
        <v>0000234D</v>
      </c>
      <c r="C9038" s="47" t="str">
        <f>IFERROR(VLOOKUP(B9038,总表!A:B,2,0),"-")</f>
        <v>上衣</v>
      </c>
      <c r="D9038" s="6" t="str">
        <f t="shared" si="565"/>
        <v>上衣</v>
      </c>
      <c r="E9038" s="6" t="str">
        <f>IFERROR(VLOOKUP(B9038,总表!A:D,3,0),"-")</f>
        <v>朴素针织衫</v>
      </c>
      <c r="F9038" s="6" t="str">
        <f t="shared" si="566"/>
        <v>朴素针织衫</v>
      </c>
      <c r="H9038" s="51" t="str">
        <f>IF(IFERROR(VLOOKUP(B9038,总表!A:D,4,0),"露易")=0," ",IFERROR(VLOOKUP(B9038,总表!A:D,4,0),"-"))</f>
        <v>绿色</v>
      </c>
      <c r="I9038" s="51" t="str">
        <f t="shared" si="567"/>
        <v>绿色</v>
      </c>
    </row>
    <row r="9039" spans="1:9">
      <c r="A9039" s="6">
        <v>9038</v>
      </c>
      <c r="B9039" s="47" t="str">
        <f t="shared" si="564"/>
        <v>0000234E</v>
      </c>
      <c r="C9039" s="47" t="str">
        <f>IFERROR(VLOOKUP(B9039,总表!A:B,2,0),"-")</f>
        <v>上衣</v>
      </c>
      <c r="D9039" s="6" t="str">
        <f t="shared" si="565"/>
        <v>上衣</v>
      </c>
      <c r="E9039" s="6" t="str">
        <f>IFERROR(VLOOKUP(B9039,总表!A:D,3,0),"-")</f>
        <v>朴素针织衫</v>
      </c>
      <c r="F9039" s="6" t="str">
        <f t="shared" si="566"/>
        <v>朴素针织衫</v>
      </c>
      <c r="H9039" s="51" t="str">
        <f>IF(IFERROR(VLOOKUP(B9039,总表!A:D,4,0),"露易")=0," ",IFERROR(VLOOKUP(B9039,总表!A:D,4,0),"-"))</f>
        <v>蓝色</v>
      </c>
      <c r="I9039" s="51" t="str">
        <f t="shared" si="567"/>
        <v>蓝色</v>
      </c>
    </row>
    <row r="9040" spans="1:9">
      <c r="A9040" s="6">
        <v>9039</v>
      </c>
      <c r="B9040" s="47" t="str">
        <f t="shared" si="564"/>
        <v>0000234F</v>
      </c>
      <c r="C9040" s="50" t="str">
        <f>IFERROR(VLOOKUP(B9040,总表!A:B,2,0),"-")</f>
        <v>连衣套装</v>
      </c>
      <c r="D9040" s="51" t="str">
        <f t="shared" si="565"/>
        <v>连衣套装</v>
      </c>
      <c r="E9040" s="51" t="str">
        <f>IFERROR(VLOOKUP(B9040,总表!A:D,3,0),"-")</f>
        <v>连身裤</v>
      </c>
      <c r="F9040" s="51" t="str">
        <f t="shared" si="566"/>
        <v>连身裤</v>
      </c>
      <c r="H9040" s="6" t="str">
        <f>IF(IFERROR(VLOOKUP(B9040,总表!A:D,4,0),"露易")=0," ",IFERROR(VLOOKUP(B9040,总表!A:D,4,0),"-"))</f>
        <v>灰色</v>
      </c>
      <c r="I9040" s="6" t="str">
        <f t="shared" si="567"/>
        <v>灰色</v>
      </c>
    </row>
    <row r="9041" spans="1:9">
      <c r="A9041" s="6">
        <v>9040</v>
      </c>
      <c r="B9041" s="47" t="str">
        <f t="shared" si="564"/>
        <v>00002350</v>
      </c>
      <c r="C9041" s="50" t="str">
        <f>IFERROR(VLOOKUP(B9041,总表!A:B,2,0),"-")</f>
        <v>连衣套装</v>
      </c>
      <c r="D9041" s="51" t="str">
        <f t="shared" si="565"/>
        <v>连衣套装</v>
      </c>
      <c r="E9041" s="51" t="str">
        <f>IFERROR(VLOOKUP(B9041,总表!A:D,3,0),"-")</f>
        <v>连身裤</v>
      </c>
      <c r="F9041" s="51" t="str">
        <f t="shared" si="566"/>
        <v>连身裤</v>
      </c>
      <c r="H9041" s="6" t="str">
        <f>IF(IFERROR(VLOOKUP(B9041,总表!A:D,4,0),"露易")=0," ",IFERROR(VLOOKUP(B9041,总表!A:D,4,0),"-"))</f>
        <v>米色</v>
      </c>
      <c r="I9041" s="6" t="str">
        <f t="shared" si="567"/>
        <v>米色</v>
      </c>
    </row>
    <row r="9042" spans="1:9">
      <c r="A9042" s="6">
        <v>9041</v>
      </c>
      <c r="B9042" s="47" t="str">
        <f t="shared" si="564"/>
        <v>00002351</v>
      </c>
      <c r="C9042" s="50" t="str">
        <f>IFERROR(VLOOKUP(B9042,总表!A:B,2,0),"-")</f>
        <v>连衣套装</v>
      </c>
      <c r="D9042" s="51" t="str">
        <f t="shared" si="565"/>
        <v>连衣套装</v>
      </c>
      <c r="E9042" s="51" t="str">
        <f>IFERROR(VLOOKUP(B9042,总表!A:D,3,0),"-")</f>
        <v>连身裤</v>
      </c>
      <c r="F9042" s="51" t="str">
        <f t="shared" si="566"/>
        <v>连身裤</v>
      </c>
      <c r="H9042" s="6" t="str">
        <f>IF(IFERROR(VLOOKUP(B9042,总表!A:D,4,0),"露易")=0," ",IFERROR(VLOOKUP(B9042,总表!A:D,4,0),"-"))</f>
        <v>卡其色</v>
      </c>
      <c r="I9042" s="6" t="str">
        <f t="shared" si="567"/>
        <v>卡其色</v>
      </c>
    </row>
    <row r="9043" spans="1:9">
      <c r="A9043" s="6">
        <v>9042</v>
      </c>
      <c r="B9043" s="47" t="str">
        <f t="shared" si="564"/>
        <v>00002352</v>
      </c>
      <c r="C9043" s="50" t="str">
        <f>IFERROR(VLOOKUP(B9043,总表!A:B,2,0),"-")</f>
        <v>连衣套装</v>
      </c>
      <c r="D9043" s="51" t="str">
        <f t="shared" si="565"/>
        <v>连衣套装</v>
      </c>
      <c r="E9043" s="51" t="str">
        <f>IFERROR(VLOOKUP(B9043,总表!A:D,3,0),"-")</f>
        <v>连身裤</v>
      </c>
      <c r="F9043" s="51" t="str">
        <f t="shared" si="566"/>
        <v>连身裤</v>
      </c>
      <c r="H9043" s="6" t="str">
        <f>IF(IFERROR(VLOOKUP(B9043,总表!A:D,4,0),"露易")=0," ",IFERROR(VLOOKUP(B9043,总表!A:D,4,0),"-"))</f>
        <v>粉红</v>
      </c>
      <c r="I9043" s="6" t="str">
        <f t="shared" si="567"/>
        <v>粉红</v>
      </c>
    </row>
    <row r="9044" spans="1:9">
      <c r="A9044" s="6">
        <v>9043</v>
      </c>
      <c r="B9044" s="47" t="str">
        <f t="shared" si="564"/>
        <v>00002353</v>
      </c>
      <c r="C9044" s="47" t="str">
        <f>IFERROR(VLOOKUP(B9044,总表!A:B,2,0),"-")</f>
        <v>-</v>
      </c>
      <c r="D9044" s="6" t="str">
        <f t="shared" si="565"/>
        <v>-</v>
      </c>
      <c r="E9044" s="6" t="str">
        <f>IFERROR(VLOOKUP(B9044,总表!A:D,3,0),"-")</f>
        <v>-</v>
      </c>
      <c r="F9044" s="6" t="str">
        <f t="shared" si="566"/>
        <v>-</v>
      </c>
      <c r="H9044" s="6" t="str">
        <f>IF(IFERROR(VLOOKUP(B9044,总表!A:D,4,0),"露易")=0," ",IFERROR(VLOOKUP(B9044,总表!A:D,4,0),"-"))</f>
        <v>-</v>
      </c>
      <c r="I9044" s="6" t="str">
        <f t="shared" si="567"/>
        <v>-</v>
      </c>
    </row>
    <row r="9045" spans="1:9">
      <c r="A9045" s="6">
        <v>9044</v>
      </c>
      <c r="B9045" s="47" t="str">
        <f t="shared" si="564"/>
        <v>00002354</v>
      </c>
      <c r="C9045" s="47" t="str">
        <f>IFERROR(VLOOKUP(B9045,总表!A:B,2,0),"-")</f>
        <v>-</v>
      </c>
      <c r="D9045" s="6" t="str">
        <f t="shared" si="565"/>
        <v>-</v>
      </c>
      <c r="E9045" s="6" t="str">
        <f>IFERROR(VLOOKUP(B9045,总表!A:D,3,0),"-")</f>
        <v>-</v>
      </c>
      <c r="F9045" s="6" t="str">
        <f t="shared" si="566"/>
        <v>-</v>
      </c>
      <c r="H9045" s="6" t="str">
        <f>IF(IFERROR(VLOOKUP(B9045,总表!A:D,4,0),"露易")=0," ",IFERROR(VLOOKUP(B9045,总表!A:D,4,0),"-"))</f>
        <v>-</v>
      </c>
      <c r="I9045" s="6" t="str">
        <f t="shared" si="567"/>
        <v>-</v>
      </c>
    </row>
    <row r="9046" spans="1:9">
      <c r="A9046" s="6">
        <v>9045</v>
      </c>
      <c r="B9046" s="47" t="str">
        <f t="shared" si="564"/>
        <v>00002355</v>
      </c>
      <c r="C9046" s="47" t="str">
        <f>IFERROR(VLOOKUP(B9046,总表!A:B,2,0),"-")</f>
        <v>-</v>
      </c>
      <c r="D9046" s="6" t="str">
        <f t="shared" si="565"/>
        <v>-</v>
      </c>
      <c r="E9046" s="6" t="str">
        <f>IFERROR(VLOOKUP(B9046,总表!A:D,3,0),"-")</f>
        <v>-</v>
      </c>
      <c r="F9046" s="6" t="str">
        <f t="shared" si="566"/>
        <v>-</v>
      </c>
      <c r="H9046" s="6" t="str">
        <f>IF(IFERROR(VLOOKUP(B9046,总表!A:D,4,0),"露易")=0," ",IFERROR(VLOOKUP(B9046,总表!A:D,4,0),"-"))</f>
        <v>-</v>
      </c>
      <c r="I9046" s="6" t="str">
        <f t="shared" si="567"/>
        <v>-</v>
      </c>
    </row>
    <row r="9047" spans="1:9">
      <c r="A9047" s="6">
        <v>9046</v>
      </c>
      <c r="B9047" s="47" t="str">
        <f t="shared" si="564"/>
        <v>00002356</v>
      </c>
      <c r="C9047" s="47" t="str">
        <f>IFERROR(VLOOKUP(B9047,总表!A:B,2,0),"-")</f>
        <v>其他类</v>
      </c>
      <c r="D9047" s="6" t="str">
        <f t="shared" si="565"/>
        <v>其他类</v>
      </c>
      <c r="E9047" s="6" t="str">
        <f>IFERROR(VLOOKUP(B9047,总表!A:D,3,0),"-")</f>
        <v>撑杆跳竿子的DIY手册</v>
      </c>
      <c r="F9047" s="6" t="str">
        <f t="shared" si="566"/>
        <v>撑杆跳竿子的DIY手册</v>
      </c>
      <c r="H9047" s="6" t="str">
        <f>IF(IFERROR(VLOOKUP(B9047,总表!A:D,4,0),"露易")=0," ",IFERROR(VLOOKUP(B9047,总表!A:D,4,0),"-"))</f>
        <v> </v>
      </c>
      <c r="I9047" s="6" t="str">
        <f t="shared" si="567"/>
        <v> </v>
      </c>
    </row>
    <row r="9048" spans="1:9">
      <c r="A9048" s="6">
        <v>9047</v>
      </c>
      <c r="B9048" s="47" t="str">
        <f t="shared" si="564"/>
        <v>00002357</v>
      </c>
      <c r="C9048" s="47" t="str">
        <f>IFERROR(VLOOKUP(B9048,总表!A:B,2,0),"-")</f>
        <v>其他类</v>
      </c>
      <c r="D9048" s="6" t="str">
        <f t="shared" si="565"/>
        <v>其他类</v>
      </c>
      <c r="E9048" s="51" t="str">
        <f>IFERROR(VLOOKUP(B9048,总表!A:D,3,0),"-")</f>
        <v>简陋铲子的DIY手册</v>
      </c>
      <c r="F9048" s="51" t="str">
        <f t="shared" si="566"/>
        <v>简陋铲子的DIY手册</v>
      </c>
      <c r="H9048" s="6" t="str">
        <f>IF(IFERROR(VLOOKUP(B9048,总表!A:D,4,0),"露易")=0," ",IFERROR(VLOOKUP(B9048,总表!A:D,4,0),"-"))</f>
        <v> </v>
      </c>
      <c r="I9048" s="6" t="str">
        <f t="shared" si="567"/>
        <v> </v>
      </c>
    </row>
    <row r="9049" spans="1:9">
      <c r="A9049" s="6">
        <v>9048</v>
      </c>
      <c r="B9049" s="47" t="str">
        <f t="shared" si="564"/>
        <v>00002358</v>
      </c>
      <c r="C9049" s="47" t="str">
        <f>IFERROR(VLOOKUP(B9049,总表!A:B,2,0),"-")</f>
        <v>其他类</v>
      </c>
      <c r="D9049" s="6" t="str">
        <f t="shared" si="565"/>
        <v>其他类</v>
      </c>
      <c r="E9049" s="51" t="str">
        <f>IFERROR(VLOOKUP(B9049,总表!A:D,3,0),"-")</f>
        <v>简陋浇花壶的DIY手册</v>
      </c>
      <c r="F9049" s="51" t="str">
        <f t="shared" si="566"/>
        <v>简陋浇花壶的DIY手册</v>
      </c>
      <c r="H9049" s="6" t="str">
        <f>IF(IFERROR(VLOOKUP(B9049,总表!A:D,4,0),"露易")=0," ",IFERROR(VLOOKUP(B9049,总表!A:D,4,0),"-"))</f>
        <v> </v>
      </c>
      <c r="I9049" s="6" t="str">
        <f t="shared" si="567"/>
        <v> </v>
      </c>
    </row>
    <row r="9050" spans="1:9">
      <c r="A9050" s="6">
        <v>9049</v>
      </c>
      <c r="B9050" s="47" t="str">
        <f t="shared" si="564"/>
        <v>00002359</v>
      </c>
      <c r="C9050" s="47" t="str">
        <f>IFERROR(VLOOKUP(B9050,总表!A:B,2,0),"-")</f>
        <v>其他类</v>
      </c>
      <c r="D9050" s="6" t="str">
        <f t="shared" si="565"/>
        <v>其他类</v>
      </c>
      <c r="E9050" s="6" t="str">
        <f>IFERROR(VLOOKUP(B9050,总表!A:D,3,0),"-")</f>
        <v>流行！最佳发型8款</v>
      </c>
      <c r="F9050" s="6" t="str">
        <f t="shared" si="566"/>
        <v>流行！最佳发型8款</v>
      </c>
      <c r="H9050" s="6" t="str">
        <f>IF(IFERROR(VLOOKUP(B9050,总表!A:D,4,0),"露易")=0," ",IFERROR(VLOOKUP(B9050,总表!A:D,4,0),"-"))</f>
        <v> </v>
      </c>
      <c r="I9050" s="6" t="str">
        <f t="shared" si="567"/>
        <v> </v>
      </c>
    </row>
    <row r="9051" spans="1:9">
      <c r="A9051" s="6">
        <v>9050</v>
      </c>
      <c r="B9051" s="47" t="str">
        <f t="shared" si="564"/>
        <v>0000235A</v>
      </c>
      <c r="C9051" s="47" t="str">
        <f>IFERROR(VLOOKUP(B9051,总表!A:B,2,0),"-")</f>
        <v>其他类</v>
      </c>
      <c r="D9051" s="6" t="str">
        <f t="shared" si="565"/>
        <v>其他类</v>
      </c>
      <c r="E9051" s="51" t="str">
        <f>IFERROR(VLOOKUP(B9051,总表!A:D,3,0),"-")</f>
        <v>帅气！最佳发型8款</v>
      </c>
      <c r="F9051" s="51" t="str">
        <f t="shared" si="566"/>
        <v>帅气！最佳发型8款</v>
      </c>
      <c r="H9051" s="6" t="str">
        <f>IF(IFERROR(VLOOKUP(B9051,总表!A:D,4,0),"露易")=0," ",IFERROR(VLOOKUP(B9051,总表!A:D,4,0),"-"))</f>
        <v> </v>
      </c>
      <c r="I9051" s="6" t="str">
        <f t="shared" si="567"/>
        <v> </v>
      </c>
    </row>
    <row r="9052" spans="1:9">
      <c r="A9052" s="6">
        <v>9051</v>
      </c>
      <c r="B9052" s="47" t="str">
        <f t="shared" si="564"/>
        <v>0000235B</v>
      </c>
      <c r="C9052" s="47" t="str">
        <f>IFERROR(VLOOKUP(B9052,总表!A:B,2,0),"-")</f>
        <v>其他类</v>
      </c>
      <c r="D9052" s="6" t="str">
        <f t="shared" si="565"/>
        <v>其他类</v>
      </c>
      <c r="E9052" s="51" t="str">
        <f>IFERROR(VLOOKUP(B9052,总表!A:D,3,0),"-")</f>
        <v>时尚！最佳发色8款</v>
      </c>
      <c r="F9052" s="51" t="str">
        <f t="shared" si="566"/>
        <v>时尚！最佳发色8款</v>
      </c>
      <c r="H9052" s="6" t="str">
        <f>IF(IFERROR(VLOOKUP(B9052,总表!A:D,4,0),"露易")=0," ",IFERROR(VLOOKUP(B9052,总表!A:D,4,0),"-"))</f>
        <v> </v>
      </c>
      <c r="I9052" s="6" t="str">
        <f t="shared" si="567"/>
        <v> </v>
      </c>
    </row>
    <row r="9053" spans="1:9">
      <c r="A9053" s="6">
        <v>9052</v>
      </c>
      <c r="B9053" s="47" t="str">
        <f t="shared" si="564"/>
        <v>0000235C</v>
      </c>
      <c r="C9053" s="47" t="str">
        <f>IFERROR(VLOOKUP(B9053,总表!A:B,2,0),"-")</f>
        <v>其他类</v>
      </c>
      <c r="D9053" s="6" t="str">
        <f t="shared" si="565"/>
        <v>其他类</v>
      </c>
      <c r="E9053" s="6" t="str">
        <f>IFERROR(VLOOKUP(B9053,总表!A:D,3,0),"-")</f>
        <v>口袋整理技巧</v>
      </c>
      <c r="F9053" s="6" t="str">
        <f t="shared" si="566"/>
        <v>口袋整理技巧</v>
      </c>
      <c r="H9053" s="6" t="str">
        <f>IF(IFERROR(VLOOKUP(B9053,总表!A:D,4,0),"露易")=0," ",IFERROR(VLOOKUP(B9053,总表!A:D,4,0),"-"))</f>
        <v> </v>
      </c>
      <c r="I9053" s="6" t="str">
        <f t="shared" si="567"/>
        <v> </v>
      </c>
    </row>
    <row r="9054" spans="1:9">
      <c r="A9054" s="6">
        <v>9053</v>
      </c>
      <c r="B9054" s="47" t="str">
        <f t="shared" si="564"/>
        <v>0000235D</v>
      </c>
      <c r="C9054" s="47" t="str">
        <f>IFERROR(VLOOKUP(B9054,总表!A:B,2,0),"-")</f>
        <v>袜子</v>
      </c>
      <c r="D9054" s="6" t="str">
        <f t="shared" si="565"/>
        <v>袜子</v>
      </c>
      <c r="E9054" s="6" t="str">
        <f>IFERROR(VLOOKUP(B9054,总表!A:D,3,0),"-")</f>
        <v>蝴蝶结袜子</v>
      </c>
      <c r="F9054" s="6" t="str">
        <f t="shared" si="566"/>
        <v>蝴蝶结袜子</v>
      </c>
      <c r="H9054" s="6" t="str">
        <f>IF(IFERROR(VLOOKUP(B9054,总表!A:D,4,0),"露易")=0," ",IFERROR(VLOOKUP(B9054,总表!A:D,4,0),"-"))</f>
        <v>黄色</v>
      </c>
      <c r="I9054" s="6" t="str">
        <f t="shared" si="567"/>
        <v>黄色</v>
      </c>
    </row>
    <row r="9055" spans="1:9">
      <c r="A9055" s="6">
        <v>9054</v>
      </c>
      <c r="B9055" s="47" t="str">
        <f t="shared" si="564"/>
        <v>0000235E</v>
      </c>
      <c r="C9055" s="47" t="str">
        <f>IFERROR(VLOOKUP(B9055,总表!A:B,2,0),"-")</f>
        <v>袜子</v>
      </c>
      <c r="D9055" s="6" t="str">
        <f t="shared" si="565"/>
        <v>袜子</v>
      </c>
      <c r="E9055" s="6" t="str">
        <f>IFERROR(VLOOKUP(B9055,总表!A:D,3,0),"-")</f>
        <v>蝴蝶结袜子</v>
      </c>
      <c r="F9055" s="6" t="str">
        <f t="shared" si="566"/>
        <v>蝴蝶结袜子</v>
      </c>
      <c r="H9055" s="6" t="str">
        <f>IF(IFERROR(VLOOKUP(B9055,总表!A:D,4,0),"露易")=0," ",IFERROR(VLOOKUP(B9055,总表!A:D,4,0),"-"))</f>
        <v>黑色</v>
      </c>
      <c r="I9055" s="6" t="str">
        <f t="shared" si="567"/>
        <v>黑色</v>
      </c>
    </row>
    <row r="9056" spans="1:9">
      <c r="A9056" s="6">
        <v>9055</v>
      </c>
      <c r="B9056" s="47" t="str">
        <f t="shared" si="564"/>
        <v>0000235F</v>
      </c>
      <c r="C9056" s="47" t="str">
        <f>IFERROR(VLOOKUP(B9056,总表!A:B,2,0),"-")</f>
        <v>袜子</v>
      </c>
      <c r="D9056" s="6" t="str">
        <f t="shared" si="565"/>
        <v>袜子</v>
      </c>
      <c r="E9056" s="6" t="str">
        <f>IFERROR(VLOOKUP(B9056,总表!A:D,3,0),"-")</f>
        <v>蝴蝶结袜子</v>
      </c>
      <c r="F9056" s="6" t="str">
        <f t="shared" si="566"/>
        <v>蝴蝶结袜子</v>
      </c>
      <c r="H9056" s="6" t="str">
        <f>IF(IFERROR(VLOOKUP(B9056,总表!A:D,4,0),"露易")=0," ",IFERROR(VLOOKUP(B9056,总表!A:D,4,0),"-"))</f>
        <v>白色</v>
      </c>
      <c r="I9056" s="6" t="str">
        <f t="shared" si="567"/>
        <v>白色</v>
      </c>
    </row>
    <row r="9057" spans="1:9">
      <c r="A9057" s="6">
        <v>9056</v>
      </c>
      <c r="B9057" s="47" t="str">
        <f t="shared" si="564"/>
        <v>00002360</v>
      </c>
      <c r="C9057" s="47" t="str">
        <f>IFERROR(VLOOKUP(B9057,总表!A:B,2,0),"-")</f>
        <v>袜子</v>
      </c>
      <c r="D9057" s="6" t="str">
        <f t="shared" si="565"/>
        <v>袜子</v>
      </c>
      <c r="E9057" s="6" t="str">
        <f>IFERROR(VLOOKUP(B9057,总表!A:D,3,0),"-")</f>
        <v>蝴蝶结袜子</v>
      </c>
      <c r="F9057" s="6" t="str">
        <f t="shared" si="566"/>
        <v>蝴蝶结袜子</v>
      </c>
      <c r="H9057" s="51" t="str">
        <f>IF(IFERROR(VLOOKUP(B9057,总表!A:D,4,0),"露易")=0," ",IFERROR(VLOOKUP(B9057,总表!A:D,4,0),"-"))</f>
        <v>蓝色</v>
      </c>
      <c r="I9057" s="51" t="str">
        <f t="shared" si="567"/>
        <v>蓝色</v>
      </c>
    </row>
    <row r="9058" spans="1:9">
      <c r="A9058" s="6">
        <v>9057</v>
      </c>
      <c r="B9058" s="47" t="str">
        <f t="shared" si="564"/>
        <v>00002361</v>
      </c>
      <c r="C9058" s="47" t="str">
        <f>IFERROR(VLOOKUP(B9058,总表!A:B,2,0),"-")</f>
        <v>袜子</v>
      </c>
      <c r="D9058" s="6" t="str">
        <f t="shared" si="565"/>
        <v>袜子</v>
      </c>
      <c r="E9058" s="6" t="str">
        <f>IFERROR(VLOOKUP(B9058,总表!A:D,3,0),"-")</f>
        <v>蝴蝶结袜子</v>
      </c>
      <c r="F9058" s="6" t="str">
        <f t="shared" si="566"/>
        <v>蝴蝶结袜子</v>
      </c>
      <c r="H9058" s="6" t="str">
        <f>IF(IFERROR(VLOOKUP(B9058,总表!A:D,4,0),"露易")=0," ",IFERROR(VLOOKUP(B9058,总表!A:D,4,0),"-"))</f>
        <v>孔雀蓝</v>
      </c>
      <c r="I9058" s="6" t="str">
        <f t="shared" si="567"/>
        <v>孔雀蓝</v>
      </c>
    </row>
    <row r="9059" spans="1:9">
      <c r="A9059" s="6">
        <v>9058</v>
      </c>
      <c r="B9059" s="47" t="str">
        <f t="shared" si="564"/>
        <v>00002362</v>
      </c>
      <c r="C9059" s="47" t="str">
        <f>IFERROR(VLOOKUP(B9059,总表!A:B,2,0),"-")</f>
        <v>袜子</v>
      </c>
      <c r="D9059" s="6" t="str">
        <f t="shared" si="565"/>
        <v>袜子</v>
      </c>
      <c r="E9059" s="6" t="str">
        <f>IFERROR(VLOOKUP(B9059,总表!A:D,3,0),"-")</f>
        <v>毛线袜</v>
      </c>
      <c r="F9059" s="6" t="str">
        <f t="shared" si="566"/>
        <v>毛线袜</v>
      </c>
      <c r="H9059" s="6" t="str">
        <f>IF(IFERROR(VLOOKUP(B9059,总表!A:D,4,0),"露易")=0," ",IFERROR(VLOOKUP(B9059,总表!A:D,4,0),"-"))</f>
        <v>白色</v>
      </c>
      <c r="I9059" s="6" t="str">
        <f t="shared" si="567"/>
        <v>白色</v>
      </c>
    </row>
    <row r="9060" spans="1:9">
      <c r="A9060" s="6">
        <v>9059</v>
      </c>
      <c r="B9060" s="47" t="str">
        <f t="shared" si="564"/>
        <v>00002363</v>
      </c>
      <c r="C9060" s="47" t="str">
        <f>IFERROR(VLOOKUP(B9060,总表!A:B,2,0),"-")</f>
        <v>袜子</v>
      </c>
      <c r="D9060" s="6" t="str">
        <f t="shared" si="565"/>
        <v>袜子</v>
      </c>
      <c r="E9060" s="6" t="str">
        <f>IFERROR(VLOOKUP(B9060,总表!A:D,3,0),"-")</f>
        <v>毛线袜</v>
      </c>
      <c r="F9060" s="6" t="str">
        <f t="shared" si="566"/>
        <v>毛线袜</v>
      </c>
      <c r="H9060" s="51" t="str">
        <f>IF(IFERROR(VLOOKUP(B9060,总表!A:D,4,0),"露易")=0," ",IFERROR(VLOOKUP(B9060,总表!A:D,4,0),"-"))</f>
        <v>红色</v>
      </c>
      <c r="I9060" s="51" t="str">
        <f t="shared" si="567"/>
        <v>红色</v>
      </c>
    </row>
    <row r="9061" spans="1:9">
      <c r="A9061" s="6">
        <v>9060</v>
      </c>
      <c r="B9061" s="47" t="str">
        <f t="shared" si="564"/>
        <v>00002364</v>
      </c>
      <c r="C9061" s="47" t="str">
        <f>IFERROR(VLOOKUP(B9061,总表!A:B,2,0),"-")</f>
        <v>袜子</v>
      </c>
      <c r="D9061" s="6" t="str">
        <f t="shared" si="565"/>
        <v>袜子</v>
      </c>
      <c r="E9061" s="6" t="str">
        <f>IFERROR(VLOOKUP(B9061,总表!A:D,3,0),"-")</f>
        <v>毛线袜</v>
      </c>
      <c r="F9061" s="6" t="str">
        <f t="shared" si="566"/>
        <v>毛线袜</v>
      </c>
      <c r="H9061" s="51" t="str">
        <f>IF(IFERROR(VLOOKUP(B9061,总表!A:D,4,0),"露易")=0," ",IFERROR(VLOOKUP(B9061,总表!A:D,4,0),"-"))</f>
        <v>绿色</v>
      </c>
      <c r="I9061" s="51" t="str">
        <f t="shared" si="567"/>
        <v>绿色</v>
      </c>
    </row>
    <row r="9062" spans="1:9">
      <c r="A9062" s="6">
        <v>9061</v>
      </c>
      <c r="B9062" s="47" t="str">
        <f t="shared" si="564"/>
        <v>00002365</v>
      </c>
      <c r="C9062" s="47" t="str">
        <f>IFERROR(VLOOKUP(B9062,总表!A:B,2,0),"-")</f>
        <v>袜子</v>
      </c>
      <c r="D9062" s="6" t="str">
        <f t="shared" si="565"/>
        <v>袜子</v>
      </c>
      <c r="E9062" s="6" t="str">
        <f>IFERROR(VLOOKUP(B9062,总表!A:D,3,0),"-")</f>
        <v>毛线袜</v>
      </c>
      <c r="F9062" s="6" t="str">
        <f t="shared" si="566"/>
        <v>毛线袜</v>
      </c>
      <c r="H9062" s="51" t="str">
        <f>IF(IFERROR(VLOOKUP(B9062,总表!A:D,4,0),"露易")=0," ",IFERROR(VLOOKUP(B9062,总表!A:D,4,0),"-"))</f>
        <v>蓝色</v>
      </c>
      <c r="I9062" s="51" t="str">
        <f t="shared" si="567"/>
        <v>蓝色</v>
      </c>
    </row>
    <row r="9063" spans="1:9">
      <c r="A9063" s="6">
        <v>9062</v>
      </c>
      <c r="B9063" s="47" t="str">
        <f t="shared" si="564"/>
        <v>00002366</v>
      </c>
      <c r="C9063" s="47" t="str">
        <f>IFERROR(VLOOKUP(B9063,总表!A:B,2,0),"-")</f>
        <v>袜子</v>
      </c>
      <c r="D9063" s="6" t="str">
        <f t="shared" si="565"/>
        <v>袜子</v>
      </c>
      <c r="E9063" s="6" t="str">
        <f>IFERROR(VLOOKUP(B9063,总表!A:D,3,0),"-")</f>
        <v>毛线袜</v>
      </c>
      <c r="F9063" s="6" t="str">
        <f t="shared" si="566"/>
        <v>毛线袜</v>
      </c>
      <c r="H9063" s="6" t="str">
        <f>IF(IFERROR(VLOOKUP(B9063,总表!A:D,4,0),"露易")=0," ",IFERROR(VLOOKUP(B9063,总表!A:D,4,0),"-"))</f>
        <v>黑色</v>
      </c>
      <c r="I9063" s="6" t="str">
        <f t="shared" si="567"/>
        <v>黑色</v>
      </c>
    </row>
    <row r="9064" spans="1:9">
      <c r="A9064" s="6">
        <v>9063</v>
      </c>
      <c r="B9064" s="47" t="str">
        <f t="shared" si="564"/>
        <v>00002367</v>
      </c>
      <c r="C9064" s="47" t="str">
        <f>IFERROR(VLOOKUP(B9064,总表!A:B,2,0),"-")</f>
        <v>袜子</v>
      </c>
      <c r="D9064" s="6" t="str">
        <f t="shared" si="565"/>
        <v>袜子</v>
      </c>
      <c r="E9064" s="6" t="str">
        <f>IFERROR(VLOOKUP(B9064,总表!A:D,3,0),"-")</f>
        <v>混色粗花呢袜</v>
      </c>
      <c r="F9064" s="6" t="str">
        <f t="shared" si="566"/>
        <v>混色粗花呢袜</v>
      </c>
      <c r="H9064" s="6" t="str">
        <f>IF(IFERROR(VLOOKUP(B9064,总表!A:D,4,0),"露易")=0," ",IFERROR(VLOOKUP(B9064,总表!A:D,4,0),"-"))</f>
        <v>卡其色</v>
      </c>
      <c r="I9064" s="6" t="str">
        <f t="shared" si="567"/>
        <v>卡其色</v>
      </c>
    </row>
    <row r="9065" spans="1:9">
      <c r="A9065" s="6">
        <v>9064</v>
      </c>
      <c r="B9065" s="47" t="str">
        <f t="shared" si="564"/>
        <v>00002368</v>
      </c>
      <c r="C9065" s="47" t="str">
        <f>IFERROR(VLOOKUP(B9065,总表!A:B,2,0),"-")</f>
        <v>袜子</v>
      </c>
      <c r="D9065" s="6" t="str">
        <f t="shared" si="565"/>
        <v>袜子</v>
      </c>
      <c r="E9065" s="6" t="str">
        <f>IFERROR(VLOOKUP(B9065,总表!A:D,3,0),"-")</f>
        <v>混色粗花呢袜</v>
      </c>
      <c r="F9065" s="6" t="str">
        <f t="shared" si="566"/>
        <v>混色粗花呢袜</v>
      </c>
      <c r="H9065" s="6" t="str">
        <f>IF(IFERROR(VLOOKUP(B9065,总表!A:D,4,0),"露易")=0," ",IFERROR(VLOOKUP(B9065,总表!A:D,4,0),"-"))</f>
        <v>浅蓝色</v>
      </c>
      <c r="I9065" s="6" t="str">
        <f t="shared" si="567"/>
        <v>浅蓝色</v>
      </c>
    </row>
    <row r="9066" spans="1:9">
      <c r="A9066" s="6">
        <v>9065</v>
      </c>
      <c r="B9066" s="47" t="str">
        <f t="shared" si="564"/>
        <v>00002369</v>
      </c>
      <c r="C9066" s="47" t="str">
        <f>IFERROR(VLOOKUP(B9066,总表!A:B,2,0),"-")</f>
        <v>袜子</v>
      </c>
      <c r="D9066" s="6" t="str">
        <f t="shared" si="565"/>
        <v>袜子</v>
      </c>
      <c r="E9066" s="6" t="str">
        <f>IFERROR(VLOOKUP(B9066,总表!A:D,3,0),"-")</f>
        <v>混色粗花呢袜</v>
      </c>
      <c r="F9066" s="6" t="str">
        <f t="shared" si="566"/>
        <v>混色粗花呢袜</v>
      </c>
      <c r="H9066" s="6" t="str">
        <f>IF(IFERROR(VLOOKUP(B9066,总表!A:D,4,0),"露易")=0," ",IFERROR(VLOOKUP(B9066,总表!A:D,4,0),"-"))</f>
        <v>紫色</v>
      </c>
      <c r="I9066" s="6" t="str">
        <f t="shared" si="567"/>
        <v>紫色</v>
      </c>
    </row>
    <row r="9067" spans="1:9">
      <c r="A9067" s="6">
        <v>9066</v>
      </c>
      <c r="B9067" s="47" t="str">
        <f t="shared" si="564"/>
        <v>0000236A</v>
      </c>
      <c r="C9067" s="47" t="str">
        <f>IFERROR(VLOOKUP(B9067,总表!A:B,2,0),"-")</f>
        <v>袜子</v>
      </c>
      <c r="D9067" s="6" t="str">
        <f t="shared" si="565"/>
        <v>袜子</v>
      </c>
      <c r="E9067" s="6" t="str">
        <f>IFERROR(VLOOKUP(B9067,总表!A:D,3,0),"-")</f>
        <v>混色粗花呢袜</v>
      </c>
      <c r="F9067" s="6" t="str">
        <f t="shared" si="566"/>
        <v>混色粗花呢袜</v>
      </c>
      <c r="H9067" s="51" t="str">
        <f>IF(IFERROR(VLOOKUP(B9067,总表!A:D,4,0),"露易")=0," ",IFERROR(VLOOKUP(B9067,总表!A:D,4,0),"-"))</f>
        <v>蓝色</v>
      </c>
      <c r="I9067" s="51" t="str">
        <f t="shared" si="567"/>
        <v>蓝色</v>
      </c>
    </row>
    <row r="9068" spans="1:9">
      <c r="A9068" s="6">
        <v>9067</v>
      </c>
      <c r="B9068" s="47" t="str">
        <f t="shared" si="564"/>
        <v>0000236B</v>
      </c>
      <c r="C9068" s="47" t="str">
        <f>IFERROR(VLOOKUP(B9068,总表!A:B,2,0),"-")</f>
        <v>袜子</v>
      </c>
      <c r="D9068" s="6" t="str">
        <f t="shared" si="565"/>
        <v>袜子</v>
      </c>
      <c r="E9068" s="6" t="str">
        <f>IFERROR(VLOOKUP(B9068,总表!A:D,3,0),"-")</f>
        <v>混色粗花呢袜</v>
      </c>
      <c r="F9068" s="6" t="str">
        <f t="shared" si="566"/>
        <v>混色粗花呢袜</v>
      </c>
      <c r="H9068" s="6" t="str">
        <f>IF(IFERROR(VLOOKUP(B9068,总表!A:D,4,0),"露易")=0," ",IFERROR(VLOOKUP(B9068,总表!A:D,4,0),"-"))</f>
        <v>橘色</v>
      </c>
      <c r="I9068" s="6" t="str">
        <f t="shared" si="567"/>
        <v>橘色</v>
      </c>
    </row>
    <row r="9069" spans="1:9">
      <c r="A9069" s="6">
        <v>9068</v>
      </c>
      <c r="B9069" s="47" t="str">
        <f t="shared" si="564"/>
        <v>0000236C</v>
      </c>
      <c r="C9069" s="47" t="str">
        <f>IFERROR(VLOOKUP(B9069,总表!A:B,2,0),"-")</f>
        <v>袜子</v>
      </c>
      <c r="D9069" s="6" t="str">
        <f t="shared" si="565"/>
        <v>袜子</v>
      </c>
      <c r="E9069" s="6" t="str">
        <f>IFERROR(VLOOKUP(B9069,总表!A:D,3,0),"-")</f>
        <v>混色粗花呢袜</v>
      </c>
      <c r="F9069" s="6" t="str">
        <f t="shared" si="566"/>
        <v>混色粗花呢袜</v>
      </c>
      <c r="H9069" s="6" t="str">
        <f>IF(IFERROR(VLOOKUP(B9069,总表!A:D,4,0),"露易")=0," ",IFERROR(VLOOKUP(B9069,总表!A:D,4,0),"-"))</f>
        <v>莱姆绿</v>
      </c>
      <c r="I9069" s="6" t="str">
        <f t="shared" si="567"/>
        <v>莱姆绿</v>
      </c>
    </row>
    <row r="9070" spans="1:9">
      <c r="A9070" s="6">
        <v>9069</v>
      </c>
      <c r="B9070" s="47" t="str">
        <f t="shared" si="564"/>
        <v>0000236D</v>
      </c>
      <c r="C9070" s="47" t="str">
        <f>IFERROR(VLOOKUP(B9070,总表!A:B,2,0),"-")</f>
        <v>袜子</v>
      </c>
      <c r="D9070" s="6" t="str">
        <f t="shared" si="565"/>
        <v>袜子</v>
      </c>
      <c r="E9070" s="6" t="str">
        <f>IFERROR(VLOOKUP(B9070,总表!A:D,3,0),"-")</f>
        <v>混色粗花呢袜</v>
      </c>
      <c r="F9070" s="6" t="str">
        <f t="shared" si="566"/>
        <v>混色粗花呢袜</v>
      </c>
      <c r="H9070" s="6" t="str">
        <f>IF(IFERROR(VLOOKUP(B9070,总表!A:D,4,0),"露易")=0," ",IFERROR(VLOOKUP(B9070,总表!A:D,4,0),"-"))</f>
        <v>粉红</v>
      </c>
      <c r="I9070" s="6" t="str">
        <f t="shared" si="567"/>
        <v>粉红</v>
      </c>
    </row>
    <row r="9071" spans="1:9">
      <c r="A9071" s="6">
        <v>9070</v>
      </c>
      <c r="B9071" s="47" t="str">
        <f t="shared" si="564"/>
        <v>0000236E</v>
      </c>
      <c r="C9071" s="47" t="str">
        <f>IFERROR(VLOOKUP(B9071,总表!A:B,2,0),"-")</f>
        <v>袜子</v>
      </c>
      <c r="D9071" s="6" t="str">
        <f t="shared" si="565"/>
        <v>袜子</v>
      </c>
      <c r="E9071" s="6" t="str">
        <f>IFERROR(VLOOKUP(B9071,总表!A:D,3,0),"-")</f>
        <v>破洞袜</v>
      </c>
      <c r="F9071" s="6" t="str">
        <f t="shared" si="566"/>
        <v>破洞袜</v>
      </c>
      <c r="H9071" s="6" t="str">
        <f>IF(IFERROR(VLOOKUP(B9071,总表!A:D,4,0),"露易")=0," ",IFERROR(VLOOKUP(B9071,总表!A:D,4,0),"-"))</f>
        <v>海军蓝</v>
      </c>
      <c r="I9071" s="6" t="str">
        <f t="shared" si="567"/>
        <v>海军蓝</v>
      </c>
    </row>
    <row r="9072" spans="1:9">
      <c r="A9072" s="6">
        <v>9071</v>
      </c>
      <c r="B9072" s="47" t="str">
        <f t="shared" si="564"/>
        <v>0000236F</v>
      </c>
      <c r="C9072" s="47" t="str">
        <f>IFERROR(VLOOKUP(B9072,总表!A:B,2,0),"-")</f>
        <v>袜子</v>
      </c>
      <c r="D9072" s="6" t="str">
        <f t="shared" si="565"/>
        <v>袜子</v>
      </c>
      <c r="E9072" s="6" t="str">
        <f>IFERROR(VLOOKUP(B9072,总表!A:D,3,0),"-")</f>
        <v>破洞袜</v>
      </c>
      <c r="F9072" s="6" t="str">
        <f t="shared" si="566"/>
        <v>破洞袜</v>
      </c>
      <c r="H9072" s="6" t="str">
        <f>IF(IFERROR(VLOOKUP(B9072,总表!A:D,4,0),"露易")=0," ",IFERROR(VLOOKUP(B9072,总表!A:D,4,0),"-"))</f>
        <v>白色</v>
      </c>
      <c r="I9072" s="6" t="str">
        <f t="shared" si="567"/>
        <v>白色</v>
      </c>
    </row>
    <row r="9073" spans="1:9">
      <c r="A9073" s="6">
        <v>9072</v>
      </c>
      <c r="B9073" s="47" t="str">
        <f t="shared" si="564"/>
        <v>00002370</v>
      </c>
      <c r="C9073" s="47" t="str">
        <f>IFERROR(VLOOKUP(B9073,总表!A:B,2,0),"-")</f>
        <v>袜子</v>
      </c>
      <c r="D9073" s="6" t="str">
        <f t="shared" si="565"/>
        <v>袜子</v>
      </c>
      <c r="E9073" s="6" t="str">
        <f>IFERROR(VLOOKUP(B9073,总表!A:D,3,0),"-")</f>
        <v>毛球袜</v>
      </c>
      <c r="F9073" s="6" t="str">
        <f t="shared" si="566"/>
        <v>毛球袜</v>
      </c>
      <c r="H9073" s="51" t="str">
        <f>IF(IFERROR(VLOOKUP(B9073,总表!A:D,4,0),"露易")=0," ",IFERROR(VLOOKUP(B9073,总表!A:D,4,0),"-"))</f>
        <v>蓝色</v>
      </c>
      <c r="I9073" s="51" t="str">
        <f t="shared" si="567"/>
        <v>蓝色</v>
      </c>
    </row>
    <row r="9074" spans="1:9">
      <c r="A9074" s="6">
        <v>9073</v>
      </c>
      <c r="B9074" s="47" t="str">
        <f t="shared" si="564"/>
        <v>00002371</v>
      </c>
      <c r="C9074" s="47" t="str">
        <f>IFERROR(VLOOKUP(B9074,总表!A:B,2,0),"-")</f>
        <v>袜子</v>
      </c>
      <c r="D9074" s="6" t="str">
        <f t="shared" si="565"/>
        <v>袜子</v>
      </c>
      <c r="E9074" s="6" t="str">
        <f>IFERROR(VLOOKUP(B9074,总表!A:D,3,0),"-")</f>
        <v>毛球袜</v>
      </c>
      <c r="F9074" s="6" t="str">
        <f t="shared" si="566"/>
        <v>毛球袜</v>
      </c>
      <c r="H9074" s="51" t="str">
        <f>IF(IFERROR(VLOOKUP(B9074,总表!A:D,4,0),"露易")=0," ",IFERROR(VLOOKUP(B9074,总表!A:D,4,0),"-"))</f>
        <v>绿色</v>
      </c>
      <c r="I9074" s="51" t="str">
        <f t="shared" si="567"/>
        <v>绿色</v>
      </c>
    </row>
    <row r="9075" spans="1:9">
      <c r="A9075" s="6">
        <v>9074</v>
      </c>
      <c r="B9075" s="47" t="str">
        <f t="shared" si="564"/>
        <v>00002372</v>
      </c>
      <c r="C9075" s="47" t="str">
        <f>IFERROR(VLOOKUP(B9075,总表!A:B,2,0),"-")</f>
        <v>袜子</v>
      </c>
      <c r="D9075" s="6" t="str">
        <f t="shared" si="565"/>
        <v>袜子</v>
      </c>
      <c r="E9075" s="6" t="str">
        <f>IFERROR(VLOOKUP(B9075,总表!A:D,3,0),"-")</f>
        <v>毛球袜</v>
      </c>
      <c r="F9075" s="6" t="str">
        <f t="shared" si="566"/>
        <v>毛球袜</v>
      </c>
      <c r="H9075" s="6" t="str">
        <f>IF(IFERROR(VLOOKUP(B9075,总表!A:D,4,0),"露易")=0," ",IFERROR(VLOOKUP(B9075,总表!A:D,4,0),"-"))</f>
        <v>橘色</v>
      </c>
      <c r="I9075" s="6" t="str">
        <f t="shared" si="567"/>
        <v>橘色</v>
      </c>
    </row>
    <row r="9076" spans="1:9">
      <c r="A9076" s="6">
        <v>9075</v>
      </c>
      <c r="B9076" s="47" t="str">
        <f t="shared" si="564"/>
        <v>00002373</v>
      </c>
      <c r="C9076" s="47" t="str">
        <f>IFERROR(VLOOKUP(B9076,总表!A:B,2,0),"-")</f>
        <v>袜子</v>
      </c>
      <c r="D9076" s="6" t="str">
        <f t="shared" si="565"/>
        <v>袜子</v>
      </c>
      <c r="E9076" s="6" t="str">
        <f>IFERROR(VLOOKUP(B9076,总表!A:D,3,0),"-")</f>
        <v>毛球袜</v>
      </c>
      <c r="F9076" s="6" t="str">
        <f t="shared" si="566"/>
        <v>毛球袜</v>
      </c>
      <c r="H9076" s="6" t="str">
        <f>IF(IFERROR(VLOOKUP(B9076,总表!A:D,4,0),"露易")=0," ",IFERROR(VLOOKUP(B9076,总表!A:D,4,0),"-"))</f>
        <v>紫色</v>
      </c>
      <c r="I9076" s="6" t="str">
        <f t="shared" si="567"/>
        <v>紫色</v>
      </c>
    </row>
    <row r="9077" spans="1:9">
      <c r="A9077" s="6">
        <v>9076</v>
      </c>
      <c r="B9077" s="47" t="str">
        <f t="shared" si="564"/>
        <v>00002374</v>
      </c>
      <c r="C9077" s="47" t="str">
        <f>IFERROR(VLOOKUP(B9077,总表!A:B,2,0),"-")</f>
        <v>袜子</v>
      </c>
      <c r="D9077" s="6" t="str">
        <f t="shared" si="565"/>
        <v>袜子</v>
      </c>
      <c r="E9077" s="6" t="str">
        <f>IFERROR(VLOOKUP(B9077,总表!A:D,3,0),"-")</f>
        <v>手工编织袜</v>
      </c>
      <c r="F9077" s="6" t="str">
        <f t="shared" si="566"/>
        <v>手工编织袜</v>
      </c>
      <c r="H9077" s="6" t="str">
        <f>IF(IFERROR(VLOOKUP(B9077,总表!A:D,4,0),"露易")=0," ",IFERROR(VLOOKUP(B9077,总表!A:D,4,0),"-"))</f>
        <v>紫色</v>
      </c>
      <c r="I9077" s="6" t="str">
        <f t="shared" si="567"/>
        <v>紫色</v>
      </c>
    </row>
    <row r="9078" spans="1:9">
      <c r="A9078" s="6">
        <v>9077</v>
      </c>
      <c r="B9078" s="47" t="str">
        <f t="shared" si="564"/>
        <v>00002375</v>
      </c>
      <c r="C9078" s="47" t="str">
        <f>IFERROR(VLOOKUP(B9078,总表!A:B,2,0),"-")</f>
        <v>袜子</v>
      </c>
      <c r="D9078" s="6" t="str">
        <f t="shared" si="565"/>
        <v>袜子</v>
      </c>
      <c r="E9078" s="6" t="str">
        <f>IFERROR(VLOOKUP(B9078,总表!A:D,3,0),"-")</f>
        <v>手工编织袜</v>
      </c>
      <c r="F9078" s="6" t="str">
        <f t="shared" si="566"/>
        <v>手工编织袜</v>
      </c>
      <c r="H9078" s="6" t="str">
        <f>IF(IFERROR(VLOOKUP(B9078,总表!A:D,4,0),"露易")=0," ",IFERROR(VLOOKUP(B9078,总表!A:D,4,0),"-"))</f>
        <v>橘色</v>
      </c>
      <c r="I9078" s="6" t="str">
        <f t="shared" si="567"/>
        <v>橘色</v>
      </c>
    </row>
    <row r="9079" spans="1:9">
      <c r="A9079" s="6">
        <v>9078</v>
      </c>
      <c r="B9079" s="47" t="str">
        <f t="shared" si="564"/>
        <v>00002376</v>
      </c>
      <c r="C9079" s="47" t="str">
        <f>IFERROR(VLOOKUP(B9079,总表!A:B,2,0),"-")</f>
        <v>袜子</v>
      </c>
      <c r="D9079" s="6" t="str">
        <f t="shared" si="565"/>
        <v>袜子</v>
      </c>
      <c r="E9079" s="6" t="str">
        <f>IFERROR(VLOOKUP(B9079,总表!A:D,3,0),"-")</f>
        <v>泡泡袜</v>
      </c>
      <c r="F9079" s="6" t="str">
        <f t="shared" si="566"/>
        <v>泡泡袜</v>
      </c>
      <c r="H9079" s="51" t="str">
        <f>IF(IFERROR(VLOOKUP(B9079,总表!A:D,4,0),"露易")=0," ",IFERROR(VLOOKUP(B9079,总表!A:D,4,0),"-"))</f>
        <v>红色</v>
      </c>
      <c r="I9079" s="51" t="str">
        <f t="shared" si="567"/>
        <v>红色</v>
      </c>
    </row>
    <row r="9080" spans="1:9">
      <c r="A9080" s="6">
        <v>9079</v>
      </c>
      <c r="B9080" s="47" t="str">
        <f t="shared" si="564"/>
        <v>00002377</v>
      </c>
      <c r="C9080" s="47" t="str">
        <f>IFERROR(VLOOKUP(B9080,总表!A:B,2,0),"-")</f>
        <v>袜子</v>
      </c>
      <c r="D9080" s="6" t="str">
        <f t="shared" si="565"/>
        <v>袜子</v>
      </c>
      <c r="E9080" s="6" t="str">
        <f>IFERROR(VLOOKUP(B9080,总表!A:D,3,0),"-")</f>
        <v>泡泡袜</v>
      </c>
      <c r="F9080" s="6" t="str">
        <f t="shared" si="566"/>
        <v>泡泡袜</v>
      </c>
      <c r="H9080" s="51" t="str">
        <f>IF(IFERROR(VLOOKUP(B9080,总表!A:D,4,0),"露易")=0," ",IFERROR(VLOOKUP(B9080,总表!A:D,4,0),"-"))</f>
        <v>蓝色</v>
      </c>
      <c r="I9080" s="51" t="str">
        <f t="shared" si="567"/>
        <v>蓝色</v>
      </c>
    </row>
    <row r="9081" spans="1:9">
      <c r="A9081" s="6">
        <v>9080</v>
      </c>
      <c r="B9081" s="47" t="str">
        <f t="shared" si="564"/>
        <v>00002378</v>
      </c>
      <c r="C9081" s="47" t="str">
        <f>IFERROR(VLOOKUP(B9081,总表!A:B,2,0),"-")</f>
        <v>袜子</v>
      </c>
      <c r="D9081" s="6" t="str">
        <f t="shared" si="565"/>
        <v>袜子</v>
      </c>
      <c r="E9081" s="6" t="str">
        <f>IFERROR(VLOOKUP(B9081,总表!A:D,3,0),"-")</f>
        <v>泡泡袜</v>
      </c>
      <c r="F9081" s="6" t="str">
        <f t="shared" si="566"/>
        <v>泡泡袜</v>
      </c>
      <c r="H9081" s="51" t="str">
        <f>IF(IFERROR(VLOOKUP(B9081,总表!A:D,4,0),"露易")=0," ",IFERROR(VLOOKUP(B9081,总表!A:D,4,0),"-"))</f>
        <v>绿色</v>
      </c>
      <c r="I9081" s="51" t="str">
        <f t="shared" si="567"/>
        <v>绿色</v>
      </c>
    </row>
    <row r="9082" spans="1:9">
      <c r="A9082" s="6">
        <v>9081</v>
      </c>
      <c r="B9082" s="47" t="str">
        <f t="shared" si="564"/>
        <v>00002379</v>
      </c>
      <c r="C9082" s="47" t="str">
        <f>IFERROR(VLOOKUP(B9082,总表!A:B,2,0),"-")</f>
        <v>袜子</v>
      </c>
      <c r="D9082" s="6" t="str">
        <f t="shared" si="565"/>
        <v>袜子</v>
      </c>
      <c r="E9082" s="6" t="str">
        <f>IFERROR(VLOOKUP(B9082,总表!A:D,3,0),"-")</f>
        <v>泡泡袜</v>
      </c>
      <c r="F9082" s="6" t="str">
        <f t="shared" si="566"/>
        <v>泡泡袜</v>
      </c>
      <c r="H9082" s="6" t="str">
        <f>IF(IFERROR(VLOOKUP(B9082,总表!A:D,4,0),"露易")=0," ",IFERROR(VLOOKUP(B9082,总表!A:D,4,0),"-"))</f>
        <v>紫色</v>
      </c>
      <c r="I9082" s="6" t="str">
        <f t="shared" si="567"/>
        <v>紫色</v>
      </c>
    </row>
    <row r="9083" spans="1:9">
      <c r="A9083" s="6">
        <v>9082</v>
      </c>
      <c r="B9083" s="47" t="str">
        <f t="shared" si="564"/>
        <v>0000237A</v>
      </c>
      <c r="C9083" s="47" t="str">
        <f>IFERROR(VLOOKUP(B9083,总表!A:B,2,0),"-")</f>
        <v>袜子</v>
      </c>
      <c r="D9083" s="6" t="str">
        <f t="shared" si="565"/>
        <v>袜子</v>
      </c>
      <c r="E9083" s="51" t="str">
        <f>IFERROR(VLOOKUP(B9083,总表!A:D,3,0),"-")</f>
        <v>单一图案袜</v>
      </c>
      <c r="F9083" s="51" t="str">
        <f t="shared" si="566"/>
        <v>单一图案袜</v>
      </c>
      <c r="H9083" s="6" t="str">
        <f>IF(IFERROR(VLOOKUP(B9083,总表!A:D,4,0),"露易")=0," ",IFERROR(VLOOKUP(B9083,总表!A:D,4,0),"-"))</f>
        <v>黑色</v>
      </c>
      <c r="I9083" s="6" t="str">
        <f t="shared" si="567"/>
        <v>黑色</v>
      </c>
    </row>
    <row r="9084" spans="1:9">
      <c r="A9084" s="6">
        <v>9083</v>
      </c>
      <c r="B9084" s="47" t="str">
        <f t="shared" si="564"/>
        <v>0000237B</v>
      </c>
      <c r="C9084" s="47" t="str">
        <f>IFERROR(VLOOKUP(B9084,总表!A:B,2,0),"-")</f>
        <v>袜子</v>
      </c>
      <c r="D9084" s="6" t="str">
        <f t="shared" si="565"/>
        <v>袜子</v>
      </c>
      <c r="E9084" s="51" t="str">
        <f>IFERROR(VLOOKUP(B9084,总表!A:D,3,0),"-")</f>
        <v>单一图案袜</v>
      </c>
      <c r="F9084" s="51" t="str">
        <f t="shared" si="566"/>
        <v>单一图案袜</v>
      </c>
      <c r="H9084" s="6" t="str">
        <f>IF(IFERROR(VLOOKUP(B9084,总表!A:D,4,0),"露易")=0," ",IFERROR(VLOOKUP(B9084,总表!A:D,4,0),"-"))</f>
        <v>白色</v>
      </c>
      <c r="I9084" s="6" t="str">
        <f t="shared" si="567"/>
        <v>白色</v>
      </c>
    </row>
    <row r="9085" spans="1:9">
      <c r="A9085" s="6">
        <v>9084</v>
      </c>
      <c r="B9085" s="47" t="str">
        <f t="shared" si="564"/>
        <v>0000237C</v>
      </c>
      <c r="C9085" s="47" t="str">
        <f>IFERROR(VLOOKUP(B9085,总表!A:B,2,0),"-")</f>
        <v>袜子</v>
      </c>
      <c r="D9085" s="6" t="str">
        <f t="shared" si="565"/>
        <v>袜子</v>
      </c>
      <c r="E9085" s="51" t="str">
        <f>IFERROR(VLOOKUP(B9085,总表!A:D,3,0),"-")</f>
        <v>单一图案袜</v>
      </c>
      <c r="F9085" s="51" t="str">
        <f t="shared" si="566"/>
        <v>单一图案袜</v>
      </c>
      <c r="H9085" s="6" t="str">
        <f>IF(IFERROR(VLOOKUP(B9085,总表!A:D,4,0),"露易")=0," ",IFERROR(VLOOKUP(B9085,总表!A:D,4,0),"-"))</f>
        <v>灰色</v>
      </c>
      <c r="I9085" s="6" t="str">
        <f t="shared" si="567"/>
        <v>灰色</v>
      </c>
    </row>
    <row r="9086" spans="1:9">
      <c r="A9086" s="6">
        <v>9085</v>
      </c>
      <c r="B9086" s="47" t="str">
        <f t="shared" si="564"/>
        <v>0000237D</v>
      </c>
      <c r="C9086" s="47" t="str">
        <f>IFERROR(VLOOKUP(B9086,总表!A:B,2,0),"-")</f>
        <v>袜子</v>
      </c>
      <c r="D9086" s="6" t="str">
        <f t="shared" si="565"/>
        <v>袜子</v>
      </c>
      <c r="E9086" s="51" t="str">
        <f>IFERROR(VLOOKUP(B9086,总表!A:D,3,0),"-")</f>
        <v>单一图案袜</v>
      </c>
      <c r="F9086" s="51" t="str">
        <f t="shared" si="566"/>
        <v>单一图案袜</v>
      </c>
      <c r="H9086" s="51" t="str">
        <f>IF(IFERROR(VLOOKUP(B9086,总表!A:D,4,0),"露易")=0," ",IFERROR(VLOOKUP(B9086,总表!A:D,4,0),"-"))</f>
        <v>蓝色</v>
      </c>
      <c r="I9086" s="51" t="str">
        <f t="shared" si="567"/>
        <v>蓝色</v>
      </c>
    </row>
    <row r="9087" spans="1:9">
      <c r="A9087" s="6">
        <v>9086</v>
      </c>
      <c r="B9087" s="47" t="str">
        <f t="shared" si="564"/>
        <v>0000237E</v>
      </c>
      <c r="C9087" s="47" t="str">
        <f>IFERROR(VLOOKUP(B9087,总表!A:B,2,0),"-")</f>
        <v>袜子</v>
      </c>
      <c r="D9087" s="6" t="str">
        <f t="shared" si="565"/>
        <v>袜子</v>
      </c>
      <c r="E9087" s="51" t="str">
        <f>IFERROR(VLOOKUP(B9087,总表!A:D,3,0),"-")</f>
        <v>单一图案袜</v>
      </c>
      <c r="F9087" s="51" t="str">
        <f t="shared" si="566"/>
        <v>单一图案袜</v>
      </c>
      <c r="H9087" s="6" t="str">
        <f>IF(IFERROR(VLOOKUP(B9087,总表!A:D,4,0),"露易")=0," ",IFERROR(VLOOKUP(B9087,总表!A:D,4,0),"-"))</f>
        <v>橘色</v>
      </c>
      <c r="I9087" s="6" t="str">
        <f t="shared" si="567"/>
        <v>橘色</v>
      </c>
    </row>
    <row r="9088" spans="1:9">
      <c r="A9088" s="6">
        <v>9087</v>
      </c>
      <c r="B9088" s="47" t="str">
        <f t="shared" si="564"/>
        <v>0000237F</v>
      </c>
      <c r="C9088" s="47" t="str">
        <f>IFERROR(VLOOKUP(B9088,总表!A:B,2,0),"-")</f>
        <v>袜子</v>
      </c>
      <c r="D9088" s="6" t="str">
        <f t="shared" si="565"/>
        <v>袜子</v>
      </c>
      <c r="E9088" s="51" t="str">
        <f>IFERROR(VLOOKUP(B9088,总表!A:D,3,0),"-")</f>
        <v>单一图案袜</v>
      </c>
      <c r="F9088" s="51" t="str">
        <f t="shared" si="566"/>
        <v>单一图案袜</v>
      </c>
      <c r="H9088" s="51" t="str">
        <f>IF(IFERROR(VLOOKUP(B9088,总表!A:D,4,0),"露易")=0," ",IFERROR(VLOOKUP(B9088,总表!A:D,4,0),"-"))</f>
        <v>红色</v>
      </c>
      <c r="I9088" s="51" t="str">
        <f t="shared" si="567"/>
        <v>红色</v>
      </c>
    </row>
    <row r="9089" spans="1:9">
      <c r="A9089" s="6">
        <v>9088</v>
      </c>
      <c r="B9089" s="47" t="str">
        <f t="shared" si="564"/>
        <v>00002380</v>
      </c>
      <c r="C9089" s="47" t="str">
        <f>IFERROR(VLOOKUP(B9089,总表!A:B,2,0),"-")</f>
        <v>袜子</v>
      </c>
      <c r="D9089" s="6" t="str">
        <f t="shared" si="565"/>
        <v>袜子</v>
      </c>
      <c r="E9089" s="51" t="str">
        <f>IFERROR(VLOOKUP(B9089,总表!A:D,3,0),"-")</f>
        <v>单一图案袜</v>
      </c>
      <c r="F9089" s="51" t="str">
        <f t="shared" si="566"/>
        <v>单一图案袜</v>
      </c>
      <c r="H9089" s="6" t="str">
        <f>IF(IFERROR(VLOOKUP(B9089,总表!A:D,4,0),"露易")=0," ",IFERROR(VLOOKUP(B9089,总表!A:D,4,0),"-"))</f>
        <v>粉红</v>
      </c>
      <c r="I9089" s="6" t="str">
        <f t="shared" si="567"/>
        <v>粉红</v>
      </c>
    </row>
    <row r="9090" spans="1:9">
      <c r="A9090" s="6">
        <v>9089</v>
      </c>
      <c r="B9090" s="47" t="str">
        <f t="shared" ref="B9090:B9153" si="568">DEC2HEX(ROW(A9089),8)</f>
        <v>00002381</v>
      </c>
      <c r="C9090" s="50" t="str">
        <f>IFERROR(VLOOKUP(B9090,总表!A:B,2,0),"-")</f>
        <v>裤裙类</v>
      </c>
      <c r="D9090" s="51" t="str">
        <f t="shared" ref="D9090:D9153" si="569">C9090</f>
        <v>裤裙类</v>
      </c>
      <c r="E9090" s="6" t="str">
        <f>IFERROR(VLOOKUP(B9090,总表!A:D,3,0),"-")</f>
        <v>混色五分裤</v>
      </c>
      <c r="F9090" s="6" t="str">
        <f t="shared" ref="F9090:F9153" si="570">E9090</f>
        <v>混色五分裤</v>
      </c>
      <c r="H9090" s="51" t="str">
        <f>IF(IFERROR(VLOOKUP(B9090,总表!A:D,4,0),"露易")=0," ",IFERROR(VLOOKUP(B9090,总表!A:D,4,0),"-"))</f>
        <v>红色</v>
      </c>
      <c r="I9090" s="51" t="str">
        <f t="shared" ref="I9090:I9153" si="571">H9090</f>
        <v>红色</v>
      </c>
    </row>
    <row r="9091" spans="1:9">
      <c r="A9091" s="6">
        <v>9090</v>
      </c>
      <c r="B9091" s="47" t="str">
        <f t="shared" si="568"/>
        <v>00002382</v>
      </c>
      <c r="C9091" s="50" t="str">
        <f>IFERROR(VLOOKUP(B9091,总表!A:B,2,0),"-")</f>
        <v>裤裙类</v>
      </c>
      <c r="D9091" s="51" t="str">
        <f t="shared" si="569"/>
        <v>裤裙类</v>
      </c>
      <c r="E9091" s="6" t="str">
        <f>IFERROR(VLOOKUP(B9091,总表!A:D,3,0),"-")</f>
        <v>混色五分裤</v>
      </c>
      <c r="F9091" s="6" t="str">
        <f t="shared" si="570"/>
        <v>混色五分裤</v>
      </c>
      <c r="H9091" s="51" t="str">
        <f>IF(IFERROR(VLOOKUP(B9091,总表!A:D,4,0),"露易")=0," ",IFERROR(VLOOKUP(B9091,总表!A:D,4,0),"-"))</f>
        <v>蓝色</v>
      </c>
      <c r="I9091" s="51" t="str">
        <f t="shared" si="571"/>
        <v>蓝色</v>
      </c>
    </row>
    <row r="9092" spans="1:9">
      <c r="A9092" s="6">
        <v>9091</v>
      </c>
      <c r="B9092" s="47" t="str">
        <f t="shared" si="568"/>
        <v>00002383</v>
      </c>
      <c r="C9092" s="50" t="str">
        <f>IFERROR(VLOOKUP(B9092,总表!A:B,2,0),"-")</f>
        <v>裤裙类</v>
      </c>
      <c r="D9092" s="51" t="str">
        <f t="shared" si="569"/>
        <v>裤裙类</v>
      </c>
      <c r="E9092" s="6" t="str">
        <f>IFERROR(VLOOKUP(B9092,总表!A:D,3,0),"-")</f>
        <v>混色五分裤</v>
      </c>
      <c r="F9092" s="6" t="str">
        <f t="shared" si="570"/>
        <v>混色五分裤</v>
      </c>
      <c r="H9092" s="6" t="str">
        <f>IF(IFERROR(VLOOKUP(B9092,总表!A:D,4,0),"露易")=0," ",IFERROR(VLOOKUP(B9092,总表!A:D,4,0),"-"))</f>
        <v>黄色</v>
      </c>
      <c r="I9092" s="6" t="str">
        <f t="shared" si="571"/>
        <v>黄色</v>
      </c>
    </row>
    <row r="9093" spans="1:9">
      <c r="A9093" s="6">
        <v>9092</v>
      </c>
      <c r="B9093" s="47" t="str">
        <f t="shared" si="568"/>
        <v>00002384</v>
      </c>
      <c r="C9093" s="50" t="str">
        <f>IFERROR(VLOOKUP(B9093,总表!A:B,2,0),"-")</f>
        <v>裤裙类</v>
      </c>
      <c r="D9093" s="51" t="str">
        <f t="shared" si="569"/>
        <v>裤裙类</v>
      </c>
      <c r="E9093" s="51" t="str">
        <f>IFERROR(VLOOKUP(B9093,总表!A:D,3,0),"-")</f>
        <v>简约五分裤</v>
      </c>
      <c r="F9093" s="51" t="str">
        <f t="shared" si="570"/>
        <v>简约五分裤</v>
      </c>
      <c r="H9093" s="6" t="str">
        <f>IF(IFERROR(VLOOKUP(B9093,总表!A:D,4,0),"露易")=0," ",IFERROR(VLOOKUP(B9093,总表!A:D,4,0),"-"))</f>
        <v>海军蓝</v>
      </c>
      <c r="I9093" s="6" t="str">
        <f t="shared" si="571"/>
        <v>海军蓝</v>
      </c>
    </row>
    <row r="9094" spans="1:9">
      <c r="A9094" s="6">
        <v>9093</v>
      </c>
      <c r="B9094" s="47" t="str">
        <f t="shared" si="568"/>
        <v>00002385</v>
      </c>
      <c r="C9094" s="50" t="str">
        <f>IFERROR(VLOOKUP(B9094,总表!A:B,2,0),"-")</f>
        <v>裤裙类</v>
      </c>
      <c r="D9094" s="51" t="str">
        <f t="shared" si="569"/>
        <v>裤裙类</v>
      </c>
      <c r="E9094" s="51" t="str">
        <f>IFERROR(VLOOKUP(B9094,总表!A:D,3,0),"-")</f>
        <v>简约五分裤</v>
      </c>
      <c r="F9094" s="51" t="str">
        <f t="shared" si="570"/>
        <v>简约五分裤</v>
      </c>
      <c r="H9094" s="6" t="str">
        <f>IF(IFERROR(VLOOKUP(B9094,总表!A:D,4,0),"露易")=0," ",IFERROR(VLOOKUP(B9094,总表!A:D,4,0),"-"))</f>
        <v>粉红</v>
      </c>
      <c r="I9094" s="6" t="str">
        <f t="shared" si="571"/>
        <v>粉红</v>
      </c>
    </row>
    <row r="9095" spans="1:9">
      <c r="A9095" s="6">
        <v>9094</v>
      </c>
      <c r="B9095" s="47" t="str">
        <f t="shared" si="568"/>
        <v>00002386</v>
      </c>
      <c r="C9095" s="50" t="str">
        <f>IFERROR(VLOOKUP(B9095,总表!A:B,2,0),"-")</f>
        <v>裤裙类</v>
      </c>
      <c r="D9095" s="51" t="str">
        <f t="shared" si="569"/>
        <v>裤裙类</v>
      </c>
      <c r="E9095" s="51" t="str">
        <f>IFERROR(VLOOKUP(B9095,总表!A:D,3,0),"-")</f>
        <v>简约五分裤</v>
      </c>
      <c r="F9095" s="51" t="str">
        <f t="shared" si="570"/>
        <v>简约五分裤</v>
      </c>
      <c r="H9095" s="6" t="str">
        <f>IF(IFERROR(VLOOKUP(B9095,总表!A:D,4,0),"露易")=0," ",IFERROR(VLOOKUP(B9095,总表!A:D,4,0),"-"))</f>
        <v>浅蓝色</v>
      </c>
      <c r="I9095" s="6" t="str">
        <f t="shared" si="571"/>
        <v>浅蓝色</v>
      </c>
    </row>
    <row r="9096" spans="1:9">
      <c r="A9096" s="6">
        <v>9095</v>
      </c>
      <c r="B9096" s="47" t="str">
        <f t="shared" si="568"/>
        <v>00002387</v>
      </c>
      <c r="C9096" s="50" t="str">
        <f>IFERROR(VLOOKUP(B9096,总表!A:B,2,0),"-")</f>
        <v>裤裙类</v>
      </c>
      <c r="D9096" s="51" t="str">
        <f t="shared" si="569"/>
        <v>裤裙类</v>
      </c>
      <c r="E9096" s="51" t="str">
        <f>IFERROR(VLOOKUP(B9096,总表!A:D,3,0),"-")</f>
        <v>简约五分裤</v>
      </c>
      <c r="F9096" s="51" t="str">
        <f t="shared" si="570"/>
        <v>简约五分裤</v>
      </c>
      <c r="H9096" s="6" t="str">
        <f>IF(IFERROR(VLOOKUP(B9096,总表!A:D,4,0),"露易")=0," ",IFERROR(VLOOKUP(B9096,总表!A:D,4,0),"-"))</f>
        <v>黄色</v>
      </c>
      <c r="I9096" s="6" t="str">
        <f t="shared" si="571"/>
        <v>黄色</v>
      </c>
    </row>
    <row r="9097" spans="1:9">
      <c r="A9097" s="6">
        <v>9096</v>
      </c>
      <c r="B9097" s="47" t="str">
        <f t="shared" si="568"/>
        <v>00002388</v>
      </c>
      <c r="C9097" s="50" t="str">
        <f>IFERROR(VLOOKUP(B9097,总表!A:B,2,0),"-")</f>
        <v>裤裙类</v>
      </c>
      <c r="D9097" s="51" t="str">
        <f t="shared" si="569"/>
        <v>裤裙类</v>
      </c>
      <c r="E9097" s="51" t="str">
        <f>IFERROR(VLOOKUP(B9097,总表!A:D,3,0),"-")</f>
        <v>简约五分裤</v>
      </c>
      <c r="F9097" s="51" t="str">
        <f t="shared" si="570"/>
        <v>简约五分裤</v>
      </c>
      <c r="H9097" s="6" t="str">
        <f>IF(IFERROR(VLOOKUP(B9097,总表!A:D,4,0),"露易")=0," ",IFERROR(VLOOKUP(B9097,总表!A:D,4,0),"-"))</f>
        <v>紫色</v>
      </c>
      <c r="I9097" s="6" t="str">
        <f t="shared" si="571"/>
        <v>紫色</v>
      </c>
    </row>
    <row r="9098" spans="1:9">
      <c r="A9098" s="6">
        <v>9097</v>
      </c>
      <c r="B9098" s="47" t="str">
        <f t="shared" si="568"/>
        <v>00002389</v>
      </c>
      <c r="C9098" s="50" t="str">
        <f>IFERROR(VLOOKUP(B9098,总表!A:B,2,0),"-")</f>
        <v>裤裙类</v>
      </c>
      <c r="D9098" s="51" t="str">
        <f t="shared" si="569"/>
        <v>裤裙类</v>
      </c>
      <c r="E9098" s="51" t="str">
        <f>IFERROR(VLOOKUP(B9098,总表!A:D,3,0),"-")</f>
        <v>简约五分裤</v>
      </c>
      <c r="F9098" s="51" t="str">
        <f t="shared" si="570"/>
        <v>简约五分裤</v>
      </c>
      <c r="H9098" s="6" t="str">
        <f>IF(IFERROR(VLOOKUP(B9098,总表!A:D,4,0),"露易")=0," ",IFERROR(VLOOKUP(B9098,总表!A:D,4,0),"-"))</f>
        <v>莱姆绿</v>
      </c>
      <c r="I9098" s="6" t="str">
        <f t="shared" si="571"/>
        <v>莱姆绿</v>
      </c>
    </row>
    <row r="9099" spans="1:9">
      <c r="A9099" s="6">
        <v>9098</v>
      </c>
      <c r="B9099" s="47" t="str">
        <f t="shared" si="568"/>
        <v>0000238A</v>
      </c>
      <c r="C9099" s="50" t="str">
        <f>IFERROR(VLOOKUP(B9099,总表!A:B,2,0),"-")</f>
        <v>裤裙类</v>
      </c>
      <c r="D9099" s="51" t="str">
        <f t="shared" si="569"/>
        <v>裤裙类</v>
      </c>
      <c r="E9099" s="51" t="str">
        <f>IFERROR(VLOOKUP(B9099,总表!A:D,3,0),"-")</f>
        <v>简约五分裤</v>
      </c>
      <c r="F9099" s="51" t="str">
        <f t="shared" si="570"/>
        <v>简约五分裤</v>
      </c>
      <c r="H9099" s="6" t="str">
        <f>IF(IFERROR(VLOOKUP(B9099,总表!A:D,4,0),"露易")=0," ",IFERROR(VLOOKUP(B9099,总表!A:D,4,0),"-"))</f>
        <v>米色</v>
      </c>
      <c r="I9099" s="6" t="str">
        <f t="shared" si="571"/>
        <v>米色</v>
      </c>
    </row>
    <row r="9100" spans="1:9">
      <c r="A9100" s="6">
        <v>9099</v>
      </c>
      <c r="B9100" s="47" t="str">
        <f t="shared" si="568"/>
        <v>0000238B</v>
      </c>
      <c r="C9100" s="50" t="str">
        <f>IFERROR(VLOOKUP(B9100,总表!A:B,2,0),"-")</f>
        <v>裤裙类</v>
      </c>
      <c r="D9100" s="51" t="str">
        <f t="shared" si="569"/>
        <v>裤裙类</v>
      </c>
      <c r="E9100" s="6" t="str">
        <f>IFERROR(VLOOKUP(B9100,总表!A:D,3,0),"-")</f>
        <v>民族风裤子</v>
      </c>
      <c r="F9100" s="6" t="str">
        <f t="shared" si="570"/>
        <v>民族风裤子</v>
      </c>
      <c r="H9100" s="6" t="str">
        <f>IF(IFERROR(VLOOKUP(B9100,总表!A:D,4,0),"露易")=0," ",IFERROR(VLOOKUP(B9100,总表!A:D,4,0),"-"))</f>
        <v>卡其色</v>
      </c>
      <c r="I9100" s="6" t="str">
        <f t="shared" si="571"/>
        <v>卡其色</v>
      </c>
    </row>
    <row r="9101" spans="1:9">
      <c r="A9101" s="6">
        <v>9100</v>
      </c>
      <c r="B9101" s="47" t="str">
        <f t="shared" si="568"/>
        <v>0000238C</v>
      </c>
      <c r="C9101" s="50" t="str">
        <f>IFERROR(VLOOKUP(B9101,总表!A:B,2,0),"-")</f>
        <v>裤裙类</v>
      </c>
      <c r="D9101" s="51" t="str">
        <f t="shared" si="569"/>
        <v>裤裙类</v>
      </c>
      <c r="E9101" s="6" t="str">
        <f>IFERROR(VLOOKUP(B9101,总表!A:D,3,0),"-")</f>
        <v>民族风裤子</v>
      </c>
      <c r="F9101" s="6" t="str">
        <f t="shared" si="570"/>
        <v>民族风裤子</v>
      </c>
      <c r="H9101" s="6" t="str">
        <f>IF(IFERROR(VLOOKUP(B9101,总表!A:D,4,0),"露易")=0," ",IFERROR(VLOOKUP(B9101,总表!A:D,4,0),"-"))</f>
        <v>粉红</v>
      </c>
      <c r="I9101" s="6" t="str">
        <f t="shared" si="571"/>
        <v>粉红</v>
      </c>
    </row>
    <row r="9102" spans="1:9">
      <c r="A9102" s="6">
        <v>9101</v>
      </c>
      <c r="B9102" s="47" t="str">
        <f t="shared" si="568"/>
        <v>0000238D</v>
      </c>
      <c r="C9102" s="50" t="str">
        <f>IFERROR(VLOOKUP(B9102,总表!A:B,2,0),"-")</f>
        <v>裤裙类</v>
      </c>
      <c r="D9102" s="51" t="str">
        <f t="shared" si="569"/>
        <v>裤裙类</v>
      </c>
      <c r="E9102" s="6" t="str">
        <f>IFERROR(VLOOKUP(B9102,总表!A:D,3,0),"-")</f>
        <v>民族风裤子</v>
      </c>
      <c r="F9102" s="6" t="str">
        <f t="shared" si="570"/>
        <v>民族风裤子</v>
      </c>
      <c r="H9102" s="51" t="str">
        <f>IF(IFERROR(VLOOKUP(B9102,总表!A:D,4,0),"露易")=0," ",IFERROR(VLOOKUP(B9102,总表!A:D,4,0),"-"))</f>
        <v>蓝色</v>
      </c>
      <c r="I9102" s="51" t="str">
        <f t="shared" si="571"/>
        <v>蓝色</v>
      </c>
    </row>
    <row r="9103" spans="1:9">
      <c r="A9103" s="6">
        <v>9102</v>
      </c>
      <c r="B9103" s="47" t="str">
        <f t="shared" si="568"/>
        <v>0000238E</v>
      </c>
      <c r="C9103" s="50" t="str">
        <f>IFERROR(VLOOKUP(B9103,总表!A:B,2,0),"-")</f>
        <v>裤裙类</v>
      </c>
      <c r="D9103" s="51" t="str">
        <f t="shared" si="569"/>
        <v>裤裙类</v>
      </c>
      <c r="E9103" s="6" t="str">
        <f>IFERROR(VLOOKUP(B9103,总表!A:D,3,0),"-")</f>
        <v>民族风裤子</v>
      </c>
      <c r="F9103" s="6" t="str">
        <f t="shared" si="570"/>
        <v>民族风裤子</v>
      </c>
      <c r="H9103" s="6" t="str">
        <f>IF(IFERROR(VLOOKUP(B9103,总表!A:D,4,0),"露易")=0," ",IFERROR(VLOOKUP(B9103,总表!A:D,4,0),"-"))</f>
        <v>黑色</v>
      </c>
      <c r="I9103" s="6" t="str">
        <f t="shared" si="571"/>
        <v>黑色</v>
      </c>
    </row>
    <row r="9104" spans="1:9">
      <c r="A9104" s="6">
        <v>9103</v>
      </c>
      <c r="B9104" s="47" t="str">
        <f t="shared" si="568"/>
        <v>0000238F</v>
      </c>
      <c r="C9104" s="50" t="str">
        <f>IFERROR(VLOOKUP(B9104,总表!A:B,2,0),"-")</f>
        <v>裤裙类</v>
      </c>
      <c r="D9104" s="51" t="str">
        <f t="shared" si="569"/>
        <v>裤裙类</v>
      </c>
      <c r="E9104" s="6" t="str">
        <f>IFERROR(VLOOKUP(B9104,总表!A:D,3,0),"-")</f>
        <v>冲浪裤</v>
      </c>
      <c r="F9104" s="6" t="str">
        <f t="shared" si="570"/>
        <v>冲浪裤</v>
      </c>
      <c r="H9104" s="6" t="str">
        <f>IF(IFERROR(VLOOKUP(B9104,总表!A:D,4,0),"露易")=0," ",IFERROR(VLOOKUP(B9104,总表!A:D,4,0),"-"))</f>
        <v>紫色</v>
      </c>
      <c r="I9104" s="6" t="str">
        <f t="shared" si="571"/>
        <v>紫色</v>
      </c>
    </row>
    <row r="9105" spans="1:9">
      <c r="A9105" s="6">
        <v>9104</v>
      </c>
      <c r="B9105" s="47" t="str">
        <f t="shared" si="568"/>
        <v>00002390</v>
      </c>
      <c r="C9105" s="50" t="str">
        <f>IFERROR(VLOOKUP(B9105,总表!A:B,2,0),"-")</f>
        <v>裤裙类</v>
      </c>
      <c r="D9105" s="51" t="str">
        <f t="shared" si="569"/>
        <v>裤裙类</v>
      </c>
      <c r="E9105" s="6" t="str">
        <f>IFERROR(VLOOKUP(B9105,总表!A:D,3,0),"-")</f>
        <v>冲浪裤</v>
      </c>
      <c r="F9105" s="6" t="str">
        <f t="shared" si="570"/>
        <v>冲浪裤</v>
      </c>
      <c r="H9105" s="51" t="str">
        <f>IF(IFERROR(VLOOKUP(B9105,总表!A:D,4,0),"露易")=0," ",IFERROR(VLOOKUP(B9105,总表!A:D,4,0),"-"))</f>
        <v>绿色</v>
      </c>
      <c r="I9105" s="51" t="str">
        <f t="shared" si="571"/>
        <v>绿色</v>
      </c>
    </row>
    <row r="9106" spans="1:9">
      <c r="A9106" s="6">
        <v>9105</v>
      </c>
      <c r="B9106" s="47" t="str">
        <f t="shared" si="568"/>
        <v>00002391</v>
      </c>
      <c r="C9106" s="50" t="str">
        <f>IFERROR(VLOOKUP(B9106,总表!A:B,2,0),"-")</f>
        <v>裤裙类</v>
      </c>
      <c r="D9106" s="51" t="str">
        <f t="shared" si="569"/>
        <v>裤裙类</v>
      </c>
      <c r="E9106" s="6" t="str">
        <f>IFERROR(VLOOKUP(B9106,总表!A:D,3,0),"-")</f>
        <v>冲浪裤</v>
      </c>
      <c r="F9106" s="6" t="str">
        <f t="shared" si="570"/>
        <v>冲浪裤</v>
      </c>
      <c r="H9106" s="6" t="str">
        <f>IF(IFERROR(VLOOKUP(B9106,总表!A:D,4,0),"露易")=0," ",IFERROR(VLOOKUP(B9106,总表!A:D,4,0),"-"))</f>
        <v>粉红</v>
      </c>
      <c r="I9106" s="6" t="str">
        <f t="shared" si="571"/>
        <v>粉红</v>
      </c>
    </row>
    <row r="9107" spans="1:9">
      <c r="A9107" s="6">
        <v>9106</v>
      </c>
      <c r="B9107" s="47" t="str">
        <f t="shared" si="568"/>
        <v>00002392</v>
      </c>
      <c r="C9107" s="50" t="str">
        <f>IFERROR(VLOOKUP(B9107,总表!A:B,2,0),"-")</f>
        <v>裤裙类</v>
      </c>
      <c r="D9107" s="51" t="str">
        <f t="shared" si="569"/>
        <v>裤裙类</v>
      </c>
      <c r="E9107" s="6" t="str">
        <f>IFERROR(VLOOKUP(B9107,总表!A:D,3,0),"-")</f>
        <v>冲浪裤</v>
      </c>
      <c r="F9107" s="6" t="str">
        <f t="shared" si="570"/>
        <v>冲浪裤</v>
      </c>
      <c r="H9107" s="6" t="str">
        <f>IF(IFERROR(VLOOKUP(B9107,总表!A:D,4,0),"露易")=0," ",IFERROR(VLOOKUP(B9107,总表!A:D,4,0),"-"))</f>
        <v>灰色</v>
      </c>
      <c r="I9107" s="6" t="str">
        <f t="shared" si="571"/>
        <v>灰色</v>
      </c>
    </row>
    <row r="9108" spans="1:9">
      <c r="A9108" s="6">
        <v>9107</v>
      </c>
      <c r="B9108" s="47" t="str">
        <f t="shared" si="568"/>
        <v>00002393</v>
      </c>
      <c r="C9108" s="50" t="str">
        <f>IFERROR(VLOOKUP(B9108,总表!A:B,2,0),"-")</f>
        <v>裤裙类</v>
      </c>
      <c r="D9108" s="51" t="str">
        <f t="shared" si="569"/>
        <v>裤裙类</v>
      </c>
      <c r="E9108" s="51" t="str">
        <f>IFERROR(VLOOKUP(B9108,总表!A:D,3,0),"-")</f>
        <v>绒毛短裙</v>
      </c>
      <c r="F9108" s="51" t="str">
        <f t="shared" si="570"/>
        <v>绒毛短裙</v>
      </c>
      <c r="H9108" s="51" t="str">
        <f>IF(IFERROR(VLOOKUP(B9108,总表!A:D,4,0),"露易")=0," ",IFERROR(VLOOKUP(B9108,总表!A:D,4,0),"-"))</f>
        <v>蓝色</v>
      </c>
      <c r="I9108" s="51" t="str">
        <f t="shared" si="571"/>
        <v>蓝色</v>
      </c>
    </row>
    <row r="9109" spans="1:9">
      <c r="A9109" s="6">
        <v>9108</v>
      </c>
      <c r="B9109" s="47" t="str">
        <f t="shared" si="568"/>
        <v>00002394</v>
      </c>
      <c r="C9109" s="50" t="str">
        <f>IFERROR(VLOOKUP(B9109,总表!A:B,2,0),"-")</f>
        <v>裤裙类</v>
      </c>
      <c r="D9109" s="51" t="str">
        <f t="shared" si="569"/>
        <v>裤裙类</v>
      </c>
      <c r="E9109" s="51" t="str">
        <f>IFERROR(VLOOKUP(B9109,总表!A:D,3,0),"-")</f>
        <v>绒毛短裙</v>
      </c>
      <c r="F9109" s="51" t="str">
        <f t="shared" si="570"/>
        <v>绒毛短裙</v>
      </c>
      <c r="H9109" s="6" t="str">
        <f>IF(IFERROR(VLOOKUP(B9109,总表!A:D,4,0),"露易")=0," ",IFERROR(VLOOKUP(B9109,总表!A:D,4,0),"-"))</f>
        <v>紫色</v>
      </c>
      <c r="I9109" s="6" t="str">
        <f t="shared" si="571"/>
        <v>紫色</v>
      </c>
    </row>
    <row r="9110" spans="1:9">
      <c r="A9110" s="6">
        <v>9109</v>
      </c>
      <c r="B9110" s="47" t="str">
        <f t="shared" si="568"/>
        <v>00002395</v>
      </c>
      <c r="C9110" s="50" t="str">
        <f>IFERROR(VLOOKUP(B9110,总表!A:B,2,0),"-")</f>
        <v>裤裙类</v>
      </c>
      <c r="D9110" s="51" t="str">
        <f t="shared" si="569"/>
        <v>裤裙类</v>
      </c>
      <c r="E9110" s="51" t="str">
        <f>IFERROR(VLOOKUP(B9110,总表!A:D,3,0),"-")</f>
        <v>绒毛短裙</v>
      </c>
      <c r="F9110" s="51" t="str">
        <f t="shared" si="570"/>
        <v>绒毛短裙</v>
      </c>
      <c r="H9110" s="51" t="str">
        <f>IF(IFERROR(VLOOKUP(B9110,总表!A:D,4,0),"露易")=0," ",IFERROR(VLOOKUP(B9110,总表!A:D,4,0),"-"))</f>
        <v>红色</v>
      </c>
      <c r="I9110" s="51" t="str">
        <f t="shared" si="571"/>
        <v>红色</v>
      </c>
    </row>
    <row r="9111" spans="1:9">
      <c r="A9111" s="6">
        <v>9110</v>
      </c>
      <c r="B9111" s="47" t="str">
        <f t="shared" si="568"/>
        <v>00002396</v>
      </c>
      <c r="C9111" s="50" t="str">
        <f>IFERROR(VLOOKUP(B9111,总表!A:B,2,0),"-")</f>
        <v>裤裙类</v>
      </c>
      <c r="D9111" s="51" t="str">
        <f t="shared" si="569"/>
        <v>裤裙类</v>
      </c>
      <c r="E9111" s="51" t="str">
        <f>IFERROR(VLOOKUP(B9111,总表!A:D,3,0),"-")</f>
        <v>绒毛短裙</v>
      </c>
      <c r="F9111" s="51" t="str">
        <f t="shared" si="570"/>
        <v>绒毛短裙</v>
      </c>
      <c r="H9111" s="6" t="str">
        <f>IF(IFERROR(VLOOKUP(B9111,总表!A:D,4,0),"露易")=0," ",IFERROR(VLOOKUP(B9111,总表!A:D,4,0),"-"))</f>
        <v>黄色</v>
      </c>
      <c r="I9111" s="6" t="str">
        <f t="shared" si="571"/>
        <v>黄色</v>
      </c>
    </row>
    <row r="9112" spans="1:9">
      <c r="A9112" s="6">
        <v>9111</v>
      </c>
      <c r="B9112" s="47" t="str">
        <f t="shared" si="568"/>
        <v>00002397</v>
      </c>
      <c r="C9112" s="50" t="str">
        <f>IFERROR(VLOOKUP(B9112,总表!A:B,2,0),"-")</f>
        <v>裤裙类</v>
      </c>
      <c r="D9112" s="51" t="str">
        <f t="shared" si="569"/>
        <v>裤裙类</v>
      </c>
      <c r="E9112" s="51" t="str">
        <f>IFERROR(VLOOKUP(B9112,总表!A:D,3,0),"-")</f>
        <v>绒毛短裙</v>
      </c>
      <c r="F9112" s="51" t="str">
        <f t="shared" si="570"/>
        <v>绒毛短裙</v>
      </c>
      <c r="H9112" s="6" t="str">
        <f>IF(IFERROR(VLOOKUP(B9112,总表!A:D,4,0),"露易")=0," ",IFERROR(VLOOKUP(B9112,总表!A:D,4,0),"-"))</f>
        <v>浅蓝色</v>
      </c>
      <c r="I9112" s="6" t="str">
        <f t="shared" si="571"/>
        <v>浅蓝色</v>
      </c>
    </row>
    <row r="9113" spans="1:9">
      <c r="A9113" s="6">
        <v>9112</v>
      </c>
      <c r="B9113" s="47" t="str">
        <f t="shared" si="568"/>
        <v>00002398</v>
      </c>
      <c r="C9113" s="50" t="str">
        <f>IFERROR(VLOOKUP(B9113,总表!A:B,2,0),"-")</f>
        <v>裤裙类</v>
      </c>
      <c r="D9113" s="51" t="str">
        <f t="shared" si="569"/>
        <v>裤裙类</v>
      </c>
      <c r="E9113" s="51" t="str">
        <f>IFERROR(VLOOKUP(B9113,总表!A:D,3,0),"-")</f>
        <v>绒毛短裙</v>
      </c>
      <c r="F9113" s="51" t="str">
        <f t="shared" si="570"/>
        <v>绒毛短裙</v>
      </c>
      <c r="H9113" s="6" t="str">
        <f>IF(IFERROR(VLOOKUP(B9113,总表!A:D,4,0),"露易")=0," ",IFERROR(VLOOKUP(B9113,总表!A:D,4,0),"-"))</f>
        <v>米色</v>
      </c>
      <c r="I9113" s="6" t="str">
        <f t="shared" si="571"/>
        <v>米色</v>
      </c>
    </row>
    <row r="9114" spans="1:9">
      <c r="A9114" s="6">
        <v>9113</v>
      </c>
      <c r="B9114" s="47" t="str">
        <f t="shared" si="568"/>
        <v>00002399</v>
      </c>
      <c r="C9114" s="50" t="str">
        <f>IFERROR(VLOOKUP(B9114,总表!A:B,2,0),"-")</f>
        <v>裤裙类</v>
      </c>
      <c r="D9114" s="51" t="str">
        <f t="shared" si="569"/>
        <v>裤裙类</v>
      </c>
      <c r="E9114" s="51" t="str">
        <f>IFERROR(VLOOKUP(B9114,总表!A:D,3,0),"-")</f>
        <v>绒毛短裙</v>
      </c>
      <c r="F9114" s="51" t="str">
        <f t="shared" si="570"/>
        <v>绒毛短裙</v>
      </c>
      <c r="H9114" s="6" t="str">
        <f>IF(IFERROR(VLOOKUP(B9114,总表!A:D,4,0),"露易")=0," ",IFERROR(VLOOKUP(B9114,总表!A:D,4,0),"-"))</f>
        <v>棕色</v>
      </c>
      <c r="I9114" s="6" t="str">
        <f t="shared" si="571"/>
        <v>棕色</v>
      </c>
    </row>
    <row r="9115" spans="1:9">
      <c r="A9115" s="6">
        <v>9114</v>
      </c>
      <c r="B9115" s="47" t="str">
        <f t="shared" si="568"/>
        <v>0000239A</v>
      </c>
      <c r="C9115" s="50" t="str">
        <f>IFERROR(VLOOKUP(B9115,总表!A:B,2,0),"-")</f>
        <v>裤裙类</v>
      </c>
      <c r="D9115" s="51" t="str">
        <f t="shared" si="569"/>
        <v>裤裙类</v>
      </c>
      <c r="E9115" s="51" t="str">
        <f>IFERROR(VLOOKUP(B9115,总表!A:D,3,0),"-")</f>
        <v>绒毛短裤</v>
      </c>
      <c r="F9115" s="51" t="str">
        <f t="shared" si="570"/>
        <v>绒毛短裤</v>
      </c>
      <c r="H9115" s="6" t="str">
        <f>IF(IFERROR(VLOOKUP(B9115,总表!A:D,4,0),"露易")=0," ",IFERROR(VLOOKUP(B9115,总表!A:D,4,0),"-"))</f>
        <v>卡其色</v>
      </c>
      <c r="I9115" s="6" t="str">
        <f t="shared" si="571"/>
        <v>卡其色</v>
      </c>
    </row>
    <row r="9116" spans="1:9">
      <c r="A9116" s="6">
        <v>9115</v>
      </c>
      <c r="B9116" s="47" t="str">
        <f t="shared" si="568"/>
        <v>0000239B</v>
      </c>
      <c r="C9116" s="50" t="str">
        <f>IFERROR(VLOOKUP(B9116,总表!A:B,2,0),"-")</f>
        <v>裤裙类</v>
      </c>
      <c r="D9116" s="51" t="str">
        <f t="shared" si="569"/>
        <v>裤裙类</v>
      </c>
      <c r="E9116" s="51" t="str">
        <f>IFERROR(VLOOKUP(B9116,总表!A:D,3,0),"-")</f>
        <v>绒毛短裤</v>
      </c>
      <c r="F9116" s="51" t="str">
        <f t="shared" si="570"/>
        <v>绒毛短裤</v>
      </c>
      <c r="H9116" s="6" t="str">
        <f>IF(IFERROR(VLOOKUP(B9116,总表!A:D,4,0),"露易")=0," ",IFERROR(VLOOKUP(B9116,总表!A:D,4,0),"-"))</f>
        <v>米色</v>
      </c>
      <c r="I9116" s="6" t="str">
        <f t="shared" si="571"/>
        <v>米色</v>
      </c>
    </row>
    <row r="9117" spans="1:9">
      <c r="A9117" s="6">
        <v>9116</v>
      </c>
      <c r="B9117" s="47" t="str">
        <f t="shared" si="568"/>
        <v>0000239C</v>
      </c>
      <c r="C9117" s="50" t="str">
        <f>IFERROR(VLOOKUP(B9117,总表!A:B,2,0),"-")</f>
        <v>裤裙类</v>
      </c>
      <c r="D9117" s="51" t="str">
        <f t="shared" si="569"/>
        <v>裤裙类</v>
      </c>
      <c r="E9117" s="51" t="str">
        <f>IFERROR(VLOOKUP(B9117,总表!A:D,3,0),"-")</f>
        <v>绒毛短裤</v>
      </c>
      <c r="F9117" s="51" t="str">
        <f t="shared" si="570"/>
        <v>绒毛短裤</v>
      </c>
      <c r="H9117" s="51" t="str">
        <f>IF(IFERROR(VLOOKUP(B9117,总表!A:D,4,0),"露易")=0," ",IFERROR(VLOOKUP(B9117,总表!A:D,4,0),"-"))</f>
        <v>蓝色</v>
      </c>
      <c r="I9117" s="51" t="str">
        <f t="shared" si="571"/>
        <v>蓝色</v>
      </c>
    </row>
    <row r="9118" spans="1:9">
      <c r="A9118" s="6">
        <v>9117</v>
      </c>
      <c r="B9118" s="47" t="str">
        <f t="shared" si="568"/>
        <v>0000239D</v>
      </c>
      <c r="C9118" s="50" t="str">
        <f>IFERROR(VLOOKUP(B9118,总表!A:B,2,0),"-")</f>
        <v>裤裙类</v>
      </c>
      <c r="D9118" s="51" t="str">
        <f t="shared" si="569"/>
        <v>裤裙类</v>
      </c>
      <c r="E9118" s="51" t="str">
        <f>IFERROR(VLOOKUP(B9118,总表!A:D,3,0),"-")</f>
        <v>绒毛短裤</v>
      </c>
      <c r="F9118" s="51" t="str">
        <f t="shared" si="570"/>
        <v>绒毛短裤</v>
      </c>
      <c r="H9118" s="51" t="str">
        <f>IF(IFERROR(VLOOKUP(B9118,总表!A:D,4,0),"露易")=0," ",IFERROR(VLOOKUP(B9118,总表!A:D,4,0),"-"))</f>
        <v>红色</v>
      </c>
      <c r="I9118" s="51" t="str">
        <f t="shared" si="571"/>
        <v>红色</v>
      </c>
    </row>
    <row r="9119" spans="1:9">
      <c r="A9119" s="6">
        <v>9118</v>
      </c>
      <c r="B9119" s="47" t="str">
        <f t="shared" si="568"/>
        <v>0000239E</v>
      </c>
      <c r="C9119" s="50" t="str">
        <f>IFERROR(VLOOKUP(B9119,总表!A:B,2,0),"-")</f>
        <v>裤裙类</v>
      </c>
      <c r="D9119" s="51" t="str">
        <f t="shared" si="569"/>
        <v>裤裙类</v>
      </c>
      <c r="E9119" s="51" t="str">
        <f>IFERROR(VLOOKUP(B9119,总表!A:D,3,0),"-")</f>
        <v>绒毛短裤</v>
      </c>
      <c r="F9119" s="51" t="str">
        <f t="shared" si="570"/>
        <v>绒毛短裤</v>
      </c>
      <c r="H9119" s="6" t="str">
        <f>IF(IFERROR(VLOOKUP(B9119,总表!A:D,4,0),"露易")=0," ",IFERROR(VLOOKUP(B9119,总表!A:D,4,0),"-"))</f>
        <v>橘色</v>
      </c>
      <c r="I9119" s="6" t="str">
        <f t="shared" si="571"/>
        <v>橘色</v>
      </c>
    </row>
    <row r="9120" spans="1:9">
      <c r="A9120" s="6">
        <v>9119</v>
      </c>
      <c r="B9120" s="47" t="str">
        <f t="shared" si="568"/>
        <v>0000239F</v>
      </c>
      <c r="C9120" s="50" t="str">
        <f>IFERROR(VLOOKUP(B9120,总表!A:B,2,0),"-")</f>
        <v>裤裙类</v>
      </c>
      <c r="D9120" s="51" t="str">
        <f t="shared" si="569"/>
        <v>裤裙类</v>
      </c>
      <c r="E9120" s="51" t="str">
        <f>IFERROR(VLOOKUP(B9120,总表!A:D,3,0),"-")</f>
        <v>绒毛短裤</v>
      </c>
      <c r="F9120" s="51" t="str">
        <f t="shared" si="570"/>
        <v>绒毛短裤</v>
      </c>
      <c r="H9120" s="6" t="str">
        <f>IF(IFERROR(VLOOKUP(B9120,总表!A:D,4,0),"露易")=0," ",IFERROR(VLOOKUP(B9120,总表!A:D,4,0),"-"))</f>
        <v>孔雀蓝</v>
      </c>
      <c r="I9120" s="6" t="str">
        <f t="shared" si="571"/>
        <v>孔雀蓝</v>
      </c>
    </row>
    <row r="9121" spans="1:9">
      <c r="A9121" s="6">
        <v>9120</v>
      </c>
      <c r="B9121" s="47" t="str">
        <f t="shared" si="568"/>
        <v>000023A0</v>
      </c>
      <c r="C9121" s="50" t="str">
        <f>IFERROR(VLOOKUP(B9121,总表!A:B,2,0),"-")</f>
        <v>裤裙类</v>
      </c>
      <c r="D9121" s="51" t="str">
        <f t="shared" si="569"/>
        <v>裤裙类</v>
      </c>
      <c r="E9121" s="51" t="str">
        <f>IFERROR(VLOOKUP(B9121,总表!A:D,3,0),"-")</f>
        <v>绒毛短裤</v>
      </c>
      <c r="F9121" s="51" t="str">
        <f t="shared" si="570"/>
        <v>绒毛短裤</v>
      </c>
      <c r="H9121" s="6" t="str">
        <f>IF(IFERROR(VLOOKUP(B9121,总表!A:D,4,0),"露易")=0," ",IFERROR(VLOOKUP(B9121,总表!A:D,4,0),"-"))</f>
        <v>黑色</v>
      </c>
      <c r="I9121" s="6" t="str">
        <f t="shared" si="571"/>
        <v>黑色</v>
      </c>
    </row>
    <row r="9122" spans="1:9">
      <c r="A9122" s="6">
        <v>9121</v>
      </c>
      <c r="B9122" s="47" t="str">
        <f t="shared" si="568"/>
        <v>000023A1</v>
      </c>
      <c r="C9122" s="50" t="str">
        <f>IFERROR(VLOOKUP(B9122,总表!A:B,2,0),"-")</f>
        <v>裤裙类</v>
      </c>
      <c r="D9122" s="51" t="str">
        <f t="shared" si="569"/>
        <v>裤裙类</v>
      </c>
      <c r="E9122" s="51" t="str">
        <f>IFERROR(VLOOKUP(B9122,总表!A:D,3,0),"-")</f>
        <v>户外活动裤</v>
      </c>
      <c r="F9122" s="51" t="str">
        <f t="shared" si="570"/>
        <v>户外活动裤</v>
      </c>
      <c r="H9122" s="6" t="str">
        <f>IF(IFERROR(VLOOKUP(B9122,总表!A:D,4,0),"露易")=0," ",IFERROR(VLOOKUP(B9122,总表!A:D,4,0),"-"))</f>
        <v>紫色</v>
      </c>
      <c r="I9122" s="6" t="str">
        <f t="shared" si="571"/>
        <v>紫色</v>
      </c>
    </row>
    <row r="9123" spans="1:9">
      <c r="A9123" s="6">
        <v>9122</v>
      </c>
      <c r="B9123" s="47" t="str">
        <f t="shared" si="568"/>
        <v>000023A2</v>
      </c>
      <c r="C9123" s="50" t="str">
        <f>IFERROR(VLOOKUP(B9123,总表!A:B,2,0),"-")</f>
        <v>裤裙类</v>
      </c>
      <c r="D9123" s="51" t="str">
        <f t="shared" si="569"/>
        <v>裤裙类</v>
      </c>
      <c r="E9123" s="51" t="str">
        <f>IFERROR(VLOOKUP(B9123,总表!A:D,3,0),"-")</f>
        <v>户外活动裤</v>
      </c>
      <c r="F9123" s="51" t="str">
        <f t="shared" si="570"/>
        <v>户外活动裤</v>
      </c>
      <c r="H9123" s="51" t="str">
        <f>IF(IFERROR(VLOOKUP(B9123,总表!A:D,4,0),"露易")=0," ",IFERROR(VLOOKUP(B9123,总表!A:D,4,0),"-"))</f>
        <v>红色</v>
      </c>
      <c r="I9123" s="51" t="str">
        <f t="shared" si="571"/>
        <v>红色</v>
      </c>
    </row>
    <row r="9124" spans="1:9">
      <c r="A9124" s="6">
        <v>9123</v>
      </c>
      <c r="B9124" s="47" t="str">
        <f t="shared" si="568"/>
        <v>000023A3</v>
      </c>
      <c r="C9124" s="50" t="str">
        <f>IFERROR(VLOOKUP(B9124,总表!A:B,2,0),"-")</f>
        <v>裤裙类</v>
      </c>
      <c r="D9124" s="51" t="str">
        <f t="shared" si="569"/>
        <v>裤裙类</v>
      </c>
      <c r="E9124" s="51" t="str">
        <f>IFERROR(VLOOKUP(B9124,总表!A:D,3,0),"-")</f>
        <v>户外活动裤</v>
      </c>
      <c r="F9124" s="51" t="str">
        <f t="shared" si="570"/>
        <v>户外活动裤</v>
      </c>
      <c r="H9124" s="51" t="str">
        <f>IF(IFERROR(VLOOKUP(B9124,总表!A:D,4,0),"露易")=0," ",IFERROR(VLOOKUP(B9124,总表!A:D,4,0),"-"))</f>
        <v>蓝色</v>
      </c>
      <c r="I9124" s="51" t="str">
        <f t="shared" si="571"/>
        <v>蓝色</v>
      </c>
    </row>
    <row r="9125" spans="1:9">
      <c r="A9125" s="6">
        <v>9124</v>
      </c>
      <c r="B9125" s="47" t="str">
        <f t="shared" si="568"/>
        <v>000023A4</v>
      </c>
      <c r="C9125" s="50" t="str">
        <f>IFERROR(VLOOKUP(B9125,总表!A:B,2,0),"-")</f>
        <v>裤裙类</v>
      </c>
      <c r="D9125" s="51" t="str">
        <f t="shared" si="569"/>
        <v>裤裙类</v>
      </c>
      <c r="E9125" s="51" t="str">
        <f>IFERROR(VLOOKUP(B9125,总表!A:D,3,0),"-")</f>
        <v>户外活动裤</v>
      </c>
      <c r="F9125" s="51" t="str">
        <f t="shared" si="570"/>
        <v>户外活动裤</v>
      </c>
      <c r="H9125" s="51" t="str">
        <f>IF(IFERROR(VLOOKUP(B9125,总表!A:D,4,0),"露易")=0," ",IFERROR(VLOOKUP(B9125,总表!A:D,4,0),"-"))</f>
        <v>绿色</v>
      </c>
      <c r="I9125" s="51" t="str">
        <f t="shared" si="571"/>
        <v>绿色</v>
      </c>
    </row>
    <row r="9126" spans="1:9">
      <c r="A9126" s="6">
        <v>9125</v>
      </c>
      <c r="B9126" s="47" t="str">
        <f t="shared" si="568"/>
        <v>000023A5</v>
      </c>
      <c r="C9126" s="50" t="str">
        <f>IFERROR(VLOOKUP(B9126,总表!A:B,2,0),"-")</f>
        <v>裤裙类</v>
      </c>
      <c r="D9126" s="51" t="str">
        <f t="shared" si="569"/>
        <v>裤裙类</v>
      </c>
      <c r="E9126" s="51" t="str">
        <f>IFERROR(VLOOKUP(B9126,总表!A:D,3,0),"-")</f>
        <v>户外活动裤</v>
      </c>
      <c r="F9126" s="51" t="str">
        <f t="shared" si="570"/>
        <v>户外活动裤</v>
      </c>
      <c r="H9126" s="6" t="str">
        <f>IF(IFERROR(VLOOKUP(B9126,总表!A:D,4,0),"露易")=0," ",IFERROR(VLOOKUP(B9126,总表!A:D,4,0),"-"))</f>
        <v>棕色</v>
      </c>
      <c r="I9126" s="6" t="str">
        <f t="shared" si="571"/>
        <v>棕色</v>
      </c>
    </row>
    <row r="9127" spans="1:9">
      <c r="A9127" s="6">
        <v>9126</v>
      </c>
      <c r="B9127" s="47" t="str">
        <f t="shared" si="568"/>
        <v>000023A6</v>
      </c>
      <c r="C9127" s="50" t="str">
        <f>IFERROR(VLOOKUP(B9127,总表!A:B,2,0),"-")</f>
        <v>裤裙类</v>
      </c>
      <c r="D9127" s="51" t="str">
        <f t="shared" si="569"/>
        <v>裤裙类</v>
      </c>
      <c r="E9127" s="51" t="str">
        <f>IFERROR(VLOOKUP(B9127,总表!A:D,3,0),"-")</f>
        <v>户外活动裤</v>
      </c>
      <c r="F9127" s="51" t="str">
        <f t="shared" si="570"/>
        <v>户外活动裤</v>
      </c>
      <c r="H9127" s="6" t="str">
        <f>IF(IFERROR(VLOOKUP(B9127,总表!A:D,4,0),"露易")=0," ",IFERROR(VLOOKUP(B9127,总表!A:D,4,0),"-"))</f>
        <v>黄绿色</v>
      </c>
      <c r="I9127" s="6" t="str">
        <f t="shared" si="571"/>
        <v>黄绿色</v>
      </c>
    </row>
    <row r="9128" spans="1:9">
      <c r="A9128" s="6">
        <v>9127</v>
      </c>
      <c r="B9128" s="47" t="str">
        <f t="shared" si="568"/>
        <v>000023A7</v>
      </c>
      <c r="C9128" s="47" t="str">
        <f>IFERROR(VLOOKUP(B9128,总表!A:B,2,0),"-")</f>
        <v>上衣</v>
      </c>
      <c r="D9128" s="6" t="str">
        <f t="shared" si="569"/>
        <v>上衣</v>
      </c>
      <c r="E9128" s="6" t="str">
        <f>IFERROR(VLOOKUP(B9128,总表!A:D,3,0),"-")</f>
        <v>中国风上衣</v>
      </c>
      <c r="F9128" s="6" t="str">
        <f t="shared" si="570"/>
        <v>中国风上衣</v>
      </c>
      <c r="H9128" s="51" t="str">
        <f>IF(IFERROR(VLOOKUP(B9128,总表!A:D,4,0),"露易")=0," ",IFERROR(VLOOKUP(B9128,总表!A:D,4,0),"-"))</f>
        <v>红色</v>
      </c>
      <c r="I9128" s="51" t="str">
        <f t="shared" si="571"/>
        <v>红色</v>
      </c>
    </row>
    <row r="9129" spans="1:9">
      <c r="A9129" s="6">
        <v>9128</v>
      </c>
      <c r="B9129" s="47" t="str">
        <f t="shared" si="568"/>
        <v>000023A8</v>
      </c>
      <c r="C9129" s="47" t="str">
        <f>IFERROR(VLOOKUP(B9129,总表!A:B,2,0),"-")</f>
        <v>上衣</v>
      </c>
      <c r="D9129" s="6" t="str">
        <f t="shared" si="569"/>
        <v>上衣</v>
      </c>
      <c r="E9129" s="6" t="str">
        <f>IFERROR(VLOOKUP(B9129,总表!A:D,3,0),"-")</f>
        <v>中国风上衣</v>
      </c>
      <c r="F9129" s="6" t="str">
        <f t="shared" si="570"/>
        <v>中国风上衣</v>
      </c>
      <c r="H9129" s="51" t="str">
        <f>IF(IFERROR(VLOOKUP(B9129,总表!A:D,4,0),"露易")=0," ",IFERROR(VLOOKUP(B9129,总表!A:D,4,0),"-"))</f>
        <v>蓝色</v>
      </c>
      <c r="I9129" s="51" t="str">
        <f t="shared" si="571"/>
        <v>蓝色</v>
      </c>
    </row>
    <row r="9130" spans="1:9">
      <c r="A9130" s="6">
        <v>9129</v>
      </c>
      <c r="B9130" s="47" t="str">
        <f t="shared" si="568"/>
        <v>000023A9</v>
      </c>
      <c r="C9130" s="47" t="str">
        <f>IFERROR(VLOOKUP(B9130,总表!A:B,2,0),"-")</f>
        <v>上衣</v>
      </c>
      <c r="D9130" s="6" t="str">
        <f t="shared" si="569"/>
        <v>上衣</v>
      </c>
      <c r="E9130" s="6" t="str">
        <f>IFERROR(VLOOKUP(B9130,总表!A:D,3,0),"-")</f>
        <v>中国风上衣</v>
      </c>
      <c r="F9130" s="6" t="str">
        <f t="shared" si="570"/>
        <v>中国风上衣</v>
      </c>
      <c r="H9130" s="6" t="str">
        <f>IF(IFERROR(VLOOKUP(B9130,总表!A:D,4,0),"露易")=0," ",IFERROR(VLOOKUP(B9130,总表!A:D,4,0),"-"))</f>
        <v>黄色</v>
      </c>
      <c r="I9130" s="6" t="str">
        <f t="shared" si="571"/>
        <v>黄色</v>
      </c>
    </row>
    <row r="9131" spans="1:9">
      <c r="A9131" s="6">
        <v>9130</v>
      </c>
      <c r="B9131" s="47" t="str">
        <f t="shared" si="568"/>
        <v>000023AA</v>
      </c>
      <c r="C9131" s="47" t="str">
        <f>IFERROR(VLOOKUP(B9131,总表!A:B,2,0),"-")</f>
        <v>上衣</v>
      </c>
      <c r="D9131" s="6" t="str">
        <f t="shared" si="569"/>
        <v>上衣</v>
      </c>
      <c r="E9131" s="6" t="str">
        <f>IFERROR(VLOOKUP(B9131,总表!A:D,3,0),"-")</f>
        <v>中国风上衣</v>
      </c>
      <c r="F9131" s="6" t="str">
        <f t="shared" si="570"/>
        <v>中国风上衣</v>
      </c>
      <c r="H9131" s="6" t="str">
        <f>IF(IFERROR(VLOOKUP(B9131,总表!A:D,4,0),"露易")=0," ",IFERROR(VLOOKUP(B9131,总表!A:D,4,0),"-"))</f>
        <v>黑色</v>
      </c>
      <c r="I9131" s="6" t="str">
        <f t="shared" si="571"/>
        <v>黑色</v>
      </c>
    </row>
    <row r="9132" spans="1:9">
      <c r="A9132" s="6">
        <v>9131</v>
      </c>
      <c r="B9132" s="47" t="str">
        <f t="shared" si="568"/>
        <v>000023AB</v>
      </c>
      <c r="C9132" s="47" t="str">
        <f>IFERROR(VLOOKUP(B9132,总表!A:B,2,0),"-")</f>
        <v>上衣</v>
      </c>
      <c r="D9132" s="6" t="str">
        <f t="shared" si="569"/>
        <v>上衣</v>
      </c>
      <c r="E9132" s="6" t="str">
        <f>IFERROR(VLOOKUP(B9132,总表!A:D,3,0),"-")</f>
        <v>功夫衫</v>
      </c>
      <c r="F9132" s="6" t="str">
        <f t="shared" si="570"/>
        <v>功夫衫</v>
      </c>
      <c r="H9132" s="6" t="str">
        <f>IF(IFERROR(VLOOKUP(B9132,总表!A:D,4,0),"露易")=0," ",IFERROR(VLOOKUP(B9132,总表!A:D,4,0),"-"))</f>
        <v>白色</v>
      </c>
      <c r="I9132" s="6" t="str">
        <f t="shared" si="571"/>
        <v>白色</v>
      </c>
    </row>
    <row r="9133" spans="1:9">
      <c r="A9133" s="6">
        <v>9132</v>
      </c>
      <c r="B9133" s="47" t="str">
        <f t="shared" si="568"/>
        <v>000023AC</v>
      </c>
      <c r="C9133" s="47" t="str">
        <f>IFERROR(VLOOKUP(B9133,总表!A:B,2,0),"-")</f>
        <v>上衣</v>
      </c>
      <c r="D9133" s="6" t="str">
        <f t="shared" si="569"/>
        <v>上衣</v>
      </c>
      <c r="E9133" s="6" t="str">
        <f>IFERROR(VLOOKUP(B9133,总表!A:D,3,0),"-")</f>
        <v>功夫衫</v>
      </c>
      <c r="F9133" s="6" t="str">
        <f t="shared" si="570"/>
        <v>功夫衫</v>
      </c>
      <c r="H9133" s="6" t="str">
        <f>IF(IFERROR(VLOOKUP(B9133,总表!A:D,4,0),"露易")=0," ",IFERROR(VLOOKUP(B9133,总表!A:D,4,0),"-"))</f>
        <v>浅蓝色</v>
      </c>
      <c r="I9133" s="6" t="str">
        <f t="shared" si="571"/>
        <v>浅蓝色</v>
      </c>
    </row>
    <row r="9134" spans="1:9">
      <c r="A9134" s="6">
        <v>9133</v>
      </c>
      <c r="B9134" s="47" t="str">
        <f t="shared" si="568"/>
        <v>000023AD</v>
      </c>
      <c r="C9134" s="47" t="str">
        <f>IFERROR(VLOOKUP(B9134,总表!A:B,2,0),"-")</f>
        <v>上衣</v>
      </c>
      <c r="D9134" s="6" t="str">
        <f t="shared" si="569"/>
        <v>上衣</v>
      </c>
      <c r="E9134" s="6" t="str">
        <f>IFERROR(VLOOKUP(B9134,总表!A:D,3,0),"-")</f>
        <v>功夫衫</v>
      </c>
      <c r="F9134" s="6" t="str">
        <f t="shared" si="570"/>
        <v>功夫衫</v>
      </c>
      <c r="H9134" s="6" t="str">
        <f>IF(IFERROR(VLOOKUP(B9134,总表!A:D,4,0),"露易")=0," ",IFERROR(VLOOKUP(B9134,总表!A:D,4,0),"-"))</f>
        <v>黄色</v>
      </c>
      <c r="I9134" s="6" t="str">
        <f t="shared" si="571"/>
        <v>黄色</v>
      </c>
    </row>
    <row r="9135" spans="1:9">
      <c r="A9135" s="6">
        <v>9134</v>
      </c>
      <c r="B9135" s="47" t="str">
        <f t="shared" si="568"/>
        <v>000023AE</v>
      </c>
      <c r="C9135" s="47" t="str">
        <f>IFERROR(VLOOKUP(B9135,总表!A:B,2,0),"-")</f>
        <v>上衣</v>
      </c>
      <c r="D9135" s="6" t="str">
        <f t="shared" si="569"/>
        <v>上衣</v>
      </c>
      <c r="E9135" s="6" t="str">
        <f>IFERROR(VLOOKUP(B9135,总表!A:D,3,0),"-")</f>
        <v>功夫衫</v>
      </c>
      <c r="F9135" s="6" t="str">
        <f t="shared" si="570"/>
        <v>功夫衫</v>
      </c>
      <c r="H9135" s="51" t="str">
        <f>IF(IFERROR(VLOOKUP(B9135,总表!A:D,4,0),"露易")=0," ",IFERROR(VLOOKUP(B9135,总表!A:D,4,0),"-"))</f>
        <v>绿色</v>
      </c>
      <c r="I9135" s="51" t="str">
        <f t="shared" si="571"/>
        <v>绿色</v>
      </c>
    </row>
    <row r="9136" spans="1:9">
      <c r="A9136" s="6">
        <v>9135</v>
      </c>
      <c r="B9136" s="47" t="str">
        <f t="shared" si="568"/>
        <v>000023AF</v>
      </c>
      <c r="C9136" s="47" t="str">
        <f>IFERROR(VLOOKUP(B9136,总表!A:B,2,0),"-")</f>
        <v>上衣</v>
      </c>
      <c r="D9136" s="6" t="str">
        <f t="shared" si="569"/>
        <v>上衣</v>
      </c>
      <c r="E9136" s="6" t="str">
        <f>IFERROR(VLOOKUP(B9136,总表!A:D,3,0),"-")</f>
        <v>短袖中国风上衣</v>
      </c>
      <c r="F9136" s="6" t="str">
        <f t="shared" si="570"/>
        <v>短袖中国风上衣</v>
      </c>
      <c r="H9136" s="51" t="str">
        <f>IF(IFERROR(VLOOKUP(B9136,总表!A:D,4,0),"露易")=0," ",IFERROR(VLOOKUP(B9136,总表!A:D,4,0),"-"))</f>
        <v>蓝色</v>
      </c>
      <c r="I9136" s="51" t="str">
        <f t="shared" si="571"/>
        <v>蓝色</v>
      </c>
    </row>
    <row r="9137" spans="1:9">
      <c r="A9137" s="6">
        <v>9136</v>
      </c>
      <c r="B9137" s="47" t="str">
        <f t="shared" si="568"/>
        <v>000023B0</v>
      </c>
      <c r="C9137" s="47" t="str">
        <f>IFERROR(VLOOKUP(B9137,总表!A:B,2,0),"-")</f>
        <v>上衣</v>
      </c>
      <c r="D9137" s="6" t="str">
        <f t="shared" si="569"/>
        <v>上衣</v>
      </c>
      <c r="E9137" s="6" t="str">
        <f>IFERROR(VLOOKUP(B9137,总表!A:D,3,0),"-")</f>
        <v>短袖中国风上衣</v>
      </c>
      <c r="F9137" s="6" t="str">
        <f t="shared" si="570"/>
        <v>短袖中国风上衣</v>
      </c>
      <c r="H9137" s="6" t="str">
        <f>IF(IFERROR(VLOOKUP(B9137,总表!A:D,4,0),"露易")=0," ",IFERROR(VLOOKUP(B9137,总表!A:D,4,0),"-"))</f>
        <v>芥末黄</v>
      </c>
      <c r="I9137" s="6" t="str">
        <f t="shared" si="571"/>
        <v>芥末黄</v>
      </c>
    </row>
    <row r="9138" spans="1:9">
      <c r="A9138" s="6">
        <v>9137</v>
      </c>
      <c r="B9138" s="47" t="str">
        <f t="shared" si="568"/>
        <v>000023B1</v>
      </c>
      <c r="C9138" s="47" t="str">
        <f>IFERROR(VLOOKUP(B9138,总表!A:B,2,0),"-")</f>
        <v>上衣</v>
      </c>
      <c r="D9138" s="6" t="str">
        <f t="shared" si="569"/>
        <v>上衣</v>
      </c>
      <c r="E9138" s="6" t="str">
        <f>IFERROR(VLOOKUP(B9138,总表!A:D,3,0),"-")</f>
        <v>短袖中国风上衣</v>
      </c>
      <c r="F9138" s="6" t="str">
        <f t="shared" si="570"/>
        <v>短袖中国风上衣</v>
      </c>
      <c r="H9138" s="6" t="str">
        <f>IF(IFERROR(VLOOKUP(B9138,总表!A:D,4,0),"露易")=0," ",IFERROR(VLOOKUP(B9138,总表!A:D,4,0),"-"))</f>
        <v>灰色</v>
      </c>
      <c r="I9138" s="6" t="str">
        <f t="shared" si="571"/>
        <v>灰色</v>
      </c>
    </row>
    <row r="9139" spans="1:9">
      <c r="A9139" s="6">
        <v>9138</v>
      </c>
      <c r="B9139" s="47" t="str">
        <f t="shared" si="568"/>
        <v>000023B2</v>
      </c>
      <c r="C9139" s="47" t="str">
        <f>IFERROR(VLOOKUP(B9139,总表!A:B,2,0),"-")</f>
        <v>上衣</v>
      </c>
      <c r="D9139" s="6" t="str">
        <f t="shared" si="569"/>
        <v>上衣</v>
      </c>
      <c r="E9139" s="6" t="str">
        <f>IFERROR(VLOOKUP(B9139,总表!A:D,3,0),"-")</f>
        <v>短袖中国风上衣</v>
      </c>
      <c r="F9139" s="6" t="str">
        <f t="shared" si="570"/>
        <v>短袖中国风上衣</v>
      </c>
      <c r="H9139" s="6" t="str">
        <f>IF(IFERROR(VLOOKUP(B9139,总表!A:D,4,0),"露易")=0," ",IFERROR(VLOOKUP(B9139,总表!A:D,4,0),"-"))</f>
        <v>紫色</v>
      </c>
      <c r="I9139" s="6" t="str">
        <f t="shared" si="571"/>
        <v>紫色</v>
      </c>
    </row>
    <row r="9140" spans="1:9">
      <c r="A9140" s="6">
        <v>9139</v>
      </c>
      <c r="B9140" s="47" t="str">
        <f t="shared" si="568"/>
        <v>000023B3</v>
      </c>
      <c r="C9140" s="47" t="str">
        <f>IFERROR(VLOOKUP(B9140,总表!A:B,2,0),"-")</f>
        <v>上衣</v>
      </c>
      <c r="D9140" s="6" t="str">
        <f t="shared" si="569"/>
        <v>上衣</v>
      </c>
      <c r="E9140" s="6" t="str">
        <f>IFERROR(VLOOKUP(B9140,总表!A:D,3,0),"-")</f>
        <v>短袖中国风上衣</v>
      </c>
      <c r="F9140" s="6" t="str">
        <f t="shared" si="570"/>
        <v>短袖中国风上衣</v>
      </c>
      <c r="H9140" s="51" t="str">
        <f>IF(IFERROR(VLOOKUP(B9140,总表!A:D,4,0),"露易")=0," ",IFERROR(VLOOKUP(B9140,总表!A:D,4,0),"-"))</f>
        <v>绿色</v>
      </c>
      <c r="I9140" s="51" t="str">
        <f t="shared" si="571"/>
        <v>绿色</v>
      </c>
    </row>
    <row r="9141" spans="1:9">
      <c r="A9141" s="6">
        <v>9140</v>
      </c>
      <c r="B9141" s="47" t="str">
        <f t="shared" si="568"/>
        <v>000023B4</v>
      </c>
      <c r="C9141" s="47" t="str">
        <f>IFERROR(VLOOKUP(B9141,总表!A:B,2,0),"-")</f>
        <v>上衣</v>
      </c>
      <c r="D9141" s="6" t="str">
        <f t="shared" si="569"/>
        <v>上衣</v>
      </c>
      <c r="E9141" s="6" t="str">
        <f>IFERROR(VLOOKUP(B9141,总表!A:D,3,0),"-")</f>
        <v>短袖中国风上衣</v>
      </c>
      <c r="F9141" s="6" t="str">
        <f t="shared" si="570"/>
        <v>短袖中国风上衣</v>
      </c>
      <c r="H9141" s="6" t="str">
        <f>IF(IFERROR(VLOOKUP(B9141,总表!A:D,4,0),"露易")=0," ",IFERROR(VLOOKUP(B9141,总表!A:D,4,0),"-"))</f>
        <v>橘色</v>
      </c>
      <c r="I9141" s="6" t="str">
        <f t="shared" si="571"/>
        <v>橘色</v>
      </c>
    </row>
    <row r="9142" spans="1:9">
      <c r="A9142" s="6">
        <v>9141</v>
      </c>
      <c r="B9142" s="47" t="str">
        <f t="shared" si="568"/>
        <v>000023B5</v>
      </c>
      <c r="C9142" s="50" t="str">
        <f>IFERROR(VLOOKUP(B9142,总表!A:B,2,0),"-")</f>
        <v>连衣套装</v>
      </c>
      <c r="D9142" s="51" t="str">
        <f t="shared" si="569"/>
        <v>连衣套装</v>
      </c>
      <c r="E9142" s="6" t="str">
        <f>IFERROR(VLOOKUP(B9142,总表!A:D,3,0),"-")</f>
        <v>越南传统服装</v>
      </c>
      <c r="F9142" s="6" t="str">
        <f t="shared" si="570"/>
        <v>越南传统服装</v>
      </c>
      <c r="H9142" s="6" t="str">
        <f>IF(IFERROR(VLOOKUP(B9142,总表!A:D,4,0),"露易")=0," ",IFERROR(VLOOKUP(B9142,总表!A:D,4,0),"-"))</f>
        <v>海军蓝</v>
      </c>
      <c r="I9142" s="6" t="str">
        <f t="shared" si="571"/>
        <v>海军蓝</v>
      </c>
    </row>
    <row r="9143" spans="1:9">
      <c r="A9143" s="6">
        <v>9142</v>
      </c>
      <c r="B9143" s="47" t="str">
        <f t="shared" si="568"/>
        <v>000023B6</v>
      </c>
      <c r="C9143" s="50" t="str">
        <f>IFERROR(VLOOKUP(B9143,总表!A:B,2,0),"-")</f>
        <v>连衣套装</v>
      </c>
      <c r="D9143" s="51" t="str">
        <f t="shared" si="569"/>
        <v>连衣套装</v>
      </c>
      <c r="E9143" s="6" t="str">
        <f>IFERROR(VLOOKUP(B9143,总表!A:D,3,0),"-")</f>
        <v>越南传统服装</v>
      </c>
      <c r="F9143" s="6" t="str">
        <f t="shared" si="570"/>
        <v>越南传统服装</v>
      </c>
      <c r="H9143" s="6" t="str">
        <f>IF(IFERROR(VLOOKUP(B9143,总表!A:D,4,0),"露易")=0," ",IFERROR(VLOOKUP(B9143,总表!A:D,4,0),"-"))</f>
        <v>黄色</v>
      </c>
      <c r="I9143" s="6" t="str">
        <f t="shared" si="571"/>
        <v>黄色</v>
      </c>
    </row>
    <row r="9144" spans="1:9">
      <c r="A9144" s="6">
        <v>9143</v>
      </c>
      <c r="B9144" s="47" t="str">
        <f t="shared" si="568"/>
        <v>000023B7</v>
      </c>
      <c r="C9144" s="50" t="str">
        <f>IFERROR(VLOOKUP(B9144,总表!A:B,2,0),"-")</f>
        <v>连衣套装</v>
      </c>
      <c r="D9144" s="51" t="str">
        <f t="shared" si="569"/>
        <v>连衣套装</v>
      </c>
      <c r="E9144" s="6" t="str">
        <f>IFERROR(VLOOKUP(B9144,总表!A:D,3,0),"-")</f>
        <v>越南传统服装</v>
      </c>
      <c r="F9144" s="6" t="str">
        <f t="shared" si="570"/>
        <v>越南传统服装</v>
      </c>
      <c r="H9144" s="51" t="str">
        <f>IF(IFERROR(VLOOKUP(B9144,总表!A:D,4,0),"露易")=0," ",IFERROR(VLOOKUP(B9144,总表!A:D,4,0),"-"))</f>
        <v>绿色</v>
      </c>
      <c r="I9144" s="51" t="str">
        <f t="shared" si="571"/>
        <v>绿色</v>
      </c>
    </row>
    <row r="9145" spans="1:9">
      <c r="A9145" s="6">
        <v>9144</v>
      </c>
      <c r="B9145" s="47" t="str">
        <f t="shared" si="568"/>
        <v>000023B8</v>
      </c>
      <c r="C9145" s="50" t="str">
        <f>IFERROR(VLOOKUP(B9145,总表!A:B,2,0),"-")</f>
        <v>连衣套装</v>
      </c>
      <c r="D9145" s="51" t="str">
        <f t="shared" si="569"/>
        <v>连衣套装</v>
      </c>
      <c r="E9145" s="6" t="str">
        <f>IFERROR(VLOOKUP(B9145,总表!A:D,3,0),"-")</f>
        <v>越南传统服装</v>
      </c>
      <c r="F9145" s="6" t="str">
        <f t="shared" si="570"/>
        <v>越南传统服装</v>
      </c>
      <c r="H9145" s="6" t="str">
        <f>IF(IFERROR(VLOOKUP(B9145,总表!A:D,4,0),"露易")=0," ",IFERROR(VLOOKUP(B9145,总表!A:D,4,0),"-"))</f>
        <v>粉红</v>
      </c>
      <c r="I9145" s="6" t="str">
        <f t="shared" si="571"/>
        <v>粉红</v>
      </c>
    </row>
    <row r="9146" spans="1:9">
      <c r="A9146" s="6">
        <v>9145</v>
      </c>
      <c r="B9146" s="47" t="str">
        <f t="shared" si="568"/>
        <v>000023B9</v>
      </c>
      <c r="C9146" s="50" t="str">
        <f>IFERROR(VLOOKUP(B9146,总表!A:B,2,0),"-")</f>
        <v>连衣套装</v>
      </c>
      <c r="D9146" s="51" t="str">
        <f t="shared" si="569"/>
        <v>连衣套装</v>
      </c>
      <c r="E9146" s="51" t="str">
        <f>IFERROR(VLOOKUP(B9146,总表!A:D,3,0),"-")</f>
        <v>韩服裙</v>
      </c>
      <c r="F9146" s="51" t="str">
        <f t="shared" si="570"/>
        <v>韩服裙</v>
      </c>
      <c r="H9146" s="6" t="str">
        <f>IF(IFERROR(VLOOKUP(B9146,总表!A:D,4,0),"露易")=0," ",IFERROR(VLOOKUP(B9146,总表!A:D,4,0),"-"))</f>
        <v>黄绿色</v>
      </c>
      <c r="I9146" s="6" t="str">
        <f t="shared" si="571"/>
        <v>黄绿色</v>
      </c>
    </row>
    <row r="9147" spans="1:9">
      <c r="A9147" s="6">
        <v>9146</v>
      </c>
      <c r="B9147" s="47" t="str">
        <f t="shared" si="568"/>
        <v>000023BA</v>
      </c>
      <c r="C9147" s="50" t="str">
        <f>IFERROR(VLOOKUP(B9147,总表!A:B,2,0),"-")</f>
        <v>连衣套装</v>
      </c>
      <c r="D9147" s="51" t="str">
        <f t="shared" si="569"/>
        <v>连衣套装</v>
      </c>
      <c r="E9147" s="51" t="str">
        <f>IFERROR(VLOOKUP(B9147,总表!A:D,3,0),"-")</f>
        <v>韩服裙</v>
      </c>
      <c r="F9147" s="51" t="str">
        <f t="shared" si="570"/>
        <v>韩服裙</v>
      </c>
      <c r="H9147" s="6" t="str">
        <f>IF(IFERROR(VLOOKUP(B9147,总表!A:D,4,0),"露易")=0," ",IFERROR(VLOOKUP(B9147,总表!A:D,4,0),"-"))</f>
        <v>桃红色</v>
      </c>
      <c r="I9147" s="6" t="str">
        <f t="shared" si="571"/>
        <v>桃红色</v>
      </c>
    </row>
    <row r="9148" spans="1:9">
      <c r="A9148" s="6">
        <v>9147</v>
      </c>
      <c r="B9148" s="47" t="str">
        <f t="shared" si="568"/>
        <v>000023BB</v>
      </c>
      <c r="C9148" s="50" t="str">
        <f>IFERROR(VLOOKUP(B9148,总表!A:B,2,0),"-")</f>
        <v>连衣套装</v>
      </c>
      <c r="D9148" s="51" t="str">
        <f t="shared" si="569"/>
        <v>连衣套装</v>
      </c>
      <c r="E9148" s="51" t="str">
        <f>IFERROR(VLOOKUP(B9148,总表!A:D,3,0),"-")</f>
        <v>韩服裙</v>
      </c>
      <c r="F9148" s="51" t="str">
        <f t="shared" si="570"/>
        <v>韩服裙</v>
      </c>
      <c r="H9148" s="51" t="str">
        <f>IF(IFERROR(VLOOKUP(B9148,总表!A:D,4,0),"露易")=0," ",IFERROR(VLOOKUP(B9148,总表!A:D,4,0),"-"))</f>
        <v>蓝色</v>
      </c>
      <c r="I9148" s="51" t="str">
        <f t="shared" si="571"/>
        <v>蓝色</v>
      </c>
    </row>
    <row r="9149" spans="1:9">
      <c r="A9149" s="6">
        <v>9148</v>
      </c>
      <c r="B9149" s="47" t="str">
        <f t="shared" si="568"/>
        <v>000023BC</v>
      </c>
      <c r="C9149" s="50" t="str">
        <f>IFERROR(VLOOKUP(B9149,总表!A:B,2,0),"-")</f>
        <v>连衣套装</v>
      </c>
      <c r="D9149" s="51" t="str">
        <f t="shared" si="569"/>
        <v>连衣套装</v>
      </c>
      <c r="E9149" s="51" t="str">
        <f>IFERROR(VLOOKUP(B9149,总表!A:D,3,0),"-")</f>
        <v>韩服裙</v>
      </c>
      <c r="F9149" s="51" t="str">
        <f t="shared" si="570"/>
        <v>韩服裙</v>
      </c>
      <c r="H9149" s="51" t="str">
        <f>IF(IFERROR(VLOOKUP(B9149,总表!A:D,4,0),"露易")=0," ",IFERROR(VLOOKUP(B9149,总表!A:D,4,0),"-"))</f>
        <v>红色</v>
      </c>
      <c r="I9149" s="51" t="str">
        <f t="shared" si="571"/>
        <v>红色</v>
      </c>
    </row>
    <row r="9150" spans="1:9">
      <c r="A9150" s="6">
        <v>9149</v>
      </c>
      <c r="B9150" s="47" t="str">
        <f t="shared" si="568"/>
        <v>000023BD</v>
      </c>
      <c r="C9150" s="50" t="str">
        <f>IFERROR(VLOOKUP(B9150,总表!A:B,2,0),"-")</f>
        <v>连衣套装</v>
      </c>
      <c r="D9150" s="51" t="str">
        <f t="shared" si="569"/>
        <v>连衣套装</v>
      </c>
      <c r="E9150" s="6" t="str">
        <f>IFERROR(VLOOKUP(B9150,总表!A:D,3,0),"-")</f>
        <v>印度传统服装</v>
      </c>
      <c r="F9150" s="6" t="str">
        <f t="shared" si="570"/>
        <v>印度传统服装</v>
      </c>
      <c r="H9150" s="6" t="str">
        <f>IF(IFERROR(VLOOKUP(B9150,总表!A:D,4,0),"露易")=0," ",IFERROR(VLOOKUP(B9150,总表!A:D,4,0),"-"))</f>
        <v>祖母绿</v>
      </c>
      <c r="I9150" s="6" t="str">
        <f t="shared" si="571"/>
        <v>祖母绿</v>
      </c>
    </row>
    <row r="9151" spans="1:9">
      <c r="A9151" s="6">
        <v>9150</v>
      </c>
      <c r="B9151" s="47" t="str">
        <f t="shared" si="568"/>
        <v>000023BE</v>
      </c>
      <c r="C9151" s="50" t="str">
        <f>IFERROR(VLOOKUP(B9151,总表!A:B,2,0),"-")</f>
        <v>连衣套装</v>
      </c>
      <c r="D9151" s="51" t="str">
        <f t="shared" si="569"/>
        <v>连衣套装</v>
      </c>
      <c r="E9151" s="6" t="str">
        <f>IFERROR(VLOOKUP(B9151,总表!A:D,3,0),"-")</f>
        <v>印度传统服装</v>
      </c>
      <c r="F9151" s="6" t="str">
        <f t="shared" si="570"/>
        <v>印度传统服装</v>
      </c>
      <c r="H9151" s="6" t="str">
        <f>IF(IFERROR(VLOOKUP(B9151,总表!A:D,4,0),"露易")=0," ",IFERROR(VLOOKUP(B9151,总表!A:D,4,0),"-"))</f>
        <v>托帕石</v>
      </c>
      <c r="I9151" s="6" t="str">
        <f t="shared" si="571"/>
        <v>托帕石</v>
      </c>
    </row>
    <row r="9152" spans="1:9">
      <c r="A9152" s="6">
        <v>9151</v>
      </c>
      <c r="B9152" s="47" t="str">
        <f t="shared" si="568"/>
        <v>000023BF</v>
      </c>
      <c r="C9152" s="50" t="str">
        <f>IFERROR(VLOOKUP(B9152,总表!A:B,2,0),"-")</f>
        <v>连衣套装</v>
      </c>
      <c r="D9152" s="51" t="str">
        <f t="shared" si="569"/>
        <v>连衣套装</v>
      </c>
      <c r="E9152" s="6" t="str">
        <f>IFERROR(VLOOKUP(B9152,总表!A:D,3,0),"-")</f>
        <v>印度传统服装</v>
      </c>
      <c r="F9152" s="6" t="str">
        <f t="shared" si="570"/>
        <v>印度传统服装</v>
      </c>
      <c r="H9152" s="6" t="str">
        <f>IF(IFERROR(VLOOKUP(B9152,总表!A:D,4,0),"露易")=0," ",IFERROR(VLOOKUP(B9152,总表!A:D,4,0),"-"))</f>
        <v>紫水晶</v>
      </c>
      <c r="I9152" s="6" t="str">
        <f t="shared" si="571"/>
        <v>紫水晶</v>
      </c>
    </row>
    <row r="9153" spans="1:9">
      <c r="A9153" s="6">
        <v>9152</v>
      </c>
      <c r="B9153" s="47" t="str">
        <f t="shared" si="568"/>
        <v>000023C0</v>
      </c>
      <c r="C9153" s="50" t="str">
        <f>IFERROR(VLOOKUP(B9153,总表!A:B,2,0),"-")</f>
        <v>连衣套装</v>
      </c>
      <c r="D9153" s="51" t="str">
        <f t="shared" si="569"/>
        <v>连衣套装</v>
      </c>
      <c r="E9153" s="6" t="str">
        <f>IFERROR(VLOOKUP(B9153,总表!A:D,3,0),"-")</f>
        <v>旗袍</v>
      </c>
      <c r="F9153" s="6" t="str">
        <f t="shared" si="570"/>
        <v>旗袍</v>
      </c>
      <c r="H9153" s="51" t="str">
        <f>IF(IFERROR(VLOOKUP(B9153,总表!A:D,4,0),"露易")=0," ",IFERROR(VLOOKUP(B9153,总表!A:D,4,0),"-"))</f>
        <v>绿色</v>
      </c>
      <c r="I9153" s="51" t="str">
        <f t="shared" si="571"/>
        <v>绿色</v>
      </c>
    </row>
    <row r="9154" spans="1:9">
      <c r="A9154" s="6">
        <v>9153</v>
      </c>
      <c r="B9154" s="47" t="str">
        <f t="shared" ref="B9154:B9217" si="572">DEC2HEX(ROW(A9153),8)</f>
        <v>000023C1</v>
      </c>
      <c r="C9154" s="50" t="str">
        <f>IFERROR(VLOOKUP(B9154,总表!A:B,2,0),"-")</f>
        <v>连衣套装</v>
      </c>
      <c r="D9154" s="51" t="str">
        <f t="shared" ref="D9154:D9217" si="573">C9154</f>
        <v>连衣套装</v>
      </c>
      <c r="E9154" s="6" t="str">
        <f>IFERROR(VLOOKUP(B9154,总表!A:D,3,0),"-")</f>
        <v>旗袍</v>
      </c>
      <c r="F9154" s="6" t="str">
        <f t="shared" ref="F9154:F9217" si="574">E9154</f>
        <v>旗袍</v>
      </c>
      <c r="H9154" s="6" t="str">
        <f>IF(IFERROR(VLOOKUP(B9154,总表!A:D,4,0),"露易")=0," ",IFERROR(VLOOKUP(B9154,总表!A:D,4,0),"-"))</f>
        <v>海军蓝</v>
      </c>
      <c r="I9154" s="6" t="str">
        <f t="shared" ref="I9154:I9217" si="575">H9154</f>
        <v>海军蓝</v>
      </c>
    </row>
    <row r="9155" spans="1:9">
      <c r="A9155" s="6">
        <v>9154</v>
      </c>
      <c r="B9155" s="47" t="str">
        <f t="shared" si="572"/>
        <v>000023C2</v>
      </c>
      <c r="C9155" s="50" t="str">
        <f>IFERROR(VLOOKUP(B9155,总表!A:B,2,0),"-")</f>
        <v>连衣套装</v>
      </c>
      <c r="D9155" s="51" t="str">
        <f t="shared" si="573"/>
        <v>连衣套装</v>
      </c>
      <c r="E9155" s="6" t="str">
        <f>IFERROR(VLOOKUP(B9155,总表!A:D,3,0),"-")</f>
        <v>旗袍</v>
      </c>
      <c r="F9155" s="6" t="str">
        <f t="shared" si="574"/>
        <v>旗袍</v>
      </c>
      <c r="H9155" s="6" t="str">
        <f>IF(IFERROR(VLOOKUP(B9155,总表!A:D,4,0),"露易")=0," ",IFERROR(VLOOKUP(B9155,总表!A:D,4,0),"-"))</f>
        <v>白色</v>
      </c>
      <c r="I9155" s="6" t="str">
        <f t="shared" si="575"/>
        <v>白色</v>
      </c>
    </row>
    <row r="9156" spans="1:9">
      <c r="A9156" s="6">
        <v>9155</v>
      </c>
      <c r="B9156" s="47" t="str">
        <f t="shared" si="572"/>
        <v>000023C3</v>
      </c>
      <c r="C9156" s="50" t="str">
        <f>IFERROR(VLOOKUP(B9156,总表!A:B,2,0),"-")</f>
        <v>连衣套装</v>
      </c>
      <c r="D9156" s="51" t="str">
        <f t="shared" si="573"/>
        <v>连衣套装</v>
      </c>
      <c r="E9156" s="6" t="str">
        <f>IFERROR(VLOOKUP(B9156,总表!A:D,3,0),"-")</f>
        <v>旗袍</v>
      </c>
      <c r="F9156" s="6" t="str">
        <f t="shared" si="574"/>
        <v>旗袍</v>
      </c>
      <c r="H9156" s="6" t="str">
        <f>IF(IFERROR(VLOOKUP(B9156,总表!A:D,4,0),"露易")=0," ",IFERROR(VLOOKUP(B9156,总表!A:D,4,0),"-"))</f>
        <v>粉红</v>
      </c>
      <c r="I9156" s="6" t="str">
        <f t="shared" si="575"/>
        <v>粉红</v>
      </c>
    </row>
    <row r="9157" spans="1:9">
      <c r="A9157" s="6">
        <v>9156</v>
      </c>
      <c r="B9157" s="47" t="str">
        <f t="shared" si="572"/>
        <v>000023C4</v>
      </c>
      <c r="C9157" s="50" t="str">
        <f>IFERROR(VLOOKUP(B9157,总表!A:B,2,0),"-")</f>
        <v>连衣套装</v>
      </c>
      <c r="D9157" s="51" t="str">
        <f t="shared" si="573"/>
        <v>连衣套装</v>
      </c>
      <c r="E9157" s="6" t="str">
        <f>IFERROR(VLOOKUP(B9157,总表!A:D,3,0),"-")</f>
        <v>旗袍</v>
      </c>
      <c r="F9157" s="6" t="str">
        <f t="shared" si="574"/>
        <v>旗袍</v>
      </c>
      <c r="H9157" s="6" t="str">
        <f>IF(IFERROR(VLOOKUP(B9157,总表!A:D,4,0),"露易")=0," ",IFERROR(VLOOKUP(B9157,总表!A:D,4,0),"-"))</f>
        <v>浅蓝色</v>
      </c>
      <c r="I9157" s="6" t="str">
        <f t="shared" si="575"/>
        <v>浅蓝色</v>
      </c>
    </row>
    <row r="9158" spans="1:9">
      <c r="A9158" s="6">
        <v>9157</v>
      </c>
      <c r="B9158" s="47" t="str">
        <f t="shared" si="572"/>
        <v>000023C5</v>
      </c>
      <c r="C9158" s="50" t="str">
        <f>IFERROR(VLOOKUP(B9158,总表!A:B,2,0),"-")</f>
        <v>连衣套装</v>
      </c>
      <c r="D9158" s="51" t="str">
        <f t="shared" si="573"/>
        <v>连衣套装</v>
      </c>
      <c r="E9158" s="6" t="str">
        <f>IFERROR(VLOOKUP(B9158,总表!A:D,3,0),"-")</f>
        <v>旗袍</v>
      </c>
      <c r="F9158" s="6" t="str">
        <f t="shared" si="574"/>
        <v>旗袍</v>
      </c>
      <c r="H9158" s="6" t="str">
        <f>IF(IFERROR(VLOOKUP(B9158,总表!A:D,4,0),"露易")=0," ",IFERROR(VLOOKUP(B9158,总表!A:D,4,0),"-"))</f>
        <v>黄色</v>
      </c>
      <c r="I9158" s="6" t="str">
        <f t="shared" si="575"/>
        <v>黄色</v>
      </c>
    </row>
    <row r="9159" spans="1:9">
      <c r="A9159" s="6">
        <v>9158</v>
      </c>
      <c r="B9159" s="47" t="str">
        <f t="shared" si="572"/>
        <v>000023C6</v>
      </c>
      <c r="C9159" s="50" t="str">
        <f>IFERROR(VLOOKUP(B9159,总表!A:B,2,0),"-")</f>
        <v>连衣套装</v>
      </c>
      <c r="D9159" s="51" t="str">
        <f t="shared" si="573"/>
        <v>连衣套装</v>
      </c>
      <c r="E9159" s="51" t="str">
        <f>IFERROR(VLOOKUP(B9159,总表!A:D,3,0),"-")</f>
        <v>军师服</v>
      </c>
      <c r="F9159" s="51" t="str">
        <f t="shared" si="574"/>
        <v>军师服</v>
      </c>
      <c r="H9159" s="51" t="str">
        <f>IF(IFERROR(VLOOKUP(B9159,总表!A:D,4,0),"露易")=0," ",IFERROR(VLOOKUP(B9159,总表!A:D,4,0),"-"))</f>
        <v>绿色</v>
      </c>
      <c r="I9159" s="51" t="str">
        <f t="shared" si="575"/>
        <v>绿色</v>
      </c>
    </row>
    <row r="9160" spans="1:9">
      <c r="A9160" s="6">
        <v>9159</v>
      </c>
      <c r="B9160" s="47" t="str">
        <f t="shared" si="572"/>
        <v>000023C7</v>
      </c>
      <c r="C9160" s="50" t="str">
        <f>IFERROR(VLOOKUP(B9160,总表!A:B,2,0),"-")</f>
        <v>连衣套装</v>
      </c>
      <c r="D9160" s="51" t="str">
        <f t="shared" si="573"/>
        <v>连衣套装</v>
      </c>
      <c r="E9160" s="51" t="str">
        <f>IFERROR(VLOOKUP(B9160,总表!A:D,3,0),"-")</f>
        <v>军师服</v>
      </c>
      <c r="F9160" s="51" t="str">
        <f t="shared" si="574"/>
        <v>军师服</v>
      </c>
      <c r="H9160" s="6" t="str">
        <f>IF(IFERROR(VLOOKUP(B9160,总表!A:D,4,0),"露易")=0," ",IFERROR(VLOOKUP(B9160,总表!A:D,4,0),"-"))</f>
        <v>枯草色</v>
      </c>
      <c r="I9160" s="6" t="str">
        <f t="shared" si="575"/>
        <v>枯草色</v>
      </c>
    </row>
    <row r="9161" spans="1:9">
      <c r="A9161" s="6">
        <v>9160</v>
      </c>
      <c r="B9161" s="47" t="str">
        <f t="shared" si="572"/>
        <v>000023C8</v>
      </c>
      <c r="C9161" s="50" t="str">
        <f>IFERROR(VLOOKUP(B9161,总表!A:B,2,0),"-")</f>
        <v>连衣套装</v>
      </c>
      <c r="D9161" s="51" t="str">
        <f t="shared" si="573"/>
        <v>连衣套装</v>
      </c>
      <c r="E9161" s="51" t="str">
        <f>IFERROR(VLOOKUP(B9161,总表!A:D,3,0),"-")</f>
        <v>军师服</v>
      </c>
      <c r="F9161" s="51" t="str">
        <f t="shared" si="574"/>
        <v>军师服</v>
      </c>
      <c r="H9161" s="6" t="str">
        <f>IF(IFERROR(VLOOKUP(B9161,总表!A:D,4,0),"露易")=0," ",IFERROR(VLOOKUP(B9161,总表!A:D,4,0),"-"))</f>
        <v>白色</v>
      </c>
      <c r="I9161" s="6" t="str">
        <f t="shared" si="575"/>
        <v>白色</v>
      </c>
    </row>
    <row r="9162" spans="1:9">
      <c r="A9162" s="6">
        <v>9161</v>
      </c>
      <c r="B9162" s="47" t="str">
        <f t="shared" si="572"/>
        <v>000023C9</v>
      </c>
      <c r="C9162" s="50" t="str">
        <f>IFERROR(VLOOKUP(B9162,总表!A:B,2,0),"-")</f>
        <v>连衣套装</v>
      </c>
      <c r="D9162" s="51" t="str">
        <f t="shared" si="573"/>
        <v>连衣套装</v>
      </c>
      <c r="E9162" s="51" t="str">
        <f>IFERROR(VLOOKUP(B9162,总表!A:D,3,0),"-")</f>
        <v>军师服</v>
      </c>
      <c r="F9162" s="51" t="str">
        <f t="shared" si="574"/>
        <v>军师服</v>
      </c>
      <c r="H9162" s="6" t="str">
        <f>IF(IFERROR(VLOOKUP(B9162,总表!A:D,4,0),"露易")=0," ",IFERROR(VLOOKUP(B9162,总表!A:D,4,0),"-"))</f>
        <v>紫色</v>
      </c>
      <c r="I9162" s="6" t="str">
        <f t="shared" si="575"/>
        <v>紫色</v>
      </c>
    </row>
    <row r="9163" spans="1:9">
      <c r="A9163" s="6">
        <v>9162</v>
      </c>
      <c r="B9163" s="47" t="str">
        <f t="shared" si="572"/>
        <v>000023CA</v>
      </c>
      <c r="C9163" s="50" t="str">
        <f>IFERROR(VLOOKUP(B9163,总表!A:B,2,0),"-")</f>
        <v>连衣套装</v>
      </c>
      <c r="D9163" s="51" t="str">
        <f t="shared" si="573"/>
        <v>连衣套装</v>
      </c>
      <c r="E9163" s="51" t="str">
        <f>IFERROR(VLOOKUP(B9163,总表!A:D,3,0),"-")</f>
        <v>汉服</v>
      </c>
      <c r="F9163" s="51" t="str">
        <f t="shared" si="574"/>
        <v>汉服</v>
      </c>
      <c r="H9163" s="6" t="str">
        <f>IF(IFERROR(VLOOKUP(B9163,总表!A:D,4,0),"露易")=0," ",IFERROR(VLOOKUP(B9163,总表!A:D,4,0),"-"))</f>
        <v>桃红色</v>
      </c>
      <c r="I9163" s="6" t="str">
        <f t="shared" si="575"/>
        <v>桃红色</v>
      </c>
    </row>
    <row r="9164" spans="1:9">
      <c r="A9164" s="6">
        <v>9163</v>
      </c>
      <c r="B9164" s="47" t="str">
        <f t="shared" si="572"/>
        <v>000023CB</v>
      </c>
      <c r="C9164" s="50" t="str">
        <f>IFERROR(VLOOKUP(B9164,总表!A:B,2,0),"-")</f>
        <v>连衣套装</v>
      </c>
      <c r="D9164" s="51" t="str">
        <f t="shared" si="573"/>
        <v>连衣套装</v>
      </c>
      <c r="E9164" s="51" t="str">
        <f>IFERROR(VLOOKUP(B9164,总表!A:D,3,0),"-")</f>
        <v>汉服</v>
      </c>
      <c r="F9164" s="51" t="str">
        <f t="shared" si="574"/>
        <v>汉服</v>
      </c>
      <c r="H9164" s="51" t="str">
        <f>IF(IFERROR(VLOOKUP(B9164,总表!A:D,4,0),"露易")=0," ",IFERROR(VLOOKUP(B9164,总表!A:D,4,0),"-"))</f>
        <v>红色</v>
      </c>
      <c r="I9164" s="51" t="str">
        <f t="shared" si="575"/>
        <v>红色</v>
      </c>
    </row>
    <row r="9165" spans="1:9">
      <c r="A9165" s="6">
        <v>9164</v>
      </c>
      <c r="B9165" s="47" t="str">
        <f t="shared" si="572"/>
        <v>000023CC</v>
      </c>
      <c r="C9165" s="50" t="str">
        <f>IFERROR(VLOOKUP(B9165,总表!A:B,2,0),"-")</f>
        <v>连衣套装</v>
      </c>
      <c r="D9165" s="51" t="str">
        <f t="shared" si="573"/>
        <v>连衣套装</v>
      </c>
      <c r="E9165" s="51" t="str">
        <f>IFERROR(VLOOKUP(B9165,总表!A:D,3,0),"-")</f>
        <v>汉服</v>
      </c>
      <c r="F9165" s="51" t="str">
        <f t="shared" si="574"/>
        <v>汉服</v>
      </c>
      <c r="H9165" s="51" t="str">
        <f>IF(IFERROR(VLOOKUP(B9165,总表!A:D,4,0),"露易")=0," ",IFERROR(VLOOKUP(B9165,总表!A:D,4,0),"-"))</f>
        <v>蓝色</v>
      </c>
      <c r="I9165" s="51" t="str">
        <f t="shared" si="575"/>
        <v>蓝色</v>
      </c>
    </row>
    <row r="9166" spans="1:9">
      <c r="A9166" s="6">
        <v>9165</v>
      </c>
      <c r="B9166" s="47" t="str">
        <f t="shared" si="572"/>
        <v>000023CD</v>
      </c>
      <c r="C9166" s="50" t="str">
        <f>IFERROR(VLOOKUP(B9166,总表!A:B,2,0),"-")</f>
        <v>连衣套装</v>
      </c>
      <c r="D9166" s="51" t="str">
        <f t="shared" si="573"/>
        <v>连衣套装</v>
      </c>
      <c r="E9166" s="51" t="str">
        <f>IFERROR(VLOOKUP(B9166,总表!A:D,3,0),"-")</f>
        <v>汉服</v>
      </c>
      <c r="F9166" s="51" t="str">
        <f t="shared" si="574"/>
        <v>汉服</v>
      </c>
      <c r="H9166" s="6" t="str">
        <f>IF(IFERROR(VLOOKUP(B9166,总表!A:D,4,0),"露易")=0," ",IFERROR(VLOOKUP(B9166,总表!A:D,4,0),"-"))</f>
        <v>紫色</v>
      </c>
      <c r="I9166" s="6" t="str">
        <f t="shared" si="575"/>
        <v>紫色</v>
      </c>
    </row>
    <row r="9167" spans="1:9">
      <c r="A9167" s="6">
        <v>9166</v>
      </c>
      <c r="B9167" s="47" t="str">
        <f t="shared" si="572"/>
        <v>000023CE</v>
      </c>
      <c r="C9167" s="50" t="str">
        <f>IFERROR(VLOOKUP(B9167,总表!A:B,2,0),"-")</f>
        <v>连衣套装</v>
      </c>
      <c r="D9167" s="51" t="str">
        <f t="shared" si="573"/>
        <v>连衣套装</v>
      </c>
      <c r="E9167" s="51" t="str">
        <f>IFERROR(VLOOKUP(B9167,总表!A:D,3,0),"-")</f>
        <v>韩服裤</v>
      </c>
      <c r="F9167" s="51" t="str">
        <f t="shared" si="574"/>
        <v>韩服裤</v>
      </c>
      <c r="H9167" s="6" t="str">
        <f>IF(IFERROR(VLOOKUP(B9167,总表!A:D,4,0),"露易")=0," ",IFERROR(VLOOKUP(B9167,总表!A:D,4,0),"-"))</f>
        <v>紫色</v>
      </c>
      <c r="I9167" s="6" t="str">
        <f t="shared" si="575"/>
        <v>紫色</v>
      </c>
    </row>
    <row r="9168" spans="1:9">
      <c r="A9168" s="6">
        <v>9167</v>
      </c>
      <c r="B9168" s="47" t="str">
        <f t="shared" si="572"/>
        <v>000023CF</v>
      </c>
      <c r="C9168" s="50" t="str">
        <f>IFERROR(VLOOKUP(B9168,总表!A:B,2,0),"-")</f>
        <v>连衣套装</v>
      </c>
      <c r="D9168" s="51" t="str">
        <f t="shared" si="573"/>
        <v>连衣套装</v>
      </c>
      <c r="E9168" s="51" t="str">
        <f>IFERROR(VLOOKUP(B9168,总表!A:D,3,0),"-")</f>
        <v>韩服裤</v>
      </c>
      <c r="F9168" s="51" t="str">
        <f t="shared" si="574"/>
        <v>韩服裤</v>
      </c>
      <c r="H9168" s="6" t="str">
        <f>IF(IFERROR(VLOOKUP(B9168,总表!A:D,4,0),"露易")=0," ",IFERROR(VLOOKUP(B9168,总表!A:D,4,0),"-"))</f>
        <v>水蓝色</v>
      </c>
      <c r="I9168" s="6" t="str">
        <f t="shared" si="575"/>
        <v>水蓝色</v>
      </c>
    </row>
    <row r="9169" spans="1:9">
      <c r="A9169" s="6">
        <v>9168</v>
      </c>
      <c r="B9169" s="47" t="str">
        <f t="shared" si="572"/>
        <v>000023D0</v>
      </c>
      <c r="C9169" s="50" t="str">
        <f>IFERROR(VLOOKUP(B9169,总表!A:B,2,0),"-")</f>
        <v>连衣套装</v>
      </c>
      <c r="D9169" s="51" t="str">
        <f t="shared" si="573"/>
        <v>连衣套装</v>
      </c>
      <c r="E9169" s="51" t="str">
        <f>IFERROR(VLOOKUP(B9169,总表!A:D,3,0),"-")</f>
        <v>韩服裤</v>
      </c>
      <c r="F9169" s="51" t="str">
        <f t="shared" si="574"/>
        <v>韩服裤</v>
      </c>
      <c r="H9169" s="6" t="str">
        <f>IF(IFERROR(VLOOKUP(B9169,总表!A:D,4,0),"露易")=0," ",IFERROR(VLOOKUP(B9169,总表!A:D,4,0),"-"))</f>
        <v>黑色</v>
      </c>
      <c r="I9169" s="6" t="str">
        <f t="shared" si="575"/>
        <v>黑色</v>
      </c>
    </row>
    <row r="9170" spans="1:9">
      <c r="A9170" s="6">
        <v>9169</v>
      </c>
      <c r="B9170" s="47" t="str">
        <f t="shared" si="572"/>
        <v>000023D1</v>
      </c>
      <c r="C9170" s="50" t="str">
        <f>IFERROR(VLOOKUP(B9170,总表!A:B,2,0),"-")</f>
        <v>裤裙类</v>
      </c>
      <c r="D9170" s="51" t="str">
        <f t="shared" si="573"/>
        <v>裤裙类</v>
      </c>
      <c r="E9170" s="6" t="str">
        <f>IFERROR(VLOOKUP(B9170,总表!A:D,3,0),"-")</f>
        <v>花裤</v>
      </c>
      <c r="F9170" s="6" t="str">
        <f t="shared" si="574"/>
        <v>花裤</v>
      </c>
      <c r="H9170" s="51" t="str">
        <f>IF(IFERROR(VLOOKUP(B9170,总表!A:D,4,0),"露易")=0," ",IFERROR(VLOOKUP(B9170,总表!A:D,4,0),"-"))</f>
        <v>蓝色</v>
      </c>
      <c r="I9170" s="51" t="str">
        <f t="shared" si="575"/>
        <v>蓝色</v>
      </c>
    </row>
    <row r="9171" spans="1:9">
      <c r="A9171" s="6">
        <v>9170</v>
      </c>
      <c r="B9171" s="47" t="str">
        <f t="shared" si="572"/>
        <v>000023D2</v>
      </c>
      <c r="C9171" s="50" t="str">
        <f>IFERROR(VLOOKUP(B9171,总表!A:B,2,0),"-")</f>
        <v>裤裙类</v>
      </c>
      <c r="D9171" s="51" t="str">
        <f t="shared" si="573"/>
        <v>裤裙类</v>
      </c>
      <c r="E9171" s="6" t="str">
        <f>IFERROR(VLOOKUP(B9171,总表!A:D,3,0),"-")</f>
        <v>花裤</v>
      </c>
      <c r="F9171" s="6" t="str">
        <f t="shared" si="574"/>
        <v>花裤</v>
      </c>
      <c r="H9171" s="6" t="str">
        <f>IF(IFERROR(VLOOKUP(B9171,总表!A:D,4,0),"露易")=0," ",IFERROR(VLOOKUP(B9171,总表!A:D,4,0),"-"))</f>
        <v>金黄色</v>
      </c>
      <c r="I9171" s="6" t="str">
        <f t="shared" si="575"/>
        <v>金黄色</v>
      </c>
    </row>
    <row r="9172" spans="1:9">
      <c r="A9172" s="6">
        <v>9171</v>
      </c>
      <c r="B9172" s="47" t="str">
        <f t="shared" si="572"/>
        <v>000023D3</v>
      </c>
      <c r="C9172" s="50" t="str">
        <f>IFERROR(VLOOKUP(B9172,总表!A:B,2,0),"-")</f>
        <v>裤裙类</v>
      </c>
      <c r="D9172" s="51" t="str">
        <f t="shared" si="573"/>
        <v>裤裙类</v>
      </c>
      <c r="E9172" s="6" t="str">
        <f>IFERROR(VLOOKUP(B9172,总表!A:D,3,0),"-")</f>
        <v>花裤</v>
      </c>
      <c r="F9172" s="6" t="str">
        <f t="shared" si="574"/>
        <v>花裤</v>
      </c>
      <c r="H9172" s="6" t="str">
        <f>IF(IFERROR(VLOOKUP(B9172,总表!A:D,4,0),"露易")=0," ",IFERROR(VLOOKUP(B9172,总表!A:D,4,0),"-"))</f>
        <v>胭脂红</v>
      </c>
      <c r="I9172" s="6" t="str">
        <f t="shared" si="575"/>
        <v>胭脂红</v>
      </c>
    </row>
    <row r="9173" spans="1:9">
      <c r="A9173" s="6">
        <v>9172</v>
      </c>
      <c r="B9173" s="47" t="str">
        <f t="shared" si="572"/>
        <v>000023D4</v>
      </c>
      <c r="C9173" s="50" t="str">
        <f>IFERROR(VLOOKUP(B9173,总表!A:B,2,0),"-")</f>
        <v>裤裙类</v>
      </c>
      <c r="D9173" s="51" t="str">
        <f t="shared" si="573"/>
        <v>裤裙类</v>
      </c>
      <c r="E9173" s="6" t="str">
        <f>IFERROR(VLOOKUP(B9173,总表!A:D,3,0),"-")</f>
        <v>格子裤</v>
      </c>
      <c r="F9173" s="6" t="str">
        <f t="shared" si="574"/>
        <v>格子裤</v>
      </c>
      <c r="H9173" s="6" t="str">
        <f>IF(IFERROR(VLOOKUP(B9173,总表!A:D,4,0),"露易")=0," ",IFERROR(VLOOKUP(B9173,总表!A:D,4,0),"-"))</f>
        <v>黄绿色</v>
      </c>
      <c r="I9173" s="6" t="str">
        <f t="shared" si="575"/>
        <v>黄绿色</v>
      </c>
    </row>
    <row r="9174" spans="1:9">
      <c r="A9174" s="6">
        <v>9173</v>
      </c>
      <c r="B9174" s="47" t="str">
        <f t="shared" si="572"/>
        <v>000023D5</v>
      </c>
      <c r="C9174" s="50" t="str">
        <f>IFERROR(VLOOKUP(B9174,总表!A:B,2,0),"-")</f>
        <v>裤裙类</v>
      </c>
      <c r="D9174" s="51" t="str">
        <f t="shared" si="573"/>
        <v>裤裙类</v>
      </c>
      <c r="E9174" s="6" t="str">
        <f>IFERROR(VLOOKUP(B9174,总表!A:D,3,0),"-")</f>
        <v>格子裤</v>
      </c>
      <c r="F9174" s="6" t="str">
        <f t="shared" si="574"/>
        <v>格子裤</v>
      </c>
      <c r="H9174" s="6" t="str">
        <f>IF(IFERROR(VLOOKUP(B9174,总表!A:D,4,0),"露易")=0," ",IFERROR(VLOOKUP(B9174,总表!A:D,4,0),"-"))</f>
        <v>金黄色</v>
      </c>
      <c r="I9174" s="6" t="str">
        <f t="shared" si="575"/>
        <v>金黄色</v>
      </c>
    </row>
    <row r="9175" spans="1:9">
      <c r="A9175" s="6">
        <v>9174</v>
      </c>
      <c r="B9175" s="47" t="str">
        <f t="shared" si="572"/>
        <v>000023D6</v>
      </c>
      <c r="C9175" s="50" t="str">
        <f>IFERROR(VLOOKUP(B9175,总表!A:B,2,0),"-")</f>
        <v>裤裙类</v>
      </c>
      <c r="D9175" s="51" t="str">
        <f t="shared" si="573"/>
        <v>裤裙类</v>
      </c>
      <c r="E9175" s="6" t="str">
        <f>IFERROR(VLOOKUP(B9175,总表!A:D,3,0),"-")</f>
        <v>格子裤</v>
      </c>
      <c r="F9175" s="6" t="str">
        <f t="shared" si="574"/>
        <v>格子裤</v>
      </c>
      <c r="H9175" s="6" t="str">
        <f>IF(IFERROR(VLOOKUP(B9175,总表!A:D,4,0),"露易")=0," ",IFERROR(VLOOKUP(B9175,总表!A:D,4,0),"-"))</f>
        <v>紫色</v>
      </c>
      <c r="I9175" s="6" t="str">
        <f t="shared" si="575"/>
        <v>紫色</v>
      </c>
    </row>
    <row r="9176" spans="1:9">
      <c r="A9176" s="6">
        <v>9175</v>
      </c>
      <c r="B9176" s="47" t="str">
        <f t="shared" si="572"/>
        <v>000023D7</v>
      </c>
      <c r="C9176" s="50" t="str">
        <f>IFERROR(VLOOKUP(B9176,总表!A:B,2,0),"-")</f>
        <v>裤裙类</v>
      </c>
      <c r="D9176" s="51" t="str">
        <f t="shared" si="573"/>
        <v>裤裙类</v>
      </c>
      <c r="E9176" s="6" t="str">
        <f>IFERROR(VLOOKUP(B9176,总表!A:D,3,0),"-")</f>
        <v>格子裤</v>
      </c>
      <c r="F9176" s="6" t="str">
        <f t="shared" si="574"/>
        <v>格子裤</v>
      </c>
      <c r="H9176" s="6" t="str">
        <f>IF(IFERROR(VLOOKUP(B9176,总表!A:D,4,0),"露易")=0," ",IFERROR(VLOOKUP(B9176,总表!A:D,4,0),"-"))</f>
        <v>水蓝色</v>
      </c>
      <c r="I9176" s="6" t="str">
        <f t="shared" si="575"/>
        <v>水蓝色</v>
      </c>
    </row>
    <row r="9177" spans="1:9">
      <c r="A9177" s="6">
        <v>9176</v>
      </c>
      <c r="B9177" s="47" t="str">
        <f t="shared" si="572"/>
        <v>000023D8</v>
      </c>
      <c r="C9177" s="50" t="str">
        <f>IFERROR(VLOOKUP(B9177,总表!A:B,2,0),"-")</f>
        <v>裤裙类</v>
      </c>
      <c r="D9177" s="51" t="str">
        <f t="shared" si="573"/>
        <v>裤裙类</v>
      </c>
      <c r="E9177" s="6" t="str">
        <f>IFERROR(VLOOKUP(B9177,总表!A:D,3,0),"-")</f>
        <v>格子裤</v>
      </c>
      <c r="F9177" s="6" t="str">
        <f t="shared" si="574"/>
        <v>格子裤</v>
      </c>
      <c r="H9177" s="51" t="str">
        <f>IF(IFERROR(VLOOKUP(B9177,总表!A:D,4,0),"露易")=0," ",IFERROR(VLOOKUP(B9177,总表!A:D,4,0),"-"))</f>
        <v>蓝色</v>
      </c>
      <c r="I9177" s="51" t="str">
        <f t="shared" si="575"/>
        <v>蓝色</v>
      </c>
    </row>
    <row r="9178" spans="1:9">
      <c r="A9178" s="6">
        <v>9177</v>
      </c>
      <c r="B9178" s="47" t="str">
        <f t="shared" si="572"/>
        <v>000023D9</v>
      </c>
      <c r="C9178" s="50" t="str">
        <f>IFERROR(VLOOKUP(B9178,总表!A:B,2,0),"-")</f>
        <v>裤裙类</v>
      </c>
      <c r="D9178" s="51" t="str">
        <f t="shared" si="573"/>
        <v>裤裙类</v>
      </c>
      <c r="E9178" s="6" t="str">
        <f>IFERROR(VLOOKUP(B9178,总表!A:D,3,0),"-")</f>
        <v>亮片热裤</v>
      </c>
      <c r="F9178" s="6" t="str">
        <f t="shared" si="574"/>
        <v>亮片热裤</v>
      </c>
      <c r="H9178" s="6" t="str">
        <f>IF(IFERROR(VLOOKUP(B9178,总表!A:D,4,0),"露易")=0," ",IFERROR(VLOOKUP(B9178,总表!A:D,4,0),"-"))</f>
        <v>海军蓝</v>
      </c>
      <c r="I9178" s="6" t="str">
        <f t="shared" si="575"/>
        <v>海军蓝</v>
      </c>
    </row>
    <row r="9179" spans="1:9">
      <c r="A9179" s="6">
        <v>9178</v>
      </c>
      <c r="B9179" s="47" t="str">
        <f t="shared" si="572"/>
        <v>000023DA</v>
      </c>
      <c r="C9179" s="50" t="str">
        <f>IFERROR(VLOOKUP(B9179,总表!A:B,2,0),"-")</f>
        <v>裤裙类</v>
      </c>
      <c r="D9179" s="51" t="str">
        <f t="shared" si="573"/>
        <v>裤裙类</v>
      </c>
      <c r="E9179" s="6" t="str">
        <f>IFERROR(VLOOKUP(B9179,总表!A:D,3,0),"-")</f>
        <v>亮片热裤</v>
      </c>
      <c r="F9179" s="6" t="str">
        <f t="shared" si="574"/>
        <v>亮片热裤</v>
      </c>
      <c r="H9179" s="6" t="str">
        <f>IF(IFERROR(VLOOKUP(B9179,总表!A:D,4,0),"露易")=0," ",IFERROR(VLOOKUP(B9179,总表!A:D,4,0),"-"))</f>
        <v>金色</v>
      </c>
      <c r="I9179" s="6" t="str">
        <f t="shared" si="575"/>
        <v>金色</v>
      </c>
    </row>
    <row r="9180" spans="1:9">
      <c r="A9180" s="6">
        <v>9179</v>
      </c>
      <c r="B9180" s="47" t="str">
        <f t="shared" si="572"/>
        <v>000023DB</v>
      </c>
      <c r="C9180" s="50" t="str">
        <f>IFERROR(VLOOKUP(B9180,总表!A:B,2,0),"-")</f>
        <v>裤裙类</v>
      </c>
      <c r="D9180" s="51" t="str">
        <f t="shared" si="573"/>
        <v>裤裙类</v>
      </c>
      <c r="E9180" s="6" t="str">
        <f>IFERROR(VLOOKUP(B9180,总表!A:D,3,0),"-")</f>
        <v>亮片热裤</v>
      </c>
      <c r="F9180" s="6" t="str">
        <f t="shared" si="574"/>
        <v>亮片热裤</v>
      </c>
      <c r="H9180" s="51" t="str">
        <f>IF(IFERROR(VLOOKUP(B9180,总表!A:D,4,0),"露易")=0," ",IFERROR(VLOOKUP(B9180,总表!A:D,4,0),"-"))</f>
        <v>银色</v>
      </c>
      <c r="I9180" s="51" t="str">
        <f t="shared" si="575"/>
        <v>银色</v>
      </c>
    </row>
    <row r="9181" spans="1:9">
      <c r="A9181" s="6">
        <v>9180</v>
      </c>
      <c r="B9181" s="47" t="str">
        <f t="shared" si="572"/>
        <v>000023DC</v>
      </c>
      <c r="C9181" s="50" t="str">
        <f>IFERROR(VLOOKUP(B9181,总表!A:B,2,0),"-")</f>
        <v>裤裙类</v>
      </c>
      <c r="D9181" s="51" t="str">
        <f t="shared" si="573"/>
        <v>裤裙类</v>
      </c>
      <c r="E9181" s="6" t="str">
        <f>IFERROR(VLOOKUP(B9181,总表!A:D,3,0),"-")</f>
        <v>亮片热裤</v>
      </c>
      <c r="F9181" s="6" t="str">
        <f t="shared" si="574"/>
        <v>亮片热裤</v>
      </c>
      <c r="H9181" s="6" t="str">
        <f>IF(IFERROR(VLOOKUP(B9181,总表!A:D,4,0),"露易")=0," ",IFERROR(VLOOKUP(B9181,总表!A:D,4,0),"-"))</f>
        <v>黑色</v>
      </c>
      <c r="I9181" s="6" t="str">
        <f t="shared" si="575"/>
        <v>黑色</v>
      </c>
    </row>
    <row r="9182" spans="1:9">
      <c r="A9182" s="6">
        <v>9181</v>
      </c>
      <c r="B9182" s="47" t="str">
        <f t="shared" si="572"/>
        <v>000023DD</v>
      </c>
      <c r="C9182" s="50" t="str">
        <f>IFERROR(VLOOKUP(B9182,总表!A:B,2,0),"-")</f>
        <v>裤裙类</v>
      </c>
      <c r="D9182" s="51" t="str">
        <f t="shared" si="573"/>
        <v>裤裙类</v>
      </c>
      <c r="E9182" s="6" t="str">
        <f>IFERROR(VLOOKUP(B9182,总表!A:D,3,0),"-")</f>
        <v>亮片热裤</v>
      </c>
      <c r="F9182" s="6" t="str">
        <f t="shared" si="574"/>
        <v>亮片热裤</v>
      </c>
      <c r="H9182" s="6" t="str">
        <f>IF(IFERROR(VLOOKUP(B9182,总表!A:D,4,0),"露易")=0," ",IFERROR(VLOOKUP(B9182,总表!A:D,4,0),"-"))</f>
        <v>粉红</v>
      </c>
      <c r="I9182" s="6" t="str">
        <f t="shared" si="575"/>
        <v>粉红</v>
      </c>
    </row>
    <row r="9183" spans="1:9">
      <c r="A9183" s="6">
        <v>9182</v>
      </c>
      <c r="B9183" s="47" t="str">
        <f t="shared" si="572"/>
        <v>000023DE</v>
      </c>
      <c r="C9183" s="50" t="str">
        <f>IFERROR(VLOOKUP(B9183,总表!A:B,2,0),"-")</f>
        <v>裤裙类</v>
      </c>
      <c r="D9183" s="51" t="str">
        <f t="shared" si="573"/>
        <v>裤裙类</v>
      </c>
      <c r="E9183" s="6" t="str">
        <f>IFERROR(VLOOKUP(B9183,总表!A:D,3,0),"-")</f>
        <v>亮片热裤</v>
      </c>
      <c r="F9183" s="6" t="str">
        <f t="shared" si="574"/>
        <v>亮片热裤</v>
      </c>
      <c r="H9183" s="51" t="str">
        <f>IF(IFERROR(VLOOKUP(B9183,总表!A:D,4,0),"露易")=0," ",IFERROR(VLOOKUP(B9183,总表!A:D,4,0),"-"))</f>
        <v>绿色</v>
      </c>
      <c r="I9183" s="51" t="str">
        <f t="shared" si="575"/>
        <v>绿色</v>
      </c>
    </row>
    <row r="9184" spans="1:9">
      <c r="A9184" s="6">
        <v>9183</v>
      </c>
      <c r="B9184" s="47" t="str">
        <f t="shared" si="572"/>
        <v>000023DF</v>
      </c>
      <c r="C9184" s="50" t="str">
        <f>IFERROR(VLOOKUP(B9184,总表!A:B,2,0),"-")</f>
        <v>裤裙类</v>
      </c>
      <c r="D9184" s="51" t="str">
        <f t="shared" si="573"/>
        <v>裤裙类</v>
      </c>
      <c r="E9184" s="6" t="str">
        <f>IFERROR(VLOOKUP(B9184,总表!A:D,3,0),"-")</f>
        <v>亮片热裤</v>
      </c>
      <c r="F9184" s="6" t="str">
        <f t="shared" si="574"/>
        <v>亮片热裤</v>
      </c>
      <c r="H9184" s="6" t="str">
        <f>IF(IFERROR(VLOOKUP(B9184,总表!A:D,4,0),"露易")=0," ",IFERROR(VLOOKUP(B9184,总表!A:D,4,0),"-"))</f>
        <v>紫色</v>
      </c>
      <c r="I9184" s="6" t="str">
        <f t="shared" si="575"/>
        <v>紫色</v>
      </c>
    </row>
    <row r="9185" spans="1:9">
      <c r="A9185" s="6">
        <v>9184</v>
      </c>
      <c r="B9185" s="47" t="str">
        <f t="shared" si="572"/>
        <v>000023E0</v>
      </c>
      <c r="C9185" s="50" t="str">
        <f>IFERROR(VLOOKUP(B9185,总表!A:B,2,0),"-")</f>
        <v>裤裙类</v>
      </c>
      <c r="D9185" s="51" t="str">
        <f t="shared" si="573"/>
        <v>裤裙类</v>
      </c>
      <c r="E9185" s="6" t="str">
        <f>IFERROR(VLOOKUP(B9185,总表!A:D,3,0),"-")</f>
        <v>泰国大象裤</v>
      </c>
      <c r="F9185" s="6" t="str">
        <f t="shared" si="574"/>
        <v>泰国大象裤</v>
      </c>
      <c r="H9185" s="51" t="str">
        <f>IF(IFERROR(VLOOKUP(B9185,总表!A:D,4,0),"露易")=0," ",IFERROR(VLOOKUP(B9185,总表!A:D,4,0),"-"))</f>
        <v>蓝色</v>
      </c>
      <c r="I9185" s="51" t="str">
        <f t="shared" si="575"/>
        <v>蓝色</v>
      </c>
    </row>
    <row r="9186" spans="1:9">
      <c r="A9186" s="6">
        <v>9185</v>
      </c>
      <c r="B9186" s="47" t="str">
        <f t="shared" si="572"/>
        <v>000023E1</v>
      </c>
      <c r="C9186" s="50" t="str">
        <f>IFERROR(VLOOKUP(B9186,总表!A:B,2,0),"-")</f>
        <v>裤裙类</v>
      </c>
      <c r="D9186" s="51" t="str">
        <f t="shared" si="573"/>
        <v>裤裙类</v>
      </c>
      <c r="E9186" s="6" t="str">
        <f>IFERROR(VLOOKUP(B9186,总表!A:D,3,0),"-")</f>
        <v>泰国大象裤</v>
      </c>
      <c r="F9186" s="6" t="str">
        <f t="shared" si="574"/>
        <v>泰国大象裤</v>
      </c>
      <c r="H9186" s="6" t="str">
        <f>IF(IFERROR(VLOOKUP(B9186,总表!A:D,4,0),"露易")=0," ",IFERROR(VLOOKUP(B9186,总表!A:D,4,0),"-"))</f>
        <v>橘色</v>
      </c>
      <c r="I9186" s="6" t="str">
        <f t="shared" si="575"/>
        <v>橘色</v>
      </c>
    </row>
    <row r="9187" spans="1:9">
      <c r="A9187" s="6">
        <v>9186</v>
      </c>
      <c r="B9187" s="47" t="str">
        <f t="shared" si="572"/>
        <v>000023E2</v>
      </c>
      <c r="C9187" s="50" t="str">
        <f>IFERROR(VLOOKUP(B9187,总表!A:B,2,0),"-")</f>
        <v>裤裙类</v>
      </c>
      <c r="D9187" s="51" t="str">
        <f t="shared" si="573"/>
        <v>裤裙类</v>
      </c>
      <c r="E9187" s="6" t="str">
        <f>IFERROR(VLOOKUP(B9187,总表!A:D,3,0),"-")</f>
        <v>泰国大象裤</v>
      </c>
      <c r="F9187" s="6" t="str">
        <f t="shared" si="574"/>
        <v>泰国大象裤</v>
      </c>
      <c r="H9187" s="51" t="str">
        <f>IF(IFERROR(VLOOKUP(B9187,总表!A:D,4,0),"露易")=0," ",IFERROR(VLOOKUP(B9187,总表!A:D,4,0),"-"))</f>
        <v>绿色</v>
      </c>
      <c r="I9187" s="51" t="str">
        <f t="shared" si="575"/>
        <v>绿色</v>
      </c>
    </row>
    <row r="9188" spans="1:9">
      <c r="A9188" s="6">
        <v>9187</v>
      </c>
      <c r="B9188" s="47" t="str">
        <f t="shared" si="572"/>
        <v>000023E3</v>
      </c>
      <c r="C9188" s="50" t="str">
        <f>IFERROR(VLOOKUP(B9188,总表!A:B,2,0),"-")</f>
        <v>裤裙类</v>
      </c>
      <c r="D9188" s="51" t="str">
        <f t="shared" si="573"/>
        <v>裤裙类</v>
      </c>
      <c r="E9188" s="6" t="str">
        <f>IFERROR(VLOOKUP(B9188,总表!A:D,3,0),"-")</f>
        <v>泰国大象裤</v>
      </c>
      <c r="F9188" s="6" t="str">
        <f t="shared" si="574"/>
        <v>泰国大象裤</v>
      </c>
      <c r="H9188" s="6" t="str">
        <f>IF(IFERROR(VLOOKUP(B9188,总表!A:D,4,0),"露易")=0," ",IFERROR(VLOOKUP(B9188,总表!A:D,4,0),"-"))</f>
        <v>紫色</v>
      </c>
      <c r="I9188" s="6" t="str">
        <f t="shared" si="575"/>
        <v>紫色</v>
      </c>
    </row>
    <row r="9189" spans="1:9">
      <c r="A9189" s="6">
        <v>9188</v>
      </c>
      <c r="B9189" s="47" t="str">
        <f t="shared" si="572"/>
        <v>000023E4</v>
      </c>
      <c r="C9189" s="50" t="str">
        <f>IFERROR(VLOOKUP(B9189,总表!A:B,2,0),"-")</f>
        <v>裤裙类</v>
      </c>
      <c r="D9189" s="51" t="str">
        <f t="shared" si="573"/>
        <v>裤裙类</v>
      </c>
      <c r="E9189" s="6" t="str">
        <f>IFERROR(VLOOKUP(B9189,总表!A:D,3,0),"-")</f>
        <v>泰国大象裤</v>
      </c>
      <c r="F9189" s="6" t="str">
        <f t="shared" si="574"/>
        <v>泰国大象裤</v>
      </c>
      <c r="H9189" s="6" t="str">
        <f>IF(IFERROR(VLOOKUP(B9189,总表!A:D,4,0),"露易")=0," ",IFERROR(VLOOKUP(B9189,总表!A:D,4,0),"-"))</f>
        <v>黑色</v>
      </c>
      <c r="I9189" s="6" t="str">
        <f t="shared" si="575"/>
        <v>黑色</v>
      </c>
    </row>
    <row r="9190" spans="1:9">
      <c r="A9190" s="6">
        <v>9189</v>
      </c>
      <c r="B9190" s="47" t="str">
        <f t="shared" si="572"/>
        <v>000023E5</v>
      </c>
      <c r="C9190" s="50" t="str">
        <f>IFERROR(VLOOKUP(B9190,总表!A:B,2,0),"-")</f>
        <v>裤裙类</v>
      </c>
      <c r="D9190" s="51" t="str">
        <f t="shared" si="573"/>
        <v>裤裙类</v>
      </c>
      <c r="E9190" s="6" t="str">
        <f>IFERROR(VLOOKUP(B9190,总表!A:D,3,0),"-")</f>
        <v>奇马约图腾绒毛裤</v>
      </c>
      <c r="F9190" s="6" t="str">
        <f t="shared" si="574"/>
        <v>奇马约图腾绒毛裤</v>
      </c>
      <c r="H9190" s="51" t="str">
        <f>IF(IFERROR(VLOOKUP(B9190,总表!A:D,4,0),"露易")=0," ",IFERROR(VLOOKUP(B9190,总表!A:D,4,0),"-"))</f>
        <v>红色</v>
      </c>
      <c r="I9190" s="51" t="str">
        <f t="shared" si="575"/>
        <v>红色</v>
      </c>
    </row>
    <row r="9191" spans="1:9">
      <c r="A9191" s="6">
        <v>9190</v>
      </c>
      <c r="B9191" s="47" t="str">
        <f t="shared" si="572"/>
        <v>000023E6</v>
      </c>
      <c r="C9191" s="50" t="str">
        <f>IFERROR(VLOOKUP(B9191,总表!A:B,2,0),"-")</f>
        <v>裤裙类</v>
      </c>
      <c r="D9191" s="51" t="str">
        <f t="shared" si="573"/>
        <v>裤裙类</v>
      </c>
      <c r="E9191" s="6" t="str">
        <f>IFERROR(VLOOKUP(B9191,总表!A:D,3,0),"-")</f>
        <v>奇马约图腾绒毛裤</v>
      </c>
      <c r="F9191" s="6" t="str">
        <f t="shared" si="574"/>
        <v>奇马约图腾绒毛裤</v>
      </c>
      <c r="H9191" s="6" t="str">
        <f>IF(IFERROR(VLOOKUP(B9191,总表!A:D,4,0),"露易")=0," ",IFERROR(VLOOKUP(B9191,总表!A:D,4,0),"-"))</f>
        <v>棕色</v>
      </c>
      <c r="I9191" s="6" t="str">
        <f t="shared" si="575"/>
        <v>棕色</v>
      </c>
    </row>
    <row r="9192" spans="1:9">
      <c r="A9192" s="6">
        <v>9191</v>
      </c>
      <c r="B9192" s="47" t="str">
        <f t="shared" si="572"/>
        <v>000023E7</v>
      </c>
      <c r="C9192" s="50" t="str">
        <f>IFERROR(VLOOKUP(B9192,总表!A:B,2,0),"-")</f>
        <v>裤裙类</v>
      </c>
      <c r="D9192" s="51" t="str">
        <f t="shared" si="573"/>
        <v>裤裙类</v>
      </c>
      <c r="E9192" s="6" t="str">
        <f>IFERROR(VLOOKUP(B9192,总表!A:D,3,0),"-")</f>
        <v>奇马约图腾绒毛裤</v>
      </c>
      <c r="F9192" s="6" t="str">
        <f t="shared" si="574"/>
        <v>奇马约图腾绒毛裤</v>
      </c>
      <c r="H9192" s="6" t="str">
        <f>IF(IFERROR(VLOOKUP(B9192,总表!A:D,4,0),"露易")=0," ",IFERROR(VLOOKUP(B9192,总表!A:D,4,0),"-"))</f>
        <v>海军蓝</v>
      </c>
      <c r="I9192" s="6" t="str">
        <f t="shared" si="575"/>
        <v>海军蓝</v>
      </c>
    </row>
    <row r="9193" spans="1:9">
      <c r="A9193" s="6">
        <v>9192</v>
      </c>
      <c r="B9193" s="47" t="str">
        <f t="shared" si="572"/>
        <v>000023E8</v>
      </c>
      <c r="C9193" s="50" t="str">
        <f>IFERROR(VLOOKUP(B9193,总表!A:B,2,0),"-")</f>
        <v>裤裙类</v>
      </c>
      <c r="D9193" s="51" t="str">
        <f t="shared" si="573"/>
        <v>裤裙类</v>
      </c>
      <c r="E9193" s="6" t="str">
        <f>IFERROR(VLOOKUP(B9193,总表!A:D,3,0),"-")</f>
        <v>奇马约图腾绒毛裤</v>
      </c>
      <c r="F9193" s="6" t="str">
        <f t="shared" si="574"/>
        <v>奇马约图腾绒毛裤</v>
      </c>
      <c r="H9193" s="6" t="str">
        <f>IF(IFERROR(VLOOKUP(B9193,总表!A:D,4,0),"露易")=0," ",IFERROR(VLOOKUP(B9193,总表!A:D,4,0),"-"))</f>
        <v>橘色</v>
      </c>
      <c r="I9193" s="6" t="str">
        <f t="shared" si="575"/>
        <v>橘色</v>
      </c>
    </row>
    <row r="9194" spans="1:9">
      <c r="A9194" s="6">
        <v>9193</v>
      </c>
      <c r="B9194" s="47" t="str">
        <f t="shared" si="572"/>
        <v>000023E9</v>
      </c>
      <c r="C9194" s="50" t="str">
        <f>IFERROR(VLOOKUP(B9194,总表!A:B,2,0),"-")</f>
        <v>裤裙类</v>
      </c>
      <c r="D9194" s="51" t="str">
        <f t="shared" si="573"/>
        <v>裤裙类</v>
      </c>
      <c r="E9194" s="6" t="str">
        <f>IFERROR(VLOOKUP(B9194,总表!A:D,3,0),"-")</f>
        <v>植物图案短裤</v>
      </c>
      <c r="F9194" s="6" t="str">
        <f t="shared" si="574"/>
        <v>植物图案短裤</v>
      </c>
      <c r="H9194" s="6" t="str">
        <f>IF(IFERROR(VLOOKUP(B9194,总表!A:D,4,0),"露易")=0," ",IFERROR(VLOOKUP(B9194,总表!A:D,4,0),"-"))</f>
        <v>白色</v>
      </c>
      <c r="I9194" s="6" t="str">
        <f t="shared" si="575"/>
        <v>白色</v>
      </c>
    </row>
    <row r="9195" spans="1:9">
      <c r="A9195" s="6">
        <v>9194</v>
      </c>
      <c r="B9195" s="47" t="str">
        <f t="shared" si="572"/>
        <v>000023EA</v>
      </c>
      <c r="C9195" s="50" t="str">
        <f>IFERROR(VLOOKUP(B9195,总表!A:B,2,0),"-")</f>
        <v>裤裙类</v>
      </c>
      <c r="D9195" s="51" t="str">
        <f t="shared" si="573"/>
        <v>裤裙类</v>
      </c>
      <c r="E9195" s="6" t="str">
        <f>IFERROR(VLOOKUP(B9195,总表!A:D,3,0),"-")</f>
        <v>梦幻可爱裤子</v>
      </c>
      <c r="F9195" s="6" t="str">
        <f t="shared" si="574"/>
        <v>梦幻可爱裤子</v>
      </c>
      <c r="H9195" s="51" t="str">
        <f>IF(IFERROR(VLOOKUP(B9195,总表!A:D,4,0),"露易")=0," ",IFERROR(VLOOKUP(B9195,总表!A:D,4,0),"-"))</f>
        <v>绿色</v>
      </c>
      <c r="I9195" s="51" t="str">
        <f t="shared" si="575"/>
        <v>绿色</v>
      </c>
    </row>
    <row r="9196" spans="1:9">
      <c r="A9196" s="6">
        <v>9195</v>
      </c>
      <c r="B9196" s="47" t="str">
        <f t="shared" si="572"/>
        <v>000023EB</v>
      </c>
      <c r="C9196" s="50" t="str">
        <f>IFERROR(VLOOKUP(B9196,总表!A:B,2,0),"-")</f>
        <v>裤裙类</v>
      </c>
      <c r="D9196" s="51" t="str">
        <f t="shared" si="573"/>
        <v>裤裙类</v>
      </c>
      <c r="E9196" s="6" t="str">
        <f>IFERROR(VLOOKUP(B9196,总表!A:D,3,0),"-")</f>
        <v>梦幻可爱裤子</v>
      </c>
      <c r="F9196" s="6" t="str">
        <f t="shared" si="574"/>
        <v>梦幻可爱裤子</v>
      </c>
      <c r="H9196" s="6" t="str">
        <f>IF(IFERROR(VLOOKUP(B9196,总表!A:D,4,0),"露易")=0," ",IFERROR(VLOOKUP(B9196,总表!A:D,4,0),"-"))</f>
        <v>黄色</v>
      </c>
      <c r="I9196" s="6" t="str">
        <f t="shared" si="575"/>
        <v>黄色</v>
      </c>
    </row>
    <row r="9197" spans="1:9">
      <c r="A9197" s="6">
        <v>9196</v>
      </c>
      <c r="B9197" s="47" t="str">
        <f t="shared" si="572"/>
        <v>000023EC</v>
      </c>
      <c r="C9197" s="50" t="str">
        <f>IFERROR(VLOOKUP(B9197,总表!A:B,2,0),"-")</f>
        <v>裤裙类</v>
      </c>
      <c r="D9197" s="51" t="str">
        <f t="shared" si="573"/>
        <v>裤裙类</v>
      </c>
      <c r="E9197" s="6" t="str">
        <f>IFERROR(VLOOKUP(B9197,总表!A:D,3,0),"-")</f>
        <v>梦幻可爱裤子</v>
      </c>
      <c r="F9197" s="6" t="str">
        <f t="shared" si="574"/>
        <v>梦幻可爱裤子</v>
      </c>
      <c r="H9197" s="51" t="str">
        <f>IF(IFERROR(VLOOKUP(B9197,总表!A:D,4,0),"露易")=0," ",IFERROR(VLOOKUP(B9197,总表!A:D,4,0),"-"))</f>
        <v>蓝色</v>
      </c>
      <c r="I9197" s="51" t="str">
        <f t="shared" si="575"/>
        <v>蓝色</v>
      </c>
    </row>
    <row r="9198" spans="1:9">
      <c r="A9198" s="6">
        <v>9197</v>
      </c>
      <c r="B9198" s="47" t="str">
        <f t="shared" si="572"/>
        <v>000023ED</v>
      </c>
      <c r="C9198" s="47" t="str">
        <f>IFERROR(VLOOKUP(B9198,总表!A:B,2,0),"-")</f>
        <v>上衣</v>
      </c>
      <c r="D9198" s="6" t="str">
        <f t="shared" si="573"/>
        <v>上衣</v>
      </c>
      <c r="E9198" s="6" t="str">
        <f>IFERROR(VLOOKUP(B9198,总表!A:D,3,0),"-")</f>
        <v>和服外套</v>
      </c>
      <c r="F9198" s="6" t="str">
        <f t="shared" si="574"/>
        <v>和服外套</v>
      </c>
      <c r="H9198" s="51" t="str">
        <f>IF(IFERROR(VLOOKUP(B9198,总表!A:D,4,0),"露易")=0," ",IFERROR(VLOOKUP(B9198,总表!A:D,4,0),"-"))</f>
        <v>绿色</v>
      </c>
      <c r="I9198" s="51" t="str">
        <f t="shared" si="575"/>
        <v>绿色</v>
      </c>
    </row>
    <row r="9199" spans="1:9">
      <c r="A9199" s="6">
        <v>9198</v>
      </c>
      <c r="B9199" s="47" t="str">
        <f t="shared" si="572"/>
        <v>000023EE</v>
      </c>
      <c r="C9199" s="47" t="str">
        <f>IFERROR(VLOOKUP(B9199,总表!A:B,2,0),"-")</f>
        <v>上衣</v>
      </c>
      <c r="D9199" s="6" t="str">
        <f t="shared" si="573"/>
        <v>上衣</v>
      </c>
      <c r="E9199" s="6" t="str">
        <f>IFERROR(VLOOKUP(B9199,总表!A:D,3,0),"-")</f>
        <v>和服外套</v>
      </c>
      <c r="F9199" s="6" t="str">
        <f t="shared" si="574"/>
        <v>和服外套</v>
      </c>
      <c r="H9199" s="6" t="str">
        <f>IF(IFERROR(VLOOKUP(B9199,总表!A:D,4,0),"露易")=0," ",IFERROR(VLOOKUP(B9199,总表!A:D,4,0),"-"))</f>
        <v>棕色</v>
      </c>
      <c r="I9199" s="6" t="str">
        <f t="shared" si="575"/>
        <v>棕色</v>
      </c>
    </row>
    <row r="9200" spans="1:9">
      <c r="A9200" s="6">
        <v>9199</v>
      </c>
      <c r="B9200" s="47" t="str">
        <f t="shared" si="572"/>
        <v>000023EF</v>
      </c>
      <c r="C9200" s="47" t="str">
        <f>IFERROR(VLOOKUP(B9200,总表!A:B,2,0),"-")</f>
        <v>上衣</v>
      </c>
      <c r="D9200" s="6" t="str">
        <f t="shared" si="573"/>
        <v>上衣</v>
      </c>
      <c r="E9200" s="6" t="str">
        <f>IFERROR(VLOOKUP(B9200,总表!A:D,3,0),"-")</f>
        <v>和服外套</v>
      </c>
      <c r="F9200" s="6" t="str">
        <f t="shared" si="574"/>
        <v>和服外套</v>
      </c>
      <c r="H9200" s="6" t="str">
        <f>IF(IFERROR(VLOOKUP(B9200,总表!A:D,4,0),"露易")=0," ",IFERROR(VLOOKUP(B9200,总表!A:D,4,0),"-"))</f>
        <v>紫色</v>
      </c>
      <c r="I9200" s="6" t="str">
        <f t="shared" si="575"/>
        <v>紫色</v>
      </c>
    </row>
    <row r="9201" spans="1:9">
      <c r="A9201" s="6">
        <v>9200</v>
      </c>
      <c r="B9201" s="47" t="str">
        <f t="shared" si="572"/>
        <v>000023F0</v>
      </c>
      <c r="C9201" s="47" t="str">
        <f>IFERROR(VLOOKUP(B9201,总表!A:B,2,0),"-")</f>
        <v>上衣</v>
      </c>
      <c r="D9201" s="6" t="str">
        <f t="shared" si="573"/>
        <v>上衣</v>
      </c>
      <c r="E9201" s="6" t="str">
        <f>IFERROR(VLOOKUP(B9201,总表!A:D,3,0),"-")</f>
        <v>祭典和服</v>
      </c>
      <c r="F9201" s="6" t="str">
        <f t="shared" si="574"/>
        <v>祭典和服</v>
      </c>
      <c r="H9201" s="51" t="str">
        <f>IF(IFERROR(VLOOKUP(B9201,总表!A:D,4,0),"露易")=0," ",IFERROR(VLOOKUP(B9201,总表!A:D,4,0),"-"))</f>
        <v>红色</v>
      </c>
      <c r="I9201" s="51" t="str">
        <f t="shared" si="575"/>
        <v>红色</v>
      </c>
    </row>
    <row r="9202" spans="1:9">
      <c r="A9202" s="6">
        <v>9201</v>
      </c>
      <c r="B9202" s="47" t="str">
        <f t="shared" si="572"/>
        <v>000023F1</v>
      </c>
      <c r="C9202" s="47" t="str">
        <f>IFERROR(VLOOKUP(B9202,总表!A:B,2,0),"-")</f>
        <v>上衣</v>
      </c>
      <c r="D9202" s="6" t="str">
        <f t="shared" si="573"/>
        <v>上衣</v>
      </c>
      <c r="E9202" s="6" t="str">
        <f>IFERROR(VLOOKUP(B9202,总表!A:D,3,0),"-")</f>
        <v>祭典和服</v>
      </c>
      <c r="F9202" s="6" t="str">
        <f t="shared" si="574"/>
        <v>祭典和服</v>
      </c>
      <c r="H9202" s="6" t="str">
        <f>IF(IFERROR(VLOOKUP(B9202,总表!A:D,4,0),"露易")=0," ",IFERROR(VLOOKUP(B9202,总表!A:D,4,0),"-"))</f>
        <v>黑色</v>
      </c>
      <c r="I9202" s="6" t="str">
        <f t="shared" si="575"/>
        <v>黑色</v>
      </c>
    </row>
    <row r="9203" spans="1:9">
      <c r="A9203" s="6">
        <v>9202</v>
      </c>
      <c r="B9203" s="47" t="str">
        <f t="shared" si="572"/>
        <v>000023F2</v>
      </c>
      <c r="C9203" s="47" t="str">
        <f>IFERROR(VLOOKUP(B9203,总表!A:B,2,0),"-")</f>
        <v>上衣</v>
      </c>
      <c r="D9203" s="6" t="str">
        <f t="shared" si="573"/>
        <v>上衣</v>
      </c>
      <c r="E9203" s="6" t="str">
        <f>IFERROR(VLOOKUP(B9203,总表!A:D,3,0),"-")</f>
        <v>祭典和服</v>
      </c>
      <c r="F9203" s="6" t="str">
        <f t="shared" si="574"/>
        <v>祭典和服</v>
      </c>
      <c r="H9203" s="51" t="str">
        <f>IF(IFERROR(VLOOKUP(B9203,总表!A:D,4,0),"露易")=0," ",IFERROR(VLOOKUP(B9203,总表!A:D,4,0),"-"))</f>
        <v>绿色</v>
      </c>
      <c r="I9203" s="51" t="str">
        <f t="shared" si="575"/>
        <v>绿色</v>
      </c>
    </row>
    <row r="9204" spans="1:9">
      <c r="A9204" s="6">
        <v>9203</v>
      </c>
      <c r="B9204" s="47" t="str">
        <f t="shared" si="572"/>
        <v>000023F3</v>
      </c>
      <c r="C9204" s="47" t="str">
        <f>IFERROR(VLOOKUP(B9204,总表!A:B,2,0),"-")</f>
        <v>上衣</v>
      </c>
      <c r="D9204" s="6" t="str">
        <f t="shared" si="573"/>
        <v>上衣</v>
      </c>
      <c r="E9204" s="6" t="str">
        <f>IFERROR(VLOOKUP(B9204,总表!A:D,3,0),"-")</f>
        <v>祭典和服</v>
      </c>
      <c r="F9204" s="6" t="str">
        <f t="shared" si="574"/>
        <v>祭典和服</v>
      </c>
      <c r="H9204" s="6" t="str">
        <f>IF(IFERROR(VLOOKUP(B9204,总表!A:D,4,0),"露易")=0," ",IFERROR(VLOOKUP(B9204,总表!A:D,4,0),"-"))</f>
        <v>紫色</v>
      </c>
      <c r="I9204" s="6" t="str">
        <f t="shared" si="575"/>
        <v>紫色</v>
      </c>
    </row>
    <row r="9205" spans="1:9">
      <c r="A9205" s="6">
        <v>9204</v>
      </c>
      <c r="B9205" s="47" t="str">
        <f t="shared" si="572"/>
        <v>000023F4</v>
      </c>
      <c r="C9205" s="47" t="str">
        <f>IFERROR(VLOOKUP(B9205,总表!A:B,2,0),"-")</f>
        <v>上衣</v>
      </c>
      <c r="D9205" s="6" t="str">
        <f t="shared" si="573"/>
        <v>上衣</v>
      </c>
      <c r="E9205" s="6" t="str">
        <f>IFERROR(VLOOKUP(B9205,总表!A:D,3,0),"-")</f>
        <v>日本料理厨师服</v>
      </c>
      <c r="F9205" s="6" t="str">
        <f t="shared" si="574"/>
        <v>日本料理厨师服</v>
      </c>
      <c r="H9205" s="51" t="str">
        <f>IF(IFERROR(VLOOKUP(B9205,总表!A:D,4,0),"露易")=0," ",IFERROR(VLOOKUP(B9205,总表!A:D,4,0),"-"))</f>
        <v>蓝紫色</v>
      </c>
      <c r="I9205" s="51" t="str">
        <f t="shared" si="575"/>
        <v>蓝紫色</v>
      </c>
    </row>
    <row r="9206" spans="1:9">
      <c r="A9206" s="6">
        <v>9205</v>
      </c>
      <c r="B9206" s="47" t="str">
        <f t="shared" si="572"/>
        <v>000023F5</v>
      </c>
      <c r="C9206" s="50" t="str">
        <f>IFERROR(VLOOKUP(B9206,总表!A:B,2,0),"-")</f>
        <v>连衣套装</v>
      </c>
      <c r="D9206" s="51" t="str">
        <f t="shared" si="573"/>
        <v>连衣套装</v>
      </c>
      <c r="E9206" s="6" t="str">
        <f>IFERROR(VLOOKUP(B9206,总表!A:D,3,0),"-")</f>
        <v>男性短款轻便和服</v>
      </c>
      <c r="F9206" s="6" t="str">
        <f t="shared" si="574"/>
        <v>男性短款轻便和服</v>
      </c>
      <c r="H9206" s="6" t="str">
        <f>IF(IFERROR(VLOOKUP(B9206,总表!A:D,4,0),"露易")=0," ",IFERROR(VLOOKUP(B9206,总表!A:D,4,0),"-"))</f>
        <v>紫红色</v>
      </c>
      <c r="I9206" s="6" t="str">
        <f t="shared" si="575"/>
        <v>紫红色</v>
      </c>
    </row>
    <row r="9207" spans="1:9">
      <c r="A9207" s="6">
        <v>9206</v>
      </c>
      <c r="B9207" s="47" t="str">
        <f t="shared" si="572"/>
        <v>000023F6</v>
      </c>
      <c r="C9207" s="50" t="str">
        <f>IFERROR(VLOOKUP(B9207,总表!A:B,2,0),"-")</f>
        <v>连衣套装</v>
      </c>
      <c r="D9207" s="51" t="str">
        <f t="shared" si="573"/>
        <v>连衣套装</v>
      </c>
      <c r="E9207" s="6" t="str">
        <f>IFERROR(VLOOKUP(B9207,总表!A:D,3,0),"-")</f>
        <v>男性短款轻便和服</v>
      </c>
      <c r="F9207" s="6" t="str">
        <f t="shared" si="574"/>
        <v>男性短款轻便和服</v>
      </c>
      <c r="H9207" s="6" t="str">
        <f>IF(IFERROR(VLOOKUP(B9207,总表!A:D,4,0),"露易")=0," ",IFERROR(VLOOKUP(B9207,总表!A:D,4,0),"-"))</f>
        <v>灰色</v>
      </c>
      <c r="I9207" s="6" t="str">
        <f t="shared" si="575"/>
        <v>灰色</v>
      </c>
    </row>
    <row r="9208" spans="1:9">
      <c r="A9208" s="6">
        <v>9207</v>
      </c>
      <c r="B9208" s="47" t="str">
        <f t="shared" si="572"/>
        <v>000023F7</v>
      </c>
      <c r="C9208" s="50" t="str">
        <f>IFERROR(VLOOKUP(B9208,总表!A:B,2,0),"-")</f>
        <v>连衣套装</v>
      </c>
      <c r="D9208" s="51" t="str">
        <f t="shared" si="573"/>
        <v>连衣套装</v>
      </c>
      <c r="E9208" s="6" t="str">
        <f>IFERROR(VLOOKUP(B9208,总表!A:D,3,0),"-")</f>
        <v>忍者服</v>
      </c>
      <c r="F9208" s="6" t="str">
        <f t="shared" si="574"/>
        <v>忍者服</v>
      </c>
      <c r="H9208" s="6" t="str">
        <f>IF(IFERROR(VLOOKUP(B9208,总表!A:D,4,0),"露易")=0," ",IFERROR(VLOOKUP(B9208,总表!A:D,4,0),"-"))</f>
        <v>灰色</v>
      </c>
      <c r="I9208" s="6" t="str">
        <f t="shared" si="575"/>
        <v>灰色</v>
      </c>
    </row>
    <row r="9209" spans="1:9">
      <c r="A9209" s="6">
        <v>9208</v>
      </c>
      <c r="B9209" s="47" t="str">
        <f t="shared" si="572"/>
        <v>000023F8</v>
      </c>
      <c r="C9209" s="50" t="str">
        <f>IFERROR(VLOOKUP(B9209,总表!A:B,2,0),"-")</f>
        <v>连衣套装</v>
      </c>
      <c r="D9209" s="51" t="str">
        <f t="shared" si="573"/>
        <v>连衣套装</v>
      </c>
      <c r="E9209" s="6" t="str">
        <f>IFERROR(VLOOKUP(B9209,总表!A:D,3,0),"-")</f>
        <v>忍者服</v>
      </c>
      <c r="F9209" s="6" t="str">
        <f t="shared" si="574"/>
        <v>忍者服</v>
      </c>
      <c r="H9209" s="51" t="str">
        <f>IF(IFERROR(VLOOKUP(B9209,总表!A:D,4,0),"露易")=0," ",IFERROR(VLOOKUP(B9209,总表!A:D,4,0),"-"))</f>
        <v>红色</v>
      </c>
      <c r="I9209" s="51" t="str">
        <f t="shared" si="575"/>
        <v>红色</v>
      </c>
    </row>
    <row r="9210" spans="1:9">
      <c r="A9210" s="6">
        <v>9209</v>
      </c>
      <c r="B9210" s="47" t="str">
        <f t="shared" si="572"/>
        <v>000023F9</v>
      </c>
      <c r="C9210" s="50" t="str">
        <f>IFERROR(VLOOKUP(B9210,总表!A:B,2,0),"-")</f>
        <v>连衣套装</v>
      </c>
      <c r="D9210" s="51" t="str">
        <f t="shared" si="573"/>
        <v>连衣套装</v>
      </c>
      <c r="E9210" s="6" t="str">
        <f>IFERROR(VLOOKUP(B9210,总表!A:D,3,0),"-")</f>
        <v>忍者服</v>
      </c>
      <c r="F9210" s="6" t="str">
        <f t="shared" si="574"/>
        <v>忍者服</v>
      </c>
      <c r="H9210" s="6" t="str">
        <f>IF(IFERROR(VLOOKUP(B9210,总表!A:D,4,0),"露易")=0," ",IFERROR(VLOOKUP(B9210,总表!A:D,4,0),"-"))</f>
        <v>紫色</v>
      </c>
      <c r="I9210" s="6" t="str">
        <f t="shared" si="575"/>
        <v>紫色</v>
      </c>
    </row>
    <row r="9211" spans="1:9">
      <c r="A9211" s="6">
        <v>9210</v>
      </c>
      <c r="B9211" s="47" t="str">
        <f t="shared" si="572"/>
        <v>000023FA</v>
      </c>
      <c r="C9211" s="50" t="str">
        <f>IFERROR(VLOOKUP(B9211,总表!A:B,2,0),"-")</f>
        <v>连衣套装</v>
      </c>
      <c r="D9211" s="51" t="str">
        <f t="shared" si="573"/>
        <v>连衣套装</v>
      </c>
      <c r="E9211" s="6" t="str">
        <f>IFERROR(VLOOKUP(B9211,总表!A:D,3,0),"-")</f>
        <v>忍者服</v>
      </c>
      <c r="F9211" s="6" t="str">
        <f t="shared" si="574"/>
        <v>忍者服</v>
      </c>
      <c r="H9211" s="6" t="str">
        <f>IF(IFERROR(VLOOKUP(B9211,总表!A:D,4,0),"露易")=0," ",IFERROR(VLOOKUP(B9211,总表!A:D,4,0),"-"))</f>
        <v>水蓝色</v>
      </c>
      <c r="I9211" s="6" t="str">
        <f t="shared" si="575"/>
        <v>水蓝色</v>
      </c>
    </row>
    <row r="9212" spans="1:9">
      <c r="A9212" s="6">
        <v>9211</v>
      </c>
      <c r="B9212" s="47" t="str">
        <f t="shared" si="572"/>
        <v>000023FB</v>
      </c>
      <c r="C9212" s="50" t="str">
        <f>IFERROR(VLOOKUP(B9212,总表!A:B,2,0),"-")</f>
        <v>连衣套装</v>
      </c>
      <c r="D9212" s="51" t="str">
        <f t="shared" si="573"/>
        <v>连衣套装</v>
      </c>
      <c r="E9212" s="6" t="str">
        <f>IFERROR(VLOOKUP(B9212,总表!A:D,3,0),"-")</f>
        <v>忍者服</v>
      </c>
      <c r="F9212" s="6" t="str">
        <f t="shared" si="574"/>
        <v>忍者服</v>
      </c>
      <c r="H9212" s="51" t="str">
        <f>IF(IFERROR(VLOOKUP(B9212,总表!A:D,4,0),"露易")=0," ",IFERROR(VLOOKUP(B9212,总表!A:D,4,0),"-"))</f>
        <v>绿色</v>
      </c>
      <c r="I9212" s="51" t="str">
        <f t="shared" si="575"/>
        <v>绿色</v>
      </c>
    </row>
    <row r="9213" spans="1:9">
      <c r="A9213" s="6">
        <v>9212</v>
      </c>
      <c r="B9213" s="47" t="str">
        <f t="shared" si="572"/>
        <v>000023FC</v>
      </c>
      <c r="C9213" s="50" t="str">
        <f>IFERROR(VLOOKUP(B9213,总表!A:B,2,0),"-")</f>
        <v>连衣套装</v>
      </c>
      <c r="D9213" s="51" t="str">
        <f t="shared" si="573"/>
        <v>连衣套装</v>
      </c>
      <c r="E9213" s="6" t="str">
        <f>IFERROR(VLOOKUP(B9213,总表!A:D,3,0),"-")</f>
        <v>忍者服</v>
      </c>
      <c r="F9213" s="6" t="str">
        <f t="shared" si="574"/>
        <v>忍者服</v>
      </c>
      <c r="H9213" s="6" t="str">
        <f>IF(IFERROR(VLOOKUP(B9213,总表!A:D,4,0),"露易")=0," ",IFERROR(VLOOKUP(B9213,总表!A:D,4,0),"-"))</f>
        <v>黄色</v>
      </c>
      <c r="I9213" s="6" t="str">
        <f t="shared" si="575"/>
        <v>黄色</v>
      </c>
    </row>
    <row r="9214" spans="1:9">
      <c r="A9214" s="6">
        <v>9213</v>
      </c>
      <c r="B9214" s="47" t="str">
        <f t="shared" si="572"/>
        <v>000023FD</v>
      </c>
      <c r="C9214" s="50" t="str">
        <f>IFERROR(VLOOKUP(B9214,总表!A:B,2,0),"-")</f>
        <v>连衣套装</v>
      </c>
      <c r="D9214" s="51" t="str">
        <f t="shared" si="573"/>
        <v>连衣套装</v>
      </c>
      <c r="E9214" s="6" t="str">
        <f>IFERROR(VLOOKUP(B9214,总表!A:D,3,0),"-")</f>
        <v>忍者服</v>
      </c>
      <c r="F9214" s="6" t="str">
        <f t="shared" si="574"/>
        <v>忍者服</v>
      </c>
      <c r="H9214" s="6" t="str">
        <f>IF(IFERROR(VLOOKUP(B9214,总表!A:D,4,0),"露易")=0," ",IFERROR(VLOOKUP(B9214,总表!A:D,4,0),"-"))</f>
        <v>橘色</v>
      </c>
      <c r="I9214" s="6" t="str">
        <f t="shared" si="575"/>
        <v>橘色</v>
      </c>
    </row>
    <row r="9215" spans="1:9">
      <c r="A9215" s="6">
        <v>9214</v>
      </c>
      <c r="B9215" s="47" t="str">
        <f t="shared" si="572"/>
        <v>000023FE</v>
      </c>
      <c r="C9215" s="50" t="str">
        <f>IFERROR(VLOOKUP(B9215,总表!A:B,2,0),"-")</f>
        <v>连衣套装</v>
      </c>
      <c r="D9215" s="51" t="str">
        <f t="shared" si="573"/>
        <v>连衣套装</v>
      </c>
      <c r="E9215" s="6" t="str">
        <f>IFERROR(VLOOKUP(B9215,总表!A:D,3,0),"-")</f>
        <v>柔道服</v>
      </c>
      <c r="F9215" s="6" t="str">
        <f t="shared" si="574"/>
        <v>柔道服</v>
      </c>
      <c r="H9215" s="51" t="str">
        <f>IF(IFERROR(VLOOKUP(B9215,总表!A:D,4,0),"露易")=0," ",IFERROR(VLOOKUP(B9215,总表!A:D,4,0),"-"))</f>
        <v>蓝色</v>
      </c>
      <c r="I9215" s="51" t="str">
        <f t="shared" si="575"/>
        <v>蓝色</v>
      </c>
    </row>
    <row r="9216" spans="1:9">
      <c r="A9216" s="6">
        <v>9215</v>
      </c>
      <c r="B9216" s="47" t="str">
        <f t="shared" si="572"/>
        <v>000023FF</v>
      </c>
      <c r="C9216" s="50" t="str">
        <f>IFERROR(VLOOKUP(B9216,总表!A:B,2,0),"-")</f>
        <v>连衣套装</v>
      </c>
      <c r="D9216" s="51" t="str">
        <f t="shared" si="573"/>
        <v>连衣套装</v>
      </c>
      <c r="E9216" s="6" t="str">
        <f>IFERROR(VLOOKUP(B9216,总表!A:D,3,0),"-")</f>
        <v>男性休闲和服</v>
      </c>
      <c r="F9216" s="6" t="str">
        <f t="shared" si="574"/>
        <v>男性休闲和服</v>
      </c>
      <c r="H9216" s="6" t="str">
        <f>IF(IFERROR(VLOOKUP(B9216,总表!A:D,4,0),"露易")=0," ",IFERROR(VLOOKUP(B9216,总表!A:D,4,0),"-"))</f>
        <v>水蓝色</v>
      </c>
      <c r="I9216" s="6" t="str">
        <f t="shared" si="575"/>
        <v>水蓝色</v>
      </c>
    </row>
    <row r="9217" spans="1:9">
      <c r="A9217" s="6">
        <v>9216</v>
      </c>
      <c r="B9217" s="47" t="str">
        <f t="shared" si="572"/>
        <v>00002400</v>
      </c>
      <c r="C9217" s="50" t="str">
        <f>IFERROR(VLOOKUP(B9217,总表!A:B,2,0),"-")</f>
        <v>连衣套装</v>
      </c>
      <c r="D9217" s="51" t="str">
        <f t="shared" si="573"/>
        <v>连衣套装</v>
      </c>
      <c r="E9217" s="6" t="str">
        <f>IFERROR(VLOOKUP(B9217,总表!A:D,3,0),"-")</f>
        <v>男性休闲和服</v>
      </c>
      <c r="F9217" s="6" t="str">
        <f t="shared" si="574"/>
        <v>男性休闲和服</v>
      </c>
      <c r="H9217" s="51" t="str">
        <f>IF(IFERROR(VLOOKUP(B9217,总表!A:D,4,0),"露易")=0," ",IFERROR(VLOOKUP(B9217,总表!A:D,4,0),"-"))</f>
        <v>绿色</v>
      </c>
      <c r="I9217" s="51" t="str">
        <f t="shared" si="575"/>
        <v>绿色</v>
      </c>
    </row>
    <row r="9218" spans="1:9">
      <c r="A9218" s="6">
        <v>9217</v>
      </c>
      <c r="B9218" s="47" t="str">
        <f t="shared" ref="B9218:B9281" si="576">DEC2HEX(ROW(A9217),8)</f>
        <v>00002401</v>
      </c>
      <c r="C9218" s="50" t="str">
        <f>IFERROR(VLOOKUP(B9218,总表!A:B,2,0),"-")</f>
        <v>连衣套装</v>
      </c>
      <c r="D9218" s="51" t="str">
        <f t="shared" ref="D9218:D9281" si="577">C9218</f>
        <v>连衣套装</v>
      </c>
      <c r="E9218" s="6" t="str">
        <f>IFERROR(VLOOKUP(B9218,总表!A:D,3,0),"-")</f>
        <v>男性休闲和服</v>
      </c>
      <c r="F9218" s="6" t="str">
        <f t="shared" ref="F9218:F9281" si="578">E9218</f>
        <v>男性休闲和服</v>
      </c>
      <c r="H9218" s="6" t="str">
        <f>IF(IFERROR(VLOOKUP(B9218,总表!A:D,4,0),"露易")=0," ",IFERROR(VLOOKUP(B9218,总表!A:D,4,0),"-"))</f>
        <v>芥末黄</v>
      </c>
      <c r="I9218" s="6" t="str">
        <f t="shared" ref="I9218:I9281" si="579">H9218</f>
        <v>芥末黄</v>
      </c>
    </row>
    <row r="9219" spans="1:9">
      <c r="A9219" s="6">
        <v>9218</v>
      </c>
      <c r="B9219" s="47" t="str">
        <f t="shared" si="576"/>
        <v>00002402</v>
      </c>
      <c r="C9219" s="47" t="str">
        <f>IFERROR(VLOOKUP(B9219,总表!A:B,2,0),"-")</f>
        <v>上衣</v>
      </c>
      <c r="D9219" s="6" t="str">
        <f t="shared" si="577"/>
        <v>上衣</v>
      </c>
      <c r="E9219" s="6" t="str">
        <f>IFERROR(VLOOKUP(B9219,总表!A:D,3,0),"-")</f>
        <v>海浪和服外套</v>
      </c>
      <c r="F9219" s="6" t="str">
        <f t="shared" si="578"/>
        <v>海浪和服外套</v>
      </c>
      <c r="H9219" s="51" t="str">
        <f>IF(IFERROR(VLOOKUP(B9219,总表!A:D,4,0),"露易")=0," ",IFERROR(VLOOKUP(B9219,总表!A:D,4,0),"-"))</f>
        <v>蓝色</v>
      </c>
      <c r="I9219" s="51" t="str">
        <f t="shared" si="579"/>
        <v>蓝色</v>
      </c>
    </row>
    <row r="9220" spans="1:9">
      <c r="A9220" s="6">
        <v>9219</v>
      </c>
      <c r="B9220" s="47" t="str">
        <f t="shared" si="576"/>
        <v>00002403</v>
      </c>
      <c r="C9220" s="50" t="str">
        <f>IFERROR(VLOOKUP(B9220,总表!A:B,2,0),"-")</f>
        <v>连衣套装</v>
      </c>
      <c r="D9220" s="51" t="str">
        <f t="shared" si="577"/>
        <v>连衣套装</v>
      </c>
      <c r="E9220" s="6" t="str">
        <f>IFERROR(VLOOKUP(B9220,总表!A:D,3,0),"-")</f>
        <v>歌舞伎浴衣</v>
      </c>
      <c r="F9220" s="6" t="str">
        <f t="shared" si="578"/>
        <v>歌舞伎浴衣</v>
      </c>
      <c r="H9220" s="51" t="str">
        <f>IF(IFERROR(VLOOKUP(B9220,总表!A:D,4,0),"露易")=0," ",IFERROR(VLOOKUP(B9220,总表!A:D,4,0),"-"))</f>
        <v>蓝紫色</v>
      </c>
      <c r="I9220" s="51" t="str">
        <f t="shared" si="579"/>
        <v>蓝紫色</v>
      </c>
    </row>
    <row r="9221" spans="1:9">
      <c r="A9221" s="6">
        <v>9220</v>
      </c>
      <c r="B9221" s="47" t="str">
        <f t="shared" si="576"/>
        <v>00002404</v>
      </c>
      <c r="C9221" s="50" t="str">
        <f>IFERROR(VLOOKUP(B9221,总表!A:B,2,0),"-")</f>
        <v>连衣套装</v>
      </c>
      <c r="D9221" s="51" t="str">
        <f t="shared" si="577"/>
        <v>连衣套装</v>
      </c>
      <c r="E9221" s="6" t="str">
        <f>IFERROR(VLOOKUP(B9221,总表!A:D,3,0),"-")</f>
        <v>歌舞伎浴衣</v>
      </c>
      <c r="F9221" s="6" t="str">
        <f t="shared" si="578"/>
        <v>歌舞伎浴衣</v>
      </c>
      <c r="H9221" s="6" t="str">
        <f>IF(IFERROR(VLOOKUP(B9221,总表!A:D,4,0),"露易")=0," ",IFERROR(VLOOKUP(B9221,总表!A:D,4,0),"-"))</f>
        <v>灰色</v>
      </c>
      <c r="I9221" s="6" t="str">
        <f t="shared" si="579"/>
        <v>灰色</v>
      </c>
    </row>
    <row r="9222" spans="1:9">
      <c r="A9222" s="6">
        <v>9221</v>
      </c>
      <c r="B9222" s="47" t="str">
        <f t="shared" si="576"/>
        <v>00002405</v>
      </c>
      <c r="C9222" s="47" t="str">
        <f>IFERROR(VLOOKUP(B9222,总表!A:B,2,0),"-")</f>
        <v>其他类</v>
      </c>
      <c r="D9222" s="6" t="str">
        <f t="shared" si="577"/>
        <v>其他类</v>
      </c>
      <c r="E9222" s="6" t="str">
        <f>IFERROR(VLOOKUP(B9222,总表!A:D,3,0),"-")</f>
        <v>平常就能用！道具手册</v>
      </c>
      <c r="F9222" s="6" t="str">
        <f t="shared" si="578"/>
        <v>平常就能用！道具手册</v>
      </c>
      <c r="H9222" s="6" t="str">
        <f>IF(IFERROR(VLOOKUP(B9222,总表!A:D,4,0),"露易")=0," ",IFERROR(VLOOKUP(B9222,总表!A:D,4,0),"-"))</f>
        <v> </v>
      </c>
      <c r="I9222" s="6" t="str">
        <f t="shared" si="579"/>
        <v> </v>
      </c>
    </row>
    <row r="9223" spans="1:9">
      <c r="A9223" s="6">
        <v>9222</v>
      </c>
      <c r="B9223" s="47" t="str">
        <f t="shared" si="576"/>
        <v>00002406</v>
      </c>
      <c r="C9223" s="47" t="str">
        <f>IFERROR(VLOOKUP(B9223,总表!A:B,2,0),"-")</f>
        <v>上衣</v>
      </c>
      <c r="D9223" s="6" t="str">
        <f t="shared" si="577"/>
        <v>上衣</v>
      </c>
      <c r="E9223" s="6" t="str">
        <f>IFERROR(VLOOKUP(B9223,总表!A:D,3,0),"-")</f>
        <v>麂皮大衣</v>
      </c>
      <c r="F9223" s="6" t="str">
        <f t="shared" si="578"/>
        <v>麂皮大衣</v>
      </c>
      <c r="H9223" s="6" t="str">
        <f>IF(IFERROR(VLOOKUP(B9223,总表!A:D,4,0),"露易")=0," ",IFERROR(VLOOKUP(B9223,总表!A:D,4,0),"-"))</f>
        <v>粉红</v>
      </c>
      <c r="I9223" s="6" t="str">
        <f t="shared" si="579"/>
        <v>粉红</v>
      </c>
    </row>
    <row r="9224" spans="1:9">
      <c r="A9224" s="6">
        <v>9223</v>
      </c>
      <c r="B9224" s="47" t="str">
        <f t="shared" si="576"/>
        <v>00002407</v>
      </c>
      <c r="C9224" s="47" t="str">
        <f>IFERROR(VLOOKUP(B9224,总表!A:B,2,0),"-")</f>
        <v>上衣</v>
      </c>
      <c r="D9224" s="6" t="str">
        <f t="shared" si="577"/>
        <v>上衣</v>
      </c>
      <c r="E9224" s="6" t="str">
        <f>IFERROR(VLOOKUP(B9224,总表!A:D,3,0),"-")</f>
        <v>麂皮大衣</v>
      </c>
      <c r="F9224" s="6" t="str">
        <f t="shared" si="578"/>
        <v>麂皮大衣</v>
      </c>
      <c r="H9224" s="51" t="str">
        <f>IF(IFERROR(VLOOKUP(B9224,总表!A:D,4,0),"露易")=0," ",IFERROR(VLOOKUP(B9224,总表!A:D,4,0),"-"))</f>
        <v>绿色</v>
      </c>
      <c r="I9224" s="51" t="str">
        <f t="shared" si="579"/>
        <v>绿色</v>
      </c>
    </row>
    <row r="9225" spans="1:9">
      <c r="A9225" s="6">
        <v>9224</v>
      </c>
      <c r="B9225" s="47" t="str">
        <f t="shared" si="576"/>
        <v>00002408</v>
      </c>
      <c r="C9225" s="47" t="str">
        <f>IFERROR(VLOOKUP(B9225,总表!A:B,2,0),"-")</f>
        <v>上衣</v>
      </c>
      <c r="D9225" s="6" t="str">
        <f t="shared" si="577"/>
        <v>上衣</v>
      </c>
      <c r="E9225" s="6" t="str">
        <f>IFERROR(VLOOKUP(B9225,总表!A:D,3,0),"-")</f>
        <v>麂皮大衣</v>
      </c>
      <c r="F9225" s="6" t="str">
        <f t="shared" si="578"/>
        <v>麂皮大衣</v>
      </c>
      <c r="H9225" s="6" t="str">
        <f>IF(IFERROR(VLOOKUP(B9225,总表!A:D,4,0),"露易")=0," ",IFERROR(VLOOKUP(B9225,总表!A:D,4,0),"-"))</f>
        <v>黑色</v>
      </c>
      <c r="I9225" s="6" t="str">
        <f t="shared" si="579"/>
        <v>黑色</v>
      </c>
    </row>
    <row r="9226" spans="1:9">
      <c r="A9226" s="6">
        <v>9225</v>
      </c>
      <c r="B9226" s="47" t="str">
        <f t="shared" si="576"/>
        <v>00002409</v>
      </c>
      <c r="C9226" s="47" t="str">
        <f>IFERROR(VLOOKUP(B9226,总表!A:B,2,0),"-")</f>
        <v>上衣</v>
      </c>
      <c r="D9226" s="6" t="str">
        <f t="shared" si="577"/>
        <v>上衣</v>
      </c>
      <c r="E9226" s="6" t="str">
        <f>IFERROR(VLOOKUP(B9226,总表!A:D,3,0),"-")</f>
        <v>麂皮大衣</v>
      </c>
      <c r="F9226" s="6" t="str">
        <f t="shared" si="578"/>
        <v>麂皮大衣</v>
      </c>
      <c r="H9226" s="6" t="str">
        <f>IF(IFERROR(VLOOKUP(B9226,总表!A:D,4,0),"露易")=0," ",IFERROR(VLOOKUP(B9226,总表!A:D,4,0),"-"))</f>
        <v>灰色</v>
      </c>
      <c r="I9226" s="6" t="str">
        <f t="shared" si="579"/>
        <v>灰色</v>
      </c>
    </row>
    <row r="9227" spans="1:9">
      <c r="A9227" s="6">
        <v>9226</v>
      </c>
      <c r="B9227" s="47" t="str">
        <f t="shared" si="576"/>
        <v>0000240A</v>
      </c>
      <c r="C9227" s="47" t="str">
        <f>IFERROR(VLOOKUP(B9227,总表!A:B,2,0),"-")</f>
        <v>上衣</v>
      </c>
      <c r="D9227" s="6" t="str">
        <f t="shared" si="577"/>
        <v>上衣</v>
      </c>
      <c r="E9227" s="51" t="str">
        <f>IFERROR(VLOOKUP(B9227,总表!A:D,3,0),"-")</f>
        <v>长袍大衣</v>
      </c>
      <c r="F9227" s="51" t="str">
        <f t="shared" si="578"/>
        <v>长袍大衣</v>
      </c>
      <c r="H9227" s="6" t="str">
        <f>IF(IFERROR(VLOOKUP(B9227,总表!A:D,4,0),"露易")=0," ",IFERROR(VLOOKUP(B9227,总表!A:D,4,0),"-"))</f>
        <v>黑色</v>
      </c>
      <c r="I9227" s="6" t="str">
        <f t="shared" si="579"/>
        <v>黑色</v>
      </c>
    </row>
    <row r="9228" spans="1:9">
      <c r="A9228" s="6">
        <v>9227</v>
      </c>
      <c r="B9228" s="47" t="str">
        <f t="shared" si="576"/>
        <v>0000240B</v>
      </c>
      <c r="C9228" s="47" t="str">
        <f>IFERROR(VLOOKUP(B9228,总表!A:B,2,0),"-")</f>
        <v>上衣</v>
      </c>
      <c r="D9228" s="6" t="str">
        <f t="shared" si="577"/>
        <v>上衣</v>
      </c>
      <c r="E9228" s="51" t="str">
        <f>IFERROR(VLOOKUP(B9228,总表!A:D,3,0),"-")</f>
        <v>长袍大衣</v>
      </c>
      <c r="F9228" s="51" t="str">
        <f t="shared" si="578"/>
        <v>长袍大衣</v>
      </c>
      <c r="H9228" s="51" t="str">
        <f>IF(IFERROR(VLOOKUP(B9228,总表!A:D,4,0),"露易")=0," ",IFERROR(VLOOKUP(B9228,总表!A:D,4,0),"-"))</f>
        <v>蓝色</v>
      </c>
      <c r="I9228" s="51" t="str">
        <f t="shared" si="579"/>
        <v>蓝色</v>
      </c>
    </row>
    <row r="9229" spans="1:9">
      <c r="A9229" s="6">
        <v>9228</v>
      </c>
      <c r="B9229" s="47" t="str">
        <f t="shared" si="576"/>
        <v>0000240C</v>
      </c>
      <c r="C9229" s="47" t="str">
        <f>IFERROR(VLOOKUP(B9229,总表!A:B,2,0),"-")</f>
        <v>上衣</v>
      </c>
      <c r="D9229" s="6" t="str">
        <f t="shared" si="577"/>
        <v>上衣</v>
      </c>
      <c r="E9229" s="51" t="str">
        <f>IFERROR(VLOOKUP(B9229,总表!A:D,3,0),"-")</f>
        <v>长袍大衣</v>
      </c>
      <c r="F9229" s="51" t="str">
        <f t="shared" si="578"/>
        <v>长袍大衣</v>
      </c>
      <c r="H9229" s="51" t="str">
        <f>IF(IFERROR(VLOOKUP(B9229,总表!A:D,4,0),"露易")=0," ",IFERROR(VLOOKUP(B9229,总表!A:D,4,0),"-"))</f>
        <v>红色</v>
      </c>
      <c r="I9229" s="51" t="str">
        <f t="shared" si="579"/>
        <v>红色</v>
      </c>
    </row>
    <row r="9230" spans="1:9">
      <c r="A9230" s="6">
        <v>9229</v>
      </c>
      <c r="B9230" s="47" t="str">
        <f t="shared" si="576"/>
        <v>0000240D</v>
      </c>
      <c r="C9230" s="47" t="str">
        <f>IFERROR(VLOOKUP(B9230,总表!A:B,2,0),"-")</f>
        <v>上衣</v>
      </c>
      <c r="D9230" s="6" t="str">
        <f t="shared" si="577"/>
        <v>上衣</v>
      </c>
      <c r="E9230" s="6" t="str">
        <f>IFERROR(VLOOKUP(B9230,总表!A:D,3,0),"-")</f>
        <v>嬉皮风上装</v>
      </c>
      <c r="F9230" s="6" t="str">
        <f t="shared" si="578"/>
        <v>嬉皮风上装</v>
      </c>
      <c r="H9230" s="6" t="str">
        <f>IF(IFERROR(VLOOKUP(B9230,总表!A:D,4,0),"露易")=0," ",IFERROR(VLOOKUP(B9230,总表!A:D,4,0),"-"))</f>
        <v>棕色</v>
      </c>
      <c r="I9230" s="6" t="str">
        <f t="shared" si="579"/>
        <v>棕色</v>
      </c>
    </row>
    <row r="9231" spans="1:9">
      <c r="A9231" s="6">
        <v>9230</v>
      </c>
      <c r="B9231" s="47" t="str">
        <f t="shared" si="576"/>
        <v>0000240E</v>
      </c>
      <c r="C9231" s="47" t="str">
        <f>IFERROR(VLOOKUP(B9231,总表!A:B,2,0),"-")</f>
        <v>上衣</v>
      </c>
      <c r="D9231" s="6" t="str">
        <f t="shared" si="577"/>
        <v>上衣</v>
      </c>
      <c r="E9231" s="6" t="str">
        <f>IFERROR(VLOOKUP(B9231,总表!A:D,3,0),"-")</f>
        <v>嬉皮风上装</v>
      </c>
      <c r="F9231" s="6" t="str">
        <f t="shared" si="578"/>
        <v>嬉皮风上装</v>
      </c>
      <c r="H9231" s="51" t="str">
        <f>IF(IFERROR(VLOOKUP(B9231,总表!A:D,4,0),"露易")=0," ",IFERROR(VLOOKUP(B9231,总表!A:D,4,0),"-"))</f>
        <v>驼色</v>
      </c>
      <c r="I9231" s="51" t="str">
        <f t="shared" si="579"/>
        <v>驼色</v>
      </c>
    </row>
    <row r="9232" spans="1:9">
      <c r="A9232" s="6">
        <v>9231</v>
      </c>
      <c r="B9232" s="47" t="str">
        <f t="shared" si="576"/>
        <v>0000240F</v>
      </c>
      <c r="C9232" s="47" t="str">
        <f>IFERROR(VLOOKUP(B9232,总表!A:B,2,0),"-")</f>
        <v>上衣</v>
      </c>
      <c r="D9232" s="6" t="str">
        <f t="shared" si="577"/>
        <v>上衣</v>
      </c>
      <c r="E9232" s="51" t="str">
        <f>IFERROR(VLOOKUP(B9232,总表!A:D,3,0),"-")</f>
        <v>侦探服</v>
      </c>
      <c r="F9232" s="51" t="str">
        <f t="shared" si="578"/>
        <v>侦探服</v>
      </c>
      <c r="H9232" s="6" t="str">
        <f>IF(IFERROR(VLOOKUP(B9232,总表!A:D,4,0),"露易")=0," ",IFERROR(VLOOKUP(B9232,总表!A:D,4,0),"-"))</f>
        <v>灰色</v>
      </c>
      <c r="I9232" s="6" t="str">
        <f t="shared" si="579"/>
        <v>灰色</v>
      </c>
    </row>
    <row r="9233" spans="1:9">
      <c r="A9233" s="6">
        <v>9232</v>
      </c>
      <c r="B9233" s="47" t="str">
        <f t="shared" si="576"/>
        <v>00002410</v>
      </c>
      <c r="C9233" s="47" t="str">
        <f>IFERROR(VLOOKUP(B9233,总表!A:B,2,0),"-")</f>
        <v>上衣</v>
      </c>
      <c r="D9233" s="6" t="str">
        <f t="shared" si="577"/>
        <v>上衣</v>
      </c>
      <c r="E9233" s="51" t="str">
        <f>IFERROR(VLOOKUP(B9233,总表!A:D,3,0),"-")</f>
        <v>侦探服</v>
      </c>
      <c r="F9233" s="51" t="str">
        <f t="shared" si="578"/>
        <v>侦探服</v>
      </c>
      <c r="H9233" s="6" t="str">
        <f>IF(IFERROR(VLOOKUP(B9233,总表!A:D,4,0),"露易")=0," ",IFERROR(VLOOKUP(B9233,总表!A:D,4,0),"-"))</f>
        <v>米色</v>
      </c>
      <c r="I9233" s="6" t="str">
        <f t="shared" si="579"/>
        <v>米色</v>
      </c>
    </row>
    <row r="9234" spans="1:9">
      <c r="A9234" s="6">
        <v>9233</v>
      </c>
      <c r="B9234" s="47" t="str">
        <f t="shared" si="576"/>
        <v>00002411</v>
      </c>
      <c r="C9234" s="47" t="str">
        <f>IFERROR(VLOOKUP(B9234,总表!A:B,2,0),"-")</f>
        <v>上衣</v>
      </c>
      <c r="D9234" s="6" t="str">
        <f t="shared" si="577"/>
        <v>上衣</v>
      </c>
      <c r="E9234" s="6" t="str">
        <f>IFERROR(VLOOKUP(B9234,总表!A:D,3,0),"-")</f>
        <v>油布外套</v>
      </c>
      <c r="F9234" s="6" t="str">
        <f t="shared" si="578"/>
        <v>油布外套</v>
      </c>
      <c r="H9234" s="51" t="str">
        <f>IF(IFERROR(VLOOKUP(B9234,总表!A:D,4,0),"露易")=0," ",IFERROR(VLOOKUP(B9234,总表!A:D,4,0),"-"))</f>
        <v>红色</v>
      </c>
      <c r="I9234" s="51" t="str">
        <f t="shared" si="579"/>
        <v>红色</v>
      </c>
    </row>
    <row r="9235" spans="1:9">
      <c r="A9235" s="6">
        <v>9234</v>
      </c>
      <c r="B9235" s="47" t="str">
        <f t="shared" si="576"/>
        <v>00002412</v>
      </c>
      <c r="C9235" s="47" t="str">
        <f>IFERROR(VLOOKUP(B9235,总表!A:B,2,0),"-")</f>
        <v>上衣</v>
      </c>
      <c r="D9235" s="6" t="str">
        <f t="shared" si="577"/>
        <v>上衣</v>
      </c>
      <c r="E9235" s="6" t="str">
        <f>IFERROR(VLOOKUP(B9235,总表!A:D,3,0),"-")</f>
        <v>油布外套</v>
      </c>
      <c r="F9235" s="6" t="str">
        <f t="shared" si="578"/>
        <v>油布外套</v>
      </c>
      <c r="H9235" s="6" t="str">
        <f>IF(IFERROR(VLOOKUP(B9235,总表!A:D,4,0),"露易")=0," ",IFERROR(VLOOKUP(B9235,总表!A:D,4,0),"-"))</f>
        <v>灰色</v>
      </c>
      <c r="I9235" s="6" t="str">
        <f t="shared" si="579"/>
        <v>灰色</v>
      </c>
    </row>
    <row r="9236" spans="1:9">
      <c r="A9236" s="6">
        <v>9235</v>
      </c>
      <c r="B9236" s="47" t="str">
        <f t="shared" si="576"/>
        <v>00002413</v>
      </c>
      <c r="C9236" s="50" t="str">
        <f>IFERROR(VLOOKUP(B9236,总表!A:B,2,0),"-")</f>
        <v>裤裙类</v>
      </c>
      <c r="D9236" s="51" t="str">
        <f t="shared" si="577"/>
        <v>裤裙类</v>
      </c>
      <c r="E9236" s="6" t="str">
        <f>IFERROR(VLOOKUP(B9236,总表!A:D,3,0),"-")</f>
        <v>粗横纹裤</v>
      </c>
      <c r="F9236" s="6" t="str">
        <f t="shared" si="578"/>
        <v>粗横纹裤</v>
      </c>
      <c r="H9236" s="6" t="str">
        <f>IF(IFERROR(VLOOKUP(B9236,总表!A:D,4,0),"露易")=0," ",IFERROR(VLOOKUP(B9236,总表!A:D,4,0),"-"))</f>
        <v>橘色</v>
      </c>
      <c r="I9236" s="6" t="str">
        <f t="shared" si="579"/>
        <v>橘色</v>
      </c>
    </row>
    <row r="9237" spans="1:9">
      <c r="A9237" s="6">
        <v>9236</v>
      </c>
      <c r="B9237" s="47" t="str">
        <f t="shared" si="576"/>
        <v>00002414</v>
      </c>
      <c r="C9237" s="50" t="str">
        <f>IFERROR(VLOOKUP(B9237,总表!A:B,2,0),"-")</f>
        <v>裤裙类</v>
      </c>
      <c r="D9237" s="51" t="str">
        <f t="shared" si="577"/>
        <v>裤裙类</v>
      </c>
      <c r="E9237" s="6" t="str">
        <f>IFERROR(VLOOKUP(B9237,总表!A:D,3,0),"-")</f>
        <v>粗横纹裤</v>
      </c>
      <c r="F9237" s="6" t="str">
        <f t="shared" si="578"/>
        <v>粗横纹裤</v>
      </c>
      <c r="H9237" s="51" t="str">
        <f>IF(IFERROR(VLOOKUP(B9237,总表!A:D,4,0),"露易")=0," ",IFERROR(VLOOKUP(B9237,总表!A:D,4,0),"-"))</f>
        <v>绿色</v>
      </c>
      <c r="I9237" s="51" t="str">
        <f t="shared" si="579"/>
        <v>绿色</v>
      </c>
    </row>
    <row r="9238" spans="1:9">
      <c r="A9238" s="6">
        <v>9237</v>
      </c>
      <c r="B9238" s="47" t="str">
        <f t="shared" si="576"/>
        <v>00002415</v>
      </c>
      <c r="C9238" s="50" t="str">
        <f>IFERROR(VLOOKUP(B9238,总表!A:B,2,0),"-")</f>
        <v>裤裙类</v>
      </c>
      <c r="D9238" s="51" t="str">
        <f t="shared" si="577"/>
        <v>裤裙类</v>
      </c>
      <c r="E9238" s="6" t="str">
        <f>IFERROR(VLOOKUP(B9238,总表!A:D,3,0),"-")</f>
        <v>粗横纹裤</v>
      </c>
      <c r="F9238" s="6" t="str">
        <f t="shared" si="578"/>
        <v>粗横纹裤</v>
      </c>
      <c r="H9238" s="51" t="str">
        <f>IF(IFERROR(VLOOKUP(B9238,总表!A:D,4,0),"露易")=0," ",IFERROR(VLOOKUP(B9238,总表!A:D,4,0),"-"))</f>
        <v>红色</v>
      </c>
      <c r="I9238" s="51" t="str">
        <f t="shared" si="579"/>
        <v>红色</v>
      </c>
    </row>
    <row r="9239" spans="1:9">
      <c r="A9239" s="6">
        <v>9238</v>
      </c>
      <c r="B9239" s="47" t="str">
        <f t="shared" si="576"/>
        <v>00002416</v>
      </c>
      <c r="C9239" s="50" t="str">
        <f>IFERROR(VLOOKUP(B9239,总表!A:B,2,0),"-")</f>
        <v>裤裙类</v>
      </c>
      <c r="D9239" s="51" t="str">
        <f t="shared" si="577"/>
        <v>裤裙类</v>
      </c>
      <c r="E9239" s="6" t="str">
        <f>IFERROR(VLOOKUP(B9239,总表!A:D,3,0),"-")</f>
        <v>粗横纹裤</v>
      </c>
      <c r="F9239" s="6" t="str">
        <f t="shared" si="578"/>
        <v>粗横纹裤</v>
      </c>
      <c r="H9239" s="6" t="str">
        <f>IF(IFERROR(VLOOKUP(B9239,总表!A:D,4,0),"露易")=0," ",IFERROR(VLOOKUP(B9239,总表!A:D,4,0),"-"))</f>
        <v>黑色</v>
      </c>
      <c r="I9239" s="6" t="str">
        <f t="shared" si="579"/>
        <v>黑色</v>
      </c>
    </row>
    <row r="9240" spans="1:9">
      <c r="A9240" s="6">
        <v>9239</v>
      </c>
      <c r="B9240" s="47" t="str">
        <f t="shared" si="576"/>
        <v>00002417</v>
      </c>
      <c r="C9240" s="50" t="str">
        <f>IFERROR(VLOOKUP(B9240,总表!A:B,2,0),"-")</f>
        <v>裤裙类</v>
      </c>
      <c r="D9240" s="51" t="str">
        <f t="shared" si="577"/>
        <v>裤裙类</v>
      </c>
      <c r="E9240" s="51" t="str">
        <f>IFERROR(VLOOKUP(B9240,总表!A:D,3,0),"-")</f>
        <v>苏格兰裙</v>
      </c>
      <c r="F9240" s="51" t="str">
        <f t="shared" si="578"/>
        <v>苏格兰裙</v>
      </c>
      <c r="H9240" s="6" t="str">
        <f>IF(IFERROR(VLOOKUP(B9240,总表!A:D,4,0),"露易")=0," ",IFERROR(VLOOKUP(B9240,总表!A:D,4,0),"-"))</f>
        <v>黑色</v>
      </c>
      <c r="I9240" s="6" t="str">
        <f t="shared" si="579"/>
        <v>黑色</v>
      </c>
    </row>
    <row r="9241" spans="1:9">
      <c r="A9241" s="6">
        <v>9240</v>
      </c>
      <c r="B9241" s="47" t="str">
        <f t="shared" si="576"/>
        <v>00002418</v>
      </c>
      <c r="C9241" s="50" t="str">
        <f>IFERROR(VLOOKUP(B9241,总表!A:B,2,0),"-")</f>
        <v>裤裙类</v>
      </c>
      <c r="D9241" s="51" t="str">
        <f t="shared" si="577"/>
        <v>裤裙类</v>
      </c>
      <c r="E9241" s="51" t="str">
        <f>IFERROR(VLOOKUP(B9241,总表!A:D,3,0),"-")</f>
        <v>苏格兰裙</v>
      </c>
      <c r="F9241" s="51" t="str">
        <f t="shared" si="578"/>
        <v>苏格兰裙</v>
      </c>
      <c r="H9241" s="6" t="str">
        <f>IF(IFERROR(VLOOKUP(B9241,总表!A:D,4,0),"露易")=0," ",IFERROR(VLOOKUP(B9241,总表!A:D,4,0),"-"))</f>
        <v>海军蓝</v>
      </c>
      <c r="I9241" s="6" t="str">
        <f t="shared" si="579"/>
        <v>海军蓝</v>
      </c>
    </row>
    <row r="9242" spans="1:9">
      <c r="A9242" s="6">
        <v>9241</v>
      </c>
      <c r="B9242" s="47" t="str">
        <f t="shared" si="576"/>
        <v>00002419</v>
      </c>
      <c r="C9242" s="50" t="str">
        <f>IFERROR(VLOOKUP(B9242,总表!A:B,2,0),"-")</f>
        <v>裤裙类</v>
      </c>
      <c r="D9242" s="51" t="str">
        <f t="shared" si="577"/>
        <v>裤裙类</v>
      </c>
      <c r="E9242" s="51" t="str">
        <f>IFERROR(VLOOKUP(B9242,总表!A:D,3,0),"-")</f>
        <v>苏格兰裙</v>
      </c>
      <c r="F9242" s="51" t="str">
        <f t="shared" si="578"/>
        <v>苏格兰裙</v>
      </c>
      <c r="H9242" s="51" t="str">
        <f>IF(IFERROR(VLOOKUP(B9242,总表!A:D,4,0),"露易")=0," ",IFERROR(VLOOKUP(B9242,总表!A:D,4,0),"-"))</f>
        <v>绿色</v>
      </c>
      <c r="I9242" s="51" t="str">
        <f t="shared" si="579"/>
        <v>绿色</v>
      </c>
    </row>
    <row r="9243" spans="1:9">
      <c r="A9243" s="6">
        <v>9242</v>
      </c>
      <c r="B9243" s="47" t="str">
        <f t="shared" si="576"/>
        <v>0000241A</v>
      </c>
      <c r="C9243" s="50" t="str">
        <f>IFERROR(VLOOKUP(B9243,总表!A:B,2,0),"-")</f>
        <v>裤裙类</v>
      </c>
      <c r="D9243" s="51" t="str">
        <f t="shared" si="577"/>
        <v>裤裙类</v>
      </c>
      <c r="E9243" s="51" t="str">
        <f>IFERROR(VLOOKUP(B9243,总表!A:D,3,0),"-")</f>
        <v>链条裤</v>
      </c>
      <c r="F9243" s="51" t="str">
        <f t="shared" si="578"/>
        <v>链条裤</v>
      </c>
      <c r="H9243" s="51" t="str">
        <f>IF(IFERROR(VLOOKUP(B9243,总表!A:D,4,0),"露易")=0," ",IFERROR(VLOOKUP(B9243,总表!A:D,4,0),"-"))</f>
        <v>蓝色</v>
      </c>
      <c r="I9243" s="51" t="str">
        <f t="shared" si="579"/>
        <v>蓝色</v>
      </c>
    </row>
    <row r="9244" spans="1:9">
      <c r="A9244" s="6">
        <v>9243</v>
      </c>
      <c r="B9244" s="47" t="str">
        <f t="shared" si="576"/>
        <v>0000241B</v>
      </c>
      <c r="C9244" s="50" t="str">
        <f>IFERROR(VLOOKUP(B9244,总表!A:B,2,0),"-")</f>
        <v>裤裙类</v>
      </c>
      <c r="D9244" s="51" t="str">
        <f t="shared" si="577"/>
        <v>裤裙类</v>
      </c>
      <c r="E9244" s="51" t="str">
        <f>IFERROR(VLOOKUP(B9244,总表!A:D,3,0),"-")</f>
        <v>链条裤</v>
      </c>
      <c r="F9244" s="51" t="str">
        <f t="shared" si="578"/>
        <v>链条裤</v>
      </c>
      <c r="H9244" s="6" t="str">
        <f>IF(IFERROR(VLOOKUP(B9244,总表!A:D,4,0),"露易")=0," ",IFERROR(VLOOKUP(B9244,总表!A:D,4,0),"-"))</f>
        <v>白色</v>
      </c>
      <c r="I9244" s="6" t="str">
        <f t="shared" si="579"/>
        <v>白色</v>
      </c>
    </row>
    <row r="9245" spans="1:9">
      <c r="A9245" s="6">
        <v>9244</v>
      </c>
      <c r="B9245" s="47" t="str">
        <f t="shared" si="576"/>
        <v>0000241C</v>
      </c>
      <c r="C9245" s="50" t="str">
        <f>IFERROR(VLOOKUP(B9245,总表!A:B,2,0),"-")</f>
        <v>裤裙类</v>
      </c>
      <c r="D9245" s="51" t="str">
        <f t="shared" si="577"/>
        <v>裤裙类</v>
      </c>
      <c r="E9245" s="51" t="str">
        <f>IFERROR(VLOOKUP(B9245,总表!A:D,3,0),"-")</f>
        <v>链条裤</v>
      </c>
      <c r="F9245" s="51" t="str">
        <f t="shared" si="578"/>
        <v>链条裤</v>
      </c>
      <c r="H9245" s="6" t="str">
        <f>IF(IFERROR(VLOOKUP(B9245,总表!A:D,4,0),"露易")=0," ",IFERROR(VLOOKUP(B9245,总表!A:D,4,0),"-"))</f>
        <v>黑色</v>
      </c>
      <c r="I9245" s="6" t="str">
        <f t="shared" si="579"/>
        <v>黑色</v>
      </c>
    </row>
    <row r="9246" spans="1:9">
      <c r="A9246" s="6">
        <v>9245</v>
      </c>
      <c r="B9246" s="47" t="str">
        <f t="shared" si="576"/>
        <v>0000241D</v>
      </c>
      <c r="C9246" s="50" t="str">
        <f>IFERROR(VLOOKUP(B9246,总表!A:B,2,0),"-")</f>
        <v>裤裙类</v>
      </c>
      <c r="D9246" s="51" t="str">
        <f t="shared" si="577"/>
        <v>裤裙类</v>
      </c>
      <c r="E9246" s="6" t="str">
        <f>IFERROR(VLOOKUP(B9246,总表!A:D,3,0),"-")</f>
        <v>棉质短裙</v>
      </c>
      <c r="F9246" s="6" t="str">
        <f t="shared" si="578"/>
        <v>棉质短裙</v>
      </c>
      <c r="H9246" s="6" t="str">
        <f>IF(IFERROR(VLOOKUP(B9246,总表!A:D,4,0),"露易")=0," ",IFERROR(VLOOKUP(B9246,总表!A:D,4,0),"-"))</f>
        <v>粉红</v>
      </c>
      <c r="I9246" s="6" t="str">
        <f t="shared" si="579"/>
        <v>粉红</v>
      </c>
    </row>
    <row r="9247" spans="1:9">
      <c r="A9247" s="6">
        <v>9246</v>
      </c>
      <c r="B9247" s="47" t="str">
        <f t="shared" si="576"/>
        <v>0000241E</v>
      </c>
      <c r="C9247" s="50" t="str">
        <f>IFERROR(VLOOKUP(B9247,总表!A:B,2,0),"-")</f>
        <v>裤裙类</v>
      </c>
      <c r="D9247" s="51" t="str">
        <f t="shared" si="577"/>
        <v>裤裙类</v>
      </c>
      <c r="E9247" s="6" t="str">
        <f>IFERROR(VLOOKUP(B9247,总表!A:D,3,0),"-")</f>
        <v>棉质短裙</v>
      </c>
      <c r="F9247" s="6" t="str">
        <f t="shared" si="578"/>
        <v>棉质短裙</v>
      </c>
      <c r="H9247" s="51" t="str">
        <f>IF(IFERROR(VLOOKUP(B9247,总表!A:D,4,0),"露易")=0," ",IFERROR(VLOOKUP(B9247,总表!A:D,4,0),"-"))</f>
        <v>蓝色</v>
      </c>
      <c r="I9247" s="51" t="str">
        <f t="shared" si="579"/>
        <v>蓝色</v>
      </c>
    </row>
    <row r="9248" spans="1:9">
      <c r="A9248" s="6">
        <v>9247</v>
      </c>
      <c r="B9248" s="47" t="str">
        <f t="shared" si="576"/>
        <v>0000241F</v>
      </c>
      <c r="C9248" s="50" t="str">
        <f>IFERROR(VLOOKUP(B9248,总表!A:B,2,0),"-")</f>
        <v>裤裙类</v>
      </c>
      <c r="D9248" s="51" t="str">
        <f t="shared" si="577"/>
        <v>裤裙类</v>
      </c>
      <c r="E9248" s="6" t="str">
        <f>IFERROR(VLOOKUP(B9248,总表!A:D,3,0),"-")</f>
        <v>棉质短裙</v>
      </c>
      <c r="F9248" s="6" t="str">
        <f t="shared" si="578"/>
        <v>棉质短裙</v>
      </c>
      <c r="H9248" s="51" t="str">
        <f>IF(IFERROR(VLOOKUP(B9248,总表!A:D,4,0),"露易")=0," ",IFERROR(VLOOKUP(B9248,总表!A:D,4,0),"-"))</f>
        <v>绿色</v>
      </c>
      <c r="I9248" s="51" t="str">
        <f t="shared" si="579"/>
        <v>绿色</v>
      </c>
    </row>
    <row r="9249" spans="1:9">
      <c r="A9249" s="6">
        <v>9248</v>
      </c>
      <c r="B9249" s="47" t="str">
        <f t="shared" si="576"/>
        <v>00002420</v>
      </c>
      <c r="C9249" s="50" t="str">
        <f>IFERROR(VLOOKUP(B9249,总表!A:B,2,0),"-")</f>
        <v>裤裙类</v>
      </c>
      <c r="D9249" s="51" t="str">
        <f t="shared" si="577"/>
        <v>裤裙类</v>
      </c>
      <c r="E9249" s="51" t="str">
        <f>IFERROR(VLOOKUP(B9249,总表!A:D,3,0),"-")</f>
        <v>贵族裤子</v>
      </c>
      <c r="F9249" s="51" t="str">
        <f t="shared" si="578"/>
        <v>贵族裤子</v>
      </c>
      <c r="H9249" s="6" t="str">
        <f>IF(IFERROR(VLOOKUP(B9249,总表!A:D,4,0),"露易")=0," ",IFERROR(VLOOKUP(B9249,总表!A:D,4,0),"-"))</f>
        <v>深红色</v>
      </c>
      <c r="I9249" s="6" t="str">
        <f t="shared" si="579"/>
        <v>深红色</v>
      </c>
    </row>
    <row r="9250" spans="1:9">
      <c r="A9250" s="6">
        <v>9249</v>
      </c>
      <c r="B9250" s="47" t="str">
        <f t="shared" si="576"/>
        <v>00002421</v>
      </c>
      <c r="C9250" s="50" t="str">
        <f>IFERROR(VLOOKUP(B9250,总表!A:B,2,0),"-")</f>
        <v>裤裙类</v>
      </c>
      <c r="D9250" s="51" t="str">
        <f t="shared" si="577"/>
        <v>裤裙类</v>
      </c>
      <c r="E9250" s="51" t="str">
        <f>IFERROR(VLOOKUP(B9250,总表!A:D,3,0),"-")</f>
        <v>贵族裤子</v>
      </c>
      <c r="F9250" s="51" t="str">
        <f t="shared" si="578"/>
        <v>贵族裤子</v>
      </c>
      <c r="H9250" s="6" t="str">
        <f>IF(IFERROR(VLOOKUP(B9250,总表!A:D,4,0),"露易")=0," ",IFERROR(VLOOKUP(B9250,总表!A:D,4,0),"-"))</f>
        <v>白色</v>
      </c>
      <c r="I9250" s="6" t="str">
        <f t="shared" si="579"/>
        <v>白色</v>
      </c>
    </row>
    <row r="9251" spans="1:9">
      <c r="A9251" s="6">
        <v>9250</v>
      </c>
      <c r="B9251" s="47" t="str">
        <f t="shared" si="576"/>
        <v>00002422</v>
      </c>
      <c r="C9251" s="50" t="str">
        <f>IFERROR(VLOOKUP(B9251,总表!A:B,2,0),"-")</f>
        <v>裤裙类</v>
      </c>
      <c r="D9251" s="51" t="str">
        <f t="shared" si="577"/>
        <v>裤裙类</v>
      </c>
      <c r="E9251" s="51" t="str">
        <f>IFERROR(VLOOKUP(B9251,总表!A:D,3,0),"-")</f>
        <v>贵族裤子</v>
      </c>
      <c r="F9251" s="51" t="str">
        <f t="shared" si="578"/>
        <v>贵族裤子</v>
      </c>
      <c r="H9251" s="51" t="str">
        <f>IF(IFERROR(VLOOKUP(B9251,总表!A:D,4,0),"露易")=0," ",IFERROR(VLOOKUP(B9251,总表!A:D,4,0),"-"))</f>
        <v>蓝色</v>
      </c>
      <c r="I9251" s="51" t="str">
        <f t="shared" si="579"/>
        <v>蓝色</v>
      </c>
    </row>
    <row r="9252" spans="1:9">
      <c r="A9252" s="6">
        <v>9251</v>
      </c>
      <c r="B9252" s="47" t="str">
        <f t="shared" si="576"/>
        <v>00002423</v>
      </c>
      <c r="C9252" s="50" t="str">
        <f>IFERROR(VLOOKUP(B9252,总表!A:B,2,0),"-")</f>
        <v>裤裙类</v>
      </c>
      <c r="D9252" s="51" t="str">
        <f t="shared" si="577"/>
        <v>裤裙类</v>
      </c>
      <c r="E9252" s="51" t="str">
        <f>IFERROR(VLOOKUP(B9252,总表!A:D,3,0),"-")</f>
        <v>贵族裤子</v>
      </c>
      <c r="F9252" s="51" t="str">
        <f t="shared" si="578"/>
        <v>贵族裤子</v>
      </c>
      <c r="H9252" s="51" t="str">
        <f>IF(IFERROR(VLOOKUP(B9252,总表!A:D,4,0),"露易")=0," ",IFERROR(VLOOKUP(B9252,总表!A:D,4,0),"-"))</f>
        <v>绿色</v>
      </c>
      <c r="I9252" s="51" t="str">
        <f t="shared" si="579"/>
        <v>绿色</v>
      </c>
    </row>
    <row r="9253" spans="1:9">
      <c r="A9253" s="6">
        <v>9252</v>
      </c>
      <c r="B9253" s="47" t="str">
        <f t="shared" si="576"/>
        <v>00002424</v>
      </c>
      <c r="C9253" s="50" t="str">
        <f>IFERROR(VLOOKUP(B9253,总表!A:B,2,0),"-")</f>
        <v>裤裙类</v>
      </c>
      <c r="D9253" s="51" t="str">
        <f t="shared" si="577"/>
        <v>裤裙类</v>
      </c>
      <c r="E9253" s="51" t="str">
        <f>IFERROR(VLOOKUP(B9253,总表!A:D,3,0),"-")</f>
        <v>贵族裤子</v>
      </c>
      <c r="F9253" s="51" t="str">
        <f t="shared" si="578"/>
        <v>贵族裤子</v>
      </c>
      <c r="H9253" s="6" t="str">
        <f>IF(IFERROR(VLOOKUP(B9253,总表!A:D,4,0),"露易")=0," ",IFERROR(VLOOKUP(B9253,总表!A:D,4,0),"-"))</f>
        <v>紫色</v>
      </c>
      <c r="I9253" s="6" t="str">
        <f t="shared" si="579"/>
        <v>紫色</v>
      </c>
    </row>
    <row r="9254" spans="1:9">
      <c r="A9254" s="6">
        <v>9253</v>
      </c>
      <c r="B9254" s="47" t="str">
        <f t="shared" si="576"/>
        <v>00002425</v>
      </c>
      <c r="C9254" s="50" t="str">
        <f>IFERROR(VLOOKUP(B9254,总表!A:B,2,0),"-")</f>
        <v>裤裙类</v>
      </c>
      <c r="D9254" s="51" t="str">
        <f t="shared" si="577"/>
        <v>裤裙类</v>
      </c>
      <c r="E9254" s="51" t="str">
        <f>IFERROR(VLOOKUP(B9254,总表!A:D,3,0),"-")</f>
        <v>贵族裤子</v>
      </c>
      <c r="F9254" s="51" t="str">
        <f t="shared" si="578"/>
        <v>贵族裤子</v>
      </c>
      <c r="H9254" s="6" t="str">
        <f>IF(IFERROR(VLOOKUP(B9254,总表!A:D,4,0),"露易")=0," ",IFERROR(VLOOKUP(B9254,总表!A:D,4,0),"-"))</f>
        <v>黄色</v>
      </c>
      <c r="I9254" s="6" t="str">
        <f t="shared" si="579"/>
        <v>黄色</v>
      </c>
    </row>
    <row r="9255" spans="1:9">
      <c r="A9255" s="6">
        <v>9254</v>
      </c>
      <c r="B9255" s="47" t="str">
        <f t="shared" si="576"/>
        <v>00002426</v>
      </c>
      <c r="C9255" s="50" t="str">
        <f>IFERROR(VLOOKUP(B9255,总表!A:B,2,0),"-")</f>
        <v>裤裙类</v>
      </c>
      <c r="D9255" s="51" t="str">
        <f t="shared" si="577"/>
        <v>裤裙类</v>
      </c>
      <c r="E9255" s="51" t="str">
        <f>IFERROR(VLOOKUP(B9255,总表!A:D,3,0),"-")</f>
        <v>贵族裤子</v>
      </c>
      <c r="F9255" s="51" t="str">
        <f t="shared" si="578"/>
        <v>贵族裤子</v>
      </c>
      <c r="H9255" s="51" t="str">
        <f>IF(IFERROR(VLOOKUP(B9255,总表!A:D,4,0),"露易")=0," ",IFERROR(VLOOKUP(B9255,总表!A:D,4,0),"-"))</f>
        <v>红色</v>
      </c>
      <c r="I9255" s="51" t="str">
        <f t="shared" si="579"/>
        <v>红色</v>
      </c>
    </row>
    <row r="9256" spans="1:9">
      <c r="A9256" s="6">
        <v>9255</v>
      </c>
      <c r="B9256" s="47" t="str">
        <f t="shared" si="576"/>
        <v>00002427</v>
      </c>
      <c r="C9256" s="50" t="str">
        <f>IFERROR(VLOOKUP(B9256,总表!A:B,2,0),"-")</f>
        <v>裤裙类</v>
      </c>
      <c r="D9256" s="51" t="str">
        <f t="shared" si="577"/>
        <v>裤裙类</v>
      </c>
      <c r="E9256" s="6" t="str">
        <f>IFERROR(VLOOKUP(B9256,总表!A:D,3,0),"-")</f>
        <v>朋克风格裤子</v>
      </c>
      <c r="F9256" s="6" t="str">
        <f t="shared" si="578"/>
        <v>朋克风格裤子</v>
      </c>
      <c r="H9256" s="51" t="str">
        <f>IF(IFERROR(VLOOKUP(B9256,总表!A:D,4,0),"露易")=0," ",IFERROR(VLOOKUP(B9256,总表!A:D,4,0),"-"))</f>
        <v>蓝色</v>
      </c>
      <c r="I9256" s="51" t="str">
        <f t="shared" si="579"/>
        <v>蓝色</v>
      </c>
    </row>
    <row r="9257" spans="1:9">
      <c r="A9257" s="6">
        <v>9256</v>
      </c>
      <c r="B9257" s="47" t="str">
        <f t="shared" si="576"/>
        <v>00002428</v>
      </c>
      <c r="C9257" s="50" t="str">
        <f>IFERROR(VLOOKUP(B9257,总表!A:B,2,0),"-")</f>
        <v>裤裙类</v>
      </c>
      <c r="D9257" s="51" t="str">
        <f t="shared" si="577"/>
        <v>裤裙类</v>
      </c>
      <c r="E9257" s="6" t="str">
        <f>IFERROR(VLOOKUP(B9257,总表!A:D,3,0),"-")</f>
        <v>朋克风格裤子</v>
      </c>
      <c r="F9257" s="6" t="str">
        <f t="shared" si="578"/>
        <v>朋克风格裤子</v>
      </c>
      <c r="H9257" s="51" t="str">
        <f>IF(IFERROR(VLOOKUP(B9257,总表!A:D,4,0),"露易")=0," ",IFERROR(VLOOKUP(B9257,总表!A:D,4,0),"-"))</f>
        <v>绿色</v>
      </c>
      <c r="I9257" s="51" t="str">
        <f t="shared" si="579"/>
        <v>绿色</v>
      </c>
    </row>
    <row r="9258" spans="1:9">
      <c r="A9258" s="6">
        <v>9257</v>
      </c>
      <c r="B9258" s="47" t="str">
        <f t="shared" si="576"/>
        <v>00002429</v>
      </c>
      <c r="C9258" s="50" t="str">
        <f>IFERROR(VLOOKUP(B9258,总表!A:B,2,0),"-")</f>
        <v>裤裙类</v>
      </c>
      <c r="D9258" s="51" t="str">
        <f t="shared" si="577"/>
        <v>裤裙类</v>
      </c>
      <c r="E9258" s="6" t="str">
        <f>IFERROR(VLOOKUP(B9258,总表!A:D,3,0),"-")</f>
        <v>朋克风格裤子</v>
      </c>
      <c r="F9258" s="6" t="str">
        <f t="shared" si="578"/>
        <v>朋克风格裤子</v>
      </c>
      <c r="H9258" s="6" t="str">
        <f>IF(IFERROR(VLOOKUP(B9258,总表!A:D,4,0),"露易")=0," ",IFERROR(VLOOKUP(B9258,总表!A:D,4,0),"-"))</f>
        <v>紫色</v>
      </c>
      <c r="I9258" s="6" t="str">
        <f t="shared" si="579"/>
        <v>紫色</v>
      </c>
    </row>
    <row r="9259" spans="1:9">
      <c r="A9259" s="6">
        <v>9258</v>
      </c>
      <c r="B9259" s="47" t="str">
        <f t="shared" si="576"/>
        <v>0000242A</v>
      </c>
      <c r="C9259" s="50" t="str">
        <f>IFERROR(VLOOKUP(B9259,总表!A:B,2,0),"-")</f>
        <v>裤裙类</v>
      </c>
      <c r="D9259" s="51" t="str">
        <f t="shared" si="577"/>
        <v>裤裙类</v>
      </c>
      <c r="E9259" s="51" t="str">
        <f>IFERROR(VLOOKUP(B9259,总表!A:D,3,0),"-")</f>
        <v>针织裤</v>
      </c>
      <c r="F9259" s="51" t="str">
        <f t="shared" si="578"/>
        <v>针织裤</v>
      </c>
      <c r="H9259" s="6" t="str">
        <f>IF(IFERROR(VLOOKUP(B9259,总表!A:D,4,0),"露易")=0," ",IFERROR(VLOOKUP(B9259,总表!A:D,4,0),"-"))</f>
        <v>棕色</v>
      </c>
      <c r="I9259" s="6" t="str">
        <f t="shared" si="579"/>
        <v>棕色</v>
      </c>
    </row>
    <row r="9260" spans="1:9">
      <c r="A9260" s="6">
        <v>9259</v>
      </c>
      <c r="B9260" s="47" t="str">
        <f t="shared" si="576"/>
        <v>0000242B</v>
      </c>
      <c r="C9260" s="50" t="str">
        <f>IFERROR(VLOOKUP(B9260,总表!A:B,2,0),"-")</f>
        <v>裤裙类</v>
      </c>
      <c r="D9260" s="51" t="str">
        <f t="shared" si="577"/>
        <v>裤裙类</v>
      </c>
      <c r="E9260" s="51" t="str">
        <f>IFERROR(VLOOKUP(B9260,总表!A:D,3,0),"-")</f>
        <v>针织裤</v>
      </c>
      <c r="F9260" s="51" t="str">
        <f t="shared" si="578"/>
        <v>针织裤</v>
      </c>
      <c r="H9260" s="6" t="str">
        <f>IF(IFERROR(VLOOKUP(B9260,总表!A:D,4,0),"露易")=0," ",IFERROR(VLOOKUP(B9260,总表!A:D,4,0),"-"))</f>
        <v>浅蓝色</v>
      </c>
      <c r="I9260" s="6" t="str">
        <f t="shared" si="579"/>
        <v>浅蓝色</v>
      </c>
    </row>
    <row r="9261" spans="1:9">
      <c r="A9261" s="6">
        <v>9260</v>
      </c>
      <c r="B9261" s="47" t="str">
        <f t="shared" si="576"/>
        <v>0000242C</v>
      </c>
      <c r="C9261" s="50" t="str">
        <f>IFERROR(VLOOKUP(B9261,总表!A:B,2,0),"-")</f>
        <v>裤裙类</v>
      </c>
      <c r="D9261" s="51" t="str">
        <f t="shared" si="577"/>
        <v>裤裙类</v>
      </c>
      <c r="E9261" s="51" t="str">
        <f>IFERROR(VLOOKUP(B9261,总表!A:D,3,0),"-")</f>
        <v>针织裤</v>
      </c>
      <c r="F9261" s="51" t="str">
        <f t="shared" si="578"/>
        <v>针织裤</v>
      </c>
      <c r="H9261" s="51" t="str">
        <f>IF(IFERROR(VLOOKUP(B9261,总表!A:D,4,0),"露易")=0," ",IFERROR(VLOOKUP(B9261,总表!A:D,4,0),"-"))</f>
        <v>红色</v>
      </c>
      <c r="I9261" s="51" t="str">
        <f t="shared" si="579"/>
        <v>红色</v>
      </c>
    </row>
    <row r="9262" spans="1:9">
      <c r="A9262" s="6">
        <v>9261</v>
      </c>
      <c r="B9262" s="47" t="str">
        <f t="shared" si="576"/>
        <v>0000242D</v>
      </c>
      <c r="C9262" s="47" t="str">
        <f>IFERROR(VLOOKUP(B9262,总表!A:B,2,0),"-")</f>
        <v>事件类</v>
      </c>
      <c r="D9262" s="6" t="str">
        <f t="shared" si="577"/>
        <v>事件类</v>
      </c>
      <c r="E9262" s="51" t="str">
        <f>IFERROR(VLOOKUP(B9262,总表!A:D,3,0),"-")</f>
        <v>骆岚兑换券</v>
      </c>
      <c r="F9262" s="51" t="str">
        <f t="shared" si="578"/>
        <v>骆岚兑换券</v>
      </c>
      <c r="G9262" s="6">
        <v>100</v>
      </c>
      <c r="H9262" s="6" t="str">
        <f>IF(IFERROR(VLOOKUP(B9262,总表!A:D,4,0),"露易")=0," ",IFERROR(VLOOKUP(B9262,总表!A:D,4,0),"-"))</f>
        <v> </v>
      </c>
      <c r="I9262" s="6" t="str">
        <f t="shared" si="579"/>
        <v> </v>
      </c>
    </row>
    <row r="9263" spans="1:9">
      <c r="A9263" s="6">
        <v>9262</v>
      </c>
      <c r="B9263" s="47" t="str">
        <f t="shared" si="576"/>
        <v>0000242E</v>
      </c>
      <c r="C9263" s="47" t="str">
        <f>IFERROR(VLOOKUP(B9263,总表!A:B,2,0),"-")</f>
        <v>-</v>
      </c>
      <c r="D9263" s="6" t="str">
        <f t="shared" si="577"/>
        <v>-</v>
      </c>
      <c r="E9263" s="6" t="str">
        <f>IFERROR(VLOOKUP(B9263,总表!A:D,3,0),"-")</f>
        <v>-</v>
      </c>
      <c r="F9263" s="6" t="str">
        <f t="shared" si="578"/>
        <v>-</v>
      </c>
      <c r="H9263" s="6" t="str">
        <f>IF(IFERROR(VLOOKUP(B9263,总表!A:D,4,0),"露易")=0," ",IFERROR(VLOOKUP(B9263,总表!A:D,4,0),"-"))</f>
        <v>-</v>
      </c>
      <c r="I9263" s="6" t="str">
        <f t="shared" si="579"/>
        <v>-</v>
      </c>
    </row>
    <row r="9264" spans="1:9">
      <c r="A9264" s="6">
        <v>9263</v>
      </c>
      <c r="B9264" s="47" t="str">
        <f t="shared" si="576"/>
        <v>0000242F</v>
      </c>
      <c r="C9264" s="50" t="str">
        <f>IFERROR(VLOOKUP(B9264,总表!A:B,2,0),"-")</f>
        <v>裤裙类</v>
      </c>
      <c r="D9264" s="51" t="str">
        <f t="shared" si="577"/>
        <v>裤裙类</v>
      </c>
      <c r="E9264" s="6" t="str">
        <f>IFERROR(VLOOKUP(B9264,总表!A:D,3,0),"-")</f>
        <v>反折裤</v>
      </c>
      <c r="F9264" s="6" t="str">
        <f t="shared" si="578"/>
        <v>反折裤</v>
      </c>
      <c r="H9264" s="6" t="str">
        <f>IF(IFERROR(VLOOKUP(B9264,总表!A:D,4,0),"露易")=0," ",IFERROR(VLOOKUP(B9264,总表!A:D,4,0),"-"))</f>
        <v>紫色</v>
      </c>
      <c r="I9264" s="6" t="str">
        <f t="shared" si="579"/>
        <v>紫色</v>
      </c>
    </row>
    <row r="9265" spans="1:9">
      <c r="A9265" s="6">
        <v>9264</v>
      </c>
      <c r="B9265" s="47" t="str">
        <f t="shared" si="576"/>
        <v>00002430</v>
      </c>
      <c r="C9265" s="50" t="str">
        <f>IFERROR(VLOOKUP(B9265,总表!A:B,2,0),"-")</f>
        <v>裤裙类</v>
      </c>
      <c r="D9265" s="51" t="str">
        <f t="shared" si="577"/>
        <v>裤裙类</v>
      </c>
      <c r="E9265" s="6" t="str">
        <f>IFERROR(VLOOKUP(B9265,总表!A:D,3,0),"-")</f>
        <v>反折裤</v>
      </c>
      <c r="F9265" s="6" t="str">
        <f t="shared" si="578"/>
        <v>反折裤</v>
      </c>
      <c r="H9265" s="51" t="str">
        <f>IF(IFERROR(VLOOKUP(B9265,总表!A:D,4,0),"露易")=0," ",IFERROR(VLOOKUP(B9265,总表!A:D,4,0),"-"))</f>
        <v>绿色</v>
      </c>
      <c r="I9265" s="51" t="str">
        <f t="shared" si="579"/>
        <v>绿色</v>
      </c>
    </row>
    <row r="9266" spans="1:9">
      <c r="A9266" s="6">
        <v>9265</v>
      </c>
      <c r="B9266" s="47" t="str">
        <f t="shared" si="576"/>
        <v>00002431</v>
      </c>
      <c r="C9266" s="50" t="str">
        <f>IFERROR(VLOOKUP(B9266,总表!A:B,2,0),"-")</f>
        <v>裤裙类</v>
      </c>
      <c r="D9266" s="51" t="str">
        <f t="shared" si="577"/>
        <v>裤裙类</v>
      </c>
      <c r="E9266" s="6" t="str">
        <f>IFERROR(VLOOKUP(B9266,总表!A:D,3,0),"-")</f>
        <v>反折裤</v>
      </c>
      <c r="F9266" s="6" t="str">
        <f t="shared" si="578"/>
        <v>反折裤</v>
      </c>
      <c r="H9266" s="6" t="str">
        <f>IF(IFERROR(VLOOKUP(B9266,总表!A:D,4,0),"露易")=0," ",IFERROR(VLOOKUP(B9266,总表!A:D,4,0),"-"))</f>
        <v>灰色</v>
      </c>
      <c r="I9266" s="6" t="str">
        <f t="shared" si="579"/>
        <v>灰色</v>
      </c>
    </row>
    <row r="9267" spans="1:9">
      <c r="A9267" s="6">
        <v>9266</v>
      </c>
      <c r="B9267" s="47" t="str">
        <f t="shared" si="576"/>
        <v>00002432</v>
      </c>
      <c r="C9267" s="50" t="str">
        <f>IFERROR(VLOOKUP(B9267,总表!A:B,2,0),"-")</f>
        <v>裤裙类</v>
      </c>
      <c r="D9267" s="51" t="str">
        <f t="shared" si="577"/>
        <v>裤裙类</v>
      </c>
      <c r="E9267" s="51" t="str">
        <f>IFERROR(VLOOKUP(B9267,总表!A:D,3,0),"-")</f>
        <v>阔腿裤</v>
      </c>
      <c r="F9267" s="51" t="str">
        <f t="shared" si="578"/>
        <v>阔腿裤</v>
      </c>
      <c r="H9267" s="6" t="str">
        <f>IF(IFERROR(VLOOKUP(B9267,总表!A:D,4,0),"露易")=0," ",IFERROR(VLOOKUP(B9267,总表!A:D,4,0),"-"))</f>
        <v>棕色</v>
      </c>
      <c r="I9267" s="6" t="str">
        <f t="shared" si="579"/>
        <v>棕色</v>
      </c>
    </row>
    <row r="9268" spans="1:9">
      <c r="A9268" s="6">
        <v>9267</v>
      </c>
      <c r="B9268" s="47" t="str">
        <f t="shared" si="576"/>
        <v>00002433</v>
      </c>
      <c r="C9268" s="50" t="str">
        <f>IFERROR(VLOOKUP(B9268,总表!A:B,2,0),"-")</f>
        <v>裤裙类</v>
      </c>
      <c r="D9268" s="51" t="str">
        <f t="shared" si="577"/>
        <v>裤裙类</v>
      </c>
      <c r="E9268" s="51" t="str">
        <f>IFERROR(VLOOKUP(B9268,总表!A:D,3,0),"-")</f>
        <v>阔腿裤</v>
      </c>
      <c r="F9268" s="51" t="str">
        <f t="shared" si="578"/>
        <v>阔腿裤</v>
      </c>
      <c r="H9268" s="6" t="str">
        <f>IF(IFERROR(VLOOKUP(B9268,总表!A:D,4,0),"露易")=0," ",IFERROR(VLOOKUP(B9268,总表!A:D,4,0),"-"))</f>
        <v>卡其色</v>
      </c>
      <c r="I9268" s="6" t="str">
        <f t="shared" si="579"/>
        <v>卡其色</v>
      </c>
    </row>
    <row r="9269" spans="1:9">
      <c r="A9269" s="6">
        <v>9268</v>
      </c>
      <c r="B9269" s="47" t="str">
        <f t="shared" si="576"/>
        <v>00002434</v>
      </c>
      <c r="C9269" s="50" t="str">
        <f>IFERROR(VLOOKUP(B9269,总表!A:B,2,0),"-")</f>
        <v>裤裙类</v>
      </c>
      <c r="D9269" s="51" t="str">
        <f t="shared" si="577"/>
        <v>裤裙类</v>
      </c>
      <c r="E9269" s="51" t="str">
        <f>IFERROR(VLOOKUP(B9269,总表!A:D,3,0),"-")</f>
        <v>阔腿裤</v>
      </c>
      <c r="F9269" s="51" t="str">
        <f t="shared" si="578"/>
        <v>阔腿裤</v>
      </c>
      <c r="H9269" s="6" t="str">
        <f>IF(IFERROR(VLOOKUP(B9269,总表!A:D,4,0),"露易")=0," ",IFERROR(VLOOKUP(B9269,总表!A:D,4,0),"-"))</f>
        <v>粉红</v>
      </c>
      <c r="I9269" s="6" t="str">
        <f t="shared" si="579"/>
        <v>粉红</v>
      </c>
    </row>
    <row r="9270" spans="1:9">
      <c r="A9270" s="6">
        <v>9269</v>
      </c>
      <c r="B9270" s="47" t="str">
        <f t="shared" si="576"/>
        <v>00002435</v>
      </c>
      <c r="C9270" s="50" t="str">
        <f>IFERROR(VLOOKUP(B9270,总表!A:B,2,0),"-")</f>
        <v>裤裙类</v>
      </c>
      <c r="D9270" s="51" t="str">
        <f t="shared" si="577"/>
        <v>裤裙类</v>
      </c>
      <c r="E9270" s="51" t="str">
        <f>IFERROR(VLOOKUP(B9270,总表!A:D,3,0),"-")</f>
        <v>阔腿裤</v>
      </c>
      <c r="F9270" s="51" t="str">
        <f t="shared" si="578"/>
        <v>阔腿裤</v>
      </c>
      <c r="H9270" s="51" t="str">
        <f>IF(IFERROR(VLOOKUP(B9270,总表!A:D,4,0),"露易")=0," ",IFERROR(VLOOKUP(B9270,总表!A:D,4,0),"-"))</f>
        <v>蓝色</v>
      </c>
      <c r="I9270" s="51" t="str">
        <f t="shared" si="579"/>
        <v>蓝色</v>
      </c>
    </row>
    <row r="9271" spans="1:9">
      <c r="A9271" s="6">
        <v>9270</v>
      </c>
      <c r="B9271" s="47" t="str">
        <f t="shared" si="576"/>
        <v>00002436</v>
      </c>
      <c r="C9271" s="50" t="str">
        <f>IFERROR(VLOOKUP(B9271,总表!A:B,2,0),"-")</f>
        <v>裤裙类</v>
      </c>
      <c r="D9271" s="51" t="str">
        <f t="shared" si="577"/>
        <v>裤裙类</v>
      </c>
      <c r="E9271" s="6" t="str">
        <f>IFERROR(VLOOKUP(B9271,总表!A:D,3,0),"-")</f>
        <v>喇叭裤</v>
      </c>
      <c r="F9271" s="6" t="str">
        <f t="shared" si="578"/>
        <v>喇叭裤</v>
      </c>
      <c r="H9271" s="6" t="str">
        <f>IF(IFERROR(VLOOKUP(B9271,总表!A:D,4,0),"露易")=0," ",IFERROR(VLOOKUP(B9271,总表!A:D,4,0),"-"))</f>
        <v>棕色</v>
      </c>
      <c r="I9271" s="6" t="str">
        <f t="shared" si="579"/>
        <v>棕色</v>
      </c>
    </row>
    <row r="9272" spans="1:9">
      <c r="A9272" s="6">
        <v>9271</v>
      </c>
      <c r="B9272" s="47" t="str">
        <f t="shared" si="576"/>
        <v>00002437</v>
      </c>
      <c r="C9272" s="50" t="str">
        <f>IFERROR(VLOOKUP(B9272,总表!A:B,2,0),"-")</f>
        <v>裤裙类</v>
      </c>
      <c r="D9272" s="51" t="str">
        <f t="shared" si="577"/>
        <v>裤裙类</v>
      </c>
      <c r="E9272" s="6" t="str">
        <f>IFERROR(VLOOKUP(B9272,总表!A:D,3,0),"-")</f>
        <v>喇叭裤</v>
      </c>
      <c r="F9272" s="6" t="str">
        <f t="shared" si="578"/>
        <v>喇叭裤</v>
      </c>
      <c r="H9272" s="6" t="str">
        <f>IF(IFERROR(VLOOKUP(B9272,总表!A:D,4,0),"露易")=0," ",IFERROR(VLOOKUP(B9272,总表!A:D,4,0),"-"))</f>
        <v>米色</v>
      </c>
      <c r="I9272" s="6" t="str">
        <f t="shared" si="579"/>
        <v>米色</v>
      </c>
    </row>
    <row r="9273" spans="1:9">
      <c r="A9273" s="6">
        <v>9272</v>
      </c>
      <c r="B9273" s="47" t="str">
        <f t="shared" si="576"/>
        <v>00002438</v>
      </c>
      <c r="C9273" s="50" t="str">
        <f>IFERROR(VLOOKUP(B9273,总表!A:B,2,0),"-")</f>
        <v>裤裙类</v>
      </c>
      <c r="D9273" s="51" t="str">
        <f t="shared" si="577"/>
        <v>裤裙类</v>
      </c>
      <c r="E9273" s="6" t="str">
        <f>IFERROR(VLOOKUP(B9273,总表!A:D,3,0),"-")</f>
        <v>喇叭裤</v>
      </c>
      <c r="F9273" s="6" t="str">
        <f t="shared" si="578"/>
        <v>喇叭裤</v>
      </c>
      <c r="H9273" s="51" t="str">
        <f>IF(IFERROR(VLOOKUP(B9273,总表!A:D,4,0),"露易")=0," ",IFERROR(VLOOKUP(B9273,总表!A:D,4,0),"-"))</f>
        <v>绿色</v>
      </c>
      <c r="I9273" s="51" t="str">
        <f t="shared" si="579"/>
        <v>绿色</v>
      </c>
    </row>
    <row r="9274" spans="1:9">
      <c r="A9274" s="6">
        <v>9273</v>
      </c>
      <c r="B9274" s="47" t="str">
        <f t="shared" si="576"/>
        <v>00002439</v>
      </c>
      <c r="C9274" s="50" t="str">
        <f>IFERROR(VLOOKUP(B9274,总表!A:B,2,0),"-")</f>
        <v>裤裙类</v>
      </c>
      <c r="D9274" s="51" t="str">
        <f t="shared" si="577"/>
        <v>裤裙类</v>
      </c>
      <c r="E9274" s="6" t="str">
        <f>IFERROR(VLOOKUP(B9274,总表!A:D,3,0),"-")</f>
        <v>喇叭裤</v>
      </c>
      <c r="F9274" s="6" t="str">
        <f t="shared" si="578"/>
        <v>喇叭裤</v>
      </c>
      <c r="H9274" s="51" t="str">
        <f>IF(IFERROR(VLOOKUP(B9274,总表!A:D,4,0),"露易")=0," ",IFERROR(VLOOKUP(B9274,总表!A:D,4,0),"-"))</f>
        <v>蓝色</v>
      </c>
      <c r="I9274" s="51" t="str">
        <f t="shared" si="579"/>
        <v>蓝色</v>
      </c>
    </row>
    <row r="9275" spans="1:9">
      <c r="A9275" s="6">
        <v>9274</v>
      </c>
      <c r="B9275" s="47" t="str">
        <f t="shared" si="576"/>
        <v>0000243A</v>
      </c>
      <c r="C9275" s="50" t="str">
        <f>IFERROR(VLOOKUP(B9275,总表!A:B,2,0),"-")</f>
        <v>裤裙类</v>
      </c>
      <c r="D9275" s="51" t="str">
        <f t="shared" si="577"/>
        <v>裤裙类</v>
      </c>
      <c r="E9275" s="6" t="str">
        <f>IFERROR(VLOOKUP(B9275,总表!A:D,3,0),"-")</f>
        <v>荷叶边裤子</v>
      </c>
      <c r="F9275" s="6" t="str">
        <f t="shared" si="578"/>
        <v>荷叶边裤子</v>
      </c>
      <c r="H9275" s="6" t="str">
        <f>IF(IFERROR(VLOOKUP(B9275,总表!A:D,4,0),"露易")=0," ",IFERROR(VLOOKUP(B9275,总表!A:D,4,0),"-"))</f>
        <v>薄荷绿</v>
      </c>
      <c r="I9275" s="6" t="str">
        <f t="shared" si="579"/>
        <v>薄荷绿</v>
      </c>
    </row>
    <row r="9276" spans="1:9">
      <c r="A9276" s="6">
        <v>9275</v>
      </c>
      <c r="B9276" s="47" t="str">
        <f t="shared" si="576"/>
        <v>0000243B</v>
      </c>
      <c r="C9276" s="50" t="str">
        <f>IFERROR(VLOOKUP(B9276,总表!A:B,2,0),"-")</f>
        <v>裤裙类</v>
      </c>
      <c r="D9276" s="51" t="str">
        <f t="shared" si="577"/>
        <v>裤裙类</v>
      </c>
      <c r="E9276" s="6" t="str">
        <f>IFERROR(VLOOKUP(B9276,总表!A:D,3,0),"-")</f>
        <v>荷叶边裤子</v>
      </c>
      <c r="F9276" s="6" t="str">
        <f t="shared" si="578"/>
        <v>荷叶边裤子</v>
      </c>
      <c r="H9276" s="6" t="str">
        <f>IF(IFERROR(VLOOKUP(B9276,总表!A:D,4,0),"露易")=0," ",IFERROR(VLOOKUP(B9276,总表!A:D,4,0),"-"))</f>
        <v>粉红</v>
      </c>
      <c r="I9276" s="6" t="str">
        <f t="shared" si="579"/>
        <v>粉红</v>
      </c>
    </row>
    <row r="9277" spans="1:9">
      <c r="A9277" s="6">
        <v>9276</v>
      </c>
      <c r="B9277" s="47" t="str">
        <f t="shared" si="576"/>
        <v>0000243C</v>
      </c>
      <c r="C9277" s="50" t="str">
        <f>IFERROR(VLOOKUP(B9277,总表!A:B,2,0),"-")</f>
        <v>裤裙类</v>
      </c>
      <c r="D9277" s="51" t="str">
        <f t="shared" si="577"/>
        <v>裤裙类</v>
      </c>
      <c r="E9277" s="6" t="str">
        <f>IFERROR(VLOOKUP(B9277,总表!A:D,3,0),"-")</f>
        <v>荷叶边裤子</v>
      </c>
      <c r="F9277" s="6" t="str">
        <f t="shared" si="578"/>
        <v>荷叶边裤子</v>
      </c>
      <c r="H9277" s="51" t="str">
        <f>IF(IFERROR(VLOOKUP(B9277,总表!A:D,4,0),"露易")=0," ",IFERROR(VLOOKUP(B9277,总表!A:D,4,0),"-"))</f>
        <v>蓝色</v>
      </c>
      <c r="I9277" s="51" t="str">
        <f t="shared" si="579"/>
        <v>蓝色</v>
      </c>
    </row>
    <row r="9278" spans="1:9">
      <c r="A9278" s="6">
        <v>9277</v>
      </c>
      <c r="B9278" s="47" t="str">
        <f t="shared" si="576"/>
        <v>0000243D</v>
      </c>
      <c r="C9278" s="50" t="str">
        <f>IFERROR(VLOOKUP(B9278,总表!A:B,2,0),"-")</f>
        <v>裤裙类</v>
      </c>
      <c r="D9278" s="51" t="str">
        <f t="shared" si="577"/>
        <v>裤裙类</v>
      </c>
      <c r="E9278" s="6" t="str">
        <f>IFERROR(VLOOKUP(B9278,总表!A:D,3,0),"-")</f>
        <v>荷叶边裤子</v>
      </c>
      <c r="F9278" s="6" t="str">
        <f t="shared" si="578"/>
        <v>荷叶边裤子</v>
      </c>
      <c r="H9278" s="6" t="str">
        <f>IF(IFERROR(VLOOKUP(B9278,总表!A:D,4,0),"露易")=0," ",IFERROR(VLOOKUP(B9278,总表!A:D,4,0),"-"))</f>
        <v>橘色</v>
      </c>
      <c r="I9278" s="6" t="str">
        <f t="shared" si="579"/>
        <v>橘色</v>
      </c>
    </row>
    <row r="9279" spans="1:9">
      <c r="A9279" s="6">
        <v>9278</v>
      </c>
      <c r="B9279" s="47" t="str">
        <f t="shared" si="576"/>
        <v>0000243E</v>
      </c>
      <c r="C9279" s="50" t="str">
        <f>IFERROR(VLOOKUP(B9279,总表!A:B,2,0),"-")</f>
        <v>裤裙类</v>
      </c>
      <c r="D9279" s="51" t="str">
        <f t="shared" si="577"/>
        <v>裤裙类</v>
      </c>
      <c r="E9279" s="6" t="str">
        <f>IFERROR(VLOOKUP(B9279,总表!A:D,3,0),"-")</f>
        <v>膝盖补丁裤</v>
      </c>
      <c r="F9279" s="6" t="str">
        <f t="shared" si="578"/>
        <v>膝盖补丁裤</v>
      </c>
      <c r="H9279" s="6" t="str">
        <f>IF(IFERROR(VLOOKUP(B9279,总表!A:D,4,0),"露易")=0," ",IFERROR(VLOOKUP(B9279,总表!A:D,4,0),"-"))</f>
        <v>紫色</v>
      </c>
      <c r="I9279" s="6" t="str">
        <f t="shared" si="579"/>
        <v>紫色</v>
      </c>
    </row>
    <row r="9280" spans="1:9">
      <c r="A9280" s="6">
        <v>9279</v>
      </c>
      <c r="B9280" s="47" t="str">
        <f t="shared" si="576"/>
        <v>0000243F</v>
      </c>
      <c r="C9280" s="50" t="str">
        <f>IFERROR(VLOOKUP(B9280,总表!A:B,2,0),"-")</f>
        <v>裤裙类</v>
      </c>
      <c r="D9280" s="51" t="str">
        <f t="shared" si="577"/>
        <v>裤裙类</v>
      </c>
      <c r="E9280" s="6" t="str">
        <f>IFERROR(VLOOKUP(B9280,总表!A:D,3,0),"-")</f>
        <v>膝盖补丁裤</v>
      </c>
      <c r="F9280" s="6" t="str">
        <f t="shared" si="578"/>
        <v>膝盖补丁裤</v>
      </c>
      <c r="H9280" s="51" t="str">
        <f>IF(IFERROR(VLOOKUP(B9280,总表!A:D,4,0),"露易")=0," ",IFERROR(VLOOKUP(B9280,总表!A:D,4,0),"-"))</f>
        <v>绿色</v>
      </c>
      <c r="I9280" s="51" t="str">
        <f t="shared" si="579"/>
        <v>绿色</v>
      </c>
    </row>
    <row r="9281" spans="1:9">
      <c r="A9281" s="6">
        <v>9280</v>
      </c>
      <c r="B9281" s="47" t="str">
        <f t="shared" si="576"/>
        <v>00002440</v>
      </c>
      <c r="C9281" s="50" t="str">
        <f>IFERROR(VLOOKUP(B9281,总表!A:B,2,0),"-")</f>
        <v>裤裙类</v>
      </c>
      <c r="D9281" s="51" t="str">
        <f t="shared" si="577"/>
        <v>裤裙类</v>
      </c>
      <c r="E9281" s="6" t="str">
        <f>IFERROR(VLOOKUP(B9281,总表!A:D,3,0),"-")</f>
        <v>膝盖补丁裤</v>
      </c>
      <c r="F9281" s="6" t="str">
        <f t="shared" si="578"/>
        <v>膝盖补丁裤</v>
      </c>
      <c r="H9281" s="6" t="str">
        <f>IF(IFERROR(VLOOKUP(B9281,总表!A:D,4,0),"露易")=0," ",IFERROR(VLOOKUP(B9281,总表!A:D,4,0),"-"))</f>
        <v>黄色</v>
      </c>
      <c r="I9281" s="6" t="str">
        <f t="shared" si="579"/>
        <v>黄色</v>
      </c>
    </row>
    <row r="9282" spans="1:9">
      <c r="A9282" s="6">
        <v>9281</v>
      </c>
      <c r="B9282" s="47" t="str">
        <f t="shared" ref="B9282:B9345" si="580">DEC2HEX(ROW(A9281),8)</f>
        <v>00002441</v>
      </c>
      <c r="C9282" s="50" t="str">
        <f>IFERROR(VLOOKUP(B9282,总表!A:B,2,0),"-")</f>
        <v>裤裙类</v>
      </c>
      <c r="D9282" s="51" t="str">
        <f t="shared" ref="D9282:D9345" si="581">C9282</f>
        <v>裤裙类</v>
      </c>
      <c r="E9282" s="6" t="str">
        <f>IFERROR(VLOOKUP(B9282,总表!A:D,3,0),"-")</f>
        <v>破旧裤子</v>
      </c>
      <c r="F9282" s="6" t="str">
        <f t="shared" ref="F9282:F9345" si="582">E9282</f>
        <v>破旧裤子</v>
      </c>
      <c r="H9282" s="6" t="str">
        <f>IF(IFERROR(VLOOKUP(B9282,总表!A:D,4,0),"露易")=0," ",IFERROR(VLOOKUP(B9282,总表!A:D,4,0),"-"))</f>
        <v>黑色</v>
      </c>
      <c r="I9282" s="6" t="str">
        <f t="shared" ref="I9282:I9345" si="583">H9282</f>
        <v>黑色</v>
      </c>
    </row>
    <row r="9283" spans="1:9">
      <c r="A9283" s="6">
        <v>9282</v>
      </c>
      <c r="B9283" s="47" t="str">
        <f t="shared" si="580"/>
        <v>00002442</v>
      </c>
      <c r="C9283" s="50" t="str">
        <f>IFERROR(VLOOKUP(B9283,总表!A:B,2,0),"-")</f>
        <v>裤裙类</v>
      </c>
      <c r="D9283" s="51" t="str">
        <f t="shared" si="581"/>
        <v>裤裙类</v>
      </c>
      <c r="E9283" s="6" t="str">
        <f>IFERROR(VLOOKUP(B9283,总表!A:D,3,0),"-")</f>
        <v>破旧裤子</v>
      </c>
      <c r="F9283" s="6" t="str">
        <f t="shared" si="582"/>
        <v>破旧裤子</v>
      </c>
      <c r="H9283" s="6" t="str">
        <f>IF(IFERROR(VLOOKUP(B9283,总表!A:D,4,0),"露易")=0," ",IFERROR(VLOOKUP(B9283,总表!A:D,4,0),"-"))</f>
        <v>灰色</v>
      </c>
      <c r="I9283" s="6" t="str">
        <f t="shared" si="583"/>
        <v>灰色</v>
      </c>
    </row>
    <row r="9284" spans="1:9">
      <c r="A9284" s="6">
        <v>9283</v>
      </c>
      <c r="B9284" s="47" t="str">
        <f t="shared" si="580"/>
        <v>00002443</v>
      </c>
      <c r="C9284" s="47" t="str">
        <f>IFERROR(VLOOKUP(B9284,总表!A:B,2,0),"-")</f>
        <v>事件类</v>
      </c>
      <c r="D9284" s="6" t="str">
        <f t="shared" si="581"/>
        <v>事件类</v>
      </c>
      <c r="E9284" s="6" t="str">
        <f>IFERROR(VLOOKUP(B9284,总表!A:D,3,0),"-")</f>
        <v>汎用布地</v>
      </c>
      <c r="F9284" s="6" t="str">
        <f t="shared" si="582"/>
        <v>汎用布地</v>
      </c>
      <c r="G9284" s="6" t="s">
        <v>9</v>
      </c>
      <c r="H9284" s="6" t="str">
        <f>IF(IFERROR(VLOOKUP(B9284,总表!A:D,4,0),"露易")=0," ",IFERROR(VLOOKUP(B9284,总表!A:D,4,0),"-"))</f>
        <v> </v>
      </c>
      <c r="I9284" s="6" t="str">
        <f t="shared" si="583"/>
        <v> </v>
      </c>
    </row>
    <row r="9285" spans="1:9">
      <c r="A9285" s="6">
        <v>9284</v>
      </c>
      <c r="B9285" s="47" t="str">
        <f t="shared" si="580"/>
        <v>00002444</v>
      </c>
      <c r="C9285" s="47" t="str">
        <f>IFERROR(VLOOKUP(B9285,总表!A:B,2,0),"-")</f>
        <v>上衣</v>
      </c>
      <c r="D9285" s="6" t="str">
        <f t="shared" si="581"/>
        <v>上衣</v>
      </c>
      <c r="E9285" s="51" t="str">
        <f>IFERROR(VLOOKUP(B9285,总表!A:D,3,0),"-")</f>
        <v>风衣</v>
      </c>
      <c r="F9285" s="51" t="str">
        <f t="shared" si="582"/>
        <v>风衣</v>
      </c>
      <c r="H9285" s="6" t="str">
        <f>IF(IFERROR(VLOOKUP(B9285,总表!A:D,4,0),"露易")=0," ",IFERROR(VLOOKUP(B9285,总表!A:D,4,0),"-"))</f>
        <v>浅蓝色</v>
      </c>
      <c r="I9285" s="6" t="str">
        <f t="shared" si="583"/>
        <v>浅蓝色</v>
      </c>
    </row>
    <row r="9286" spans="1:9">
      <c r="A9286" s="6">
        <v>9285</v>
      </c>
      <c r="B9286" s="47" t="str">
        <f t="shared" si="580"/>
        <v>00002445</v>
      </c>
      <c r="C9286" s="47" t="str">
        <f>IFERROR(VLOOKUP(B9286,总表!A:B,2,0),"-")</f>
        <v>上衣</v>
      </c>
      <c r="D9286" s="6" t="str">
        <f t="shared" si="581"/>
        <v>上衣</v>
      </c>
      <c r="E9286" s="51" t="str">
        <f>IFERROR(VLOOKUP(B9286,总表!A:D,3,0),"-")</f>
        <v>风衣</v>
      </c>
      <c r="F9286" s="51" t="str">
        <f t="shared" si="582"/>
        <v>风衣</v>
      </c>
      <c r="H9286" s="51" t="str">
        <f>IF(IFERROR(VLOOKUP(B9286,总表!A:D,4,0),"露易")=0," ",IFERROR(VLOOKUP(B9286,总表!A:D,4,0),"-"))</f>
        <v>红色</v>
      </c>
      <c r="I9286" s="51" t="str">
        <f t="shared" si="583"/>
        <v>红色</v>
      </c>
    </row>
    <row r="9287" spans="1:9">
      <c r="A9287" s="6">
        <v>9286</v>
      </c>
      <c r="B9287" s="47" t="str">
        <f t="shared" si="580"/>
        <v>00002446</v>
      </c>
      <c r="C9287" s="47" t="str">
        <f>IFERROR(VLOOKUP(B9287,总表!A:B,2,0),"-")</f>
        <v>上衣</v>
      </c>
      <c r="D9287" s="6" t="str">
        <f t="shared" si="581"/>
        <v>上衣</v>
      </c>
      <c r="E9287" s="51" t="str">
        <f>IFERROR(VLOOKUP(B9287,总表!A:D,3,0),"-")</f>
        <v>风衣</v>
      </c>
      <c r="F9287" s="51" t="str">
        <f t="shared" si="582"/>
        <v>风衣</v>
      </c>
      <c r="H9287" s="6" t="str">
        <f>IF(IFERROR(VLOOKUP(B9287,总表!A:D,4,0),"露易")=0," ",IFERROR(VLOOKUP(B9287,总表!A:D,4,0),"-"))</f>
        <v>橘色</v>
      </c>
      <c r="I9287" s="6" t="str">
        <f t="shared" si="583"/>
        <v>橘色</v>
      </c>
    </row>
    <row r="9288" spans="1:9">
      <c r="A9288" s="6">
        <v>9287</v>
      </c>
      <c r="B9288" s="47" t="str">
        <f t="shared" si="580"/>
        <v>00002447</v>
      </c>
      <c r="C9288" s="47" t="str">
        <f>IFERROR(VLOOKUP(B9288,总表!A:B,2,0),"-")</f>
        <v>上衣</v>
      </c>
      <c r="D9288" s="6" t="str">
        <f t="shared" si="581"/>
        <v>上衣</v>
      </c>
      <c r="E9288" s="51" t="str">
        <f>IFERROR(VLOOKUP(B9288,总表!A:D,3,0),"-")</f>
        <v>风衣</v>
      </c>
      <c r="F9288" s="51" t="str">
        <f t="shared" si="582"/>
        <v>风衣</v>
      </c>
      <c r="H9288" s="6" t="str">
        <f>IF(IFERROR(VLOOKUP(B9288,总表!A:D,4,0),"露易")=0," ",IFERROR(VLOOKUP(B9288,总表!A:D,4,0),"-"))</f>
        <v>海军蓝</v>
      </c>
      <c r="I9288" s="6" t="str">
        <f t="shared" si="583"/>
        <v>海军蓝</v>
      </c>
    </row>
    <row r="9289" spans="1:9">
      <c r="A9289" s="6">
        <v>9288</v>
      </c>
      <c r="B9289" s="47" t="str">
        <f t="shared" si="580"/>
        <v>00002448</v>
      </c>
      <c r="C9289" s="47" t="str">
        <f>IFERROR(VLOOKUP(B9289,总表!A:B,2,0),"-")</f>
        <v>上衣</v>
      </c>
      <c r="D9289" s="6" t="str">
        <f t="shared" si="581"/>
        <v>上衣</v>
      </c>
      <c r="E9289" s="6" t="str">
        <f>IFERROR(VLOOKUP(B9289,总表!A:D,3,0),"-")</f>
        <v>工作外套</v>
      </c>
      <c r="F9289" s="6" t="str">
        <f t="shared" si="582"/>
        <v>工作外套</v>
      </c>
      <c r="H9289" s="6" t="str">
        <f>IF(IFERROR(VLOOKUP(B9289,总表!A:D,4,0),"露易")=0," ",IFERROR(VLOOKUP(B9289,总表!A:D,4,0),"-"))</f>
        <v>海军蓝</v>
      </c>
      <c r="I9289" s="6" t="str">
        <f t="shared" si="583"/>
        <v>海军蓝</v>
      </c>
    </row>
    <row r="9290" spans="1:9">
      <c r="A9290" s="6">
        <v>9289</v>
      </c>
      <c r="B9290" s="47" t="str">
        <f t="shared" si="580"/>
        <v>00002449</v>
      </c>
      <c r="C9290" s="47" t="str">
        <f>IFERROR(VLOOKUP(B9290,总表!A:B,2,0),"-")</f>
        <v>上衣</v>
      </c>
      <c r="D9290" s="6" t="str">
        <f t="shared" si="581"/>
        <v>上衣</v>
      </c>
      <c r="E9290" s="6" t="str">
        <f>IFERROR(VLOOKUP(B9290,总表!A:D,3,0),"-")</f>
        <v>工作外套</v>
      </c>
      <c r="F9290" s="6" t="str">
        <f t="shared" si="582"/>
        <v>工作外套</v>
      </c>
      <c r="H9290" s="6" t="str">
        <f>IF(IFERROR(VLOOKUP(B9290,总表!A:D,4,0),"露易")=0," ",IFERROR(VLOOKUP(B9290,总表!A:D,4,0),"-"))</f>
        <v>米色</v>
      </c>
      <c r="I9290" s="6" t="str">
        <f t="shared" si="583"/>
        <v>米色</v>
      </c>
    </row>
    <row r="9291" spans="1:9">
      <c r="A9291" s="6">
        <v>9290</v>
      </c>
      <c r="B9291" s="47" t="str">
        <f t="shared" si="580"/>
        <v>0000244A</v>
      </c>
      <c r="C9291" s="47" t="str">
        <f>IFERROR(VLOOKUP(B9291,总表!A:B,2,0),"-")</f>
        <v>上衣</v>
      </c>
      <c r="D9291" s="6" t="str">
        <f t="shared" si="581"/>
        <v>上衣</v>
      </c>
      <c r="E9291" s="6" t="str">
        <f>IFERROR(VLOOKUP(B9291,总表!A:D,3,0),"-")</f>
        <v>工作外套</v>
      </c>
      <c r="F9291" s="6" t="str">
        <f t="shared" si="582"/>
        <v>工作外套</v>
      </c>
      <c r="H9291" s="51" t="str">
        <f>IF(IFERROR(VLOOKUP(B9291,总表!A:D,4,0),"露易")=0," ",IFERROR(VLOOKUP(B9291,总表!A:D,4,0),"-"))</f>
        <v>红色</v>
      </c>
      <c r="I9291" s="51" t="str">
        <f t="shared" si="583"/>
        <v>红色</v>
      </c>
    </row>
    <row r="9292" spans="1:9">
      <c r="A9292" s="6">
        <v>9291</v>
      </c>
      <c r="B9292" s="47" t="str">
        <f t="shared" si="580"/>
        <v>0000244B</v>
      </c>
      <c r="C9292" s="47" t="str">
        <f>IFERROR(VLOOKUP(B9292,总表!A:B,2,0),"-")</f>
        <v>上衣</v>
      </c>
      <c r="D9292" s="6" t="str">
        <f t="shared" si="581"/>
        <v>上衣</v>
      </c>
      <c r="E9292" s="6" t="str">
        <f>IFERROR(VLOOKUP(B9292,总表!A:D,3,0),"-")</f>
        <v>海军大衣</v>
      </c>
      <c r="F9292" s="6" t="str">
        <f t="shared" si="582"/>
        <v>海军大衣</v>
      </c>
      <c r="H9292" s="6" t="str">
        <f>IF(IFERROR(VLOOKUP(B9292,总表!A:D,4,0),"露易")=0," ",IFERROR(VLOOKUP(B9292,总表!A:D,4,0),"-"))</f>
        <v>海军蓝</v>
      </c>
      <c r="I9292" s="6" t="str">
        <f t="shared" si="583"/>
        <v>海军蓝</v>
      </c>
    </row>
    <row r="9293" spans="1:9">
      <c r="A9293" s="6">
        <v>9292</v>
      </c>
      <c r="B9293" s="47" t="str">
        <f t="shared" si="580"/>
        <v>0000244C</v>
      </c>
      <c r="C9293" s="47" t="str">
        <f>IFERROR(VLOOKUP(B9293,总表!A:B,2,0),"-")</f>
        <v>上衣</v>
      </c>
      <c r="D9293" s="6" t="str">
        <f t="shared" si="581"/>
        <v>上衣</v>
      </c>
      <c r="E9293" s="6" t="str">
        <f>IFERROR(VLOOKUP(B9293,总表!A:D,3,0),"-")</f>
        <v>海军大衣</v>
      </c>
      <c r="F9293" s="6" t="str">
        <f t="shared" si="582"/>
        <v>海军大衣</v>
      </c>
      <c r="H9293" s="6" t="str">
        <f>IF(IFERROR(VLOOKUP(B9293,总表!A:D,4,0),"露易")=0," ",IFERROR(VLOOKUP(B9293,总表!A:D,4,0),"-"))</f>
        <v>米色</v>
      </c>
      <c r="I9293" s="6" t="str">
        <f t="shared" si="583"/>
        <v>米色</v>
      </c>
    </row>
    <row r="9294" spans="1:9">
      <c r="A9294" s="6">
        <v>9293</v>
      </c>
      <c r="B9294" s="47" t="str">
        <f t="shared" si="580"/>
        <v>0000244D</v>
      </c>
      <c r="C9294" s="47" t="str">
        <f>IFERROR(VLOOKUP(B9294,总表!A:B,2,0),"-")</f>
        <v>上衣</v>
      </c>
      <c r="D9294" s="6" t="str">
        <f t="shared" si="581"/>
        <v>上衣</v>
      </c>
      <c r="E9294" s="6" t="str">
        <f>IFERROR(VLOOKUP(B9294,总表!A:D,3,0),"-")</f>
        <v>海军大衣</v>
      </c>
      <c r="F9294" s="6" t="str">
        <f t="shared" si="582"/>
        <v>海军大衣</v>
      </c>
      <c r="H9294" s="6" t="str">
        <f>IF(IFERROR(VLOOKUP(B9294,总表!A:D,4,0),"露易")=0," ",IFERROR(VLOOKUP(B9294,总表!A:D,4,0),"-"))</f>
        <v>橘色</v>
      </c>
      <c r="I9294" s="6" t="str">
        <f t="shared" si="583"/>
        <v>橘色</v>
      </c>
    </row>
    <row r="9295" spans="1:9">
      <c r="A9295" s="6">
        <v>9294</v>
      </c>
      <c r="B9295" s="47" t="str">
        <f t="shared" si="580"/>
        <v>0000244E</v>
      </c>
      <c r="C9295" s="47" t="str">
        <f>IFERROR(VLOOKUP(B9295,总表!A:B,2,0),"-")</f>
        <v>上衣</v>
      </c>
      <c r="D9295" s="6" t="str">
        <f t="shared" si="581"/>
        <v>上衣</v>
      </c>
      <c r="E9295" s="6" t="str">
        <f>IFERROR(VLOOKUP(B9295,总表!A:D,3,0),"-")</f>
        <v>海军大衣</v>
      </c>
      <c r="F9295" s="6" t="str">
        <f t="shared" si="582"/>
        <v>海军大衣</v>
      </c>
      <c r="H9295" s="51" t="str">
        <f>IF(IFERROR(VLOOKUP(B9295,总表!A:D,4,0),"露易")=0," ",IFERROR(VLOOKUP(B9295,总表!A:D,4,0),"-"))</f>
        <v>绿色</v>
      </c>
      <c r="I9295" s="51" t="str">
        <f t="shared" si="583"/>
        <v>绿色</v>
      </c>
    </row>
    <row r="9296" spans="1:9">
      <c r="A9296" s="6">
        <v>9295</v>
      </c>
      <c r="B9296" s="47" t="str">
        <f t="shared" si="580"/>
        <v>0000244F</v>
      </c>
      <c r="C9296" s="47" t="str">
        <f>IFERROR(VLOOKUP(B9296,总表!A:B,2,0),"-")</f>
        <v>上衣</v>
      </c>
      <c r="D9296" s="6" t="str">
        <f t="shared" si="581"/>
        <v>上衣</v>
      </c>
      <c r="E9296" s="6" t="str">
        <f>IFERROR(VLOOKUP(B9296,总表!A:D,3,0),"-")</f>
        <v>海军大衣</v>
      </c>
      <c r="F9296" s="6" t="str">
        <f t="shared" si="582"/>
        <v>海军大衣</v>
      </c>
      <c r="H9296" s="6" t="str">
        <f>IF(IFERROR(VLOOKUP(B9296,总表!A:D,4,0),"露易")=0," ",IFERROR(VLOOKUP(B9296,总表!A:D,4,0),"-"))</f>
        <v>灰色</v>
      </c>
      <c r="I9296" s="6" t="str">
        <f t="shared" si="583"/>
        <v>灰色</v>
      </c>
    </row>
    <row r="9297" spans="1:9">
      <c r="A9297" s="6">
        <v>9296</v>
      </c>
      <c r="B9297" s="47" t="str">
        <f t="shared" si="580"/>
        <v>00002450</v>
      </c>
      <c r="C9297" s="47" t="str">
        <f>IFERROR(VLOOKUP(B9297,总表!A:B,2,0),"-")</f>
        <v>上衣</v>
      </c>
      <c r="D9297" s="6" t="str">
        <f t="shared" si="581"/>
        <v>上衣</v>
      </c>
      <c r="E9297" s="6" t="str">
        <f>IFERROR(VLOOKUP(B9297,总表!A:D,3,0),"-")</f>
        <v>海军大衣</v>
      </c>
      <c r="F9297" s="6" t="str">
        <f t="shared" si="582"/>
        <v>海军大衣</v>
      </c>
      <c r="H9297" s="6" t="str">
        <f>IF(IFERROR(VLOOKUP(B9297,总表!A:D,4,0),"露易")=0," ",IFERROR(VLOOKUP(B9297,总表!A:D,4,0),"-"))</f>
        <v>粉红</v>
      </c>
      <c r="I9297" s="6" t="str">
        <f t="shared" si="583"/>
        <v>粉红</v>
      </c>
    </row>
    <row r="9298" spans="1:9">
      <c r="A9298" s="6">
        <v>9297</v>
      </c>
      <c r="B9298" s="47" t="str">
        <f t="shared" si="580"/>
        <v>00002451</v>
      </c>
      <c r="C9298" s="47" t="str">
        <f>IFERROR(VLOOKUP(B9298,总表!A:B,2,0),"-")</f>
        <v>上衣</v>
      </c>
      <c r="D9298" s="6" t="str">
        <f t="shared" si="581"/>
        <v>上衣</v>
      </c>
      <c r="E9298" s="6" t="str">
        <f>IFERROR(VLOOKUP(B9298,总表!A:D,3,0),"-")</f>
        <v>菱格缝线羽绒外套</v>
      </c>
      <c r="F9298" s="6" t="str">
        <f t="shared" si="582"/>
        <v>菱格缝线羽绒外套</v>
      </c>
      <c r="H9298" s="6" t="str">
        <f>IF(IFERROR(VLOOKUP(B9298,总表!A:D,4,0),"露易")=0," ",IFERROR(VLOOKUP(B9298,总表!A:D,4,0),"-"))</f>
        <v>灰色</v>
      </c>
      <c r="I9298" s="6" t="str">
        <f t="shared" si="583"/>
        <v>灰色</v>
      </c>
    </row>
    <row r="9299" spans="1:9">
      <c r="A9299" s="6">
        <v>9298</v>
      </c>
      <c r="B9299" s="47" t="str">
        <f t="shared" si="580"/>
        <v>00002452</v>
      </c>
      <c r="C9299" s="47" t="str">
        <f>IFERROR(VLOOKUP(B9299,总表!A:B,2,0),"-")</f>
        <v>上衣</v>
      </c>
      <c r="D9299" s="6" t="str">
        <f t="shared" si="581"/>
        <v>上衣</v>
      </c>
      <c r="E9299" s="6" t="str">
        <f>IFERROR(VLOOKUP(B9299,总表!A:D,3,0),"-")</f>
        <v>菱格缝线羽绒外套</v>
      </c>
      <c r="F9299" s="6" t="str">
        <f t="shared" si="582"/>
        <v>菱格缝线羽绒外套</v>
      </c>
      <c r="H9299" s="51" t="str">
        <f>IF(IFERROR(VLOOKUP(B9299,总表!A:D,4,0),"露易")=0," ",IFERROR(VLOOKUP(B9299,总表!A:D,4,0),"-"))</f>
        <v>绿色</v>
      </c>
      <c r="I9299" s="51" t="str">
        <f t="shared" si="583"/>
        <v>绿色</v>
      </c>
    </row>
    <row r="9300" spans="1:9">
      <c r="A9300" s="6">
        <v>9299</v>
      </c>
      <c r="B9300" s="47" t="str">
        <f t="shared" si="580"/>
        <v>00002453</v>
      </c>
      <c r="C9300" s="47" t="str">
        <f>IFERROR(VLOOKUP(B9300,总表!A:B,2,0),"-")</f>
        <v>上衣</v>
      </c>
      <c r="D9300" s="6" t="str">
        <f t="shared" si="581"/>
        <v>上衣</v>
      </c>
      <c r="E9300" s="6" t="str">
        <f>IFERROR(VLOOKUP(B9300,总表!A:D,3,0),"-")</f>
        <v>菱格缝线羽绒外套</v>
      </c>
      <c r="F9300" s="6" t="str">
        <f t="shared" si="582"/>
        <v>菱格缝线羽绒外套</v>
      </c>
      <c r="H9300" s="6" t="str">
        <f>IF(IFERROR(VLOOKUP(B9300,总表!A:D,4,0),"露易")=0," ",IFERROR(VLOOKUP(B9300,总表!A:D,4,0),"-"))</f>
        <v>紫色</v>
      </c>
      <c r="I9300" s="6" t="str">
        <f t="shared" si="583"/>
        <v>紫色</v>
      </c>
    </row>
    <row r="9301" spans="1:9">
      <c r="A9301" s="6">
        <v>9300</v>
      </c>
      <c r="B9301" s="47" t="str">
        <f t="shared" si="580"/>
        <v>00002454</v>
      </c>
      <c r="C9301" s="47" t="str">
        <f>IFERROR(VLOOKUP(B9301,总表!A:B,2,0),"-")</f>
        <v>上衣</v>
      </c>
      <c r="D9301" s="6" t="str">
        <f t="shared" si="581"/>
        <v>上衣</v>
      </c>
      <c r="E9301" s="6" t="str">
        <f>IFERROR(VLOOKUP(B9301,总表!A:D,3,0),"-")</f>
        <v>菱格缝线羽绒外套</v>
      </c>
      <c r="F9301" s="6" t="str">
        <f t="shared" si="582"/>
        <v>菱格缝线羽绒外套</v>
      </c>
      <c r="H9301" s="6" t="str">
        <f>IF(IFERROR(VLOOKUP(B9301,总表!A:D,4,0),"露易")=0," ",IFERROR(VLOOKUP(B9301,总表!A:D,4,0),"-"))</f>
        <v>橄榄绿</v>
      </c>
      <c r="I9301" s="6" t="str">
        <f t="shared" si="583"/>
        <v>橄榄绿</v>
      </c>
    </row>
    <row r="9302" spans="1:9">
      <c r="A9302" s="6">
        <v>9301</v>
      </c>
      <c r="B9302" s="47" t="str">
        <f t="shared" si="580"/>
        <v>00002455</v>
      </c>
      <c r="C9302" s="50" t="str">
        <f>IFERROR(VLOOKUP(B9302,总表!A:B,2,0),"-")</f>
        <v>连衣套装</v>
      </c>
      <c r="D9302" s="51" t="str">
        <f t="shared" si="581"/>
        <v>连衣套装</v>
      </c>
      <c r="E9302" s="6" t="str">
        <f>IFERROR(VLOOKUP(B9302,总表!A:D,3,0),"-")</f>
        <v>皮外套</v>
      </c>
      <c r="F9302" s="6" t="str">
        <f t="shared" si="582"/>
        <v>皮外套</v>
      </c>
      <c r="H9302" s="6" t="str">
        <f>IF(IFERROR(VLOOKUP(B9302,总表!A:D,4,0),"露易")=0," ",IFERROR(VLOOKUP(B9302,总表!A:D,4,0),"-"))</f>
        <v>紫色</v>
      </c>
      <c r="I9302" s="6" t="str">
        <f t="shared" si="583"/>
        <v>紫色</v>
      </c>
    </row>
    <row r="9303" spans="1:9">
      <c r="A9303" s="6">
        <v>9302</v>
      </c>
      <c r="B9303" s="47" t="str">
        <f t="shared" si="580"/>
        <v>00002456</v>
      </c>
      <c r="C9303" s="50" t="str">
        <f>IFERROR(VLOOKUP(B9303,总表!A:B,2,0),"-")</f>
        <v>连衣套装</v>
      </c>
      <c r="D9303" s="51" t="str">
        <f t="shared" si="581"/>
        <v>连衣套装</v>
      </c>
      <c r="E9303" s="6" t="str">
        <f>IFERROR(VLOOKUP(B9303,总表!A:D,3,0),"-")</f>
        <v>皮外套</v>
      </c>
      <c r="F9303" s="6" t="str">
        <f t="shared" si="582"/>
        <v>皮外套</v>
      </c>
      <c r="H9303" s="6" t="str">
        <f>IF(IFERROR(VLOOKUP(B9303,总表!A:D,4,0),"露易")=0," ",IFERROR(VLOOKUP(B9303,总表!A:D,4,0),"-"))</f>
        <v>棕色</v>
      </c>
      <c r="I9303" s="6" t="str">
        <f t="shared" si="583"/>
        <v>棕色</v>
      </c>
    </row>
    <row r="9304" spans="1:9">
      <c r="A9304" s="6">
        <v>9303</v>
      </c>
      <c r="B9304" s="47" t="str">
        <f t="shared" si="580"/>
        <v>00002457</v>
      </c>
      <c r="C9304" s="47" t="str">
        <f>IFERROR(VLOOKUP(B9304,总表!A:B,2,0),"-")</f>
        <v>上衣</v>
      </c>
      <c r="D9304" s="6" t="str">
        <f t="shared" si="581"/>
        <v>上衣</v>
      </c>
      <c r="E9304" s="51" t="str">
        <f>IFERROR(VLOOKUP(B9304,总表!A:D,3,0),"-")</f>
        <v>军装风派克大衣</v>
      </c>
      <c r="F9304" s="51" t="str">
        <f t="shared" si="582"/>
        <v>军装风派克大衣</v>
      </c>
      <c r="H9304" s="6" t="str">
        <f>IF(IFERROR(VLOOKUP(B9304,总表!A:D,4,0),"露易")=0," ",IFERROR(VLOOKUP(B9304,总表!A:D,4,0),"-"))</f>
        <v>棕色</v>
      </c>
      <c r="I9304" s="6" t="str">
        <f t="shared" si="583"/>
        <v>棕色</v>
      </c>
    </row>
    <row r="9305" spans="1:9">
      <c r="A9305" s="6">
        <v>9304</v>
      </c>
      <c r="B9305" s="47" t="str">
        <f t="shared" si="580"/>
        <v>00002458</v>
      </c>
      <c r="C9305" s="47" t="str">
        <f>IFERROR(VLOOKUP(B9305,总表!A:B,2,0),"-")</f>
        <v>上衣</v>
      </c>
      <c r="D9305" s="6" t="str">
        <f t="shared" si="581"/>
        <v>上衣</v>
      </c>
      <c r="E9305" s="6" t="str">
        <f>IFERROR(VLOOKUP(B9305,总表!A:D,3,0),"-")</f>
        <v>皮风衣</v>
      </c>
      <c r="F9305" s="6" t="str">
        <f t="shared" si="582"/>
        <v>皮风衣</v>
      </c>
      <c r="H9305" s="6" t="str">
        <f>IF(IFERROR(VLOOKUP(B9305,总表!A:D,4,0),"露易")=0," ",IFERROR(VLOOKUP(B9305,总表!A:D,4,0),"-"))</f>
        <v>紫色</v>
      </c>
      <c r="I9305" s="6" t="str">
        <f t="shared" si="583"/>
        <v>紫色</v>
      </c>
    </row>
    <row r="9306" spans="1:9">
      <c r="A9306" s="6">
        <v>9305</v>
      </c>
      <c r="B9306" s="47" t="str">
        <f t="shared" si="580"/>
        <v>00002459</v>
      </c>
      <c r="C9306" s="47" t="str">
        <f>IFERROR(VLOOKUP(B9306,总表!A:B,2,0),"-")</f>
        <v>上衣</v>
      </c>
      <c r="D9306" s="6" t="str">
        <f t="shared" si="581"/>
        <v>上衣</v>
      </c>
      <c r="E9306" s="6" t="str">
        <f>IFERROR(VLOOKUP(B9306,总表!A:D,3,0),"-")</f>
        <v>皮风衣</v>
      </c>
      <c r="F9306" s="6" t="str">
        <f t="shared" si="582"/>
        <v>皮风衣</v>
      </c>
      <c r="H9306" s="6" t="str">
        <f>IF(IFERROR(VLOOKUP(B9306,总表!A:D,4,0),"露易")=0," ",IFERROR(VLOOKUP(B9306,总表!A:D,4,0),"-"))</f>
        <v>棕色</v>
      </c>
      <c r="I9306" s="6" t="str">
        <f t="shared" si="583"/>
        <v>棕色</v>
      </c>
    </row>
    <row r="9307" spans="1:9">
      <c r="A9307" s="6">
        <v>9306</v>
      </c>
      <c r="B9307" s="47" t="str">
        <f t="shared" si="580"/>
        <v>0000245A</v>
      </c>
      <c r="C9307" s="50" t="str">
        <f>IFERROR(VLOOKUP(B9307,总表!A:B,2,0),"-")</f>
        <v>连衣套装</v>
      </c>
      <c r="D9307" s="51" t="str">
        <f t="shared" si="581"/>
        <v>连衣套装</v>
      </c>
      <c r="E9307" s="6" t="str">
        <f>IFERROR(VLOOKUP(B9307,总表!A:D,3,0),"-")</f>
        <v>巴尔玛肯大衣</v>
      </c>
      <c r="F9307" s="6" t="str">
        <f t="shared" si="582"/>
        <v>巴尔玛肯大衣</v>
      </c>
      <c r="H9307" s="6" t="str">
        <f>IF(IFERROR(VLOOKUP(B9307,总表!A:D,4,0),"露易")=0," ",IFERROR(VLOOKUP(B9307,总表!A:D,4,0),"-"))</f>
        <v>米色</v>
      </c>
      <c r="I9307" s="6" t="str">
        <f t="shared" si="583"/>
        <v>米色</v>
      </c>
    </row>
    <row r="9308" spans="1:9">
      <c r="A9308" s="6">
        <v>9307</v>
      </c>
      <c r="B9308" s="47" t="str">
        <f t="shared" si="580"/>
        <v>0000245B</v>
      </c>
      <c r="C9308" s="50" t="str">
        <f>IFERROR(VLOOKUP(B9308,总表!A:B,2,0),"-")</f>
        <v>连衣套装</v>
      </c>
      <c r="D9308" s="51" t="str">
        <f t="shared" si="581"/>
        <v>连衣套装</v>
      </c>
      <c r="E9308" s="6" t="str">
        <f>IFERROR(VLOOKUP(B9308,总表!A:D,3,0),"-")</f>
        <v>巴尔玛肯大衣</v>
      </c>
      <c r="F9308" s="6" t="str">
        <f t="shared" si="582"/>
        <v>巴尔玛肯大衣</v>
      </c>
      <c r="H9308" s="6" t="str">
        <f>IF(IFERROR(VLOOKUP(B9308,总表!A:D,4,0),"露易")=0," ",IFERROR(VLOOKUP(B9308,总表!A:D,4,0),"-"))</f>
        <v>海军蓝</v>
      </c>
      <c r="I9308" s="6" t="str">
        <f t="shared" si="583"/>
        <v>海军蓝</v>
      </c>
    </row>
    <row r="9309" spans="1:9">
      <c r="A9309" s="6">
        <v>9308</v>
      </c>
      <c r="B9309" s="47" t="str">
        <f t="shared" si="580"/>
        <v>0000245C</v>
      </c>
      <c r="C9309" s="47" t="str">
        <f>IFERROR(VLOOKUP(B9309,总表!A:B,2,0),"-")</f>
        <v>上衣</v>
      </c>
      <c r="D9309" s="6" t="str">
        <f t="shared" si="581"/>
        <v>上衣</v>
      </c>
      <c r="E9309" s="6" t="str">
        <f>IFERROR(VLOOKUP(B9309,总表!A:D,3,0),"-")</f>
        <v>派克大衣</v>
      </c>
      <c r="F9309" s="6" t="str">
        <f t="shared" si="582"/>
        <v>派克大衣</v>
      </c>
      <c r="H9309" s="51" t="str">
        <f>IF(IFERROR(VLOOKUP(B9309,总表!A:D,4,0),"露易")=0," ",IFERROR(VLOOKUP(B9309,总表!A:D,4,0),"-"))</f>
        <v>红色</v>
      </c>
      <c r="I9309" s="51" t="str">
        <f t="shared" si="583"/>
        <v>红色</v>
      </c>
    </row>
    <row r="9310" spans="1:9">
      <c r="A9310" s="6">
        <v>9309</v>
      </c>
      <c r="B9310" s="47" t="str">
        <f t="shared" si="580"/>
        <v>0000245D</v>
      </c>
      <c r="C9310" s="47" t="str">
        <f>IFERROR(VLOOKUP(B9310,总表!A:B,2,0),"-")</f>
        <v>上衣</v>
      </c>
      <c r="D9310" s="6" t="str">
        <f t="shared" si="581"/>
        <v>上衣</v>
      </c>
      <c r="E9310" s="6" t="str">
        <f>IFERROR(VLOOKUP(B9310,总表!A:D,3,0),"-")</f>
        <v>派克大衣</v>
      </c>
      <c r="F9310" s="6" t="str">
        <f t="shared" si="582"/>
        <v>派克大衣</v>
      </c>
      <c r="H9310" s="51" t="str">
        <f>IF(IFERROR(VLOOKUP(B9310,总表!A:D,4,0),"露易")=0," ",IFERROR(VLOOKUP(B9310,总表!A:D,4,0),"-"))</f>
        <v>蓝色</v>
      </c>
      <c r="I9310" s="51" t="str">
        <f t="shared" si="583"/>
        <v>蓝色</v>
      </c>
    </row>
    <row r="9311" spans="1:9">
      <c r="A9311" s="6">
        <v>9310</v>
      </c>
      <c r="B9311" s="47" t="str">
        <f t="shared" si="580"/>
        <v>0000245E</v>
      </c>
      <c r="C9311" s="47" t="str">
        <f>IFERROR(VLOOKUP(B9311,总表!A:B,2,0),"-")</f>
        <v>房内地毯</v>
      </c>
      <c r="D9311" s="6" t="str">
        <f t="shared" si="581"/>
        <v>房内地毯</v>
      </c>
      <c r="E9311" s="51" t="str">
        <f>IFERROR(VLOOKUP(B9311,总表!A:D,3,0),"-")</f>
        <v>蓝色信息地垫</v>
      </c>
      <c r="F9311" s="51" t="str">
        <f t="shared" si="582"/>
        <v>蓝色信息地垫</v>
      </c>
      <c r="H9311" s="6" t="str">
        <f>IF(IFERROR(VLOOKUP(B9311,总表!A:D,4,0),"露易")=0," ",IFERROR(VLOOKUP(B9311,总表!A:D,4,0),"-"))</f>
        <v> </v>
      </c>
      <c r="I9311" s="6" t="str">
        <f t="shared" si="583"/>
        <v> </v>
      </c>
    </row>
    <row r="9312" spans="1:9">
      <c r="A9312" s="6">
        <v>9311</v>
      </c>
      <c r="B9312" s="47" t="str">
        <f t="shared" si="580"/>
        <v>0000245F</v>
      </c>
      <c r="C9312" s="47" t="str">
        <f>IFERROR(VLOOKUP(B9312,总表!A:B,2,0),"-")</f>
        <v>房内地毯</v>
      </c>
      <c r="D9312" s="6" t="str">
        <f t="shared" si="581"/>
        <v>房内地毯</v>
      </c>
      <c r="E9312" s="6" t="str">
        <f>IFERROR(VLOOKUP(B9312,总表!A:D,3,0),"-")</f>
        <v>黄色信息地垫</v>
      </c>
      <c r="F9312" s="6" t="str">
        <f t="shared" si="582"/>
        <v>黄色信息地垫</v>
      </c>
      <c r="H9312" s="6" t="str">
        <f>IF(IFERROR(VLOOKUP(B9312,总表!A:D,4,0),"露易")=0," ",IFERROR(VLOOKUP(B9312,总表!A:D,4,0),"-"))</f>
        <v> </v>
      </c>
      <c r="I9312" s="6" t="str">
        <f t="shared" si="583"/>
        <v> </v>
      </c>
    </row>
    <row r="9313" spans="1:9">
      <c r="A9313" s="6">
        <v>9312</v>
      </c>
      <c r="B9313" s="47" t="str">
        <f t="shared" si="580"/>
        <v>00002460</v>
      </c>
      <c r="C9313" s="47" t="str">
        <f>IFERROR(VLOOKUP(B9313,总表!A:B,2,0),"-")</f>
        <v>房内地毯</v>
      </c>
      <c r="D9313" s="6" t="str">
        <f t="shared" si="581"/>
        <v>房内地毯</v>
      </c>
      <c r="E9313" s="51" t="str">
        <f>IFERROR(VLOOKUP(B9313,总表!A:D,3,0),"-")</f>
        <v>红色信息地垫</v>
      </c>
      <c r="F9313" s="51" t="str">
        <f t="shared" si="582"/>
        <v>红色信息地垫</v>
      </c>
      <c r="H9313" s="6" t="str">
        <f>IF(IFERROR(VLOOKUP(B9313,总表!A:D,4,0),"露易")=0," ",IFERROR(VLOOKUP(B9313,总表!A:D,4,0),"-"))</f>
        <v> </v>
      </c>
      <c r="I9313" s="6" t="str">
        <f t="shared" si="583"/>
        <v> </v>
      </c>
    </row>
    <row r="9314" spans="1:9">
      <c r="A9314" s="6">
        <v>9313</v>
      </c>
      <c r="B9314" s="47" t="str">
        <f t="shared" si="580"/>
        <v>00002461</v>
      </c>
      <c r="C9314" s="47" t="str">
        <f>IFERROR(VLOOKUP(B9314,总表!A:B,2,0),"-")</f>
        <v>房内地毯</v>
      </c>
      <c r="D9314" s="6" t="str">
        <f t="shared" si="581"/>
        <v>房内地毯</v>
      </c>
      <c r="E9314" s="51" t="str">
        <f>IFERROR(VLOOKUP(B9314,总表!A:D,3,0),"-")</f>
        <v>红色基里姆地毯</v>
      </c>
      <c r="F9314" s="51" t="str">
        <f t="shared" si="582"/>
        <v>红色基里姆地毯</v>
      </c>
      <c r="H9314" s="6" t="str">
        <f>IF(IFERROR(VLOOKUP(B9314,总表!A:D,4,0),"露易")=0," ",IFERROR(VLOOKUP(B9314,总表!A:D,4,0),"-"))</f>
        <v> </v>
      </c>
      <c r="I9314" s="6" t="str">
        <f t="shared" si="583"/>
        <v> </v>
      </c>
    </row>
    <row r="9315" spans="1:9">
      <c r="A9315" s="6">
        <v>9314</v>
      </c>
      <c r="B9315" s="47" t="str">
        <f t="shared" si="580"/>
        <v>00002462</v>
      </c>
      <c r="C9315" s="47" t="str">
        <f>IFERROR(VLOOKUP(B9315,总表!A:B,2,0),"-")</f>
        <v>房内地毯</v>
      </c>
      <c r="D9315" s="6" t="str">
        <f t="shared" si="581"/>
        <v>房内地毯</v>
      </c>
      <c r="E9315" s="51" t="str">
        <f>IFERROR(VLOOKUP(B9315,总表!A:D,3,0),"-")</f>
        <v>绿色基里姆地毯</v>
      </c>
      <c r="F9315" s="51" t="str">
        <f t="shared" si="582"/>
        <v>绿色基里姆地毯</v>
      </c>
      <c r="H9315" s="6" t="str">
        <f>IF(IFERROR(VLOOKUP(B9315,总表!A:D,4,0),"露易")=0," ",IFERROR(VLOOKUP(B9315,总表!A:D,4,0),"-"))</f>
        <v> </v>
      </c>
      <c r="I9315" s="6" t="str">
        <f t="shared" si="583"/>
        <v> </v>
      </c>
    </row>
    <row r="9316" spans="1:9">
      <c r="A9316" s="6">
        <v>9315</v>
      </c>
      <c r="B9316" s="47" t="str">
        <f t="shared" si="580"/>
        <v>00002463</v>
      </c>
      <c r="C9316" s="47" t="str">
        <f>IFERROR(VLOOKUP(B9316,总表!A:B,2,0),"-")</f>
        <v>房内地毯</v>
      </c>
      <c r="D9316" s="6" t="str">
        <f t="shared" si="581"/>
        <v>房内地毯</v>
      </c>
      <c r="E9316" s="6" t="str">
        <f>IFERROR(VLOOKUP(B9316,总表!A:D,3,0),"-")</f>
        <v>黄色基里姆地毯</v>
      </c>
      <c r="F9316" s="6" t="str">
        <f t="shared" si="582"/>
        <v>黄色基里姆地毯</v>
      </c>
      <c r="H9316" s="6" t="str">
        <f>IF(IFERROR(VLOOKUP(B9316,总表!A:D,4,0),"露易")=0," ",IFERROR(VLOOKUP(B9316,总表!A:D,4,0),"-"))</f>
        <v> </v>
      </c>
      <c r="I9316" s="6" t="str">
        <f t="shared" si="583"/>
        <v> </v>
      </c>
    </row>
    <row r="9317" spans="1:9">
      <c r="A9317" s="6">
        <v>9316</v>
      </c>
      <c r="B9317" s="47" t="str">
        <f t="shared" si="580"/>
        <v>00002464</v>
      </c>
      <c r="C9317" s="47" t="str">
        <f>IFERROR(VLOOKUP(B9317,总表!A:B,2,0),"-")</f>
        <v>房内地毯</v>
      </c>
      <c r="D9317" s="6" t="str">
        <f t="shared" si="581"/>
        <v>房内地毯</v>
      </c>
      <c r="E9317" s="51" t="str">
        <f>IFERROR(VLOOKUP(B9317,总表!A:D,3,0),"-")</f>
        <v>蓝色基里姆地毯</v>
      </c>
      <c r="F9317" s="51" t="str">
        <f t="shared" si="582"/>
        <v>蓝色基里姆地毯</v>
      </c>
      <c r="H9317" s="6" t="str">
        <f>IF(IFERROR(VLOOKUP(B9317,总表!A:D,4,0),"露易")=0," ",IFERROR(VLOOKUP(B9317,总表!A:D,4,0),"-"))</f>
        <v> </v>
      </c>
      <c r="I9317" s="6" t="str">
        <f t="shared" si="583"/>
        <v> </v>
      </c>
    </row>
    <row r="9318" spans="1:9">
      <c r="A9318" s="6">
        <v>9317</v>
      </c>
      <c r="B9318" s="47" t="str">
        <f t="shared" si="580"/>
        <v>00002465</v>
      </c>
      <c r="C9318" s="47" t="str">
        <f>IFERROR(VLOOKUP(B9318,总表!A:B,2,0),"-")</f>
        <v>-</v>
      </c>
      <c r="D9318" s="6" t="str">
        <f t="shared" si="581"/>
        <v>-</v>
      </c>
      <c r="E9318" s="6" t="str">
        <f>IFERROR(VLOOKUP(B9318,总表!A:D,3,0),"-")</f>
        <v>-</v>
      </c>
      <c r="F9318" s="6" t="str">
        <f t="shared" si="582"/>
        <v>-</v>
      </c>
      <c r="H9318" s="6" t="str">
        <f>IF(IFERROR(VLOOKUP(B9318,总表!A:D,4,0),"露易")=0," ",IFERROR(VLOOKUP(B9318,总表!A:D,4,0),"-"))</f>
        <v>-</v>
      </c>
      <c r="I9318" s="6" t="str">
        <f t="shared" si="583"/>
        <v>-</v>
      </c>
    </row>
    <row r="9319" spans="1:9">
      <c r="A9319" s="6">
        <v>9318</v>
      </c>
      <c r="B9319" s="47" t="str">
        <f t="shared" si="580"/>
        <v>00002466</v>
      </c>
      <c r="C9319" s="47" t="str">
        <f>IFERROR(VLOOKUP(B9319,总表!A:B,2,0),"-")</f>
        <v>-</v>
      </c>
      <c r="D9319" s="6" t="str">
        <f t="shared" si="581"/>
        <v>-</v>
      </c>
      <c r="E9319" s="6" t="str">
        <f>IFERROR(VLOOKUP(B9319,总表!A:D,3,0),"-")</f>
        <v>-</v>
      </c>
      <c r="F9319" s="6" t="str">
        <f t="shared" si="582"/>
        <v>-</v>
      </c>
      <c r="H9319" s="6" t="str">
        <f>IF(IFERROR(VLOOKUP(B9319,总表!A:D,4,0),"露易")=0," ",IFERROR(VLOOKUP(B9319,总表!A:D,4,0),"-"))</f>
        <v>-</v>
      </c>
      <c r="I9319" s="6" t="str">
        <f t="shared" si="583"/>
        <v>-</v>
      </c>
    </row>
    <row r="9320" spans="1:9">
      <c r="A9320" s="6">
        <v>9319</v>
      </c>
      <c r="B9320" s="47" t="str">
        <f t="shared" si="580"/>
        <v>00002467</v>
      </c>
      <c r="C9320" s="47" t="str">
        <f>IFERROR(VLOOKUP(B9320,总表!A:B,2,0),"-")</f>
        <v>-</v>
      </c>
      <c r="D9320" s="6" t="str">
        <f t="shared" si="581"/>
        <v>-</v>
      </c>
      <c r="E9320" s="6" t="str">
        <f>IFERROR(VLOOKUP(B9320,总表!A:D,3,0),"-")</f>
        <v>-</v>
      </c>
      <c r="F9320" s="6" t="str">
        <f t="shared" si="582"/>
        <v>-</v>
      </c>
      <c r="H9320" s="6" t="str">
        <f>IF(IFERROR(VLOOKUP(B9320,总表!A:D,4,0),"露易")=0," ",IFERROR(VLOOKUP(B9320,总表!A:D,4,0),"-"))</f>
        <v>-</v>
      </c>
      <c r="I9320" s="6" t="str">
        <f t="shared" si="583"/>
        <v>-</v>
      </c>
    </row>
    <row r="9321" spans="1:9">
      <c r="A9321" s="6">
        <v>9320</v>
      </c>
      <c r="B9321" s="47" t="str">
        <f t="shared" si="580"/>
        <v>00002468</v>
      </c>
      <c r="C9321" s="47" t="str">
        <f>IFERROR(VLOOKUP(B9321,总表!A:B,2,0),"-")</f>
        <v>-</v>
      </c>
      <c r="D9321" s="6" t="str">
        <f t="shared" si="581"/>
        <v>-</v>
      </c>
      <c r="E9321" s="6" t="str">
        <f>IFERROR(VLOOKUP(B9321,总表!A:D,3,0),"-")</f>
        <v>-</v>
      </c>
      <c r="F9321" s="6" t="str">
        <f t="shared" si="582"/>
        <v>-</v>
      </c>
      <c r="H9321" s="6" t="str">
        <f>IF(IFERROR(VLOOKUP(B9321,总表!A:D,4,0),"露易")=0," ",IFERROR(VLOOKUP(B9321,总表!A:D,4,0),"-"))</f>
        <v>-</v>
      </c>
      <c r="I9321" s="6" t="str">
        <f t="shared" si="583"/>
        <v>-</v>
      </c>
    </row>
    <row r="9322" spans="1:9">
      <c r="A9322" s="6">
        <v>9321</v>
      </c>
      <c r="B9322" s="47" t="str">
        <f t="shared" si="580"/>
        <v>00002469</v>
      </c>
      <c r="C9322" s="47" t="str">
        <f>IFERROR(VLOOKUP(B9322,总表!A:B,2,0),"-")</f>
        <v>-</v>
      </c>
      <c r="D9322" s="6" t="str">
        <f t="shared" si="581"/>
        <v>-</v>
      </c>
      <c r="E9322" s="6" t="str">
        <f>IFERROR(VLOOKUP(B9322,总表!A:D,3,0),"-")</f>
        <v>-</v>
      </c>
      <c r="F9322" s="6" t="str">
        <f t="shared" si="582"/>
        <v>-</v>
      </c>
      <c r="H9322" s="6" t="str">
        <f>IF(IFERROR(VLOOKUP(B9322,总表!A:D,4,0),"露易")=0," ",IFERROR(VLOOKUP(B9322,总表!A:D,4,0),"-"))</f>
        <v>-</v>
      </c>
      <c r="I9322" s="6" t="str">
        <f t="shared" si="583"/>
        <v>-</v>
      </c>
    </row>
    <row r="9323" spans="1:9">
      <c r="A9323" s="6">
        <v>9322</v>
      </c>
      <c r="B9323" s="47" t="str">
        <f t="shared" si="580"/>
        <v>0000246A</v>
      </c>
      <c r="C9323" s="47" t="str">
        <f>IFERROR(VLOOKUP(B9323,总表!A:B,2,0),"-")</f>
        <v>-</v>
      </c>
      <c r="D9323" s="6" t="str">
        <f t="shared" si="581"/>
        <v>-</v>
      </c>
      <c r="E9323" s="6" t="str">
        <f>IFERROR(VLOOKUP(B9323,总表!A:D,3,0),"-")</f>
        <v>-</v>
      </c>
      <c r="F9323" s="6" t="str">
        <f t="shared" si="582"/>
        <v>-</v>
      </c>
      <c r="H9323" s="6" t="str">
        <f>IF(IFERROR(VLOOKUP(B9323,总表!A:D,4,0),"露易")=0," ",IFERROR(VLOOKUP(B9323,总表!A:D,4,0),"-"))</f>
        <v>-</v>
      </c>
      <c r="I9323" s="6" t="str">
        <f t="shared" si="583"/>
        <v>-</v>
      </c>
    </row>
    <row r="9324" spans="1:9">
      <c r="A9324" s="6">
        <v>9323</v>
      </c>
      <c r="B9324" s="47" t="str">
        <f t="shared" si="580"/>
        <v>0000246B</v>
      </c>
      <c r="C9324" s="47" t="str">
        <f>IFERROR(VLOOKUP(B9324,总表!A:B,2,0),"-")</f>
        <v>-</v>
      </c>
      <c r="D9324" s="6" t="str">
        <f t="shared" si="581"/>
        <v>-</v>
      </c>
      <c r="E9324" s="6" t="str">
        <f>IFERROR(VLOOKUP(B9324,总表!A:D,3,0),"-")</f>
        <v>-</v>
      </c>
      <c r="F9324" s="6" t="str">
        <f t="shared" si="582"/>
        <v>-</v>
      </c>
      <c r="H9324" s="6" t="str">
        <f>IF(IFERROR(VLOOKUP(B9324,总表!A:D,4,0),"露易")=0," ",IFERROR(VLOOKUP(B9324,总表!A:D,4,0),"-"))</f>
        <v>-</v>
      </c>
      <c r="I9324" s="6" t="str">
        <f t="shared" si="583"/>
        <v>-</v>
      </c>
    </row>
    <row r="9325" spans="1:9">
      <c r="A9325" s="6">
        <v>9324</v>
      </c>
      <c r="B9325" s="47" t="str">
        <f t="shared" si="580"/>
        <v>0000246C</v>
      </c>
      <c r="C9325" s="47" t="str">
        <f>IFERROR(VLOOKUP(B9325,总表!A:B,2,0),"-")</f>
        <v>-</v>
      </c>
      <c r="D9325" s="6" t="str">
        <f t="shared" si="581"/>
        <v>-</v>
      </c>
      <c r="E9325" s="6" t="str">
        <f>IFERROR(VLOOKUP(B9325,总表!A:D,3,0),"-")</f>
        <v>-</v>
      </c>
      <c r="F9325" s="6" t="str">
        <f t="shared" si="582"/>
        <v>-</v>
      </c>
      <c r="H9325" s="6" t="str">
        <f>IF(IFERROR(VLOOKUP(B9325,总表!A:D,4,0),"露易")=0," ",IFERROR(VLOOKUP(B9325,总表!A:D,4,0),"-"))</f>
        <v>-</v>
      </c>
      <c r="I9325" s="6" t="str">
        <f t="shared" si="583"/>
        <v>-</v>
      </c>
    </row>
    <row r="9326" spans="1:9">
      <c r="A9326" s="6">
        <v>9325</v>
      </c>
      <c r="B9326" s="47" t="str">
        <f t="shared" si="580"/>
        <v>0000246D</v>
      </c>
      <c r="C9326" s="47" t="str">
        <f>IFERROR(VLOOKUP(B9326,总表!A:B,2,0),"-")</f>
        <v>-</v>
      </c>
      <c r="D9326" s="6" t="str">
        <f t="shared" si="581"/>
        <v>-</v>
      </c>
      <c r="E9326" s="6" t="str">
        <f>IFERROR(VLOOKUP(B9326,总表!A:D,3,0),"-")</f>
        <v>-</v>
      </c>
      <c r="F9326" s="6" t="str">
        <f t="shared" si="582"/>
        <v>-</v>
      </c>
      <c r="H9326" s="6" t="str">
        <f>IF(IFERROR(VLOOKUP(B9326,总表!A:D,4,0),"露易")=0," ",IFERROR(VLOOKUP(B9326,总表!A:D,4,0),"-"))</f>
        <v>-</v>
      </c>
      <c r="I9326" s="6" t="str">
        <f t="shared" si="583"/>
        <v>-</v>
      </c>
    </row>
    <row r="9327" spans="1:9">
      <c r="A9327" s="6">
        <v>9326</v>
      </c>
      <c r="B9327" s="47" t="str">
        <f t="shared" si="580"/>
        <v>0000246E</v>
      </c>
      <c r="C9327" s="47" t="str">
        <f>IFERROR(VLOOKUP(B9327,总表!A:B,2,0),"-")</f>
        <v>-</v>
      </c>
      <c r="D9327" s="6" t="str">
        <f t="shared" si="581"/>
        <v>-</v>
      </c>
      <c r="E9327" s="6" t="str">
        <f>IFERROR(VLOOKUP(B9327,总表!A:D,3,0),"-")</f>
        <v>-</v>
      </c>
      <c r="F9327" s="6" t="str">
        <f t="shared" si="582"/>
        <v>-</v>
      </c>
      <c r="H9327" s="6" t="str">
        <f>IF(IFERROR(VLOOKUP(B9327,总表!A:D,4,0),"露易")=0," ",IFERROR(VLOOKUP(B9327,总表!A:D,4,0),"-"))</f>
        <v>-</v>
      </c>
      <c r="I9327" s="6" t="str">
        <f t="shared" si="583"/>
        <v>-</v>
      </c>
    </row>
    <row r="9328" spans="1:9">
      <c r="A9328" s="6">
        <v>9327</v>
      </c>
      <c r="B9328" s="47" t="str">
        <f t="shared" si="580"/>
        <v>0000246F</v>
      </c>
      <c r="C9328" s="47" t="str">
        <f>IFERROR(VLOOKUP(B9328,总表!A:B,2,0),"-")</f>
        <v>-</v>
      </c>
      <c r="D9328" s="6" t="str">
        <f t="shared" si="581"/>
        <v>-</v>
      </c>
      <c r="E9328" s="6" t="str">
        <f>IFERROR(VLOOKUP(B9328,总表!A:D,3,0),"-")</f>
        <v>-</v>
      </c>
      <c r="F9328" s="6" t="str">
        <f t="shared" si="582"/>
        <v>-</v>
      </c>
      <c r="H9328" s="6" t="str">
        <f>IF(IFERROR(VLOOKUP(B9328,总表!A:D,4,0),"露易")=0," ",IFERROR(VLOOKUP(B9328,总表!A:D,4,0),"-"))</f>
        <v>-</v>
      </c>
      <c r="I9328" s="6" t="str">
        <f t="shared" si="583"/>
        <v>-</v>
      </c>
    </row>
    <row r="9329" spans="1:9">
      <c r="A9329" s="6">
        <v>9328</v>
      </c>
      <c r="B9329" s="47" t="str">
        <f t="shared" si="580"/>
        <v>00002470</v>
      </c>
      <c r="C9329" s="47" t="str">
        <f>IFERROR(VLOOKUP(B9329,总表!A:B,2,0),"-")</f>
        <v>-</v>
      </c>
      <c r="D9329" s="6" t="str">
        <f t="shared" si="581"/>
        <v>-</v>
      </c>
      <c r="E9329" s="6" t="str">
        <f>IFERROR(VLOOKUP(B9329,总表!A:D,3,0),"-")</f>
        <v>-</v>
      </c>
      <c r="F9329" s="6" t="str">
        <f t="shared" si="582"/>
        <v>-</v>
      </c>
      <c r="H9329" s="6" t="str">
        <f>IF(IFERROR(VLOOKUP(B9329,总表!A:D,4,0),"露易")=0," ",IFERROR(VLOOKUP(B9329,总表!A:D,4,0),"-"))</f>
        <v>-</v>
      </c>
      <c r="I9329" s="6" t="str">
        <f t="shared" si="583"/>
        <v>-</v>
      </c>
    </row>
    <row r="9330" spans="1:9">
      <c r="A9330" s="6">
        <v>9329</v>
      </c>
      <c r="B9330" s="47" t="str">
        <f t="shared" si="580"/>
        <v>00002471</v>
      </c>
      <c r="C9330" s="47" t="str">
        <f>IFERROR(VLOOKUP(B9330,总表!A:B,2,0),"-")</f>
        <v>-</v>
      </c>
      <c r="D9330" s="6" t="str">
        <f t="shared" si="581"/>
        <v>-</v>
      </c>
      <c r="E9330" s="6" t="str">
        <f>IFERROR(VLOOKUP(B9330,总表!A:D,3,0),"-")</f>
        <v>-</v>
      </c>
      <c r="F9330" s="6" t="str">
        <f t="shared" si="582"/>
        <v>-</v>
      </c>
      <c r="H9330" s="6" t="str">
        <f>IF(IFERROR(VLOOKUP(B9330,总表!A:D,4,0),"露易")=0," ",IFERROR(VLOOKUP(B9330,总表!A:D,4,0),"-"))</f>
        <v>-</v>
      </c>
      <c r="I9330" s="6" t="str">
        <f t="shared" si="583"/>
        <v>-</v>
      </c>
    </row>
    <row r="9331" spans="1:9">
      <c r="A9331" s="6">
        <v>9330</v>
      </c>
      <c r="B9331" s="47" t="str">
        <f t="shared" si="580"/>
        <v>00002472</v>
      </c>
      <c r="C9331" s="47" t="str">
        <f>IFERROR(VLOOKUP(B9331,总表!A:B,2,0),"-")</f>
        <v>-</v>
      </c>
      <c r="D9331" s="6" t="str">
        <f t="shared" si="581"/>
        <v>-</v>
      </c>
      <c r="E9331" s="6" t="str">
        <f>IFERROR(VLOOKUP(B9331,总表!A:D,3,0),"-")</f>
        <v>-</v>
      </c>
      <c r="F9331" s="6" t="str">
        <f t="shared" si="582"/>
        <v>-</v>
      </c>
      <c r="H9331" s="6" t="str">
        <f>IF(IFERROR(VLOOKUP(B9331,总表!A:D,4,0),"露易")=0," ",IFERROR(VLOOKUP(B9331,总表!A:D,4,0),"-"))</f>
        <v>-</v>
      </c>
      <c r="I9331" s="6" t="str">
        <f t="shared" si="583"/>
        <v>-</v>
      </c>
    </row>
    <row r="9332" spans="1:9">
      <c r="A9332" s="6">
        <v>9331</v>
      </c>
      <c r="B9332" s="47" t="str">
        <f t="shared" si="580"/>
        <v>00002473</v>
      </c>
      <c r="C9332" s="47" t="str">
        <f>IFERROR(VLOOKUP(B9332,总表!A:B,2,0),"-")</f>
        <v>-</v>
      </c>
      <c r="D9332" s="6" t="str">
        <f t="shared" si="581"/>
        <v>-</v>
      </c>
      <c r="E9332" s="6" t="str">
        <f>IFERROR(VLOOKUP(B9332,总表!A:D,3,0),"-")</f>
        <v>-</v>
      </c>
      <c r="F9332" s="6" t="str">
        <f t="shared" si="582"/>
        <v>-</v>
      </c>
      <c r="H9332" s="6" t="str">
        <f>IF(IFERROR(VLOOKUP(B9332,总表!A:D,4,0),"露易")=0," ",IFERROR(VLOOKUP(B9332,总表!A:D,4,0),"-"))</f>
        <v>-</v>
      </c>
      <c r="I9332" s="6" t="str">
        <f t="shared" si="583"/>
        <v>-</v>
      </c>
    </row>
    <row r="9333" spans="1:9">
      <c r="A9333" s="6">
        <v>9332</v>
      </c>
      <c r="B9333" s="47" t="str">
        <f t="shared" si="580"/>
        <v>00002474</v>
      </c>
      <c r="C9333" s="47" t="str">
        <f>IFERROR(VLOOKUP(B9333,总表!A:B,2,0),"-")</f>
        <v>-</v>
      </c>
      <c r="D9333" s="6" t="str">
        <f t="shared" si="581"/>
        <v>-</v>
      </c>
      <c r="E9333" s="6" t="str">
        <f>IFERROR(VLOOKUP(B9333,总表!A:D,3,0),"-")</f>
        <v>-</v>
      </c>
      <c r="F9333" s="6" t="str">
        <f t="shared" si="582"/>
        <v>-</v>
      </c>
      <c r="H9333" s="6" t="str">
        <f>IF(IFERROR(VLOOKUP(B9333,总表!A:D,4,0),"露易")=0," ",IFERROR(VLOOKUP(B9333,总表!A:D,4,0),"-"))</f>
        <v>-</v>
      </c>
      <c r="I9333" s="6" t="str">
        <f t="shared" si="583"/>
        <v>-</v>
      </c>
    </row>
    <row r="9334" spans="1:9">
      <c r="A9334" s="6">
        <v>9333</v>
      </c>
      <c r="B9334" s="47" t="str">
        <f t="shared" si="580"/>
        <v>00002475</v>
      </c>
      <c r="C9334" s="47" t="str">
        <f>IFERROR(VLOOKUP(B9334,总表!A:B,2,0),"-")</f>
        <v>-</v>
      </c>
      <c r="D9334" s="6" t="str">
        <f t="shared" si="581"/>
        <v>-</v>
      </c>
      <c r="E9334" s="6" t="str">
        <f>IFERROR(VLOOKUP(B9334,总表!A:D,3,0),"-")</f>
        <v>-</v>
      </c>
      <c r="F9334" s="6" t="str">
        <f t="shared" si="582"/>
        <v>-</v>
      </c>
      <c r="H9334" s="6" t="str">
        <f>IF(IFERROR(VLOOKUP(B9334,总表!A:D,4,0),"露易")=0," ",IFERROR(VLOOKUP(B9334,总表!A:D,4,0),"-"))</f>
        <v>-</v>
      </c>
      <c r="I9334" s="6" t="str">
        <f t="shared" si="583"/>
        <v>-</v>
      </c>
    </row>
    <row r="9335" spans="1:9">
      <c r="A9335" s="6">
        <v>9334</v>
      </c>
      <c r="B9335" s="47" t="str">
        <f t="shared" si="580"/>
        <v>00002476</v>
      </c>
      <c r="C9335" s="47" t="str">
        <f>IFERROR(VLOOKUP(B9335,总表!A:B,2,0),"-")</f>
        <v>-</v>
      </c>
      <c r="D9335" s="6" t="str">
        <f t="shared" si="581"/>
        <v>-</v>
      </c>
      <c r="E9335" s="6" t="str">
        <f>IFERROR(VLOOKUP(B9335,总表!A:D,3,0),"-")</f>
        <v>-</v>
      </c>
      <c r="F9335" s="6" t="str">
        <f t="shared" si="582"/>
        <v>-</v>
      </c>
      <c r="H9335" s="6" t="str">
        <f>IF(IFERROR(VLOOKUP(B9335,总表!A:D,4,0),"露易")=0," ",IFERROR(VLOOKUP(B9335,总表!A:D,4,0),"-"))</f>
        <v>-</v>
      </c>
      <c r="I9335" s="6" t="str">
        <f t="shared" si="583"/>
        <v>-</v>
      </c>
    </row>
    <row r="9336" spans="1:9">
      <c r="A9336" s="6">
        <v>9335</v>
      </c>
      <c r="B9336" s="47" t="str">
        <f t="shared" si="580"/>
        <v>00002477</v>
      </c>
      <c r="C9336" s="47" t="str">
        <f>IFERROR(VLOOKUP(B9336,总表!A:B,2,0),"-")</f>
        <v>-</v>
      </c>
      <c r="D9336" s="6" t="str">
        <f t="shared" si="581"/>
        <v>-</v>
      </c>
      <c r="E9336" s="6" t="str">
        <f>IFERROR(VLOOKUP(B9336,总表!A:D,3,0),"-")</f>
        <v>-</v>
      </c>
      <c r="F9336" s="6" t="str">
        <f t="shared" si="582"/>
        <v>-</v>
      </c>
      <c r="H9336" s="6" t="str">
        <f>IF(IFERROR(VLOOKUP(B9336,总表!A:D,4,0),"露易")=0," ",IFERROR(VLOOKUP(B9336,总表!A:D,4,0),"-"))</f>
        <v>-</v>
      </c>
      <c r="I9336" s="6" t="str">
        <f t="shared" si="583"/>
        <v>-</v>
      </c>
    </row>
    <row r="9337" spans="1:9">
      <c r="A9337" s="6">
        <v>9336</v>
      </c>
      <c r="B9337" s="47" t="str">
        <f t="shared" si="580"/>
        <v>00002478</v>
      </c>
      <c r="C9337" s="47" t="str">
        <f>IFERROR(VLOOKUP(B9337,总表!A:B,2,0),"-")</f>
        <v>-</v>
      </c>
      <c r="D9337" s="6" t="str">
        <f t="shared" si="581"/>
        <v>-</v>
      </c>
      <c r="E9337" s="6" t="str">
        <f>IFERROR(VLOOKUP(B9337,总表!A:D,3,0),"-")</f>
        <v>-</v>
      </c>
      <c r="F9337" s="6" t="str">
        <f t="shared" si="582"/>
        <v>-</v>
      </c>
      <c r="H9337" s="6" t="str">
        <f>IF(IFERROR(VLOOKUP(B9337,总表!A:D,4,0),"露易")=0," ",IFERROR(VLOOKUP(B9337,总表!A:D,4,0),"-"))</f>
        <v>-</v>
      </c>
      <c r="I9337" s="6" t="str">
        <f t="shared" si="583"/>
        <v>-</v>
      </c>
    </row>
    <row r="9338" spans="1:9">
      <c r="A9338" s="6">
        <v>9337</v>
      </c>
      <c r="B9338" s="47" t="str">
        <f t="shared" si="580"/>
        <v>00002479</v>
      </c>
      <c r="C9338" s="47" t="str">
        <f>IFERROR(VLOOKUP(B9338,总表!A:B,2,0),"-")</f>
        <v>-</v>
      </c>
      <c r="D9338" s="6" t="str">
        <f t="shared" si="581"/>
        <v>-</v>
      </c>
      <c r="E9338" s="6" t="str">
        <f>IFERROR(VLOOKUP(B9338,总表!A:D,3,0),"-")</f>
        <v>-</v>
      </c>
      <c r="F9338" s="6" t="str">
        <f t="shared" si="582"/>
        <v>-</v>
      </c>
      <c r="H9338" s="6" t="str">
        <f>IF(IFERROR(VLOOKUP(B9338,总表!A:D,4,0),"露易")=0," ",IFERROR(VLOOKUP(B9338,总表!A:D,4,0),"-"))</f>
        <v>-</v>
      </c>
      <c r="I9338" s="6" t="str">
        <f t="shared" si="583"/>
        <v>-</v>
      </c>
    </row>
    <row r="9339" spans="1:9">
      <c r="A9339" s="6">
        <v>9338</v>
      </c>
      <c r="B9339" s="47" t="str">
        <f t="shared" si="580"/>
        <v>0000247A</v>
      </c>
      <c r="C9339" s="47" t="str">
        <f>IFERROR(VLOOKUP(B9339,总表!A:B,2,0),"-")</f>
        <v>-</v>
      </c>
      <c r="D9339" s="6" t="str">
        <f t="shared" si="581"/>
        <v>-</v>
      </c>
      <c r="E9339" s="6" t="str">
        <f>IFERROR(VLOOKUP(B9339,总表!A:D,3,0),"-")</f>
        <v>-</v>
      </c>
      <c r="F9339" s="6" t="str">
        <f t="shared" si="582"/>
        <v>-</v>
      </c>
      <c r="H9339" s="6" t="str">
        <f>IF(IFERROR(VLOOKUP(B9339,总表!A:D,4,0),"露易")=0," ",IFERROR(VLOOKUP(B9339,总表!A:D,4,0),"-"))</f>
        <v>-</v>
      </c>
      <c r="I9339" s="6" t="str">
        <f t="shared" si="583"/>
        <v>-</v>
      </c>
    </row>
    <row r="9340" spans="1:9">
      <c r="A9340" s="6">
        <v>9339</v>
      </c>
      <c r="B9340" s="47" t="str">
        <f t="shared" si="580"/>
        <v>0000247B</v>
      </c>
      <c r="C9340" s="47" t="str">
        <f>IFERROR(VLOOKUP(B9340,总表!A:B,2,0),"-")</f>
        <v>-</v>
      </c>
      <c r="D9340" s="6" t="str">
        <f t="shared" si="581"/>
        <v>-</v>
      </c>
      <c r="E9340" s="6" t="str">
        <f>IFERROR(VLOOKUP(B9340,总表!A:D,3,0),"-")</f>
        <v>-</v>
      </c>
      <c r="F9340" s="6" t="str">
        <f t="shared" si="582"/>
        <v>-</v>
      </c>
      <c r="H9340" s="6" t="str">
        <f>IF(IFERROR(VLOOKUP(B9340,总表!A:D,4,0),"露易")=0," ",IFERROR(VLOOKUP(B9340,总表!A:D,4,0),"-"))</f>
        <v>-</v>
      </c>
      <c r="I9340" s="6" t="str">
        <f t="shared" si="583"/>
        <v>-</v>
      </c>
    </row>
    <row r="9341" spans="1:9">
      <c r="A9341" s="6">
        <v>9340</v>
      </c>
      <c r="B9341" s="47" t="str">
        <f t="shared" si="580"/>
        <v>0000247C</v>
      </c>
      <c r="C9341" s="47" t="str">
        <f>IFERROR(VLOOKUP(B9341,总表!A:B,2,0),"-")</f>
        <v>-</v>
      </c>
      <c r="D9341" s="6" t="str">
        <f t="shared" si="581"/>
        <v>-</v>
      </c>
      <c r="E9341" s="6" t="str">
        <f>IFERROR(VLOOKUP(B9341,总表!A:D,3,0),"-")</f>
        <v>-</v>
      </c>
      <c r="F9341" s="6" t="str">
        <f t="shared" si="582"/>
        <v>-</v>
      </c>
      <c r="H9341" s="6" t="str">
        <f>IF(IFERROR(VLOOKUP(B9341,总表!A:D,4,0),"露易")=0," ",IFERROR(VLOOKUP(B9341,总表!A:D,4,0),"-"))</f>
        <v>-</v>
      </c>
      <c r="I9341" s="6" t="str">
        <f t="shared" si="583"/>
        <v>-</v>
      </c>
    </row>
    <row r="9342" spans="1:9">
      <c r="A9342" s="6">
        <v>9341</v>
      </c>
      <c r="B9342" s="47" t="str">
        <f t="shared" si="580"/>
        <v>0000247D</v>
      </c>
      <c r="C9342" s="47" t="str">
        <f>IFERROR(VLOOKUP(B9342,总表!A:B,2,0),"-")</f>
        <v>-</v>
      </c>
      <c r="D9342" s="6" t="str">
        <f t="shared" si="581"/>
        <v>-</v>
      </c>
      <c r="E9342" s="6" t="str">
        <f>IFERROR(VLOOKUP(B9342,总表!A:D,3,0),"-")</f>
        <v>-</v>
      </c>
      <c r="F9342" s="6" t="str">
        <f t="shared" si="582"/>
        <v>-</v>
      </c>
      <c r="H9342" s="6" t="str">
        <f>IF(IFERROR(VLOOKUP(B9342,总表!A:D,4,0),"露易")=0," ",IFERROR(VLOOKUP(B9342,总表!A:D,4,0),"-"))</f>
        <v>-</v>
      </c>
      <c r="I9342" s="6" t="str">
        <f t="shared" si="583"/>
        <v>-</v>
      </c>
    </row>
    <row r="9343" spans="1:9">
      <c r="A9343" s="6">
        <v>9342</v>
      </c>
      <c r="B9343" s="47" t="str">
        <f t="shared" si="580"/>
        <v>0000247E</v>
      </c>
      <c r="C9343" s="47" t="str">
        <f>IFERROR(VLOOKUP(B9343,总表!A:B,2,0),"-")</f>
        <v>-</v>
      </c>
      <c r="D9343" s="6" t="str">
        <f t="shared" si="581"/>
        <v>-</v>
      </c>
      <c r="E9343" s="6" t="str">
        <f>IFERROR(VLOOKUP(B9343,总表!A:D,3,0),"-")</f>
        <v>-</v>
      </c>
      <c r="F9343" s="6" t="str">
        <f t="shared" si="582"/>
        <v>-</v>
      </c>
      <c r="H9343" s="6" t="str">
        <f>IF(IFERROR(VLOOKUP(B9343,总表!A:D,4,0),"露易")=0," ",IFERROR(VLOOKUP(B9343,总表!A:D,4,0),"-"))</f>
        <v>-</v>
      </c>
      <c r="I9343" s="6" t="str">
        <f t="shared" si="583"/>
        <v>-</v>
      </c>
    </row>
    <row r="9344" spans="1:9">
      <c r="A9344" s="6">
        <v>9343</v>
      </c>
      <c r="B9344" s="47" t="str">
        <f t="shared" si="580"/>
        <v>0000247F</v>
      </c>
      <c r="C9344" s="47" t="str">
        <f>IFERROR(VLOOKUP(B9344,总表!A:B,2,0),"-")</f>
        <v>-</v>
      </c>
      <c r="D9344" s="6" t="str">
        <f t="shared" si="581"/>
        <v>-</v>
      </c>
      <c r="E9344" s="6" t="str">
        <f>IFERROR(VLOOKUP(B9344,总表!A:D,3,0),"-")</f>
        <v>-</v>
      </c>
      <c r="F9344" s="6" t="str">
        <f t="shared" si="582"/>
        <v>-</v>
      </c>
      <c r="H9344" s="6" t="str">
        <f>IF(IFERROR(VLOOKUP(B9344,总表!A:D,4,0),"露易")=0," ",IFERROR(VLOOKUP(B9344,总表!A:D,4,0),"-"))</f>
        <v>-</v>
      </c>
      <c r="I9344" s="6" t="str">
        <f t="shared" si="583"/>
        <v>-</v>
      </c>
    </row>
    <row r="9345" spans="1:9">
      <c r="A9345" s="6">
        <v>9344</v>
      </c>
      <c r="B9345" s="47" t="str">
        <f t="shared" si="580"/>
        <v>00002480</v>
      </c>
      <c r="C9345" s="47" t="str">
        <f>IFERROR(VLOOKUP(B9345,总表!A:B,2,0),"-")</f>
        <v>-</v>
      </c>
      <c r="D9345" s="6" t="str">
        <f t="shared" si="581"/>
        <v>-</v>
      </c>
      <c r="E9345" s="6" t="str">
        <f>IFERROR(VLOOKUP(B9345,总表!A:D,3,0),"-")</f>
        <v>-</v>
      </c>
      <c r="F9345" s="6" t="str">
        <f t="shared" si="582"/>
        <v>-</v>
      </c>
      <c r="H9345" s="6" t="str">
        <f>IF(IFERROR(VLOOKUP(B9345,总表!A:D,4,0),"露易")=0," ",IFERROR(VLOOKUP(B9345,总表!A:D,4,0),"-"))</f>
        <v>-</v>
      </c>
      <c r="I9345" s="6" t="str">
        <f t="shared" si="583"/>
        <v>-</v>
      </c>
    </row>
    <row r="9346" spans="1:9">
      <c r="A9346" s="6">
        <v>9345</v>
      </c>
      <c r="B9346" s="47" t="str">
        <f t="shared" ref="B9346:B9409" si="584">DEC2HEX(ROW(A9345),8)</f>
        <v>00002481</v>
      </c>
      <c r="C9346" s="47" t="str">
        <f>IFERROR(VLOOKUP(B9346,总表!A:B,2,0),"-")</f>
        <v>-</v>
      </c>
      <c r="D9346" s="6" t="str">
        <f t="shared" ref="D9346:D9409" si="585">C9346</f>
        <v>-</v>
      </c>
      <c r="E9346" s="6" t="str">
        <f>IFERROR(VLOOKUP(B9346,总表!A:D,3,0),"-")</f>
        <v>-</v>
      </c>
      <c r="F9346" s="6" t="str">
        <f t="shared" ref="F9346:F9409" si="586">E9346</f>
        <v>-</v>
      </c>
      <c r="H9346" s="6" t="str">
        <f>IF(IFERROR(VLOOKUP(B9346,总表!A:D,4,0),"露易")=0," ",IFERROR(VLOOKUP(B9346,总表!A:D,4,0),"-"))</f>
        <v>-</v>
      </c>
      <c r="I9346" s="6" t="str">
        <f t="shared" ref="I9346:I9409" si="587">H9346</f>
        <v>-</v>
      </c>
    </row>
    <row r="9347" spans="1:9">
      <c r="A9347" s="6">
        <v>9346</v>
      </c>
      <c r="B9347" s="47" t="str">
        <f t="shared" si="584"/>
        <v>00002482</v>
      </c>
      <c r="C9347" s="47" t="str">
        <f>IFERROR(VLOOKUP(B9347,总表!A:B,2,0),"-")</f>
        <v>-</v>
      </c>
      <c r="D9347" s="6" t="str">
        <f t="shared" si="585"/>
        <v>-</v>
      </c>
      <c r="E9347" s="6" t="str">
        <f>IFERROR(VLOOKUP(B9347,总表!A:D,3,0),"-")</f>
        <v>-</v>
      </c>
      <c r="F9347" s="6" t="str">
        <f t="shared" si="586"/>
        <v>-</v>
      </c>
      <c r="H9347" s="6" t="str">
        <f>IF(IFERROR(VLOOKUP(B9347,总表!A:D,4,0),"露易")=0," ",IFERROR(VLOOKUP(B9347,总表!A:D,4,0),"-"))</f>
        <v>-</v>
      </c>
      <c r="I9347" s="6" t="str">
        <f t="shared" si="587"/>
        <v>-</v>
      </c>
    </row>
    <row r="9348" spans="1:9">
      <c r="A9348" s="6">
        <v>9347</v>
      </c>
      <c r="B9348" s="47" t="str">
        <f t="shared" si="584"/>
        <v>00002483</v>
      </c>
      <c r="C9348" s="47" t="str">
        <f>IFERROR(VLOOKUP(B9348,总表!A:B,2,0),"-")</f>
        <v>-</v>
      </c>
      <c r="D9348" s="6" t="str">
        <f t="shared" si="585"/>
        <v>-</v>
      </c>
      <c r="E9348" s="6" t="str">
        <f>IFERROR(VLOOKUP(B9348,总表!A:D,3,0),"-")</f>
        <v>-</v>
      </c>
      <c r="F9348" s="6" t="str">
        <f t="shared" si="586"/>
        <v>-</v>
      </c>
      <c r="H9348" s="6" t="str">
        <f>IF(IFERROR(VLOOKUP(B9348,总表!A:D,4,0),"露易")=0," ",IFERROR(VLOOKUP(B9348,总表!A:D,4,0),"-"))</f>
        <v>-</v>
      </c>
      <c r="I9348" s="6" t="str">
        <f t="shared" si="587"/>
        <v>-</v>
      </c>
    </row>
    <row r="9349" spans="1:9">
      <c r="A9349" s="6">
        <v>9348</v>
      </c>
      <c r="B9349" s="47" t="str">
        <f t="shared" si="584"/>
        <v>00002484</v>
      </c>
      <c r="C9349" s="47" t="str">
        <f>IFERROR(VLOOKUP(B9349,总表!A:B,2,0),"-")</f>
        <v>-</v>
      </c>
      <c r="D9349" s="6" t="str">
        <f t="shared" si="585"/>
        <v>-</v>
      </c>
      <c r="E9349" s="6" t="str">
        <f>IFERROR(VLOOKUP(B9349,总表!A:D,3,0),"-")</f>
        <v>-</v>
      </c>
      <c r="F9349" s="6" t="str">
        <f t="shared" si="586"/>
        <v>-</v>
      </c>
      <c r="H9349" s="6" t="str">
        <f>IF(IFERROR(VLOOKUP(B9349,总表!A:D,4,0),"露易")=0," ",IFERROR(VLOOKUP(B9349,总表!A:D,4,0),"-"))</f>
        <v>-</v>
      </c>
      <c r="I9349" s="6" t="str">
        <f t="shared" si="587"/>
        <v>-</v>
      </c>
    </row>
    <row r="9350" spans="1:9">
      <c r="A9350" s="6">
        <v>9349</v>
      </c>
      <c r="B9350" s="47" t="str">
        <f t="shared" si="584"/>
        <v>00002485</v>
      </c>
      <c r="C9350" s="47" t="str">
        <f>IFERROR(VLOOKUP(B9350,总表!A:B,2,0),"-")</f>
        <v>-</v>
      </c>
      <c r="D9350" s="6" t="str">
        <f t="shared" si="585"/>
        <v>-</v>
      </c>
      <c r="E9350" s="6" t="str">
        <f>IFERROR(VLOOKUP(B9350,总表!A:D,3,0),"-")</f>
        <v>-</v>
      </c>
      <c r="F9350" s="6" t="str">
        <f t="shared" si="586"/>
        <v>-</v>
      </c>
      <c r="H9350" s="6" t="str">
        <f>IF(IFERROR(VLOOKUP(B9350,总表!A:D,4,0),"露易")=0," ",IFERROR(VLOOKUP(B9350,总表!A:D,4,0),"-"))</f>
        <v>-</v>
      </c>
      <c r="I9350" s="6" t="str">
        <f t="shared" si="587"/>
        <v>-</v>
      </c>
    </row>
    <row r="9351" spans="1:9">
      <c r="A9351" s="6">
        <v>9350</v>
      </c>
      <c r="B9351" s="47" t="str">
        <f t="shared" si="584"/>
        <v>00002486</v>
      </c>
      <c r="C9351" s="47" t="str">
        <f>IFERROR(VLOOKUP(B9351,总表!A:B,2,0),"-")</f>
        <v>-</v>
      </c>
      <c r="D9351" s="6" t="str">
        <f t="shared" si="585"/>
        <v>-</v>
      </c>
      <c r="E9351" s="6" t="str">
        <f>IFERROR(VLOOKUP(B9351,总表!A:D,3,0),"-")</f>
        <v>-</v>
      </c>
      <c r="F9351" s="6" t="str">
        <f t="shared" si="586"/>
        <v>-</v>
      </c>
      <c r="H9351" s="6" t="str">
        <f>IF(IFERROR(VLOOKUP(B9351,总表!A:D,4,0),"露易")=0," ",IFERROR(VLOOKUP(B9351,总表!A:D,4,0),"-"))</f>
        <v>-</v>
      </c>
      <c r="I9351" s="6" t="str">
        <f t="shared" si="587"/>
        <v>-</v>
      </c>
    </row>
    <row r="9352" spans="1:9">
      <c r="A9352" s="6">
        <v>9351</v>
      </c>
      <c r="B9352" s="47" t="str">
        <f t="shared" si="584"/>
        <v>00002487</v>
      </c>
      <c r="C9352" s="47" t="str">
        <f>IFERROR(VLOOKUP(B9352,总表!A:B,2,0),"-")</f>
        <v>-</v>
      </c>
      <c r="D9352" s="6" t="str">
        <f t="shared" si="585"/>
        <v>-</v>
      </c>
      <c r="E9352" s="6" t="str">
        <f>IFERROR(VLOOKUP(B9352,总表!A:D,3,0),"-")</f>
        <v>-</v>
      </c>
      <c r="F9352" s="6" t="str">
        <f t="shared" si="586"/>
        <v>-</v>
      </c>
      <c r="H9352" s="6" t="str">
        <f>IF(IFERROR(VLOOKUP(B9352,总表!A:D,4,0),"露易")=0," ",IFERROR(VLOOKUP(B9352,总表!A:D,4,0),"-"))</f>
        <v>-</v>
      </c>
      <c r="I9352" s="6" t="str">
        <f t="shared" si="587"/>
        <v>-</v>
      </c>
    </row>
    <row r="9353" spans="1:9">
      <c r="A9353" s="6">
        <v>9352</v>
      </c>
      <c r="B9353" s="47" t="str">
        <f t="shared" si="584"/>
        <v>00002488</v>
      </c>
      <c r="C9353" s="47" t="str">
        <f>IFERROR(VLOOKUP(B9353,总表!A:B,2,0),"-")</f>
        <v>-</v>
      </c>
      <c r="D9353" s="6" t="str">
        <f t="shared" si="585"/>
        <v>-</v>
      </c>
      <c r="E9353" s="6" t="str">
        <f>IFERROR(VLOOKUP(B9353,总表!A:D,3,0),"-")</f>
        <v>-</v>
      </c>
      <c r="F9353" s="6" t="str">
        <f t="shared" si="586"/>
        <v>-</v>
      </c>
      <c r="H9353" s="6" t="str">
        <f>IF(IFERROR(VLOOKUP(B9353,总表!A:D,4,0),"露易")=0," ",IFERROR(VLOOKUP(B9353,总表!A:D,4,0),"-"))</f>
        <v>-</v>
      </c>
      <c r="I9353" s="6" t="str">
        <f t="shared" si="587"/>
        <v>-</v>
      </c>
    </row>
    <row r="9354" spans="1:9">
      <c r="A9354" s="6">
        <v>9353</v>
      </c>
      <c r="B9354" s="47" t="str">
        <f t="shared" si="584"/>
        <v>00002489</v>
      </c>
      <c r="C9354" s="47" t="str">
        <f>IFERROR(VLOOKUP(B9354,总表!A:B,2,0),"-")</f>
        <v>-</v>
      </c>
      <c r="D9354" s="6" t="str">
        <f t="shared" si="585"/>
        <v>-</v>
      </c>
      <c r="E9354" s="6" t="str">
        <f>IFERROR(VLOOKUP(B9354,总表!A:D,3,0),"-")</f>
        <v>-</v>
      </c>
      <c r="F9354" s="6" t="str">
        <f t="shared" si="586"/>
        <v>-</v>
      </c>
      <c r="H9354" s="6" t="str">
        <f>IF(IFERROR(VLOOKUP(B9354,总表!A:D,4,0),"露易")=0," ",IFERROR(VLOOKUP(B9354,总表!A:D,4,0),"-"))</f>
        <v>-</v>
      </c>
      <c r="I9354" s="6" t="str">
        <f t="shared" si="587"/>
        <v>-</v>
      </c>
    </row>
    <row r="9355" spans="1:9">
      <c r="A9355" s="6">
        <v>9354</v>
      </c>
      <c r="B9355" s="47" t="str">
        <f t="shared" si="584"/>
        <v>0000248A</v>
      </c>
      <c r="C9355" s="47" t="str">
        <f>IFERROR(VLOOKUP(B9355,总表!A:B,2,0),"-")</f>
        <v>-</v>
      </c>
      <c r="D9355" s="6" t="str">
        <f t="shared" si="585"/>
        <v>-</v>
      </c>
      <c r="E9355" s="6" t="str">
        <f>IFERROR(VLOOKUP(B9355,总表!A:D,3,0),"-")</f>
        <v>-</v>
      </c>
      <c r="F9355" s="6" t="str">
        <f t="shared" si="586"/>
        <v>-</v>
      </c>
      <c r="H9355" s="6" t="str">
        <f>IF(IFERROR(VLOOKUP(B9355,总表!A:D,4,0),"露易")=0," ",IFERROR(VLOOKUP(B9355,总表!A:D,4,0),"-"))</f>
        <v>-</v>
      </c>
      <c r="I9355" s="6" t="str">
        <f t="shared" si="587"/>
        <v>-</v>
      </c>
    </row>
    <row r="9356" spans="1:9">
      <c r="A9356" s="6">
        <v>9355</v>
      </c>
      <c r="B9356" s="47" t="str">
        <f t="shared" si="584"/>
        <v>0000248B</v>
      </c>
      <c r="C9356" s="47" t="str">
        <f>IFERROR(VLOOKUP(B9356,总表!A:B,2,0),"-")</f>
        <v>-</v>
      </c>
      <c r="D9356" s="6" t="str">
        <f t="shared" si="585"/>
        <v>-</v>
      </c>
      <c r="E9356" s="6" t="str">
        <f>IFERROR(VLOOKUP(B9356,总表!A:D,3,0),"-")</f>
        <v>-</v>
      </c>
      <c r="F9356" s="6" t="str">
        <f t="shared" si="586"/>
        <v>-</v>
      </c>
      <c r="H9356" s="6" t="str">
        <f>IF(IFERROR(VLOOKUP(B9356,总表!A:D,4,0),"露易")=0," ",IFERROR(VLOOKUP(B9356,总表!A:D,4,0),"-"))</f>
        <v>-</v>
      </c>
      <c r="I9356" s="6" t="str">
        <f t="shared" si="587"/>
        <v>-</v>
      </c>
    </row>
    <row r="9357" spans="1:9">
      <c r="A9357" s="6">
        <v>9356</v>
      </c>
      <c r="B9357" s="47" t="str">
        <f t="shared" si="584"/>
        <v>0000248C</v>
      </c>
      <c r="C9357" s="47" t="str">
        <f>IFERROR(VLOOKUP(B9357,总表!A:B,2,0),"-")</f>
        <v>-</v>
      </c>
      <c r="D9357" s="6" t="str">
        <f t="shared" si="585"/>
        <v>-</v>
      </c>
      <c r="E9357" s="6" t="str">
        <f>IFERROR(VLOOKUP(B9357,总表!A:D,3,0),"-")</f>
        <v>-</v>
      </c>
      <c r="F9357" s="6" t="str">
        <f t="shared" si="586"/>
        <v>-</v>
      </c>
      <c r="H9357" s="6" t="str">
        <f>IF(IFERROR(VLOOKUP(B9357,总表!A:D,4,0),"露易")=0," ",IFERROR(VLOOKUP(B9357,总表!A:D,4,0),"-"))</f>
        <v>-</v>
      </c>
      <c r="I9357" s="6" t="str">
        <f t="shared" si="587"/>
        <v>-</v>
      </c>
    </row>
    <row r="9358" spans="1:9">
      <c r="A9358" s="6">
        <v>9357</v>
      </c>
      <c r="B9358" s="47" t="str">
        <f t="shared" si="584"/>
        <v>0000248D</v>
      </c>
      <c r="C9358" s="47" t="str">
        <f>IFERROR(VLOOKUP(B9358,总表!A:B,2,0),"-")</f>
        <v>-</v>
      </c>
      <c r="D9358" s="6" t="str">
        <f t="shared" si="585"/>
        <v>-</v>
      </c>
      <c r="E9358" s="6" t="str">
        <f>IFERROR(VLOOKUP(B9358,总表!A:D,3,0),"-")</f>
        <v>-</v>
      </c>
      <c r="F9358" s="6" t="str">
        <f t="shared" si="586"/>
        <v>-</v>
      </c>
      <c r="H9358" s="6" t="str">
        <f>IF(IFERROR(VLOOKUP(B9358,总表!A:D,4,0),"露易")=0," ",IFERROR(VLOOKUP(B9358,总表!A:D,4,0),"-"))</f>
        <v>-</v>
      </c>
      <c r="I9358" s="6" t="str">
        <f t="shared" si="587"/>
        <v>-</v>
      </c>
    </row>
    <row r="9359" spans="1:9">
      <c r="A9359" s="6">
        <v>9358</v>
      </c>
      <c r="B9359" s="47" t="str">
        <f t="shared" si="584"/>
        <v>0000248E</v>
      </c>
      <c r="C9359" s="47" t="str">
        <f>IFERROR(VLOOKUP(B9359,总表!A:B,2,0),"-")</f>
        <v>-</v>
      </c>
      <c r="D9359" s="6" t="str">
        <f t="shared" si="585"/>
        <v>-</v>
      </c>
      <c r="E9359" s="6" t="str">
        <f>IFERROR(VLOOKUP(B9359,总表!A:D,3,0),"-")</f>
        <v>-</v>
      </c>
      <c r="F9359" s="6" t="str">
        <f t="shared" si="586"/>
        <v>-</v>
      </c>
      <c r="H9359" s="6" t="str">
        <f>IF(IFERROR(VLOOKUP(B9359,总表!A:D,4,0),"露易")=0," ",IFERROR(VLOOKUP(B9359,总表!A:D,4,0),"-"))</f>
        <v>-</v>
      </c>
      <c r="I9359" s="6" t="str">
        <f t="shared" si="587"/>
        <v>-</v>
      </c>
    </row>
    <row r="9360" spans="1:9">
      <c r="A9360" s="6">
        <v>9359</v>
      </c>
      <c r="B9360" s="47" t="str">
        <f t="shared" si="584"/>
        <v>0000248F</v>
      </c>
      <c r="C9360" s="47" t="str">
        <f>IFERROR(VLOOKUP(B9360,总表!A:B,2,0),"-")</f>
        <v>-</v>
      </c>
      <c r="D9360" s="6" t="str">
        <f t="shared" si="585"/>
        <v>-</v>
      </c>
      <c r="E9360" s="6" t="str">
        <f>IFERROR(VLOOKUP(B9360,总表!A:D,3,0),"-")</f>
        <v>-</v>
      </c>
      <c r="F9360" s="6" t="str">
        <f t="shared" si="586"/>
        <v>-</v>
      </c>
      <c r="H9360" s="6" t="str">
        <f>IF(IFERROR(VLOOKUP(B9360,总表!A:D,4,0),"露易")=0," ",IFERROR(VLOOKUP(B9360,总表!A:D,4,0),"-"))</f>
        <v>-</v>
      </c>
      <c r="I9360" s="6" t="str">
        <f t="shared" si="587"/>
        <v>-</v>
      </c>
    </row>
    <row r="9361" spans="1:9">
      <c r="A9361" s="6">
        <v>9360</v>
      </c>
      <c r="B9361" s="47" t="str">
        <f t="shared" si="584"/>
        <v>00002490</v>
      </c>
      <c r="C9361" s="47" t="str">
        <f>IFERROR(VLOOKUP(B9361,总表!A:B,2,0),"-")</f>
        <v>-</v>
      </c>
      <c r="D9361" s="6" t="str">
        <f t="shared" si="585"/>
        <v>-</v>
      </c>
      <c r="E9361" s="6" t="str">
        <f>IFERROR(VLOOKUP(B9361,总表!A:D,3,0),"-")</f>
        <v>-</v>
      </c>
      <c r="F9361" s="6" t="str">
        <f t="shared" si="586"/>
        <v>-</v>
      </c>
      <c r="H9361" s="6" t="str">
        <f>IF(IFERROR(VLOOKUP(B9361,总表!A:D,4,0),"露易")=0," ",IFERROR(VLOOKUP(B9361,总表!A:D,4,0),"-"))</f>
        <v>-</v>
      </c>
      <c r="I9361" s="6" t="str">
        <f t="shared" si="587"/>
        <v>-</v>
      </c>
    </row>
    <row r="9362" spans="1:9">
      <c r="A9362" s="6">
        <v>9361</v>
      </c>
      <c r="B9362" s="47" t="str">
        <f t="shared" si="584"/>
        <v>00002491</v>
      </c>
      <c r="C9362" s="47" t="str">
        <f>IFERROR(VLOOKUP(B9362,总表!A:B,2,0),"-")</f>
        <v>-</v>
      </c>
      <c r="D9362" s="6" t="str">
        <f t="shared" si="585"/>
        <v>-</v>
      </c>
      <c r="E9362" s="6" t="str">
        <f>IFERROR(VLOOKUP(B9362,总表!A:D,3,0),"-")</f>
        <v>-</v>
      </c>
      <c r="F9362" s="6" t="str">
        <f t="shared" si="586"/>
        <v>-</v>
      </c>
      <c r="H9362" s="6" t="str">
        <f>IF(IFERROR(VLOOKUP(B9362,总表!A:D,4,0),"露易")=0," ",IFERROR(VLOOKUP(B9362,总表!A:D,4,0),"-"))</f>
        <v>-</v>
      </c>
      <c r="I9362" s="6" t="str">
        <f t="shared" si="587"/>
        <v>-</v>
      </c>
    </row>
    <row r="9363" spans="1:9">
      <c r="A9363" s="6">
        <v>9362</v>
      </c>
      <c r="B9363" s="47" t="str">
        <f t="shared" si="584"/>
        <v>00002492</v>
      </c>
      <c r="C9363" s="47" t="str">
        <f>IFERROR(VLOOKUP(B9363,总表!A:B,2,0),"-")</f>
        <v>-</v>
      </c>
      <c r="D9363" s="6" t="str">
        <f t="shared" si="585"/>
        <v>-</v>
      </c>
      <c r="E9363" s="6" t="str">
        <f>IFERROR(VLOOKUP(B9363,总表!A:D,3,0),"-")</f>
        <v>-</v>
      </c>
      <c r="F9363" s="6" t="str">
        <f t="shared" si="586"/>
        <v>-</v>
      </c>
      <c r="H9363" s="6" t="str">
        <f>IF(IFERROR(VLOOKUP(B9363,总表!A:D,4,0),"露易")=0," ",IFERROR(VLOOKUP(B9363,总表!A:D,4,0),"-"))</f>
        <v>-</v>
      </c>
      <c r="I9363" s="6" t="str">
        <f t="shared" si="587"/>
        <v>-</v>
      </c>
    </row>
    <row r="9364" spans="1:9">
      <c r="A9364" s="6">
        <v>9363</v>
      </c>
      <c r="B9364" s="47" t="str">
        <f t="shared" si="584"/>
        <v>00002493</v>
      </c>
      <c r="C9364" s="47" t="str">
        <f>IFERROR(VLOOKUP(B9364,总表!A:B,2,0),"-")</f>
        <v>-</v>
      </c>
      <c r="D9364" s="6" t="str">
        <f t="shared" si="585"/>
        <v>-</v>
      </c>
      <c r="E9364" s="6" t="str">
        <f>IFERROR(VLOOKUP(B9364,总表!A:D,3,0),"-")</f>
        <v>-</v>
      </c>
      <c r="F9364" s="6" t="str">
        <f t="shared" si="586"/>
        <v>-</v>
      </c>
      <c r="H9364" s="6" t="str">
        <f>IF(IFERROR(VLOOKUP(B9364,总表!A:D,4,0),"露易")=0," ",IFERROR(VLOOKUP(B9364,总表!A:D,4,0),"-"))</f>
        <v>-</v>
      </c>
      <c r="I9364" s="6" t="str">
        <f t="shared" si="587"/>
        <v>-</v>
      </c>
    </row>
    <row r="9365" spans="1:9">
      <c r="A9365" s="6">
        <v>9364</v>
      </c>
      <c r="B9365" s="47" t="str">
        <f t="shared" si="584"/>
        <v>00002494</v>
      </c>
      <c r="C9365" s="47" t="str">
        <f>IFERROR(VLOOKUP(B9365,总表!A:B,2,0),"-")</f>
        <v>-</v>
      </c>
      <c r="D9365" s="6" t="str">
        <f t="shared" si="585"/>
        <v>-</v>
      </c>
      <c r="E9365" s="6" t="str">
        <f>IFERROR(VLOOKUP(B9365,总表!A:D,3,0),"-")</f>
        <v>-</v>
      </c>
      <c r="F9365" s="6" t="str">
        <f t="shared" si="586"/>
        <v>-</v>
      </c>
      <c r="H9365" s="6" t="str">
        <f>IF(IFERROR(VLOOKUP(B9365,总表!A:D,4,0),"露易")=0," ",IFERROR(VLOOKUP(B9365,总表!A:D,4,0),"-"))</f>
        <v>-</v>
      </c>
      <c r="I9365" s="6" t="str">
        <f t="shared" si="587"/>
        <v>-</v>
      </c>
    </row>
    <row r="9366" spans="1:9">
      <c r="A9366" s="6">
        <v>9365</v>
      </c>
      <c r="B9366" s="47" t="str">
        <f t="shared" si="584"/>
        <v>00002495</v>
      </c>
      <c r="C9366" s="50" t="str">
        <f>IFERROR(VLOOKUP(B9366,总表!A:B,2,0),"-")</f>
        <v>连衣套装</v>
      </c>
      <c r="D9366" s="51" t="str">
        <f t="shared" si="585"/>
        <v>连衣套装</v>
      </c>
      <c r="E9366" s="6" t="str">
        <f>IFERROR(VLOOKUP(B9366,总表!A:D,3,0),"-")</f>
        <v>啦啦队制服</v>
      </c>
      <c r="F9366" s="6" t="str">
        <f t="shared" si="586"/>
        <v>啦啦队制服</v>
      </c>
      <c r="H9366" s="6" t="str">
        <f>IF(IFERROR(VLOOKUP(B9366,总表!A:D,4,0),"露易")=0," ",IFERROR(VLOOKUP(B9366,总表!A:D,4,0),"-"))</f>
        <v>紫色</v>
      </c>
      <c r="I9366" s="6" t="str">
        <f t="shared" si="587"/>
        <v>紫色</v>
      </c>
    </row>
    <row r="9367" spans="1:9">
      <c r="A9367" s="6">
        <v>9366</v>
      </c>
      <c r="B9367" s="47" t="str">
        <f t="shared" si="584"/>
        <v>00002496</v>
      </c>
      <c r="C9367" s="50" t="str">
        <f>IFERROR(VLOOKUP(B9367,总表!A:B,2,0),"-")</f>
        <v>连衣套装</v>
      </c>
      <c r="D9367" s="51" t="str">
        <f t="shared" si="585"/>
        <v>连衣套装</v>
      </c>
      <c r="E9367" s="6" t="str">
        <f>IFERROR(VLOOKUP(B9367,总表!A:D,3,0),"-")</f>
        <v>啦啦队制服</v>
      </c>
      <c r="F9367" s="6" t="str">
        <f t="shared" si="586"/>
        <v>啦啦队制服</v>
      </c>
      <c r="H9367" s="51" t="str">
        <f>IF(IFERROR(VLOOKUP(B9367,总表!A:D,4,0),"露易")=0," ",IFERROR(VLOOKUP(B9367,总表!A:D,4,0),"-"))</f>
        <v>蓝色</v>
      </c>
      <c r="I9367" s="51" t="str">
        <f t="shared" si="587"/>
        <v>蓝色</v>
      </c>
    </row>
    <row r="9368" spans="1:9">
      <c r="A9368" s="6">
        <v>9367</v>
      </c>
      <c r="B9368" s="47" t="str">
        <f t="shared" si="584"/>
        <v>00002497</v>
      </c>
      <c r="C9368" s="50" t="str">
        <f>IFERROR(VLOOKUP(B9368,总表!A:B,2,0),"-")</f>
        <v>连衣套装</v>
      </c>
      <c r="D9368" s="51" t="str">
        <f t="shared" si="585"/>
        <v>连衣套装</v>
      </c>
      <c r="E9368" s="6" t="str">
        <f>IFERROR(VLOOKUP(B9368,总表!A:D,3,0),"-")</f>
        <v>啦啦队制服</v>
      </c>
      <c r="F9368" s="6" t="str">
        <f t="shared" si="586"/>
        <v>啦啦队制服</v>
      </c>
      <c r="H9368" s="6" t="str">
        <f>IF(IFERROR(VLOOKUP(B9368,总表!A:D,4,0),"露易")=0," ",IFERROR(VLOOKUP(B9368,总表!A:D,4,0),"-"))</f>
        <v>酒红色</v>
      </c>
      <c r="I9368" s="6" t="str">
        <f t="shared" si="587"/>
        <v>酒红色</v>
      </c>
    </row>
    <row r="9369" spans="1:9">
      <c r="A9369" s="6">
        <v>9368</v>
      </c>
      <c r="B9369" s="47" t="str">
        <f t="shared" si="584"/>
        <v>00002498</v>
      </c>
      <c r="C9369" s="50" t="str">
        <f>IFERROR(VLOOKUP(B9369,总表!A:B,2,0),"-")</f>
        <v>连衣套装</v>
      </c>
      <c r="D9369" s="51" t="str">
        <f t="shared" si="585"/>
        <v>连衣套装</v>
      </c>
      <c r="E9369" s="6" t="str">
        <f>IFERROR(VLOOKUP(B9369,总表!A:D,3,0),"-")</f>
        <v>啦啦队制服</v>
      </c>
      <c r="F9369" s="6" t="str">
        <f t="shared" si="586"/>
        <v>啦啦队制服</v>
      </c>
      <c r="H9369" s="51" t="str">
        <f>IF(IFERROR(VLOOKUP(B9369,总表!A:D,4,0),"露易")=0," ",IFERROR(VLOOKUP(B9369,总表!A:D,4,0),"-"))</f>
        <v>绿色</v>
      </c>
      <c r="I9369" s="51" t="str">
        <f t="shared" si="587"/>
        <v>绿色</v>
      </c>
    </row>
    <row r="9370" spans="1:9">
      <c r="A9370" s="6">
        <v>9369</v>
      </c>
      <c r="B9370" s="47" t="str">
        <f t="shared" si="584"/>
        <v>00002499</v>
      </c>
      <c r="C9370" s="50" t="str">
        <f>IFERROR(VLOOKUP(B9370,总表!A:B,2,0),"-")</f>
        <v>连衣套装</v>
      </c>
      <c r="D9370" s="51" t="str">
        <f t="shared" si="585"/>
        <v>连衣套装</v>
      </c>
      <c r="E9370" s="6" t="str">
        <f>IFERROR(VLOOKUP(B9370,总表!A:D,3,0),"-")</f>
        <v>啦啦队制服</v>
      </c>
      <c r="F9370" s="6" t="str">
        <f t="shared" si="586"/>
        <v>啦啦队制服</v>
      </c>
      <c r="H9370" s="6" t="str">
        <f>IF(IFERROR(VLOOKUP(B9370,总表!A:D,4,0),"露易")=0," ",IFERROR(VLOOKUP(B9370,总表!A:D,4,0),"-"))</f>
        <v>粉红</v>
      </c>
      <c r="I9370" s="6" t="str">
        <f t="shared" si="587"/>
        <v>粉红</v>
      </c>
    </row>
    <row r="9371" spans="1:9">
      <c r="A9371" s="6">
        <v>9370</v>
      </c>
      <c r="B9371" s="47" t="str">
        <f t="shared" si="584"/>
        <v>0000249A</v>
      </c>
      <c r="C9371" s="50" t="str">
        <f>IFERROR(VLOOKUP(B9371,总表!A:B,2,0),"-")</f>
        <v>连衣套装</v>
      </c>
      <c r="D9371" s="51" t="str">
        <f t="shared" si="585"/>
        <v>连衣套装</v>
      </c>
      <c r="E9371" s="6" t="str">
        <f>IFERROR(VLOOKUP(B9371,总表!A:D,3,0),"-")</f>
        <v>啦啦队制服</v>
      </c>
      <c r="F9371" s="6" t="str">
        <f t="shared" si="586"/>
        <v>啦啦队制服</v>
      </c>
      <c r="H9371" s="6" t="str">
        <f>IF(IFERROR(VLOOKUP(B9371,总表!A:D,4,0),"露易")=0," ",IFERROR(VLOOKUP(B9371,总表!A:D,4,0),"-"))</f>
        <v>浅蓝色</v>
      </c>
      <c r="I9371" s="6" t="str">
        <f t="shared" si="587"/>
        <v>浅蓝色</v>
      </c>
    </row>
    <row r="9372" spans="1:9">
      <c r="A9372" s="6">
        <v>9371</v>
      </c>
      <c r="B9372" s="47" t="str">
        <f t="shared" si="584"/>
        <v>0000249B</v>
      </c>
      <c r="C9372" s="50" t="str">
        <f>IFERROR(VLOOKUP(B9372,总表!A:B,2,0),"-")</f>
        <v>连衣套装</v>
      </c>
      <c r="D9372" s="51" t="str">
        <f t="shared" si="585"/>
        <v>连衣套装</v>
      </c>
      <c r="E9372" s="6" t="str">
        <f>IFERROR(VLOOKUP(B9372,总表!A:D,3,0),"-")</f>
        <v>啦啦队制服</v>
      </c>
      <c r="F9372" s="6" t="str">
        <f t="shared" si="586"/>
        <v>啦啦队制服</v>
      </c>
      <c r="H9372" s="6" t="str">
        <f>IF(IFERROR(VLOOKUP(B9372,总表!A:D,4,0),"露易")=0," ",IFERROR(VLOOKUP(B9372,总表!A:D,4,0),"-"))</f>
        <v>黄色</v>
      </c>
      <c r="I9372" s="6" t="str">
        <f t="shared" si="587"/>
        <v>黄色</v>
      </c>
    </row>
    <row r="9373" spans="1:9">
      <c r="A9373" s="6">
        <v>9372</v>
      </c>
      <c r="B9373" s="47" t="str">
        <f t="shared" si="584"/>
        <v>0000249C</v>
      </c>
      <c r="C9373" s="47" t="str">
        <f>IFERROR(VLOOKUP(B9373,总表!A:B,2,0),"-")</f>
        <v>上衣</v>
      </c>
      <c r="D9373" s="6" t="str">
        <f t="shared" si="585"/>
        <v>上衣</v>
      </c>
      <c r="E9373" s="6" t="str">
        <f>IFERROR(VLOOKUP(B9373,总表!A:D,3,0),"-")</f>
        <v>接力赛服</v>
      </c>
      <c r="F9373" s="6" t="str">
        <f t="shared" si="586"/>
        <v>接力赛服</v>
      </c>
      <c r="H9373" s="6" t="str">
        <f>IF(IFERROR(VLOOKUP(B9373,总表!A:D,4,0),"露易")=0," ",IFERROR(VLOOKUP(B9373,总表!A:D,4,0),"-"))</f>
        <v>浅蓝色</v>
      </c>
      <c r="I9373" s="6" t="str">
        <f t="shared" si="587"/>
        <v>浅蓝色</v>
      </c>
    </row>
    <row r="9374" spans="1:9">
      <c r="A9374" s="6">
        <v>9373</v>
      </c>
      <c r="B9374" s="47" t="str">
        <f t="shared" si="584"/>
        <v>0000249D</v>
      </c>
      <c r="C9374" s="47" t="str">
        <f>IFERROR(VLOOKUP(B9374,总表!A:B,2,0),"-")</f>
        <v>上衣</v>
      </c>
      <c r="D9374" s="6" t="str">
        <f t="shared" si="585"/>
        <v>上衣</v>
      </c>
      <c r="E9374" s="6" t="str">
        <f>IFERROR(VLOOKUP(B9374,总表!A:D,3,0),"-")</f>
        <v>接力赛服</v>
      </c>
      <c r="F9374" s="6" t="str">
        <f t="shared" si="586"/>
        <v>接力赛服</v>
      </c>
      <c r="H9374" s="6" t="str">
        <f>IF(IFERROR(VLOOKUP(B9374,总表!A:D,4,0),"露易")=0," ",IFERROR(VLOOKUP(B9374,总表!A:D,4,0),"-"))</f>
        <v>紫色</v>
      </c>
      <c r="I9374" s="6" t="str">
        <f t="shared" si="587"/>
        <v>紫色</v>
      </c>
    </row>
    <row r="9375" spans="1:9">
      <c r="A9375" s="6">
        <v>9374</v>
      </c>
      <c r="B9375" s="47" t="str">
        <f t="shared" si="584"/>
        <v>0000249E</v>
      </c>
      <c r="C9375" s="47" t="str">
        <f>IFERROR(VLOOKUP(B9375,总表!A:B,2,0),"-")</f>
        <v>上衣</v>
      </c>
      <c r="D9375" s="6" t="str">
        <f t="shared" si="585"/>
        <v>上衣</v>
      </c>
      <c r="E9375" s="6" t="str">
        <f>IFERROR(VLOOKUP(B9375,总表!A:D,3,0),"-")</f>
        <v>接力赛服</v>
      </c>
      <c r="F9375" s="6" t="str">
        <f t="shared" si="586"/>
        <v>接力赛服</v>
      </c>
      <c r="H9375" s="6" t="str">
        <f>IF(IFERROR(VLOOKUP(B9375,总表!A:D,4,0),"露易")=0," ",IFERROR(VLOOKUP(B9375,总表!A:D,4,0),"-"))</f>
        <v>黑色</v>
      </c>
      <c r="I9375" s="6" t="str">
        <f t="shared" si="587"/>
        <v>黑色</v>
      </c>
    </row>
    <row r="9376" spans="1:9">
      <c r="A9376" s="6">
        <v>9375</v>
      </c>
      <c r="B9376" s="47" t="str">
        <f t="shared" si="584"/>
        <v>0000249F</v>
      </c>
      <c r="C9376" s="47" t="str">
        <f>IFERROR(VLOOKUP(B9376,总表!A:B,2,0),"-")</f>
        <v>上衣</v>
      </c>
      <c r="D9376" s="6" t="str">
        <f t="shared" si="585"/>
        <v>上衣</v>
      </c>
      <c r="E9376" s="6" t="str">
        <f>IFERROR(VLOOKUP(B9376,总表!A:D,3,0),"-")</f>
        <v>接力赛服</v>
      </c>
      <c r="F9376" s="6" t="str">
        <f t="shared" si="586"/>
        <v>接力赛服</v>
      </c>
      <c r="H9376" s="6" t="str">
        <f>IF(IFERROR(VLOOKUP(B9376,总表!A:D,4,0),"露易")=0," ",IFERROR(VLOOKUP(B9376,总表!A:D,4,0),"-"))</f>
        <v>橘色</v>
      </c>
      <c r="I9376" s="6" t="str">
        <f t="shared" si="587"/>
        <v>橘色</v>
      </c>
    </row>
    <row r="9377" spans="1:9">
      <c r="A9377" s="6">
        <v>9376</v>
      </c>
      <c r="B9377" s="47" t="str">
        <f t="shared" si="584"/>
        <v>000024A0</v>
      </c>
      <c r="C9377" s="47" t="str">
        <f>IFERROR(VLOOKUP(B9377,总表!A:B,2,0),"-")</f>
        <v>上衣</v>
      </c>
      <c r="D9377" s="6" t="str">
        <f t="shared" si="585"/>
        <v>上衣</v>
      </c>
      <c r="E9377" s="6" t="str">
        <f>IFERROR(VLOOKUP(B9377,总表!A:D,3,0),"-")</f>
        <v>接力赛服</v>
      </c>
      <c r="F9377" s="6" t="str">
        <f t="shared" si="586"/>
        <v>接力赛服</v>
      </c>
      <c r="H9377" s="51" t="str">
        <f>IF(IFERROR(VLOOKUP(B9377,总表!A:D,4,0),"露易")=0," ",IFERROR(VLOOKUP(B9377,总表!A:D,4,0),"-"))</f>
        <v>绿色</v>
      </c>
      <c r="I9377" s="51" t="str">
        <f t="shared" si="587"/>
        <v>绿色</v>
      </c>
    </row>
    <row r="9378" spans="1:9">
      <c r="A9378" s="6">
        <v>9377</v>
      </c>
      <c r="B9378" s="47" t="str">
        <f t="shared" si="584"/>
        <v>000024A1</v>
      </c>
      <c r="C9378" s="47" t="str">
        <f>IFERROR(VLOOKUP(B9378,总表!A:B,2,0),"-")</f>
        <v>上衣</v>
      </c>
      <c r="D9378" s="6" t="str">
        <f t="shared" si="585"/>
        <v>上衣</v>
      </c>
      <c r="E9378" s="6" t="str">
        <f>IFERROR(VLOOKUP(B9378,总表!A:D,3,0),"-")</f>
        <v>接力赛服</v>
      </c>
      <c r="F9378" s="6" t="str">
        <f t="shared" si="586"/>
        <v>接力赛服</v>
      </c>
      <c r="H9378" s="51" t="str">
        <f>IF(IFERROR(VLOOKUP(B9378,总表!A:D,4,0),"露易")=0," ",IFERROR(VLOOKUP(B9378,总表!A:D,4,0),"-"))</f>
        <v>红色</v>
      </c>
      <c r="I9378" s="51" t="str">
        <f t="shared" si="587"/>
        <v>红色</v>
      </c>
    </row>
    <row r="9379" spans="1:9">
      <c r="A9379" s="6">
        <v>9378</v>
      </c>
      <c r="B9379" s="47" t="str">
        <f t="shared" si="584"/>
        <v>000024A2</v>
      </c>
      <c r="C9379" s="47" t="str">
        <f>IFERROR(VLOOKUP(B9379,总表!A:B,2,0),"-")</f>
        <v>上衣</v>
      </c>
      <c r="D9379" s="6" t="str">
        <f t="shared" si="585"/>
        <v>上衣</v>
      </c>
      <c r="E9379" s="6" t="str">
        <f>IFERROR(VLOOKUP(B9379,总表!A:D,3,0),"-")</f>
        <v>接力赛服</v>
      </c>
      <c r="F9379" s="6" t="str">
        <f t="shared" si="586"/>
        <v>接力赛服</v>
      </c>
      <c r="H9379" s="6" t="str">
        <f>IF(IFERROR(VLOOKUP(B9379,总表!A:D,4,0),"露易")=0," ",IFERROR(VLOOKUP(B9379,总表!A:D,4,0),"-"))</f>
        <v>白色</v>
      </c>
      <c r="I9379" s="6" t="str">
        <f t="shared" si="587"/>
        <v>白色</v>
      </c>
    </row>
    <row r="9380" spans="1:9">
      <c r="A9380" s="6">
        <v>9379</v>
      </c>
      <c r="B9380" s="47" t="str">
        <f t="shared" si="584"/>
        <v>000024A3</v>
      </c>
      <c r="C9380" s="47" t="str">
        <f>IFERROR(VLOOKUP(B9380,总表!A:B,2,0),"-")</f>
        <v>上衣</v>
      </c>
      <c r="D9380" s="6" t="str">
        <f t="shared" si="585"/>
        <v>上衣</v>
      </c>
      <c r="E9380" s="6" t="str">
        <f>IFERROR(VLOOKUP(B9380,总表!A:D,3,0),"-")</f>
        <v>足球队服</v>
      </c>
      <c r="F9380" s="6" t="str">
        <f t="shared" si="586"/>
        <v>足球队服</v>
      </c>
      <c r="H9380" s="6" t="str">
        <f>IF(IFERROR(VLOOKUP(B9380,总表!A:D,4,0),"露易")=0," ",IFERROR(VLOOKUP(B9380,总表!A:D,4,0),"-"))</f>
        <v>黑色</v>
      </c>
      <c r="I9380" s="6" t="str">
        <f t="shared" si="587"/>
        <v>黑色</v>
      </c>
    </row>
    <row r="9381" spans="1:9">
      <c r="A9381" s="6">
        <v>9380</v>
      </c>
      <c r="B9381" s="47" t="str">
        <f t="shared" si="584"/>
        <v>000024A4</v>
      </c>
      <c r="C9381" s="47" t="str">
        <f>IFERROR(VLOOKUP(B9381,总表!A:B,2,0),"-")</f>
        <v>上衣</v>
      </c>
      <c r="D9381" s="6" t="str">
        <f t="shared" si="585"/>
        <v>上衣</v>
      </c>
      <c r="E9381" s="6" t="str">
        <f>IFERROR(VLOOKUP(B9381,总表!A:D,3,0),"-")</f>
        <v>足球队服</v>
      </c>
      <c r="F9381" s="6" t="str">
        <f t="shared" si="586"/>
        <v>足球队服</v>
      </c>
      <c r="H9381" s="51" t="str">
        <f>IF(IFERROR(VLOOKUP(B9381,总表!A:D,4,0),"露易")=0," ",IFERROR(VLOOKUP(B9381,总表!A:D,4,0),"-"))</f>
        <v>红色</v>
      </c>
      <c r="I9381" s="51" t="str">
        <f t="shared" si="587"/>
        <v>红色</v>
      </c>
    </row>
    <row r="9382" spans="1:9">
      <c r="A9382" s="6">
        <v>9381</v>
      </c>
      <c r="B9382" s="47" t="str">
        <f t="shared" si="584"/>
        <v>000024A5</v>
      </c>
      <c r="C9382" s="47" t="str">
        <f>IFERROR(VLOOKUP(B9382,总表!A:B,2,0),"-")</f>
        <v>上衣</v>
      </c>
      <c r="D9382" s="6" t="str">
        <f t="shared" si="585"/>
        <v>上衣</v>
      </c>
      <c r="E9382" s="6" t="str">
        <f>IFERROR(VLOOKUP(B9382,总表!A:D,3,0),"-")</f>
        <v>足球队服</v>
      </c>
      <c r="F9382" s="6" t="str">
        <f t="shared" si="586"/>
        <v>足球队服</v>
      </c>
      <c r="H9382" s="51" t="str">
        <f>IF(IFERROR(VLOOKUP(B9382,总表!A:D,4,0),"露易")=0," ",IFERROR(VLOOKUP(B9382,总表!A:D,4,0),"-"))</f>
        <v>蓝色</v>
      </c>
      <c r="I9382" s="51" t="str">
        <f t="shared" si="587"/>
        <v>蓝色</v>
      </c>
    </row>
    <row r="9383" spans="1:9">
      <c r="A9383" s="6">
        <v>9382</v>
      </c>
      <c r="B9383" s="47" t="str">
        <f t="shared" si="584"/>
        <v>000024A6</v>
      </c>
      <c r="C9383" s="47" t="str">
        <f>IFERROR(VLOOKUP(B9383,总表!A:B,2,0),"-")</f>
        <v>上衣</v>
      </c>
      <c r="D9383" s="6" t="str">
        <f t="shared" si="585"/>
        <v>上衣</v>
      </c>
      <c r="E9383" s="6" t="str">
        <f>IFERROR(VLOOKUP(B9383,总表!A:D,3,0),"-")</f>
        <v>足球队服</v>
      </c>
      <c r="F9383" s="6" t="str">
        <f t="shared" si="586"/>
        <v>足球队服</v>
      </c>
      <c r="H9383" s="6" t="str">
        <f>IF(IFERROR(VLOOKUP(B9383,总表!A:D,4,0),"露易")=0," ",IFERROR(VLOOKUP(B9383,总表!A:D,4,0),"-"))</f>
        <v>浅蓝色</v>
      </c>
      <c r="I9383" s="6" t="str">
        <f t="shared" si="587"/>
        <v>浅蓝色</v>
      </c>
    </row>
    <row r="9384" spans="1:9">
      <c r="A9384" s="6">
        <v>9383</v>
      </c>
      <c r="B9384" s="47" t="str">
        <f t="shared" si="584"/>
        <v>000024A7</v>
      </c>
      <c r="C9384" s="47" t="str">
        <f>IFERROR(VLOOKUP(B9384,总表!A:B,2,0),"-")</f>
        <v>上衣</v>
      </c>
      <c r="D9384" s="6" t="str">
        <f t="shared" si="585"/>
        <v>上衣</v>
      </c>
      <c r="E9384" s="6" t="str">
        <f>IFERROR(VLOOKUP(B9384,总表!A:D,3,0),"-")</f>
        <v>足球队服</v>
      </c>
      <c r="F9384" s="6" t="str">
        <f t="shared" si="586"/>
        <v>足球队服</v>
      </c>
      <c r="H9384" s="51" t="str">
        <f>IF(IFERROR(VLOOKUP(B9384,总表!A:D,4,0),"露易")=0," ",IFERROR(VLOOKUP(B9384,总表!A:D,4,0),"-"))</f>
        <v>绿色</v>
      </c>
      <c r="I9384" s="51" t="str">
        <f t="shared" si="587"/>
        <v>绿色</v>
      </c>
    </row>
    <row r="9385" spans="1:9">
      <c r="A9385" s="6">
        <v>9384</v>
      </c>
      <c r="B9385" s="47" t="str">
        <f t="shared" si="584"/>
        <v>000024A8</v>
      </c>
      <c r="C9385" s="47" t="str">
        <f>IFERROR(VLOOKUP(B9385,总表!A:B,2,0),"-")</f>
        <v>上衣</v>
      </c>
      <c r="D9385" s="6" t="str">
        <f t="shared" si="585"/>
        <v>上衣</v>
      </c>
      <c r="E9385" s="6" t="str">
        <f>IFERROR(VLOOKUP(B9385,总表!A:D,3,0),"-")</f>
        <v>足球队服</v>
      </c>
      <c r="F9385" s="6" t="str">
        <f t="shared" si="586"/>
        <v>足球队服</v>
      </c>
      <c r="H9385" s="6" t="str">
        <f>IF(IFERROR(VLOOKUP(B9385,总表!A:D,4,0),"露易")=0," ",IFERROR(VLOOKUP(B9385,总表!A:D,4,0),"-"))</f>
        <v>橘色</v>
      </c>
      <c r="I9385" s="6" t="str">
        <f t="shared" si="587"/>
        <v>橘色</v>
      </c>
    </row>
    <row r="9386" spans="1:9">
      <c r="A9386" s="6">
        <v>9385</v>
      </c>
      <c r="B9386" s="47" t="str">
        <f t="shared" si="584"/>
        <v>000024A9</v>
      </c>
      <c r="C9386" s="47" t="str">
        <f>IFERROR(VLOOKUP(B9386,总表!A:B,2,0),"-")</f>
        <v>上衣</v>
      </c>
      <c r="D9386" s="6" t="str">
        <f t="shared" si="585"/>
        <v>上衣</v>
      </c>
      <c r="E9386" s="6" t="str">
        <f>IFERROR(VLOOKUP(B9386,总表!A:D,3,0),"-")</f>
        <v>足球队服</v>
      </c>
      <c r="F9386" s="6" t="str">
        <f t="shared" si="586"/>
        <v>足球队服</v>
      </c>
      <c r="H9386" s="6" t="str">
        <f>IF(IFERROR(VLOOKUP(B9386,总表!A:D,4,0),"露易")=0," ",IFERROR(VLOOKUP(B9386,总表!A:D,4,0),"-"))</f>
        <v>白色</v>
      </c>
      <c r="I9386" s="6" t="str">
        <f t="shared" si="587"/>
        <v>白色</v>
      </c>
    </row>
    <row r="9387" spans="1:9">
      <c r="A9387" s="6">
        <v>9386</v>
      </c>
      <c r="B9387" s="47" t="str">
        <f t="shared" si="584"/>
        <v>000024AA</v>
      </c>
      <c r="C9387" s="47" t="str">
        <f>IFERROR(VLOOKUP(B9387,总表!A:B,2,0),"-")</f>
        <v>上衣</v>
      </c>
      <c r="D9387" s="6" t="str">
        <f t="shared" si="585"/>
        <v>上衣</v>
      </c>
      <c r="E9387" s="51" t="str">
        <f>IFERROR(VLOOKUP(B9387,总表!A:D,3,0),"-")</f>
        <v>单车运动服</v>
      </c>
      <c r="F9387" s="51" t="str">
        <f t="shared" si="586"/>
        <v>单车运动服</v>
      </c>
      <c r="H9387" s="6" t="str">
        <f>IF(IFERROR(VLOOKUP(B9387,总表!A:D,4,0),"露易")=0," ",IFERROR(VLOOKUP(B9387,总表!A:D,4,0),"-"))</f>
        <v>黑色×蓝色</v>
      </c>
      <c r="I9387" s="6" t="str">
        <f t="shared" si="587"/>
        <v>黑色×蓝色</v>
      </c>
    </row>
    <row r="9388" spans="1:9">
      <c r="A9388" s="6">
        <v>9387</v>
      </c>
      <c r="B9388" s="47" t="str">
        <f t="shared" si="584"/>
        <v>000024AB</v>
      </c>
      <c r="C9388" s="47" t="str">
        <f>IFERROR(VLOOKUP(B9388,总表!A:B,2,0),"-")</f>
        <v>上衣</v>
      </c>
      <c r="D9388" s="6" t="str">
        <f t="shared" si="585"/>
        <v>上衣</v>
      </c>
      <c r="E9388" s="51" t="str">
        <f>IFERROR(VLOOKUP(B9388,总表!A:D,3,0),"-")</f>
        <v>单车运动服</v>
      </c>
      <c r="F9388" s="51" t="str">
        <f t="shared" si="586"/>
        <v>单车运动服</v>
      </c>
      <c r="H9388" s="6" t="str">
        <f>IF(IFERROR(VLOOKUP(B9388,总表!A:D,4,0),"露易")=0," ",IFERROR(VLOOKUP(B9388,总表!A:D,4,0),"-"))</f>
        <v>黑色×红色</v>
      </c>
      <c r="I9388" s="6" t="str">
        <f t="shared" si="587"/>
        <v>黑色×红色</v>
      </c>
    </row>
    <row r="9389" spans="1:9">
      <c r="A9389" s="6">
        <v>9388</v>
      </c>
      <c r="B9389" s="47" t="str">
        <f t="shared" si="584"/>
        <v>000024AC</v>
      </c>
      <c r="C9389" s="47" t="str">
        <f>IFERROR(VLOOKUP(B9389,总表!A:B,2,0),"-")</f>
        <v>上衣</v>
      </c>
      <c r="D9389" s="6" t="str">
        <f t="shared" si="585"/>
        <v>上衣</v>
      </c>
      <c r="E9389" s="51" t="str">
        <f>IFERROR(VLOOKUP(B9389,总表!A:D,3,0),"-")</f>
        <v>单车运动服</v>
      </c>
      <c r="F9389" s="51" t="str">
        <f t="shared" si="586"/>
        <v>单车运动服</v>
      </c>
      <c r="H9389" s="6" t="str">
        <f>IF(IFERROR(VLOOKUP(B9389,总表!A:D,4,0),"露易")=0," ",IFERROR(VLOOKUP(B9389,总表!A:D,4,0),"-"))</f>
        <v>黄色×黑色</v>
      </c>
      <c r="I9389" s="6" t="str">
        <f t="shared" si="587"/>
        <v>黄色×黑色</v>
      </c>
    </row>
    <row r="9390" spans="1:9">
      <c r="A9390" s="6">
        <v>9389</v>
      </c>
      <c r="B9390" s="47" t="str">
        <f t="shared" si="584"/>
        <v>000024AD</v>
      </c>
      <c r="C9390" s="47" t="str">
        <f>IFERROR(VLOOKUP(B9390,总表!A:B,2,0),"-")</f>
        <v>上衣</v>
      </c>
      <c r="D9390" s="6" t="str">
        <f t="shared" si="585"/>
        <v>上衣</v>
      </c>
      <c r="E9390" s="51" t="str">
        <f>IFERROR(VLOOKUP(B9390,总表!A:D,3,0),"-")</f>
        <v>单车运动服</v>
      </c>
      <c r="F9390" s="51" t="str">
        <f t="shared" si="586"/>
        <v>单车运动服</v>
      </c>
      <c r="H9390" s="51" t="str">
        <f>IF(IFERROR(VLOOKUP(B9390,总表!A:D,4,0),"露易")=0," ",IFERROR(VLOOKUP(B9390,总表!A:D,4,0),"-"))</f>
        <v>红色×绿色</v>
      </c>
      <c r="I9390" s="51" t="str">
        <f t="shared" si="587"/>
        <v>红色×绿色</v>
      </c>
    </row>
    <row r="9391" spans="1:9">
      <c r="A9391" s="6">
        <v>9390</v>
      </c>
      <c r="B9391" s="47" t="str">
        <f t="shared" si="584"/>
        <v>000024AE</v>
      </c>
      <c r="C9391" s="47" t="str">
        <f>IFERROR(VLOOKUP(B9391,总表!A:B,2,0),"-")</f>
        <v>上衣</v>
      </c>
      <c r="D9391" s="6" t="str">
        <f t="shared" si="585"/>
        <v>上衣</v>
      </c>
      <c r="E9391" s="51" t="str">
        <f>IFERROR(VLOOKUP(B9391,总表!A:D,3,0),"-")</f>
        <v>单车运动服</v>
      </c>
      <c r="F9391" s="51" t="str">
        <f t="shared" si="586"/>
        <v>单车运动服</v>
      </c>
      <c r="H9391" s="51" t="str">
        <f>IF(IFERROR(VLOOKUP(B9391,总表!A:D,4,0),"露易")=0," ",IFERROR(VLOOKUP(B9391,总表!A:D,4,0),"-"))</f>
        <v>红色×橘色</v>
      </c>
      <c r="I9391" s="51" t="str">
        <f t="shared" si="587"/>
        <v>红色×橘色</v>
      </c>
    </row>
    <row r="9392" spans="1:9">
      <c r="A9392" s="6">
        <v>9391</v>
      </c>
      <c r="B9392" s="47" t="str">
        <f t="shared" si="584"/>
        <v>000024AF</v>
      </c>
      <c r="C9392" s="47" t="str">
        <f>IFERROR(VLOOKUP(B9392,总表!A:B,2,0),"-")</f>
        <v>上衣</v>
      </c>
      <c r="D9392" s="6" t="str">
        <f t="shared" si="585"/>
        <v>上衣</v>
      </c>
      <c r="E9392" s="51" t="str">
        <f>IFERROR(VLOOKUP(B9392,总表!A:D,3,0),"-")</f>
        <v>单车运动服</v>
      </c>
      <c r="F9392" s="51" t="str">
        <f t="shared" si="586"/>
        <v>单车运动服</v>
      </c>
      <c r="H9392" s="6" t="str">
        <f>IF(IFERROR(VLOOKUP(B9392,总表!A:D,4,0),"露易")=0," ",IFERROR(VLOOKUP(B9392,总表!A:D,4,0),"-"))</f>
        <v>莱姆绿×浅蓝色</v>
      </c>
      <c r="I9392" s="6" t="str">
        <f t="shared" si="587"/>
        <v>莱姆绿×浅蓝色</v>
      </c>
    </row>
    <row r="9393" spans="1:9">
      <c r="A9393" s="6">
        <v>9392</v>
      </c>
      <c r="B9393" s="47" t="str">
        <f t="shared" si="584"/>
        <v>000024B0</v>
      </c>
      <c r="C9393" s="47" t="str">
        <f>IFERROR(VLOOKUP(B9393,总表!A:B,2,0),"-")</f>
        <v>上衣</v>
      </c>
      <c r="D9393" s="6" t="str">
        <f t="shared" si="585"/>
        <v>上衣</v>
      </c>
      <c r="E9393" s="51" t="str">
        <f>IFERROR(VLOOKUP(B9393,总表!A:D,3,0),"-")</f>
        <v>单车运动服</v>
      </c>
      <c r="F9393" s="51" t="str">
        <f t="shared" si="586"/>
        <v>单车运动服</v>
      </c>
      <c r="H9393" s="6" t="str">
        <f>IF(IFERROR(VLOOKUP(B9393,总表!A:D,4,0),"露易")=0," ",IFERROR(VLOOKUP(B9393,总表!A:D,4,0),"-"))</f>
        <v>紫色×粉红色</v>
      </c>
      <c r="I9393" s="6" t="str">
        <f t="shared" si="587"/>
        <v>紫色×粉红色</v>
      </c>
    </row>
    <row r="9394" spans="1:9">
      <c r="A9394" s="6">
        <v>9393</v>
      </c>
      <c r="B9394" s="47" t="str">
        <f t="shared" si="584"/>
        <v>000024B1</v>
      </c>
      <c r="C9394" s="47" t="str">
        <f>IFERROR(VLOOKUP(B9394,总表!A:B,2,0),"-")</f>
        <v>上衣</v>
      </c>
      <c r="D9394" s="6" t="str">
        <f t="shared" si="585"/>
        <v>上衣</v>
      </c>
      <c r="E9394" s="6" t="str">
        <f>IFERROR(VLOOKUP(B9394,总表!A:D,3,0),"-")</f>
        <v>棒球衬衫</v>
      </c>
      <c r="F9394" s="6" t="str">
        <f t="shared" si="586"/>
        <v>棒球衬衫</v>
      </c>
      <c r="H9394" s="51" t="str">
        <f>IF(IFERROR(VLOOKUP(B9394,总表!A:D,4,0),"露易")=0," ",IFERROR(VLOOKUP(B9394,总表!A:D,4,0),"-"))</f>
        <v>红色</v>
      </c>
      <c r="I9394" s="51" t="str">
        <f t="shared" si="587"/>
        <v>红色</v>
      </c>
    </row>
    <row r="9395" spans="1:9">
      <c r="A9395" s="6">
        <v>9394</v>
      </c>
      <c r="B9395" s="47" t="str">
        <f t="shared" si="584"/>
        <v>000024B2</v>
      </c>
      <c r="C9395" s="47" t="str">
        <f>IFERROR(VLOOKUP(B9395,总表!A:B,2,0),"-")</f>
        <v>上衣</v>
      </c>
      <c r="D9395" s="6" t="str">
        <f t="shared" si="585"/>
        <v>上衣</v>
      </c>
      <c r="E9395" s="6" t="str">
        <f>IFERROR(VLOOKUP(B9395,总表!A:D,3,0),"-")</f>
        <v>棒球衬衫</v>
      </c>
      <c r="F9395" s="6" t="str">
        <f t="shared" si="586"/>
        <v>棒球衬衫</v>
      </c>
      <c r="H9395" s="6" t="str">
        <f>IF(IFERROR(VLOOKUP(B9395,总表!A:D,4,0),"露易")=0," ",IFERROR(VLOOKUP(B9395,总表!A:D,4,0),"-"))</f>
        <v>灰色</v>
      </c>
      <c r="I9395" s="6" t="str">
        <f t="shared" si="587"/>
        <v>灰色</v>
      </c>
    </row>
    <row r="9396" spans="1:9">
      <c r="A9396" s="6">
        <v>9395</v>
      </c>
      <c r="B9396" s="47" t="str">
        <f t="shared" si="584"/>
        <v>000024B3</v>
      </c>
      <c r="C9396" s="47" t="str">
        <f>IFERROR(VLOOKUP(B9396,总表!A:B,2,0),"-")</f>
        <v>上衣</v>
      </c>
      <c r="D9396" s="6" t="str">
        <f t="shared" si="585"/>
        <v>上衣</v>
      </c>
      <c r="E9396" s="6" t="str">
        <f>IFERROR(VLOOKUP(B9396,总表!A:D,3,0),"-")</f>
        <v>棒球衬衫</v>
      </c>
      <c r="F9396" s="6" t="str">
        <f t="shared" si="586"/>
        <v>棒球衬衫</v>
      </c>
      <c r="H9396" s="6" t="str">
        <f>IF(IFERROR(VLOOKUP(B9396,总表!A:D,4,0),"露易")=0," ",IFERROR(VLOOKUP(B9396,总表!A:D,4,0),"-"))</f>
        <v>黑色</v>
      </c>
      <c r="I9396" s="6" t="str">
        <f t="shared" si="587"/>
        <v>黑色</v>
      </c>
    </row>
    <row r="9397" spans="1:9">
      <c r="A9397" s="6">
        <v>9396</v>
      </c>
      <c r="B9397" s="47" t="str">
        <f t="shared" si="584"/>
        <v>000024B4</v>
      </c>
      <c r="C9397" s="47" t="str">
        <f>IFERROR(VLOOKUP(B9397,总表!A:B,2,0),"-")</f>
        <v>上衣</v>
      </c>
      <c r="D9397" s="6" t="str">
        <f t="shared" si="585"/>
        <v>上衣</v>
      </c>
      <c r="E9397" s="6" t="str">
        <f>IFERROR(VLOOKUP(B9397,总表!A:D,3,0),"-")</f>
        <v>棒球衬衫</v>
      </c>
      <c r="F9397" s="6" t="str">
        <f t="shared" si="586"/>
        <v>棒球衬衫</v>
      </c>
      <c r="H9397" s="6" t="str">
        <f>IF(IFERROR(VLOOKUP(B9397,总表!A:D,4,0),"露易")=0," ",IFERROR(VLOOKUP(B9397,总表!A:D,4,0),"-"))</f>
        <v>白色</v>
      </c>
      <c r="I9397" s="6" t="str">
        <f t="shared" si="587"/>
        <v>白色</v>
      </c>
    </row>
    <row r="9398" spans="1:9">
      <c r="A9398" s="6">
        <v>9397</v>
      </c>
      <c r="B9398" s="47" t="str">
        <f t="shared" si="584"/>
        <v>000024B5</v>
      </c>
      <c r="C9398" s="47" t="str">
        <f>IFERROR(VLOOKUP(B9398,总表!A:B,2,0),"-")</f>
        <v>上衣</v>
      </c>
      <c r="D9398" s="6" t="str">
        <f t="shared" si="585"/>
        <v>上衣</v>
      </c>
      <c r="E9398" s="6" t="str">
        <f>IFERROR(VLOOKUP(B9398,总表!A:D,3,0),"-")</f>
        <v>棒球衬衫</v>
      </c>
      <c r="F9398" s="6" t="str">
        <f t="shared" si="586"/>
        <v>棒球衬衫</v>
      </c>
      <c r="H9398" s="6" t="str">
        <f>IF(IFERROR(VLOOKUP(B9398,总表!A:D,4,0),"露易")=0," ",IFERROR(VLOOKUP(B9398,总表!A:D,4,0),"-"))</f>
        <v>黄色</v>
      </c>
      <c r="I9398" s="6" t="str">
        <f t="shared" si="587"/>
        <v>黄色</v>
      </c>
    </row>
    <row r="9399" spans="1:9">
      <c r="A9399" s="6">
        <v>9398</v>
      </c>
      <c r="B9399" s="47" t="str">
        <f t="shared" si="584"/>
        <v>000024B6</v>
      </c>
      <c r="C9399" s="47" t="str">
        <f>IFERROR(VLOOKUP(B9399,总表!A:B,2,0),"-")</f>
        <v>上衣</v>
      </c>
      <c r="D9399" s="6" t="str">
        <f t="shared" si="585"/>
        <v>上衣</v>
      </c>
      <c r="E9399" s="6" t="str">
        <f>IFERROR(VLOOKUP(B9399,总表!A:D,3,0),"-")</f>
        <v>美式足球衬衫</v>
      </c>
      <c r="F9399" s="6" t="str">
        <f t="shared" si="586"/>
        <v>美式足球衬衫</v>
      </c>
      <c r="H9399" s="6" t="str">
        <f>IF(IFERROR(VLOOKUP(B9399,总表!A:D,4,0),"露易")=0," ",IFERROR(VLOOKUP(B9399,总表!A:D,4,0),"-"))</f>
        <v>白色</v>
      </c>
      <c r="I9399" s="6" t="str">
        <f t="shared" si="587"/>
        <v>白色</v>
      </c>
    </row>
    <row r="9400" spans="1:9">
      <c r="A9400" s="6">
        <v>9399</v>
      </c>
      <c r="B9400" s="47" t="str">
        <f t="shared" si="584"/>
        <v>000024B7</v>
      </c>
      <c r="C9400" s="47" t="str">
        <f>IFERROR(VLOOKUP(B9400,总表!A:B,2,0),"-")</f>
        <v>上衣</v>
      </c>
      <c r="D9400" s="6" t="str">
        <f t="shared" si="585"/>
        <v>上衣</v>
      </c>
      <c r="E9400" s="6" t="str">
        <f>IFERROR(VLOOKUP(B9400,总表!A:D,3,0),"-")</f>
        <v>美式足球衬衫</v>
      </c>
      <c r="F9400" s="6" t="str">
        <f t="shared" si="586"/>
        <v>美式足球衬衫</v>
      </c>
      <c r="H9400" s="6" t="str">
        <f>IF(IFERROR(VLOOKUP(B9400,总表!A:D,4,0),"露易")=0," ",IFERROR(VLOOKUP(B9400,总表!A:D,4,0),"-"))</f>
        <v>黄色</v>
      </c>
      <c r="I9400" s="6" t="str">
        <f t="shared" si="587"/>
        <v>黄色</v>
      </c>
    </row>
    <row r="9401" spans="1:9">
      <c r="A9401" s="6">
        <v>9400</v>
      </c>
      <c r="B9401" s="47" t="str">
        <f t="shared" si="584"/>
        <v>000024B8</v>
      </c>
      <c r="C9401" s="47" t="str">
        <f>IFERROR(VLOOKUP(B9401,总表!A:B,2,0),"-")</f>
        <v>上衣</v>
      </c>
      <c r="D9401" s="6" t="str">
        <f t="shared" si="585"/>
        <v>上衣</v>
      </c>
      <c r="E9401" s="6" t="str">
        <f>IFERROR(VLOOKUP(B9401,总表!A:D,3,0),"-")</f>
        <v>美式足球衬衫</v>
      </c>
      <c r="F9401" s="6" t="str">
        <f t="shared" si="586"/>
        <v>美式足球衬衫</v>
      </c>
      <c r="H9401" s="6" t="str">
        <f>IF(IFERROR(VLOOKUP(B9401,总表!A:D,4,0),"露易")=0," ",IFERROR(VLOOKUP(B9401,总表!A:D,4,0),"-"))</f>
        <v>酒红色</v>
      </c>
      <c r="I9401" s="6" t="str">
        <f t="shared" si="587"/>
        <v>酒红色</v>
      </c>
    </row>
    <row r="9402" spans="1:9">
      <c r="A9402" s="6">
        <v>9401</v>
      </c>
      <c r="B9402" s="47" t="str">
        <f t="shared" si="584"/>
        <v>000024B9</v>
      </c>
      <c r="C9402" s="47" t="str">
        <f>IFERROR(VLOOKUP(B9402,总表!A:B,2,0),"-")</f>
        <v>上衣</v>
      </c>
      <c r="D9402" s="6" t="str">
        <f t="shared" si="585"/>
        <v>上衣</v>
      </c>
      <c r="E9402" s="6" t="str">
        <f>IFERROR(VLOOKUP(B9402,总表!A:D,3,0),"-")</f>
        <v>美式足球衬衫</v>
      </c>
      <c r="F9402" s="6" t="str">
        <f t="shared" si="586"/>
        <v>美式足球衬衫</v>
      </c>
      <c r="H9402" s="51" t="str">
        <f>IF(IFERROR(VLOOKUP(B9402,总表!A:D,4,0),"露易")=0," ",IFERROR(VLOOKUP(B9402,总表!A:D,4,0),"-"))</f>
        <v>蓝色</v>
      </c>
      <c r="I9402" s="51" t="str">
        <f t="shared" si="587"/>
        <v>蓝色</v>
      </c>
    </row>
    <row r="9403" spans="1:9">
      <c r="A9403" s="6">
        <v>9402</v>
      </c>
      <c r="B9403" s="47" t="str">
        <f t="shared" si="584"/>
        <v>000024BA</v>
      </c>
      <c r="C9403" s="47" t="str">
        <f>IFERROR(VLOOKUP(B9403,总表!A:B,2,0),"-")</f>
        <v>上衣</v>
      </c>
      <c r="D9403" s="6" t="str">
        <f t="shared" si="585"/>
        <v>上衣</v>
      </c>
      <c r="E9403" s="6" t="str">
        <f>IFERROR(VLOOKUP(B9403,总表!A:D,3,0),"-")</f>
        <v>美式足球衬衫</v>
      </c>
      <c r="F9403" s="6" t="str">
        <f t="shared" si="586"/>
        <v>美式足球衬衫</v>
      </c>
      <c r="H9403" s="51" t="str">
        <f>IF(IFERROR(VLOOKUP(B9403,总表!A:D,4,0),"露易")=0," ",IFERROR(VLOOKUP(B9403,总表!A:D,4,0),"-"))</f>
        <v>绿松石色</v>
      </c>
      <c r="I9403" s="51" t="str">
        <f t="shared" si="587"/>
        <v>绿松石色</v>
      </c>
    </row>
    <row r="9404" spans="1:9">
      <c r="A9404" s="6">
        <v>9403</v>
      </c>
      <c r="B9404" s="47" t="str">
        <f t="shared" si="584"/>
        <v>000024BB</v>
      </c>
      <c r="C9404" s="47" t="str">
        <f>IFERROR(VLOOKUP(B9404,总表!A:B,2,0),"-")</f>
        <v>上衣</v>
      </c>
      <c r="D9404" s="6" t="str">
        <f t="shared" si="585"/>
        <v>上衣</v>
      </c>
      <c r="E9404" s="6" t="str">
        <f>IFERROR(VLOOKUP(B9404,总表!A:D,3,0),"-")</f>
        <v>美式足球衬衫</v>
      </c>
      <c r="F9404" s="6" t="str">
        <f t="shared" si="586"/>
        <v>美式足球衬衫</v>
      </c>
      <c r="H9404" s="51" t="str">
        <f>IF(IFERROR(VLOOKUP(B9404,总表!A:D,4,0),"露易")=0," ",IFERROR(VLOOKUP(B9404,总表!A:D,4,0),"-"))</f>
        <v>红色</v>
      </c>
      <c r="I9404" s="51" t="str">
        <f t="shared" si="587"/>
        <v>红色</v>
      </c>
    </row>
    <row r="9405" spans="1:9">
      <c r="A9405" s="6">
        <v>9404</v>
      </c>
      <c r="B9405" s="47" t="str">
        <f t="shared" si="584"/>
        <v>000024BC</v>
      </c>
      <c r="C9405" s="47" t="str">
        <f>IFERROR(VLOOKUP(B9405,总表!A:B,2,0),"-")</f>
        <v>上衣</v>
      </c>
      <c r="D9405" s="6" t="str">
        <f t="shared" si="585"/>
        <v>上衣</v>
      </c>
      <c r="E9405" s="6" t="str">
        <f>IFERROR(VLOOKUP(B9405,总表!A:D,3,0),"-")</f>
        <v>美式足球衬衫</v>
      </c>
      <c r="F9405" s="6" t="str">
        <f t="shared" si="586"/>
        <v>美式足球衬衫</v>
      </c>
      <c r="H9405" s="6" t="str">
        <f>IF(IFERROR(VLOOKUP(B9405,总表!A:D,4,0),"露易")=0," ",IFERROR(VLOOKUP(B9405,总表!A:D,4,0),"-"))</f>
        <v>黑色</v>
      </c>
      <c r="I9405" s="6" t="str">
        <f t="shared" si="587"/>
        <v>黑色</v>
      </c>
    </row>
    <row r="9406" spans="1:9">
      <c r="A9406" s="6">
        <v>9405</v>
      </c>
      <c r="B9406" s="47" t="str">
        <f t="shared" si="584"/>
        <v>000024BD</v>
      </c>
      <c r="C9406" s="50" t="str">
        <f>IFERROR(VLOOKUP(B9406,总表!A:B,2,0),"-")</f>
        <v>连衣套装</v>
      </c>
      <c r="D9406" s="51" t="str">
        <f t="shared" si="585"/>
        <v>连衣套装</v>
      </c>
      <c r="E9406" s="6" t="str">
        <f>IFERROR(VLOOKUP(B9406,总表!A:D,3,0),"-")</f>
        <v>冰球制服</v>
      </c>
      <c r="F9406" s="6" t="str">
        <f t="shared" si="586"/>
        <v>冰球制服</v>
      </c>
      <c r="H9406" s="6" t="str">
        <f>IF(IFERROR(VLOOKUP(B9406,总表!A:D,4,0),"露易")=0," ",IFERROR(VLOOKUP(B9406,总表!A:D,4,0),"-"))</f>
        <v>白色×蓝色</v>
      </c>
      <c r="I9406" s="6" t="str">
        <f t="shared" si="587"/>
        <v>白色×蓝色</v>
      </c>
    </row>
    <row r="9407" spans="1:9">
      <c r="A9407" s="6">
        <v>9406</v>
      </c>
      <c r="B9407" s="47" t="str">
        <f t="shared" si="584"/>
        <v>000024BE</v>
      </c>
      <c r="C9407" s="50" t="str">
        <f>IFERROR(VLOOKUP(B9407,总表!A:B,2,0),"-")</f>
        <v>连衣套装</v>
      </c>
      <c r="D9407" s="51" t="str">
        <f t="shared" si="585"/>
        <v>连衣套装</v>
      </c>
      <c r="E9407" s="6" t="str">
        <f>IFERROR(VLOOKUP(B9407,总表!A:D,3,0),"-")</f>
        <v>冰球制服</v>
      </c>
      <c r="F9407" s="6" t="str">
        <f t="shared" si="586"/>
        <v>冰球制服</v>
      </c>
      <c r="H9407" s="6" t="str">
        <f>IF(IFERROR(VLOOKUP(B9407,总表!A:D,4,0),"露易")=0," ",IFERROR(VLOOKUP(B9407,总表!A:D,4,0),"-"))</f>
        <v>酒红色</v>
      </c>
      <c r="I9407" s="6" t="str">
        <f t="shared" si="587"/>
        <v>酒红色</v>
      </c>
    </row>
    <row r="9408" spans="1:9">
      <c r="A9408" s="6">
        <v>9407</v>
      </c>
      <c r="B9408" s="47" t="str">
        <f t="shared" si="584"/>
        <v>000024BF</v>
      </c>
      <c r="C9408" s="50" t="str">
        <f>IFERROR(VLOOKUP(B9408,总表!A:B,2,0),"-")</f>
        <v>连衣套装</v>
      </c>
      <c r="D9408" s="51" t="str">
        <f t="shared" si="585"/>
        <v>连衣套装</v>
      </c>
      <c r="E9408" s="6" t="str">
        <f>IFERROR(VLOOKUP(B9408,总表!A:D,3,0),"-")</f>
        <v>冰球制服</v>
      </c>
      <c r="F9408" s="6" t="str">
        <f t="shared" si="586"/>
        <v>冰球制服</v>
      </c>
      <c r="H9408" s="51" t="str">
        <f>IF(IFERROR(VLOOKUP(B9408,总表!A:D,4,0),"露易")=0," ",IFERROR(VLOOKUP(B9408,总表!A:D,4,0),"-"))</f>
        <v>蓝色</v>
      </c>
      <c r="I9408" s="51" t="str">
        <f t="shared" si="587"/>
        <v>蓝色</v>
      </c>
    </row>
    <row r="9409" spans="1:9">
      <c r="A9409" s="6">
        <v>9408</v>
      </c>
      <c r="B9409" s="47" t="str">
        <f t="shared" si="584"/>
        <v>000024C0</v>
      </c>
      <c r="C9409" s="50" t="str">
        <f>IFERROR(VLOOKUP(B9409,总表!A:B,2,0),"-")</f>
        <v>连衣套装</v>
      </c>
      <c r="D9409" s="51" t="str">
        <f t="shared" si="585"/>
        <v>连衣套装</v>
      </c>
      <c r="E9409" s="6" t="str">
        <f>IFERROR(VLOOKUP(B9409,总表!A:D,3,0),"-")</f>
        <v>冰球制服</v>
      </c>
      <c r="F9409" s="6" t="str">
        <f t="shared" si="586"/>
        <v>冰球制服</v>
      </c>
      <c r="H9409" s="51" t="str">
        <f>IF(IFERROR(VLOOKUP(B9409,总表!A:D,4,0),"露易")=0," ",IFERROR(VLOOKUP(B9409,总表!A:D,4,0),"-"))</f>
        <v>绿色</v>
      </c>
      <c r="I9409" s="51" t="str">
        <f t="shared" si="587"/>
        <v>绿色</v>
      </c>
    </row>
    <row r="9410" spans="1:9">
      <c r="A9410" s="6">
        <v>9409</v>
      </c>
      <c r="B9410" s="47" t="str">
        <f t="shared" ref="B9410:B9473" si="588">DEC2HEX(ROW(A9409),8)</f>
        <v>000024C1</v>
      </c>
      <c r="C9410" s="50" t="str">
        <f>IFERROR(VLOOKUP(B9410,总表!A:B,2,0),"-")</f>
        <v>连衣套装</v>
      </c>
      <c r="D9410" s="51" t="str">
        <f t="shared" ref="D9410:D9473" si="589">C9410</f>
        <v>连衣套装</v>
      </c>
      <c r="E9410" s="6" t="str">
        <f>IFERROR(VLOOKUP(B9410,总表!A:D,3,0),"-")</f>
        <v>冰球制服</v>
      </c>
      <c r="F9410" s="6" t="str">
        <f t="shared" ref="F9410:F9473" si="590">E9410</f>
        <v>冰球制服</v>
      </c>
      <c r="H9410" s="6" t="str">
        <f>IF(IFERROR(VLOOKUP(B9410,总表!A:D,4,0),"露易")=0," ",IFERROR(VLOOKUP(B9410,总表!A:D,4,0),"-"))</f>
        <v>橘色</v>
      </c>
      <c r="I9410" s="6" t="str">
        <f t="shared" ref="I9410:I9473" si="591">H9410</f>
        <v>橘色</v>
      </c>
    </row>
    <row r="9411" spans="1:9">
      <c r="A9411" s="6">
        <v>9410</v>
      </c>
      <c r="B9411" s="47" t="str">
        <f t="shared" si="588"/>
        <v>000024C2</v>
      </c>
      <c r="C9411" s="50" t="str">
        <f>IFERROR(VLOOKUP(B9411,总表!A:B,2,0),"-")</f>
        <v>连衣套装</v>
      </c>
      <c r="D9411" s="51" t="str">
        <f t="shared" si="589"/>
        <v>连衣套装</v>
      </c>
      <c r="E9411" s="6" t="str">
        <f>IFERROR(VLOOKUP(B9411,总表!A:D,3,0),"-")</f>
        <v>冰球制服</v>
      </c>
      <c r="F9411" s="6" t="str">
        <f t="shared" si="590"/>
        <v>冰球制服</v>
      </c>
      <c r="H9411" s="6" t="str">
        <f>IF(IFERROR(VLOOKUP(B9411,总表!A:D,4,0),"露易")=0," ",IFERROR(VLOOKUP(B9411,总表!A:D,4,0),"-"))</f>
        <v>浅蓝色</v>
      </c>
      <c r="I9411" s="6" t="str">
        <f t="shared" si="591"/>
        <v>浅蓝色</v>
      </c>
    </row>
    <row r="9412" spans="1:9">
      <c r="A9412" s="6">
        <v>9411</v>
      </c>
      <c r="B9412" s="47" t="str">
        <f t="shared" si="588"/>
        <v>000024C3</v>
      </c>
      <c r="C9412" s="50" t="str">
        <f>IFERROR(VLOOKUP(B9412,总表!A:B,2,0),"-")</f>
        <v>连衣套装</v>
      </c>
      <c r="D9412" s="51" t="str">
        <f t="shared" si="589"/>
        <v>连衣套装</v>
      </c>
      <c r="E9412" s="6" t="str">
        <f>IFERROR(VLOOKUP(B9412,总表!A:D,3,0),"-")</f>
        <v>冰球制服</v>
      </c>
      <c r="F9412" s="6" t="str">
        <f t="shared" si="590"/>
        <v>冰球制服</v>
      </c>
      <c r="H9412" s="6" t="str">
        <f>IF(IFERROR(VLOOKUP(B9412,总表!A:D,4,0),"露易")=0," ",IFERROR(VLOOKUP(B9412,总表!A:D,4,0),"-"))</f>
        <v>灰色</v>
      </c>
      <c r="I9412" s="6" t="str">
        <f t="shared" si="591"/>
        <v>灰色</v>
      </c>
    </row>
    <row r="9413" spans="1:9">
      <c r="A9413" s="6">
        <v>9412</v>
      </c>
      <c r="B9413" s="47" t="str">
        <f t="shared" si="588"/>
        <v>000024C4</v>
      </c>
      <c r="C9413" s="50" t="str">
        <f>IFERROR(VLOOKUP(B9413,总表!A:B,2,0),"-")</f>
        <v>连衣套装</v>
      </c>
      <c r="D9413" s="51" t="str">
        <f t="shared" si="589"/>
        <v>连衣套装</v>
      </c>
      <c r="E9413" s="6" t="str">
        <f>IFERROR(VLOOKUP(B9413,总表!A:D,3,0),"-")</f>
        <v>芭蕾舞衣</v>
      </c>
      <c r="F9413" s="6" t="str">
        <f t="shared" si="590"/>
        <v>芭蕾舞衣</v>
      </c>
      <c r="H9413" s="6" t="str">
        <f>IF(IFERROR(VLOOKUP(B9413,总表!A:D,4,0),"露易")=0," ",IFERROR(VLOOKUP(B9413,总表!A:D,4,0),"-"))</f>
        <v>薄荷绿</v>
      </c>
      <c r="I9413" s="6" t="str">
        <f t="shared" si="591"/>
        <v>薄荷绿</v>
      </c>
    </row>
    <row r="9414" spans="1:9">
      <c r="A9414" s="6">
        <v>9413</v>
      </c>
      <c r="B9414" s="47" t="str">
        <f t="shared" si="588"/>
        <v>000024C5</v>
      </c>
      <c r="C9414" s="50" t="str">
        <f>IFERROR(VLOOKUP(B9414,总表!A:B,2,0),"-")</f>
        <v>连衣套装</v>
      </c>
      <c r="D9414" s="51" t="str">
        <f t="shared" si="589"/>
        <v>连衣套装</v>
      </c>
      <c r="E9414" s="6" t="str">
        <f>IFERROR(VLOOKUP(B9414,总表!A:D,3,0),"-")</f>
        <v>芭蕾舞衣</v>
      </c>
      <c r="F9414" s="6" t="str">
        <f t="shared" si="590"/>
        <v>芭蕾舞衣</v>
      </c>
      <c r="H9414" s="51" t="str">
        <f>IF(IFERROR(VLOOKUP(B9414,总表!A:D,4,0),"露易")=0," ",IFERROR(VLOOKUP(B9414,总表!A:D,4,0),"-"))</f>
        <v>蓝色</v>
      </c>
      <c r="I9414" s="51" t="str">
        <f t="shared" si="591"/>
        <v>蓝色</v>
      </c>
    </row>
    <row r="9415" spans="1:9">
      <c r="A9415" s="6">
        <v>9414</v>
      </c>
      <c r="B9415" s="47" t="str">
        <f t="shared" si="588"/>
        <v>000024C6</v>
      </c>
      <c r="C9415" s="50" t="str">
        <f>IFERROR(VLOOKUP(B9415,总表!A:B,2,0),"-")</f>
        <v>连衣套装</v>
      </c>
      <c r="D9415" s="51" t="str">
        <f t="shared" si="589"/>
        <v>连衣套装</v>
      </c>
      <c r="E9415" s="6" t="str">
        <f>IFERROR(VLOOKUP(B9415,总表!A:D,3,0),"-")</f>
        <v>芭蕾舞衣</v>
      </c>
      <c r="F9415" s="6" t="str">
        <f t="shared" si="590"/>
        <v>芭蕾舞衣</v>
      </c>
      <c r="H9415" s="6" t="str">
        <f>IF(IFERROR(VLOOKUP(B9415,总表!A:D,4,0),"露易")=0," ",IFERROR(VLOOKUP(B9415,总表!A:D,4,0),"-"))</f>
        <v>紫色</v>
      </c>
      <c r="I9415" s="6" t="str">
        <f t="shared" si="591"/>
        <v>紫色</v>
      </c>
    </row>
    <row r="9416" spans="1:9">
      <c r="A9416" s="6">
        <v>9415</v>
      </c>
      <c r="B9416" s="47" t="str">
        <f t="shared" si="588"/>
        <v>000024C7</v>
      </c>
      <c r="C9416" s="50" t="str">
        <f>IFERROR(VLOOKUP(B9416,总表!A:B,2,0),"-")</f>
        <v>连衣套装</v>
      </c>
      <c r="D9416" s="51" t="str">
        <f t="shared" si="589"/>
        <v>连衣套装</v>
      </c>
      <c r="E9416" s="6" t="str">
        <f>IFERROR(VLOOKUP(B9416,总表!A:D,3,0),"-")</f>
        <v>芭蕾舞衣</v>
      </c>
      <c r="F9416" s="6" t="str">
        <f t="shared" si="590"/>
        <v>芭蕾舞衣</v>
      </c>
      <c r="H9416" s="6" t="str">
        <f>IF(IFERROR(VLOOKUP(B9416,总表!A:D,4,0),"露易")=0," ",IFERROR(VLOOKUP(B9416,总表!A:D,4,0),"-"))</f>
        <v>黑色</v>
      </c>
      <c r="I9416" s="6" t="str">
        <f t="shared" si="591"/>
        <v>黑色</v>
      </c>
    </row>
    <row r="9417" spans="1:9">
      <c r="A9417" s="6">
        <v>9416</v>
      </c>
      <c r="B9417" s="47" t="str">
        <f t="shared" si="588"/>
        <v>000024C8</v>
      </c>
      <c r="C9417" s="50" t="str">
        <f>IFERROR(VLOOKUP(B9417,总表!A:B,2,0),"-")</f>
        <v>连衣套装</v>
      </c>
      <c r="D9417" s="51" t="str">
        <f t="shared" si="589"/>
        <v>连衣套装</v>
      </c>
      <c r="E9417" s="6" t="str">
        <f>IFERROR(VLOOKUP(B9417,总表!A:D,3,0),"-")</f>
        <v>芭蕾舞衣</v>
      </c>
      <c r="F9417" s="6" t="str">
        <f t="shared" si="590"/>
        <v>芭蕾舞衣</v>
      </c>
      <c r="H9417" s="6" t="str">
        <f>IF(IFERROR(VLOOKUP(B9417,总表!A:D,4,0),"露易")=0," ",IFERROR(VLOOKUP(B9417,总表!A:D,4,0),"-"))</f>
        <v>白色</v>
      </c>
      <c r="I9417" s="6" t="str">
        <f t="shared" si="591"/>
        <v>白色</v>
      </c>
    </row>
    <row r="9418" spans="1:9">
      <c r="A9418" s="6">
        <v>9417</v>
      </c>
      <c r="B9418" s="47" t="str">
        <f t="shared" si="588"/>
        <v>000024C9</v>
      </c>
      <c r="C9418" s="50" t="str">
        <f>IFERROR(VLOOKUP(B9418,总表!A:B,2,0),"-")</f>
        <v>连衣套装</v>
      </c>
      <c r="D9418" s="51" t="str">
        <f t="shared" si="589"/>
        <v>连衣套装</v>
      </c>
      <c r="E9418" s="6" t="str">
        <f>IFERROR(VLOOKUP(B9418,总表!A:D,3,0),"-")</f>
        <v>芭蕾舞衣</v>
      </c>
      <c r="F9418" s="6" t="str">
        <f t="shared" si="590"/>
        <v>芭蕾舞衣</v>
      </c>
      <c r="H9418" s="6" t="str">
        <f>IF(IFERROR(VLOOKUP(B9418,总表!A:D,4,0),"露易")=0," ",IFERROR(VLOOKUP(B9418,总表!A:D,4,0),"-"))</f>
        <v>黄色</v>
      </c>
      <c r="I9418" s="6" t="str">
        <f t="shared" si="591"/>
        <v>黄色</v>
      </c>
    </row>
    <row r="9419" spans="1:9">
      <c r="A9419" s="6">
        <v>9418</v>
      </c>
      <c r="B9419" s="47" t="str">
        <f t="shared" si="588"/>
        <v>000024CA</v>
      </c>
      <c r="C9419" s="50" t="str">
        <f>IFERROR(VLOOKUP(B9419,总表!A:B,2,0),"-")</f>
        <v>连衣套装</v>
      </c>
      <c r="D9419" s="51" t="str">
        <f t="shared" si="589"/>
        <v>连衣套装</v>
      </c>
      <c r="E9419" s="6" t="str">
        <f>IFERROR(VLOOKUP(B9419,总表!A:D,3,0),"-")</f>
        <v>芭蕾舞衣</v>
      </c>
      <c r="F9419" s="6" t="str">
        <f t="shared" si="590"/>
        <v>芭蕾舞衣</v>
      </c>
      <c r="H9419" s="51" t="str">
        <f>IF(IFERROR(VLOOKUP(B9419,总表!A:D,4,0),"露易")=0," ",IFERROR(VLOOKUP(B9419,总表!A:D,4,0),"-"))</f>
        <v>红色</v>
      </c>
      <c r="I9419" s="51" t="str">
        <f t="shared" si="591"/>
        <v>红色</v>
      </c>
    </row>
    <row r="9420" spans="1:9">
      <c r="A9420" s="6">
        <v>9419</v>
      </c>
      <c r="B9420" s="47" t="str">
        <f t="shared" si="588"/>
        <v>000024CB</v>
      </c>
      <c r="C9420" s="50" t="str">
        <f>IFERROR(VLOOKUP(B9420,总表!A:B,2,0),"-")</f>
        <v>连衣套装</v>
      </c>
      <c r="D9420" s="51" t="str">
        <f t="shared" si="589"/>
        <v>连衣套装</v>
      </c>
      <c r="E9420" s="6" t="str">
        <f>IFERROR(VLOOKUP(B9420,总表!A:D,3,0),"-")</f>
        <v>大方格纹连身裙</v>
      </c>
      <c r="F9420" s="6" t="str">
        <f t="shared" si="590"/>
        <v>大方格纹连身裙</v>
      </c>
      <c r="H9420" s="6" t="str">
        <f>IF(IFERROR(VLOOKUP(B9420,总表!A:D,4,0),"露易")=0," ",IFERROR(VLOOKUP(B9420,总表!A:D,4,0),"-"))</f>
        <v>能量格纹</v>
      </c>
      <c r="I9420" s="6" t="str">
        <f t="shared" si="591"/>
        <v>能量格纹</v>
      </c>
    </row>
    <row r="9421" spans="1:9">
      <c r="A9421" s="6">
        <v>9420</v>
      </c>
      <c r="B9421" s="47" t="str">
        <f t="shared" si="588"/>
        <v>000024CC</v>
      </c>
      <c r="C9421" s="50" t="str">
        <f>IFERROR(VLOOKUP(B9421,总表!A:B,2,0),"-")</f>
        <v>连衣套装</v>
      </c>
      <c r="D9421" s="51" t="str">
        <f t="shared" si="589"/>
        <v>连衣套装</v>
      </c>
      <c r="E9421" s="6" t="str">
        <f>IFERROR(VLOOKUP(B9421,总表!A:D,3,0),"-")</f>
        <v>大方格纹连身裙</v>
      </c>
      <c r="F9421" s="6" t="str">
        <f t="shared" si="590"/>
        <v>大方格纹连身裙</v>
      </c>
      <c r="H9421" s="6" t="str">
        <f>IF(IFERROR(VLOOKUP(B9421,总表!A:D,4,0),"露易")=0," ",IFERROR(VLOOKUP(B9421,总表!A:D,4,0),"-"))</f>
        <v>梦幻格纹</v>
      </c>
      <c r="I9421" s="6" t="str">
        <f t="shared" si="591"/>
        <v>梦幻格纹</v>
      </c>
    </row>
    <row r="9422" spans="1:9">
      <c r="A9422" s="6">
        <v>9421</v>
      </c>
      <c r="B9422" s="47" t="str">
        <f t="shared" si="588"/>
        <v>000024CD</v>
      </c>
      <c r="C9422" s="50" t="str">
        <f>IFERROR(VLOOKUP(B9422,总表!A:B,2,0),"-")</f>
        <v>连衣套装</v>
      </c>
      <c r="D9422" s="51" t="str">
        <f t="shared" si="589"/>
        <v>连衣套装</v>
      </c>
      <c r="E9422" s="6" t="str">
        <f>IFERROR(VLOOKUP(B9422,总表!A:D,3,0),"-")</f>
        <v>大方格纹连身裙</v>
      </c>
      <c r="F9422" s="6" t="str">
        <f t="shared" si="590"/>
        <v>大方格纹连身裙</v>
      </c>
      <c r="H9422" s="6" t="str">
        <f>IF(IFERROR(VLOOKUP(B9422,总表!A:D,4,0),"露易")=0," ",IFERROR(VLOOKUP(B9422,总表!A:D,4,0),"-"))</f>
        <v>甜美格纹</v>
      </c>
      <c r="I9422" s="6" t="str">
        <f t="shared" si="591"/>
        <v>甜美格纹</v>
      </c>
    </row>
    <row r="9423" spans="1:9">
      <c r="A9423" s="6">
        <v>9422</v>
      </c>
      <c r="B9423" s="47" t="str">
        <f t="shared" si="588"/>
        <v>000024CE</v>
      </c>
      <c r="C9423" s="50" t="str">
        <f>IFERROR(VLOOKUP(B9423,总表!A:B,2,0),"-")</f>
        <v>连衣套装</v>
      </c>
      <c r="D9423" s="51" t="str">
        <f t="shared" si="589"/>
        <v>连衣套装</v>
      </c>
      <c r="E9423" s="6" t="str">
        <f>IFERROR(VLOOKUP(B9423,总表!A:D,3,0),"-")</f>
        <v>吊带蛋糕裙</v>
      </c>
      <c r="F9423" s="6" t="str">
        <f t="shared" si="590"/>
        <v>吊带蛋糕裙</v>
      </c>
      <c r="H9423" s="51" t="str">
        <f>IF(IFERROR(VLOOKUP(B9423,总表!A:D,4,0),"露易")=0," ",IFERROR(VLOOKUP(B9423,总表!A:D,4,0),"-"))</f>
        <v>红色</v>
      </c>
      <c r="I9423" s="51" t="str">
        <f t="shared" si="591"/>
        <v>红色</v>
      </c>
    </row>
    <row r="9424" spans="1:9">
      <c r="A9424" s="6">
        <v>9423</v>
      </c>
      <c r="B9424" s="47" t="str">
        <f t="shared" si="588"/>
        <v>000024CF</v>
      </c>
      <c r="C9424" s="50" t="str">
        <f>IFERROR(VLOOKUP(B9424,总表!A:B,2,0),"-")</f>
        <v>连衣套装</v>
      </c>
      <c r="D9424" s="51" t="str">
        <f t="shared" si="589"/>
        <v>连衣套装</v>
      </c>
      <c r="E9424" s="6" t="str">
        <f>IFERROR(VLOOKUP(B9424,总表!A:D,3,0),"-")</f>
        <v>吊带蛋糕裙</v>
      </c>
      <c r="F9424" s="6" t="str">
        <f t="shared" si="590"/>
        <v>吊带蛋糕裙</v>
      </c>
      <c r="H9424" s="51" t="str">
        <f>IF(IFERROR(VLOOKUP(B9424,总表!A:D,4,0),"露易")=0," ",IFERROR(VLOOKUP(B9424,总表!A:D,4,0),"-"))</f>
        <v>绿色</v>
      </c>
      <c r="I9424" s="51" t="str">
        <f t="shared" si="591"/>
        <v>绿色</v>
      </c>
    </row>
    <row r="9425" spans="1:9">
      <c r="A9425" s="6">
        <v>9424</v>
      </c>
      <c r="B9425" s="47" t="str">
        <f t="shared" si="588"/>
        <v>000024D0</v>
      </c>
      <c r="C9425" s="50" t="str">
        <f>IFERROR(VLOOKUP(B9425,总表!A:B,2,0),"-")</f>
        <v>连衣套装</v>
      </c>
      <c r="D9425" s="51" t="str">
        <f t="shared" si="589"/>
        <v>连衣套装</v>
      </c>
      <c r="E9425" s="6" t="str">
        <f>IFERROR(VLOOKUP(B9425,总表!A:D,3,0),"-")</f>
        <v>吊带蛋糕裙</v>
      </c>
      <c r="F9425" s="6" t="str">
        <f t="shared" si="590"/>
        <v>吊带蛋糕裙</v>
      </c>
      <c r="H9425" s="6" t="str">
        <f>IF(IFERROR(VLOOKUP(B9425,总表!A:D,4,0),"露易")=0," ",IFERROR(VLOOKUP(B9425,总表!A:D,4,0),"-"))</f>
        <v>粉红</v>
      </c>
      <c r="I9425" s="6" t="str">
        <f t="shared" si="591"/>
        <v>粉红</v>
      </c>
    </row>
    <row r="9426" spans="1:9">
      <c r="A9426" s="6">
        <v>9425</v>
      </c>
      <c r="B9426" s="47" t="str">
        <f t="shared" si="588"/>
        <v>000024D1</v>
      </c>
      <c r="C9426" s="50" t="str">
        <f>IFERROR(VLOOKUP(B9426,总表!A:B,2,0),"-")</f>
        <v>连衣套装</v>
      </c>
      <c r="D9426" s="51" t="str">
        <f t="shared" si="589"/>
        <v>连衣套装</v>
      </c>
      <c r="E9426" s="6" t="str">
        <f>IFERROR(VLOOKUP(B9426,总表!A:D,3,0),"-")</f>
        <v>吊带蛋糕裙</v>
      </c>
      <c r="F9426" s="6" t="str">
        <f t="shared" si="590"/>
        <v>吊带蛋糕裙</v>
      </c>
      <c r="H9426" s="6" t="str">
        <f>IF(IFERROR(VLOOKUP(B9426,总表!A:D,4,0),"露易")=0," ",IFERROR(VLOOKUP(B9426,总表!A:D,4,0),"-"))</f>
        <v>紫色</v>
      </c>
      <c r="I9426" s="6" t="str">
        <f t="shared" si="591"/>
        <v>紫色</v>
      </c>
    </row>
    <row r="9427" spans="1:9">
      <c r="A9427" s="6">
        <v>9426</v>
      </c>
      <c r="B9427" s="47" t="str">
        <f t="shared" si="588"/>
        <v>000024D2</v>
      </c>
      <c r="C9427" s="50" t="str">
        <f>IFERROR(VLOOKUP(B9427,总表!A:B,2,0),"-")</f>
        <v>连衣套装</v>
      </c>
      <c r="D9427" s="51" t="str">
        <f t="shared" si="589"/>
        <v>连衣套装</v>
      </c>
      <c r="E9427" s="6" t="str">
        <f>IFERROR(VLOOKUP(B9427,总表!A:D,3,0),"-")</f>
        <v>吊带蛋糕裙</v>
      </c>
      <c r="F9427" s="6" t="str">
        <f t="shared" si="590"/>
        <v>吊带蛋糕裙</v>
      </c>
      <c r="H9427" s="6" t="str">
        <f>IF(IFERROR(VLOOKUP(B9427,总表!A:D,4,0),"露易")=0," ",IFERROR(VLOOKUP(B9427,总表!A:D,4,0),"-"))</f>
        <v>天蓝色</v>
      </c>
      <c r="I9427" s="6" t="str">
        <f t="shared" si="591"/>
        <v>天蓝色</v>
      </c>
    </row>
    <row r="9428" spans="1:9">
      <c r="A9428" s="6">
        <v>9427</v>
      </c>
      <c r="B9428" s="47" t="str">
        <f t="shared" si="588"/>
        <v>000024D3</v>
      </c>
      <c r="C9428" s="50" t="str">
        <f>IFERROR(VLOOKUP(B9428,总表!A:B,2,0),"-")</f>
        <v>连衣套装</v>
      </c>
      <c r="D9428" s="51" t="str">
        <f t="shared" si="589"/>
        <v>连衣套装</v>
      </c>
      <c r="E9428" s="6" t="str">
        <f>IFERROR(VLOOKUP(B9428,总表!A:D,3,0),"-")</f>
        <v>吊带蛋糕裙</v>
      </c>
      <c r="F9428" s="6" t="str">
        <f t="shared" si="590"/>
        <v>吊带蛋糕裙</v>
      </c>
      <c r="H9428" s="6" t="str">
        <f>IF(IFERROR(VLOOKUP(B9428,总表!A:D,4,0),"露易")=0," ",IFERROR(VLOOKUP(B9428,总表!A:D,4,0),"-"))</f>
        <v>浅蓝色</v>
      </c>
      <c r="I9428" s="6" t="str">
        <f t="shared" si="591"/>
        <v>浅蓝色</v>
      </c>
    </row>
    <row r="9429" spans="1:9">
      <c r="A9429" s="6">
        <v>9428</v>
      </c>
      <c r="B9429" s="47" t="str">
        <f t="shared" si="588"/>
        <v>000024D4</v>
      </c>
      <c r="C9429" s="50" t="str">
        <f>IFERROR(VLOOKUP(B9429,总表!A:B,2,0),"-")</f>
        <v>连衣套装</v>
      </c>
      <c r="D9429" s="51" t="str">
        <f t="shared" si="589"/>
        <v>连衣套装</v>
      </c>
      <c r="E9429" s="6" t="str">
        <f>IFERROR(VLOOKUP(B9429,总表!A:D,3,0),"-")</f>
        <v>向日葵连身裙</v>
      </c>
      <c r="F9429" s="6" t="str">
        <f t="shared" si="590"/>
        <v>向日葵连身裙</v>
      </c>
      <c r="H9429" s="6" t="str">
        <f>IF(IFERROR(VLOOKUP(B9429,总表!A:D,4,0),"露易")=0," ",IFERROR(VLOOKUP(B9429,总表!A:D,4,0),"-"))</f>
        <v>橘色</v>
      </c>
      <c r="I9429" s="6" t="str">
        <f t="shared" si="591"/>
        <v>橘色</v>
      </c>
    </row>
    <row r="9430" spans="1:9">
      <c r="A9430" s="6">
        <v>9429</v>
      </c>
      <c r="B9430" s="47" t="str">
        <f t="shared" si="588"/>
        <v>000024D5</v>
      </c>
      <c r="C9430" s="50" t="str">
        <f>IFERROR(VLOOKUP(B9430,总表!A:B,2,0),"-")</f>
        <v>连衣套装</v>
      </c>
      <c r="D9430" s="51" t="str">
        <f t="shared" si="589"/>
        <v>连衣套装</v>
      </c>
      <c r="E9430" s="6" t="str">
        <f>IFERROR(VLOOKUP(B9430,总表!A:D,3,0),"-")</f>
        <v>向日葵连身裙</v>
      </c>
      <c r="F9430" s="6" t="str">
        <f t="shared" si="590"/>
        <v>向日葵连身裙</v>
      </c>
      <c r="H9430" s="6" t="str">
        <f>IF(IFERROR(VLOOKUP(B9430,总表!A:D,4,0),"露易")=0," ",IFERROR(VLOOKUP(B9430,总表!A:D,4,0),"-"))</f>
        <v>海军蓝</v>
      </c>
      <c r="I9430" s="6" t="str">
        <f t="shared" si="591"/>
        <v>海军蓝</v>
      </c>
    </row>
    <row r="9431" spans="1:9">
      <c r="A9431" s="6">
        <v>9430</v>
      </c>
      <c r="B9431" s="47" t="str">
        <f t="shared" si="588"/>
        <v>000024D6</v>
      </c>
      <c r="C9431" s="50" t="str">
        <f>IFERROR(VLOOKUP(B9431,总表!A:B,2,0),"-")</f>
        <v>连衣套装</v>
      </c>
      <c r="D9431" s="51" t="str">
        <f t="shared" si="589"/>
        <v>连衣套装</v>
      </c>
      <c r="E9431" s="6" t="str">
        <f>IFERROR(VLOOKUP(B9431,总表!A:D,3,0),"-")</f>
        <v>幸运草连身裙</v>
      </c>
      <c r="F9431" s="6" t="str">
        <f t="shared" si="590"/>
        <v>幸运草连身裙</v>
      </c>
      <c r="H9431" s="6" t="str">
        <f>IF(IFERROR(VLOOKUP(B9431,总表!A:D,4,0),"露易")=0," ",IFERROR(VLOOKUP(B9431,总表!A:D,4,0),"-"))</f>
        <v>深绿色</v>
      </c>
      <c r="I9431" s="6" t="str">
        <f t="shared" si="591"/>
        <v>深绿色</v>
      </c>
    </row>
    <row r="9432" spans="1:9">
      <c r="A9432" s="6">
        <v>9431</v>
      </c>
      <c r="B9432" s="47" t="str">
        <f t="shared" si="588"/>
        <v>000024D7</v>
      </c>
      <c r="C9432" s="47" t="str">
        <f>IFERROR(VLOOKUP(B9432,总表!A:B,2,0),"-")</f>
        <v>上衣</v>
      </c>
      <c r="D9432" s="6" t="str">
        <f t="shared" si="589"/>
        <v>上衣</v>
      </c>
      <c r="E9432" s="6" t="str">
        <f>IFERROR(VLOOKUP(B9432,总表!A:D,3,0),"-")</f>
        <v>探险服</v>
      </c>
      <c r="F9432" s="6" t="str">
        <f t="shared" si="590"/>
        <v>探险服</v>
      </c>
      <c r="H9432" s="6" t="str">
        <f>IF(IFERROR(VLOOKUP(B9432,总表!A:D,4,0),"露易")=0," ",IFERROR(VLOOKUP(B9432,总表!A:D,4,0),"-"))</f>
        <v>卡其色</v>
      </c>
      <c r="I9432" s="6" t="str">
        <f t="shared" si="591"/>
        <v>卡其色</v>
      </c>
    </row>
    <row r="9433" spans="1:9">
      <c r="A9433" s="6">
        <v>9432</v>
      </c>
      <c r="B9433" s="47" t="str">
        <f t="shared" si="588"/>
        <v>000024D8</v>
      </c>
      <c r="C9433" s="47" t="str">
        <f>IFERROR(VLOOKUP(B9433,总表!A:B,2,0),"-")</f>
        <v>上衣</v>
      </c>
      <c r="D9433" s="6" t="str">
        <f t="shared" si="589"/>
        <v>上衣</v>
      </c>
      <c r="E9433" s="6" t="str">
        <f>IFERROR(VLOOKUP(B9433,总表!A:D,3,0),"-")</f>
        <v>探险服</v>
      </c>
      <c r="F9433" s="6" t="str">
        <f t="shared" si="590"/>
        <v>探险服</v>
      </c>
      <c r="H9433" s="6" t="str">
        <f>IF(IFERROR(VLOOKUP(B9433,总表!A:D,4,0),"露易")=0," ",IFERROR(VLOOKUP(B9433,总表!A:D,4,0),"-"))</f>
        <v>米色</v>
      </c>
      <c r="I9433" s="6" t="str">
        <f t="shared" si="591"/>
        <v>米色</v>
      </c>
    </row>
    <row r="9434" spans="1:9">
      <c r="A9434" s="6">
        <v>9433</v>
      </c>
      <c r="B9434" s="47" t="str">
        <f t="shared" si="588"/>
        <v>000024D9</v>
      </c>
      <c r="C9434" s="47" t="str">
        <f>IFERROR(VLOOKUP(B9434,总表!A:B,2,0),"-")</f>
        <v>上衣</v>
      </c>
      <c r="D9434" s="6" t="str">
        <f t="shared" si="589"/>
        <v>上衣</v>
      </c>
      <c r="E9434" s="6" t="str">
        <f>IFERROR(VLOOKUP(B9434,总表!A:D,3,0),"-")</f>
        <v>探险服</v>
      </c>
      <c r="F9434" s="6" t="str">
        <f t="shared" si="590"/>
        <v>探险服</v>
      </c>
      <c r="H9434" s="51" t="str">
        <f>IF(IFERROR(VLOOKUP(B9434,总表!A:D,4,0),"露易")=0," ",IFERROR(VLOOKUP(B9434,总表!A:D,4,0),"-"))</f>
        <v>蓝色</v>
      </c>
      <c r="I9434" s="51" t="str">
        <f t="shared" si="591"/>
        <v>蓝色</v>
      </c>
    </row>
    <row r="9435" spans="1:9">
      <c r="A9435" s="6">
        <v>9434</v>
      </c>
      <c r="B9435" s="47" t="str">
        <f t="shared" si="588"/>
        <v>000024DA</v>
      </c>
      <c r="C9435" s="47" t="str">
        <f>IFERROR(VLOOKUP(B9435,总表!A:B,2,0),"-")</f>
        <v>上衣</v>
      </c>
      <c r="D9435" s="6" t="str">
        <f t="shared" si="589"/>
        <v>上衣</v>
      </c>
      <c r="E9435" s="6" t="str">
        <f>IFERROR(VLOOKUP(B9435,总表!A:D,3,0),"-")</f>
        <v>古巴衬衫</v>
      </c>
      <c r="F9435" s="6" t="str">
        <f t="shared" si="590"/>
        <v>古巴衬衫</v>
      </c>
      <c r="H9435" s="51" t="str">
        <f>IF(IFERROR(VLOOKUP(B9435,总表!A:D,4,0),"露易")=0," ",IFERROR(VLOOKUP(B9435,总表!A:D,4,0),"-"))</f>
        <v>红色</v>
      </c>
      <c r="I9435" s="51" t="str">
        <f t="shared" si="591"/>
        <v>红色</v>
      </c>
    </row>
    <row r="9436" spans="1:9">
      <c r="A9436" s="6">
        <v>9435</v>
      </c>
      <c r="B9436" s="47" t="str">
        <f t="shared" si="588"/>
        <v>000024DB</v>
      </c>
      <c r="C9436" s="47" t="str">
        <f>IFERROR(VLOOKUP(B9436,总表!A:B,2,0),"-")</f>
        <v>上衣</v>
      </c>
      <c r="D9436" s="6" t="str">
        <f t="shared" si="589"/>
        <v>上衣</v>
      </c>
      <c r="E9436" s="6" t="str">
        <f>IFERROR(VLOOKUP(B9436,总表!A:D,3,0),"-")</f>
        <v>古巴衬衫</v>
      </c>
      <c r="F9436" s="6" t="str">
        <f t="shared" si="590"/>
        <v>古巴衬衫</v>
      </c>
      <c r="H9436" s="6" t="str">
        <f>IF(IFERROR(VLOOKUP(B9436,总表!A:D,4,0),"露易")=0," ",IFERROR(VLOOKUP(B9436,总表!A:D,4,0),"-"))</f>
        <v>棕色</v>
      </c>
      <c r="I9436" s="6" t="str">
        <f t="shared" si="591"/>
        <v>棕色</v>
      </c>
    </row>
    <row r="9437" spans="1:9">
      <c r="A9437" s="6">
        <v>9436</v>
      </c>
      <c r="B9437" s="47" t="str">
        <f t="shared" si="588"/>
        <v>000024DC</v>
      </c>
      <c r="C9437" s="47" t="str">
        <f>IFERROR(VLOOKUP(B9437,总表!A:B,2,0),"-")</f>
        <v>上衣</v>
      </c>
      <c r="D9437" s="6" t="str">
        <f t="shared" si="589"/>
        <v>上衣</v>
      </c>
      <c r="E9437" s="6" t="str">
        <f>IFERROR(VLOOKUP(B9437,总表!A:D,3,0),"-")</f>
        <v>古巴衬衫</v>
      </c>
      <c r="F9437" s="6" t="str">
        <f t="shared" si="590"/>
        <v>古巴衬衫</v>
      </c>
      <c r="H9437" s="51" t="str">
        <f>IF(IFERROR(VLOOKUP(B9437,总表!A:D,4,0),"露易")=0," ",IFERROR(VLOOKUP(B9437,总表!A:D,4,0),"-"))</f>
        <v>蓝色</v>
      </c>
      <c r="I9437" s="51" t="str">
        <f t="shared" si="591"/>
        <v>蓝色</v>
      </c>
    </row>
    <row r="9438" spans="1:9">
      <c r="A9438" s="6">
        <v>9437</v>
      </c>
      <c r="B9438" s="47" t="str">
        <f t="shared" si="588"/>
        <v>000024DD</v>
      </c>
      <c r="C9438" s="47" t="str">
        <f>IFERROR(VLOOKUP(B9438,总表!A:B,2,0),"-")</f>
        <v>上衣</v>
      </c>
      <c r="D9438" s="6" t="str">
        <f t="shared" si="589"/>
        <v>上衣</v>
      </c>
      <c r="E9438" s="6" t="str">
        <f>IFERROR(VLOOKUP(B9438,总表!A:D,3,0),"-")</f>
        <v>保龄球衫</v>
      </c>
      <c r="F9438" s="6" t="str">
        <f t="shared" si="590"/>
        <v>保龄球衫</v>
      </c>
      <c r="H9438" s="51" t="str">
        <f>IF(IFERROR(VLOOKUP(B9438,总表!A:D,4,0),"露易")=0," ",IFERROR(VLOOKUP(B9438,总表!A:D,4,0),"-"))</f>
        <v>蓝色</v>
      </c>
      <c r="I9438" s="51" t="str">
        <f t="shared" si="591"/>
        <v>蓝色</v>
      </c>
    </row>
    <row r="9439" spans="1:9">
      <c r="A9439" s="6">
        <v>9438</v>
      </c>
      <c r="B9439" s="47" t="str">
        <f t="shared" si="588"/>
        <v>000024DE</v>
      </c>
      <c r="C9439" s="47" t="str">
        <f>IFERROR(VLOOKUP(B9439,总表!A:B,2,0),"-")</f>
        <v>上衣</v>
      </c>
      <c r="D9439" s="6" t="str">
        <f t="shared" si="589"/>
        <v>上衣</v>
      </c>
      <c r="E9439" s="6" t="str">
        <f>IFERROR(VLOOKUP(B9439,总表!A:D,3,0),"-")</f>
        <v>保龄球衫</v>
      </c>
      <c r="F9439" s="6" t="str">
        <f t="shared" si="590"/>
        <v>保龄球衫</v>
      </c>
      <c r="H9439" s="6" t="str">
        <f>IF(IFERROR(VLOOKUP(B9439,总表!A:D,4,0),"露易")=0," ",IFERROR(VLOOKUP(B9439,总表!A:D,4,0),"-"))</f>
        <v>黄色</v>
      </c>
      <c r="I9439" s="6" t="str">
        <f t="shared" si="591"/>
        <v>黄色</v>
      </c>
    </row>
    <row r="9440" spans="1:9">
      <c r="A9440" s="6">
        <v>9439</v>
      </c>
      <c r="B9440" s="47" t="str">
        <f t="shared" si="588"/>
        <v>000024DF</v>
      </c>
      <c r="C9440" s="47" t="str">
        <f>IFERROR(VLOOKUP(B9440,总表!A:B,2,0),"-")</f>
        <v>上衣</v>
      </c>
      <c r="D9440" s="6" t="str">
        <f t="shared" si="589"/>
        <v>上衣</v>
      </c>
      <c r="E9440" s="6" t="str">
        <f>IFERROR(VLOOKUP(B9440,总表!A:D,3,0),"-")</f>
        <v>保龄球衫</v>
      </c>
      <c r="F9440" s="6" t="str">
        <f t="shared" si="590"/>
        <v>保龄球衫</v>
      </c>
      <c r="H9440" s="6" t="str">
        <f>IF(IFERROR(VLOOKUP(B9440,总表!A:D,4,0),"露易")=0," ",IFERROR(VLOOKUP(B9440,总表!A:D,4,0),"-"))</f>
        <v>橘色</v>
      </c>
      <c r="I9440" s="6" t="str">
        <f t="shared" si="591"/>
        <v>橘色</v>
      </c>
    </row>
    <row r="9441" spans="1:9">
      <c r="A9441" s="6">
        <v>9440</v>
      </c>
      <c r="B9441" s="47" t="str">
        <f t="shared" si="588"/>
        <v>000024E0</v>
      </c>
      <c r="C9441" s="47" t="str">
        <f>IFERROR(VLOOKUP(B9441,总表!A:B,2,0),"-")</f>
        <v>上衣</v>
      </c>
      <c r="D9441" s="6" t="str">
        <f t="shared" si="589"/>
        <v>上衣</v>
      </c>
      <c r="E9441" s="6" t="str">
        <f>IFERROR(VLOOKUP(B9441,总表!A:D,3,0),"-")</f>
        <v>保龄球衫</v>
      </c>
      <c r="F9441" s="6" t="str">
        <f t="shared" si="590"/>
        <v>保龄球衫</v>
      </c>
      <c r="H9441" s="6" t="str">
        <f>IF(IFERROR(VLOOKUP(B9441,总表!A:D,4,0),"露易")=0," ",IFERROR(VLOOKUP(B9441,总表!A:D,4,0),"-"))</f>
        <v>米色</v>
      </c>
      <c r="I9441" s="6" t="str">
        <f t="shared" si="591"/>
        <v>米色</v>
      </c>
    </row>
    <row r="9442" spans="1:9">
      <c r="A9442" s="6">
        <v>9441</v>
      </c>
      <c r="B9442" s="47" t="str">
        <f t="shared" si="588"/>
        <v>000024E1</v>
      </c>
      <c r="C9442" s="47" t="str">
        <f>IFERROR(VLOOKUP(B9442,总表!A:B,2,0),"-")</f>
        <v>上衣</v>
      </c>
      <c r="D9442" s="6" t="str">
        <f t="shared" si="589"/>
        <v>上衣</v>
      </c>
      <c r="E9442" s="6" t="str">
        <f>IFERROR(VLOOKUP(B9442,总表!A:D,3,0),"-")</f>
        <v>保龄球衫</v>
      </c>
      <c r="F9442" s="6" t="str">
        <f t="shared" si="590"/>
        <v>保龄球衫</v>
      </c>
      <c r="H9442" s="51" t="str">
        <f>IF(IFERROR(VLOOKUP(B9442,总表!A:D,4,0),"露易")=0," ",IFERROR(VLOOKUP(B9442,总表!A:D,4,0),"-"))</f>
        <v>绿色</v>
      </c>
      <c r="I9442" s="51" t="str">
        <f t="shared" si="591"/>
        <v>绿色</v>
      </c>
    </row>
    <row r="9443" spans="1:9">
      <c r="A9443" s="6">
        <v>9442</v>
      </c>
      <c r="B9443" s="47" t="str">
        <f t="shared" si="588"/>
        <v>000024E2</v>
      </c>
      <c r="C9443" s="47" t="str">
        <f>IFERROR(VLOOKUP(B9443,总表!A:B,2,0),"-")</f>
        <v>上衣</v>
      </c>
      <c r="D9443" s="6" t="str">
        <f t="shared" si="589"/>
        <v>上衣</v>
      </c>
      <c r="E9443" s="6" t="str">
        <f>IFERROR(VLOOKUP(B9443,总表!A:D,3,0),"-")</f>
        <v>保龄球衫</v>
      </c>
      <c r="F9443" s="6" t="str">
        <f t="shared" si="590"/>
        <v>保龄球衫</v>
      </c>
      <c r="H9443" s="6" t="str">
        <f>IF(IFERROR(VLOOKUP(B9443,总表!A:D,4,0),"露易")=0," ",IFERROR(VLOOKUP(B9443,总表!A:D,4,0),"-"))</f>
        <v>浅蓝色</v>
      </c>
      <c r="I9443" s="6" t="str">
        <f t="shared" si="591"/>
        <v>浅蓝色</v>
      </c>
    </row>
    <row r="9444" spans="1:9">
      <c r="A9444" s="6">
        <v>9443</v>
      </c>
      <c r="B9444" s="47" t="str">
        <f t="shared" si="588"/>
        <v>000024E3</v>
      </c>
      <c r="C9444" s="47" t="str">
        <f>IFERROR(VLOOKUP(B9444,总表!A:B,2,0),"-")</f>
        <v>上衣</v>
      </c>
      <c r="D9444" s="6" t="str">
        <f t="shared" si="589"/>
        <v>上衣</v>
      </c>
      <c r="E9444" s="6" t="str">
        <f>IFERROR(VLOOKUP(B9444,总表!A:D,3,0),"-")</f>
        <v>保龄球衫</v>
      </c>
      <c r="F9444" s="6" t="str">
        <f t="shared" si="590"/>
        <v>保龄球衫</v>
      </c>
      <c r="H9444" s="6" t="str">
        <f>IF(IFERROR(VLOOKUP(B9444,总表!A:D,4,0),"露易")=0," ",IFERROR(VLOOKUP(B9444,总表!A:D,4,0),"-"))</f>
        <v>紫色</v>
      </c>
      <c r="I9444" s="6" t="str">
        <f t="shared" si="591"/>
        <v>紫色</v>
      </c>
    </row>
    <row r="9445" spans="1:9">
      <c r="A9445" s="6">
        <v>9444</v>
      </c>
      <c r="B9445" s="47" t="str">
        <f t="shared" si="588"/>
        <v>000024E4</v>
      </c>
      <c r="C9445" s="47" t="str">
        <f>IFERROR(VLOOKUP(B9445,总表!A:B,2,0),"-")</f>
        <v>上衣</v>
      </c>
      <c r="D9445" s="6" t="str">
        <f t="shared" si="589"/>
        <v>上衣</v>
      </c>
      <c r="E9445" s="6" t="str">
        <f>IFERROR(VLOOKUP(B9445,总表!A:D,3,0),"-")</f>
        <v>草裙舞上衣</v>
      </c>
      <c r="F9445" s="6" t="str">
        <f t="shared" si="590"/>
        <v>草裙舞上衣</v>
      </c>
      <c r="H9445" s="6" t="str">
        <f>IF(IFERROR(VLOOKUP(B9445,总表!A:D,4,0),"露易")=0," ",IFERROR(VLOOKUP(B9445,总表!A:D,4,0),"-"))</f>
        <v>橘色</v>
      </c>
      <c r="I9445" s="6" t="str">
        <f t="shared" si="591"/>
        <v>橘色</v>
      </c>
    </row>
    <row r="9446" spans="1:9">
      <c r="A9446" s="6">
        <v>9445</v>
      </c>
      <c r="B9446" s="47" t="str">
        <f t="shared" si="588"/>
        <v>000024E5</v>
      </c>
      <c r="C9446" s="47" t="str">
        <f>IFERROR(VLOOKUP(B9446,总表!A:B,2,0),"-")</f>
        <v>上衣</v>
      </c>
      <c r="D9446" s="6" t="str">
        <f t="shared" si="589"/>
        <v>上衣</v>
      </c>
      <c r="E9446" s="6" t="str">
        <f>IFERROR(VLOOKUP(B9446,总表!A:D,3,0),"-")</f>
        <v>草裙舞上衣</v>
      </c>
      <c r="F9446" s="6" t="str">
        <f t="shared" si="590"/>
        <v>草裙舞上衣</v>
      </c>
      <c r="H9446" s="6" t="str">
        <f>IF(IFERROR(VLOOKUP(B9446,总表!A:D,4,0),"露易")=0," ",IFERROR(VLOOKUP(B9446,总表!A:D,4,0),"-"))</f>
        <v>米色</v>
      </c>
      <c r="I9446" s="6" t="str">
        <f t="shared" si="591"/>
        <v>米色</v>
      </c>
    </row>
    <row r="9447" spans="1:9">
      <c r="A9447" s="6">
        <v>9446</v>
      </c>
      <c r="B9447" s="47" t="str">
        <f t="shared" si="588"/>
        <v>000024E6</v>
      </c>
      <c r="C9447" s="47" t="str">
        <f>IFERROR(VLOOKUP(B9447,总表!A:B,2,0),"-")</f>
        <v>上衣</v>
      </c>
      <c r="D9447" s="6" t="str">
        <f t="shared" si="589"/>
        <v>上衣</v>
      </c>
      <c r="E9447" s="6" t="str">
        <f>IFERROR(VLOOKUP(B9447,总表!A:D,3,0),"-")</f>
        <v>草裙舞上衣</v>
      </c>
      <c r="F9447" s="6" t="str">
        <f t="shared" si="590"/>
        <v>草裙舞上衣</v>
      </c>
      <c r="H9447" s="6" t="str">
        <f>IF(IFERROR(VLOOKUP(B9447,总表!A:D,4,0),"露易")=0," ",IFERROR(VLOOKUP(B9447,总表!A:D,4,0),"-"))</f>
        <v>紫色</v>
      </c>
      <c r="I9447" s="6" t="str">
        <f t="shared" si="591"/>
        <v>紫色</v>
      </c>
    </row>
    <row r="9448" spans="1:9">
      <c r="A9448" s="6">
        <v>9447</v>
      </c>
      <c r="B9448" s="47" t="str">
        <f t="shared" si="588"/>
        <v>000024E7</v>
      </c>
      <c r="C9448" s="47" t="str">
        <f>IFERROR(VLOOKUP(B9448,总表!A:B,2,0),"-")</f>
        <v>上衣</v>
      </c>
      <c r="D9448" s="6" t="str">
        <f t="shared" si="589"/>
        <v>上衣</v>
      </c>
      <c r="E9448" s="6" t="str">
        <f>IFERROR(VLOOKUP(B9448,总表!A:D,3,0),"-")</f>
        <v>草裙舞上衣</v>
      </c>
      <c r="F9448" s="6" t="str">
        <f t="shared" si="590"/>
        <v>草裙舞上衣</v>
      </c>
      <c r="H9448" s="51" t="str">
        <f>IF(IFERROR(VLOOKUP(B9448,总表!A:D,4,0),"露易")=0," ",IFERROR(VLOOKUP(B9448,总表!A:D,4,0),"-"))</f>
        <v>绿色</v>
      </c>
      <c r="I9448" s="51" t="str">
        <f t="shared" si="591"/>
        <v>绿色</v>
      </c>
    </row>
    <row r="9449" spans="1:9">
      <c r="A9449" s="6">
        <v>9448</v>
      </c>
      <c r="B9449" s="47" t="str">
        <f t="shared" si="588"/>
        <v>000024E8</v>
      </c>
      <c r="C9449" s="47" t="str">
        <f>IFERROR(VLOOKUP(B9449,总表!A:B,2,0),"-")</f>
        <v>上衣</v>
      </c>
      <c r="D9449" s="6" t="str">
        <f t="shared" si="589"/>
        <v>上衣</v>
      </c>
      <c r="E9449" s="6" t="str">
        <f>IFERROR(VLOOKUP(B9449,总表!A:D,3,0),"-")</f>
        <v>奇马约背心</v>
      </c>
      <c r="F9449" s="6" t="str">
        <f t="shared" si="590"/>
        <v>奇马约背心</v>
      </c>
      <c r="H9449" s="51" t="str">
        <f>IF(IFERROR(VLOOKUP(B9449,总表!A:D,4,0),"露易")=0," ",IFERROR(VLOOKUP(B9449,总表!A:D,4,0),"-"))</f>
        <v>红色</v>
      </c>
      <c r="I9449" s="51" t="str">
        <f t="shared" si="591"/>
        <v>红色</v>
      </c>
    </row>
    <row r="9450" spans="1:9">
      <c r="A9450" s="6">
        <v>9449</v>
      </c>
      <c r="B9450" s="47" t="str">
        <f t="shared" si="588"/>
        <v>000024E9</v>
      </c>
      <c r="C9450" s="47" t="str">
        <f>IFERROR(VLOOKUP(B9450,总表!A:B,2,0),"-")</f>
        <v>上衣</v>
      </c>
      <c r="D9450" s="6" t="str">
        <f t="shared" si="589"/>
        <v>上衣</v>
      </c>
      <c r="E9450" s="6" t="str">
        <f>IFERROR(VLOOKUP(B9450,总表!A:D,3,0),"-")</f>
        <v>奇马约背心</v>
      </c>
      <c r="F9450" s="6" t="str">
        <f t="shared" si="590"/>
        <v>奇马约背心</v>
      </c>
      <c r="H9450" s="6" t="str">
        <f>IF(IFERROR(VLOOKUP(B9450,总表!A:D,4,0),"露易")=0," ",IFERROR(VLOOKUP(B9450,总表!A:D,4,0),"-"))</f>
        <v>白色</v>
      </c>
      <c r="I9450" s="6" t="str">
        <f t="shared" si="591"/>
        <v>白色</v>
      </c>
    </row>
    <row r="9451" spans="1:9">
      <c r="A9451" s="6">
        <v>9450</v>
      </c>
      <c r="B9451" s="47" t="str">
        <f t="shared" si="588"/>
        <v>000024EA</v>
      </c>
      <c r="C9451" s="47" t="str">
        <f>IFERROR(VLOOKUP(B9451,总表!A:B,2,0),"-")</f>
        <v>上衣</v>
      </c>
      <c r="D9451" s="6" t="str">
        <f t="shared" si="589"/>
        <v>上衣</v>
      </c>
      <c r="E9451" s="6" t="str">
        <f>IFERROR(VLOOKUP(B9451,总表!A:D,3,0),"-")</f>
        <v>奇马约背心</v>
      </c>
      <c r="F9451" s="6" t="str">
        <f t="shared" si="590"/>
        <v>奇马约背心</v>
      </c>
      <c r="H9451" s="6" t="str">
        <f>IF(IFERROR(VLOOKUP(B9451,总表!A:D,4,0),"露易")=0," ",IFERROR(VLOOKUP(B9451,总表!A:D,4,0),"-"))</f>
        <v>浅蓝色</v>
      </c>
      <c r="I9451" s="6" t="str">
        <f t="shared" si="591"/>
        <v>浅蓝色</v>
      </c>
    </row>
    <row r="9452" spans="1:9">
      <c r="A9452" s="6">
        <v>9451</v>
      </c>
      <c r="B9452" s="47" t="str">
        <f t="shared" si="588"/>
        <v>000024EB</v>
      </c>
      <c r="C9452" s="47" t="str">
        <f>IFERROR(VLOOKUP(B9452,总表!A:B,2,0),"-")</f>
        <v>上衣</v>
      </c>
      <c r="D9452" s="6" t="str">
        <f t="shared" si="589"/>
        <v>上衣</v>
      </c>
      <c r="E9452" s="6" t="str">
        <f>IFERROR(VLOOKUP(B9452,总表!A:D,3,0),"-")</f>
        <v>西部牛仔衬衫</v>
      </c>
      <c r="F9452" s="6" t="str">
        <f t="shared" si="590"/>
        <v>西部牛仔衬衫</v>
      </c>
      <c r="H9452" s="51" t="str">
        <f>IF(IFERROR(VLOOKUP(B9452,总表!A:D,4,0),"露易")=0," ",IFERROR(VLOOKUP(B9452,总表!A:D,4,0),"-"))</f>
        <v>红色</v>
      </c>
      <c r="I9452" s="51" t="str">
        <f t="shared" si="591"/>
        <v>红色</v>
      </c>
    </row>
    <row r="9453" spans="1:9">
      <c r="A9453" s="6">
        <v>9452</v>
      </c>
      <c r="B9453" s="47" t="str">
        <f t="shared" si="588"/>
        <v>000024EC</v>
      </c>
      <c r="C9453" s="47" t="str">
        <f>IFERROR(VLOOKUP(B9453,总表!A:B,2,0),"-")</f>
        <v>上衣</v>
      </c>
      <c r="D9453" s="6" t="str">
        <f t="shared" si="589"/>
        <v>上衣</v>
      </c>
      <c r="E9453" s="6" t="str">
        <f>IFERROR(VLOOKUP(B9453,总表!A:D,3,0),"-")</f>
        <v>西部牛仔衬衫</v>
      </c>
      <c r="F9453" s="6" t="str">
        <f t="shared" si="590"/>
        <v>西部牛仔衬衫</v>
      </c>
      <c r="H9453" s="51" t="str">
        <f>IF(IFERROR(VLOOKUP(B9453,总表!A:D,4,0),"露易")=0," ",IFERROR(VLOOKUP(B9453,总表!A:D,4,0),"-"))</f>
        <v>蓝色</v>
      </c>
      <c r="I9453" s="51" t="str">
        <f t="shared" si="591"/>
        <v>蓝色</v>
      </c>
    </row>
    <row r="9454" spans="1:9">
      <c r="A9454" s="6">
        <v>9453</v>
      </c>
      <c r="B9454" s="47" t="str">
        <f t="shared" si="588"/>
        <v>000024ED</v>
      </c>
      <c r="C9454" s="47" t="str">
        <f>IFERROR(VLOOKUP(B9454,总表!A:B,2,0),"-")</f>
        <v>上衣</v>
      </c>
      <c r="D9454" s="6" t="str">
        <f t="shared" si="589"/>
        <v>上衣</v>
      </c>
      <c r="E9454" s="6" t="str">
        <f>IFERROR(VLOOKUP(B9454,总表!A:D,3,0),"-")</f>
        <v>西部牛仔衬衫</v>
      </c>
      <c r="F9454" s="6" t="str">
        <f t="shared" si="590"/>
        <v>西部牛仔衬衫</v>
      </c>
      <c r="H9454" s="6" t="str">
        <f>IF(IFERROR(VLOOKUP(B9454,总表!A:D,4,0),"露易")=0," ",IFERROR(VLOOKUP(B9454,总表!A:D,4,0),"-"))</f>
        <v>浅蓝色</v>
      </c>
      <c r="I9454" s="6" t="str">
        <f t="shared" si="591"/>
        <v>浅蓝色</v>
      </c>
    </row>
    <row r="9455" spans="1:9">
      <c r="A9455" s="6">
        <v>9454</v>
      </c>
      <c r="B9455" s="47" t="str">
        <f t="shared" si="588"/>
        <v>000024EE</v>
      </c>
      <c r="C9455" s="47" t="str">
        <f>IFERROR(VLOOKUP(B9455,总表!A:B,2,0),"-")</f>
        <v>上衣</v>
      </c>
      <c r="D9455" s="6" t="str">
        <f t="shared" si="589"/>
        <v>上衣</v>
      </c>
      <c r="E9455" s="6" t="str">
        <f>IFERROR(VLOOKUP(B9455,总表!A:D,3,0),"-")</f>
        <v>西部牛仔衬衫</v>
      </c>
      <c r="F9455" s="6" t="str">
        <f t="shared" si="590"/>
        <v>西部牛仔衬衫</v>
      </c>
      <c r="H9455" s="6" t="str">
        <f>IF(IFERROR(VLOOKUP(B9455,总表!A:D,4,0),"露易")=0," ",IFERROR(VLOOKUP(B9455,总表!A:D,4,0),"-"))</f>
        <v>棕色</v>
      </c>
      <c r="I9455" s="6" t="str">
        <f t="shared" si="591"/>
        <v>棕色</v>
      </c>
    </row>
    <row r="9456" spans="1:9">
      <c r="A9456" s="6">
        <v>9455</v>
      </c>
      <c r="B9456" s="47" t="str">
        <f t="shared" si="588"/>
        <v>000024EF</v>
      </c>
      <c r="C9456" s="50" t="str">
        <f>IFERROR(VLOOKUP(B9456,总表!A:B,2,0),"-")</f>
        <v>连衣套装</v>
      </c>
      <c r="D9456" s="51" t="str">
        <f t="shared" si="589"/>
        <v>连衣套装</v>
      </c>
      <c r="E9456" s="6" t="str">
        <f>IFERROR(VLOOKUP(B9456,总表!A:D,3,0),"-")</f>
        <v>消防服</v>
      </c>
      <c r="F9456" s="6" t="str">
        <f t="shared" si="590"/>
        <v>消防服</v>
      </c>
      <c r="H9456" s="6" t="str">
        <f>IF(IFERROR(VLOOKUP(B9456,总表!A:D,4,0),"露易")=0," ",IFERROR(VLOOKUP(B9456,总表!A:D,4,0),"-"))</f>
        <v>火红色</v>
      </c>
      <c r="I9456" s="6" t="str">
        <f t="shared" si="591"/>
        <v>火红色</v>
      </c>
    </row>
    <row r="9457" spans="1:9">
      <c r="A9457" s="6">
        <v>9456</v>
      </c>
      <c r="B9457" s="47" t="str">
        <f t="shared" si="588"/>
        <v>000024F0</v>
      </c>
      <c r="C9457" s="50" t="str">
        <f>IFERROR(VLOOKUP(B9457,总表!A:B,2,0),"-")</f>
        <v>连衣套装</v>
      </c>
      <c r="D9457" s="51" t="str">
        <f t="shared" si="589"/>
        <v>连衣套装</v>
      </c>
      <c r="E9457" s="6" t="str">
        <f>IFERROR(VLOOKUP(B9457,总表!A:D,3,0),"-")</f>
        <v>消防服</v>
      </c>
      <c r="F9457" s="6" t="str">
        <f t="shared" si="590"/>
        <v>消防服</v>
      </c>
      <c r="H9457" s="6" t="str">
        <f>IF(IFERROR(VLOOKUP(B9457,总表!A:D,4,0),"露易")=0," ",IFERROR(VLOOKUP(B9457,总表!A:D,4,0),"-"))</f>
        <v>棕色</v>
      </c>
      <c r="I9457" s="6" t="str">
        <f t="shared" si="591"/>
        <v>棕色</v>
      </c>
    </row>
    <row r="9458" spans="1:9">
      <c r="A9458" s="6">
        <v>9457</v>
      </c>
      <c r="B9458" s="47" t="str">
        <f t="shared" si="588"/>
        <v>000024F1</v>
      </c>
      <c r="C9458" s="50" t="str">
        <f>IFERROR(VLOOKUP(B9458,总表!A:B,2,0),"-")</f>
        <v>连衣套装</v>
      </c>
      <c r="D9458" s="51" t="str">
        <f t="shared" si="589"/>
        <v>连衣套装</v>
      </c>
      <c r="E9458" s="6" t="str">
        <f>IFERROR(VLOOKUP(B9458,总表!A:D,3,0),"-")</f>
        <v>消防服</v>
      </c>
      <c r="F9458" s="6" t="str">
        <f t="shared" si="590"/>
        <v>消防服</v>
      </c>
      <c r="H9458" s="6" t="str">
        <f>IF(IFERROR(VLOOKUP(B9458,总表!A:D,4,0),"露易")=0," ",IFERROR(VLOOKUP(B9458,总表!A:D,4,0),"-"))</f>
        <v>莱姆黄</v>
      </c>
      <c r="I9458" s="6" t="str">
        <f t="shared" si="591"/>
        <v>莱姆黄</v>
      </c>
    </row>
    <row r="9459" spans="1:9">
      <c r="A9459" s="6">
        <v>9458</v>
      </c>
      <c r="B9459" s="47" t="str">
        <f t="shared" si="588"/>
        <v>000024F2</v>
      </c>
      <c r="C9459" s="50" t="str">
        <f>IFERROR(VLOOKUP(B9459,总表!A:B,2,0),"-")</f>
        <v>连衣套装</v>
      </c>
      <c r="D9459" s="51" t="str">
        <f t="shared" si="589"/>
        <v>连衣套装</v>
      </c>
      <c r="E9459" s="6" t="str">
        <f>IFERROR(VLOOKUP(B9459,总表!A:D,3,0),"-")</f>
        <v>消防服</v>
      </c>
      <c r="F9459" s="6" t="str">
        <f t="shared" si="590"/>
        <v>消防服</v>
      </c>
      <c r="H9459" s="6" t="str">
        <f>IF(IFERROR(VLOOKUP(B9459,总表!A:D,4,0),"露易")=0," ",IFERROR(VLOOKUP(B9459,总表!A:D,4,0),"-"))</f>
        <v>卡其色</v>
      </c>
      <c r="I9459" s="6" t="str">
        <f t="shared" si="591"/>
        <v>卡其色</v>
      </c>
    </row>
    <row r="9460" spans="1:9">
      <c r="A9460" s="6">
        <v>9459</v>
      </c>
      <c r="B9460" s="47" t="str">
        <f t="shared" si="588"/>
        <v>000024F3</v>
      </c>
      <c r="C9460" s="50" t="str">
        <f>IFERROR(VLOOKUP(B9460,总表!A:B,2,0),"-")</f>
        <v>连衣套装</v>
      </c>
      <c r="D9460" s="51" t="str">
        <f t="shared" si="589"/>
        <v>连衣套装</v>
      </c>
      <c r="E9460" s="6" t="str">
        <f>IFERROR(VLOOKUP(B9460,总表!A:D,3,0),"-")</f>
        <v>工作装</v>
      </c>
      <c r="F9460" s="6" t="str">
        <f t="shared" si="590"/>
        <v>工作装</v>
      </c>
      <c r="H9460" s="51" t="str">
        <f>IF(IFERROR(VLOOKUP(B9460,总表!A:D,4,0),"露易")=0," ",IFERROR(VLOOKUP(B9460,总表!A:D,4,0),"-"))</f>
        <v>红色</v>
      </c>
      <c r="I9460" s="51" t="str">
        <f t="shared" si="591"/>
        <v>红色</v>
      </c>
    </row>
    <row r="9461" spans="1:9">
      <c r="A9461" s="6">
        <v>9460</v>
      </c>
      <c r="B9461" s="47" t="str">
        <f t="shared" si="588"/>
        <v>000024F4</v>
      </c>
      <c r="C9461" s="50" t="str">
        <f>IFERROR(VLOOKUP(B9461,总表!A:B,2,0),"-")</f>
        <v>连衣套装</v>
      </c>
      <c r="D9461" s="51" t="str">
        <f t="shared" si="589"/>
        <v>连衣套装</v>
      </c>
      <c r="E9461" s="6" t="str">
        <f>IFERROR(VLOOKUP(B9461,总表!A:D,3,0),"-")</f>
        <v>工作装</v>
      </c>
      <c r="F9461" s="6" t="str">
        <f t="shared" si="590"/>
        <v>工作装</v>
      </c>
      <c r="H9461" s="51" t="str">
        <f>IF(IFERROR(VLOOKUP(B9461,总表!A:D,4,0),"露易")=0," ",IFERROR(VLOOKUP(B9461,总表!A:D,4,0),"-"))</f>
        <v>蓝色</v>
      </c>
      <c r="I9461" s="51" t="str">
        <f t="shared" si="591"/>
        <v>蓝色</v>
      </c>
    </row>
    <row r="9462" spans="1:9">
      <c r="A9462" s="6">
        <v>9461</v>
      </c>
      <c r="B9462" s="47" t="str">
        <f t="shared" si="588"/>
        <v>000024F5</v>
      </c>
      <c r="C9462" s="50" t="str">
        <f>IFERROR(VLOOKUP(B9462,总表!A:B,2,0),"-")</f>
        <v>连衣套装</v>
      </c>
      <c r="D9462" s="51" t="str">
        <f t="shared" si="589"/>
        <v>连衣套装</v>
      </c>
      <c r="E9462" s="6" t="str">
        <f>IFERROR(VLOOKUP(B9462,总表!A:D,3,0),"-")</f>
        <v>工作装</v>
      </c>
      <c r="F9462" s="6" t="str">
        <f t="shared" si="590"/>
        <v>工作装</v>
      </c>
      <c r="H9462" s="6" t="str">
        <f>IF(IFERROR(VLOOKUP(B9462,总表!A:D,4,0),"露易")=0," ",IFERROR(VLOOKUP(B9462,总表!A:D,4,0),"-"))</f>
        <v>黄色</v>
      </c>
      <c r="I9462" s="6" t="str">
        <f t="shared" si="591"/>
        <v>黄色</v>
      </c>
    </row>
    <row r="9463" spans="1:9">
      <c r="A9463" s="6">
        <v>9462</v>
      </c>
      <c r="B9463" s="47" t="str">
        <f t="shared" si="588"/>
        <v>000024F6</v>
      </c>
      <c r="C9463" s="50" t="str">
        <f>IFERROR(VLOOKUP(B9463,总表!A:B,2,0),"-")</f>
        <v>连衣套装</v>
      </c>
      <c r="D9463" s="51" t="str">
        <f t="shared" si="589"/>
        <v>连衣套装</v>
      </c>
      <c r="E9463" s="6" t="str">
        <f>IFERROR(VLOOKUP(B9463,总表!A:D,3,0),"-")</f>
        <v>工作装</v>
      </c>
      <c r="F9463" s="6" t="str">
        <f t="shared" si="590"/>
        <v>工作装</v>
      </c>
      <c r="H9463" s="51" t="str">
        <f>IF(IFERROR(VLOOKUP(B9463,总表!A:D,4,0),"露易")=0," ",IFERROR(VLOOKUP(B9463,总表!A:D,4,0),"-"))</f>
        <v>绿色</v>
      </c>
      <c r="I9463" s="51" t="str">
        <f t="shared" si="591"/>
        <v>绿色</v>
      </c>
    </row>
    <row r="9464" spans="1:9">
      <c r="A9464" s="6">
        <v>9463</v>
      </c>
      <c r="B9464" s="47" t="str">
        <f t="shared" si="588"/>
        <v>000024F7</v>
      </c>
      <c r="C9464" s="50" t="str">
        <f>IFERROR(VLOOKUP(B9464,总表!A:B,2,0),"-")</f>
        <v>连衣套装</v>
      </c>
      <c r="D9464" s="51" t="str">
        <f t="shared" si="589"/>
        <v>连衣套装</v>
      </c>
      <c r="E9464" s="6" t="str">
        <f>IFERROR(VLOOKUP(B9464,总表!A:D,3,0),"-")</f>
        <v>工作装</v>
      </c>
      <c r="F9464" s="6" t="str">
        <f t="shared" si="590"/>
        <v>工作装</v>
      </c>
      <c r="H9464" s="6" t="str">
        <f>IF(IFERROR(VLOOKUP(B9464,总表!A:D,4,0),"露易")=0," ",IFERROR(VLOOKUP(B9464,总表!A:D,4,0),"-"))</f>
        <v>粉红</v>
      </c>
      <c r="I9464" s="6" t="str">
        <f t="shared" si="591"/>
        <v>粉红</v>
      </c>
    </row>
    <row r="9465" spans="1:9">
      <c r="A9465" s="6">
        <v>9464</v>
      </c>
      <c r="B9465" s="47" t="str">
        <f t="shared" si="588"/>
        <v>000024F8</v>
      </c>
      <c r="C9465" s="50" t="str">
        <f>IFERROR(VLOOKUP(B9465,总表!A:B,2,0),"-")</f>
        <v>连衣套装</v>
      </c>
      <c r="D9465" s="51" t="str">
        <f t="shared" si="589"/>
        <v>连衣套装</v>
      </c>
      <c r="E9465" s="6" t="str">
        <f>IFERROR(VLOOKUP(B9465,总表!A:D,3,0),"-")</f>
        <v>工作装</v>
      </c>
      <c r="F9465" s="6" t="str">
        <f t="shared" si="590"/>
        <v>工作装</v>
      </c>
      <c r="H9465" s="6" t="str">
        <f>IF(IFERROR(VLOOKUP(B9465,总表!A:D,4,0),"露易")=0," ",IFERROR(VLOOKUP(B9465,总表!A:D,4,0),"-"))</f>
        <v>棕色</v>
      </c>
      <c r="I9465" s="6" t="str">
        <f t="shared" si="591"/>
        <v>棕色</v>
      </c>
    </row>
    <row r="9466" spans="1:9">
      <c r="A9466" s="6">
        <v>9465</v>
      </c>
      <c r="B9466" s="47" t="str">
        <f t="shared" si="588"/>
        <v>000024F9</v>
      </c>
      <c r="C9466" s="50" t="str">
        <f>IFERROR(VLOOKUP(B9466,总表!A:B,2,0),"-")</f>
        <v>连衣套装</v>
      </c>
      <c r="D9466" s="51" t="str">
        <f t="shared" si="589"/>
        <v>连衣套装</v>
      </c>
      <c r="E9466" s="6" t="str">
        <f>IFERROR(VLOOKUP(B9466,总表!A:D,3,0),"-")</f>
        <v>工作装</v>
      </c>
      <c r="F9466" s="6" t="str">
        <f t="shared" si="590"/>
        <v>工作装</v>
      </c>
      <c r="H9466" s="6" t="str">
        <f>IF(IFERROR(VLOOKUP(B9466,总表!A:D,4,0),"露易")=0," ",IFERROR(VLOOKUP(B9466,总表!A:D,4,0),"-"))</f>
        <v>黑色</v>
      </c>
      <c r="I9466" s="6" t="str">
        <f t="shared" si="591"/>
        <v>黑色</v>
      </c>
    </row>
    <row r="9467" spans="1:9">
      <c r="A9467" s="6">
        <v>9466</v>
      </c>
      <c r="B9467" s="47" t="str">
        <f t="shared" si="588"/>
        <v>000024FA</v>
      </c>
      <c r="C9467" s="50" t="str">
        <f>IFERROR(VLOOKUP(B9467,总表!A:B,2,0),"-")</f>
        <v>连衣套装</v>
      </c>
      <c r="D9467" s="51" t="str">
        <f t="shared" si="589"/>
        <v>连衣套装</v>
      </c>
      <c r="E9467" s="51" t="str">
        <f>IFERROR(VLOOKUP(B9467,总表!A:D,3,0),"-")</f>
        <v>赛车服</v>
      </c>
      <c r="F9467" s="51" t="str">
        <f t="shared" si="590"/>
        <v>赛车服</v>
      </c>
      <c r="H9467" s="51" t="str">
        <f>IF(IFERROR(VLOOKUP(B9467,总表!A:D,4,0),"露易")=0," ",IFERROR(VLOOKUP(B9467,总表!A:D,4,0),"-"))</f>
        <v>蓝色</v>
      </c>
      <c r="I9467" s="51" t="str">
        <f t="shared" si="591"/>
        <v>蓝色</v>
      </c>
    </row>
    <row r="9468" spans="1:9">
      <c r="A9468" s="6">
        <v>9467</v>
      </c>
      <c r="B9468" s="47" t="str">
        <f t="shared" si="588"/>
        <v>000024FB</v>
      </c>
      <c r="C9468" s="50" t="str">
        <f>IFERROR(VLOOKUP(B9468,总表!A:B,2,0),"-")</f>
        <v>连衣套装</v>
      </c>
      <c r="D9468" s="51" t="str">
        <f t="shared" si="589"/>
        <v>连衣套装</v>
      </c>
      <c r="E9468" s="51" t="str">
        <f>IFERROR(VLOOKUP(B9468,总表!A:D,3,0),"-")</f>
        <v>赛车服</v>
      </c>
      <c r="F9468" s="51" t="str">
        <f t="shared" si="590"/>
        <v>赛车服</v>
      </c>
      <c r="H9468" s="6" t="str">
        <f>IF(IFERROR(VLOOKUP(B9468,总表!A:D,4,0),"露易")=0," ",IFERROR(VLOOKUP(B9468,总表!A:D,4,0),"-"))</f>
        <v>黄色</v>
      </c>
      <c r="I9468" s="6" t="str">
        <f t="shared" si="591"/>
        <v>黄色</v>
      </c>
    </row>
    <row r="9469" spans="1:9">
      <c r="A9469" s="6">
        <v>9468</v>
      </c>
      <c r="B9469" s="47" t="str">
        <f t="shared" si="588"/>
        <v>000024FC</v>
      </c>
      <c r="C9469" s="50" t="str">
        <f>IFERROR(VLOOKUP(B9469,总表!A:B,2,0),"-")</f>
        <v>连衣套装</v>
      </c>
      <c r="D9469" s="51" t="str">
        <f t="shared" si="589"/>
        <v>连衣套装</v>
      </c>
      <c r="E9469" s="51" t="str">
        <f>IFERROR(VLOOKUP(B9469,总表!A:D,3,0),"-")</f>
        <v>赛车服</v>
      </c>
      <c r="F9469" s="51" t="str">
        <f t="shared" si="590"/>
        <v>赛车服</v>
      </c>
      <c r="H9469" s="6" t="str">
        <f>IF(IFERROR(VLOOKUP(B9469,总表!A:D,4,0),"露易")=0," ",IFERROR(VLOOKUP(B9469,总表!A:D,4,0),"-"))</f>
        <v>黑色</v>
      </c>
      <c r="I9469" s="6" t="str">
        <f t="shared" si="591"/>
        <v>黑色</v>
      </c>
    </row>
    <row r="9470" spans="1:9">
      <c r="A9470" s="6">
        <v>9469</v>
      </c>
      <c r="B9470" s="47" t="str">
        <f t="shared" si="588"/>
        <v>000024FD</v>
      </c>
      <c r="C9470" s="50" t="str">
        <f>IFERROR(VLOOKUP(B9470,总表!A:B,2,0),"-")</f>
        <v>连衣套装</v>
      </c>
      <c r="D9470" s="51" t="str">
        <f t="shared" si="589"/>
        <v>连衣套装</v>
      </c>
      <c r="E9470" s="6" t="str">
        <f>IFERROR(VLOOKUP(B9470,总表!A:D,3,0),"-")</f>
        <v>牛仔背带裤装</v>
      </c>
      <c r="F9470" s="6" t="str">
        <f t="shared" si="590"/>
        <v>牛仔背带裤装</v>
      </c>
      <c r="H9470" s="6" t="str">
        <f>IF(IFERROR(VLOOKUP(B9470,总表!A:D,4,0),"露易")=0," ",IFERROR(VLOOKUP(B9470,总表!A:D,4,0),"-"))</f>
        <v>棕色</v>
      </c>
      <c r="I9470" s="6" t="str">
        <f t="shared" si="591"/>
        <v>棕色</v>
      </c>
    </row>
    <row r="9471" spans="1:9">
      <c r="A9471" s="6">
        <v>9470</v>
      </c>
      <c r="B9471" s="47" t="str">
        <f t="shared" si="588"/>
        <v>000024FE</v>
      </c>
      <c r="C9471" s="50" t="str">
        <f>IFERROR(VLOOKUP(B9471,总表!A:B,2,0),"-")</f>
        <v>连衣套装</v>
      </c>
      <c r="D9471" s="51" t="str">
        <f t="shared" si="589"/>
        <v>连衣套装</v>
      </c>
      <c r="E9471" s="6" t="str">
        <f>IFERROR(VLOOKUP(B9471,总表!A:D,3,0),"-")</f>
        <v>牛仔背带裤装</v>
      </c>
      <c r="F9471" s="6" t="str">
        <f t="shared" si="590"/>
        <v>牛仔背带裤装</v>
      </c>
      <c r="H9471" s="6" t="str">
        <f>IF(IFERROR(VLOOKUP(B9471,总表!A:D,4,0),"露易")=0," ",IFERROR(VLOOKUP(B9471,总表!A:D,4,0),"-"))</f>
        <v>米色</v>
      </c>
      <c r="I9471" s="6" t="str">
        <f t="shared" si="591"/>
        <v>米色</v>
      </c>
    </row>
    <row r="9472" spans="1:9">
      <c r="A9472" s="6">
        <v>9471</v>
      </c>
      <c r="B9472" s="47" t="str">
        <f t="shared" si="588"/>
        <v>000024FF</v>
      </c>
      <c r="C9472" s="50" t="str">
        <f>IFERROR(VLOOKUP(B9472,总表!A:B,2,0),"-")</f>
        <v>连衣套装</v>
      </c>
      <c r="D9472" s="51" t="str">
        <f t="shared" si="589"/>
        <v>连衣套装</v>
      </c>
      <c r="E9472" s="6" t="str">
        <f>IFERROR(VLOOKUP(B9472,总表!A:D,3,0),"-")</f>
        <v>牛仔背带裤装</v>
      </c>
      <c r="F9472" s="6" t="str">
        <f t="shared" si="590"/>
        <v>牛仔背带裤装</v>
      </c>
      <c r="H9472" s="6" t="str">
        <f>IF(IFERROR(VLOOKUP(B9472,总表!A:D,4,0),"露易")=0," ",IFERROR(VLOOKUP(B9472,总表!A:D,4,0),"-"))</f>
        <v>卡其色</v>
      </c>
      <c r="I9472" s="6" t="str">
        <f t="shared" si="591"/>
        <v>卡其色</v>
      </c>
    </row>
    <row r="9473" spans="1:9">
      <c r="A9473" s="6">
        <v>9472</v>
      </c>
      <c r="B9473" s="47" t="str">
        <f t="shared" si="588"/>
        <v>00002500</v>
      </c>
      <c r="C9473" s="50" t="str">
        <f>IFERROR(VLOOKUP(B9473,总表!A:B,2,0),"-")</f>
        <v>连衣套装</v>
      </c>
      <c r="D9473" s="51" t="str">
        <f t="shared" si="589"/>
        <v>连衣套装</v>
      </c>
      <c r="E9473" s="6" t="str">
        <f>IFERROR(VLOOKUP(B9473,总表!A:D,3,0),"-")</f>
        <v>牛仔背带裤装</v>
      </c>
      <c r="F9473" s="6" t="str">
        <f t="shared" si="590"/>
        <v>牛仔背带裤装</v>
      </c>
      <c r="H9473" s="6" t="str">
        <f>IF(IFERROR(VLOOKUP(B9473,总表!A:D,4,0),"露易")=0," ",IFERROR(VLOOKUP(B9473,总表!A:D,4,0),"-"))</f>
        <v>白色</v>
      </c>
      <c r="I9473" s="6" t="str">
        <f t="shared" si="591"/>
        <v>白色</v>
      </c>
    </row>
    <row r="9474" spans="1:9">
      <c r="A9474" s="6">
        <v>9473</v>
      </c>
      <c r="B9474" s="47" t="str">
        <f t="shared" ref="B9474:B9537" si="592">DEC2HEX(ROW(A9473),8)</f>
        <v>00002501</v>
      </c>
      <c r="C9474" s="50" t="str">
        <f>IFERROR(VLOOKUP(B9474,总表!A:B,2,0),"-")</f>
        <v>连衣套装</v>
      </c>
      <c r="D9474" s="51" t="str">
        <f t="shared" ref="D9474:D9537" si="593">C9474</f>
        <v>连衣套装</v>
      </c>
      <c r="E9474" s="6" t="str">
        <f>IFERROR(VLOOKUP(B9474,总表!A:D,3,0),"-")</f>
        <v>牛仔背带裤装</v>
      </c>
      <c r="F9474" s="6" t="str">
        <f t="shared" ref="F9474:F9537" si="594">E9474</f>
        <v>牛仔背带裤装</v>
      </c>
      <c r="H9474" s="6" t="str">
        <f>IF(IFERROR(VLOOKUP(B9474,总表!A:D,4,0),"露易")=0," ",IFERROR(VLOOKUP(B9474,总表!A:D,4,0),"-"))</f>
        <v>橘色</v>
      </c>
      <c r="I9474" s="6" t="str">
        <f t="shared" ref="I9474:I9537" si="595">H9474</f>
        <v>橘色</v>
      </c>
    </row>
    <row r="9475" spans="1:9">
      <c r="A9475" s="6">
        <v>9474</v>
      </c>
      <c r="B9475" s="47" t="str">
        <f t="shared" si="592"/>
        <v>00002502</v>
      </c>
      <c r="C9475" s="50" t="str">
        <f>IFERROR(VLOOKUP(B9475,总表!A:B,2,0),"-")</f>
        <v>连衣套装</v>
      </c>
      <c r="D9475" s="51" t="str">
        <f t="shared" si="593"/>
        <v>连衣套装</v>
      </c>
      <c r="E9475" s="6" t="str">
        <f>IFERROR(VLOOKUP(B9475,总表!A:D,3,0),"-")</f>
        <v>牛仔背带裤装</v>
      </c>
      <c r="F9475" s="6" t="str">
        <f t="shared" si="594"/>
        <v>牛仔背带裤装</v>
      </c>
      <c r="H9475" s="51" t="str">
        <f>IF(IFERROR(VLOOKUP(B9475,总表!A:D,4,0),"露易")=0," ",IFERROR(VLOOKUP(B9475,总表!A:D,4,0),"-"))</f>
        <v>红色</v>
      </c>
      <c r="I9475" s="51" t="str">
        <f t="shared" si="595"/>
        <v>红色</v>
      </c>
    </row>
    <row r="9476" spans="1:9">
      <c r="A9476" s="6">
        <v>9475</v>
      </c>
      <c r="B9476" s="47" t="str">
        <f t="shared" si="592"/>
        <v>00002503</v>
      </c>
      <c r="C9476" s="50" t="str">
        <f>IFERROR(VLOOKUP(B9476,总表!A:B,2,0),"-")</f>
        <v>连衣套装</v>
      </c>
      <c r="D9476" s="51" t="str">
        <f t="shared" si="593"/>
        <v>连衣套装</v>
      </c>
      <c r="E9476" s="6" t="str">
        <f>IFERROR(VLOOKUP(B9476,总表!A:D,3,0),"-")</f>
        <v>牛仔背带裤装</v>
      </c>
      <c r="F9476" s="6" t="str">
        <f t="shared" si="594"/>
        <v>牛仔背带裤装</v>
      </c>
      <c r="H9476" s="6" t="str">
        <f>IF(IFERROR(VLOOKUP(B9476,总表!A:D,4,0),"露易")=0," ",IFERROR(VLOOKUP(B9476,总表!A:D,4,0),"-"))</f>
        <v>黑色</v>
      </c>
      <c r="I9476" s="6" t="str">
        <f t="shared" si="595"/>
        <v>黑色</v>
      </c>
    </row>
    <row r="9477" spans="1:9">
      <c r="A9477" s="6">
        <v>9476</v>
      </c>
      <c r="B9477" s="47" t="str">
        <f t="shared" si="592"/>
        <v>00002504</v>
      </c>
      <c r="C9477" s="47" t="str">
        <f>IFERROR(VLOOKUP(B9477,总表!A:B,2,0),"-")</f>
        <v>上衣</v>
      </c>
      <c r="D9477" s="6" t="str">
        <f t="shared" si="593"/>
        <v>上衣</v>
      </c>
      <c r="E9477" s="6" t="str">
        <f>IFERROR(VLOOKUP(B9477,总表!A:D,3,0),"-")</f>
        <v>交通疏导员服</v>
      </c>
      <c r="F9477" s="6" t="str">
        <f t="shared" si="594"/>
        <v>交通疏导员服</v>
      </c>
      <c r="H9477" s="6" t="str">
        <f>IF(IFERROR(VLOOKUP(B9477,总表!A:D,4,0),"露易")=0," ",IFERROR(VLOOKUP(B9477,总表!A:D,4,0),"-"))</f>
        <v>橘色</v>
      </c>
      <c r="I9477" s="6" t="str">
        <f t="shared" si="595"/>
        <v>橘色</v>
      </c>
    </row>
    <row r="9478" spans="1:9">
      <c r="A9478" s="6">
        <v>9477</v>
      </c>
      <c r="B9478" s="47" t="str">
        <f t="shared" si="592"/>
        <v>00002505</v>
      </c>
      <c r="C9478" s="50" t="str">
        <f>IFERROR(VLOOKUP(B9478,总表!A:B,2,0),"-")</f>
        <v>连衣套装</v>
      </c>
      <c r="D9478" s="51" t="str">
        <f t="shared" si="593"/>
        <v>连衣套装</v>
      </c>
      <c r="E9478" s="51" t="str">
        <f>IFERROR(VLOOKUP(B9478,总表!A:D,3,0),"-")</f>
        <v>农场背带裤装</v>
      </c>
      <c r="F9478" s="51" t="str">
        <f t="shared" si="594"/>
        <v>农场背带裤装</v>
      </c>
      <c r="H9478" s="51" t="str">
        <f>IF(IFERROR(VLOOKUP(B9478,总表!A:D,4,0),"露易")=0," ",IFERROR(VLOOKUP(B9478,总表!A:D,4,0),"-"))</f>
        <v>绿色</v>
      </c>
      <c r="I9478" s="51" t="str">
        <f t="shared" si="595"/>
        <v>绿色</v>
      </c>
    </row>
    <row r="9479" spans="1:9">
      <c r="A9479" s="6">
        <v>9478</v>
      </c>
      <c r="B9479" s="47" t="str">
        <f t="shared" si="592"/>
        <v>00002506</v>
      </c>
      <c r="C9479" s="50" t="str">
        <f>IFERROR(VLOOKUP(B9479,总表!A:B,2,0),"-")</f>
        <v>连衣套装</v>
      </c>
      <c r="D9479" s="51" t="str">
        <f t="shared" si="593"/>
        <v>连衣套装</v>
      </c>
      <c r="E9479" s="51" t="str">
        <f>IFERROR(VLOOKUP(B9479,总表!A:D,3,0),"-")</f>
        <v>农场背带裤装</v>
      </c>
      <c r="F9479" s="51" t="str">
        <f t="shared" si="594"/>
        <v>农场背带裤装</v>
      </c>
      <c r="H9479" s="51" t="str">
        <f>IF(IFERROR(VLOOKUP(B9479,总表!A:D,4,0),"露易")=0," ",IFERROR(VLOOKUP(B9479,总表!A:D,4,0),"-"))</f>
        <v>蓝色</v>
      </c>
      <c r="I9479" s="51" t="str">
        <f t="shared" si="595"/>
        <v>蓝色</v>
      </c>
    </row>
    <row r="9480" spans="1:9">
      <c r="A9480" s="6">
        <v>9479</v>
      </c>
      <c r="B9480" s="47" t="str">
        <f t="shared" si="592"/>
        <v>00002507</v>
      </c>
      <c r="C9480" s="50" t="str">
        <f>IFERROR(VLOOKUP(B9480,总表!A:B,2,0),"-")</f>
        <v>连衣套装</v>
      </c>
      <c r="D9480" s="51" t="str">
        <f t="shared" si="593"/>
        <v>连衣套装</v>
      </c>
      <c r="E9480" s="51" t="str">
        <f>IFERROR(VLOOKUP(B9480,总表!A:D,3,0),"-")</f>
        <v>农场背带裤装</v>
      </c>
      <c r="F9480" s="51" t="str">
        <f t="shared" si="594"/>
        <v>农场背带裤装</v>
      </c>
      <c r="H9480" s="6" t="str">
        <f>IF(IFERROR(VLOOKUP(B9480,总表!A:D,4,0),"露易")=0," ",IFERROR(VLOOKUP(B9480,总表!A:D,4,0),"-"))</f>
        <v>黄色</v>
      </c>
      <c r="I9480" s="6" t="str">
        <f t="shared" si="595"/>
        <v>黄色</v>
      </c>
    </row>
    <row r="9481" spans="1:9">
      <c r="A9481" s="6">
        <v>9480</v>
      </c>
      <c r="B9481" s="47" t="str">
        <f t="shared" si="592"/>
        <v>00002508</v>
      </c>
      <c r="C9481" s="50" t="str">
        <f>IFERROR(VLOOKUP(B9481,总表!A:B,2,0),"-")</f>
        <v>连衣套装</v>
      </c>
      <c r="D9481" s="51" t="str">
        <f t="shared" si="593"/>
        <v>连衣套装</v>
      </c>
      <c r="E9481" s="51" t="str">
        <f>IFERROR(VLOOKUP(B9481,总表!A:D,3,0),"-")</f>
        <v>农场背带裤装</v>
      </c>
      <c r="F9481" s="51" t="str">
        <f t="shared" si="594"/>
        <v>农场背带裤装</v>
      </c>
      <c r="H9481" s="6" t="str">
        <f>IF(IFERROR(VLOOKUP(B9481,总表!A:D,4,0),"露易")=0," ",IFERROR(VLOOKUP(B9481,总表!A:D,4,0),"-"))</f>
        <v>灰色</v>
      </c>
      <c r="I9481" s="6" t="str">
        <f t="shared" si="595"/>
        <v>灰色</v>
      </c>
    </row>
    <row r="9482" spans="1:9">
      <c r="A9482" s="6">
        <v>9481</v>
      </c>
      <c r="B9482" s="47" t="str">
        <f t="shared" si="592"/>
        <v>00002509</v>
      </c>
      <c r="C9482" s="50" t="str">
        <f>IFERROR(VLOOKUP(B9482,总表!A:B,2,0),"-")</f>
        <v>连衣套装</v>
      </c>
      <c r="D9482" s="51" t="str">
        <f t="shared" si="593"/>
        <v>连衣套装</v>
      </c>
      <c r="E9482" s="6" t="str">
        <f>IFERROR(VLOOKUP(B9482,总表!A:D,3,0),"-")</f>
        <v>女英雄装</v>
      </c>
      <c r="F9482" s="6" t="str">
        <f t="shared" si="594"/>
        <v>女英雄装</v>
      </c>
      <c r="H9482" s="51" t="str">
        <f>IF(IFERROR(VLOOKUP(B9482,总表!A:D,4,0),"露易")=0," ",IFERROR(VLOOKUP(B9482,总表!A:D,4,0),"-"))</f>
        <v>蓝色</v>
      </c>
      <c r="I9482" s="51" t="str">
        <f t="shared" si="595"/>
        <v>蓝色</v>
      </c>
    </row>
    <row r="9483" spans="1:9">
      <c r="A9483" s="6">
        <v>9482</v>
      </c>
      <c r="B9483" s="47" t="str">
        <f t="shared" si="592"/>
        <v>0000250A</v>
      </c>
      <c r="C9483" s="50" t="str">
        <f>IFERROR(VLOOKUP(B9483,总表!A:B,2,0),"-")</f>
        <v>连衣套装</v>
      </c>
      <c r="D9483" s="51" t="str">
        <f t="shared" si="593"/>
        <v>连衣套装</v>
      </c>
      <c r="E9483" s="6" t="str">
        <f>IFERROR(VLOOKUP(B9483,总表!A:D,3,0),"-")</f>
        <v>女英雄装</v>
      </c>
      <c r="F9483" s="6" t="str">
        <f t="shared" si="594"/>
        <v>女英雄装</v>
      </c>
      <c r="H9483" s="51" t="str">
        <f>IF(IFERROR(VLOOKUP(B9483,总表!A:D,4,0),"露易")=0," ",IFERROR(VLOOKUP(B9483,总表!A:D,4,0),"-"))</f>
        <v>绿色</v>
      </c>
      <c r="I9483" s="51" t="str">
        <f t="shared" si="595"/>
        <v>绿色</v>
      </c>
    </row>
    <row r="9484" spans="1:9">
      <c r="A9484" s="6">
        <v>9483</v>
      </c>
      <c r="B9484" s="47" t="str">
        <f t="shared" si="592"/>
        <v>0000250B</v>
      </c>
      <c r="C9484" s="50" t="str">
        <f>IFERROR(VLOOKUP(B9484,总表!A:B,2,0),"-")</f>
        <v>连衣套装</v>
      </c>
      <c r="D9484" s="51" t="str">
        <f t="shared" si="593"/>
        <v>连衣套装</v>
      </c>
      <c r="E9484" s="6" t="str">
        <f>IFERROR(VLOOKUP(B9484,总表!A:D,3,0),"-")</f>
        <v>女英雄装</v>
      </c>
      <c r="F9484" s="6" t="str">
        <f t="shared" si="594"/>
        <v>女英雄装</v>
      </c>
      <c r="H9484" s="51" t="str">
        <f>IF(IFERROR(VLOOKUP(B9484,总表!A:D,4,0),"露易")=0," ",IFERROR(VLOOKUP(B9484,总表!A:D,4,0),"-"))</f>
        <v>红色</v>
      </c>
      <c r="I9484" s="51" t="str">
        <f t="shared" si="595"/>
        <v>红色</v>
      </c>
    </row>
    <row r="9485" spans="1:9">
      <c r="A9485" s="6">
        <v>9484</v>
      </c>
      <c r="B9485" s="47" t="str">
        <f t="shared" si="592"/>
        <v>0000250C</v>
      </c>
      <c r="C9485" s="50" t="str">
        <f>IFERROR(VLOOKUP(B9485,总表!A:B,2,0),"-")</f>
        <v>连衣套装</v>
      </c>
      <c r="D9485" s="51" t="str">
        <f t="shared" si="593"/>
        <v>连衣套装</v>
      </c>
      <c r="E9485" s="6" t="str">
        <f>IFERROR(VLOOKUP(B9485,总表!A:D,3,0),"-")</f>
        <v>女英雄装</v>
      </c>
      <c r="F9485" s="6" t="str">
        <f t="shared" si="594"/>
        <v>女英雄装</v>
      </c>
      <c r="H9485" s="6" t="str">
        <f>IF(IFERROR(VLOOKUP(B9485,总表!A:D,4,0),"露易")=0," ",IFERROR(VLOOKUP(B9485,总表!A:D,4,0),"-"))</f>
        <v>黄色</v>
      </c>
      <c r="I9485" s="6" t="str">
        <f t="shared" si="595"/>
        <v>黄色</v>
      </c>
    </row>
    <row r="9486" spans="1:9">
      <c r="A9486" s="6">
        <v>9485</v>
      </c>
      <c r="B9486" s="47" t="str">
        <f t="shared" si="592"/>
        <v>0000250D</v>
      </c>
      <c r="C9486" s="50" t="str">
        <f>IFERROR(VLOOKUP(B9486,总表!A:B,2,0),"-")</f>
        <v>连衣套装</v>
      </c>
      <c r="D9486" s="51" t="str">
        <f t="shared" si="593"/>
        <v>连衣套装</v>
      </c>
      <c r="E9486" s="6" t="str">
        <f>IFERROR(VLOOKUP(B9486,总表!A:D,3,0),"-")</f>
        <v>女英雄装</v>
      </c>
      <c r="F9486" s="6" t="str">
        <f t="shared" si="594"/>
        <v>女英雄装</v>
      </c>
      <c r="H9486" s="6" t="str">
        <f>IF(IFERROR(VLOOKUP(B9486,总表!A:D,4,0),"露易")=0," ",IFERROR(VLOOKUP(B9486,总表!A:D,4,0),"-"))</f>
        <v>黑色</v>
      </c>
      <c r="I9486" s="6" t="str">
        <f t="shared" si="595"/>
        <v>黑色</v>
      </c>
    </row>
    <row r="9487" spans="1:9">
      <c r="A9487" s="6">
        <v>9486</v>
      </c>
      <c r="B9487" s="47" t="str">
        <f t="shared" si="592"/>
        <v>0000250E</v>
      </c>
      <c r="C9487" s="50" t="str">
        <f>IFERROR(VLOOKUP(B9487,总表!A:B,2,0),"-")</f>
        <v>连衣套装</v>
      </c>
      <c r="D9487" s="51" t="str">
        <f t="shared" si="593"/>
        <v>连衣套装</v>
      </c>
      <c r="E9487" s="6" t="str">
        <f>IFERROR(VLOOKUP(B9487,总表!A:D,3,0),"-")</f>
        <v>女英雄装</v>
      </c>
      <c r="F9487" s="6" t="str">
        <f t="shared" si="594"/>
        <v>女英雄装</v>
      </c>
      <c r="H9487" s="51" t="str">
        <f>IF(IFERROR(VLOOKUP(B9487,总表!A:D,4,0),"露易")=0," ",IFERROR(VLOOKUP(B9487,总表!A:D,4,0),"-"))</f>
        <v>银色</v>
      </c>
      <c r="I9487" s="51" t="str">
        <f t="shared" si="595"/>
        <v>银色</v>
      </c>
    </row>
    <row r="9488" spans="1:9">
      <c r="A9488" s="6">
        <v>9487</v>
      </c>
      <c r="B9488" s="47" t="str">
        <f t="shared" si="592"/>
        <v>0000250F</v>
      </c>
      <c r="C9488" s="50" t="str">
        <f>IFERROR(VLOOKUP(B9488,总表!A:B,2,0),"-")</f>
        <v>连衣套装</v>
      </c>
      <c r="D9488" s="51" t="str">
        <f t="shared" si="593"/>
        <v>连衣套装</v>
      </c>
      <c r="E9488" s="6" t="str">
        <f>IFERROR(VLOOKUP(B9488,总表!A:D,3,0),"-")</f>
        <v>女英雄装</v>
      </c>
      <c r="F9488" s="6" t="str">
        <f t="shared" si="594"/>
        <v>女英雄装</v>
      </c>
      <c r="H9488" s="6" t="str">
        <f>IF(IFERROR(VLOOKUP(B9488,总表!A:D,4,0),"露易")=0," ",IFERROR(VLOOKUP(B9488,总表!A:D,4,0),"-"))</f>
        <v>白色</v>
      </c>
      <c r="I9488" s="6" t="str">
        <f t="shared" si="595"/>
        <v>白色</v>
      </c>
    </row>
    <row r="9489" spans="1:9">
      <c r="A9489" s="6">
        <v>9488</v>
      </c>
      <c r="B9489" s="47" t="str">
        <f t="shared" si="592"/>
        <v>00002510</v>
      </c>
      <c r="C9489" s="50" t="str">
        <f>IFERROR(VLOOKUP(B9489,总表!A:B,2,0),"-")</f>
        <v>连衣套装</v>
      </c>
      <c r="D9489" s="51" t="str">
        <f t="shared" si="593"/>
        <v>连衣套装</v>
      </c>
      <c r="E9489" s="6" t="str">
        <f>IFERROR(VLOOKUP(B9489,总表!A:D,3,0),"-")</f>
        <v>圣诞树连身裙</v>
      </c>
      <c r="F9489" s="6" t="str">
        <f t="shared" si="594"/>
        <v>圣诞树连身裙</v>
      </c>
      <c r="H9489" s="51" t="str">
        <f>IF(IFERROR(VLOOKUP(B9489,总表!A:D,4,0),"露易")=0," ",IFERROR(VLOOKUP(B9489,总表!A:D,4,0),"-"))</f>
        <v>绿色×蓝色</v>
      </c>
      <c r="I9489" s="51" t="str">
        <f t="shared" si="595"/>
        <v>绿色×蓝色</v>
      </c>
    </row>
    <row r="9490" spans="1:9">
      <c r="A9490" s="6">
        <v>9489</v>
      </c>
      <c r="B9490" s="47" t="str">
        <f t="shared" si="592"/>
        <v>00002511</v>
      </c>
      <c r="C9490" s="50" t="str">
        <f>IFERROR(VLOOKUP(B9490,总表!A:B,2,0),"-")</f>
        <v>连衣套装</v>
      </c>
      <c r="D9490" s="51" t="str">
        <f t="shared" si="593"/>
        <v>连衣套装</v>
      </c>
      <c r="E9490" s="6" t="str">
        <f>IFERROR(VLOOKUP(B9490,总表!A:D,3,0),"-")</f>
        <v>圣诞树连身裙</v>
      </c>
      <c r="F9490" s="6" t="str">
        <f t="shared" si="594"/>
        <v>圣诞树连身裙</v>
      </c>
      <c r="H9490" s="51" t="str">
        <f>IF(IFERROR(VLOOKUP(B9490,总表!A:D,4,0),"露易")=0," ",IFERROR(VLOOKUP(B9490,总表!A:D,4,0),"-"))</f>
        <v>绿色×红色</v>
      </c>
      <c r="I9490" s="51" t="str">
        <f t="shared" si="595"/>
        <v>绿色×红色</v>
      </c>
    </row>
    <row r="9491" spans="1:9">
      <c r="A9491" s="6">
        <v>9490</v>
      </c>
      <c r="B9491" s="47" t="str">
        <f t="shared" si="592"/>
        <v>00002512</v>
      </c>
      <c r="C9491" s="50" t="str">
        <f>IFERROR(VLOOKUP(B9491,总表!A:B,2,0),"-")</f>
        <v>连衣套装</v>
      </c>
      <c r="D9491" s="51" t="str">
        <f t="shared" si="593"/>
        <v>连衣套装</v>
      </c>
      <c r="E9491" s="6" t="str">
        <f>IFERROR(VLOOKUP(B9491,总表!A:D,3,0),"-")</f>
        <v>圣诞树连身裙</v>
      </c>
      <c r="F9491" s="6" t="str">
        <f t="shared" si="594"/>
        <v>圣诞树连身裙</v>
      </c>
      <c r="H9491" s="6" t="str">
        <f>IF(IFERROR(VLOOKUP(B9491,总表!A:D,4,0),"露易")=0," ",IFERROR(VLOOKUP(B9491,总表!A:D,4,0),"-"))</f>
        <v>粉红</v>
      </c>
      <c r="I9491" s="6" t="str">
        <f t="shared" si="595"/>
        <v>粉红</v>
      </c>
    </row>
    <row r="9492" spans="1:9">
      <c r="A9492" s="6">
        <v>9491</v>
      </c>
      <c r="B9492" s="47" t="str">
        <f t="shared" si="592"/>
        <v>00002513</v>
      </c>
      <c r="C9492" s="50" t="str">
        <f>IFERROR(VLOOKUP(B9492,总表!A:B,2,0),"-")</f>
        <v>连衣套装</v>
      </c>
      <c r="D9492" s="51" t="str">
        <f t="shared" si="593"/>
        <v>连衣套装</v>
      </c>
      <c r="E9492" s="6" t="str">
        <f>IFERROR(VLOOKUP(B9492,总表!A:D,3,0),"-")</f>
        <v>圣诞树连身裙</v>
      </c>
      <c r="F9492" s="6" t="str">
        <f t="shared" si="594"/>
        <v>圣诞树连身裙</v>
      </c>
      <c r="H9492" s="6" t="str">
        <f>IF(IFERROR(VLOOKUP(B9492,总表!A:D,4,0),"露易")=0," ",IFERROR(VLOOKUP(B9492,总表!A:D,4,0),"-"))</f>
        <v>金色</v>
      </c>
      <c r="I9492" s="6" t="str">
        <f t="shared" si="595"/>
        <v>金色</v>
      </c>
    </row>
    <row r="9493" spans="1:9">
      <c r="A9493" s="6">
        <v>9492</v>
      </c>
      <c r="B9493" s="47" t="str">
        <f t="shared" si="592"/>
        <v>00002514</v>
      </c>
      <c r="C9493" s="50" t="str">
        <f>IFERROR(VLOOKUP(B9493,总表!A:B,2,0),"-")</f>
        <v>连衣套装</v>
      </c>
      <c r="D9493" s="51" t="str">
        <f t="shared" si="593"/>
        <v>连衣套装</v>
      </c>
      <c r="E9493" s="6" t="str">
        <f>IFERROR(VLOOKUP(B9493,总表!A:D,3,0),"-")</f>
        <v>圣诞树连身裙</v>
      </c>
      <c r="F9493" s="6" t="str">
        <f t="shared" si="594"/>
        <v>圣诞树连身裙</v>
      </c>
      <c r="H9493" s="51" t="str">
        <f>IF(IFERROR(VLOOKUP(B9493,总表!A:D,4,0),"露易")=0," ",IFERROR(VLOOKUP(B9493,总表!A:D,4,0),"-"))</f>
        <v>银色</v>
      </c>
      <c r="I9493" s="51" t="str">
        <f t="shared" si="595"/>
        <v>银色</v>
      </c>
    </row>
    <row r="9494" spans="1:9">
      <c r="A9494" s="6">
        <v>9493</v>
      </c>
      <c r="B9494" s="47" t="str">
        <f t="shared" si="592"/>
        <v>00002515</v>
      </c>
      <c r="C9494" s="50" t="str">
        <f>IFERROR(VLOOKUP(B9494,总表!A:B,2,0),"-")</f>
        <v>连衣套装</v>
      </c>
      <c r="D9494" s="51" t="str">
        <f t="shared" si="593"/>
        <v>连衣套装</v>
      </c>
      <c r="E9494" s="6" t="str">
        <f>IFERROR(VLOOKUP(B9494,总表!A:D,3,0),"-")</f>
        <v>超级英雄装</v>
      </c>
      <c r="F9494" s="6" t="str">
        <f t="shared" si="594"/>
        <v>超级英雄装</v>
      </c>
      <c r="H9494" s="51" t="str">
        <f>IF(IFERROR(VLOOKUP(B9494,总表!A:D,4,0),"露易")=0," ",IFERROR(VLOOKUP(B9494,总表!A:D,4,0),"-"))</f>
        <v>红色</v>
      </c>
      <c r="I9494" s="51" t="str">
        <f t="shared" si="595"/>
        <v>红色</v>
      </c>
    </row>
    <row r="9495" spans="1:9">
      <c r="A9495" s="6">
        <v>9494</v>
      </c>
      <c r="B9495" s="47" t="str">
        <f t="shared" si="592"/>
        <v>00002516</v>
      </c>
      <c r="C9495" s="50" t="str">
        <f>IFERROR(VLOOKUP(B9495,总表!A:B,2,0),"-")</f>
        <v>连衣套装</v>
      </c>
      <c r="D9495" s="51" t="str">
        <f t="shared" si="593"/>
        <v>连衣套装</v>
      </c>
      <c r="E9495" s="6" t="str">
        <f>IFERROR(VLOOKUP(B9495,总表!A:D,3,0),"-")</f>
        <v>超级英雄装</v>
      </c>
      <c r="F9495" s="6" t="str">
        <f t="shared" si="594"/>
        <v>超级英雄装</v>
      </c>
      <c r="H9495" s="6" t="str">
        <f>IF(IFERROR(VLOOKUP(B9495,总表!A:D,4,0),"露易")=0," ",IFERROR(VLOOKUP(B9495,总表!A:D,4,0),"-"))</f>
        <v>黑色</v>
      </c>
      <c r="I9495" s="6" t="str">
        <f t="shared" si="595"/>
        <v>黑色</v>
      </c>
    </row>
    <row r="9496" spans="1:9">
      <c r="A9496" s="6">
        <v>9495</v>
      </c>
      <c r="B9496" s="47" t="str">
        <f t="shared" si="592"/>
        <v>00002517</v>
      </c>
      <c r="C9496" s="50" t="str">
        <f>IFERROR(VLOOKUP(B9496,总表!A:B,2,0),"-")</f>
        <v>连衣套装</v>
      </c>
      <c r="D9496" s="51" t="str">
        <f t="shared" si="593"/>
        <v>连衣套装</v>
      </c>
      <c r="E9496" s="6" t="str">
        <f>IFERROR(VLOOKUP(B9496,总表!A:D,3,0),"-")</f>
        <v>超级英雄装</v>
      </c>
      <c r="F9496" s="6" t="str">
        <f t="shared" si="594"/>
        <v>超级英雄装</v>
      </c>
      <c r="H9496" s="51" t="str">
        <f>IF(IFERROR(VLOOKUP(B9496,总表!A:D,4,0),"露易")=0," ",IFERROR(VLOOKUP(B9496,总表!A:D,4,0),"-"))</f>
        <v>绿色</v>
      </c>
      <c r="I9496" s="51" t="str">
        <f t="shared" si="595"/>
        <v>绿色</v>
      </c>
    </row>
    <row r="9497" spans="1:9">
      <c r="A9497" s="6">
        <v>9496</v>
      </c>
      <c r="B9497" s="47" t="str">
        <f t="shared" si="592"/>
        <v>00002518</v>
      </c>
      <c r="C9497" s="50" t="str">
        <f>IFERROR(VLOOKUP(B9497,总表!A:B,2,0),"-")</f>
        <v>连衣套装</v>
      </c>
      <c r="D9497" s="51" t="str">
        <f t="shared" si="593"/>
        <v>连衣套装</v>
      </c>
      <c r="E9497" s="6" t="str">
        <f>IFERROR(VLOOKUP(B9497,总表!A:D,3,0),"-")</f>
        <v>天使连身裙</v>
      </c>
      <c r="F9497" s="6" t="str">
        <f t="shared" si="594"/>
        <v>天使连身裙</v>
      </c>
      <c r="H9497" s="6" t="str">
        <f>IF(IFERROR(VLOOKUP(B9497,总表!A:D,4,0),"露易")=0," ",IFERROR(VLOOKUP(B9497,总表!A:D,4,0),"-"))</f>
        <v>紫色</v>
      </c>
      <c r="I9497" s="6" t="str">
        <f t="shared" si="595"/>
        <v>紫色</v>
      </c>
    </row>
    <row r="9498" spans="1:9">
      <c r="A9498" s="6">
        <v>9497</v>
      </c>
      <c r="B9498" s="47" t="str">
        <f t="shared" si="592"/>
        <v>00002519</v>
      </c>
      <c r="C9498" s="50" t="str">
        <f>IFERROR(VLOOKUP(B9498,总表!A:B,2,0),"-")</f>
        <v>连衣套装</v>
      </c>
      <c r="D9498" s="51" t="str">
        <f t="shared" si="593"/>
        <v>连衣套装</v>
      </c>
      <c r="E9498" s="51" t="str">
        <f>IFERROR(VLOOKUP(B9498,总表!A:D,3,0),"-")</f>
        <v>恶魔装</v>
      </c>
      <c r="F9498" s="51" t="str">
        <f t="shared" si="594"/>
        <v>恶魔装</v>
      </c>
      <c r="H9498" s="51" t="str">
        <f>IF(IFERROR(VLOOKUP(B9498,总表!A:D,4,0),"露易")=0," ",IFERROR(VLOOKUP(B9498,总表!A:D,4,0),"-"))</f>
        <v>红色</v>
      </c>
      <c r="I9498" s="51" t="str">
        <f t="shared" si="595"/>
        <v>红色</v>
      </c>
    </row>
    <row r="9499" spans="1:9">
      <c r="A9499" s="6">
        <v>9498</v>
      </c>
      <c r="B9499" s="47" t="str">
        <f t="shared" si="592"/>
        <v>0000251A</v>
      </c>
      <c r="C9499" s="47" t="str">
        <f>IFERROR(VLOOKUP(B9499,总表!A:B,2,0),"-")</f>
        <v>上衣</v>
      </c>
      <c r="D9499" s="6" t="str">
        <f t="shared" si="593"/>
        <v>上衣</v>
      </c>
      <c r="E9499" s="51" t="str">
        <f>IFERROR(VLOOKUP(B9499,总表!A:D,3,0),"-")</f>
        <v>简约波点T恤</v>
      </c>
      <c r="F9499" s="51" t="str">
        <f t="shared" si="594"/>
        <v>简约波点T恤</v>
      </c>
      <c r="H9499" s="6" t="str">
        <f>IF(IFERROR(VLOOKUP(B9499,总表!A:D,4,0),"露易")=0," ",IFERROR(VLOOKUP(B9499,总表!A:D,4,0),"-"))</f>
        <v>浅蓝色</v>
      </c>
      <c r="I9499" s="6" t="str">
        <f t="shared" si="595"/>
        <v>浅蓝色</v>
      </c>
    </row>
    <row r="9500" spans="1:9">
      <c r="A9500" s="6">
        <v>9499</v>
      </c>
      <c r="B9500" s="47" t="str">
        <f t="shared" si="592"/>
        <v>0000251B</v>
      </c>
      <c r="C9500" s="47" t="str">
        <f>IFERROR(VLOOKUP(B9500,总表!A:B,2,0),"-")</f>
        <v>上衣</v>
      </c>
      <c r="D9500" s="6" t="str">
        <f t="shared" si="593"/>
        <v>上衣</v>
      </c>
      <c r="E9500" s="51" t="str">
        <f>IFERROR(VLOOKUP(B9500,总表!A:D,3,0),"-")</f>
        <v>简约波点T恤</v>
      </c>
      <c r="F9500" s="51" t="str">
        <f t="shared" si="594"/>
        <v>简约波点T恤</v>
      </c>
      <c r="H9500" s="51" t="str">
        <f>IF(IFERROR(VLOOKUP(B9500,总表!A:D,4,0),"露易")=0," ",IFERROR(VLOOKUP(B9500,总表!A:D,4,0),"-"))</f>
        <v>红色</v>
      </c>
      <c r="I9500" s="51" t="str">
        <f t="shared" si="595"/>
        <v>红色</v>
      </c>
    </row>
    <row r="9501" spans="1:9">
      <c r="A9501" s="6">
        <v>9500</v>
      </c>
      <c r="B9501" s="47" t="str">
        <f t="shared" si="592"/>
        <v>0000251C</v>
      </c>
      <c r="C9501" s="47" t="str">
        <f>IFERROR(VLOOKUP(B9501,总表!A:B,2,0),"-")</f>
        <v>上衣</v>
      </c>
      <c r="D9501" s="6" t="str">
        <f t="shared" si="593"/>
        <v>上衣</v>
      </c>
      <c r="E9501" s="51" t="str">
        <f>IFERROR(VLOOKUP(B9501,总表!A:D,3,0),"-")</f>
        <v>简约波点T恤</v>
      </c>
      <c r="F9501" s="51" t="str">
        <f t="shared" si="594"/>
        <v>简约波点T恤</v>
      </c>
      <c r="H9501" s="51" t="str">
        <f>IF(IFERROR(VLOOKUP(B9501,总表!A:D,4,0),"露易")=0," ",IFERROR(VLOOKUP(B9501,总表!A:D,4,0),"-"))</f>
        <v>绿色</v>
      </c>
      <c r="I9501" s="51" t="str">
        <f t="shared" si="595"/>
        <v>绿色</v>
      </c>
    </row>
    <row r="9502" spans="1:9">
      <c r="A9502" s="6">
        <v>9501</v>
      </c>
      <c r="B9502" s="47" t="str">
        <f t="shared" si="592"/>
        <v>0000251D</v>
      </c>
      <c r="C9502" s="47" t="str">
        <f>IFERROR(VLOOKUP(B9502,总表!A:B,2,0),"-")</f>
        <v>上衣</v>
      </c>
      <c r="D9502" s="6" t="str">
        <f t="shared" si="593"/>
        <v>上衣</v>
      </c>
      <c r="E9502" s="51" t="str">
        <f>IFERROR(VLOOKUP(B9502,总表!A:D,3,0),"-")</f>
        <v>简约波点T恤</v>
      </c>
      <c r="F9502" s="51" t="str">
        <f t="shared" si="594"/>
        <v>简约波点T恤</v>
      </c>
      <c r="H9502" s="6" t="str">
        <f>IF(IFERROR(VLOOKUP(B9502,总表!A:D,4,0),"露易")=0," ",IFERROR(VLOOKUP(B9502,总表!A:D,4,0),"-"))</f>
        <v>黑色</v>
      </c>
      <c r="I9502" s="6" t="str">
        <f t="shared" si="595"/>
        <v>黑色</v>
      </c>
    </row>
    <row r="9503" spans="1:9">
      <c r="A9503" s="6">
        <v>9502</v>
      </c>
      <c r="B9503" s="47" t="str">
        <f t="shared" si="592"/>
        <v>0000251E</v>
      </c>
      <c r="C9503" s="50" t="str">
        <f>IFERROR(VLOOKUP(B9503,总表!A:B,2,0),"-")</f>
        <v>摆设类</v>
      </c>
      <c r="D9503" s="51" t="str">
        <f t="shared" si="593"/>
        <v>摆设类</v>
      </c>
      <c r="E9503" s="6" t="str">
        <f>IFERROR(VLOOKUP(B9503,总表!A:D,3,0),"-")</f>
        <v>服饰收纳盒</v>
      </c>
      <c r="F9503" s="6" t="str">
        <f t="shared" si="594"/>
        <v>服饰收纳盒</v>
      </c>
      <c r="H9503" s="6" t="str">
        <f>IF(IFERROR(VLOOKUP(B9503,总表!A:D,4,0),"露易")=0," ",IFERROR(VLOOKUP(B9503,总表!A:D,4,0),"-"))</f>
        <v> </v>
      </c>
      <c r="I9503" s="6" t="str">
        <f t="shared" si="595"/>
        <v> </v>
      </c>
    </row>
    <row r="9504" spans="1:9">
      <c r="A9504" s="6">
        <v>9503</v>
      </c>
      <c r="B9504" s="47" t="str">
        <f t="shared" si="592"/>
        <v>0000251F</v>
      </c>
      <c r="C9504" s="50" t="str">
        <f>IFERROR(VLOOKUP(B9504,总表!A:B,2,0),"-")</f>
        <v>摆设类</v>
      </c>
      <c r="D9504" s="51" t="str">
        <f t="shared" si="593"/>
        <v>摆设类</v>
      </c>
      <c r="E9504" s="6" t="str">
        <f>IFERROR(VLOOKUP(B9504,总表!A:D,3,0),"-")</f>
        <v>直立式麦克风</v>
      </c>
      <c r="F9504" s="6" t="str">
        <f t="shared" si="594"/>
        <v>直立式麦克风</v>
      </c>
      <c r="H9504" s="6" t="str">
        <f>IF(IFERROR(VLOOKUP(B9504,总表!A:D,4,0),"露易")=0," ",IFERROR(VLOOKUP(B9504,总表!A:D,4,0),"-"))</f>
        <v> </v>
      </c>
      <c r="I9504" s="6" t="str">
        <f t="shared" si="595"/>
        <v> </v>
      </c>
    </row>
    <row r="9505" spans="1:9">
      <c r="A9505" s="6">
        <v>9504</v>
      </c>
      <c r="B9505" s="47" t="str">
        <f t="shared" si="592"/>
        <v>00002520</v>
      </c>
      <c r="C9505" s="50" t="str">
        <f>IFERROR(VLOOKUP(B9505,总表!A:B,2,0),"-")</f>
        <v>连衣套装</v>
      </c>
      <c r="D9505" s="51" t="str">
        <f t="shared" si="593"/>
        <v>连衣套装</v>
      </c>
      <c r="E9505" s="6" t="str">
        <f>IFERROR(VLOOKUP(B9505,总表!A:D,3,0),"-")</f>
        <v>活泼格子连身裙</v>
      </c>
      <c r="F9505" s="6" t="str">
        <f t="shared" si="594"/>
        <v>活泼格子连身裙</v>
      </c>
      <c r="H9505" s="51" t="str">
        <f>IF(IFERROR(VLOOKUP(B9505,总表!A:D,4,0),"露易")=0," ",IFERROR(VLOOKUP(B9505,总表!A:D,4,0),"-"))</f>
        <v>绿色</v>
      </c>
      <c r="I9505" s="51" t="str">
        <f t="shared" si="595"/>
        <v>绿色</v>
      </c>
    </row>
    <row r="9506" spans="1:9">
      <c r="A9506" s="6">
        <v>9505</v>
      </c>
      <c r="B9506" s="47" t="str">
        <f t="shared" si="592"/>
        <v>00002521</v>
      </c>
      <c r="C9506" s="50" t="str">
        <f>IFERROR(VLOOKUP(B9506,总表!A:B,2,0),"-")</f>
        <v>连衣套装</v>
      </c>
      <c r="D9506" s="51" t="str">
        <f t="shared" si="593"/>
        <v>连衣套装</v>
      </c>
      <c r="E9506" s="6" t="str">
        <f>IFERROR(VLOOKUP(B9506,总表!A:D,3,0),"-")</f>
        <v>小丑装</v>
      </c>
      <c r="F9506" s="6" t="str">
        <f t="shared" si="594"/>
        <v>小丑装</v>
      </c>
      <c r="H9506" s="6" t="str">
        <f>IF(IFERROR(VLOOKUP(B9506,总表!A:D,4,0),"露易")=0," ",IFERROR(VLOOKUP(B9506,总表!A:D,4,0),"-"))</f>
        <v>黑色＆白色</v>
      </c>
      <c r="I9506" s="6" t="str">
        <f t="shared" si="595"/>
        <v>黑色＆白色</v>
      </c>
    </row>
    <row r="9507" spans="1:9">
      <c r="A9507" s="6">
        <v>9506</v>
      </c>
      <c r="B9507" s="47" t="str">
        <f t="shared" si="592"/>
        <v>00002522</v>
      </c>
      <c r="C9507" s="50" t="str">
        <f>IFERROR(VLOOKUP(B9507,总表!A:B,2,0),"-")</f>
        <v>连衣套装</v>
      </c>
      <c r="D9507" s="51" t="str">
        <f t="shared" si="593"/>
        <v>连衣套装</v>
      </c>
      <c r="E9507" s="6" t="str">
        <f>IFERROR(VLOOKUP(B9507,总表!A:D,3,0),"-")</f>
        <v>小丑装</v>
      </c>
      <c r="F9507" s="6" t="str">
        <f t="shared" si="594"/>
        <v>小丑装</v>
      </c>
      <c r="H9507" s="51" t="str">
        <f>IF(IFERROR(VLOOKUP(B9507,总表!A:D,4,0),"露易")=0," ",IFERROR(VLOOKUP(B9507,总表!A:D,4,0),"-"))</f>
        <v>红色＆蓝色</v>
      </c>
      <c r="I9507" s="51" t="str">
        <f t="shared" si="595"/>
        <v>红色＆蓝色</v>
      </c>
    </row>
    <row r="9508" spans="1:9">
      <c r="A9508" s="6">
        <v>9507</v>
      </c>
      <c r="B9508" s="47" t="str">
        <f t="shared" si="592"/>
        <v>00002523</v>
      </c>
      <c r="C9508" s="50" t="str">
        <f>IFERROR(VLOOKUP(B9508,总表!A:B,2,0),"-")</f>
        <v>连衣套装</v>
      </c>
      <c r="D9508" s="51" t="str">
        <f t="shared" si="593"/>
        <v>连衣套装</v>
      </c>
      <c r="E9508" s="6" t="str">
        <f>IFERROR(VLOOKUP(B9508,总表!A:D,3,0),"-")</f>
        <v>小丑装</v>
      </c>
      <c r="F9508" s="6" t="str">
        <f t="shared" si="594"/>
        <v>小丑装</v>
      </c>
      <c r="H9508" s="51" t="str">
        <f>IF(IFERROR(VLOOKUP(B9508,总表!A:D,4,0),"露易")=0," ",IFERROR(VLOOKUP(B9508,总表!A:D,4,0),"-"))</f>
        <v>绿色＆红色</v>
      </c>
      <c r="I9508" s="51" t="str">
        <f t="shared" si="595"/>
        <v>绿色＆红色</v>
      </c>
    </row>
    <row r="9509" spans="1:9">
      <c r="A9509" s="6">
        <v>9508</v>
      </c>
      <c r="B9509" s="47" t="str">
        <f t="shared" si="592"/>
        <v>00002524</v>
      </c>
      <c r="C9509" s="50" t="str">
        <f>IFERROR(VLOOKUP(B9509,总表!A:B,2,0),"-")</f>
        <v>连衣套装</v>
      </c>
      <c r="D9509" s="51" t="str">
        <f t="shared" si="593"/>
        <v>连衣套装</v>
      </c>
      <c r="E9509" s="6" t="str">
        <f>IFERROR(VLOOKUP(B9509,总表!A:D,3,0),"-")</f>
        <v>斗牛士装</v>
      </c>
      <c r="F9509" s="6" t="str">
        <f t="shared" si="594"/>
        <v>斗牛士装</v>
      </c>
      <c r="H9509" s="51" t="str">
        <f>IF(IFERROR(VLOOKUP(B9509,总表!A:D,4,0),"露易")=0," ",IFERROR(VLOOKUP(B9509,总表!A:D,4,0),"-"))</f>
        <v>红色</v>
      </c>
      <c r="I9509" s="51" t="str">
        <f t="shared" si="595"/>
        <v>红色</v>
      </c>
    </row>
    <row r="9510" spans="1:9">
      <c r="A9510" s="6">
        <v>9509</v>
      </c>
      <c r="B9510" s="47" t="str">
        <f t="shared" si="592"/>
        <v>00002525</v>
      </c>
      <c r="C9510" s="50" t="str">
        <f>IFERROR(VLOOKUP(B9510,总表!A:B,2,0),"-")</f>
        <v>连衣套装</v>
      </c>
      <c r="D9510" s="51" t="str">
        <f t="shared" si="593"/>
        <v>连衣套装</v>
      </c>
      <c r="E9510" s="6" t="str">
        <f>IFERROR(VLOOKUP(B9510,总表!A:D,3,0),"-")</f>
        <v>斗牛士装</v>
      </c>
      <c r="F9510" s="6" t="str">
        <f t="shared" si="594"/>
        <v>斗牛士装</v>
      </c>
      <c r="H9510" s="51" t="str">
        <f>IF(IFERROR(VLOOKUP(B9510,总表!A:D,4,0),"露易")=0," ",IFERROR(VLOOKUP(B9510,总表!A:D,4,0),"-"))</f>
        <v>蓝色</v>
      </c>
      <c r="I9510" s="51" t="str">
        <f t="shared" si="595"/>
        <v>蓝色</v>
      </c>
    </row>
    <row r="9511" spans="1:9">
      <c r="A9511" s="6">
        <v>9510</v>
      </c>
      <c r="B9511" s="47" t="str">
        <f t="shared" si="592"/>
        <v>00002526</v>
      </c>
      <c r="C9511" s="50" t="str">
        <f>IFERROR(VLOOKUP(B9511,总表!A:B,2,0),"-")</f>
        <v>连衣套装</v>
      </c>
      <c r="D9511" s="51" t="str">
        <f t="shared" si="593"/>
        <v>连衣套装</v>
      </c>
      <c r="E9511" s="6" t="str">
        <f>IFERROR(VLOOKUP(B9511,总表!A:D,3,0),"-")</f>
        <v>斗牛士装</v>
      </c>
      <c r="F9511" s="6" t="str">
        <f t="shared" si="594"/>
        <v>斗牛士装</v>
      </c>
      <c r="H9511" s="51" t="str">
        <f>IF(IFERROR(VLOOKUP(B9511,总表!A:D,4,0),"露易")=0," ",IFERROR(VLOOKUP(B9511,总表!A:D,4,0),"-"))</f>
        <v>绿色</v>
      </c>
      <c r="I9511" s="51" t="str">
        <f t="shared" si="595"/>
        <v>绿色</v>
      </c>
    </row>
    <row r="9512" spans="1:9">
      <c r="A9512" s="6">
        <v>9511</v>
      </c>
      <c r="B9512" s="47" t="str">
        <f t="shared" si="592"/>
        <v>00002527</v>
      </c>
      <c r="C9512" s="50" t="str">
        <f>IFERROR(VLOOKUP(B9512,总表!A:B,2,0),"-")</f>
        <v>连衣套装</v>
      </c>
      <c r="D9512" s="51" t="str">
        <f t="shared" si="593"/>
        <v>连衣套装</v>
      </c>
      <c r="E9512" s="6" t="str">
        <f>IFERROR(VLOOKUP(B9512,总表!A:D,3,0),"-")</f>
        <v>斗牛士装</v>
      </c>
      <c r="F9512" s="6" t="str">
        <f t="shared" si="594"/>
        <v>斗牛士装</v>
      </c>
      <c r="H9512" s="6" t="str">
        <f>IF(IFERROR(VLOOKUP(B9512,总表!A:D,4,0),"露易")=0," ",IFERROR(VLOOKUP(B9512,总表!A:D,4,0),"-"))</f>
        <v>粉红</v>
      </c>
      <c r="I9512" s="6" t="str">
        <f t="shared" si="595"/>
        <v>粉红</v>
      </c>
    </row>
    <row r="9513" spans="1:9">
      <c r="A9513" s="6">
        <v>9512</v>
      </c>
      <c r="B9513" s="47" t="str">
        <f t="shared" si="592"/>
        <v>00002528</v>
      </c>
      <c r="C9513" s="50" t="str">
        <f>IFERROR(VLOOKUP(B9513,总表!A:B,2,0),"-")</f>
        <v>连衣套装</v>
      </c>
      <c r="D9513" s="51" t="str">
        <f t="shared" si="593"/>
        <v>连衣套装</v>
      </c>
      <c r="E9513" s="51" t="str">
        <f>IFERROR(VLOOKUP(B9513,总表!A:D,3,0),"-")</f>
        <v>饰星星套装</v>
      </c>
      <c r="F9513" s="51" t="str">
        <f t="shared" si="594"/>
        <v>饰星星套装</v>
      </c>
      <c r="H9513" s="6" t="str">
        <f>IF(IFERROR(VLOOKUP(B9513,总表!A:D,4,0),"露易")=0," ",IFERROR(VLOOKUP(B9513,总表!A:D,4,0),"-"))</f>
        <v>黑色</v>
      </c>
      <c r="I9513" s="6" t="str">
        <f t="shared" si="595"/>
        <v>黑色</v>
      </c>
    </row>
    <row r="9514" spans="1:9">
      <c r="A9514" s="6">
        <v>9513</v>
      </c>
      <c r="B9514" s="47" t="str">
        <f t="shared" si="592"/>
        <v>00002529</v>
      </c>
      <c r="C9514" s="50" t="str">
        <f>IFERROR(VLOOKUP(B9514,总表!A:B,2,0),"-")</f>
        <v>连衣套装</v>
      </c>
      <c r="D9514" s="51" t="str">
        <f t="shared" si="593"/>
        <v>连衣套装</v>
      </c>
      <c r="E9514" s="51" t="str">
        <f>IFERROR(VLOOKUP(B9514,总表!A:D,3,0),"-")</f>
        <v>饰星星套装</v>
      </c>
      <c r="F9514" s="51" t="str">
        <f t="shared" si="594"/>
        <v>饰星星套装</v>
      </c>
      <c r="H9514" s="51" t="str">
        <f>IF(IFERROR(VLOOKUP(B9514,总表!A:D,4,0),"露易")=0," ",IFERROR(VLOOKUP(B9514,总表!A:D,4,0),"-"))</f>
        <v>红色</v>
      </c>
      <c r="I9514" s="51" t="str">
        <f t="shared" si="595"/>
        <v>红色</v>
      </c>
    </row>
    <row r="9515" spans="1:9">
      <c r="A9515" s="6">
        <v>9514</v>
      </c>
      <c r="B9515" s="47" t="str">
        <f t="shared" si="592"/>
        <v>0000252A</v>
      </c>
      <c r="C9515" s="50" t="str">
        <f>IFERROR(VLOOKUP(B9515,总表!A:B,2,0),"-")</f>
        <v>连衣套装</v>
      </c>
      <c r="D9515" s="51" t="str">
        <f t="shared" si="593"/>
        <v>连衣套装</v>
      </c>
      <c r="E9515" s="51" t="str">
        <f>IFERROR(VLOOKUP(B9515,总表!A:D,3,0),"-")</f>
        <v>饰星星套装</v>
      </c>
      <c r="F9515" s="51" t="str">
        <f t="shared" si="594"/>
        <v>饰星星套装</v>
      </c>
      <c r="H9515" s="6" t="str">
        <f>IF(IFERROR(VLOOKUP(B9515,总表!A:D,4,0),"露易")=0," ",IFERROR(VLOOKUP(B9515,总表!A:D,4,0),"-"))</f>
        <v>海军蓝</v>
      </c>
      <c r="I9515" s="6" t="str">
        <f t="shared" si="595"/>
        <v>海军蓝</v>
      </c>
    </row>
    <row r="9516" spans="1:9">
      <c r="A9516" s="6">
        <v>9515</v>
      </c>
      <c r="B9516" s="47" t="str">
        <f t="shared" si="592"/>
        <v>0000252B</v>
      </c>
      <c r="C9516" s="50" t="str">
        <f>IFERROR(VLOOKUP(B9516,总表!A:B,2,0),"-")</f>
        <v>连衣套装</v>
      </c>
      <c r="D9516" s="51" t="str">
        <f t="shared" si="593"/>
        <v>连衣套装</v>
      </c>
      <c r="E9516" s="51" t="str">
        <f>IFERROR(VLOOKUP(B9516,总表!A:D,3,0),"-")</f>
        <v>饰星星套装</v>
      </c>
      <c r="F9516" s="51" t="str">
        <f t="shared" si="594"/>
        <v>饰星星套装</v>
      </c>
      <c r="H9516" s="6" t="str">
        <f>IF(IFERROR(VLOOKUP(B9516,总表!A:D,4,0),"露易")=0," ",IFERROR(VLOOKUP(B9516,总表!A:D,4,0),"-"))</f>
        <v>黄色</v>
      </c>
      <c r="I9516" s="6" t="str">
        <f t="shared" si="595"/>
        <v>黄色</v>
      </c>
    </row>
    <row r="9517" spans="1:9">
      <c r="A9517" s="6">
        <v>9516</v>
      </c>
      <c r="B9517" s="47" t="str">
        <f t="shared" si="592"/>
        <v>0000252C</v>
      </c>
      <c r="C9517" s="50" t="str">
        <f>IFERROR(VLOOKUP(B9517,总表!A:B,2,0),"-")</f>
        <v>连衣套装</v>
      </c>
      <c r="D9517" s="51" t="str">
        <f t="shared" si="593"/>
        <v>连衣套装</v>
      </c>
      <c r="E9517" s="6" t="str">
        <f>IFERROR(VLOOKUP(B9517,总表!A:D,3,0),"-")</f>
        <v>花样滑冰裙</v>
      </c>
      <c r="F9517" s="6" t="str">
        <f t="shared" si="594"/>
        <v>花样滑冰裙</v>
      </c>
      <c r="H9517" s="51" t="str">
        <f>IF(IFERROR(VLOOKUP(B9517,总表!A:D,4,0),"露易")=0," ",IFERROR(VLOOKUP(B9517,总表!A:D,4,0),"-"))</f>
        <v>红色</v>
      </c>
      <c r="I9517" s="51" t="str">
        <f t="shared" si="595"/>
        <v>红色</v>
      </c>
    </row>
    <row r="9518" spans="1:9">
      <c r="A9518" s="6">
        <v>9517</v>
      </c>
      <c r="B9518" s="47" t="str">
        <f t="shared" si="592"/>
        <v>0000252D</v>
      </c>
      <c r="C9518" s="50" t="str">
        <f>IFERROR(VLOOKUP(B9518,总表!A:B,2,0),"-")</f>
        <v>连衣套装</v>
      </c>
      <c r="D9518" s="51" t="str">
        <f t="shared" si="593"/>
        <v>连衣套装</v>
      </c>
      <c r="E9518" s="6" t="str">
        <f>IFERROR(VLOOKUP(B9518,总表!A:D,3,0),"-")</f>
        <v>花样滑冰裙</v>
      </c>
      <c r="F9518" s="6" t="str">
        <f t="shared" si="594"/>
        <v>花样滑冰裙</v>
      </c>
      <c r="H9518" s="51" t="str">
        <f>IF(IFERROR(VLOOKUP(B9518,总表!A:D,4,0),"露易")=0," ",IFERROR(VLOOKUP(B9518,总表!A:D,4,0),"-"))</f>
        <v>绿色</v>
      </c>
      <c r="I9518" s="51" t="str">
        <f t="shared" si="595"/>
        <v>绿色</v>
      </c>
    </row>
    <row r="9519" spans="1:9">
      <c r="A9519" s="6">
        <v>9518</v>
      </c>
      <c r="B9519" s="47" t="str">
        <f t="shared" si="592"/>
        <v>0000252E</v>
      </c>
      <c r="C9519" s="50" t="str">
        <f>IFERROR(VLOOKUP(B9519,总表!A:B,2,0),"-")</f>
        <v>连衣套装</v>
      </c>
      <c r="D9519" s="51" t="str">
        <f t="shared" si="593"/>
        <v>连衣套装</v>
      </c>
      <c r="E9519" s="6" t="str">
        <f>IFERROR(VLOOKUP(B9519,总表!A:D,3,0),"-")</f>
        <v>花样滑冰裙</v>
      </c>
      <c r="F9519" s="6" t="str">
        <f t="shared" si="594"/>
        <v>花样滑冰裙</v>
      </c>
      <c r="H9519" s="6" t="str">
        <f>IF(IFERROR(VLOOKUP(B9519,总表!A:D,4,0),"露易")=0," ",IFERROR(VLOOKUP(B9519,总表!A:D,4,0),"-"))</f>
        <v>紫色</v>
      </c>
      <c r="I9519" s="6" t="str">
        <f t="shared" si="595"/>
        <v>紫色</v>
      </c>
    </row>
    <row r="9520" spans="1:9">
      <c r="A9520" s="6">
        <v>9519</v>
      </c>
      <c r="B9520" s="47" t="str">
        <f t="shared" si="592"/>
        <v>0000252F</v>
      </c>
      <c r="C9520" s="50" t="str">
        <f>IFERROR(VLOOKUP(B9520,总表!A:B,2,0),"-")</f>
        <v>连衣套装</v>
      </c>
      <c r="D9520" s="51" t="str">
        <f t="shared" si="593"/>
        <v>连衣套装</v>
      </c>
      <c r="E9520" s="6" t="str">
        <f>IFERROR(VLOOKUP(B9520,总表!A:D,3,0),"-")</f>
        <v>花样滑冰裙</v>
      </c>
      <c r="F9520" s="6" t="str">
        <f t="shared" si="594"/>
        <v>花样滑冰裙</v>
      </c>
      <c r="H9520" s="6" t="str">
        <f>IF(IFERROR(VLOOKUP(B9520,总表!A:D,4,0),"露易")=0," ",IFERROR(VLOOKUP(B9520,总表!A:D,4,0),"-"))</f>
        <v>粉红</v>
      </c>
      <c r="I9520" s="6" t="str">
        <f t="shared" si="595"/>
        <v>粉红</v>
      </c>
    </row>
    <row r="9521" spans="1:9">
      <c r="A9521" s="6">
        <v>9520</v>
      </c>
      <c r="B9521" s="47" t="str">
        <f t="shared" si="592"/>
        <v>00002530</v>
      </c>
      <c r="C9521" s="50" t="str">
        <f>IFERROR(VLOOKUP(B9521,总表!A:B,2,0),"-")</f>
        <v>连衣套装</v>
      </c>
      <c r="D9521" s="51" t="str">
        <f t="shared" si="593"/>
        <v>连衣套装</v>
      </c>
      <c r="E9521" s="6" t="str">
        <f>IFERROR(VLOOKUP(B9521,总表!A:D,3,0),"-")</f>
        <v>花样滑冰裙</v>
      </c>
      <c r="F9521" s="6" t="str">
        <f t="shared" si="594"/>
        <v>花样滑冰裙</v>
      </c>
      <c r="H9521" s="6" t="str">
        <f>IF(IFERROR(VLOOKUP(B9521,总表!A:D,4,0),"露易")=0," ",IFERROR(VLOOKUP(B9521,总表!A:D,4,0),"-"))</f>
        <v>黄色</v>
      </c>
      <c r="I9521" s="6" t="str">
        <f t="shared" si="595"/>
        <v>黄色</v>
      </c>
    </row>
    <row r="9522" spans="1:9">
      <c r="A9522" s="6">
        <v>9521</v>
      </c>
      <c r="B9522" s="47" t="str">
        <f t="shared" si="592"/>
        <v>00002531</v>
      </c>
      <c r="C9522" s="50" t="str">
        <f>IFERROR(VLOOKUP(B9522,总表!A:B,2,0),"-")</f>
        <v>连衣套装</v>
      </c>
      <c r="D9522" s="51" t="str">
        <f t="shared" si="593"/>
        <v>连衣套装</v>
      </c>
      <c r="E9522" s="6" t="str">
        <f>IFERROR(VLOOKUP(B9522,总表!A:D,3,0),"-")</f>
        <v>花样滑冰裙</v>
      </c>
      <c r="F9522" s="6" t="str">
        <f t="shared" si="594"/>
        <v>花样滑冰裙</v>
      </c>
      <c r="H9522" s="6" t="str">
        <f>IF(IFERROR(VLOOKUP(B9522,总表!A:D,4,0),"露易")=0," ",IFERROR(VLOOKUP(B9522,总表!A:D,4,0),"-"))</f>
        <v>黑色</v>
      </c>
      <c r="I9522" s="6" t="str">
        <f t="shared" si="595"/>
        <v>黑色</v>
      </c>
    </row>
    <row r="9523" spans="1:9">
      <c r="A9523" s="6">
        <v>9522</v>
      </c>
      <c r="B9523" s="47" t="str">
        <f t="shared" si="592"/>
        <v>00002532</v>
      </c>
      <c r="C9523" s="50" t="str">
        <f>IFERROR(VLOOKUP(B9523,总表!A:B,2,0),"-")</f>
        <v>连衣套装</v>
      </c>
      <c r="D9523" s="51" t="str">
        <f t="shared" si="593"/>
        <v>连衣套装</v>
      </c>
      <c r="E9523" s="6" t="str">
        <f>IFERROR(VLOOKUP(B9523,总表!A:D,3,0),"-")</f>
        <v>花样滑冰服</v>
      </c>
      <c r="F9523" s="6" t="str">
        <f t="shared" si="594"/>
        <v>花样滑冰服</v>
      </c>
      <c r="H9523" s="51" t="str">
        <f>IF(IFERROR(VLOOKUP(B9523,总表!A:D,4,0),"露易")=0," ",IFERROR(VLOOKUP(B9523,总表!A:D,4,0),"-"))</f>
        <v>红色</v>
      </c>
      <c r="I9523" s="51" t="str">
        <f t="shared" si="595"/>
        <v>红色</v>
      </c>
    </row>
    <row r="9524" spans="1:9">
      <c r="A9524" s="6">
        <v>9523</v>
      </c>
      <c r="B9524" s="47" t="str">
        <f t="shared" si="592"/>
        <v>00002533</v>
      </c>
      <c r="C9524" s="50" t="str">
        <f>IFERROR(VLOOKUP(B9524,总表!A:B,2,0),"-")</f>
        <v>连衣套装</v>
      </c>
      <c r="D9524" s="51" t="str">
        <f t="shared" si="593"/>
        <v>连衣套装</v>
      </c>
      <c r="E9524" s="6" t="str">
        <f>IFERROR(VLOOKUP(B9524,总表!A:D,3,0),"-")</f>
        <v>花样滑冰服</v>
      </c>
      <c r="F9524" s="6" t="str">
        <f t="shared" si="594"/>
        <v>花样滑冰服</v>
      </c>
      <c r="H9524" s="51" t="str">
        <f>IF(IFERROR(VLOOKUP(B9524,总表!A:D,4,0),"露易")=0," ",IFERROR(VLOOKUP(B9524,总表!A:D,4,0),"-"))</f>
        <v>绿色</v>
      </c>
      <c r="I9524" s="51" t="str">
        <f t="shared" si="595"/>
        <v>绿色</v>
      </c>
    </row>
    <row r="9525" spans="1:9">
      <c r="A9525" s="6">
        <v>9524</v>
      </c>
      <c r="B9525" s="47" t="str">
        <f t="shared" si="592"/>
        <v>00002534</v>
      </c>
      <c r="C9525" s="50" t="str">
        <f>IFERROR(VLOOKUP(B9525,总表!A:B,2,0),"-")</f>
        <v>连衣套装</v>
      </c>
      <c r="D9525" s="51" t="str">
        <f t="shared" si="593"/>
        <v>连衣套装</v>
      </c>
      <c r="E9525" s="6" t="str">
        <f>IFERROR(VLOOKUP(B9525,总表!A:D,3,0),"-")</f>
        <v>花样滑冰服</v>
      </c>
      <c r="F9525" s="6" t="str">
        <f t="shared" si="594"/>
        <v>花样滑冰服</v>
      </c>
      <c r="H9525" s="6" t="str">
        <f>IF(IFERROR(VLOOKUP(B9525,总表!A:D,4,0),"露易")=0," ",IFERROR(VLOOKUP(B9525,总表!A:D,4,0),"-"))</f>
        <v>紫色</v>
      </c>
      <c r="I9525" s="6" t="str">
        <f t="shared" si="595"/>
        <v>紫色</v>
      </c>
    </row>
    <row r="9526" spans="1:9">
      <c r="A9526" s="6">
        <v>9525</v>
      </c>
      <c r="B9526" s="47" t="str">
        <f t="shared" si="592"/>
        <v>00002535</v>
      </c>
      <c r="C9526" s="50" t="str">
        <f>IFERROR(VLOOKUP(B9526,总表!A:B,2,0),"-")</f>
        <v>连衣套装</v>
      </c>
      <c r="D9526" s="51" t="str">
        <f t="shared" si="593"/>
        <v>连衣套装</v>
      </c>
      <c r="E9526" s="6" t="str">
        <f>IFERROR(VLOOKUP(B9526,总表!A:D,3,0),"-")</f>
        <v>花样滑冰服</v>
      </c>
      <c r="F9526" s="6" t="str">
        <f t="shared" si="594"/>
        <v>花样滑冰服</v>
      </c>
      <c r="H9526" s="6" t="str">
        <f>IF(IFERROR(VLOOKUP(B9526,总表!A:D,4,0),"露易")=0," ",IFERROR(VLOOKUP(B9526,总表!A:D,4,0),"-"))</f>
        <v>粉红</v>
      </c>
      <c r="I9526" s="6" t="str">
        <f t="shared" si="595"/>
        <v>粉红</v>
      </c>
    </row>
    <row r="9527" spans="1:9">
      <c r="A9527" s="6">
        <v>9526</v>
      </c>
      <c r="B9527" s="47" t="str">
        <f t="shared" si="592"/>
        <v>00002536</v>
      </c>
      <c r="C9527" s="50" t="str">
        <f>IFERROR(VLOOKUP(B9527,总表!A:B,2,0),"-")</f>
        <v>连衣套装</v>
      </c>
      <c r="D9527" s="51" t="str">
        <f t="shared" si="593"/>
        <v>连衣套装</v>
      </c>
      <c r="E9527" s="6" t="str">
        <f>IFERROR(VLOOKUP(B9527,总表!A:D,3,0),"-")</f>
        <v>花样滑冰服</v>
      </c>
      <c r="F9527" s="6" t="str">
        <f t="shared" si="594"/>
        <v>花样滑冰服</v>
      </c>
      <c r="H9527" s="6" t="str">
        <f>IF(IFERROR(VLOOKUP(B9527,总表!A:D,4,0),"露易")=0," ",IFERROR(VLOOKUP(B9527,总表!A:D,4,0),"-"))</f>
        <v>黄色</v>
      </c>
      <c r="I9527" s="6" t="str">
        <f t="shared" si="595"/>
        <v>黄色</v>
      </c>
    </row>
    <row r="9528" spans="1:9">
      <c r="A9528" s="6">
        <v>9527</v>
      </c>
      <c r="B9528" s="47" t="str">
        <f t="shared" si="592"/>
        <v>00002537</v>
      </c>
      <c r="C9528" s="50" t="str">
        <f>IFERROR(VLOOKUP(B9528,总表!A:B,2,0),"-")</f>
        <v>连衣套装</v>
      </c>
      <c r="D9528" s="51" t="str">
        <f t="shared" si="593"/>
        <v>连衣套装</v>
      </c>
      <c r="E9528" s="6" t="str">
        <f>IFERROR(VLOOKUP(B9528,总表!A:D,3,0),"-")</f>
        <v>花样滑冰服</v>
      </c>
      <c r="F9528" s="6" t="str">
        <f t="shared" si="594"/>
        <v>花样滑冰服</v>
      </c>
      <c r="H9528" s="6" t="str">
        <f>IF(IFERROR(VLOOKUP(B9528,总表!A:D,4,0),"露易")=0," ",IFERROR(VLOOKUP(B9528,总表!A:D,4,0),"-"))</f>
        <v>黑色</v>
      </c>
      <c r="I9528" s="6" t="str">
        <f t="shared" si="595"/>
        <v>黑色</v>
      </c>
    </row>
    <row r="9529" spans="1:9">
      <c r="A9529" s="6">
        <v>9528</v>
      </c>
      <c r="B9529" s="47" t="str">
        <f t="shared" si="592"/>
        <v>00002538</v>
      </c>
      <c r="C9529" s="50" t="str">
        <f>IFERROR(VLOOKUP(B9529,总表!A:B,2,0),"-")</f>
        <v>连衣套装</v>
      </c>
      <c r="D9529" s="51" t="str">
        <f t="shared" si="593"/>
        <v>连衣套装</v>
      </c>
      <c r="E9529" s="51" t="str">
        <f>IFERROR(VLOOKUP(B9529,总表!A:D,3,0),"-")</f>
        <v>伦巴舞裙</v>
      </c>
      <c r="F9529" s="51" t="str">
        <f t="shared" si="594"/>
        <v>伦巴舞裙</v>
      </c>
      <c r="H9529" s="6" t="str">
        <f>IF(IFERROR(VLOOKUP(B9529,总表!A:D,4,0),"露易")=0," ",IFERROR(VLOOKUP(B9529,总表!A:D,4,0),"-"))</f>
        <v>橘色</v>
      </c>
      <c r="I9529" s="6" t="str">
        <f t="shared" si="595"/>
        <v>橘色</v>
      </c>
    </row>
    <row r="9530" spans="1:9">
      <c r="A9530" s="6">
        <v>9529</v>
      </c>
      <c r="B9530" s="47" t="str">
        <f t="shared" si="592"/>
        <v>00002539</v>
      </c>
      <c r="C9530" s="50" t="str">
        <f>IFERROR(VLOOKUP(B9530,总表!A:B,2,0),"-")</f>
        <v>连衣套装</v>
      </c>
      <c r="D9530" s="51" t="str">
        <f t="shared" si="593"/>
        <v>连衣套装</v>
      </c>
      <c r="E9530" s="51" t="str">
        <f>IFERROR(VLOOKUP(B9530,总表!A:D,3,0),"-")</f>
        <v>伦巴舞裙</v>
      </c>
      <c r="F9530" s="51" t="str">
        <f t="shared" si="594"/>
        <v>伦巴舞裙</v>
      </c>
      <c r="H9530" s="6" t="str">
        <f>IF(IFERROR(VLOOKUP(B9530,总表!A:D,4,0),"露易")=0," ",IFERROR(VLOOKUP(B9530,总表!A:D,4,0),"-"))</f>
        <v>粉红</v>
      </c>
      <c r="I9530" s="6" t="str">
        <f t="shared" si="595"/>
        <v>粉红</v>
      </c>
    </row>
    <row r="9531" spans="1:9">
      <c r="A9531" s="6">
        <v>9530</v>
      </c>
      <c r="B9531" s="47" t="str">
        <f t="shared" si="592"/>
        <v>0000253A</v>
      </c>
      <c r="C9531" s="50" t="str">
        <f>IFERROR(VLOOKUP(B9531,总表!A:B,2,0),"-")</f>
        <v>连衣套装</v>
      </c>
      <c r="D9531" s="51" t="str">
        <f t="shared" si="593"/>
        <v>连衣套装</v>
      </c>
      <c r="E9531" s="6" t="str">
        <f>IFERROR(VLOOKUP(B9531,总表!A:D,3,0),"-")</f>
        <v>迷幻连身裤</v>
      </c>
      <c r="F9531" s="6" t="str">
        <f t="shared" si="594"/>
        <v>迷幻连身裤</v>
      </c>
      <c r="H9531" s="51" t="str">
        <f>IF(IFERROR(VLOOKUP(B9531,总表!A:D,4,0),"露易")=0," ",IFERROR(VLOOKUP(B9531,总表!A:D,4,0),"-"))</f>
        <v>蓝色</v>
      </c>
      <c r="I9531" s="51" t="str">
        <f t="shared" si="595"/>
        <v>蓝色</v>
      </c>
    </row>
    <row r="9532" spans="1:9">
      <c r="A9532" s="6">
        <v>9531</v>
      </c>
      <c r="B9532" s="47" t="str">
        <f t="shared" si="592"/>
        <v>0000253B</v>
      </c>
      <c r="C9532" s="50" t="str">
        <f>IFERROR(VLOOKUP(B9532,总表!A:B,2,0),"-")</f>
        <v>连衣套装</v>
      </c>
      <c r="D9532" s="51" t="str">
        <f t="shared" si="593"/>
        <v>连衣套装</v>
      </c>
      <c r="E9532" s="6" t="str">
        <f>IFERROR(VLOOKUP(B9532,总表!A:D,3,0),"-")</f>
        <v>迷幻连身裤</v>
      </c>
      <c r="F9532" s="6" t="str">
        <f t="shared" si="594"/>
        <v>迷幻连身裤</v>
      </c>
      <c r="H9532" s="6" t="str">
        <f>IF(IFERROR(VLOOKUP(B9532,总表!A:D,4,0),"露易")=0," ",IFERROR(VLOOKUP(B9532,总表!A:D,4,0),"-"))</f>
        <v>暗红色</v>
      </c>
      <c r="I9532" s="6" t="str">
        <f t="shared" si="595"/>
        <v>暗红色</v>
      </c>
    </row>
    <row r="9533" spans="1:9">
      <c r="A9533" s="6">
        <v>9532</v>
      </c>
      <c r="B9533" s="47" t="str">
        <f t="shared" si="592"/>
        <v>0000253C</v>
      </c>
      <c r="C9533" s="50" t="str">
        <f>IFERROR(VLOOKUP(B9533,总表!A:B,2,0),"-")</f>
        <v>连衣套装</v>
      </c>
      <c r="D9533" s="51" t="str">
        <f t="shared" si="593"/>
        <v>连衣套装</v>
      </c>
      <c r="E9533" s="6" t="str">
        <f>IFERROR(VLOOKUP(B9533,总表!A:D,3,0),"-")</f>
        <v>迷幻连身裤</v>
      </c>
      <c r="F9533" s="6" t="str">
        <f t="shared" si="594"/>
        <v>迷幻连身裤</v>
      </c>
      <c r="H9533" s="6" t="str">
        <f>IF(IFERROR(VLOOKUP(B9533,总表!A:D,4,0),"露易")=0," ",IFERROR(VLOOKUP(B9533,总表!A:D,4,0),"-"))</f>
        <v>紫色</v>
      </c>
      <c r="I9533" s="6" t="str">
        <f t="shared" si="595"/>
        <v>紫色</v>
      </c>
    </row>
    <row r="9534" spans="1:9">
      <c r="A9534" s="6">
        <v>9533</v>
      </c>
      <c r="B9534" s="47" t="str">
        <f t="shared" si="592"/>
        <v>0000253D</v>
      </c>
      <c r="C9534" s="50" t="str">
        <f>IFERROR(VLOOKUP(B9534,总表!A:B,2,0),"-")</f>
        <v>连衣套装</v>
      </c>
      <c r="D9534" s="51" t="str">
        <f t="shared" si="593"/>
        <v>连衣套装</v>
      </c>
      <c r="E9534" s="6" t="str">
        <f>IFERROR(VLOOKUP(B9534,总表!A:D,3,0),"-")</f>
        <v>迷幻连身裤</v>
      </c>
      <c r="F9534" s="6" t="str">
        <f t="shared" si="594"/>
        <v>迷幻连身裤</v>
      </c>
      <c r="H9534" s="51" t="str">
        <f>IF(IFERROR(VLOOKUP(B9534,总表!A:D,4,0),"露易")=0," ",IFERROR(VLOOKUP(B9534,总表!A:D,4,0),"-"))</f>
        <v>红色</v>
      </c>
      <c r="I9534" s="51" t="str">
        <f t="shared" si="595"/>
        <v>红色</v>
      </c>
    </row>
    <row r="9535" spans="1:9">
      <c r="A9535" s="6">
        <v>9534</v>
      </c>
      <c r="B9535" s="47" t="str">
        <f t="shared" si="592"/>
        <v>0000253E</v>
      </c>
      <c r="C9535" s="50" t="str">
        <f>IFERROR(VLOOKUP(B9535,总表!A:B,2,0),"-")</f>
        <v>连衣套装</v>
      </c>
      <c r="D9535" s="51" t="str">
        <f t="shared" si="593"/>
        <v>连衣套装</v>
      </c>
      <c r="E9535" s="6" t="str">
        <f>IFERROR(VLOOKUP(B9535,总表!A:D,3,0),"-")</f>
        <v>蒸汽朋克装</v>
      </c>
      <c r="F9535" s="6" t="str">
        <f t="shared" si="594"/>
        <v>蒸汽朋克装</v>
      </c>
      <c r="H9535" s="6" t="str">
        <f>IF(IFERROR(VLOOKUP(B9535,总表!A:D,4,0),"露易")=0," ",IFERROR(VLOOKUP(B9535,总表!A:D,4,0),"-"))</f>
        <v>紫色</v>
      </c>
      <c r="I9535" s="6" t="str">
        <f t="shared" si="595"/>
        <v>紫色</v>
      </c>
    </row>
    <row r="9536" spans="1:9">
      <c r="A9536" s="6">
        <v>9535</v>
      </c>
      <c r="B9536" s="47" t="str">
        <f t="shared" si="592"/>
        <v>0000253F</v>
      </c>
      <c r="C9536" s="47" t="str">
        <f>IFERROR(VLOOKUP(B9536,总表!A:B,2,0),"-")</f>
        <v>上衣</v>
      </c>
      <c r="D9536" s="6" t="str">
        <f t="shared" si="593"/>
        <v>上衣</v>
      </c>
      <c r="E9536" s="6" t="str">
        <f>IFERROR(VLOOKUP(B9536,总表!A:D,3,0),"-")</f>
        <v>星星坦克背心</v>
      </c>
      <c r="F9536" s="6" t="str">
        <f t="shared" si="594"/>
        <v>星星坦克背心</v>
      </c>
      <c r="H9536" s="6" t="str">
        <f>IF(IFERROR(VLOOKUP(B9536,总表!A:D,4,0),"露易")=0," ",IFERROR(VLOOKUP(B9536,总表!A:D,4,0),"-"))</f>
        <v>白色</v>
      </c>
      <c r="I9536" s="6" t="str">
        <f t="shared" si="595"/>
        <v>白色</v>
      </c>
    </row>
    <row r="9537" spans="1:9">
      <c r="A9537" s="6">
        <v>9536</v>
      </c>
      <c r="B9537" s="47" t="str">
        <f t="shared" si="592"/>
        <v>00002540</v>
      </c>
      <c r="C9537" s="47" t="str">
        <f>IFERROR(VLOOKUP(B9537,总表!A:B,2,0),"-")</f>
        <v>上衣</v>
      </c>
      <c r="D9537" s="6" t="str">
        <f t="shared" si="593"/>
        <v>上衣</v>
      </c>
      <c r="E9537" s="6" t="str">
        <f>IFERROR(VLOOKUP(B9537,总表!A:D,3,0),"-")</f>
        <v>火焰T恤</v>
      </c>
      <c r="F9537" s="6" t="str">
        <f t="shared" si="594"/>
        <v>火焰T恤</v>
      </c>
      <c r="H9537" s="51" t="str">
        <f>IF(IFERROR(VLOOKUP(B9537,总表!A:D,4,0),"露易")=0," ",IFERROR(VLOOKUP(B9537,总表!A:D,4,0),"-"))</f>
        <v>红色</v>
      </c>
      <c r="I9537" s="51" t="str">
        <f t="shared" si="595"/>
        <v>红色</v>
      </c>
    </row>
    <row r="9538" spans="1:9">
      <c r="A9538" s="6">
        <v>9537</v>
      </c>
      <c r="B9538" s="47" t="str">
        <f t="shared" ref="B9538:B9601" si="596">DEC2HEX(ROW(A9537),8)</f>
        <v>00002541</v>
      </c>
      <c r="C9538" s="50" t="str">
        <f>IFERROR(VLOOKUP(B9538,总表!A:B,2,0),"-")</f>
        <v>裤裙类</v>
      </c>
      <c r="D9538" s="51" t="str">
        <f t="shared" ref="D9538:D9601" si="597">C9538</f>
        <v>裤裙类</v>
      </c>
      <c r="E9538" s="6" t="str">
        <f>IFERROR(VLOOKUP(B9538,总表!A:D,3,0),"-")</f>
        <v>条纹工作裤</v>
      </c>
      <c r="F9538" s="6" t="str">
        <f t="shared" ref="F9538:F9601" si="598">E9538</f>
        <v>条纹工作裤</v>
      </c>
      <c r="H9538" s="6" t="str">
        <f>IF(IFERROR(VLOOKUP(B9538,总表!A:D,4,0),"露易")=0," ",IFERROR(VLOOKUP(B9538,总表!A:D,4,0),"-"))</f>
        <v>浅蓝色</v>
      </c>
      <c r="I9538" s="6" t="str">
        <f t="shared" ref="I9538:I9601" si="599">H9538</f>
        <v>浅蓝色</v>
      </c>
    </row>
    <row r="9539" spans="1:9">
      <c r="A9539" s="6">
        <v>9538</v>
      </c>
      <c r="B9539" s="47" t="str">
        <f t="shared" si="596"/>
        <v>00002542</v>
      </c>
      <c r="C9539" s="47" t="str">
        <f>IFERROR(VLOOKUP(B9539,总表!A:B,2,0),"-")</f>
        <v>上衣</v>
      </c>
      <c r="D9539" s="6" t="str">
        <f t="shared" si="597"/>
        <v>上衣</v>
      </c>
      <c r="E9539" s="6" t="str">
        <f>IFERROR(VLOOKUP(B9539,总表!A:D,3,0),"-")</f>
        <v>刷白牛仔外套</v>
      </c>
      <c r="F9539" s="6" t="str">
        <f t="shared" si="598"/>
        <v>刷白牛仔外套</v>
      </c>
      <c r="H9539" s="6" t="str">
        <f>IF(IFERROR(VLOOKUP(B9539,总表!A:D,4,0),"露易")=0," ",IFERROR(VLOOKUP(B9539,总表!A:D,4,0),"-"))</f>
        <v>黑色</v>
      </c>
      <c r="I9539" s="6" t="str">
        <f t="shared" si="599"/>
        <v>黑色</v>
      </c>
    </row>
    <row r="9540" spans="1:9">
      <c r="A9540" s="6">
        <v>9539</v>
      </c>
      <c r="B9540" s="47" t="str">
        <f t="shared" si="596"/>
        <v>00002543</v>
      </c>
      <c r="C9540" s="50" t="str">
        <f>IFERROR(VLOOKUP(B9540,总表!A:B,2,0),"-")</f>
        <v>裤裙类</v>
      </c>
      <c r="D9540" s="51" t="str">
        <f t="shared" si="597"/>
        <v>裤裙类</v>
      </c>
      <c r="E9540" s="6" t="str">
        <f>IFERROR(VLOOKUP(B9540,总表!A:D,3,0),"-")</f>
        <v>印花牛仔裤</v>
      </c>
      <c r="F9540" s="6" t="str">
        <f t="shared" si="598"/>
        <v>印花牛仔裤</v>
      </c>
      <c r="H9540" s="6" t="str">
        <f>IF(IFERROR(VLOOKUP(B9540,总表!A:D,4,0),"露易")=0," ",IFERROR(VLOOKUP(B9540,总表!A:D,4,0),"-"))</f>
        <v>浅蓝色</v>
      </c>
      <c r="I9540" s="6" t="str">
        <f t="shared" si="599"/>
        <v>浅蓝色</v>
      </c>
    </row>
    <row r="9541" spans="1:9">
      <c r="A9541" s="6">
        <v>9540</v>
      </c>
      <c r="B9541" s="47" t="str">
        <f t="shared" si="596"/>
        <v>00002544</v>
      </c>
      <c r="C9541" s="50" t="str">
        <f>IFERROR(VLOOKUP(B9541,总表!A:B,2,0),"-")</f>
        <v>裤裙类</v>
      </c>
      <c r="D9541" s="51" t="str">
        <f t="shared" si="597"/>
        <v>裤裙类</v>
      </c>
      <c r="E9541" s="6" t="str">
        <f>IFERROR(VLOOKUP(B9541,总表!A:D,3,0),"-")</f>
        <v>印花牛仔裤</v>
      </c>
      <c r="F9541" s="6" t="str">
        <f t="shared" si="598"/>
        <v>印花牛仔裤</v>
      </c>
      <c r="H9541" s="6" t="str">
        <f>IF(IFERROR(VLOOKUP(B9541,总表!A:D,4,0),"露易")=0," ",IFERROR(VLOOKUP(B9541,总表!A:D,4,0),"-"))</f>
        <v>黑色</v>
      </c>
      <c r="I9541" s="6" t="str">
        <f t="shared" si="599"/>
        <v>黑色</v>
      </c>
    </row>
    <row r="9542" spans="1:9">
      <c r="A9542" s="6">
        <v>9541</v>
      </c>
      <c r="B9542" s="47" t="str">
        <f t="shared" si="596"/>
        <v>00002545</v>
      </c>
      <c r="C9542" s="47" t="str">
        <f>IFERROR(VLOOKUP(B9542,总表!A:B,2,0),"-")</f>
        <v>房内地毯</v>
      </c>
      <c r="D9542" s="6" t="str">
        <f t="shared" si="597"/>
        <v>房内地毯</v>
      </c>
      <c r="E9542" s="6" t="str">
        <f>IFERROR(VLOOKUP(B9542,总表!A:D,3,0),"-")</f>
        <v>可靠妈妈的厨房地垫</v>
      </c>
      <c r="F9542" s="6" t="str">
        <f t="shared" si="598"/>
        <v>可靠妈妈的厨房地垫</v>
      </c>
      <c r="H9542" s="6" t="str">
        <f>IF(IFERROR(VLOOKUP(B9542,总表!A:D,4,0),"露易")=0," ",IFERROR(VLOOKUP(B9542,总表!A:D,4,0),"-"))</f>
        <v> </v>
      </c>
      <c r="I9542" s="6" t="str">
        <f t="shared" si="599"/>
        <v> </v>
      </c>
    </row>
    <row r="9543" spans="1:9">
      <c r="A9543" s="6">
        <v>9542</v>
      </c>
      <c r="B9543" s="47" t="str">
        <f t="shared" si="596"/>
        <v>00002546</v>
      </c>
      <c r="C9543" s="47" t="str">
        <f>IFERROR(VLOOKUP(B9543,总表!A:B,2,0),"-")</f>
        <v>房内地毯</v>
      </c>
      <c r="D9543" s="6" t="str">
        <f t="shared" si="597"/>
        <v>房内地毯</v>
      </c>
      <c r="E9543" s="6" t="str">
        <f>IFERROR(VLOOKUP(B9543,总表!A:D,3,0),"-")</f>
        <v>天真妈妈的厨房地垫</v>
      </c>
      <c r="F9543" s="6" t="str">
        <f t="shared" si="598"/>
        <v>天真妈妈的厨房地垫</v>
      </c>
      <c r="H9543" s="6" t="str">
        <f>IF(IFERROR(VLOOKUP(B9543,总表!A:D,4,0),"露易")=0," ",IFERROR(VLOOKUP(B9543,总表!A:D,4,0),"-"))</f>
        <v> </v>
      </c>
      <c r="I9543" s="6" t="str">
        <f t="shared" si="599"/>
        <v> </v>
      </c>
    </row>
    <row r="9544" spans="1:9">
      <c r="A9544" s="6">
        <v>9543</v>
      </c>
      <c r="B9544" s="47" t="str">
        <f t="shared" si="596"/>
        <v>00002547</v>
      </c>
      <c r="C9544" s="47" t="str">
        <f>IFERROR(VLOOKUP(B9544,总表!A:B,2,0),"-")</f>
        <v>房内地毯</v>
      </c>
      <c r="D9544" s="6" t="str">
        <f t="shared" si="597"/>
        <v>房内地毯</v>
      </c>
      <c r="E9544" s="6" t="str">
        <f>IFERROR(VLOOKUP(B9544,总表!A:D,3,0),"-")</f>
        <v>活力妈妈的厨房地垫</v>
      </c>
      <c r="F9544" s="6" t="str">
        <f t="shared" si="598"/>
        <v>活力妈妈的厨房地垫</v>
      </c>
      <c r="H9544" s="6" t="str">
        <f>IF(IFERROR(VLOOKUP(B9544,总表!A:D,4,0),"露易")=0," ",IFERROR(VLOOKUP(B9544,总表!A:D,4,0),"-"))</f>
        <v> </v>
      </c>
      <c r="I9544" s="6" t="str">
        <f t="shared" si="599"/>
        <v> </v>
      </c>
    </row>
    <row r="9545" spans="1:9">
      <c r="A9545" s="6">
        <v>9544</v>
      </c>
      <c r="B9545" s="47" t="str">
        <f t="shared" si="596"/>
        <v>00002548</v>
      </c>
      <c r="C9545" s="47" t="str">
        <f>IFERROR(VLOOKUP(B9545,总表!A:B,2,0),"-")</f>
        <v>房内地毯</v>
      </c>
      <c r="D9545" s="6" t="str">
        <f t="shared" si="597"/>
        <v>房内地毯</v>
      </c>
      <c r="E9545" s="6" t="str">
        <f>IFERROR(VLOOKUP(B9545,总表!A:D,3,0),"-")</f>
        <v>黄色圆形地垫M</v>
      </c>
      <c r="F9545" s="6" t="str">
        <f t="shared" si="598"/>
        <v>黄色圆形地垫M</v>
      </c>
      <c r="H9545" s="6" t="str">
        <f>IF(IFERROR(VLOOKUP(B9545,总表!A:D,4,0),"露易")=0," ",IFERROR(VLOOKUP(B9545,总表!A:D,4,0),"-"))</f>
        <v> </v>
      </c>
      <c r="I9545" s="6" t="str">
        <f t="shared" si="599"/>
        <v> </v>
      </c>
    </row>
    <row r="9546" spans="1:9">
      <c r="A9546" s="6">
        <v>9545</v>
      </c>
      <c r="B9546" s="47" t="str">
        <f t="shared" si="596"/>
        <v>00002549</v>
      </c>
      <c r="C9546" s="47" t="str">
        <f>IFERROR(VLOOKUP(B9546,总表!A:B,2,0),"-")</f>
        <v>房内地毯</v>
      </c>
      <c r="D9546" s="6" t="str">
        <f t="shared" si="597"/>
        <v>房内地毯</v>
      </c>
      <c r="E9546" s="51" t="str">
        <f>IFERROR(VLOOKUP(B9546,总表!A:D,3,0),"-")</f>
        <v>红色圆形地垫M</v>
      </c>
      <c r="F9546" s="51" t="str">
        <f t="shared" si="598"/>
        <v>红色圆形地垫M</v>
      </c>
      <c r="H9546" s="6" t="str">
        <f>IF(IFERROR(VLOOKUP(B9546,总表!A:D,4,0),"露易")=0," ",IFERROR(VLOOKUP(B9546,总表!A:D,4,0),"-"))</f>
        <v> </v>
      </c>
      <c r="I9546" s="6" t="str">
        <f t="shared" si="599"/>
        <v> </v>
      </c>
    </row>
    <row r="9547" spans="1:9">
      <c r="A9547" s="6">
        <v>9546</v>
      </c>
      <c r="B9547" s="47" t="str">
        <f t="shared" si="596"/>
        <v>0000254A</v>
      </c>
      <c r="C9547" s="47" t="str">
        <f>IFERROR(VLOOKUP(B9547,总表!A:B,2,0),"-")</f>
        <v>房内地毯</v>
      </c>
      <c r="D9547" s="6" t="str">
        <f t="shared" si="597"/>
        <v>房内地毯</v>
      </c>
      <c r="E9547" s="51" t="str">
        <f>IFERROR(VLOOKUP(B9547,总表!A:D,3,0),"-")</f>
        <v>蓝色圆形地垫M</v>
      </c>
      <c r="F9547" s="51" t="str">
        <f t="shared" si="598"/>
        <v>蓝色圆形地垫M</v>
      </c>
      <c r="H9547" s="6" t="str">
        <f>IF(IFERROR(VLOOKUP(B9547,总表!A:D,4,0),"露易")=0," ",IFERROR(VLOOKUP(B9547,总表!A:D,4,0),"-"))</f>
        <v> </v>
      </c>
      <c r="I9547" s="6" t="str">
        <f t="shared" si="599"/>
        <v> </v>
      </c>
    </row>
    <row r="9548" spans="1:9">
      <c r="A9548" s="6">
        <v>9547</v>
      </c>
      <c r="B9548" s="47" t="str">
        <f t="shared" si="596"/>
        <v>0000254B</v>
      </c>
      <c r="C9548" s="47" t="str">
        <f>IFERROR(VLOOKUP(B9548,总表!A:B,2,0),"-")</f>
        <v>房内地毯</v>
      </c>
      <c r="D9548" s="6" t="str">
        <f t="shared" si="597"/>
        <v>房内地毯</v>
      </c>
      <c r="E9548" s="6" t="str">
        <f>IFERROR(VLOOKUP(B9548,总表!A:D,3,0),"-")</f>
        <v>黄色圆形地垫S</v>
      </c>
      <c r="F9548" s="6" t="str">
        <f t="shared" si="598"/>
        <v>黄色圆形地垫S</v>
      </c>
      <c r="H9548" s="6" t="str">
        <f>IF(IFERROR(VLOOKUP(B9548,总表!A:D,4,0),"露易")=0," ",IFERROR(VLOOKUP(B9548,总表!A:D,4,0),"-"))</f>
        <v> </v>
      </c>
      <c r="I9548" s="6" t="str">
        <f t="shared" si="599"/>
        <v> </v>
      </c>
    </row>
    <row r="9549" spans="1:9">
      <c r="A9549" s="6">
        <v>9548</v>
      </c>
      <c r="B9549" s="47" t="str">
        <f t="shared" si="596"/>
        <v>0000254C</v>
      </c>
      <c r="C9549" s="47" t="str">
        <f>IFERROR(VLOOKUP(B9549,总表!A:B,2,0),"-")</f>
        <v>房内地毯</v>
      </c>
      <c r="D9549" s="6" t="str">
        <f t="shared" si="597"/>
        <v>房内地毯</v>
      </c>
      <c r="E9549" s="51" t="str">
        <f>IFERROR(VLOOKUP(B9549,总表!A:D,3,0),"-")</f>
        <v>红色圆形地垫S</v>
      </c>
      <c r="F9549" s="51" t="str">
        <f t="shared" si="598"/>
        <v>红色圆形地垫S</v>
      </c>
      <c r="H9549" s="6" t="str">
        <f>IF(IFERROR(VLOOKUP(B9549,总表!A:D,4,0),"露易")=0," ",IFERROR(VLOOKUP(B9549,总表!A:D,4,0),"-"))</f>
        <v> </v>
      </c>
      <c r="I9549" s="6" t="str">
        <f t="shared" si="599"/>
        <v> </v>
      </c>
    </row>
    <row r="9550" spans="1:9">
      <c r="A9550" s="6">
        <v>9549</v>
      </c>
      <c r="B9550" s="47" t="str">
        <f t="shared" si="596"/>
        <v>0000254D</v>
      </c>
      <c r="C9550" s="47" t="str">
        <f>IFERROR(VLOOKUP(B9550,总表!A:B,2,0),"-")</f>
        <v>房内地毯</v>
      </c>
      <c r="D9550" s="6" t="str">
        <f t="shared" si="597"/>
        <v>房内地毯</v>
      </c>
      <c r="E9550" s="51" t="str">
        <f>IFERROR(VLOOKUP(B9550,总表!A:D,3,0),"-")</f>
        <v>蓝色圆形地垫S</v>
      </c>
      <c r="F9550" s="51" t="str">
        <f t="shared" si="598"/>
        <v>蓝色圆形地垫S</v>
      </c>
      <c r="H9550" s="6" t="str">
        <f>IF(IFERROR(VLOOKUP(B9550,总表!A:D,4,0),"露易")=0," ",IFERROR(VLOOKUP(B9550,总表!A:D,4,0),"-"))</f>
        <v> </v>
      </c>
      <c r="I9550" s="6" t="str">
        <f t="shared" si="599"/>
        <v> </v>
      </c>
    </row>
    <row r="9551" spans="1:9">
      <c r="A9551" s="6">
        <v>9550</v>
      </c>
      <c r="B9551" s="47" t="str">
        <f t="shared" si="596"/>
        <v>0000254E</v>
      </c>
      <c r="C9551" s="47" t="str">
        <f>IFERROR(VLOOKUP(B9551,总表!A:B,2,0),"-")</f>
        <v>-</v>
      </c>
      <c r="D9551" s="6" t="str">
        <f t="shared" si="597"/>
        <v>-</v>
      </c>
      <c r="E9551" s="6" t="str">
        <f>IFERROR(VLOOKUP(B9551,总表!A:D,3,0),"-")</f>
        <v>-</v>
      </c>
      <c r="F9551" s="6" t="str">
        <f t="shared" si="598"/>
        <v>-</v>
      </c>
      <c r="H9551" s="6" t="str">
        <f>IF(IFERROR(VLOOKUP(B9551,总表!A:D,4,0),"露易")=0," ",IFERROR(VLOOKUP(B9551,总表!A:D,4,0),"-"))</f>
        <v>-</v>
      </c>
      <c r="I9551" s="6" t="str">
        <f t="shared" si="599"/>
        <v>-</v>
      </c>
    </row>
    <row r="9552" spans="1:9">
      <c r="A9552" s="6">
        <v>9551</v>
      </c>
      <c r="B9552" s="47" t="str">
        <f t="shared" si="596"/>
        <v>0000254F</v>
      </c>
      <c r="C9552" s="47" t="str">
        <f>IFERROR(VLOOKUP(B9552,总表!A:B,2,0),"-")</f>
        <v>-</v>
      </c>
      <c r="D9552" s="6" t="str">
        <f t="shared" si="597"/>
        <v>-</v>
      </c>
      <c r="E9552" s="6" t="str">
        <f>IFERROR(VLOOKUP(B9552,总表!A:D,3,0),"-")</f>
        <v>-</v>
      </c>
      <c r="F9552" s="6" t="str">
        <f t="shared" si="598"/>
        <v>-</v>
      </c>
      <c r="H9552" s="6" t="str">
        <f>IF(IFERROR(VLOOKUP(B9552,总表!A:D,4,0),"露易")=0," ",IFERROR(VLOOKUP(B9552,总表!A:D,4,0),"-"))</f>
        <v>-</v>
      </c>
      <c r="I9552" s="6" t="str">
        <f t="shared" si="599"/>
        <v>-</v>
      </c>
    </row>
    <row r="9553" spans="1:9">
      <c r="A9553" s="6">
        <v>9552</v>
      </c>
      <c r="B9553" s="47" t="str">
        <f t="shared" si="596"/>
        <v>00002550</v>
      </c>
      <c r="C9553" s="47" t="str">
        <f>IFERROR(VLOOKUP(B9553,总表!A:B,2,0),"-")</f>
        <v>-</v>
      </c>
      <c r="D9553" s="6" t="str">
        <f t="shared" si="597"/>
        <v>-</v>
      </c>
      <c r="E9553" s="6" t="str">
        <f>IFERROR(VLOOKUP(B9553,总表!A:D,3,0),"-")</f>
        <v>-</v>
      </c>
      <c r="F9553" s="6" t="str">
        <f t="shared" si="598"/>
        <v>-</v>
      </c>
      <c r="H9553" s="6" t="str">
        <f>IF(IFERROR(VLOOKUP(B9553,总表!A:D,4,0),"露易")=0," ",IFERROR(VLOOKUP(B9553,总表!A:D,4,0),"-"))</f>
        <v>-</v>
      </c>
      <c r="I9553" s="6" t="str">
        <f t="shared" si="599"/>
        <v>-</v>
      </c>
    </row>
    <row r="9554" spans="1:9">
      <c r="A9554" s="6">
        <v>9553</v>
      </c>
      <c r="B9554" s="47" t="str">
        <f t="shared" si="596"/>
        <v>00002551</v>
      </c>
      <c r="C9554" s="47" t="str">
        <f>IFERROR(VLOOKUP(B9554,总表!A:B,2,0),"-")</f>
        <v>-</v>
      </c>
      <c r="D9554" s="6" t="str">
        <f t="shared" si="597"/>
        <v>-</v>
      </c>
      <c r="E9554" s="6" t="str">
        <f>IFERROR(VLOOKUP(B9554,总表!A:D,3,0),"-")</f>
        <v>-</v>
      </c>
      <c r="F9554" s="6" t="str">
        <f t="shared" si="598"/>
        <v>-</v>
      </c>
      <c r="H9554" s="6" t="str">
        <f>IF(IFERROR(VLOOKUP(B9554,总表!A:D,4,0),"露易")=0," ",IFERROR(VLOOKUP(B9554,总表!A:D,4,0),"-"))</f>
        <v>-</v>
      </c>
      <c r="I9554" s="6" t="str">
        <f t="shared" si="599"/>
        <v>-</v>
      </c>
    </row>
    <row r="9555" spans="1:9">
      <c r="A9555" s="6">
        <v>9554</v>
      </c>
      <c r="B9555" s="47" t="str">
        <f t="shared" si="596"/>
        <v>00002552</v>
      </c>
      <c r="C9555" s="47" t="str">
        <f>IFERROR(VLOOKUP(B9555,总表!A:B,2,0),"-")</f>
        <v>-</v>
      </c>
      <c r="D9555" s="6" t="str">
        <f t="shared" si="597"/>
        <v>-</v>
      </c>
      <c r="E9555" s="6" t="str">
        <f>IFERROR(VLOOKUP(B9555,总表!A:D,3,0),"-")</f>
        <v>-</v>
      </c>
      <c r="F9555" s="6" t="str">
        <f t="shared" si="598"/>
        <v>-</v>
      </c>
      <c r="H9555" s="6" t="str">
        <f>IF(IFERROR(VLOOKUP(B9555,总表!A:D,4,0),"露易")=0," ",IFERROR(VLOOKUP(B9555,总表!A:D,4,0),"-"))</f>
        <v>-</v>
      </c>
      <c r="I9555" s="6" t="str">
        <f t="shared" si="599"/>
        <v>-</v>
      </c>
    </row>
    <row r="9556" spans="1:9">
      <c r="A9556" s="6">
        <v>9555</v>
      </c>
      <c r="B9556" s="47" t="str">
        <f t="shared" si="596"/>
        <v>00002553</v>
      </c>
      <c r="C9556" s="47" t="str">
        <f>IFERROR(VLOOKUP(B9556,总表!A:B,2,0),"-")</f>
        <v>-</v>
      </c>
      <c r="D9556" s="6" t="str">
        <f t="shared" si="597"/>
        <v>-</v>
      </c>
      <c r="E9556" s="6" t="str">
        <f>IFERROR(VLOOKUP(B9556,总表!A:D,3,0),"-")</f>
        <v>-</v>
      </c>
      <c r="F9556" s="6" t="str">
        <f t="shared" si="598"/>
        <v>-</v>
      </c>
      <c r="H9556" s="6" t="str">
        <f>IF(IFERROR(VLOOKUP(B9556,总表!A:D,4,0),"露易")=0," ",IFERROR(VLOOKUP(B9556,总表!A:D,4,0),"-"))</f>
        <v>-</v>
      </c>
      <c r="I9556" s="6" t="str">
        <f t="shared" si="599"/>
        <v>-</v>
      </c>
    </row>
    <row r="9557" spans="1:9">
      <c r="A9557" s="6">
        <v>9556</v>
      </c>
      <c r="B9557" s="47" t="str">
        <f t="shared" si="596"/>
        <v>00002554</v>
      </c>
      <c r="C9557" s="47" t="str">
        <f>IFERROR(VLOOKUP(B9557,总表!A:B,2,0),"-")</f>
        <v>-</v>
      </c>
      <c r="D9557" s="6" t="str">
        <f t="shared" si="597"/>
        <v>-</v>
      </c>
      <c r="E9557" s="6" t="str">
        <f>IFERROR(VLOOKUP(B9557,总表!A:D,3,0),"-")</f>
        <v>-</v>
      </c>
      <c r="F9557" s="6" t="str">
        <f t="shared" si="598"/>
        <v>-</v>
      </c>
      <c r="H9557" s="6" t="str">
        <f>IF(IFERROR(VLOOKUP(B9557,总表!A:D,4,0),"露易")=0," ",IFERROR(VLOOKUP(B9557,总表!A:D,4,0),"-"))</f>
        <v>-</v>
      </c>
      <c r="I9557" s="6" t="str">
        <f t="shared" si="599"/>
        <v>-</v>
      </c>
    </row>
    <row r="9558" spans="1:9">
      <c r="A9558" s="6">
        <v>9557</v>
      </c>
      <c r="B9558" s="47" t="str">
        <f t="shared" si="596"/>
        <v>00002555</v>
      </c>
      <c r="C9558" s="47" t="str">
        <f>IFERROR(VLOOKUP(B9558,总表!A:B,2,0),"-")</f>
        <v>-</v>
      </c>
      <c r="D9558" s="6" t="str">
        <f t="shared" si="597"/>
        <v>-</v>
      </c>
      <c r="E9558" s="6" t="str">
        <f>IFERROR(VLOOKUP(B9558,总表!A:D,3,0),"-")</f>
        <v>-</v>
      </c>
      <c r="F9558" s="6" t="str">
        <f t="shared" si="598"/>
        <v>-</v>
      </c>
      <c r="H9558" s="6" t="str">
        <f>IF(IFERROR(VLOOKUP(B9558,总表!A:D,4,0),"露易")=0," ",IFERROR(VLOOKUP(B9558,总表!A:D,4,0),"-"))</f>
        <v>-</v>
      </c>
      <c r="I9558" s="6" t="str">
        <f t="shared" si="599"/>
        <v>-</v>
      </c>
    </row>
    <row r="9559" spans="1:9">
      <c r="A9559" s="6">
        <v>9558</v>
      </c>
      <c r="B9559" s="47" t="str">
        <f t="shared" si="596"/>
        <v>00002556</v>
      </c>
      <c r="C9559" s="47" t="str">
        <f>IFERROR(VLOOKUP(B9559,总表!A:B,2,0),"-")</f>
        <v>-</v>
      </c>
      <c r="D9559" s="6" t="str">
        <f t="shared" si="597"/>
        <v>-</v>
      </c>
      <c r="E9559" s="6" t="str">
        <f>IFERROR(VLOOKUP(B9559,总表!A:D,3,0),"-")</f>
        <v>-</v>
      </c>
      <c r="F9559" s="6" t="str">
        <f t="shared" si="598"/>
        <v>-</v>
      </c>
      <c r="H9559" s="6" t="str">
        <f>IF(IFERROR(VLOOKUP(B9559,总表!A:D,4,0),"露易")=0," ",IFERROR(VLOOKUP(B9559,总表!A:D,4,0),"-"))</f>
        <v>-</v>
      </c>
      <c r="I9559" s="6" t="str">
        <f t="shared" si="599"/>
        <v>-</v>
      </c>
    </row>
    <row r="9560" spans="1:9">
      <c r="A9560" s="6">
        <v>9559</v>
      </c>
      <c r="B9560" s="47" t="str">
        <f t="shared" si="596"/>
        <v>00002557</v>
      </c>
      <c r="C9560" s="47" t="str">
        <f>IFERROR(VLOOKUP(B9560,总表!A:B,2,0),"-")</f>
        <v>-</v>
      </c>
      <c r="D9560" s="6" t="str">
        <f t="shared" si="597"/>
        <v>-</v>
      </c>
      <c r="E9560" s="6" t="str">
        <f>IFERROR(VLOOKUP(B9560,总表!A:D,3,0),"-")</f>
        <v>-</v>
      </c>
      <c r="F9560" s="6" t="str">
        <f t="shared" si="598"/>
        <v>-</v>
      </c>
      <c r="H9560" s="6" t="str">
        <f>IF(IFERROR(VLOOKUP(B9560,总表!A:D,4,0),"露易")=0," ",IFERROR(VLOOKUP(B9560,总表!A:D,4,0),"-"))</f>
        <v>-</v>
      </c>
      <c r="I9560" s="6" t="str">
        <f t="shared" si="599"/>
        <v>-</v>
      </c>
    </row>
    <row r="9561" spans="1:9">
      <c r="A9561" s="6">
        <v>9560</v>
      </c>
      <c r="B9561" s="47" t="str">
        <f t="shared" si="596"/>
        <v>00002558</v>
      </c>
      <c r="C9561" s="47" t="str">
        <f>IFERROR(VLOOKUP(B9561,总表!A:B,2,0),"-")</f>
        <v>雨伞类</v>
      </c>
      <c r="D9561" s="6" t="str">
        <f t="shared" si="597"/>
        <v>雨伞类</v>
      </c>
      <c r="E9561" s="6" t="str">
        <f>IFERROR(VLOOKUP(B9561,总表!A:D,3,0),"-")</f>
        <v>DAL雨伞</v>
      </c>
      <c r="F9561" s="6" t="str">
        <f t="shared" si="598"/>
        <v>DAL雨伞</v>
      </c>
      <c r="H9561" s="6" t="str">
        <f>IF(IFERROR(VLOOKUP(B9561,总表!A:D,4,0),"露易")=0," ",IFERROR(VLOOKUP(B9561,总表!A:D,4,0),"-"))</f>
        <v> </v>
      </c>
      <c r="I9561" s="6" t="str">
        <f t="shared" si="599"/>
        <v> </v>
      </c>
    </row>
    <row r="9562" spans="1:9">
      <c r="A9562" s="6">
        <v>9561</v>
      </c>
      <c r="B9562" s="47" t="str">
        <f t="shared" si="596"/>
        <v>00002559</v>
      </c>
      <c r="C9562" s="47" t="str">
        <f>IFERROR(VLOOKUP(B9562,总表!A:B,2,0),"-")</f>
        <v>雨伞类</v>
      </c>
      <c r="D9562" s="6" t="str">
        <f t="shared" si="597"/>
        <v>雨伞类</v>
      </c>
      <c r="E9562" s="6" t="str">
        <f>IFERROR(VLOOKUP(B9562,总表!A:D,3,0),"-")</f>
        <v>Nook Inc.雨伞</v>
      </c>
      <c r="F9562" s="6" t="str">
        <f t="shared" si="598"/>
        <v>Nook Inc.雨伞</v>
      </c>
      <c r="H9562" s="6" t="str">
        <f>IF(IFERROR(VLOOKUP(B9562,总表!A:D,4,0),"露易")=0," ",IFERROR(VLOOKUP(B9562,总表!A:D,4,0),"-"))</f>
        <v> </v>
      </c>
      <c r="I9562" s="6" t="str">
        <f t="shared" si="599"/>
        <v> </v>
      </c>
    </row>
    <row r="9563" spans="1:9">
      <c r="A9563" s="6">
        <v>9562</v>
      </c>
      <c r="B9563" s="47" t="str">
        <f t="shared" si="596"/>
        <v>0000255A</v>
      </c>
      <c r="C9563" s="47" t="str">
        <f>IFERROR(VLOOKUP(B9563,总表!A:B,2,0),"-")</f>
        <v>房内地毯</v>
      </c>
      <c r="D9563" s="6" t="str">
        <f t="shared" si="597"/>
        <v>房内地毯</v>
      </c>
      <c r="E9563" s="6" t="str">
        <f>IFERROR(VLOOKUP(B9563,总表!A:D,3,0),"-")</f>
        <v>紫色长绒地毯</v>
      </c>
      <c r="F9563" s="6" t="str">
        <f t="shared" si="598"/>
        <v>紫色长绒地毯</v>
      </c>
      <c r="H9563" s="6" t="str">
        <f>IF(IFERROR(VLOOKUP(B9563,总表!A:D,4,0),"露易")=0," ",IFERROR(VLOOKUP(B9563,总表!A:D,4,0),"-"))</f>
        <v> </v>
      </c>
      <c r="I9563" s="6" t="str">
        <f t="shared" si="599"/>
        <v> </v>
      </c>
    </row>
    <row r="9564" spans="1:9">
      <c r="A9564" s="6">
        <v>9563</v>
      </c>
      <c r="B9564" s="47" t="str">
        <f t="shared" si="596"/>
        <v>0000255B</v>
      </c>
      <c r="C9564" s="47" t="str">
        <f>IFERROR(VLOOKUP(B9564,总表!A:B,2,0),"-")</f>
        <v>房内地毯</v>
      </c>
      <c r="D9564" s="6" t="str">
        <f t="shared" si="597"/>
        <v>房内地毯</v>
      </c>
      <c r="E9564" s="6" t="str">
        <f>IFERROR(VLOOKUP(B9564,总表!A:D,3,0),"-")</f>
        <v>茶色长绒地毯</v>
      </c>
      <c r="F9564" s="6" t="str">
        <f t="shared" si="598"/>
        <v>茶色长绒地毯</v>
      </c>
      <c r="H9564" s="6" t="str">
        <f>IF(IFERROR(VLOOKUP(B9564,总表!A:D,4,0),"露易")=0," ",IFERROR(VLOOKUP(B9564,总表!A:D,4,0),"-"))</f>
        <v> </v>
      </c>
      <c r="I9564" s="6" t="str">
        <f t="shared" si="599"/>
        <v> </v>
      </c>
    </row>
    <row r="9565" spans="1:9">
      <c r="A9565" s="6">
        <v>9564</v>
      </c>
      <c r="B9565" s="47" t="str">
        <f t="shared" si="596"/>
        <v>0000255C</v>
      </c>
      <c r="C9565" s="47" t="str">
        <f>IFERROR(VLOOKUP(B9565,总表!A:B,2,0),"-")</f>
        <v>房内地毯</v>
      </c>
      <c r="D9565" s="6" t="str">
        <f t="shared" si="597"/>
        <v>房内地毯</v>
      </c>
      <c r="E9565" s="51" t="str">
        <f>IFERROR(VLOOKUP(B9565,总表!A:D,3,0),"-")</f>
        <v>蓝色长绒地毯</v>
      </c>
      <c r="F9565" s="51" t="str">
        <f t="shared" si="598"/>
        <v>蓝色长绒地毯</v>
      </c>
      <c r="H9565" s="6" t="str">
        <f>IF(IFERROR(VLOOKUP(B9565,总表!A:D,4,0),"露易")=0," ",IFERROR(VLOOKUP(B9565,总表!A:D,4,0),"-"))</f>
        <v> </v>
      </c>
      <c r="I9565" s="6" t="str">
        <f t="shared" si="599"/>
        <v> </v>
      </c>
    </row>
    <row r="9566" spans="1:9">
      <c r="A9566" s="6">
        <v>9565</v>
      </c>
      <c r="B9566" s="47" t="str">
        <f t="shared" si="596"/>
        <v>0000255D</v>
      </c>
      <c r="C9566" s="50" t="str">
        <f>IFERROR(VLOOKUP(B9566,总表!A:B,2,0),"-")</f>
        <v>摆设类</v>
      </c>
      <c r="D9566" s="51" t="str">
        <f t="shared" si="597"/>
        <v>摆设类</v>
      </c>
      <c r="E9566" s="51" t="str">
        <f>IFERROR(VLOOKUP(B9566,总表!A:D,3,0),"-")</f>
        <v>婴儿吊饰</v>
      </c>
      <c r="F9566" s="51" t="str">
        <f t="shared" si="598"/>
        <v>婴儿吊饰</v>
      </c>
      <c r="H9566" s="6" t="str">
        <f>IF(IFERROR(VLOOKUP(B9566,总表!A:D,4,0),"露易")=0," ",IFERROR(VLOOKUP(B9566,总表!A:D,4,0),"-"))</f>
        <v> </v>
      </c>
      <c r="I9566" s="6" t="str">
        <f t="shared" si="599"/>
        <v> </v>
      </c>
    </row>
    <row r="9567" spans="1:9">
      <c r="A9567" s="6">
        <v>9566</v>
      </c>
      <c r="B9567" s="47" t="str">
        <f t="shared" si="596"/>
        <v>0000255E</v>
      </c>
      <c r="C9567" s="47" t="str">
        <f>IFERROR(VLOOKUP(B9567,总表!A:B,2,0),"-")</f>
        <v>-</v>
      </c>
      <c r="D9567" s="6" t="str">
        <f t="shared" si="597"/>
        <v>-</v>
      </c>
      <c r="E9567" s="6" t="str">
        <f>IFERROR(VLOOKUP(B9567,总表!A:D,3,0),"-")</f>
        <v>-</v>
      </c>
      <c r="F9567" s="6" t="str">
        <f t="shared" si="598"/>
        <v>-</v>
      </c>
      <c r="H9567" s="6" t="str">
        <f>IF(IFERROR(VLOOKUP(B9567,总表!A:D,4,0),"露易")=0," ",IFERROR(VLOOKUP(B9567,总表!A:D,4,0),"-"))</f>
        <v>-</v>
      </c>
      <c r="I9567" s="6" t="str">
        <f t="shared" si="599"/>
        <v>-</v>
      </c>
    </row>
    <row r="9568" spans="1:9">
      <c r="A9568" s="6">
        <v>9567</v>
      </c>
      <c r="B9568" s="47" t="str">
        <f t="shared" si="596"/>
        <v>0000255F</v>
      </c>
      <c r="C9568" s="47" t="str">
        <f>IFERROR(VLOOKUP(B9568,总表!A:B,2,0),"-")</f>
        <v>-</v>
      </c>
      <c r="D9568" s="6" t="str">
        <f t="shared" si="597"/>
        <v>-</v>
      </c>
      <c r="E9568" s="6" t="str">
        <f>IFERROR(VLOOKUP(B9568,总表!A:D,3,0),"-")</f>
        <v>-</v>
      </c>
      <c r="F9568" s="6" t="str">
        <f t="shared" si="598"/>
        <v>-</v>
      </c>
      <c r="H9568" s="6" t="str">
        <f>IF(IFERROR(VLOOKUP(B9568,总表!A:D,4,0),"露易")=0," ",IFERROR(VLOOKUP(B9568,总表!A:D,4,0),"-"))</f>
        <v>-</v>
      </c>
      <c r="I9568" s="6" t="str">
        <f t="shared" si="599"/>
        <v>-</v>
      </c>
    </row>
    <row r="9569" spans="1:9">
      <c r="A9569" s="6">
        <v>9568</v>
      </c>
      <c r="B9569" s="47" t="str">
        <f t="shared" si="596"/>
        <v>00002560</v>
      </c>
      <c r="C9569" s="50" t="str">
        <f>IFERROR(VLOOKUP(B9569,总表!A:B,2,0),"-")</f>
        <v>摆设类</v>
      </c>
      <c r="D9569" s="51" t="str">
        <f t="shared" si="597"/>
        <v>摆设类</v>
      </c>
      <c r="E9569" s="6" t="str">
        <f>IFERROR(VLOOKUP(B9569,总表!A:D,3,0),"-")</f>
        <v>施工告示牌</v>
      </c>
      <c r="F9569" s="6" t="str">
        <f t="shared" si="598"/>
        <v>施工告示牌</v>
      </c>
      <c r="H9569" s="6" t="str">
        <f>IF(IFERROR(VLOOKUP(B9569,总表!A:D,4,0),"露易")=0," ",IFERROR(VLOOKUP(B9569,总表!A:D,4,0),"-"))</f>
        <v> </v>
      </c>
      <c r="I9569" s="6" t="str">
        <f t="shared" si="599"/>
        <v> </v>
      </c>
    </row>
    <row r="9570" spans="1:9">
      <c r="A9570" s="6">
        <v>9569</v>
      </c>
      <c r="B9570" s="47" t="str">
        <f t="shared" si="596"/>
        <v>00002561</v>
      </c>
      <c r="C9570" s="47" t="str">
        <f>IFERROR(VLOOKUP(B9570,总表!A:B,2,0),"-")</f>
        <v>帽子类</v>
      </c>
      <c r="D9570" s="6" t="str">
        <f t="shared" si="597"/>
        <v>帽子类</v>
      </c>
      <c r="E9570" s="6" t="str">
        <f>IFERROR(VLOOKUP(B9570,总表!A:D,3,0),"-")</f>
        <v>雨帽</v>
      </c>
      <c r="F9570" s="6" t="str">
        <f t="shared" si="598"/>
        <v>雨帽</v>
      </c>
      <c r="H9570" s="51" t="str">
        <f>IF(IFERROR(VLOOKUP(B9570,总表!A:D,4,0),"露易")=0," ",IFERROR(VLOOKUP(B9570,总表!A:D,4,0),"-"))</f>
        <v>绿色</v>
      </c>
      <c r="I9570" s="51" t="str">
        <f t="shared" si="599"/>
        <v>绿色</v>
      </c>
    </row>
    <row r="9571" spans="1:9">
      <c r="A9571" s="6">
        <v>9570</v>
      </c>
      <c r="B9571" s="47" t="str">
        <f t="shared" si="596"/>
        <v>00002562</v>
      </c>
      <c r="C9571" s="47" t="str">
        <f>IFERROR(VLOOKUP(B9571,总表!A:B,2,0),"-")</f>
        <v>帽子类</v>
      </c>
      <c r="D9571" s="6" t="str">
        <f t="shared" si="597"/>
        <v>帽子类</v>
      </c>
      <c r="E9571" s="6" t="str">
        <f>IFERROR(VLOOKUP(B9571,总表!A:D,3,0),"-")</f>
        <v>雨帽</v>
      </c>
      <c r="F9571" s="6" t="str">
        <f t="shared" si="598"/>
        <v>雨帽</v>
      </c>
      <c r="H9571" s="6" t="str">
        <f>IF(IFERROR(VLOOKUP(B9571,总表!A:D,4,0),"露易")=0," ",IFERROR(VLOOKUP(B9571,总表!A:D,4,0),"-"))</f>
        <v>粉红</v>
      </c>
      <c r="I9571" s="6" t="str">
        <f t="shared" si="599"/>
        <v>粉红</v>
      </c>
    </row>
    <row r="9572" spans="1:9">
      <c r="A9572" s="6">
        <v>9571</v>
      </c>
      <c r="B9572" s="47" t="str">
        <f t="shared" si="596"/>
        <v>00002563</v>
      </c>
      <c r="C9572" s="47" t="str">
        <f>IFERROR(VLOOKUP(B9572,总表!A:B,2,0),"-")</f>
        <v>帽子类</v>
      </c>
      <c r="D9572" s="6" t="str">
        <f t="shared" si="597"/>
        <v>帽子类</v>
      </c>
      <c r="E9572" s="6" t="str">
        <f>IFERROR(VLOOKUP(B9572,总表!A:D,3,0),"-")</f>
        <v>雨帽</v>
      </c>
      <c r="F9572" s="6" t="str">
        <f t="shared" si="598"/>
        <v>雨帽</v>
      </c>
      <c r="H9572" s="51" t="str">
        <f>IF(IFERROR(VLOOKUP(B9572,总表!A:D,4,0),"露易")=0," ",IFERROR(VLOOKUP(B9572,总表!A:D,4,0),"-"))</f>
        <v>蓝色</v>
      </c>
      <c r="I9572" s="51" t="str">
        <f t="shared" si="599"/>
        <v>蓝色</v>
      </c>
    </row>
    <row r="9573" spans="1:9">
      <c r="A9573" s="6">
        <v>9572</v>
      </c>
      <c r="B9573" s="47" t="str">
        <f t="shared" si="596"/>
        <v>00002564</v>
      </c>
      <c r="C9573" s="47" t="str">
        <f>IFERROR(VLOOKUP(B9573,总表!A:B,2,0),"-")</f>
        <v>帽子类</v>
      </c>
      <c r="D9573" s="6" t="str">
        <f t="shared" si="597"/>
        <v>帽子类</v>
      </c>
      <c r="E9573" s="6" t="str">
        <f>IFERROR(VLOOKUP(B9573,总表!A:D,3,0),"-")</f>
        <v>雨帽</v>
      </c>
      <c r="F9573" s="6" t="str">
        <f t="shared" si="598"/>
        <v>雨帽</v>
      </c>
      <c r="H9573" s="51" t="str">
        <f>IF(IFERROR(VLOOKUP(B9573,总表!A:D,4,0),"露易")=0," ",IFERROR(VLOOKUP(B9573,总表!A:D,4,0),"-"))</f>
        <v>红色</v>
      </c>
      <c r="I9573" s="51" t="str">
        <f t="shared" si="599"/>
        <v>红色</v>
      </c>
    </row>
    <row r="9574" spans="1:9">
      <c r="A9574" s="6">
        <v>9573</v>
      </c>
      <c r="B9574" s="47" t="str">
        <f t="shared" si="596"/>
        <v>00002565</v>
      </c>
      <c r="C9574" s="47" t="str">
        <f>IFERROR(VLOOKUP(B9574,总表!A:B,2,0),"-")</f>
        <v>帽子类</v>
      </c>
      <c r="D9574" s="6" t="str">
        <f t="shared" si="597"/>
        <v>帽子类</v>
      </c>
      <c r="E9574" s="6" t="str">
        <f>IFERROR(VLOOKUP(B9574,总表!A:D,3,0),"-")</f>
        <v>雨帽</v>
      </c>
      <c r="F9574" s="6" t="str">
        <f t="shared" si="598"/>
        <v>雨帽</v>
      </c>
      <c r="H9574" s="6" t="str">
        <f>IF(IFERROR(VLOOKUP(B9574,总表!A:D,4,0),"露易")=0," ",IFERROR(VLOOKUP(B9574,总表!A:D,4,0),"-"))</f>
        <v>黑色</v>
      </c>
      <c r="I9574" s="6" t="str">
        <f t="shared" si="599"/>
        <v>黑色</v>
      </c>
    </row>
    <row r="9575" spans="1:9">
      <c r="A9575" s="6">
        <v>9574</v>
      </c>
      <c r="B9575" s="47" t="str">
        <f t="shared" si="596"/>
        <v>00002566</v>
      </c>
      <c r="C9575" s="47" t="str">
        <f>IFERROR(VLOOKUP(B9575,总表!A:B,2,0),"-")</f>
        <v>帽子类</v>
      </c>
      <c r="D9575" s="6" t="str">
        <f t="shared" si="597"/>
        <v>帽子类</v>
      </c>
      <c r="E9575" s="6" t="str">
        <f>IFERROR(VLOOKUP(B9575,总表!A:D,3,0),"-")</f>
        <v>雨帽</v>
      </c>
      <c r="F9575" s="6" t="str">
        <f t="shared" si="598"/>
        <v>雨帽</v>
      </c>
      <c r="H9575" s="6" t="str">
        <f>IF(IFERROR(VLOOKUP(B9575,总表!A:D,4,0),"露易")=0," ",IFERROR(VLOOKUP(B9575,总表!A:D,4,0),"-"))</f>
        <v>紫色</v>
      </c>
      <c r="I9575" s="6" t="str">
        <f t="shared" si="599"/>
        <v>紫色</v>
      </c>
    </row>
    <row r="9576" spans="1:9">
      <c r="A9576" s="6">
        <v>9575</v>
      </c>
      <c r="B9576" s="47" t="str">
        <f t="shared" si="596"/>
        <v>00002567</v>
      </c>
      <c r="C9576" s="47" t="str">
        <f>IFERROR(VLOOKUP(B9576,总表!A:B,2,0),"-")</f>
        <v>帽子类</v>
      </c>
      <c r="D9576" s="6" t="str">
        <f t="shared" si="597"/>
        <v>帽子类</v>
      </c>
      <c r="E9576" s="6" t="str">
        <f>IFERROR(VLOOKUP(B9576,总表!A:D,3,0),"-")</f>
        <v>雨帽</v>
      </c>
      <c r="F9576" s="6" t="str">
        <f t="shared" si="598"/>
        <v>雨帽</v>
      </c>
      <c r="H9576" s="6" t="str">
        <f>IF(IFERROR(VLOOKUP(B9576,总表!A:D,4,0),"露易")=0," ",IFERROR(VLOOKUP(B9576,总表!A:D,4,0),"-"))</f>
        <v>米色</v>
      </c>
      <c r="I9576" s="6" t="str">
        <f t="shared" si="599"/>
        <v>米色</v>
      </c>
    </row>
    <row r="9577" spans="1:9">
      <c r="A9577" s="6">
        <v>9576</v>
      </c>
      <c r="B9577" s="47" t="str">
        <f t="shared" si="596"/>
        <v>00002568</v>
      </c>
      <c r="C9577" s="50" t="str">
        <f>IFERROR(VLOOKUP(B9577,总表!A:B,2,0),"-")</f>
        <v>连衣套装</v>
      </c>
      <c r="D9577" s="51" t="str">
        <f t="shared" si="597"/>
        <v>连衣套装</v>
      </c>
      <c r="E9577" s="51" t="str">
        <f>IFERROR(VLOOKUP(B9577,总表!A:D,3,0),"-")</f>
        <v>凤梨图案夏威夷连身裙</v>
      </c>
      <c r="F9577" s="51" t="str">
        <f t="shared" si="598"/>
        <v>凤梨图案夏威夷连身裙</v>
      </c>
      <c r="H9577" s="6" t="str">
        <f>IF(IFERROR(VLOOKUP(B9577,总表!A:D,4,0),"露易")=0," ",IFERROR(VLOOKUP(B9577,总表!A:D,4,0),"-"))</f>
        <v>白色</v>
      </c>
      <c r="I9577" s="6" t="str">
        <f t="shared" si="599"/>
        <v>白色</v>
      </c>
    </row>
    <row r="9578" spans="1:9">
      <c r="A9578" s="6">
        <v>9577</v>
      </c>
      <c r="B9578" s="47" t="str">
        <f t="shared" si="596"/>
        <v>00002569</v>
      </c>
      <c r="C9578" s="50" t="str">
        <f>IFERROR(VLOOKUP(B9578,总表!A:B,2,0),"-")</f>
        <v>连衣套装</v>
      </c>
      <c r="D9578" s="51" t="str">
        <f t="shared" si="597"/>
        <v>连衣套装</v>
      </c>
      <c r="E9578" s="51" t="str">
        <f>IFERROR(VLOOKUP(B9578,总表!A:D,3,0),"-")</f>
        <v>凤梨图案夏威夷连身裙</v>
      </c>
      <c r="F9578" s="51" t="str">
        <f t="shared" si="598"/>
        <v>凤梨图案夏威夷连身裙</v>
      </c>
      <c r="H9578" s="51" t="str">
        <f>IF(IFERROR(VLOOKUP(B9578,总表!A:D,4,0),"露易")=0," ",IFERROR(VLOOKUP(B9578,总表!A:D,4,0),"-"))</f>
        <v>蓝色</v>
      </c>
      <c r="I9578" s="51" t="str">
        <f t="shared" si="599"/>
        <v>蓝色</v>
      </c>
    </row>
    <row r="9579" spans="1:9">
      <c r="A9579" s="6">
        <v>9578</v>
      </c>
      <c r="B9579" s="47" t="str">
        <f t="shared" si="596"/>
        <v>0000256A</v>
      </c>
      <c r="C9579" s="50" t="str">
        <f>IFERROR(VLOOKUP(B9579,总表!A:B,2,0),"-")</f>
        <v>连衣套装</v>
      </c>
      <c r="D9579" s="51" t="str">
        <f t="shared" si="597"/>
        <v>连衣套装</v>
      </c>
      <c r="E9579" s="51" t="str">
        <f>IFERROR(VLOOKUP(B9579,总表!A:D,3,0),"-")</f>
        <v>凤梨图案夏威夷连身裙</v>
      </c>
      <c r="F9579" s="51" t="str">
        <f t="shared" si="598"/>
        <v>凤梨图案夏威夷连身裙</v>
      </c>
      <c r="H9579" s="6" t="str">
        <f>IF(IFERROR(VLOOKUP(B9579,总表!A:D,4,0),"露易")=0," ",IFERROR(VLOOKUP(B9579,总表!A:D,4,0),"-"))</f>
        <v>黄色</v>
      </c>
      <c r="I9579" s="6" t="str">
        <f t="shared" si="599"/>
        <v>黄色</v>
      </c>
    </row>
    <row r="9580" spans="1:9">
      <c r="A9580" s="6">
        <v>9579</v>
      </c>
      <c r="B9580" s="47" t="str">
        <f t="shared" si="596"/>
        <v>0000256B</v>
      </c>
      <c r="C9580" s="50" t="str">
        <f>IFERROR(VLOOKUP(B9580,总表!A:B,2,0),"-")</f>
        <v>连衣套装</v>
      </c>
      <c r="D9580" s="51" t="str">
        <f t="shared" si="597"/>
        <v>连衣套装</v>
      </c>
      <c r="E9580" s="51" t="str">
        <f>IFERROR(VLOOKUP(B9580,总表!A:D,3,0),"-")</f>
        <v>凤梨图案夏威夷连身裙</v>
      </c>
      <c r="F9580" s="51" t="str">
        <f t="shared" si="598"/>
        <v>凤梨图案夏威夷连身裙</v>
      </c>
      <c r="H9580" s="6" t="str">
        <f>IF(IFERROR(VLOOKUP(B9580,总表!A:D,4,0),"露易")=0," ",IFERROR(VLOOKUP(B9580,总表!A:D,4,0),"-"))</f>
        <v>粉红</v>
      </c>
      <c r="I9580" s="6" t="str">
        <f t="shared" si="599"/>
        <v>粉红</v>
      </c>
    </row>
    <row r="9581" spans="1:9">
      <c r="A9581" s="6">
        <v>9580</v>
      </c>
      <c r="B9581" s="47" t="str">
        <f t="shared" si="596"/>
        <v>0000256C</v>
      </c>
      <c r="C9581" s="47" t="str">
        <f>IFERROR(VLOOKUP(B9581,总表!A:B,2,0),"-")</f>
        <v>袜子</v>
      </c>
      <c r="D9581" s="6" t="str">
        <f t="shared" si="597"/>
        <v>袜子</v>
      </c>
      <c r="E9581" s="6" t="str">
        <f>IFERROR(VLOOKUP(B9581,总表!A:D,3,0),"-")</f>
        <v>同色系裤袜</v>
      </c>
      <c r="F9581" s="6" t="str">
        <f t="shared" si="598"/>
        <v>同色系裤袜</v>
      </c>
      <c r="H9581" s="6" t="str">
        <f>IF(IFERROR(VLOOKUP(B9581,总表!A:D,4,0),"露易")=0," ",IFERROR(VLOOKUP(B9581,总表!A:D,4,0),"-"))</f>
        <v>棕色</v>
      </c>
      <c r="I9581" s="6" t="str">
        <f t="shared" si="599"/>
        <v>棕色</v>
      </c>
    </row>
    <row r="9582" spans="1:9">
      <c r="A9582" s="6">
        <v>9581</v>
      </c>
      <c r="B9582" s="47" t="str">
        <f t="shared" si="596"/>
        <v>0000256D</v>
      </c>
      <c r="C9582" s="47" t="str">
        <f>IFERROR(VLOOKUP(B9582,总表!A:B,2,0),"-")</f>
        <v>袜子</v>
      </c>
      <c r="D9582" s="6" t="str">
        <f t="shared" si="597"/>
        <v>袜子</v>
      </c>
      <c r="E9582" s="6" t="str">
        <f>IFERROR(VLOOKUP(B9582,总表!A:D,3,0),"-")</f>
        <v>通勤裤袜</v>
      </c>
      <c r="F9582" s="6" t="str">
        <f t="shared" si="598"/>
        <v>通勤裤袜</v>
      </c>
      <c r="H9582" s="6" t="str">
        <f>IF(IFERROR(VLOOKUP(B9582,总表!A:D,4,0),"露易")=0," ",IFERROR(VLOOKUP(B9582,总表!A:D,4,0),"-"))</f>
        <v>黑色</v>
      </c>
      <c r="I9582" s="6" t="str">
        <f t="shared" si="599"/>
        <v>黑色</v>
      </c>
    </row>
    <row r="9583" spans="1:9">
      <c r="A9583" s="6">
        <v>9582</v>
      </c>
      <c r="B9583" s="47" t="str">
        <f t="shared" si="596"/>
        <v>0000256E</v>
      </c>
      <c r="C9583" s="47" t="str">
        <f>IFERROR(VLOOKUP(B9583,总表!A:B,2,0),"-")</f>
        <v>袜子</v>
      </c>
      <c r="D9583" s="6" t="str">
        <f t="shared" si="597"/>
        <v>袜子</v>
      </c>
      <c r="E9583" s="51" t="str">
        <f>IFERROR(VLOOKUP(B9583,总表!A:D,3,0),"-")</f>
        <v>鲜艳裤袜</v>
      </c>
      <c r="F9583" s="51" t="str">
        <f t="shared" si="598"/>
        <v>鲜艳裤袜</v>
      </c>
      <c r="H9583" s="6" t="str">
        <f>IF(IFERROR(VLOOKUP(B9583,总表!A:D,4,0),"露易")=0," ",IFERROR(VLOOKUP(B9583,总表!A:D,4,0),"-"))</f>
        <v>浅蓝色</v>
      </c>
      <c r="I9583" s="6" t="str">
        <f t="shared" si="599"/>
        <v>浅蓝色</v>
      </c>
    </row>
    <row r="9584" spans="1:9">
      <c r="A9584" s="6">
        <v>9583</v>
      </c>
      <c r="B9584" s="47" t="str">
        <f t="shared" si="596"/>
        <v>0000256F</v>
      </c>
      <c r="C9584" s="47" t="str">
        <f>IFERROR(VLOOKUP(B9584,总表!A:B,2,0),"-")</f>
        <v>袜子</v>
      </c>
      <c r="D9584" s="6" t="str">
        <f t="shared" si="597"/>
        <v>袜子</v>
      </c>
      <c r="E9584" s="51" t="str">
        <f>IFERROR(VLOOKUP(B9584,总表!A:D,3,0),"-")</f>
        <v>荧光色裤袜</v>
      </c>
      <c r="F9584" s="51" t="str">
        <f t="shared" si="598"/>
        <v>荧光色裤袜</v>
      </c>
      <c r="H9584" s="6" t="str">
        <f>IF(IFERROR(VLOOKUP(B9584,总表!A:D,4,0),"露易")=0," ",IFERROR(VLOOKUP(B9584,总表!A:D,4,0),"-"))</f>
        <v>黄色</v>
      </c>
      <c r="I9584" s="6" t="str">
        <f t="shared" si="599"/>
        <v>黄色</v>
      </c>
    </row>
    <row r="9585" spans="1:9">
      <c r="A9585" s="6">
        <v>9584</v>
      </c>
      <c r="B9585" s="47" t="str">
        <f t="shared" si="596"/>
        <v>00002570</v>
      </c>
      <c r="C9585" s="50" t="str">
        <f>IFERROR(VLOOKUP(B9585,总表!A:B,2,0),"-")</f>
        <v>摆设类</v>
      </c>
      <c r="D9585" s="51" t="str">
        <f t="shared" si="597"/>
        <v>摆设类</v>
      </c>
      <c r="E9585" s="6" t="str">
        <f>IFERROR(VLOOKUP(B9585,总表!A:D,3,0),"-")</f>
        <v>沙滩球</v>
      </c>
      <c r="F9585" s="6" t="str">
        <f t="shared" si="598"/>
        <v>沙滩球</v>
      </c>
      <c r="H9585" s="6" t="str">
        <f>IF(IFERROR(VLOOKUP(B9585,总表!A:D,4,0),"露易")=0," ",IFERROR(VLOOKUP(B9585,总表!A:D,4,0),"-"))</f>
        <v> </v>
      </c>
      <c r="I9585" s="6" t="str">
        <f t="shared" si="599"/>
        <v> </v>
      </c>
    </row>
    <row r="9586" spans="1:9">
      <c r="A9586" s="6">
        <v>9585</v>
      </c>
      <c r="B9586" s="47" t="str">
        <f t="shared" si="596"/>
        <v>00002571</v>
      </c>
      <c r="C9586" s="47" t="str">
        <f>IFERROR(VLOOKUP(B9586,总表!A:B,2,0),"-")</f>
        <v>袜子</v>
      </c>
      <c r="D9586" s="6" t="str">
        <f t="shared" si="597"/>
        <v>袜子</v>
      </c>
      <c r="E9586" s="51" t="str">
        <f>IFERROR(VLOOKUP(B9586,总表!A:D,3,0),"-")</f>
        <v>鲜艳紧身裤</v>
      </c>
      <c r="F9586" s="51" t="str">
        <f t="shared" si="598"/>
        <v>鲜艳紧身裤</v>
      </c>
      <c r="H9586" s="6" t="str">
        <f>IF(IFERROR(VLOOKUP(B9586,总表!A:D,4,0),"露易")=0," ",IFERROR(VLOOKUP(B9586,总表!A:D,4,0),"-"))</f>
        <v>浅蓝色</v>
      </c>
      <c r="I9586" s="6" t="str">
        <f t="shared" si="599"/>
        <v>浅蓝色</v>
      </c>
    </row>
    <row r="9587" spans="1:9">
      <c r="A9587" s="6">
        <v>9586</v>
      </c>
      <c r="B9587" s="47" t="str">
        <f t="shared" si="596"/>
        <v>00002572</v>
      </c>
      <c r="C9587" s="47" t="str">
        <f>IFERROR(VLOOKUP(B9587,总表!A:B,2,0),"-")</f>
        <v>袜子</v>
      </c>
      <c r="D9587" s="6" t="str">
        <f t="shared" si="597"/>
        <v>袜子</v>
      </c>
      <c r="E9587" s="51" t="str">
        <f>IFERROR(VLOOKUP(B9587,总表!A:D,3,0),"-")</f>
        <v>荧光色紧身裤</v>
      </c>
      <c r="F9587" s="51" t="str">
        <f t="shared" si="598"/>
        <v>荧光色紧身裤</v>
      </c>
      <c r="H9587" s="6" t="str">
        <f>IF(IFERROR(VLOOKUP(B9587,总表!A:D,4,0),"露易")=0," ",IFERROR(VLOOKUP(B9587,总表!A:D,4,0),"-"))</f>
        <v>黄色</v>
      </c>
      <c r="I9587" s="6" t="str">
        <f t="shared" si="599"/>
        <v>黄色</v>
      </c>
    </row>
    <row r="9588" spans="1:9">
      <c r="A9588" s="6">
        <v>9587</v>
      </c>
      <c r="B9588" s="47" t="str">
        <f t="shared" si="596"/>
        <v>00002573</v>
      </c>
      <c r="C9588" s="47" t="str">
        <f>IFERROR(VLOOKUP(B9588,总表!A:B,2,0),"-")</f>
        <v>-</v>
      </c>
      <c r="D9588" s="6" t="str">
        <f t="shared" si="597"/>
        <v>-</v>
      </c>
      <c r="E9588" s="6" t="str">
        <f>IFERROR(VLOOKUP(B9588,总表!A:D,3,0),"-")</f>
        <v>-</v>
      </c>
      <c r="F9588" s="6" t="str">
        <f t="shared" si="598"/>
        <v>-</v>
      </c>
      <c r="H9588" s="6" t="str">
        <f>IF(IFERROR(VLOOKUP(B9588,总表!A:D,4,0),"露易")=0," ",IFERROR(VLOOKUP(B9588,总表!A:D,4,0),"-"))</f>
        <v>-</v>
      </c>
      <c r="I9588" s="6" t="str">
        <f t="shared" si="599"/>
        <v>-</v>
      </c>
    </row>
    <row r="9589" spans="1:9">
      <c r="A9589" s="6">
        <v>9588</v>
      </c>
      <c r="B9589" s="47" t="str">
        <f t="shared" si="596"/>
        <v>00002574</v>
      </c>
      <c r="C9589" s="47" t="str">
        <f>IFERROR(VLOOKUP(B9589,总表!A:B,2,0),"-")</f>
        <v>上衣</v>
      </c>
      <c r="D9589" s="6" t="str">
        <f t="shared" si="597"/>
        <v>上衣</v>
      </c>
      <c r="E9589" s="6" t="str">
        <f>IFERROR(VLOOKUP(B9589,总表!A:D,3,0),"-")</f>
        <v>厨师服</v>
      </c>
      <c r="F9589" s="6" t="str">
        <f t="shared" si="598"/>
        <v>厨师服</v>
      </c>
      <c r="H9589" s="51" t="str">
        <f>IF(IFERROR(VLOOKUP(B9589,总表!A:D,4,0),"露易")=0," ",IFERROR(VLOOKUP(B9589,总表!A:D,4,0),"-"))</f>
        <v>蓝色</v>
      </c>
      <c r="I9589" s="51" t="str">
        <f t="shared" si="599"/>
        <v>蓝色</v>
      </c>
    </row>
    <row r="9590" spans="1:9">
      <c r="A9590" s="6">
        <v>9589</v>
      </c>
      <c r="B9590" s="47" t="str">
        <f t="shared" si="596"/>
        <v>00002575</v>
      </c>
      <c r="C9590" s="47" t="str">
        <f>IFERROR(VLOOKUP(B9590,总表!A:B,2,0),"-")</f>
        <v>上衣</v>
      </c>
      <c r="D9590" s="6" t="str">
        <f t="shared" si="597"/>
        <v>上衣</v>
      </c>
      <c r="E9590" s="6" t="str">
        <f>IFERROR(VLOOKUP(B9590,总表!A:D,3,0),"-")</f>
        <v>厨师服</v>
      </c>
      <c r="F9590" s="6" t="str">
        <f t="shared" si="598"/>
        <v>厨师服</v>
      </c>
      <c r="H9590" s="51" t="str">
        <f>IF(IFERROR(VLOOKUP(B9590,总表!A:D,4,0),"露易")=0," ",IFERROR(VLOOKUP(B9590,总表!A:D,4,0),"-"))</f>
        <v>绿色</v>
      </c>
      <c r="I9590" s="51" t="str">
        <f t="shared" si="599"/>
        <v>绿色</v>
      </c>
    </row>
    <row r="9591" spans="1:9">
      <c r="A9591" s="6">
        <v>9590</v>
      </c>
      <c r="B9591" s="47" t="str">
        <f t="shared" si="596"/>
        <v>00002576</v>
      </c>
      <c r="C9591" s="47" t="str">
        <f>IFERROR(VLOOKUP(B9591,总表!A:B,2,0),"-")</f>
        <v>上衣</v>
      </c>
      <c r="D9591" s="6" t="str">
        <f t="shared" si="597"/>
        <v>上衣</v>
      </c>
      <c r="E9591" s="6" t="str">
        <f>IFERROR(VLOOKUP(B9591,总表!A:D,3,0),"-")</f>
        <v>厨师服</v>
      </c>
      <c r="F9591" s="6" t="str">
        <f t="shared" si="598"/>
        <v>厨师服</v>
      </c>
      <c r="H9591" s="6" t="str">
        <f>IF(IFERROR(VLOOKUP(B9591,总表!A:D,4,0),"露易")=0," ",IFERROR(VLOOKUP(B9591,总表!A:D,4,0),"-"))</f>
        <v>黄色</v>
      </c>
      <c r="I9591" s="6" t="str">
        <f t="shared" si="599"/>
        <v>黄色</v>
      </c>
    </row>
    <row r="9592" spans="1:9">
      <c r="A9592" s="6">
        <v>9591</v>
      </c>
      <c r="B9592" s="47" t="str">
        <f t="shared" si="596"/>
        <v>00002577</v>
      </c>
      <c r="C9592" s="47" t="str">
        <f>IFERROR(VLOOKUP(B9592,总表!A:B,2,0),"-")</f>
        <v>上衣</v>
      </c>
      <c r="D9592" s="6" t="str">
        <f t="shared" si="597"/>
        <v>上衣</v>
      </c>
      <c r="E9592" s="6" t="str">
        <f>IFERROR(VLOOKUP(B9592,总表!A:D,3,0),"-")</f>
        <v>厨师服</v>
      </c>
      <c r="F9592" s="6" t="str">
        <f t="shared" si="598"/>
        <v>厨师服</v>
      </c>
      <c r="H9592" s="6" t="str">
        <f>IF(IFERROR(VLOOKUP(B9592,总表!A:D,4,0),"露易")=0," ",IFERROR(VLOOKUP(B9592,总表!A:D,4,0),"-"))</f>
        <v>橘色</v>
      </c>
      <c r="I9592" s="6" t="str">
        <f t="shared" si="599"/>
        <v>橘色</v>
      </c>
    </row>
    <row r="9593" spans="1:9">
      <c r="A9593" s="6">
        <v>9592</v>
      </c>
      <c r="B9593" s="47" t="str">
        <f t="shared" si="596"/>
        <v>00002578</v>
      </c>
      <c r="C9593" s="47" t="str">
        <f>IFERROR(VLOOKUP(B9593,总表!A:B,2,0),"-")</f>
        <v>上衣</v>
      </c>
      <c r="D9593" s="6" t="str">
        <f t="shared" si="597"/>
        <v>上衣</v>
      </c>
      <c r="E9593" s="6" t="str">
        <f>IFERROR(VLOOKUP(B9593,总表!A:D,3,0),"-")</f>
        <v>厨师服</v>
      </c>
      <c r="F9593" s="6" t="str">
        <f t="shared" si="598"/>
        <v>厨师服</v>
      </c>
      <c r="H9593" s="6" t="str">
        <f>IF(IFERROR(VLOOKUP(B9593,总表!A:D,4,0),"露易")=0," ",IFERROR(VLOOKUP(B9593,总表!A:D,4,0),"-"))</f>
        <v>棕色</v>
      </c>
      <c r="I9593" s="6" t="str">
        <f t="shared" si="599"/>
        <v>棕色</v>
      </c>
    </row>
    <row r="9594" spans="1:9">
      <c r="A9594" s="6">
        <v>9593</v>
      </c>
      <c r="B9594" s="47" t="str">
        <f t="shared" si="596"/>
        <v>00002579</v>
      </c>
      <c r="C9594" s="47" t="str">
        <f>IFERROR(VLOOKUP(B9594,总表!A:B,2,0),"-")</f>
        <v>上衣</v>
      </c>
      <c r="D9594" s="6" t="str">
        <f t="shared" si="597"/>
        <v>上衣</v>
      </c>
      <c r="E9594" s="6" t="str">
        <f>IFERROR(VLOOKUP(B9594,总表!A:D,3,0),"-")</f>
        <v>厨师服</v>
      </c>
      <c r="F9594" s="6" t="str">
        <f t="shared" si="598"/>
        <v>厨师服</v>
      </c>
      <c r="H9594" s="6" t="str">
        <f>IF(IFERROR(VLOOKUP(B9594,总表!A:D,4,0),"露易")=0," ",IFERROR(VLOOKUP(B9594,总表!A:D,4,0),"-"))</f>
        <v>黑色</v>
      </c>
      <c r="I9594" s="6" t="str">
        <f t="shared" si="599"/>
        <v>黑色</v>
      </c>
    </row>
    <row r="9595" spans="1:9">
      <c r="A9595" s="6">
        <v>9594</v>
      </c>
      <c r="B9595" s="47" t="str">
        <f t="shared" si="596"/>
        <v>0000257A</v>
      </c>
      <c r="C9595" s="47" t="str">
        <f>IFERROR(VLOOKUP(B9595,总表!A:B,2,0),"-")</f>
        <v>上衣</v>
      </c>
      <c r="D9595" s="6" t="str">
        <f t="shared" si="597"/>
        <v>上衣</v>
      </c>
      <c r="E9595" s="6" t="str">
        <f>IFERROR(VLOOKUP(B9595,总表!A:D,3,0),"-")</f>
        <v>橡胶围裙</v>
      </c>
      <c r="F9595" s="6" t="str">
        <f t="shared" si="598"/>
        <v>橡胶围裙</v>
      </c>
      <c r="H9595" s="6" t="str">
        <f>IF(IFERROR(VLOOKUP(B9595,总表!A:D,4,0),"露易")=0," ",IFERROR(VLOOKUP(B9595,总表!A:D,4,0),"-"))</f>
        <v>白色</v>
      </c>
      <c r="I9595" s="6" t="str">
        <f t="shared" si="599"/>
        <v>白色</v>
      </c>
    </row>
    <row r="9596" spans="1:9">
      <c r="A9596" s="6">
        <v>9595</v>
      </c>
      <c r="B9596" s="47" t="str">
        <f t="shared" si="596"/>
        <v>0000257B</v>
      </c>
      <c r="C9596" s="47" t="str">
        <f>IFERROR(VLOOKUP(B9596,总表!A:B,2,0),"-")</f>
        <v>上衣</v>
      </c>
      <c r="D9596" s="6" t="str">
        <f t="shared" si="597"/>
        <v>上衣</v>
      </c>
      <c r="E9596" s="51" t="str">
        <f>IFERROR(VLOOKUP(B9596,总表!A:D,3,0),"-")</f>
        <v>围裙</v>
      </c>
      <c r="F9596" s="51" t="str">
        <f t="shared" si="598"/>
        <v>围裙</v>
      </c>
      <c r="H9596" s="51" t="str">
        <f>IF(IFERROR(VLOOKUP(B9596,总表!A:D,4,0),"露易")=0," ",IFERROR(VLOOKUP(B9596,总表!A:D,4,0),"-"))</f>
        <v>绿色</v>
      </c>
      <c r="I9596" s="51" t="str">
        <f t="shared" si="599"/>
        <v>绿色</v>
      </c>
    </row>
    <row r="9597" spans="1:9">
      <c r="A9597" s="6">
        <v>9596</v>
      </c>
      <c r="B9597" s="47" t="str">
        <f t="shared" si="596"/>
        <v>0000257C</v>
      </c>
      <c r="C9597" s="47" t="str">
        <f>IFERROR(VLOOKUP(B9597,总表!A:B,2,0),"-")</f>
        <v>上衣</v>
      </c>
      <c r="D9597" s="6" t="str">
        <f t="shared" si="597"/>
        <v>上衣</v>
      </c>
      <c r="E9597" s="51" t="str">
        <f>IFERROR(VLOOKUP(B9597,总表!A:D,3,0),"-")</f>
        <v>围裙</v>
      </c>
      <c r="F9597" s="51" t="str">
        <f t="shared" si="598"/>
        <v>围裙</v>
      </c>
      <c r="H9597" s="51" t="str">
        <f>IF(IFERROR(VLOOKUP(B9597,总表!A:D,4,0),"露易")=0," ",IFERROR(VLOOKUP(B9597,总表!A:D,4,0),"-"))</f>
        <v>蓝色</v>
      </c>
      <c r="I9597" s="51" t="str">
        <f t="shared" si="599"/>
        <v>蓝色</v>
      </c>
    </row>
    <row r="9598" spans="1:9">
      <c r="A9598" s="6">
        <v>9597</v>
      </c>
      <c r="B9598" s="47" t="str">
        <f t="shared" si="596"/>
        <v>0000257D</v>
      </c>
      <c r="C9598" s="47" t="str">
        <f>IFERROR(VLOOKUP(B9598,总表!A:B,2,0),"-")</f>
        <v>上衣</v>
      </c>
      <c r="D9598" s="6" t="str">
        <f t="shared" si="597"/>
        <v>上衣</v>
      </c>
      <c r="E9598" s="51" t="str">
        <f>IFERROR(VLOOKUP(B9598,总表!A:D,3,0),"-")</f>
        <v>围裙</v>
      </c>
      <c r="F9598" s="51" t="str">
        <f t="shared" si="598"/>
        <v>围裙</v>
      </c>
      <c r="H9598" s="6" t="str">
        <f>IF(IFERROR(VLOOKUP(B9598,总表!A:D,4,0),"露易")=0," ",IFERROR(VLOOKUP(B9598,总表!A:D,4,0),"-"))</f>
        <v>粉红</v>
      </c>
      <c r="I9598" s="6" t="str">
        <f t="shared" si="599"/>
        <v>粉红</v>
      </c>
    </row>
    <row r="9599" spans="1:9">
      <c r="A9599" s="6">
        <v>9598</v>
      </c>
      <c r="B9599" s="47" t="str">
        <f t="shared" si="596"/>
        <v>0000257E</v>
      </c>
      <c r="C9599" s="47" t="str">
        <f>IFERROR(VLOOKUP(B9599,总表!A:B,2,0),"-")</f>
        <v>上衣</v>
      </c>
      <c r="D9599" s="6" t="str">
        <f t="shared" si="597"/>
        <v>上衣</v>
      </c>
      <c r="E9599" s="51" t="str">
        <f>IFERROR(VLOOKUP(B9599,总表!A:D,3,0),"-")</f>
        <v>围裙</v>
      </c>
      <c r="F9599" s="51" t="str">
        <f t="shared" si="598"/>
        <v>围裙</v>
      </c>
      <c r="H9599" s="6" t="str">
        <f>IF(IFERROR(VLOOKUP(B9599,总表!A:D,4,0),"露易")=0," ",IFERROR(VLOOKUP(B9599,总表!A:D,4,0),"-"))</f>
        <v>浅蓝色</v>
      </c>
      <c r="I9599" s="6" t="str">
        <f t="shared" si="599"/>
        <v>浅蓝色</v>
      </c>
    </row>
    <row r="9600" spans="1:9">
      <c r="A9600" s="6">
        <v>9599</v>
      </c>
      <c r="B9600" s="47" t="str">
        <f t="shared" si="596"/>
        <v>0000257F</v>
      </c>
      <c r="C9600" s="47" t="str">
        <f>IFERROR(VLOOKUP(B9600,总表!A:B,2,0),"-")</f>
        <v>上衣</v>
      </c>
      <c r="D9600" s="6" t="str">
        <f t="shared" si="597"/>
        <v>上衣</v>
      </c>
      <c r="E9600" s="51" t="str">
        <f>IFERROR(VLOOKUP(B9600,总表!A:D,3,0),"-")</f>
        <v>围裙</v>
      </c>
      <c r="F9600" s="51" t="str">
        <f t="shared" si="598"/>
        <v>围裙</v>
      </c>
      <c r="H9600" s="6" t="str">
        <f>IF(IFERROR(VLOOKUP(B9600,总表!A:D,4,0),"露易")=0," ",IFERROR(VLOOKUP(B9600,总表!A:D,4,0),"-"))</f>
        <v>紫色</v>
      </c>
      <c r="I9600" s="6" t="str">
        <f t="shared" si="599"/>
        <v>紫色</v>
      </c>
    </row>
    <row r="9601" spans="1:9">
      <c r="A9601" s="6">
        <v>9600</v>
      </c>
      <c r="B9601" s="47" t="str">
        <f t="shared" si="596"/>
        <v>00002580</v>
      </c>
      <c r="C9601" s="47" t="str">
        <f>IFERROR(VLOOKUP(B9601,总表!A:B,2,0),"-")</f>
        <v>上衣</v>
      </c>
      <c r="D9601" s="6" t="str">
        <f t="shared" si="597"/>
        <v>上衣</v>
      </c>
      <c r="E9601" s="51" t="str">
        <f>IFERROR(VLOOKUP(B9601,总表!A:D,3,0),"-")</f>
        <v>围裙</v>
      </c>
      <c r="F9601" s="51" t="str">
        <f t="shared" si="598"/>
        <v>围裙</v>
      </c>
      <c r="H9601" s="6" t="str">
        <f>IF(IFERROR(VLOOKUP(B9601,总表!A:D,4,0),"露易")=0," ",IFERROR(VLOOKUP(B9601,总表!A:D,4,0),"-"))</f>
        <v>灰色</v>
      </c>
      <c r="I9601" s="6" t="str">
        <f t="shared" si="599"/>
        <v>灰色</v>
      </c>
    </row>
    <row r="9602" spans="1:9">
      <c r="A9602" s="6">
        <v>9601</v>
      </c>
      <c r="B9602" s="47" t="str">
        <f t="shared" ref="B9602:B9665" si="600">DEC2HEX(ROW(A9601),8)</f>
        <v>00002581</v>
      </c>
      <c r="C9602" s="47" t="str">
        <f>IFERROR(VLOOKUP(B9602,总表!A:B,2,0),"-")</f>
        <v>上衣</v>
      </c>
      <c r="D9602" s="6" t="str">
        <f t="shared" ref="D9602:D9665" si="601">C9602</f>
        <v>上衣</v>
      </c>
      <c r="E9602" s="51" t="str">
        <f>IFERROR(VLOOKUP(B9602,总表!A:D,3,0),"-")</f>
        <v>围裙</v>
      </c>
      <c r="F9602" s="51" t="str">
        <f t="shared" ref="F9602:F9665" si="602">E9602</f>
        <v>围裙</v>
      </c>
      <c r="H9602" s="6" t="str">
        <f>IF(IFERROR(VLOOKUP(B9602,总表!A:D,4,0),"露易")=0," ",IFERROR(VLOOKUP(B9602,总表!A:D,4,0),"-"))</f>
        <v>棕色</v>
      </c>
      <c r="I9602" s="6" t="str">
        <f t="shared" ref="I9602:I9665" si="603">H9602</f>
        <v>棕色</v>
      </c>
    </row>
    <row r="9603" spans="1:9">
      <c r="A9603" s="6">
        <v>9602</v>
      </c>
      <c r="B9603" s="47" t="str">
        <f t="shared" si="600"/>
        <v>00002582</v>
      </c>
      <c r="C9603" s="47" t="str">
        <f>IFERROR(VLOOKUP(B9603,总表!A:B,2,0),"-")</f>
        <v>上衣</v>
      </c>
      <c r="D9603" s="6" t="str">
        <f t="shared" si="601"/>
        <v>上衣</v>
      </c>
      <c r="E9603" s="51" t="str">
        <f>IFERROR(VLOOKUP(B9603,总表!A:D,3,0),"-")</f>
        <v>爱心围裙</v>
      </c>
      <c r="F9603" s="51" t="str">
        <f t="shared" si="602"/>
        <v>爱心围裙</v>
      </c>
      <c r="H9603" s="51" t="str">
        <f>IF(IFERROR(VLOOKUP(B9603,总表!A:D,4,0),"露易")=0," ",IFERROR(VLOOKUP(B9603,总表!A:D,4,0),"-"))</f>
        <v>蓝色</v>
      </c>
      <c r="I9603" s="51" t="str">
        <f t="shared" si="603"/>
        <v>蓝色</v>
      </c>
    </row>
    <row r="9604" spans="1:9">
      <c r="A9604" s="6">
        <v>9603</v>
      </c>
      <c r="B9604" s="47" t="str">
        <f t="shared" si="600"/>
        <v>00002583</v>
      </c>
      <c r="C9604" s="47" t="str">
        <f>IFERROR(VLOOKUP(B9604,总表!A:B,2,0),"-")</f>
        <v>上衣</v>
      </c>
      <c r="D9604" s="6" t="str">
        <f t="shared" si="601"/>
        <v>上衣</v>
      </c>
      <c r="E9604" s="51" t="str">
        <f>IFERROR(VLOOKUP(B9604,总表!A:D,3,0),"-")</f>
        <v>爱心围裙</v>
      </c>
      <c r="F9604" s="51" t="str">
        <f t="shared" si="602"/>
        <v>爱心围裙</v>
      </c>
      <c r="H9604" s="51" t="str">
        <f>IF(IFERROR(VLOOKUP(B9604,总表!A:D,4,0),"露易")=0," ",IFERROR(VLOOKUP(B9604,总表!A:D,4,0),"-"))</f>
        <v>红色</v>
      </c>
      <c r="I9604" s="51" t="str">
        <f t="shared" si="603"/>
        <v>红色</v>
      </c>
    </row>
    <row r="9605" spans="1:9">
      <c r="A9605" s="6">
        <v>9604</v>
      </c>
      <c r="B9605" s="47" t="str">
        <f t="shared" si="600"/>
        <v>00002584</v>
      </c>
      <c r="C9605" s="47" t="str">
        <f>IFERROR(VLOOKUP(B9605,总表!A:B,2,0),"-")</f>
        <v>上衣</v>
      </c>
      <c r="D9605" s="6" t="str">
        <f t="shared" si="601"/>
        <v>上衣</v>
      </c>
      <c r="E9605" s="51" t="str">
        <f>IFERROR(VLOOKUP(B9605,总表!A:D,3,0),"-")</f>
        <v>爱心围裙</v>
      </c>
      <c r="F9605" s="51" t="str">
        <f t="shared" si="602"/>
        <v>爱心围裙</v>
      </c>
      <c r="H9605" s="6" t="str">
        <f>IF(IFERROR(VLOOKUP(B9605,总表!A:D,4,0),"露易")=0," ",IFERROR(VLOOKUP(B9605,总表!A:D,4,0),"-"))</f>
        <v>紫色</v>
      </c>
      <c r="I9605" s="6" t="str">
        <f t="shared" si="603"/>
        <v>紫色</v>
      </c>
    </row>
    <row r="9606" spans="1:9">
      <c r="A9606" s="6">
        <v>9605</v>
      </c>
      <c r="B9606" s="47" t="str">
        <f t="shared" si="600"/>
        <v>00002585</v>
      </c>
      <c r="C9606" s="47" t="str">
        <f>IFERROR(VLOOKUP(B9606,总表!A:B,2,0),"-")</f>
        <v>上衣</v>
      </c>
      <c r="D9606" s="6" t="str">
        <f t="shared" si="601"/>
        <v>上衣</v>
      </c>
      <c r="E9606" s="51" t="str">
        <f>IFERROR(VLOOKUP(B9606,总表!A:D,3,0),"-")</f>
        <v>爱心围裙</v>
      </c>
      <c r="F9606" s="51" t="str">
        <f t="shared" si="602"/>
        <v>爱心围裙</v>
      </c>
      <c r="H9606" s="51" t="str">
        <f>IF(IFERROR(VLOOKUP(B9606,总表!A:D,4,0),"露易")=0," ",IFERROR(VLOOKUP(B9606,总表!A:D,4,0),"-"))</f>
        <v>绿色</v>
      </c>
      <c r="I9606" s="51" t="str">
        <f t="shared" si="603"/>
        <v>绿色</v>
      </c>
    </row>
    <row r="9607" spans="1:9">
      <c r="A9607" s="6">
        <v>9606</v>
      </c>
      <c r="B9607" s="47" t="str">
        <f t="shared" si="600"/>
        <v>00002586</v>
      </c>
      <c r="C9607" s="47" t="str">
        <f>IFERROR(VLOOKUP(B9607,总表!A:B,2,0),"-")</f>
        <v>上衣</v>
      </c>
      <c r="D9607" s="6" t="str">
        <f t="shared" si="601"/>
        <v>上衣</v>
      </c>
      <c r="E9607" s="51" t="str">
        <f>IFERROR(VLOOKUP(B9607,总表!A:D,3,0),"-")</f>
        <v>连袖套围裙</v>
      </c>
      <c r="F9607" s="51" t="str">
        <f t="shared" si="602"/>
        <v>连袖套围裙</v>
      </c>
      <c r="H9607" s="51" t="str">
        <f>IF(IFERROR(VLOOKUP(B9607,总表!A:D,4,0),"露易")=0," ",IFERROR(VLOOKUP(B9607,总表!A:D,4,0),"-"))</f>
        <v>蓝色</v>
      </c>
      <c r="I9607" s="51" t="str">
        <f t="shared" si="603"/>
        <v>蓝色</v>
      </c>
    </row>
    <row r="9608" spans="1:9">
      <c r="A9608" s="6">
        <v>9607</v>
      </c>
      <c r="B9608" s="47" t="str">
        <f t="shared" si="600"/>
        <v>00002587</v>
      </c>
      <c r="C9608" s="47" t="str">
        <f>IFERROR(VLOOKUP(B9608,总表!A:B,2,0),"-")</f>
        <v>上衣</v>
      </c>
      <c r="D9608" s="6" t="str">
        <f t="shared" si="601"/>
        <v>上衣</v>
      </c>
      <c r="E9608" s="51" t="str">
        <f>IFERROR(VLOOKUP(B9608,总表!A:D,3,0),"-")</f>
        <v>连袖套围裙</v>
      </c>
      <c r="F9608" s="51" t="str">
        <f t="shared" si="602"/>
        <v>连袖套围裙</v>
      </c>
      <c r="H9608" s="6" t="str">
        <f>IF(IFERROR(VLOOKUP(B9608,总表!A:D,4,0),"露易")=0," ",IFERROR(VLOOKUP(B9608,总表!A:D,4,0),"-"))</f>
        <v>橘色</v>
      </c>
      <c r="I9608" s="6" t="str">
        <f t="shared" si="603"/>
        <v>橘色</v>
      </c>
    </row>
    <row r="9609" spans="1:9">
      <c r="A9609" s="6">
        <v>9608</v>
      </c>
      <c r="B9609" s="47" t="str">
        <f t="shared" si="600"/>
        <v>00002588</v>
      </c>
      <c r="C9609" s="47" t="str">
        <f>IFERROR(VLOOKUP(B9609,总表!A:B,2,0),"-")</f>
        <v>上衣</v>
      </c>
      <c r="D9609" s="6" t="str">
        <f t="shared" si="601"/>
        <v>上衣</v>
      </c>
      <c r="E9609" s="51" t="str">
        <f>IFERROR(VLOOKUP(B9609,总表!A:D,3,0),"-")</f>
        <v>连袖套围裙</v>
      </c>
      <c r="F9609" s="51" t="str">
        <f t="shared" si="602"/>
        <v>连袖套围裙</v>
      </c>
      <c r="H9609" s="51" t="str">
        <f>IF(IFERROR(VLOOKUP(B9609,总表!A:D,4,0),"露易")=0," ",IFERROR(VLOOKUP(B9609,总表!A:D,4,0),"-"))</f>
        <v>绿色</v>
      </c>
      <c r="I9609" s="51" t="str">
        <f t="shared" si="603"/>
        <v>绿色</v>
      </c>
    </row>
    <row r="9610" spans="1:9">
      <c r="A9610" s="6">
        <v>9609</v>
      </c>
      <c r="B9610" s="47" t="str">
        <f t="shared" si="600"/>
        <v>00002589</v>
      </c>
      <c r="C9610" s="47" t="str">
        <f>IFERROR(VLOOKUP(B9610,总表!A:B,2,0),"-")</f>
        <v>上衣</v>
      </c>
      <c r="D9610" s="6" t="str">
        <f t="shared" si="601"/>
        <v>上衣</v>
      </c>
      <c r="E9610" s="51" t="str">
        <f>IFERROR(VLOOKUP(B9610,总表!A:D,3,0),"-")</f>
        <v>连袖套围裙</v>
      </c>
      <c r="F9610" s="51" t="str">
        <f t="shared" si="602"/>
        <v>连袖套围裙</v>
      </c>
      <c r="H9610" s="6" t="str">
        <f>IF(IFERROR(VLOOKUP(B9610,总表!A:D,4,0),"露易")=0," ",IFERROR(VLOOKUP(B9610,总表!A:D,4,0),"-"))</f>
        <v>紫色</v>
      </c>
      <c r="I9610" s="6" t="str">
        <f t="shared" si="603"/>
        <v>紫色</v>
      </c>
    </row>
    <row r="9611" spans="1:9">
      <c r="A9611" s="6">
        <v>9610</v>
      </c>
      <c r="B9611" s="47" t="str">
        <f t="shared" si="600"/>
        <v>0000258A</v>
      </c>
      <c r="C9611" s="50" t="str">
        <f>IFERROR(VLOOKUP(B9611,总表!A:B,2,0),"-")</f>
        <v>连衣套装</v>
      </c>
      <c r="D9611" s="51" t="str">
        <f t="shared" si="601"/>
        <v>连衣套装</v>
      </c>
      <c r="E9611" s="6" t="str">
        <f>IFERROR(VLOOKUP(B9611,总表!A:D,3,0),"-")</f>
        <v>附袖套连体工作服</v>
      </c>
      <c r="F9611" s="6" t="str">
        <f t="shared" si="602"/>
        <v>附袖套连体工作服</v>
      </c>
      <c r="H9611" s="51" t="str">
        <f>IF(IFERROR(VLOOKUP(B9611,总表!A:D,4,0),"露易")=0," ",IFERROR(VLOOKUP(B9611,总表!A:D,4,0),"-"))</f>
        <v>蓝色</v>
      </c>
      <c r="I9611" s="51" t="str">
        <f t="shared" si="603"/>
        <v>蓝色</v>
      </c>
    </row>
    <row r="9612" spans="1:9">
      <c r="A9612" s="6">
        <v>9611</v>
      </c>
      <c r="B9612" s="47" t="str">
        <f t="shared" si="600"/>
        <v>0000258B</v>
      </c>
      <c r="C9612" s="50" t="str">
        <f>IFERROR(VLOOKUP(B9612,总表!A:B,2,0),"-")</f>
        <v>连衣套装</v>
      </c>
      <c r="D9612" s="51" t="str">
        <f t="shared" si="601"/>
        <v>连衣套装</v>
      </c>
      <c r="E9612" s="6" t="str">
        <f>IFERROR(VLOOKUP(B9612,总表!A:D,3,0),"-")</f>
        <v>附袖套连体工作服</v>
      </c>
      <c r="F9612" s="6" t="str">
        <f t="shared" si="602"/>
        <v>附袖套连体工作服</v>
      </c>
      <c r="H9612" s="6" t="str">
        <f>IF(IFERROR(VLOOKUP(B9612,总表!A:D,4,0),"露易")=0," ",IFERROR(VLOOKUP(B9612,总表!A:D,4,0),"-"))</f>
        <v>橘色</v>
      </c>
      <c r="I9612" s="6" t="str">
        <f t="shared" si="603"/>
        <v>橘色</v>
      </c>
    </row>
    <row r="9613" spans="1:9">
      <c r="A9613" s="6">
        <v>9612</v>
      </c>
      <c r="B9613" s="47" t="str">
        <f t="shared" si="600"/>
        <v>0000258C</v>
      </c>
      <c r="C9613" s="50" t="str">
        <f>IFERROR(VLOOKUP(B9613,总表!A:B,2,0),"-")</f>
        <v>连衣套装</v>
      </c>
      <c r="D9613" s="51" t="str">
        <f t="shared" si="601"/>
        <v>连衣套装</v>
      </c>
      <c r="E9613" s="6" t="str">
        <f>IFERROR(VLOOKUP(B9613,总表!A:D,3,0),"-")</f>
        <v>附袖套连体工作服</v>
      </c>
      <c r="F9613" s="6" t="str">
        <f t="shared" si="602"/>
        <v>附袖套连体工作服</v>
      </c>
      <c r="H9613" s="6" t="str">
        <f>IF(IFERROR(VLOOKUP(B9613,总表!A:D,4,0),"露易")=0," ",IFERROR(VLOOKUP(B9613,总表!A:D,4,0),"-"))</f>
        <v>粉红</v>
      </c>
      <c r="I9613" s="6" t="str">
        <f t="shared" si="603"/>
        <v>粉红</v>
      </c>
    </row>
    <row r="9614" spans="1:9">
      <c r="A9614" s="6">
        <v>9613</v>
      </c>
      <c r="B9614" s="47" t="str">
        <f t="shared" si="600"/>
        <v>0000258D</v>
      </c>
      <c r="C9614" s="50" t="str">
        <f>IFERROR(VLOOKUP(B9614,总表!A:B,2,0),"-")</f>
        <v>连衣套装</v>
      </c>
      <c r="D9614" s="51" t="str">
        <f t="shared" si="601"/>
        <v>连衣套装</v>
      </c>
      <c r="E9614" s="6" t="str">
        <f>IFERROR(VLOOKUP(B9614,总表!A:D,3,0),"-")</f>
        <v>附袖套连体工作服</v>
      </c>
      <c r="F9614" s="6" t="str">
        <f t="shared" si="602"/>
        <v>附袖套连体工作服</v>
      </c>
      <c r="H9614" s="6" t="str">
        <f>IF(IFERROR(VLOOKUP(B9614,总表!A:D,4,0),"露易")=0," ",IFERROR(VLOOKUP(B9614,总表!A:D,4,0),"-"))</f>
        <v>紫色</v>
      </c>
      <c r="I9614" s="6" t="str">
        <f t="shared" si="603"/>
        <v>紫色</v>
      </c>
    </row>
    <row r="9615" spans="1:9">
      <c r="A9615" s="6">
        <v>9614</v>
      </c>
      <c r="B9615" s="47" t="str">
        <f t="shared" si="600"/>
        <v>0000258E</v>
      </c>
      <c r="C9615" s="47" t="str">
        <f>IFERROR(VLOOKUP(B9615,总表!A:B,2,0),"-")</f>
        <v>上衣</v>
      </c>
      <c r="D9615" s="6" t="str">
        <f t="shared" si="601"/>
        <v>上衣</v>
      </c>
      <c r="E9615" s="51" t="str">
        <f>IFERROR(VLOOKUP(B9615,总表!A:D,3,0),"-")</f>
        <v>妈妈手编毛衣</v>
      </c>
      <c r="F9615" s="51" t="str">
        <f t="shared" si="602"/>
        <v>妈妈手编毛衣</v>
      </c>
      <c r="H9615" s="6" t="str">
        <f>IF(IFERROR(VLOOKUP(B9615,总表!A:D,4,0),"露易")=0," ",IFERROR(VLOOKUP(B9615,总表!A:D,4,0),"-"))</f>
        <v>花朵</v>
      </c>
      <c r="I9615" s="6" t="str">
        <f t="shared" si="603"/>
        <v>花朵</v>
      </c>
    </row>
    <row r="9616" spans="1:9">
      <c r="A9616" s="6">
        <v>9615</v>
      </c>
      <c r="B9616" s="47" t="str">
        <f t="shared" si="600"/>
        <v>0000258F</v>
      </c>
      <c r="C9616" s="47" t="str">
        <f>IFERROR(VLOOKUP(B9616,总表!A:B,2,0),"-")</f>
        <v>上衣</v>
      </c>
      <c r="D9616" s="6" t="str">
        <f t="shared" si="601"/>
        <v>上衣</v>
      </c>
      <c r="E9616" s="51" t="str">
        <f>IFERROR(VLOOKUP(B9616,总表!A:D,3,0),"-")</f>
        <v>妈妈手作围裙</v>
      </c>
      <c r="F9616" s="51" t="str">
        <f t="shared" si="602"/>
        <v>妈妈手作围裙</v>
      </c>
      <c r="H9616" s="6" t="str">
        <f>IF(IFERROR(VLOOKUP(B9616,总表!A:D,4,0),"露易")=0," ",IFERROR(VLOOKUP(B9616,总表!A:D,4,0),"-"))</f>
        <v>花朵</v>
      </c>
      <c r="I9616" s="6" t="str">
        <f t="shared" si="603"/>
        <v>花朵</v>
      </c>
    </row>
    <row r="9617" spans="1:9">
      <c r="A9617" s="6">
        <v>9616</v>
      </c>
      <c r="B9617" s="47" t="str">
        <f t="shared" si="600"/>
        <v>00002590</v>
      </c>
      <c r="C9617" s="47" t="str">
        <f>IFERROR(VLOOKUP(B9617,总表!A:B,2,0),"-")</f>
        <v>其他类</v>
      </c>
      <c r="D9617" s="6" t="str">
        <f t="shared" si="601"/>
        <v>其他类</v>
      </c>
      <c r="E9617" s="6" t="str">
        <f>IFERROR(VLOOKUP(B9617,总表!A:D,3,0),"-")</f>
        <v>道具清清爽爽！收藏环</v>
      </c>
      <c r="F9617" s="6" t="str">
        <f t="shared" si="602"/>
        <v>道具清清爽爽！收藏环</v>
      </c>
      <c r="H9617" s="6" t="str">
        <f>IF(IFERROR(VLOOKUP(B9617,总表!A:D,4,0),"露易")=0," ",IFERROR(VLOOKUP(B9617,总表!A:D,4,0),"-"))</f>
        <v> </v>
      </c>
      <c r="I9617" s="6" t="str">
        <f t="shared" si="603"/>
        <v> </v>
      </c>
    </row>
    <row r="9618" spans="1:9">
      <c r="A9618" s="6">
        <v>9617</v>
      </c>
      <c r="B9618" s="47" t="str">
        <f t="shared" si="600"/>
        <v>00002591</v>
      </c>
      <c r="C9618" s="47" t="str">
        <f>IFERROR(VLOOKUP(B9618,总表!A:B,2,0),"-")</f>
        <v>工具类</v>
      </c>
      <c r="D9618" s="6" t="str">
        <f t="shared" si="601"/>
        <v>工具类</v>
      </c>
      <c r="E9618" s="6" t="str">
        <f>IFERROR(VLOOKUP(B9618,总表!A:D,3,0),"-")</f>
        <v>金色斧头</v>
      </c>
      <c r="F9618" s="6" t="str">
        <f t="shared" si="602"/>
        <v>金色斧头</v>
      </c>
      <c r="H9618" s="6" t="str">
        <f>IF(IFERROR(VLOOKUP(B9618,总表!A:D,4,0),"露易")=0," ",IFERROR(VLOOKUP(B9618,总表!A:D,4,0),"-"))</f>
        <v> </v>
      </c>
      <c r="I9618" s="6" t="str">
        <f t="shared" si="603"/>
        <v> </v>
      </c>
    </row>
    <row r="9619" spans="1:9">
      <c r="A9619" s="6">
        <v>9618</v>
      </c>
      <c r="B9619" s="47" t="str">
        <f t="shared" si="600"/>
        <v>00002592</v>
      </c>
      <c r="C9619" s="47" t="str">
        <f>IFERROR(VLOOKUP(B9619,总表!A:B,2,0),"-")</f>
        <v>-</v>
      </c>
      <c r="D9619" s="6" t="str">
        <f t="shared" si="601"/>
        <v>-</v>
      </c>
      <c r="E9619" s="6" t="str">
        <f>IFERROR(VLOOKUP(B9619,总表!A:D,3,0),"-")</f>
        <v>-</v>
      </c>
      <c r="F9619" s="6" t="str">
        <f t="shared" si="602"/>
        <v>-</v>
      </c>
      <c r="H9619" s="6" t="str">
        <f>IF(IFERROR(VLOOKUP(B9619,总表!A:D,4,0),"露易")=0," ",IFERROR(VLOOKUP(B9619,总表!A:D,4,0),"-"))</f>
        <v>-</v>
      </c>
      <c r="I9619" s="6" t="str">
        <f t="shared" si="603"/>
        <v>-</v>
      </c>
    </row>
    <row r="9620" spans="1:9">
      <c r="A9620" s="6">
        <v>9619</v>
      </c>
      <c r="B9620" s="47" t="str">
        <f t="shared" si="600"/>
        <v>00002593</v>
      </c>
      <c r="C9620" s="50" t="str">
        <f>IFERROR(VLOOKUP(B9620,总表!A:B,2,0),"-")</f>
        <v>摆设类</v>
      </c>
      <c r="D9620" s="51" t="str">
        <f t="shared" si="601"/>
        <v>摆设类</v>
      </c>
      <c r="E9620" s="51" t="str">
        <f>IFERROR(VLOOKUP(B9620,总表!A:D,3,0),"-")</f>
        <v>电线杆</v>
      </c>
      <c r="F9620" s="51" t="str">
        <f t="shared" si="602"/>
        <v>电线杆</v>
      </c>
      <c r="H9620" s="6" t="str">
        <f>IF(IFERROR(VLOOKUP(B9620,总表!A:D,4,0),"露易")=0," ",IFERROR(VLOOKUP(B9620,总表!A:D,4,0),"-"))</f>
        <v> </v>
      </c>
      <c r="I9620" s="6" t="str">
        <f t="shared" si="603"/>
        <v> </v>
      </c>
    </row>
    <row r="9621" spans="1:9">
      <c r="A9621" s="6">
        <v>9620</v>
      </c>
      <c r="B9621" s="47" t="str">
        <f t="shared" si="600"/>
        <v>00002594</v>
      </c>
      <c r="C9621" s="47" t="str">
        <f>IFERROR(VLOOKUP(B9621,总表!A:B,2,0),"-")</f>
        <v>-</v>
      </c>
      <c r="D9621" s="6" t="str">
        <f t="shared" si="601"/>
        <v>-</v>
      </c>
      <c r="E9621" s="6" t="str">
        <f>IFERROR(VLOOKUP(B9621,总表!A:D,3,0),"-")</f>
        <v>-</v>
      </c>
      <c r="F9621" s="6" t="str">
        <f t="shared" si="602"/>
        <v>-</v>
      </c>
      <c r="H9621" s="6" t="str">
        <f>IF(IFERROR(VLOOKUP(B9621,总表!A:D,4,0),"露易")=0," ",IFERROR(VLOOKUP(B9621,总表!A:D,4,0),"-"))</f>
        <v>-</v>
      </c>
      <c r="I9621" s="6" t="str">
        <f t="shared" si="603"/>
        <v>-</v>
      </c>
    </row>
    <row r="9622" spans="1:9">
      <c r="A9622" s="6">
        <v>9621</v>
      </c>
      <c r="B9622" s="47" t="str">
        <f t="shared" si="600"/>
        <v>00002595</v>
      </c>
      <c r="C9622" s="47" t="str">
        <f>IFERROR(VLOOKUP(B9622,总表!A:B,2,0),"-")</f>
        <v>-</v>
      </c>
      <c r="D9622" s="6" t="str">
        <f t="shared" si="601"/>
        <v>-</v>
      </c>
      <c r="E9622" s="6" t="str">
        <f>IFERROR(VLOOKUP(B9622,总表!A:D,3,0),"-")</f>
        <v>-</v>
      </c>
      <c r="F9622" s="6" t="str">
        <f t="shared" si="602"/>
        <v>-</v>
      </c>
      <c r="H9622" s="6" t="str">
        <f>IF(IFERROR(VLOOKUP(B9622,总表!A:D,4,0),"露易")=0," ",IFERROR(VLOOKUP(B9622,总表!A:D,4,0),"-"))</f>
        <v>-</v>
      </c>
      <c r="I9622" s="6" t="str">
        <f t="shared" si="603"/>
        <v>-</v>
      </c>
    </row>
    <row r="9623" spans="1:9">
      <c r="A9623" s="6">
        <v>9622</v>
      </c>
      <c r="B9623" s="47" t="str">
        <f t="shared" si="600"/>
        <v>00002596</v>
      </c>
      <c r="C9623" s="50" t="str">
        <f>IFERROR(VLOOKUP(B9623,总表!A:B,2,0),"-")</f>
        <v>连衣套装</v>
      </c>
      <c r="D9623" s="51" t="str">
        <f t="shared" si="601"/>
        <v>连衣套装</v>
      </c>
      <c r="E9623" s="6" t="str">
        <f>IFERROR(VLOOKUP(B9623,总表!A:D,3,0),"-")</f>
        <v>兔子服</v>
      </c>
      <c r="F9623" s="6" t="str">
        <f t="shared" si="602"/>
        <v>兔子服</v>
      </c>
      <c r="H9623" s="6" t="str">
        <f>IF(IFERROR(VLOOKUP(B9623,总表!A:D,4,0),"露易")=0," ",IFERROR(VLOOKUP(B9623,总表!A:D,4,0),"-"))</f>
        <v>黄色</v>
      </c>
      <c r="I9623" s="6" t="str">
        <f t="shared" si="603"/>
        <v>黄色</v>
      </c>
    </row>
    <row r="9624" spans="1:9">
      <c r="A9624" s="6">
        <v>9623</v>
      </c>
      <c r="B9624" s="47" t="str">
        <f t="shared" si="600"/>
        <v>00002597</v>
      </c>
      <c r="C9624" s="50" t="str">
        <f>IFERROR(VLOOKUP(B9624,总表!A:B,2,0),"-")</f>
        <v>连衣套装</v>
      </c>
      <c r="D9624" s="51" t="str">
        <f t="shared" si="601"/>
        <v>连衣套装</v>
      </c>
      <c r="E9624" s="6" t="str">
        <f>IFERROR(VLOOKUP(B9624,总表!A:D,3,0),"-")</f>
        <v>兔子服</v>
      </c>
      <c r="F9624" s="6" t="str">
        <f t="shared" si="602"/>
        <v>兔子服</v>
      </c>
      <c r="H9624" s="6" t="str">
        <f>IF(IFERROR(VLOOKUP(B9624,总表!A:D,4,0),"露易")=0," ",IFERROR(VLOOKUP(B9624,总表!A:D,4,0),"-"))</f>
        <v>白色</v>
      </c>
      <c r="I9624" s="6" t="str">
        <f t="shared" si="603"/>
        <v>白色</v>
      </c>
    </row>
    <row r="9625" spans="1:9">
      <c r="A9625" s="6">
        <v>9624</v>
      </c>
      <c r="B9625" s="47" t="str">
        <f t="shared" si="600"/>
        <v>00002598</v>
      </c>
      <c r="C9625" s="50" t="str">
        <f>IFERROR(VLOOKUP(B9625,总表!A:B,2,0),"-")</f>
        <v>连衣套装</v>
      </c>
      <c r="D9625" s="51" t="str">
        <f t="shared" si="601"/>
        <v>连衣套装</v>
      </c>
      <c r="E9625" s="6" t="str">
        <f>IFERROR(VLOOKUP(B9625,总表!A:D,3,0),"-")</f>
        <v>猫咪服</v>
      </c>
      <c r="F9625" s="6" t="str">
        <f t="shared" si="602"/>
        <v>猫咪服</v>
      </c>
      <c r="H9625" s="6" t="str">
        <f>IF(IFERROR(VLOOKUP(B9625,总表!A:D,4,0),"露易")=0," ",IFERROR(VLOOKUP(B9625,总表!A:D,4,0),"-"))</f>
        <v>棕色</v>
      </c>
      <c r="I9625" s="6" t="str">
        <f t="shared" si="603"/>
        <v>棕色</v>
      </c>
    </row>
    <row r="9626" spans="1:9">
      <c r="A9626" s="6">
        <v>9625</v>
      </c>
      <c r="B9626" s="47" t="str">
        <f t="shared" si="600"/>
        <v>00002599</v>
      </c>
      <c r="C9626" s="50" t="str">
        <f>IFERROR(VLOOKUP(B9626,总表!A:B,2,0),"-")</f>
        <v>连衣套装</v>
      </c>
      <c r="D9626" s="51" t="str">
        <f t="shared" si="601"/>
        <v>连衣套装</v>
      </c>
      <c r="E9626" s="6" t="str">
        <f>IFERROR(VLOOKUP(B9626,总表!A:D,3,0),"-")</f>
        <v>猫咪服</v>
      </c>
      <c r="F9626" s="6" t="str">
        <f t="shared" si="602"/>
        <v>猫咪服</v>
      </c>
      <c r="H9626" s="6" t="str">
        <f>IF(IFERROR(VLOOKUP(B9626,总表!A:D,4,0),"露易")=0," ",IFERROR(VLOOKUP(B9626,总表!A:D,4,0),"-"))</f>
        <v>白色</v>
      </c>
      <c r="I9626" s="6" t="str">
        <f t="shared" si="603"/>
        <v>白色</v>
      </c>
    </row>
    <row r="9627" spans="1:9">
      <c r="A9627" s="6">
        <v>9626</v>
      </c>
      <c r="B9627" s="47" t="str">
        <f t="shared" si="600"/>
        <v>0000259A</v>
      </c>
      <c r="C9627" s="50" t="str">
        <f>IFERROR(VLOOKUP(B9627,总表!A:B,2,0),"-")</f>
        <v>连衣套装</v>
      </c>
      <c r="D9627" s="51" t="str">
        <f t="shared" si="601"/>
        <v>连衣套装</v>
      </c>
      <c r="E9627" s="6" t="str">
        <f>IFERROR(VLOOKUP(B9627,总表!A:D,3,0),"-")</f>
        <v>原始人装</v>
      </c>
      <c r="F9627" s="6" t="str">
        <f t="shared" si="602"/>
        <v>原始人装</v>
      </c>
      <c r="H9627" s="6" t="str">
        <f>IF(IFERROR(VLOOKUP(B9627,总表!A:D,4,0),"露易")=0," ",IFERROR(VLOOKUP(B9627,总表!A:D,4,0),"-"))</f>
        <v>黄色</v>
      </c>
      <c r="I9627" s="6" t="str">
        <f t="shared" si="603"/>
        <v>黄色</v>
      </c>
    </row>
    <row r="9628" spans="1:9">
      <c r="A9628" s="6">
        <v>9627</v>
      </c>
      <c r="B9628" s="47" t="str">
        <f t="shared" si="600"/>
        <v>0000259B</v>
      </c>
      <c r="C9628" s="50" t="str">
        <f>IFERROR(VLOOKUP(B9628,总表!A:B,2,0),"-")</f>
        <v>连衣套装</v>
      </c>
      <c r="D9628" s="51" t="str">
        <f t="shared" si="601"/>
        <v>连衣套装</v>
      </c>
      <c r="E9628" s="6" t="str">
        <f>IFERROR(VLOOKUP(B9628,总表!A:D,3,0),"-")</f>
        <v>原始人装</v>
      </c>
      <c r="F9628" s="6" t="str">
        <f t="shared" si="602"/>
        <v>原始人装</v>
      </c>
      <c r="H9628" s="6" t="str">
        <f>IF(IFERROR(VLOOKUP(B9628,总表!A:D,4,0),"露易")=0," ",IFERROR(VLOOKUP(B9628,总表!A:D,4,0),"-"))</f>
        <v>灰色</v>
      </c>
      <c r="I9628" s="6" t="str">
        <f t="shared" si="603"/>
        <v>灰色</v>
      </c>
    </row>
    <row r="9629" spans="1:9">
      <c r="A9629" s="6">
        <v>9628</v>
      </c>
      <c r="B9629" s="47" t="str">
        <f t="shared" si="600"/>
        <v>0000259C</v>
      </c>
      <c r="C9629" s="50" t="str">
        <f>IFERROR(VLOOKUP(B9629,总表!A:B,2,0),"-")</f>
        <v>连衣套装</v>
      </c>
      <c r="D9629" s="51" t="str">
        <f t="shared" si="601"/>
        <v>连衣套装</v>
      </c>
      <c r="E9629" s="6" t="str">
        <f>IFERROR(VLOOKUP(B9629,总表!A:D,3,0),"-")</f>
        <v>熊熊装</v>
      </c>
      <c r="F9629" s="6" t="str">
        <f t="shared" si="602"/>
        <v>熊熊装</v>
      </c>
      <c r="H9629" s="6" t="str">
        <f>IF(IFERROR(VLOOKUP(B9629,总表!A:D,4,0),"露易")=0," ",IFERROR(VLOOKUP(B9629,总表!A:D,4,0),"-"))</f>
        <v>黑色</v>
      </c>
      <c r="I9629" s="6" t="str">
        <f t="shared" si="603"/>
        <v>黑色</v>
      </c>
    </row>
    <row r="9630" spans="1:9">
      <c r="A9630" s="6">
        <v>9629</v>
      </c>
      <c r="B9630" s="47" t="str">
        <f t="shared" si="600"/>
        <v>0000259D</v>
      </c>
      <c r="C9630" s="50" t="str">
        <f>IFERROR(VLOOKUP(B9630,总表!A:B,2,0),"-")</f>
        <v>连衣套装</v>
      </c>
      <c r="D9630" s="51" t="str">
        <f t="shared" si="601"/>
        <v>连衣套装</v>
      </c>
      <c r="E9630" s="6" t="str">
        <f>IFERROR(VLOOKUP(B9630,总表!A:D,3,0),"-")</f>
        <v>熊熊装</v>
      </c>
      <c r="F9630" s="6" t="str">
        <f t="shared" si="602"/>
        <v>熊熊装</v>
      </c>
      <c r="H9630" s="6" t="str">
        <f>IF(IFERROR(VLOOKUP(B9630,总表!A:D,4,0),"露易")=0," ",IFERROR(VLOOKUP(B9630,总表!A:D,4,0),"-"))</f>
        <v>粉红</v>
      </c>
      <c r="I9630" s="6" t="str">
        <f t="shared" si="603"/>
        <v>粉红</v>
      </c>
    </row>
    <row r="9631" spans="1:9">
      <c r="A9631" s="6">
        <v>9630</v>
      </c>
      <c r="B9631" s="47" t="str">
        <f t="shared" si="600"/>
        <v>0000259E</v>
      </c>
      <c r="C9631" s="50" t="str">
        <f>IFERROR(VLOOKUP(B9631,总表!A:B,2,0),"-")</f>
        <v>连衣套装</v>
      </c>
      <c r="D9631" s="51" t="str">
        <f t="shared" si="601"/>
        <v>连衣套装</v>
      </c>
      <c r="E9631" s="6" t="str">
        <f>IFERROR(VLOOKUP(B9631,总表!A:D,3,0),"-")</f>
        <v>熊熊装</v>
      </c>
      <c r="F9631" s="6" t="str">
        <f t="shared" si="602"/>
        <v>熊熊装</v>
      </c>
      <c r="H9631" s="51" t="str">
        <f>IF(IFERROR(VLOOKUP(B9631,总表!A:D,4,0),"露易")=0," ",IFERROR(VLOOKUP(B9631,总表!A:D,4,0),"-"))</f>
        <v>蓝色</v>
      </c>
      <c r="I9631" s="51" t="str">
        <f t="shared" si="603"/>
        <v>蓝色</v>
      </c>
    </row>
    <row r="9632" spans="1:9">
      <c r="A9632" s="6">
        <v>9631</v>
      </c>
      <c r="B9632" s="47" t="str">
        <f t="shared" si="600"/>
        <v>0000259F</v>
      </c>
      <c r="C9632" s="50" t="str">
        <f>IFERROR(VLOOKUP(B9632,总表!A:B,2,0),"-")</f>
        <v>连衣套装</v>
      </c>
      <c r="D9632" s="51" t="str">
        <f t="shared" si="601"/>
        <v>连衣套装</v>
      </c>
      <c r="E9632" s="6" t="str">
        <f>IFERROR(VLOOKUP(B9632,总表!A:D,3,0),"-")</f>
        <v>青蛙装</v>
      </c>
      <c r="F9632" s="6" t="str">
        <f t="shared" si="602"/>
        <v>青蛙装</v>
      </c>
      <c r="H9632" s="51" t="str">
        <f>IF(IFERROR(VLOOKUP(B9632,总表!A:D,4,0),"露易")=0," ",IFERROR(VLOOKUP(B9632,总表!A:D,4,0),"-"))</f>
        <v>蓝色</v>
      </c>
      <c r="I9632" s="51" t="str">
        <f t="shared" si="603"/>
        <v>蓝色</v>
      </c>
    </row>
    <row r="9633" spans="1:9">
      <c r="A9633" s="6">
        <v>9632</v>
      </c>
      <c r="B9633" s="47" t="str">
        <f t="shared" si="600"/>
        <v>000025A0</v>
      </c>
      <c r="C9633" s="50" t="str">
        <f>IFERROR(VLOOKUP(B9633,总表!A:B,2,0),"-")</f>
        <v>连衣套装</v>
      </c>
      <c r="D9633" s="51" t="str">
        <f t="shared" si="601"/>
        <v>连衣套装</v>
      </c>
      <c r="E9633" s="6" t="str">
        <f>IFERROR(VLOOKUP(B9633,总表!A:D,3,0),"-")</f>
        <v>青蛙装</v>
      </c>
      <c r="F9633" s="6" t="str">
        <f t="shared" si="602"/>
        <v>青蛙装</v>
      </c>
      <c r="H9633" s="51" t="str">
        <f>IF(IFERROR(VLOOKUP(B9633,总表!A:D,4,0),"露易")=0," ",IFERROR(VLOOKUP(B9633,总表!A:D,4,0),"-"))</f>
        <v>红色</v>
      </c>
      <c r="I9633" s="51" t="str">
        <f t="shared" si="603"/>
        <v>红色</v>
      </c>
    </row>
    <row r="9634" spans="1:9">
      <c r="A9634" s="6">
        <v>9633</v>
      </c>
      <c r="B9634" s="47" t="str">
        <f t="shared" si="600"/>
        <v>000025A1</v>
      </c>
      <c r="C9634" s="50" t="str">
        <f>IFERROR(VLOOKUP(B9634,总表!A:B,2,0),"-")</f>
        <v>连衣套装</v>
      </c>
      <c r="D9634" s="51" t="str">
        <f t="shared" si="601"/>
        <v>连衣套装</v>
      </c>
      <c r="E9634" s="6" t="str">
        <f>IFERROR(VLOOKUP(B9634,总表!A:D,3,0),"-")</f>
        <v>青蛙装</v>
      </c>
      <c r="F9634" s="6" t="str">
        <f t="shared" si="602"/>
        <v>青蛙装</v>
      </c>
      <c r="H9634" s="6" t="str">
        <f>IF(IFERROR(VLOOKUP(B9634,总表!A:D,4,0),"露易")=0," ",IFERROR(VLOOKUP(B9634,总表!A:D,4,0),"-"))</f>
        <v>黄色</v>
      </c>
      <c r="I9634" s="6" t="str">
        <f t="shared" si="603"/>
        <v>黄色</v>
      </c>
    </row>
    <row r="9635" spans="1:9">
      <c r="A9635" s="6">
        <v>9634</v>
      </c>
      <c r="B9635" s="47" t="str">
        <f t="shared" si="600"/>
        <v>000025A2</v>
      </c>
      <c r="C9635" s="50" t="str">
        <f>IFERROR(VLOOKUP(B9635,总表!A:B,2,0),"-")</f>
        <v>连衣套装</v>
      </c>
      <c r="D9635" s="51" t="str">
        <f t="shared" si="601"/>
        <v>连衣套装</v>
      </c>
      <c r="E9635" s="6" t="str">
        <f>IFERROR(VLOOKUP(B9635,总表!A:D,3,0),"-")</f>
        <v>河童装</v>
      </c>
      <c r="F9635" s="6" t="str">
        <f t="shared" si="602"/>
        <v>河童装</v>
      </c>
      <c r="H9635" s="6" t="str">
        <f>IF(IFERROR(VLOOKUP(B9635,总表!A:D,4,0),"露易")=0," ",IFERROR(VLOOKUP(B9635,总表!A:D,4,0),"-"))</f>
        <v>粉红</v>
      </c>
      <c r="I9635" s="6" t="str">
        <f t="shared" si="603"/>
        <v>粉红</v>
      </c>
    </row>
    <row r="9636" spans="1:9">
      <c r="A9636" s="6">
        <v>9635</v>
      </c>
      <c r="B9636" s="47" t="str">
        <f t="shared" si="600"/>
        <v>000025A3</v>
      </c>
      <c r="C9636" s="50" t="str">
        <f>IFERROR(VLOOKUP(B9636,总表!A:B,2,0),"-")</f>
        <v>连衣套装</v>
      </c>
      <c r="D9636" s="51" t="str">
        <f t="shared" si="601"/>
        <v>连衣套装</v>
      </c>
      <c r="E9636" s="51" t="str">
        <f>IFERROR(VLOOKUP(B9636,总表!A:D,3,0),"-")</f>
        <v>绵羊装</v>
      </c>
      <c r="F9636" s="51" t="str">
        <f t="shared" si="602"/>
        <v>绵羊装</v>
      </c>
      <c r="H9636" s="6" t="str">
        <f>IF(IFERROR(VLOOKUP(B9636,总表!A:D,4,0),"露易")=0," ",IFERROR(VLOOKUP(B9636,总表!A:D,4,0),"-"))</f>
        <v>粉红</v>
      </c>
      <c r="I9636" s="6" t="str">
        <f t="shared" si="603"/>
        <v>粉红</v>
      </c>
    </row>
    <row r="9637" spans="1:9">
      <c r="A9637" s="6">
        <v>9636</v>
      </c>
      <c r="B9637" s="47" t="str">
        <f t="shared" si="600"/>
        <v>000025A4</v>
      </c>
      <c r="C9637" s="50" t="str">
        <f>IFERROR(VLOOKUP(B9637,总表!A:B,2,0),"-")</f>
        <v>连衣套装</v>
      </c>
      <c r="D9637" s="51" t="str">
        <f t="shared" si="601"/>
        <v>连衣套装</v>
      </c>
      <c r="E9637" s="51" t="str">
        <f>IFERROR(VLOOKUP(B9637,总表!A:D,3,0),"-")</f>
        <v>绵羊装</v>
      </c>
      <c r="F9637" s="51" t="str">
        <f t="shared" si="602"/>
        <v>绵羊装</v>
      </c>
      <c r="H9637" s="6" t="str">
        <f>IF(IFERROR(VLOOKUP(B9637,总表!A:D,4,0),"露易")=0," ",IFERROR(VLOOKUP(B9637,总表!A:D,4,0),"-"))</f>
        <v>浅蓝色</v>
      </c>
      <c r="I9637" s="6" t="str">
        <f t="shared" si="603"/>
        <v>浅蓝色</v>
      </c>
    </row>
    <row r="9638" spans="1:9">
      <c r="A9638" s="6">
        <v>9637</v>
      </c>
      <c r="B9638" s="47" t="str">
        <f t="shared" si="600"/>
        <v>000025A5</v>
      </c>
      <c r="C9638" s="50" t="str">
        <f>IFERROR(VLOOKUP(B9638,总表!A:B,2,0),"-")</f>
        <v>连衣套装</v>
      </c>
      <c r="D9638" s="51" t="str">
        <f t="shared" si="601"/>
        <v>连衣套装</v>
      </c>
      <c r="E9638" s="51" t="str">
        <f>IFERROR(VLOOKUP(B9638,总表!A:D,3,0),"-")</f>
        <v>绵羊装</v>
      </c>
      <c r="F9638" s="51" t="str">
        <f t="shared" si="602"/>
        <v>绵羊装</v>
      </c>
      <c r="H9638" s="6" t="str">
        <f>IF(IFERROR(VLOOKUP(B9638,总表!A:D,4,0),"露易")=0," ",IFERROR(VLOOKUP(B9638,总表!A:D,4,0),"-"))</f>
        <v>棕色</v>
      </c>
      <c r="I9638" s="6" t="str">
        <f t="shared" si="603"/>
        <v>棕色</v>
      </c>
    </row>
    <row r="9639" spans="1:9">
      <c r="A9639" s="6">
        <v>9638</v>
      </c>
      <c r="B9639" s="47" t="str">
        <f t="shared" si="600"/>
        <v>000025A6</v>
      </c>
      <c r="C9639" s="50" t="str">
        <f>IFERROR(VLOOKUP(B9639,总表!A:B,2,0),"-")</f>
        <v>连衣套装</v>
      </c>
      <c r="D9639" s="51" t="str">
        <f t="shared" si="601"/>
        <v>连衣套装</v>
      </c>
      <c r="E9639" s="6" t="str">
        <f>IFERROR(VLOOKUP(B9639,总表!A:D,3,0),"-")</f>
        <v>毛虫装</v>
      </c>
      <c r="F9639" s="6" t="str">
        <f t="shared" si="602"/>
        <v>毛虫装</v>
      </c>
      <c r="H9639" s="6" t="str">
        <f>IF(IFERROR(VLOOKUP(B9639,总表!A:D,4,0),"露易")=0," ",IFERROR(VLOOKUP(B9639,总表!A:D,4,0),"-"))</f>
        <v>黄色</v>
      </c>
      <c r="I9639" s="6" t="str">
        <f t="shared" si="603"/>
        <v>黄色</v>
      </c>
    </row>
    <row r="9640" spans="1:9">
      <c r="A9640" s="6">
        <v>9639</v>
      </c>
      <c r="B9640" s="47" t="str">
        <f t="shared" si="600"/>
        <v>000025A7</v>
      </c>
      <c r="C9640" s="50" t="str">
        <f>IFERROR(VLOOKUP(B9640,总表!A:B,2,0),"-")</f>
        <v>连衣套装</v>
      </c>
      <c r="D9640" s="51" t="str">
        <f t="shared" si="601"/>
        <v>连衣套装</v>
      </c>
      <c r="E9640" s="6" t="str">
        <f>IFERROR(VLOOKUP(B9640,总表!A:D,3,0),"-")</f>
        <v>毛虫装</v>
      </c>
      <c r="F9640" s="6" t="str">
        <f t="shared" si="602"/>
        <v>毛虫装</v>
      </c>
      <c r="H9640" s="6" t="str">
        <f>IF(IFERROR(VLOOKUP(B9640,总表!A:D,4,0),"露易")=0," ",IFERROR(VLOOKUP(B9640,总表!A:D,4,0),"-"))</f>
        <v>彩虹色</v>
      </c>
      <c r="I9640" s="6" t="str">
        <f t="shared" si="603"/>
        <v>彩虹色</v>
      </c>
    </row>
    <row r="9641" spans="1:9">
      <c r="A9641" s="6">
        <v>9640</v>
      </c>
      <c r="B9641" s="47" t="str">
        <f t="shared" si="600"/>
        <v>000025A8</v>
      </c>
      <c r="C9641" s="50" t="str">
        <f>IFERROR(VLOOKUP(B9641,总表!A:B,2,0),"-")</f>
        <v>连衣套装</v>
      </c>
      <c r="D9641" s="51" t="str">
        <f t="shared" si="601"/>
        <v>连衣套装</v>
      </c>
      <c r="E9641" s="6" t="str">
        <f>IFERROR(VLOOKUP(B9641,总表!A:D,3,0),"-")</f>
        <v>小鸡装</v>
      </c>
      <c r="F9641" s="6" t="str">
        <f t="shared" si="602"/>
        <v>小鸡装</v>
      </c>
      <c r="H9641" s="51" t="str">
        <f>IF(IFERROR(VLOOKUP(B9641,总表!A:D,4,0),"露易")=0," ",IFERROR(VLOOKUP(B9641,总表!A:D,4,0),"-"))</f>
        <v>蓝色</v>
      </c>
      <c r="I9641" s="51" t="str">
        <f t="shared" si="603"/>
        <v>蓝色</v>
      </c>
    </row>
    <row r="9642" spans="1:9">
      <c r="A9642" s="6">
        <v>9641</v>
      </c>
      <c r="B9642" s="47" t="str">
        <f t="shared" si="600"/>
        <v>000025A9</v>
      </c>
      <c r="C9642" s="50" t="str">
        <f>IFERROR(VLOOKUP(B9642,总表!A:B,2,0),"-")</f>
        <v>连衣套装</v>
      </c>
      <c r="D9642" s="51" t="str">
        <f t="shared" si="601"/>
        <v>连衣套装</v>
      </c>
      <c r="E9642" s="6" t="str">
        <f>IFERROR(VLOOKUP(B9642,总表!A:D,3,0),"-")</f>
        <v>小鸡装</v>
      </c>
      <c r="F9642" s="6" t="str">
        <f t="shared" si="602"/>
        <v>小鸡装</v>
      </c>
      <c r="H9642" s="6" t="str">
        <f>IF(IFERROR(VLOOKUP(B9642,总表!A:D,4,0),"露易")=0," ",IFERROR(VLOOKUP(B9642,总表!A:D,4,0),"-"))</f>
        <v>米色</v>
      </c>
      <c r="I9642" s="6" t="str">
        <f t="shared" si="603"/>
        <v>米色</v>
      </c>
    </row>
    <row r="9643" spans="1:9">
      <c r="A9643" s="6">
        <v>9642</v>
      </c>
      <c r="B9643" s="47" t="str">
        <f t="shared" si="600"/>
        <v>000025AA</v>
      </c>
      <c r="C9643" s="50" t="str">
        <f>IFERROR(VLOOKUP(B9643,总表!A:B,2,0),"-")</f>
        <v>摆设类</v>
      </c>
      <c r="D9643" s="51" t="str">
        <f t="shared" si="601"/>
        <v>摆设类</v>
      </c>
      <c r="E9643" s="51" t="str">
        <f>IFERROR(VLOOKUP(B9643,总表!A:D,3,0),"-")</f>
        <v>铸铁衣柜</v>
      </c>
      <c r="F9643" s="51" t="str">
        <f t="shared" si="602"/>
        <v>铸铁衣柜</v>
      </c>
      <c r="H9643" s="6" t="str">
        <f>IF(IFERROR(VLOOKUP(B9643,总表!A:D,4,0),"露易")=0," ",IFERROR(VLOOKUP(B9643,总表!A:D,4,0),"-"))</f>
        <v> </v>
      </c>
      <c r="I9643" s="6" t="str">
        <f t="shared" si="603"/>
        <v> </v>
      </c>
    </row>
    <row r="9644" spans="1:9">
      <c r="A9644" s="6">
        <v>9643</v>
      </c>
      <c r="B9644" s="47" t="str">
        <f t="shared" si="600"/>
        <v>000025AB</v>
      </c>
      <c r="C9644" s="47" t="str">
        <f>IFERROR(VLOOKUP(B9644,总表!A:B,2,0),"-")</f>
        <v>袜子</v>
      </c>
      <c r="D9644" s="6" t="str">
        <f t="shared" si="601"/>
        <v>袜子</v>
      </c>
      <c r="E9644" s="51" t="str">
        <f>IFERROR(VLOOKUP(B9644,总表!A:D,3,0),"-")</f>
        <v>鲜艳袜子</v>
      </c>
      <c r="F9644" s="51" t="str">
        <f t="shared" si="602"/>
        <v>鲜艳袜子</v>
      </c>
      <c r="H9644" s="51" t="str">
        <f>IF(IFERROR(VLOOKUP(B9644,总表!A:D,4,0),"露易")=0," ",IFERROR(VLOOKUP(B9644,总表!A:D,4,0),"-"))</f>
        <v>红色</v>
      </c>
      <c r="I9644" s="51" t="str">
        <f t="shared" si="603"/>
        <v>红色</v>
      </c>
    </row>
    <row r="9645" spans="1:9">
      <c r="A9645" s="6">
        <v>9644</v>
      </c>
      <c r="B9645" s="47" t="str">
        <f t="shared" si="600"/>
        <v>000025AC</v>
      </c>
      <c r="C9645" s="47" t="str">
        <f>IFERROR(VLOOKUP(B9645,总表!A:B,2,0),"-")</f>
        <v>袜子</v>
      </c>
      <c r="D9645" s="6" t="str">
        <f t="shared" si="601"/>
        <v>袜子</v>
      </c>
      <c r="E9645" s="6" t="str">
        <f>IFERROR(VLOOKUP(B9645,总表!A:D,3,0),"-")</f>
        <v>同色系袜子</v>
      </c>
      <c r="F9645" s="6" t="str">
        <f t="shared" si="602"/>
        <v>同色系袜子</v>
      </c>
      <c r="H9645" s="51" t="str">
        <f>IF(IFERROR(VLOOKUP(B9645,总表!A:D,4,0),"露易")=0," ",IFERROR(VLOOKUP(B9645,总表!A:D,4,0),"-"))</f>
        <v>绿色</v>
      </c>
      <c r="I9645" s="51" t="str">
        <f t="shared" si="603"/>
        <v>绿色</v>
      </c>
    </row>
    <row r="9646" spans="1:9">
      <c r="A9646" s="6">
        <v>9645</v>
      </c>
      <c r="B9646" s="47" t="str">
        <f t="shared" si="600"/>
        <v>000025AD</v>
      </c>
      <c r="C9646" s="47" t="str">
        <f>IFERROR(VLOOKUP(B9646,总表!A:B,2,0),"-")</f>
        <v>袜子</v>
      </c>
      <c r="D9646" s="6" t="str">
        <f t="shared" si="601"/>
        <v>袜子</v>
      </c>
      <c r="E9646" s="6" t="str">
        <f>IFERROR(VLOOKUP(B9646,总表!A:D,3,0),"-")</f>
        <v>通勤袜子</v>
      </c>
      <c r="F9646" s="6" t="str">
        <f t="shared" si="602"/>
        <v>通勤袜子</v>
      </c>
      <c r="H9646" s="6" t="str">
        <f>IF(IFERROR(VLOOKUP(B9646,总表!A:D,4,0),"露易")=0," ",IFERROR(VLOOKUP(B9646,总表!A:D,4,0),"-"))</f>
        <v>棕色</v>
      </c>
      <c r="I9646" s="6" t="str">
        <f t="shared" si="603"/>
        <v>棕色</v>
      </c>
    </row>
    <row r="9647" spans="1:9">
      <c r="A9647" s="6">
        <v>9646</v>
      </c>
      <c r="B9647" s="47" t="str">
        <f t="shared" si="600"/>
        <v>000025AE</v>
      </c>
      <c r="C9647" s="47" t="str">
        <f>IFERROR(VLOOKUP(B9647,总表!A:B,2,0),"-")</f>
        <v>-</v>
      </c>
      <c r="D9647" s="6" t="str">
        <f t="shared" si="601"/>
        <v>-</v>
      </c>
      <c r="E9647" s="6" t="str">
        <f>IFERROR(VLOOKUP(B9647,总表!A:D,3,0),"-")</f>
        <v>-</v>
      </c>
      <c r="F9647" s="6" t="str">
        <f t="shared" si="602"/>
        <v>-</v>
      </c>
      <c r="H9647" s="6" t="str">
        <f>IF(IFERROR(VLOOKUP(B9647,总表!A:D,4,0),"露易")=0," ",IFERROR(VLOOKUP(B9647,总表!A:D,4,0),"-"))</f>
        <v>-</v>
      </c>
      <c r="I9647" s="6" t="str">
        <f t="shared" si="603"/>
        <v>-</v>
      </c>
    </row>
    <row r="9648" spans="1:9">
      <c r="A9648" s="6">
        <v>9647</v>
      </c>
      <c r="B9648" s="47" t="str">
        <f t="shared" si="600"/>
        <v>000025AF</v>
      </c>
      <c r="C9648" s="47" t="str">
        <f>IFERROR(VLOOKUP(B9648,总表!A:B,2,0),"-")</f>
        <v>-</v>
      </c>
      <c r="D9648" s="6" t="str">
        <f t="shared" si="601"/>
        <v>-</v>
      </c>
      <c r="E9648" s="6" t="str">
        <f>IFERROR(VLOOKUP(B9648,总表!A:D,3,0),"-")</f>
        <v>-</v>
      </c>
      <c r="F9648" s="6" t="str">
        <f t="shared" si="602"/>
        <v>-</v>
      </c>
      <c r="H9648" s="6" t="str">
        <f>IF(IFERROR(VLOOKUP(B9648,总表!A:D,4,0),"露易")=0," ",IFERROR(VLOOKUP(B9648,总表!A:D,4,0),"-"))</f>
        <v>-</v>
      </c>
      <c r="I9648" s="6" t="str">
        <f t="shared" si="603"/>
        <v>-</v>
      </c>
    </row>
    <row r="9649" spans="1:9">
      <c r="A9649" s="6">
        <v>9648</v>
      </c>
      <c r="B9649" s="47" t="str">
        <f t="shared" si="600"/>
        <v>000025B0</v>
      </c>
      <c r="C9649" s="47" t="str">
        <f>IFERROR(VLOOKUP(B9649,总表!A:B,2,0),"-")</f>
        <v>-</v>
      </c>
      <c r="D9649" s="6" t="str">
        <f t="shared" si="601"/>
        <v>-</v>
      </c>
      <c r="E9649" s="6" t="str">
        <f>IFERROR(VLOOKUP(B9649,总表!A:D,3,0),"-")</f>
        <v>-</v>
      </c>
      <c r="F9649" s="6" t="str">
        <f t="shared" si="602"/>
        <v>-</v>
      </c>
      <c r="H9649" s="6" t="str">
        <f>IF(IFERROR(VLOOKUP(B9649,总表!A:D,4,0),"露易")=0," ",IFERROR(VLOOKUP(B9649,总表!A:D,4,0),"-"))</f>
        <v>-</v>
      </c>
      <c r="I9649" s="6" t="str">
        <f t="shared" si="603"/>
        <v>-</v>
      </c>
    </row>
    <row r="9650" spans="1:9">
      <c r="A9650" s="6">
        <v>9649</v>
      </c>
      <c r="B9650" s="47" t="str">
        <f t="shared" si="600"/>
        <v>000025B1</v>
      </c>
      <c r="C9650" s="47" t="str">
        <f>IFERROR(VLOOKUP(B9650,总表!A:B,2,0),"-")</f>
        <v>-</v>
      </c>
      <c r="D9650" s="6" t="str">
        <f t="shared" si="601"/>
        <v>-</v>
      </c>
      <c r="E9650" s="6" t="str">
        <f>IFERROR(VLOOKUP(B9650,总表!A:D,3,0),"-")</f>
        <v>-</v>
      </c>
      <c r="F9650" s="6" t="str">
        <f t="shared" si="602"/>
        <v>-</v>
      </c>
      <c r="H9650" s="6" t="str">
        <f>IF(IFERROR(VLOOKUP(B9650,总表!A:D,4,0),"露易")=0," ",IFERROR(VLOOKUP(B9650,总表!A:D,4,0),"-"))</f>
        <v>-</v>
      </c>
      <c r="I9650" s="6" t="str">
        <f t="shared" si="603"/>
        <v>-</v>
      </c>
    </row>
    <row r="9651" spans="1:9">
      <c r="A9651" s="6">
        <v>9650</v>
      </c>
      <c r="B9651" s="47" t="str">
        <f t="shared" si="600"/>
        <v>000025B2</v>
      </c>
      <c r="C9651" s="47" t="str">
        <f>IFERROR(VLOOKUP(B9651,总表!A:B,2,0),"-")</f>
        <v>-</v>
      </c>
      <c r="D9651" s="6" t="str">
        <f t="shared" si="601"/>
        <v>-</v>
      </c>
      <c r="E9651" s="6" t="str">
        <f>IFERROR(VLOOKUP(B9651,总表!A:D,3,0),"-")</f>
        <v>-</v>
      </c>
      <c r="F9651" s="6" t="str">
        <f t="shared" si="602"/>
        <v>-</v>
      </c>
      <c r="H9651" s="6" t="str">
        <f>IF(IFERROR(VLOOKUP(B9651,总表!A:D,4,0),"露易")=0," ",IFERROR(VLOOKUP(B9651,总表!A:D,4,0),"-"))</f>
        <v>-</v>
      </c>
      <c r="I9651" s="6" t="str">
        <f t="shared" si="603"/>
        <v>-</v>
      </c>
    </row>
    <row r="9652" spans="1:9">
      <c r="A9652" s="6">
        <v>9651</v>
      </c>
      <c r="B9652" s="47" t="str">
        <f t="shared" si="600"/>
        <v>000025B3</v>
      </c>
      <c r="C9652" s="47" t="str">
        <f>IFERROR(VLOOKUP(B9652,总表!A:B,2,0),"-")</f>
        <v>-</v>
      </c>
      <c r="D9652" s="6" t="str">
        <f t="shared" si="601"/>
        <v>-</v>
      </c>
      <c r="E9652" s="6" t="str">
        <f>IFERROR(VLOOKUP(B9652,总表!A:D,3,0),"-")</f>
        <v>-</v>
      </c>
      <c r="F9652" s="6" t="str">
        <f t="shared" si="602"/>
        <v>-</v>
      </c>
      <c r="H9652" s="6" t="str">
        <f>IF(IFERROR(VLOOKUP(B9652,总表!A:D,4,0),"露易")=0," ",IFERROR(VLOOKUP(B9652,总表!A:D,4,0),"-"))</f>
        <v>-</v>
      </c>
      <c r="I9652" s="6" t="str">
        <f t="shared" si="603"/>
        <v>-</v>
      </c>
    </row>
    <row r="9653" spans="1:9">
      <c r="A9653" s="6">
        <v>9652</v>
      </c>
      <c r="B9653" s="47" t="str">
        <f t="shared" si="600"/>
        <v>000025B4</v>
      </c>
      <c r="C9653" s="47" t="str">
        <f>IFERROR(VLOOKUP(B9653,总表!A:B,2,0),"-")</f>
        <v>-</v>
      </c>
      <c r="D9653" s="6" t="str">
        <f t="shared" si="601"/>
        <v>-</v>
      </c>
      <c r="E9653" s="6" t="str">
        <f>IFERROR(VLOOKUP(B9653,总表!A:D,3,0),"-")</f>
        <v>-</v>
      </c>
      <c r="F9653" s="6" t="str">
        <f t="shared" si="602"/>
        <v>-</v>
      </c>
      <c r="H9653" s="6" t="str">
        <f>IF(IFERROR(VLOOKUP(B9653,总表!A:D,4,0),"露易")=0," ",IFERROR(VLOOKUP(B9653,总表!A:D,4,0),"-"))</f>
        <v>-</v>
      </c>
      <c r="I9653" s="6" t="str">
        <f t="shared" si="603"/>
        <v>-</v>
      </c>
    </row>
    <row r="9654" spans="1:9">
      <c r="A9654" s="6">
        <v>9653</v>
      </c>
      <c r="B9654" s="47" t="str">
        <f t="shared" si="600"/>
        <v>000025B5</v>
      </c>
      <c r="C9654" s="47" t="str">
        <f>IFERROR(VLOOKUP(B9654,总表!A:B,2,0),"-")</f>
        <v>-</v>
      </c>
      <c r="D9654" s="6" t="str">
        <f t="shared" si="601"/>
        <v>-</v>
      </c>
      <c r="E9654" s="6" t="str">
        <f>IFERROR(VLOOKUP(B9654,总表!A:D,3,0),"-")</f>
        <v>-</v>
      </c>
      <c r="F9654" s="6" t="str">
        <f t="shared" si="602"/>
        <v>-</v>
      </c>
      <c r="H9654" s="6" t="str">
        <f>IF(IFERROR(VLOOKUP(B9654,总表!A:D,4,0),"露易")=0," ",IFERROR(VLOOKUP(B9654,总表!A:D,4,0),"-"))</f>
        <v>-</v>
      </c>
      <c r="I9654" s="6" t="str">
        <f t="shared" si="603"/>
        <v>-</v>
      </c>
    </row>
    <row r="9655" spans="1:9">
      <c r="A9655" s="6">
        <v>9654</v>
      </c>
      <c r="B9655" s="47" t="str">
        <f t="shared" si="600"/>
        <v>000025B6</v>
      </c>
      <c r="C9655" s="50" t="str">
        <f>IFERROR(VLOOKUP(B9655,总表!A:B,2,0),"-")</f>
        <v>脸部装饰</v>
      </c>
      <c r="D9655" s="51" t="str">
        <f t="shared" si="601"/>
        <v>脸部装饰</v>
      </c>
      <c r="E9655" s="6" t="str">
        <f>IFERROR(VLOOKUP(B9655,总表!A:D,3,0),"-")</f>
        <v>Nook Inc.眼罩</v>
      </c>
      <c r="F9655" s="6" t="str">
        <f t="shared" si="602"/>
        <v>Nook Inc.眼罩</v>
      </c>
      <c r="H9655" s="51" t="str">
        <f>IF(IFERROR(VLOOKUP(B9655,总表!A:D,4,0),"露易")=0," ",IFERROR(VLOOKUP(B9655,总表!A:D,4,0),"-"))</f>
        <v>绿色</v>
      </c>
      <c r="I9655" s="51" t="str">
        <f t="shared" si="603"/>
        <v>绿色</v>
      </c>
    </row>
    <row r="9656" spans="1:9">
      <c r="A9656" s="6">
        <v>9655</v>
      </c>
      <c r="B9656" s="47" t="str">
        <f t="shared" si="600"/>
        <v>000025B7</v>
      </c>
      <c r="C9656" s="47" t="str">
        <f>IFERROR(VLOOKUP(B9656,总表!A:B,2,0),"-")</f>
        <v>袜子</v>
      </c>
      <c r="D9656" s="6" t="str">
        <f t="shared" si="601"/>
        <v>袜子</v>
      </c>
      <c r="E9656" s="51" t="str">
        <f>IFERROR(VLOOKUP(B9656,总表!A:D,3,0),"-")</f>
        <v>丝袜</v>
      </c>
      <c r="F9656" s="51" t="str">
        <f t="shared" si="602"/>
        <v>丝袜</v>
      </c>
      <c r="H9656" s="6" t="str">
        <f>IF(IFERROR(VLOOKUP(B9656,总表!A:D,4,0),"露易")=0," ",IFERROR(VLOOKUP(B9656,总表!A:D,4,0),"-"))</f>
        <v>灰色</v>
      </c>
      <c r="I9656" s="6" t="str">
        <f t="shared" si="603"/>
        <v>灰色</v>
      </c>
    </row>
    <row r="9657" spans="1:9">
      <c r="A9657" s="6">
        <v>9656</v>
      </c>
      <c r="B9657" s="47" t="str">
        <f t="shared" si="600"/>
        <v>000025B8</v>
      </c>
      <c r="C9657" s="47" t="str">
        <f>IFERROR(VLOOKUP(B9657,总表!A:B,2,0),"-")</f>
        <v>袜子</v>
      </c>
      <c r="D9657" s="6" t="str">
        <f t="shared" si="601"/>
        <v>袜子</v>
      </c>
      <c r="E9657" s="51" t="str">
        <f>IFERROR(VLOOKUP(B9657,总表!A:D,3,0),"-")</f>
        <v>丝袜</v>
      </c>
      <c r="F9657" s="51" t="str">
        <f t="shared" si="602"/>
        <v>丝袜</v>
      </c>
      <c r="H9657" s="6" t="str">
        <f>IF(IFERROR(VLOOKUP(B9657,总表!A:D,4,0),"露易")=0," ",IFERROR(VLOOKUP(B9657,总表!A:D,4,0),"-"))</f>
        <v>白色</v>
      </c>
      <c r="I9657" s="6" t="str">
        <f t="shared" si="603"/>
        <v>白色</v>
      </c>
    </row>
    <row r="9658" spans="1:9">
      <c r="A9658" s="6">
        <v>9657</v>
      </c>
      <c r="B9658" s="47" t="str">
        <f t="shared" si="600"/>
        <v>000025B9</v>
      </c>
      <c r="C9658" s="47" t="str">
        <f>IFERROR(VLOOKUP(B9658,总表!A:B,2,0),"-")</f>
        <v>袜子</v>
      </c>
      <c r="D9658" s="6" t="str">
        <f t="shared" si="601"/>
        <v>袜子</v>
      </c>
      <c r="E9658" s="51" t="str">
        <f>IFERROR(VLOOKUP(B9658,总表!A:D,3,0),"-")</f>
        <v>丝袜</v>
      </c>
      <c r="F9658" s="51" t="str">
        <f t="shared" si="602"/>
        <v>丝袜</v>
      </c>
      <c r="H9658" s="6" t="str">
        <f>IF(IFERROR(VLOOKUP(B9658,总表!A:D,4,0),"露易")=0," ",IFERROR(VLOOKUP(B9658,总表!A:D,4,0),"-"))</f>
        <v>棕色</v>
      </c>
      <c r="I9658" s="6" t="str">
        <f t="shared" si="603"/>
        <v>棕色</v>
      </c>
    </row>
    <row r="9659" spans="1:9">
      <c r="A9659" s="6">
        <v>9658</v>
      </c>
      <c r="B9659" s="47" t="str">
        <f t="shared" si="600"/>
        <v>000025BA</v>
      </c>
      <c r="C9659" s="47" t="str">
        <f>IFERROR(VLOOKUP(B9659,总表!A:B,2,0),"-")</f>
        <v>袜子</v>
      </c>
      <c r="D9659" s="6" t="str">
        <f t="shared" si="601"/>
        <v>袜子</v>
      </c>
      <c r="E9659" s="51" t="str">
        <f>IFERROR(VLOOKUP(B9659,总表!A:D,3,0),"-")</f>
        <v>丝袜</v>
      </c>
      <c r="F9659" s="51" t="str">
        <f t="shared" si="602"/>
        <v>丝袜</v>
      </c>
      <c r="H9659" s="6" t="str">
        <f>IF(IFERROR(VLOOKUP(B9659,总表!A:D,4,0),"露易")=0," ",IFERROR(VLOOKUP(B9659,总表!A:D,4,0),"-"))</f>
        <v>米色</v>
      </c>
      <c r="I9659" s="6" t="str">
        <f t="shared" si="603"/>
        <v>米色</v>
      </c>
    </row>
    <row r="9660" spans="1:9">
      <c r="A9660" s="6">
        <v>9659</v>
      </c>
      <c r="B9660" s="47" t="str">
        <f t="shared" si="600"/>
        <v>000025BB</v>
      </c>
      <c r="C9660" s="47" t="str">
        <f>IFERROR(VLOOKUP(B9660,总表!A:B,2,0),"-")</f>
        <v>袜子</v>
      </c>
      <c r="D9660" s="6" t="str">
        <f t="shared" si="601"/>
        <v>袜子</v>
      </c>
      <c r="E9660" s="6" t="str">
        <f>IFERROR(VLOOKUP(B9660,总表!A:D,3,0),"-")</f>
        <v>网袜</v>
      </c>
      <c r="F9660" s="6" t="str">
        <f t="shared" si="602"/>
        <v>网袜</v>
      </c>
      <c r="H9660" s="6" t="str">
        <f>IF(IFERROR(VLOOKUP(B9660,总表!A:D,4,0),"露易")=0," ",IFERROR(VLOOKUP(B9660,总表!A:D,4,0),"-"))</f>
        <v>白色</v>
      </c>
      <c r="I9660" s="6" t="str">
        <f t="shared" si="603"/>
        <v>白色</v>
      </c>
    </row>
    <row r="9661" spans="1:9">
      <c r="A9661" s="6">
        <v>9660</v>
      </c>
      <c r="B9661" s="47" t="str">
        <f t="shared" si="600"/>
        <v>000025BC</v>
      </c>
      <c r="C9661" s="47" t="str">
        <f>IFERROR(VLOOKUP(B9661,总表!A:B,2,0),"-")</f>
        <v>袜子</v>
      </c>
      <c r="D9661" s="6" t="str">
        <f t="shared" si="601"/>
        <v>袜子</v>
      </c>
      <c r="E9661" s="6" t="str">
        <f>IFERROR(VLOOKUP(B9661,总表!A:D,3,0),"-")</f>
        <v>网袜</v>
      </c>
      <c r="F9661" s="6" t="str">
        <f t="shared" si="602"/>
        <v>网袜</v>
      </c>
      <c r="H9661" s="51" t="str">
        <f>IF(IFERROR(VLOOKUP(B9661,总表!A:D,4,0),"露易")=0," ",IFERROR(VLOOKUP(B9661,总表!A:D,4,0),"-"))</f>
        <v>红色</v>
      </c>
      <c r="I9661" s="51" t="str">
        <f t="shared" si="603"/>
        <v>红色</v>
      </c>
    </row>
    <row r="9662" spans="1:9">
      <c r="A9662" s="6">
        <v>9661</v>
      </c>
      <c r="B9662" s="47" t="str">
        <f t="shared" si="600"/>
        <v>000025BD</v>
      </c>
      <c r="C9662" s="47" t="str">
        <f>IFERROR(VLOOKUP(B9662,总表!A:B,2,0),"-")</f>
        <v>袜子</v>
      </c>
      <c r="D9662" s="6" t="str">
        <f t="shared" si="601"/>
        <v>袜子</v>
      </c>
      <c r="E9662" s="6" t="str">
        <f>IFERROR(VLOOKUP(B9662,总表!A:D,3,0),"-")</f>
        <v>吊带袜</v>
      </c>
      <c r="F9662" s="6" t="str">
        <f t="shared" si="602"/>
        <v>吊带袜</v>
      </c>
      <c r="H9662" s="6" t="str">
        <f>IF(IFERROR(VLOOKUP(B9662,总表!A:D,4,0),"露易")=0," ",IFERROR(VLOOKUP(B9662,总表!A:D,4,0),"-"))</f>
        <v>白色</v>
      </c>
      <c r="I9662" s="6" t="str">
        <f t="shared" si="603"/>
        <v>白色</v>
      </c>
    </row>
    <row r="9663" spans="1:9">
      <c r="A9663" s="6">
        <v>9662</v>
      </c>
      <c r="B9663" s="47" t="str">
        <f t="shared" si="600"/>
        <v>000025BE</v>
      </c>
      <c r="C9663" s="47" t="str">
        <f>IFERROR(VLOOKUP(B9663,总表!A:B,2,0),"-")</f>
        <v>袜子</v>
      </c>
      <c r="D9663" s="6" t="str">
        <f t="shared" si="601"/>
        <v>袜子</v>
      </c>
      <c r="E9663" s="6" t="str">
        <f>IFERROR(VLOOKUP(B9663,总表!A:D,3,0),"-")</f>
        <v>吊带袜</v>
      </c>
      <c r="F9663" s="6" t="str">
        <f t="shared" si="602"/>
        <v>吊带袜</v>
      </c>
      <c r="H9663" s="6" t="str">
        <f>IF(IFERROR(VLOOKUP(B9663,总表!A:D,4,0),"露易")=0," ",IFERROR(VLOOKUP(B9663,总表!A:D,4,0),"-"))</f>
        <v>紫色</v>
      </c>
      <c r="I9663" s="6" t="str">
        <f t="shared" si="603"/>
        <v>紫色</v>
      </c>
    </row>
    <row r="9664" spans="1:9">
      <c r="A9664" s="6">
        <v>9663</v>
      </c>
      <c r="B9664" s="47" t="str">
        <f t="shared" si="600"/>
        <v>000025BF</v>
      </c>
      <c r="C9664" s="47" t="str">
        <f>IFERROR(VLOOKUP(B9664,总表!A:B,2,0),"-")</f>
        <v>袜子</v>
      </c>
      <c r="D9664" s="6" t="str">
        <f t="shared" si="601"/>
        <v>袜子</v>
      </c>
      <c r="E9664" s="6" t="str">
        <f>IFERROR(VLOOKUP(B9664,总表!A:D,3,0),"-")</f>
        <v>吊带袜</v>
      </c>
      <c r="F9664" s="6" t="str">
        <f t="shared" si="602"/>
        <v>吊带袜</v>
      </c>
      <c r="H9664" s="51" t="str">
        <f>IF(IFERROR(VLOOKUP(B9664,总表!A:D,4,0),"露易")=0," ",IFERROR(VLOOKUP(B9664,总表!A:D,4,0),"-"))</f>
        <v>红色</v>
      </c>
      <c r="I9664" s="51" t="str">
        <f t="shared" si="603"/>
        <v>红色</v>
      </c>
    </row>
    <row r="9665" spans="1:9">
      <c r="A9665" s="6">
        <v>9664</v>
      </c>
      <c r="B9665" s="47" t="str">
        <f t="shared" si="600"/>
        <v>000025C0</v>
      </c>
      <c r="C9665" s="47" t="str">
        <f>IFERROR(VLOOKUP(B9665,总表!A:B,2,0),"-")</f>
        <v>袜子</v>
      </c>
      <c r="D9665" s="6" t="str">
        <f t="shared" si="601"/>
        <v>袜子</v>
      </c>
      <c r="E9665" s="6" t="str">
        <f>IFERROR(VLOOKUP(B9665,总表!A:D,3,0),"-")</f>
        <v>破洞裤袜</v>
      </c>
      <c r="F9665" s="6" t="str">
        <f t="shared" si="602"/>
        <v>破洞裤袜</v>
      </c>
      <c r="H9665" s="6" t="str">
        <f>IF(IFERROR(VLOOKUP(B9665,总表!A:D,4,0),"露易")=0," ",IFERROR(VLOOKUP(B9665,总表!A:D,4,0),"-"))</f>
        <v>粉红</v>
      </c>
      <c r="I9665" s="6" t="str">
        <f t="shared" si="603"/>
        <v>粉红</v>
      </c>
    </row>
    <row r="9666" spans="1:9">
      <c r="A9666" s="6">
        <v>9665</v>
      </c>
      <c r="B9666" s="47" t="str">
        <f t="shared" ref="B9666:B9729" si="604">DEC2HEX(ROW(A9665),8)</f>
        <v>000025C1</v>
      </c>
      <c r="C9666" s="47" t="str">
        <f>IFERROR(VLOOKUP(B9666,总表!A:B,2,0),"-")</f>
        <v>袜子</v>
      </c>
      <c r="D9666" s="6" t="str">
        <f t="shared" ref="D9666:D9729" si="605">C9666</f>
        <v>袜子</v>
      </c>
      <c r="E9666" s="6" t="str">
        <f>IFERROR(VLOOKUP(B9666,总表!A:D,3,0),"-")</f>
        <v>破洞裤袜</v>
      </c>
      <c r="F9666" s="6" t="str">
        <f t="shared" ref="F9666:F9729" si="606">E9666</f>
        <v>破洞裤袜</v>
      </c>
      <c r="H9666" s="6" t="str">
        <f>IF(IFERROR(VLOOKUP(B9666,总表!A:D,4,0),"露易")=0," ",IFERROR(VLOOKUP(B9666,总表!A:D,4,0),"-"))</f>
        <v>浅蓝色</v>
      </c>
      <c r="I9666" s="6" t="str">
        <f t="shared" ref="I9666:I9729" si="607">H9666</f>
        <v>浅蓝色</v>
      </c>
    </row>
    <row r="9667" spans="1:9">
      <c r="A9667" s="6">
        <v>9666</v>
      </c>
      <c r="B9667" s="47" t="str">
        <f t="shared" si="604"/>
        <v>000025C2</v>
      </c>
      <c r="C9667" s="47" t="str">
        <f>IFERROR(VLOOKUP(B9667,总表!A:B,2,0),"-")</f>
        <v>袜子</v>
      </c>
      <c r="D9667" s="6" t="str">
        <f t="shared" si="605"/>
        <v>袜子</v>
      </c>
      <c r="E9667" s="6" t="str">
        <f>IFERROR(VLOOKUP(B9667,总表!A:D,3,0),"-")</f>
        <v>破洞裤袜</v>
      </c>
      <c r="F9667" s="6" t="str">
        <f t="shared" si="606"/>
        <v>破洞裤袜</v>
      </c>
      <c r="H9667" s="51" t="str">
        <f>IF(IFERROR(VLOOKUP(B9667,总表!A:D,4,0),"露易")=0," ",IFERROR(VLOOKUP(B9667,总表!A:D,4,0),"-"))</f>
        <v>红色</v>
      </c>
      <c r="I9667" s="51" t="str">
        <f t="shared" si="607"/>
        <v>红色</v>
      </c>
    </row>
    <row r="9668" spans="1:9">
      <c r="A9668" s="6">
        <v>9667</v>
      </c>
      <c r="B9668" s="47" t="str">
        <f t="shared" si="604"/>
        <v>000025C3</v>
      </c>
      <c r="C9668" s="47" t="str">
        <f>IFERROR(VLOOKUP(B9668,总表!A:B,2,0),"-")</f>
        <v>袜子</v>
      </c>
      <c r="D9668" s="6" t="str">
        <f t="shared" si="605"/>
        <v>袜子</v>
      </c>
      <c r="E9668" s="6" t="str">
        <f>IFERROR(VLOOKUP(B9668,总表!A:D,3,0),"-")</f>
        <v>破洞裤袜</v>
      </c>
      <c r="F9668" s="6" t="str">
        <f t="shared" si="606"/>
        <v>破洞裤袜</v>
      </c>
      <c r="H9668" s="6" t="str">
        <f>IF(IFERROR(VLOOKUP(B9668,总表!A:D,4,0),"露易")=0," ",IFERROR(VLOOKUP(B9668,总表!A:D,4,0),"-"))</f>
        <v>紫色</v>
      </c>
      <c r="I9668" s="6" t="str">
        <f t="shared" si="607"/>
        <v>紫色</v>
      </c>
    </row>
    <row r="9669" spans="1:9">
      <c r="A9669" s="6">
        <v>9668</v>
      </c>
      <c r="B9669" s="47" t="str">
        <f t="shared" si="604"/>
        <v>000025C4</v>
      </c>
      <c r="C9669" s="47" t="str">
        <f>IFERROR(VLOOKUP(B9669,总表!A:B,2,0),"-")</f>
        <v>袜子</v>
      </c>
      <c r="D9669" s="6" t="str">
        <f t="shared" si="605"/>
        <v>袜子</v>
      </c>
      <c r="E9669" s="6" t="str">
        <f>IFERROR(VLOOKUP(B9669,总表!A:D,3,0),"-")</f>
        <v>破洞裤袜</v>
      </c>
      <c r="F9669" s="6" t="str">
        <f t="shared" si="606"/>
        <v>破洞裤袜</v>
      </c>
      <c r="H9669" s="51" t="str">
        <f>IF(IFERROR(VLOOKUP(B9669,总表!A:D,4,0),"露易")=0," ",IFERROR(VLOOKUP(B9669,总表!A:D,4,0),"-"))</f>
        <v>绿色</v>
      </c>
      <c r="I9669" s="51" t="str">
        <f t="shared" si="607"/>
        <v>绿色</v>
      </c>
    </row>
    <row r="9670" spans="1:9">
      <c r="A9670" s="6">
        <v>9669</v>
      </c>
      <c r="B9670" s="47" t="str">
        <f t="shared" si="604"/>
        <v>000025C5</v>
      </c>
      <c r="C9670" s="47" t="str">
        <f>IFERROR(VLOOKUP(B9670,总表!A:B,2,0),"-")</f>
        <v>袜子</v>
      </c>
      <c r="D9670" s="6" t="str">
        <f t="shared" si="605"/>
        <v>袜子</v>
      </c>
      <c r="E9670" s="6" t="str">
        <f>IFERROR(VLOOKUP(B9670,总表!A:D,3,0),"-")</f>
        <v>破洞裤袜</v>
      </c>
      <c r="F9670" s="6" t="str">
        <f t="shared" si="606"/>
        <v>破洞裤袜</v>
      </c>
      <c r="H9670" s="51" t="str">
        <f>IF(IFERROR(VLOOKUP(B9670,总表!A:D,4,0),"露易")=0," ",IFERROR(VLOOKUP(B9670,总表!A:D,4,0),"-"))</f>
        <v>蓝色</v>
      </c>
      <c r="I9670" s="51" t="str">
        <f t="shared" si="607"/>
        <v>蓝色</v>
      </c>
    </row>
    <row r="9671" spans="1:9">
      <c r="A9671" s="6">
        <v>9670</v>
      </c>
      <c r="B9671" s="47" t="str">
        <f t="shared" si="604"/>
        <v>000025C6</v>
      </c>
      <c r="C9671" s="47" t="str">
        <f>IFERROR(VLOOKUP(B9671,总表!A:B,2,0),"-")</f>
        <v>袜子</v>
      </c>
      <c r="D9671" s="6" t="str">
        <f t="shared" si="605"/>
        <v>袜子</v>
      </c>
      <c r="E9671" s="6" t="str">
        <f>IFERROR(VLOOKUP(B9671,总表!A:D,3,0),"-")</f>
        <v>破洞裤袜</v>
      </c>
      <c r="F9671" s="6" t="str">
        <f t="shared" si="606"/>
        <v>破洞裤袜</v>
      </c>
      <c r="H9671" s="6" t="str">
        <f>IF(IFERROR(VLOOKUP(B9671,总表!A:D,4,0),"露易")=0," ",IFERROR(VLOOKUP(B9671,总表!A:D,4,0),"-"))</f>
        <v>黄色</v>
      </c>
      <c r="I9671" s="6" t="str">
        <f t="shared" si="607"/>
        <v>黄色</v>
      </c>
    </row>
    <row r="9672" spans="1:9">
      <c r="A9672" s="6">
        <v>9671</v>
      </c>
      <c r="B9672" s="47" t="str">
        <f t="shared" si="604"/>
        <v>000025C7</v>
      </c>
      <c r="C9672" s="47" t="str">
        <f>IFERROR(VLOOKUP(B9672,总表!A:B,2,0),"-")</f>
        <v>袜子</v>
      </c>
      <c r="D9672" s="6" t="str">
        <f t="shared" si="605"/>
        <v>袜子</v>
      </c>
      <c r="E9672" s="6" t="str">
        <f>IFERROR(VLOOKUP(B9672,总表!A:D,3,0),"-")</f>
        <v>蜘蛛裤袜</v>
      </c>
      <c r="F9672" s="6" t="str">
        <f t="shared" si="606"/>
        <v>蜘蛛裤袜</v>
      </c>
      <c r="H9672" s="6" t="str">
        <f>IF(IFERROR(VLOOKUP(B9672,总表!A:D,4,0),"露易")=0," ",IFERROR(VLOOKUP(B9672,总表!A:D,4,0),"-"))</f>
        <v>白色</v>
      </c>
      <c r="I9672" s="6" t="str">
        <f t="shared" si="607"/>
        <v>白色</v>
      </c>
    </row>
    <row r="9673" spans="1:9">
      <c r="A9673" s="6">
        <v>9672</v>
      </c>
      <c r="B9673" s="47" t="str">
        <f t="shared" si="604"/>
        <v>000025C8</v>
      </c>
      <c r="C9673" s="47" t="str">
        <f>IFERROR(VLOOKUP(B9673,总表!A:B,2,0),"-")</f>
        <v>袜子</v>
      </c>
      <c r="D9673" s="6" t="str">
        <f t="shared" si="605"/>
        <v>袜子</v>
      </c>
      <c r="E9673" s="6" t="str">
        <f>IFERROR(VLOOKUP(B9673,总表!A:D,3,0),"-")</f>
        <v>蜘蛛裤袜</v>
      </c>
      <c r="F9673" s="6" t="str">
        <f t="shared" si="606"/>
        <v>蜘蛛裤袜</v>
      </c>
      <c r="H9673" s="6" t="str">
        <f>IF(IFERROR(VLOOKUP(B9673,总表!A:D,4,0),"露易")=0," ",IFERROR(VLOOKUP(B9673,总表!A:D,4,0),"-"))</f>
        <v>橘色</v>
      </c>
      <c r="I9673" s="6" t="str">
        <f t="shared" si="607"/>
        <v>橘色</v>
      </c>
    </row>
    <row r="9674" spans="1:9">
      <c r="A9674" s="6">
        <v>9673</v>
      </c>
      <c r="B9674" s="47" t="str">
        <f t="shared" si="604"/>
        <v>000025C9</v>
      </c>
      <c r="C9674" s="47" t="str">
        <f>IFERROR(VLOOKUP(B9674,总表!A:B,2,0),"-")</f>
        <v>袜子</v>
      </c>
      <c r="D9674" s="6" t="str">
        <f t="shared" si="605"/>
        <v>袜子</v>
      </c>
      <c r="E9674" s="6" t="str">
        <f>IFERROR(VLOOKUP(B9674,总表!A:D,3,0),"-")</f>
        <v>蜘蛛裤袜</v>
      </c>
      <c r="F9674" s="6" t="str">
        <f t="shared" si="606"/>
        <v>蜘蛛裤袜</v>
      </c>
      <c r="H9674" s="6" t="str">
        <f>IF(IFERROR(VLOOKUP(B9674,总表!A:D,4,0),"露易")=0," ",IFERROR(VLOOKUP(B9674,总表!A:D,4,0),"-"))</f>
        <v>紫色</v>
      </c>
      <c r="I9674" s="6" t="str">
        <f t="shared" si="607"/>
        <v>紫色</v>
      </c>
    </row>
    <row r="9675" spans="1:9">
      <c r="A9675" s="6">
        <v>9674</v>
      </c>
      <c r="B9675" s="47" t="str">
        <f t="shared" si="604"/>
        <v>000025CA</v>
      </c>
      <c r="C9675" s="47" t="str">
        <f>IFERROR(VLOOKUP(B9675,总表!A:B,2,0),"-")</f>
        <v>袜子</v>
      </c>
      <c r="D9675" s="6" t="str">
        <f t="shared" si="605"/>
        <v>袜子</v>
      </c>
      <c r="E9675" s="6" t="str">
        <f>IFERROR(VLOOKUP(B9675,总表!A:D,3,0),"-")</f>
        <v>花纹丝袜</v>
      </c>
      <c r="F9675" s="6" t="str">
        <f t="shared" si="606"/>
        <v>花纹丝袜</v>
      </c>
      <c r="H9675" s="6" t="str">
        <f>IF(IFERROR(VLOOKUP(B9675,总表!A:D,4,0),"露易")=0," ",IFERROR(VLOOKUP(B9675,总表!A:D,4,0),"-"))</f>
        <v>白色</v>
      </c>
      <c r="I9675" s="6" t="str">
        <f t="shared" si="607"/>
        <v>白色</v>
      </c>
    </row>
    <row r="9676" spans="1:9">
      <c r="A9676" s="6">
        <v>9675</v>
      </c>
      <c r="B9676" s="47" t="str">
        <f t="shared" si="604"/>
        <v>000025CB</v>
      </c>
      <c r="C9676" s="47" t="str">
        <f>IFERROR(VLOOKUP(B9676,总表!A:B,2,0),"-")</f>
        <v>袜子</v>
      </c>
      <c r="D9676" s="6" t="str">
        <f t="shared" si="605"/>
        <v>袜子</v>
      </c>
      <c r="E9676" s="6" t="str">
        <f>IFERROR(VLOOKUP(B9676,总表!A:D,3,0),"-")</f>
        <v>同色系裤袜</v>
      </c>
      <c r="F9676" s="6" t="str">
        <f t="shared" si="606"/>
        <v>同色系裤袜</v>
      </c>
      <c r="H9676" s="6" t="str">
        <f>IF(IFERROR(VLOOKUP(B9676,总表!A:D,4,0),"露易")=0," ",IFERROR(VLOOKUP(B9676,总表!A:D,4,0),"-"))</f>
        <v>黄色</v>
      </c>
      <c r="I9676" s="6" t="str">
        <f t="shared" si="607"/>
        <v>黄色</v>
      </c>
    </row>
    <row r="9677" spans="1:9">
      <c r="A9677" s="6">
        <v>9676</v>
      </c>
      <c r="B9677" s="47" t="str">
        <f t="shared" si="604"/>
        <v>000025CC</v>
      </c>
      <c r="C9677" s="47" t="str">
        <f>IFERROR(VLOOKUP(B9677,总表!A:B,2,0),"-")</f>
        <v>袜子</v>
      </c>
      <c r="D9677" s="6" t="str">
        <f t="shared" si="605"/>
        <v>袜子</v>
      </c>
      <c r="E9677" s="6" t="str">
        <f>IFERROR(VLOOKUP(B9677,总表!A:D,3,0),"-")</f>
        <v>同色系裤袜</v>
      </c>
      <c r="F9677" s="6" t="str">
        <f t="shared" si="606"/>
        <v>同色系裤袜</v>
      </c>
      <c r="H9677" s="51" t="str">
        <f>IF(IFERROR(VLOOKUP(B9677,总表!A:D,4,0),"露易")=0," ",IFERROR(VLOOKUP(B9677,总表!A:D,4,0),"-"))</f>
        <v>绿色</v>
      </c>
      <c r="I9677" s="51" t="str">
        <f t="shared" si="607"/>
        <v>绿色</v>
      </c>
    </row>
    <row r="9678" spans="1:9">
      <c r="A9678" s="6">
        <v>9677</v>
      </c>
      <c r="B9678" s="47" t="str">
        <f t="shared" si="604"/>
        <v>000025CD</v>
      </c>
      <c r="C9678" s="47" t="str">
        <f>IFERROR(VLOOKUP(B9678,总表!A:B,2,0),"-")</f>
        <v>袜子</v>
      </c>
      <c r="D9678" s="6" t="str">
        <f t="shared" si="605"/>
        <v>袜子</v>
      </c>
      <c r="E9678" s="6" t="str">
        <f>IFERROR(VLOOKUP(B9678,总表!A:D,3,0),"-")</f>
        <v>同色系裤袜</v>
      </c>
      <c r="F9678" s="6" t="str">
        <f t="shared" si="606"/>
        <v>同色系裤袜</v>
      </c>
      <c r="H9678" s="6" t="str">
        <f>IF(IFERROR(VLOOKUP(B9678,总表!A:D,4,0),"露易")=0," ",IFERROR(VLOOKUP(B9678,总表!A:D,4,0),"-"))</f>
        <v>紫色</v>
      </c>
      <c r="I9678" s="6" t="str">
        <f t="shared" si="607"/>
        <v>紫色</v>
      </c>
    </row>
    <row r="9679" spans="1:9">
      <c r="A9679" s="6">
        <v>9678</v>
      </c>
      <c r="B9679" s="47" t="str">
        <f t="shared" si="604"/>
        <v>000025CE</v>
      </c>
      <c r="C9679" s="47" t="str">
        <f>IFERROR(VLOOKUP(B9679,总表!A:B,2,0),"-")</f>
        <v>袜子</v>
      </c>
      <c r="D9679" s="6" t="str">
        <f t="shared" si="605"/>
        <v>袜子</v>
      </c>
      <c r="E9679" s="6" t="str">
        <f>IFERROR(VLOOKUP(B9679,总表!A:D,3,0),"-")</f>
        <v>同色系裤袜</v>
      </c>
      <c r="F9679" s="6" t="str">
        <f t="shared" si="606"/>
        <v>同色系裤袜</v>
      </c>
      <c r="H9679" s="51" t="str">
        <f>IF(IFERROR(VLOOKUP(B9679,总表!A:D,4,0),"露易")=0," ",IFERROR(VLOOKUP(B9679,总表!A:D,4,0),"-"))</f>
        <v>蓝色</v>
      </c>
      <c r="I9679" s="51" t="str">
        <f t="shared" si="607"/>
        <v>蓝色</v>
      </c>
    </row>
    <row r="9680" spans="1:9">
      <c r="A9680" s="6">
        <v>9679</v>
      </c>
      <c r="B9680" s="47" t="str">
        <f t="shared" si="604"/>
        <v>000025CF</v>
      </c>
      <c r="C9680" s="47" t="str">
        <f>IFERROR(VLOOKUP(B9680,总表!A:B,2,0),"-")</f>
        <v>袜子</v>
      </c>
      <c r="D9680" s="6" t="str">
        <f t="shared" si="605"/>
        <v>袜子</v>
      </c>
      <c r="E9680" s="6" t="str">
        <f>IFERROR(VLOOKUP(B9680,总表!A:D,3,0),"-")</f>
        <v>同色系裤袜</v>
      </c>
      <c r="F9680" s="6" t="str">
        <f t="shared" si="606"/>
        <v>同色系裤袜</v>
      </c>
      <c r="H9680" s="6" t="str">
        <f>IF(IFERROR(VLOOKUP(B9680,总表!A:D,4,0),"露易")=0," ",IFERROR(VLOOKUP(B9680,总表!A:D,4,0),"-"))</f>
        <v>粉红</v>
      </c>
      <c r="I9680" s="6" t="str">
        <f t="shared" si="607"/>
        <v>粉红</v>
      </c>
    </row>
    <row r="9681" spans="1:9">
      <c r="A9681" s="6">
        <v>9680</v>
      </c>
      <c r="B9681" s="47" t="str">
        <f t="shared" si="604"/>
        <v>000025D0</v>
      </c>
      <c r="C9681" s="47" t="str">
        <f>IFERROR(VLOOKUP(B9681,总表!A:B,2,0),"-")</f>
        <v>袜子</v>
      </c>
      <c r="D9681" s="6" t="str">
        <f t="shared" si="605"/>
        <v>袜子</v>
      </c>
      <c r="E9681" s="6" t="str">
        <f>IFERROR(VLOOKUP(B9681,总表!A:D,3,0),"-")</f>
        <v>同色系裤袜</v>
      </c>
      <c r="F9681" s="6" t="str">
        <f t="shared" si="606"/>
        <v>同色系裤袜</v>
      </c>
      <c r="H9681" s="51" t="str">
        <f>IF(IFERROR(VLOOKUP(B9681,总表!A:D,4,0),"露易")=0," ",IFERROR(VLOOKUP(B9681,总表!A:D,4,0),"-"))</f>
        <v>红色</v>
      </c>
      <c r="I9681" s="51" t="str">
        <f t="shared" si="607"/>
        <v>红色</v>
      </c>
    </row>
    <row r="9682" spans="1:9">
      <c r="A9682" s="6">
        <v>9681</v>
      </c>
      <c r="B9682" s="47" t="str">
        <f t="shared" si="604"/>
        <v>000025D1</v>
      </c>
      <c r="C9682" s="47" t="str">
        <f>IFERROR(VLOOKUP(B9682,总表!A:B,2,0),"-")</f>
        <v>袜子</v>
      </c>
      <c r="D9682" s="6" t="str">
        <f t="shared" si="605"/>
        <v>袜子</v>
      </c>
      <c r="E9682" s="6" t="str">
        <f>IFERROR(VLOOKUP(B9682,总表!A:D,3,0),"-")</f>
        <v>同色系裤袜</v>
      </c>
      <c r="F9682" s="6" t="str">
        <f t="shared" si="606"/>
        <v>同色系裤袜</v>
      </c>
      <c r="H9682" s="6" t="str">
        <f>IF(IFERROR(VLOOKUP(B9682,总表!A:D,4,0),"露易")=0," ",IFERROR(VLOOKUP(B9682,总表!A:D,4,0),"-"))</f>
        <v>黄绿色</v>
      </c>
      <c r="I9682" s="6" t="str">
        <f t="shared" si="607"/>
        <v>黄绿色</v>
      </c>
    </row>
    <row r="9683" spans="1:9">
      <c r="A9683" s="6">
        <v>9682</v>
      </c>
      <c r="B9683" s="47" t="str">
        <f t="shared" si="604"/>
        <v>000025D2</v>
      </c>
      <c r="C9683" s="47" t="str">
        <f>IFERROR(VLOOKUP(B9683,总表!A:B,2,0),"-")</f>
        <v>袜子</v>
      </c>
      <c r="D9683" s="6" t="str">
        <f t="shared" si="605"/>
        <v>袜子</v>
      </c>
      <c r="E9683" s="6" t="str">
        <f>IFERROR(VLOOKUP(B9683,总表!A:D,3,0),"-")</f>
        <v>通勤裤袜</v>
      </c>
      <c r="F9683" s="6" t="str">
        <f t="shared" si="606"/>
        <v>通勤裤袜</v>
      </c>
      <c r="H9683" s="6" t="str">
        <f>IF(IFERROR(VLOOKUP(B9683,总表!A:D,4,0),"露易")=0," ",IFERROR(VLOOKUP(B9683,总表!A:D,4,0),"-"))</f>
        <v>浅蓝色</v>
      </c>
      <c r="I9683" s="6" t="str">
        <f t="shared" si="607"/>
        <v>浅蓝色</v>
      </c>
    </row>
    <row r="9684" spans="1:9">
      <c r="A9684" s="6">
        <v>9683</v>
      </c>
      <c r="B9684" s="47" t="str">
        <f t="shared" si="604"/>
        <v>000025D3</v>
      </c>
      <c r="C9684" s="47" t="str">
        <f>IFERROR(VLOOKUP(B9684,总表!A:B,2,0),"-")</f>
        <v>袜子</v>
      </c>
      <c r="D9684" s="6" t="str">
        <f t="shared" si="605"/>
        <v>袜子</v>
      </c>
      <c r="E9684" s="6" t="str">
        <f>IFERROR(VLOOKUP(B9684,总表!A:D,3,0),"-")</f>
        <v>通勤裤袜</v>
      </c>
      <c r="F9684" s="6" t="str">
        <f t="shared" si="606"/>
        <v>通勤裤袜</v>
      </c>
      <c r="H9684" s="6" t="str">
        <f>IF(IFERROR(VLOOKUP(B9684,总表!A:D,4,0),"露易")=0," ",IFERROR(VLOOKUP(B9684,总表!A:D,4,0),"-"))</f>
        <v>灰色</v>
      </c>
      <c r="I9684" s="6" t="str">
        <f t="shared" si="607"/>
        <v>灰色</v>
      </c>
    </row>
    <row r="9685" spans="1:9">
      <c r="A9685" s="6">
        <v>9684</v>
      </c>
      <c r="B9685" s="47" t="str">
        <f t="shared" si="604"/>
        <v>000025D4</v>
      </c>
      <c r="C9685" s="47" t="str">
        <f>IFERROR(VLOOKUP(B9685,总表!A:B,2,0),"-")</f>
        <v>袜子</v>
      </c>
      <c r="D9685" s="6" t="str">
        <f t="shared" si="605"/>
        <v>袜子</v>
      </c>
      <c r="E9685" s="6" t="str">
        <f>IFERROR(VLOOKUP(B9685,总表!A:D,3,0),"-")</f>
        <v>通勤裤袜</v>
      </c>
      <c r="F9685" s="6" t="str">
        <f t="shared" si="606"/>
        <v>通勤裤袜</v>
      </c>
      <c r="H9685" s="6" t="str">
        <f>IF(IFERROR(VLOOKUP(B9685,总表!A:D,4,0),"露易")=0," ",IFERROR(VLOOKUP(B9685,总表!A:D,4,0),"-"))</f>
        <v>白色</v>
      </c>
      <c r="I9685" s="6" t="str">
        <f t="shared" si="607"/>
        <v>白色</v>
      </c>
    </row>
    <row r="9686" spans="1:9">
      <c r="A9686" s="6">
        <v>9685</v>
      </c>
      <c r="B9686" s="47" t="str">
        <f t="shared" si="604"/>
        <v>000025D5</v>
      </c>
      <c r="C9686" s="47" t="str">
        <f>IFERROR(VLOOKUP(B9686,总表!A:B,2,0),"-")</f>
        <v>袜子</v>
      </c>
      <c r="D9686" s="6" t="str">
        <f t="shared" si="605"/>
        <v>袜子</v>
      </c>
      <c r="E9686" s="6" t="str">
        <f>IFERROR(VLOOKUP(B9686,总表!A:D,3,0),"-")</f>
        <v>通勤裤袜</v>
      </c>
      <c r="F9686" s="6" t="str">
        <f t="shared" si="606"/>
        <v>通勤裤袜</v>
      </c>
      <c r="H9686" s="6" t="str">
        <f>IF(IFERROR(VLOOKUP(B9686,总表!A:D,4,0),"露易")=0," ",IFERROR(VLOOKUP(B9686,总表!A:D,4,0),"-"))</f>
        <v>海军蓝</v>
      </c>
      <c r="I9686" s="6" t="str">
        <f t="shared" si="607"/>
        <v>海军蓝</v>
      </c>
    </row>
    <row r="9687" spans="1:9">
      <c r="A9687" s="6">
        <v>9686</v>
      </c>
      <c r="B9687" s="47" t="str">
        <f t="shared" si="604"/>
        <v>000025D6</v>
      </c>
      <c r="C9687" s="47" t="str">
        <f>IFERROR(VLOOKUP(B9687,总表!A:B,2,0),"-")</f>
        <v>袜子</v>
      </c>
      <c r="D9687" s="6" t="str">
        <f t="shared" si="605"/>
        <v>袜子</v>
      </c>
      <c r="E9687" s="6" t="str">
        <f>IFERROR(VLOOKUP(B9687,总表!A:D,3,0),"-")</f>
        <v>通勤裤袜</v>
      </c>
      <c r="F9687" s="6" t="str">
        <f t="shared" si="606"/>
        <v>通勤裤袜</v>
      </c>
      <c r="H9687" s="6" t="str">
        <f>IF(IFERROR(VLOOKUP(B9687,总表!A:D,4,0),"露易")=0," ",IFERROR(VLOOKUP(B9687,总表!A:D,4,0),"-"))</f>
        <v>米色</v>
      </c>
      <c r="I9687" s="6" t="str">
        <f t="shared" si="607"/>
        <v>米色</v>
      </c>
    </row>
    <row r="9688" spans="1:9">
      <c r="A9688" s="6">
        <v>9687</v>
      </c>
      <c r="B9688" s="47" t="str">
        <f t="shared" si="604"/>
        <v>000025D7</v>
      </c>
      <c r="C9688" s="47" t="str">
        <f>IFERROR(VLOOKUP(B9688,总表!A:B,2,0),"-")</f>
        <v>袜子</v>
      </c>
      <c r="D9688" s="6" t="str">
        <f t="shared" si="605"/>
        <v>袜子</v>
      </c>
      <c r="E9688" s="51" t="str">
        <f>IFERROR(VLOOKUP(B9688,总表!A:D,3,0),"-")</f>
        <v>鲜艳裤袜</v>
      </c>
      <c r="F9688" s="51" t="str">
        <f t="shared" si="606"/>
        <v>鲜艳裤袜</v>
      </c>
      <c r="H9688" s="6" t="str">
        <f>IF(IFERROR(VLOOKUP(B9688,总表!A:D,4,0),"露易")=0," ",IFERROR(VLOOKUP(B9688,总表!A:D,4,0),"-"))</f>
        <v>紫色</v>
      </c>
      <c r="I9688" s="6" t="str">
        <f t="shared" si="607"/>
        <v>紫色</v>
      </c>
    </row>
    <row r="9689" spans="1:9">
      <c r="A9689" s="6">
        <v>9688</v>
      </c>
      <c r="B9689" s="47" t="str">
        <f t="shared" si="604"/>
        <v>000025D8</v>
      </c>
      <c r="C9689" s="47" t="str">
        <f>IFERROR(VLOOKUP(B9689,总表!A:B,2,0),"-")</f>
        <v>袜子</v>
      </c>
      <c r="D9689" s="6" t="str">
        <f t="shared" si="605"/>
        <v>袜子</v>
      </c>
      <c r="E9689" s="51" t="str">
        <f>IFERROR(VLOOKUP(B9689,总表!A:D,3,0),"-")</f>
        <v>鲜艳裤袜</v>
      </c>
      <c r="F9689" s="51" t="str">
        <f t="shared" si="606"/>
        <v>鲜艳裤袜</v>
      </c>
      <c r="H9689" s="51" t="str">
        <f>IF(IFERROR(VLOOKUP(B9689,总表!A:D,4,0),"露易")=0," ",IFERROR(VLOOKUP(B9689,总表!A:D,4,0),"-"))</f>
        <v>红色</v>
      </c>
      <c r="I9689" s="51" t="str">
        <f t="shared" si="607"/>
        <v>红色</v>
      </c>
    </row>
    <row r="9690" spans="1:9">
      <c r="A9690" s="6">
        <v>9689</v>
      </c>
      <c r="B9690" s="47" t="str">
        <f t="shared" si="604"/>
        <v>000025D9</v>
      </c>
      <c r="C9690" s="47" t="str">
        <f>IFERROR(VLOOKUP(B9690,总表!A:B,2,0),"-")</f>
        <v>袜子</v>
      </c>
      <c r="D9690" s="6" t="str">
        <f t="shared" si="605"/>
        <v>袜子</v>
      </c>
      <c r="E9690" s="51" t="str">
        <f>IFERROR(VLOOKUP(B9690,总表!A:D,3,0),"-")</f>
        <v>鲜艳裤袜</v>
      </c>
      <c r="F9690" s="51" t="str">
        <f t="shared" si="606"/>
        <v>鲜艳裤袜</v>
      </c>
      <c r="H9690" s="6" t="str">
        <f>IF(IFERROR(VLOOKUP(B9690,总表!A:D,4,0),"露易")=0," ",IFERROR(VLOOKUP(B9690,总表!A:D,4,0),"-"))</f>
        <v>粉红</v>
      </c>
      <c r="I9690" s="6" t="str">
        <f t="shared" si="607"/>
        <v>粉红</v>
      </c>
    </row>
    <row r="9691" spans="1:9">
      <c r="A9691" s="6">
        <v>9690</v>
      </c>
      <c r="B9691" s="47" t="str">
        <f t="shared" si="604"/>
        <v>000025DA</v>
      </c>
      <c r="C9691" s="47" t="str">
        <f>IFERROR(VLOOKUP(B9691,总表!A:B,2,0),"-")</f>
        <v>袜子</v>
      </c>
      <c r="D9691" s="6" t="str">
        <f t="shared" si="605"/>
        <v>袜子</v>
      </c>
      <c r="E9691" s="51" t="str">
        <f>IFERROR(VLOOKUP(B9691,总表!A:D,3,0),"-")</f>
        <v>鲜艳裤袜</v>
      </c>
      <c r="F9691" s="51" t="str">
        <f t="shared" si="606"/>
        <v>鲜艳裤袜</v>
      </c>
      <c r="H9691" s="51" t="str">
        <f>IF(IFERROR(VLOOKUP(B9691,总表!A:D,4,0),"露易")=0," ",IFERROR(VLOOKUP(B9691,总表!A:D,4,0),"-"))</f>
        <v>蓝色</v>
      </c>
      <c r="I9691" s="51" t="str">
        <f t="shared" si="607"/>
        <v>蓝色</v>
      </c>
    </row>
    <row r="9692" spans="1:9">
      <c r="A9692" s="6">
        <v>9691</v>
      </c>
      <c r="B9692" s="47" t="str">
        <f t="shared" si="604"/>
        <v>000025DB</v>
      </c>
      <c r="C9692" s="47" t="str">
        <f>IFERROR(VLOOKUP(B9692,总表!A:B,2,0),"-")</f>
        <v>袜子</v>
      </c>
      <c r="D9692" s="6" t="str">
        <f t="shared" si="605"/>
        <v>袜子</v>
      </c>
      <c r="E9692" s="51" t="str">
        <f>IFERROR(VLOOKUP(B9692,总表!A:D,3,0),"-")</f>
        <v>鲜艳裤袜</v>
      </c>
      <c r="F9692" s="51" t="str">
        <f t="shared" si="606"/>
        <v>鲜艳裤袜</v>
      </c>
      <c r="H9692" s="6" t="str">
        <f>IF(IFERROR(VLOOKUP(B9692,总表!A:D,4,0),"露易")=0," ",IFERROR(VLOOKUP(B9692,总表!A:D,4,0),"-"))</f>
        <v>黄色</v>
      </c>
      <c r="I9692" s="6" t="str">
        <f t="shared" si="607"/>
        <v>黄色</v>
      </c>
    </row>
    <row r="9693" spans="1:9">
      <c r="A9693" s="6">
        <v>9692</v>
      </c>
      <c r="B9693" s="47" t="str">
        <f t="shared" si="604"/>
        <v>000025DC</v>
      </c>
      <c r="C9693" s="47" t="str">
        <f>IFERROR(VLOOKUP(B9693,总表!A:B,2,0),"-")</f>
        <v>袜子</v>
      </c>
      <c r="D9693" s="6" t="str">
        <f t="shared" si="605"/>
        <v>袜子</v>
      </c>
      <c r="E9693" s="51" t="str">
        <f>IFERROR(VLOOKUP(B9693,总表!A:D,3,0),"-")</f>
        <v>鲜艳裤袜</v>
      </c>
      <c r="F9693" s="51" t="str">
        <f t="shared" si="606"/>
        <v>鲜艳裤袜</v>
      </c>
      <c r="H9693" s="51" t="str">
        <f>IF(IFERROR(VLOOKUP(B9693,总表!A:D,4,0),"露易")=0," ",IFERROR(VLOOKUP(B9693,总表!A:D,4,0),"-"))</f>
        <v>绿色</v>
      </c>
      <c r="I9693" s="51" t="str">
        <f t="shared" si="607"/>
        <v>绿色</v>
      </c>
    </row>
    <row r="9694" spans="1:9">
      <c r="A9694" s="6">
        <v>9693</v>
      </c>
      <c r="B9694" s="47" t="str">
        <f t="shared" si="604"/>
        <v>000025DD</v>
      </c>
      <c r="C9694" s="47" t="str">
        <f>IFERROR(VLOOKUP(B9694,总表!A:B,2,0),"-")</f>
        <v>袜子</v>
      </c>
      <c r="D9694" s="6" t="str">
        <f t="shared" si="605"/>
        <v>袜子</v>
      </c>
      <c r="E9694" s="51" t="str">
        <f>IFERROR(VLOOKUP(B9694,总表!A:D,3,0),"-")</f>
        <v>鲜艳裤袜</v>
      </c>
      <c r="F9694" s="51" t="str">
        <f t="shared" si="606"/>
        <v>鲜艳裤袜</v>
      </c>
      <c r="H9694" s="6" t="str">
        <f>IF(IFERROR(VLOOKUP(B9694,总表!A:D,4,0),"露易")=0," ",IFERROR(VLOOKUP(B9694,总表!A:D,4,0),"-"))</f>
        <v>橘色</v>
      </c>
      <c r="I9694" s="6" t="str">
        <f t="shared" si="607"/>
        <v>橘色</v>
      </c>
    </row>
    <row r="9695" spans="1:9">
      <c r="A9695" s="6">
        <v>9694</v>
      </c>
      <c r="B9695" s="47" t="str">
        <f t="shared" si="604"/>
        <v>000025DE</v>
      </c>
      <c r="C9695" s="47" t="str">
        <f>IFERROR(VLOOKUP(B9695,总表!A:B,2,0),"-")</f>
        <v>袜子</v>
      </c>
      <c r="D9695" s="6" t="str">
        <f t="shared" si="605"/>
        <v>袜子</v>
      </c>
      <c r="E9695" s="51" t="str">
        <f>IFERROR(VLOOKUP(B9695,总表!A:D,3,0),"-")</f>
        <v>荧光色裤袜</v>
      </c>
      <c r="F9695" s="51" t="str">
        <f t="shared" si="606"/>
        <v>荧光色裤袜</v>
      </c>
      <c r="H9695" s="6" t="str">
        <f>IF(IFERROR(VLOOKUP(B9695,总表!A:D,4,0),"露易")=0," ",IFERROR(VLOOKUP(B9695,总表!A:D,4,0),"-"))</f>
        <v>粉红</v>
      </c>
      <c r="I9695" s="6" t="str">
        <f t="shared" si="607"/>
        <v>粉红</v>
      </c>
    </row>
    <row r="9696" spans="1:9">
      <c r="A9696" s="6">
        <v>9695</v>
      </c>
      <c r="B9696" s="47" t="str">
        <f t="shared" si="604"/>
        <v>000025DF</v>
      </c>
      <c r="C9696" s="47" t="str">
        <f>IFERROR(VLOOKUP(B9696,总表!A:B,2,0),"-")</f>
        <v>袜子</v>
      </c>
      <c r="D9696" s="6" t="str">
        <f t="shared" si="605"/>
        <v>袜子</v>
      </c>
      <c r="E9696" s="51" t="str">
        <f>IFERROR(VLOOKUP(B9696,总表!A:D,3,0),"-")</f>
        <v>荧光色裤袜</v>
      </c>
      <c r="F9696" s="51" t="str">
        <f t="shared" si="606"/>
        <v>荧光色裤袜</v>
      </c>
      <c r="H9696" s="6" t="str">
        <f>IF(IFERROR(VLOOKUP(B9696,总表!A:D,4,0),"露易")=0," ",IFERROR(VLOOKUP(B9696,总表!A:D,4,0),"-"))</f>
        <v>橘色</v>
      </c>
      <c r="I9696" s="6" t="str">
        <f t="shared" si="607"/>
        <v>橘色</v>
      </c>
    </row>
    <row r="9697" spans="1:9">
      <c r="A9697" s="6">
        <v>9696</v>
      </c>
      <c r="B9697" s="47" t="str">
        <f t="shared" si="604"/>
        <v>000025E0</v>
      </c>
      <c r="C9697" s="47" t="str">
        <f>IFERROR(VLOOKUP(B9697,总表!A:B,2,0),"-")</f>
        <v>袜子</v>
      </c>
      <c r="D9697" s="6" t="str">
        <f t="shared" si="605"/>
        <v>袜子</v>
      </c>
      <c r="E9697" s="51" t="str">
        <f>IFERROR(VLOOKUP(B9697,总表!A:D,3,0),"-")</f>
        <v>荧光色裤袜</v>
      </c>
      <c r="F9697" s="51" t="str">
        <f t="shared" si="606"/>
        <v>荧光色裤袜</v>
      </c>
      <c r="H9697" s="51" t="str">
        <f>IF(IFERROR(VLOOKUP(B9697,总表!A:D,4,0),"露易")=0," ",IFERROR(VLOOKUP(B9697,总表!A:D,4,0),"-"))</f>
        <v>绿色</v>
      </c>
      <c r="I9697" s="51" t="str">
        <f t="shared" si="607"/>
        <v>绿色</v>
      </c>
    </row>
    <row r="9698" spans="1:9">
      <c r="A9698" s="6">
        <v>9697</v>
      </c>
      <c r="B9698" s="47" t="str">
        <f t="shared" si="604"/>
        <v>000025E1</v>
      </c>
      <c r="C9698" s="47" t="str">
        <f>IFERROR(VLOOKUP(B9698,总表!A:B,2,0),"-")</f>
        <v>袜子</v>
      </c>
      <c r="D9698" s="6" t="str">
        <f t="shared" si="605"/>
        <v>袜子</v>
      </c>
      <c r="E9698" s="51" t="str">
        <f>IFERROR(VLOOKUP(B9698,总表!A:D,3,0),"-")</f>
        <v>荧光色裤袜</v>
      </c>
      <c r="F9698" s="51" t="str">
        <f t="shared" si="606"/>
        <v>荧光色裤袜</v>
      </c>
      <c r="H9698" s="6" t="str">
        <f>IF(IFERROR(VLOOKUP(B9698,总表!A:D,4,0),"露易")=0," ",IFERROR(VLOOKUP(B9698,总表!A:D,4,0),"-"))</f>
        <v>紫色</v>
      </c>
      <c r="I9698" s="6" t="str">
        <f t="shared" si="607"/>
        <v>紫色</v>
      </c>
    </row>
    <row r="9699" spans="1:9">
      <c r="A9699" s="6">
        <v>9698</v>
      </c>
      <c r="B9699" s="47" t="str">
        <f t="shared" si="604"/>
        <v>000025E2</v>
      </c>
      <c r="C9699" s="50" t="str">
        <f>IFERROR(VLOOKUP(B9699,总表!A:B,2,0),"-")</f>
        <v>摆设类</v>
      </c>
      <c r="D9699" s="51" t="str">
        <f t="shared" si="605"/>
        <v>摆设类</v>
      </c>
      <c r="E9699" s="6" t="str">
        <f>IFERROR(VLOOKUP(B9699,总表!A:D,3,0),"-")</f>
        <v>熊猫小小</v>
      </c>
      <c r="F9699" s="6" t="str">
        <f t="shared" si="606"/>
        <v>熊猫小小</v>
      </c>
      <c r="H9699" s="6" t="str">
        <f>IF(IFERROR(VLOOKUP(B9699,总表!A:D,4,0),"露易")=0," ",IFERROR(VLOOKUP(B9699,总表!A:D,4,0),"-"))</f>
        <v> </v>
      </c>
      <c r="I9699" s="6" t="str">
        <f t="shared" si="607"/>
        <v> </v>
      </c>
    </row>
    <row r="9700" spans="1:9">
      <c r="A9700" s="6">
        <v>9699</v>
      </c>
      <c r="B9700" s="47" t="str">
        <f t="shared" si="604"/>
        <v>000025E3</v>
      </c>
      <c r="C9700" s="50" t="str">
        <f>IFERROR(VLOOKUP(B9700,总表!A:B,2,0),"-")</f>
        <v>摆设类</v>
      </c>
      <c r="D9700" s="51" t="str">
        <f t="shared" si="605"/>
        <v>摆设类</v>
      </c>
      <c r="E9700" s="6" t="str">
        <f>IFERROR(VLOOKUP(B9700,总表!A:D,3,0),"-")</f>
        <v>熊猫中中</v>
      </c>
      <c r="F9700" s="6" t="str">
        <f t="shared" si="606"/>
        <v>熊猫中中</v>
      </c>
      <c r="H9700" s="6" t="str">
        <f>IF(IFERROR(VLOOKUP(B9700,总表!A:D,4,0),"露易")=0," ",IFERROR(VLOOKUP(B9700,总表!A:D,4,0),"-"))</f>
        <v> </v>
      </c>
      <c r="I9700" s="6" t="str">
        <f t="shared" si="607"/>
        <v> </v>
      </c>
    </row>
    <row r="9701" spans="1:9">
      <c r="A9701" s="6">
        <v>9700</v>
      </c>
      <c r="B9701" s="47" t="str">
        <f t="shared" si="604"/>
        <v>000025E4</v>
      </c>
      <c r="C9701" s="50" t="str">
        <f>IFERROR(VLOOKUP(B9701,总表!A:B,2,0),"-")</f>
        <v>摆设类</v>
      </c>
      <c r="D9701" s="51" t="str">
        <f t="shared" si="605"/>
        <v>摆设类</v>
      </c>
      <c r="E9701" s="6" t="str">
        <f>IFERROR(VLOOKUP(B9701,总表!A:D,3,0),"-")</f>
        <v>熊猫大大</v>
      </c>
      <c r="F9701" s="6" t="str">
        <f t="shared" si="606"/>
        <v>熊猫大大</v>
      </c>
      <c r="H9701" s="6" t="str">
        <f>IF(IFERROR(VLOOKUP(B9701,总表!A:D,4,0),"露易")=0," ",IFERROR(VLOOKUP(B9701,总表!A:D,4,0),"-"))</f>
        <v> </v>
      </c>
      <c r="I9701" s="6" t="str">
        <f t="shared" si="607"/>
        <v> </v>
      </c>
    </row>
    <row r="9702" spans="1:9">
      <c r="A9702" s="6">
        <v>9701</v>
      </c>
      <c r="B9702" s="47" t="str">
        <f t="shared" si="604"/>
        <v>000025E5</v>
      </c>
      <c r="C9702" s="47" t="str">
        <f>IFERROR(VLOOKUP(B9702,总表!A:B,2,0),"-")</f>
        <v>-</v>
      </c>
      <c r="D9702" s="6" t="str">
        <f t="shared" si="605"/>
        <v>-</v>
      </c>
      <c r="E9702" s="6" t="str">
        <f>IFERROR(VLOOKUP(B9702,总表!A:D,3,0),"-")</f>
        <v>-</v>
      </c>
      <c r="F9702" s="6" t="str">
        <f t="shared" si="606"/>
        <v>-</v>
      </c>
      <c r="H9702" s="6" t="str">
        <f>IF(IFERROR(VLOOKUP(B9702,总表!A:D,4,0),"露易")=0," ",IFERROR(VLOOKUP(B9702,总表!A:D,4,0),"-"))</f>
        <v>-</v>
      </c>
      <c r="I9702" s="6" t="str">
        <f t="shared" si="607"/>
        <v>-</v>
      </c>
    </row>
    <row r="9703" spans="1:9">
      <c r="A9703" s="6">
        <v>9702</v>
      </c>
      <c r="B9703" s="47" t="str">
        <f t="shared" si="604"/>
        <v>000025E6</v>
      </c>
      <c r="C9703" s="47" t="str">
        <f>IFERROR(VLOOKUP(B9703,总表!A:B,2,0),"-")</f>
        <v>-</v>
      </c>
      <c r="D9703" s="6" t="str">
        <f t="shared" si="605"/>
        <v>-</v>
      </c>
      <c r="E9703" s="6" t="str">
        <f>IFERROR(VLOOKUP(B9703,总表!A:D,3,0),"-")</f>
        <v>-</v>
      </c>
      <c r="F9703" s="6" t="str">
        <f t="shared" si="606"/>
        <v>-</v>
      </c>
      <c r="H9703" s="6" t="str">
        <f>IF(IFERROR(VLOOKUP(B9703,总表!A:D,4,0),"露易")=0," ",IFERROR(VLOOKUP(B9703,总表!A:D,4,0),"-"))</f>
        <v>-</v>
      </c>
      <c r="I9703" s="6" t="str">
        <f t="shared" si="607"/>
        <v>-</v>
      </c>
    </row>
    <row r="9704" spans="1:9">
      <c r="A9704" s="6">
        <v>9703</v>
      </c>
      <c r="B9704" s="47" t="str">
        <f t="shared" si="604"/>
        <v>000025E7</v>
      </c>
      <c r="C9704" s="50" t="str">
        <f>IFERROR(VLOOKUP(B9704,总表!A:B,2,0),"-")</f>
        <v>裤裙类</v>
      </c>
      <c r="D9704" s="51" t="str">
        <f t="shared" si="605"/>
        <v>裤裙类</v>
      </c>
      <c r="E9704" s="6" t="str">
        <f>IFERROR(VLOOKUP(B9704,总表!A:D,3,0),"-")</f>
        <v>工作裤</v>
      </c>
      <c r="F9704" s="6" t="str">
        <f t="shared" si="606"/>
        <v>工作裤</v>
      </c>
      <c r="H9704" s="6" t="str">
        <f>IF(IFERROR(VLOOKUP(B9704,总表!A:D,4,0),"露易")=0," ",IFERROR(VLOOKUP(B9704,总表!A:D,4,0),"-"))</f>
        <v>米色</v>
      </c>
      <c r="I9704" s="6" t="str">
        <f t="shared" si="607"/>
        <v>米色</v>
      </c>
    </row>
    <row r="9705" spans="1:9">
      <c r="A9705" s="6">
        <v>9704</v>
      </c>
      <c r="B9705" s="47" t="str">
        <f t="shared" si="604"/>
        <v>000025E8</v>
      </c>
      <c r="C9705" s="50" t="str">
        <f>IFERROR(VLOOKUP(B9705,总表!A:B,2,0),"-")</f>
        <v>裤裙类</v>
      </c>
      <c r="D9705" s="51" t="str">
        <f t="shared" si="605"/>
        <v>裤裙类</v>
      </c>
      <c r="E9705" s="6" t="str">
        <f>IFERROR(VLOOKUP(B9705,总表!A:D,3,0),"-")</f>
        <v>工作裤</v>
      </c>
      <c r="F9705" s="6" t="str">
        <f t="shared" si="606"/>
        <v>工作裤</v>
      </c>
      <c r="H9705" s="6" t="str">
        <f>IF(IFERROR(VLOOKUP(B9705,总表!A:D,4,0),"露易")=0," ",IFERROR(VLOOKUP(B9705,总表!A:D,4,0),"-"))</f>
        <v>海军蓝</v>
      </c>
      <c r="I9705" s="6" t="str">
        <f t="shared" si="607"/>
        <v>海军蓝</v>
      </c>
    </row>
    <row r="9706" spans="1:9">
      <c r="A9706" s="6">
        <v>9705</v>
      </c>
      <c r="B9706" s="47" t="str">
        <f t="shared" si="604"/>
        <v>000025E9</v>
      </c>
      <c r="C9706" s="50" t="str">
        <f>IFERROR(VLOOKUP(B9706,总表!A:B,2,0),"-")</f>
        <v>裤裙类</v>
      </c>
      <c r="D9706" s="51" t="str">
        <f t="shared" si="605"/>
        <v>裤裙类</v>
      </c>
      <c r="E9706" s="6" t="str">
        <f>IFERROR(VLOOKUP(B9706,总表!A:D,3,0),"-")</f>
        <v>工作裤</v>
      </c>
      <c r="F9706" s="6" t="str">
        <f t="shared" si="606"/>
        <v>工作裤</v>
      </c>
      <c r="H9706" s="6" t="str">
        <f>IF(IFERROR(VLOOKUP(B9706,总表!A:D,4,0),"露易")=0," ",IFERROR(VLOOKUP(B9706,总表!A:D,4,0),"-"))</f>
        <v>芥末黄</v>
      </c>
      <c r="I9706" s="6" t="str">
        <f t="shared" si="607"/>
        <v>芥末黄</v>
      </c>
    </row>
    <row r="9707" spans="1:9">
      <c r="A9707" s="6">
        <v>9706</v>
      </c>
      <c r="B9707" s="47" t="str">
        <f t="shared" si="604"/>
        <v>000025EA</v>
      </c>
      <c r="C9707" s="50" t="str">
        <f>IFERROR(VLOOKUP(B9707,总表!A:B,2,0),"-")</f>
        <v>裤裙类</v>
      </c>
      <c r="D9707" s="51" t="str">
        <f t="shared" si="605"/>
        <v>裤裙类</v>
      </c>
      <c r="E9707" s="6" t="str">
        <f>IFERROR(VLOOKUP(B9707,总表!A:D,3,0),"-")</f>
        <v>工作裤</v>
      </c>
      <c r="F9707" s="6" t="str">
        <f t="shared" si="606"/>
        <v>工作裤</v>
      </c>
      <c r="H9707" s="6" t="str">
        <f>IF(IFERROR(VLOOKUP(B9707,总表!A:D,4,0),"露易")=0," ",IFERROR(VLOOKUP(B9707,总表!A:D,4,0),"-"))</f>
        <v>棕色</v>
      </c>
      <c r="I9707" s="6" t="str">
        <f t="shared" si="607"/>
        <v>棕色</v>
      </c>
    </row>
    <row r="9708" spans="1:9">
      <c r="A9708" s="6">
        <v>9707</v>
      </c>
      <c r="B9708" s="47" t="str">
        <f t="shared" si="604"/>
        <v>000025EB</v>
      </c>
      <c r="C9708" s="50" t="str">
        <f>IFERROR(VLOOKUP(B9708,总表!A:B,2,0),"-")</f>
        <v>裤裙类</v>
      </c>
      <c r="D9708" s="51" t="str">
        <f t="shared" si="605"/>
        <v>裤裙类</v>
      </c>
      <c r="E9708" s="6" t="str">
        <f>IFERROR(VLOOKUP(B9708,总表!A:D,3,0),"-")</f>
        <v>七分裤</v>
      </c>
      <c r="F9708" s="6" t="str">
        <f t="shared" si="606"/>
        <v>七分裤</v>
      </c>
      <c r="H9708" s="6" t="str">
        <f>IF(IFERROR(VLOOKUP(B9708,总表!A:D,4,0),"露易")=0," ",IFERROR(VLOOKUP(B9708,总表!A:D,4,0),"-"))</f>
        <v>白色</v>
      </c>
      <c r="I9708" s="6" t="str">
        <f t="shared" si="607"/>
        <v>白色</v>
      </c>
    </row>
    <row r="9709" spans="1:9">
      <c r="A9709" s="6">
        <v>9708</v>
      </c>
      <c r="B9709" s="47" t="str">
        <f t="shared" si="604"/>
        <v>000025EC</v>
      </c>
      <c r="C9709" s="50" t="str">
        <f>IFERROR(VLOOKUP(B9709,总表!A:B,2,0),"-")</f>
        <v>裤裙类</v>
      </c>
      <c r="D9709" s="51" t="str">
        <f t="shared" si="605"/>
        <v>裤裙类</v>
      </c>
      <c r="E9709" s="6" t="str">
        <f>IFERROR(VLOOKUP(B9709,总表!A:D,3,0),"-")</f>
        <v>七分裤</v>
      </c>
      <c r="F9709" s="6" t="str">
        <f t="shared" si="606"/>
        <v>七分裤</v>
      </c>
      <c r="H9709" s="6" t="str">
        <f>IF(IFERROR(VLOOKUP(B9709,总表!A:D,4,0),"露易")=0," ",IFERROR(VLOOKUP(B9709,总表!A:D,4,0),"-"))</f>
        <v>粉红</v>
      </c>
      <c r="I9709" s="6" t="str">
        <f t="shared" si="607"/>
        <v>粉红</v>
      </c>
    </row>
    <row r="9710" spans="1:9">
      <c r="A9710" s="6">
        <v>9709</v>
      </c>
      <c r="B9710" s="47" t="str">
        <f t="shared" si="604"/>
        <v>000025ED</v>
      </c>
      <c r="C9710" s="50" t="str">
        <f>IFERROR(VLOOKUP(B9710,总表!A:B,2,0),"-")</f>
        <v>裤裙类</v>
      </c>
      <c r="D9710" s="51" t="str">
        <f t="shared" si="605"/>
        <v>裤裙类</v>
      </c>
      <c r="E9710" s="6" t="str">
        <f>IFERROR(VLOOKUP(B9710,总表!A:D,3,0),"-")</f>
        <v>七分裤</v>
      </c>
      <c r="F9710" s="6" t="str">
        <f t="shared" si="606"/>
        <v>七分裤</v>
      </c>
      <c r="H9710" s="6" t="str">
        <f>IF(IFERROR(VLOOKUP(B9710,总表!A:D,4,0),"露易")=0," ",IFERROR(VLOOKUP(B9710,总表!A:D,4,0),"-"))</f>
        <v>浅蓝色</v>
      </c>
      <c r="I9710" s="6" t="str">
        <f t="shared" si="607"/>
        <v>浅蓝色</v>
      </c>
    </row>
    <row r="9711" spans="1:9">
      <c r="A9711" s="6">
        <v>9710</v>
      </c>
      <c r="B9711" s="47" t="str">
        <f t="shared" si="604"/>
        <v>000025EE</v>
      </c>
      <c r="C9711" s="50" t="str">
        <f>IFERROR(VLOOKUP(B9711,总表!A:B,2,0),"-")</f>
        <v>裤裙类</v>
      </c>
      <c r="D9711" s="51" t="str">
        <f t="shared" si="605"/>
        <v>裤裙类</v>
      </c>
      <c r="E9711" s="6" t="str">
        <f>IFERROR(VLOOKUP(B9711,总表!A:D,3,0),"-")</f>
        <v>七分裤</v>
      </c>
      <c r="F9711" s="6" t="str">
        <f t="shared" si="606"/>
        <v>七分裤</v>
      </c>
      <c r="H9711" s="6" t="str">
        <f>IF(IFERROR(VLOOKUP(B9711,总表!A:D,4,0),"露易")=0," ",IFERROR(VLOOKUP(B9711,总表!A:D,4,0),"-"))</f>
        <v>米色</v>
      </c>
      <c r="I9711" s="6" t="str">
        <f t="shared" si="607"/>
        <v>米色</v>
      </c>
    </row>
    <row r="9712" spans="1:9">
      <c r="A9712" s="6">
        <v>9711</v>
      </c>
      <c r="B9712" s="47" t="str">
        <f t="shared" si="604"/>
        <v>000025EF</v>
      </c>
      <c r="C9712" s="50" t="str">
        <f>IFERROR(VLOOKUP(B9712,总表!A:B,2,0),"-")</f>
        <v>裤裙类</v>
      </c>
      <c r="D9712" s="51" t="str">
        <f t="shared" si="605"/>
        <v>裤裙类</v>
      </c>
      <c r="E9712" s="6" t="str">
        <f>IFERROR(VLOOKUP(B9712,总表!A:D,3,0),"-")</f>
        <v>七分裤</v>
      </c>
      <c r="F9712" s="6" t="str">
        <f t="shared" si="606"/>
        <v>七分裤</v>
      </c>
      <c r="H9712" s="6" t="str">
        <f>IF(IFERROR(VLOOKUP(B9712,总表!A:D,4,0),"露易")=0," ",IFERROR(VLOOKUP(B9712,总表!A:D,4,0),"-"))</f>
        <v>橘色</v>
      </c>
      <c r="I9712" s="6" t="str">
        <f t="shared" si="607"/>
        <v>橘色</v>
      </c>
    </row>
    <row r="9713" spans="1:9">
      <c r="A9713" s="6">
        <v>9712</v>
      </c>
      <c r="B9713" s="47" t="str">
        <f t="shared" si="604"/>
        <v>000025F0</v>
      </c>
      <c r="C9713" s="50" t="str">
        <f>IFERROR(VLOOKUP(B9713,总表!A:B,2,0),"-")</f>
        <v>裤裙类</v>
      </c>
      <c r="D9713" s="51" t="str">
        <f t="shared" si="605"/>
        <v>裤裙类</v>
      </c>
      <c r="E9713" s="6" t="str">
        <f>IFERROR(VLOOKUP(B9713,总表!A:D,3,0),"-")</f>
        <v>七分裤</v>
      </c>
      <c r="F9713" s="6" t="str">
        <f t="shared" si="606"/>
        <v>七分裤</v>
      </c>
      <c r="H9713" s="51" t="str">
        <f>IF(IFERROR(VLOOKUP(B9713,总表!A:D,4,0),"露易")=0," ",IFERROR(VLOOKUP(B9713,总表!A:D,4,0),"-"))</f>
        <v>蓝色</v>
      </c>
      <c r="I9713" s="51" t="str">
        <f t="shared" si="607"/>
        <v>蓝色</v>
      </c>
    </row>
    <row r="9714" spans="1:9">
      <c r="A9714" s="6">
        <v>9713</v>
      </c>
      <c r="B9714" s="47" t="str">
        <f t="shared" si="604"/>
        <v>000025F1</v>
      </c>
      <c r="C9714" s="50" t="str">
        <f>IFERROR(VLOOKUP(B9714,总表!A:B,2,0),"-")</f>
        <v>裤裙类</v>
      </c>
      <c r="D9714" s="51" t="str">
        <f t="shared" si="605"/>
        <v>裤裙类</v>
      </c>
      <c r="E9714" s="6" t="str">
        <f>IFERROR(VLOOKUP(B9714,总表!A:D,3,0),"-")</f>
        <v>七分裤</v>
      </c>
      <c r="F9714" s="6" t="str">
        <f t="shared" si="606"/>
        <v>七分裤</v>
      </c>
      <c r="H9714" s="6" t="str">
        <f>IF(IFERROR(VLOOKUP(B9714,总表!A:D,4,0),"露易")=0," ",IFERROR(VLOOKUP(B9714,总表!A:D,4,0),"-"))</f>
        <v>黄色</v>
      </c>
      <c r="I9714" s="6" t="str">
        <f t="shared" si="607"/>
        <v>黄色</v>
      </c>
    </row>
    <row r="9715" spans="1:9">
      <c r="A9715" s="6">
        <v>9714</v>
      </c>
      <c r="B9715" s="47" t="str">
        <f t="shared" si="604"/>
        <v>000025F2</v>
      </c>
      <c r="C9715" s="50" t="str">
        <f>IFERROR(VLOOKUP(B9715,总表!A:B,2,0),"-")</f>
        <v>裤裙类</v>
      </c>
      <c r="D9715" s="51" t="str">
        <f t="shared" si="605"/>
        <v>裤裙类</v>
      </c>
      <c r="E9715" s="6" t="str">
        <f>IFERROR(VLOOKUP(B9715,总表!A:D,3,0),"-")</f>
        <v>休闲裤</v>
      </c>
      <c r="F9715" s="6" t="str">
        <f t="shared" si="606"/>
        <v>休闲裤</v>
      </c>
      <c r="H9715" s="6" t="str">
        <f>IF(IFERROR(VLOOKUP(B9715,总表!A:D,4,0),"露易")=0," ",IFERROR(VLOOKUP(B9715,总表!A:D,4,0),"-"))</f>
        <v>灰色</v>
      </c>
      <c r="I9715" s="6" t="str">
        <f t="shared" si="607"/>
        <v>灰色</v>
      </c>
    </row>
    <row r="9716" spans="1:9">
      <c r="A9716" s="6">
        <v>9715</v>
      </c>
      <c r="B9716" s="47" t="str">
        <f t="shared" si="604"/>
        <v>000025F3</v>
      </c>
      <c r="C9716" s="50" t="str">
        <f>IFERROR(VLOOKUP(B9716,总表!A:B,2,0),"-")</f>
        <v>裤裙类</v>
      </c>
      <c r="D9716" s="51" t="str">
        <f t="shared" si="605"/>
        <v>裤裙类</v>
      </c>
      <c r="E9716" s="6" t="str">
        <f>IFERROR(VLOOKUP(B9716,总表!A:D,3,0),"-")</f>
        <v>休闲裤</v>
      </c>
      <c r="F9716" s="6" t="str">
        <f t="shared" si="606"/>
        <v>休闲裤</v>
      </c>
      <c r="H9716" s="51" t="str">
        <f>IF(IFERROR(VLOOKUP(B9716,总表!A:D,4,0),"露易")=0," ",IFERROR(VLOOKUP(B9716,总表!A:D,4,0),"-"))</f>
        <v>绿色</v>
      </c>
      <c r="I9716" s="51" t="str">
        <f t="shared" si="607"/>
        <v>绿色</v>
      </c>
    </row>
    <row r="9717" spans="1:9">
      <c r="A9717" s="6">
        <v>9716</v>
      </c>
      <c r="B9717" s="47" t="str">
        <f t="shared" si="604"/>
        <v>000025F4</v>
      </c>
      <c r="C9717" s="50" t="str">
        <f>IFERROR(VLOOKUP(B9717,总表!A:B,2,0),"-")</f>
        <v>裤裙类</v>
      </c>
      <c r="D9717" s="51" t="str">
        <f t="shared" si="605"/>
        <v>裤裙类</v>
      </c>
      <c r="E9717" s="6" t="str">
        <f>IFERROR(VLOOKUP(B9717,总表!A:D,3,0),"-")</f>
        <v>休闲裤</v>
      </c>
      <c r="F9717" s="6" t="str">
        <f t="shared" si="606"/>
        <v>休闲裤</v>
      </c>
      <c r="H9717" s="6" t="str">
        <f>IF(IFERROR(VLOOKUP(B9717,总表!A:D,4,0),"露易")=0," ",IFERROR(VLOOKUP(B9717,总表!A:D,4,0),"-"))</f>
        <v>米色</v>
      </c>
      <c r="I9717" s="6" t="str">
        <f t="shared" si="607"/>
        <v>米色</v>
      </c>
    </row>
    <row r="9718" spans="1:9">
      <c r="A9718" s="6">
        <v>9717</v>
      </c>
      <c r="B9718" s="47" t="str">
        <f t="shared" si="604"/>
        <v>000025F5</v>
      </c>
      <c r="C9718" s="50" t="str">
        <f>IFERROR(VLOOKUP(B9718,总表!A:B,2,0),"-")</f>
        <v>裤裙类</v>
      </c>
      <c r="D9718" s="51" t="str">
        <f t="shared" si="605"/>
        <v>裤裙类</v>
      </c>
      <c r="E9718" s="6" t="str">
        <f>IFERROR(VLOOKUP(B9718,总表!A:D,3,0),"-")</f>
        <v>休闲裤</v>
      </c>
      <c r="F9718" s="6" t="str">
        <f t="shared" si="606"/>
        <v>休闲裤</v>
      </c>
      <c r="H9718" s="6" t="str">
        <f>IF(IFERROR(VLOOKUP(B9718,总表!A:D,4,0),"露易")=0," ",IFERROR(VLOOKUP(B9718,总表!A:D,4,0),"-"))</f>
        <v>黑色</v>
      </c>
      <c r="I9718" s="6" t="str">
        <f t="shared" si="607"/>
        <v>黑色</v>
      </c>
    </row>
    <row r="9719" spans="1:9">
      <c r="A9719" s="6">
        <v>9718</v>
      </c>
      <c r="B9719" s="47" t="str">
        <f t="shared" si="604"/>
        <v>000025F6</v>
      </c>
      <c r="C9719" s="50" t="str">
        <f>IFERROR(VLOOKUP(B9719,总表!A:B,2,0),"-")</f>
        <v>裤裙类</v>
      </c>
      <c r="D9719" s="51" t="str">
        <f t="shared" si="605"/>
        <v>裤裙类</v>
      </c>
      <c r="E9719" s="6" t="str">
        <f>IFERROR(VLOOKUP(B9719,总表!A:D,3,0),"-")</f>
        <v>休闲裤</v>
      </c>
      <c r="F9719" s="6" t="str">
        <f t="shared" si="606"/>
        <v>休闲裤</v>
      </c>
      <c r="H9719" s="6" t="str">
        <f>IF(IFERROR(VLOOKUP(B9719,总表!A:D,4,0),"露易")=0," ",IFERROR(VLOOKUP(B9719,总表!A:D,4,0),"-"))</f>
        <v>棕色</v>
      </c>
      <c r="I9719" s="6" t="str">
        <f t="shared" si="607"/>
        <v>棕色</v>
      </c>
    </row>
    <row r="9720" spans="1:9">
      <c r="A9720" s="6">
        <v>9719</v>
      </c>
      <c r="B9720" s="47" t="str">
        <f t="shared" si="604"/>
        <v>000025F7</v>
      </c>
      <c r="C9720" s="50" t="str">
        <f>IFERROR(VLOOKUP(B9720,总表!A:B,2,0),"-")</f>
        <v>裤裙类</v>
      </c>
      <c r="D9720" s="51" t="str">
        <f t="shared" si="605"/>
        <v>裤裙类</v>
      </c>
      <c r="E9720" s="51" t="str">
        <f>IFERROR(VLOOKUP(B9720,总表!A:D,3,0),"-")</f>
        <v>缎面裤子</v>
      </c>
      <c r="F9720" s="51" t="str">
        <f t="shared" si="606"/>
        <v>缎面裤子</v>
      </c>
      <c r="H9720" s="51" t="str">
        <f>IF(IFERROR(VLOOKUP(B9720,总表!A:D,4,0),"露易")=0," ",IFERROR(VLOOKUP(B9720,总表!A:D,4,0),"-"))</f>
        <v>蓝色</v>
      </c>
      <c r="I9720" s="51" t="str">
        <f t="shared" si="607"/>
        <v>蓝色</v>
      </c>
    </row>
    <row r="9721" spans="1:9">
      <c r="A9721" s="6">
        <v>9720</v>
      </c>
      <c r="B9721" s="47" t="str">
        <f t="shared" si="604"/>
        <v>000025F8</v>
      </c>
      <c r="C9721" s="50" t="str">
        <f>IFERROR(VLOOKUP(B9721,总表!A:B,2,0),"-")</f>
        <v>裤裙类</v>
      </c>
      <c r="D9721" s="51" t="str">
        <f t="shared" si="605"/>
        <v>裤裙类</v>
      </c>
      <c r="E9721" s="51" t="str">
        <f>IFERROR(VLOOKUP(B9721,总表!A:D,3,0),"-")</f>
        <v>缎面裤子</v>
      </c>
      <c r="F9721" s="51" t="str">
        <f t="shared" si="606"/>
        <v>缎面裤子</v>
      </c>
      <c r="H9721" s="6" t="str">
        <f>IF(IFERROR(VLOOKUP(B9721,总表!A:D,4,0),"露易")=0," ",IFERROR(VLOOKUP(B9721,总表!A:D,4,0),"-"))</f>
        <v>浅紫色</v>
      </c>
      <c r="I9721" s="6" t="str">
        <f t="shared" si="607"/>
        <v>浅紫色</v>
      </c>
    </row>
    <row r="9722" spans="1:9">
      <c r="A9722" s="6">
        <v>9721</v>
      </c>
      <c r="B9722" s="47" t="str">
        <f t="shared" si="604"/>
        <v>000025F9</v>
      </c>
      <c r="C9722" s="50" t="str">
        <f>IFERROR(VLOOKUP(B9722,总表!A:B,2,0),"-")</f>
        <v>裤裙类</v>
      </c>
      <c r="D9722" s="51" t="str">
        <f t="shared" si="605"/>
        <v>裤裙类</v>
      </c>
      <c r="E9722" s="51" t="str">
        <f>IFERROR(VLOOKUP(B9722,总表!A:D,3,0),"-")</f>
        <v>缎面裤子</v>
      </c>
      <c r="F9722" s="51" t="str">
        <f t="shared" si="606"/>
        <v>缎面裤子</v>
      </c>
      <c r="H9722" s="6" t="str">
        <f>IF(IFERROR(VLOOKUP(B9722,总表!A:D,4,0),"露易")=0," ",IFERROR(VLOOKUP(B9722,总表!A:D,4,0),"-"))</f>
        <v>粉红</v>
      </c>
      <c r="I9722" s="6" t="str">
        <f t="shared" si="607"/>
        <v>粉红</v>
      </c>
    </row>
    <row r="9723" spans="1:9">
      <c r="A9723" s="6">
        <v>9722</v>
      </c>
      <c r="B9723" s="47" t="str">
        <f t="shared" si="604"/>
        <v>000025FA</v>
      </c>
      <c r="C9723" s="50" t="str">
        <f>IFERROR(VLOOKUP(B9723,总表!A:B,2,0),"-")</f>
        <v>裤裙类</v>
      </c>
      <c r="D9723" s="51" t="str">
        <f t="shared" si="605"/>
        <v>裤裙类</v>
      </c>
      <c r="E9723" s="51" t="str">
        <f>IFERROR(VLOOKUP(B9723,总表!A:D,3,0),"-")</f>
        <v>缎面裤子</v>
      </c>
      <c r="F9723" s="51" t="str">
        <f t="shared" si="606"/>
        <v>缎面裤子</v>
      </c>
      <c r="H9723" s="6" t="str">
        <f>IF(IFERROR(VLOOKUP(B9723,总表!A:D,4,0),"露易")=0," ",IFERROR(VLOOKUP(B9723,总表!A:D,4,0),"-"))</f>
        <v>暗红色</v>
      </c>
      <c r="I9723" s="6" t="str">
        <f t="shared" si="607"/>
        <v>暗红色</v>
      </c>
    </row>
    <row r="9724" spans="1:9">
      <c r="A9724" s="6">
        <v>9723</v>
      </c>
      <c r="B9724" s="47" t="str">
        <f t="shared" si="604"/>
        <v>000025FB</v>
      </c>
      <c r="C9724" s="50" t="str">
        <f>IFERROR(VLOOKUP(B9724,总表!A:B,2,0),"-")</f>
        <v>裤裙类</v>
      </c>
      <c r="D9724" s="51" t="str">
        <f t="shared" si="605"/>
        <v>裤裙类</v>
      </c>
      <c r="E9724" s="51" t="str">
        <f>IFERROR(VLOOKUP(B9724,总表!A:D,3,0),"-")</f>
        <v>缎面裤子</v>
      </c>
      <c r="F9724" s="51" t="str">
        <f t="shared" si="606"/>
        <v>缎面裤子</v>
      </c>
      <c r="H9724" s="6" t="str">
        <f>IF(IFERROR(VLOOKUP(B9724,总表!A:D,4,0),"露易")=0," ",IFERROR(VLOOKUP(B9724,总表!A:D,4,0),"-"))</f>
        <v>深红色</v>
      </c>
      <c r="I9724" s="6" t="str">
        <f t="shared" si="607"/>
        <v>深红色</v>
      </c>
    </row>
    <row r="9725" spans="1:9">
      <c r="A9725" s="6">
        <v>9724</v>
      </c>
      <c r="B9725" s="47" t="str">
        <f t="shared" si="604"/>
        <v>000025FC</v>
      </c>
      <c r="C9725" s="50" t="str">
        <f>IFERROR(VLOOKUP(B9725,总表!A:B,2,0),"-")</f>
        <v>裤裙类</v>
      </c>
      <c r="D9725" s="51" t="str">
        <f t="shared" si="605"/>
        <v>裤裙类</v>
      </c>
      <c r="E9725" s="51" t="str">
        <f>IFERROR(VLOOKUP(B9725,总表!A:D,3,0),"-")</f>
        <v>缎面裤子</v>
      </c>
      <c r="F9725" s="51" t="str">
        <f t="shared" si="606"/>
        <v>缎面裤子</v>
      </c>
      <c r="H9725" s="6" t="str">
        <f>IF(IFERROR(VLOOKUP(B9725,总表!A:D,4,0),"露易")=0," ",IFERROR(VLOOKUP(B9725,总表!A:D,4,0),"-"))</f>
        <v>棕色</v>
      </c>
      <c r="I9725" s="6" t="str">
        <f t="shared" si="607"/>
        <v>棕色</v>
      </c>
    </row>
    <row r="9726" spans="1:9">
      <c r="A9726" s="6">
        <v>9725</v>
      </c>
      <c r="B9726" s="47" t="str">
        <f t="shared" si="604"/>
        <v>000025FD</v>
      </c>
      <c r="C9726" s="50" t="str">
        <f>IFERROR(VLOOKUP(B9726,总表!A:B,2,0),"-")</f>
        <v>裤裙类</v>
      </c>
      <c r="D9726" s="51" t="str">
        <f t="shared" si="605"/>
        <v>裤裙类</v>
      </c>
      <c r="E9726" s="6" t="str">
        <f>IFERROR(VLOOKUP(B9726,总表!A:D,3,0),"-")</f>
        <v>灯芯绒裤</v>
      </c>
      <c r="F9726" s="6" t="str">
        <f t="shared" si="606"/>
        <v>灯芯绒裤</v>
      </c>
      <c r="H9726" s="6" t="str">
        <f>IF(IFERROR(VLOOKUP(B9726,总表!A:D,4,0),"露易")=0," ",IFERROR(VLOOKUP(B9726,总表!A:D,4,0),"-"))</f>
        <v>棕色</v>
      </c>
      <c r="I9726" s="6" t="str">
        <f t="shared" si="607"/>
        <v>棕色</v>
      </c>
    </row>
    <row r="9727" spans="1:9">
      <c r="A9727" s="6">
        <v>9726</v>
      </c>
      <c r="B9727" s="47" t="str">
        <f t="shared" si="604"/>
        <v>000025FE</v>
      </c>
      <c r="C9727" s="50" t="str">
        <f>IFERROR(VLOOKUP(B9727,总表!A:B,2,0),"-")</f>
        <v>裤裙类</v>
      </c>
      <c r="D9727" s="51" t="str">
        <f t="shared" si="605"/>
        <v>裤裙类</v>
      </c>
      <c r="E9727" s="6" t="str">
        <f>IFERROR(VLOOKUP(B9727,总表!A:D,3,0),"-")</f>
        <v>灯芯绒裤</v>
      </c>
      <c r="F9727" s="6" t="str">
        <f t="shared" si="606"/>
        <v>灯芯绒裤</v>
      </c>
      <c r="H9727" s="6" t="str">
        <f>IF(IFERROR(VLOOKUP(B9727,总表!A:D,4,0),"露易")=0," ",IFERROR(VLOOKUP(B9727,总表!A:D,4,0),"-"))</f>
        <v>粉红</v>
      </c>
      <c r="I9727" s="6" t="str">
        <f t="shared" si="607"/>
        <v>粉红</v>
      </c>
    </row>
    <row r="9728" spans="1:9">
      <c r="A9728" s="6">
        <v>9727</v>
      </c>
      <c r="B9728" s="47" t="str">
        <f t="shared" si="604"/>
        <v>000025FF</v>
      </c>
      <c r="C9728" s="50" t="str">
        <f>IFERROR(VLOOKUP(B9728,总表!A:B,2,0),"-")</f>
        <v>裤裙类</v>
      </c>
      <c r="D9728" s="51" t="str">
        <f t="shared" si="605"/>
        <v>裤裙类</v>
      </c>
      <c r="E9728" s="6" t="str">
        <f>IFERROR(VLOOKUP(B9728,总表!A:D,3,0),"-")</f>
        <v>灯芯绒裤</v>
      </c>
      <c r="F9728" s="6" t="str">
        <f t="shared" si="606"/>
        <v>灯芯绒裤</v>
      </c>
      <c r="H9728" s="51" t="str">
        <f>IF(IFERROR(VLOOKUP(B9728,总表!A:D,4,0),"露易")=0," ",IFERROR(VLOOKUP(B9728,总表!A:D,4,0),"-"))</f>
        <v>绿色</v>
      </c>
      <c r="I9728" s="51" t="str">
        <f t="shared" si="607"/>
        <v>绿色</v>
      </c>
    </row>
    <row r="9729" spans="1:9">
      <c r="A9729" s="6">
        <v>9728</v>
      </c>
      <c r="B9729" s="47" t="str">
        <f t="shared" si="604"/>
        <v>00002600</v>
      </c>
      <c r="C9729" s="50" t="str">
        <f>IFERROR(VLOOKUP(B9729,总表!A:B,2,0),"-")</f>
        <v>裤裙类</v>
      </c>
      <c r="D9729" s="51" t="str">
        <f t="shared" si="605"/>
        <v>裤裙类</v>
      </c>
      <c r="E9729" s="6" t="str">
        <f>IFERROR(VLOOKUP(B9729,总表!A:D,3,0),"-")</f>
        <v>灯芯绒裤</v>
      </c>
      <c r="F9729" s="6" t="str">
        <f t="shared" si="606"/>
        <v>灯芯绒裤</v>
      </c>
      <c r="H9729" s="6" t="str">
        <f>IF(IFERROR(VLOOKUP(B9729,总表!A:D,4,0),"露易")=0," ",IFERROR(VLOOKUP(B9729,总表!A:D,4,0),"-"))</f>
        <v>浅蓝色</v>
      </c>
      <c r="I9729" s="6" t="str">
        <f t="shared" si="607"/>
        <v>浅蓝色</v>
      </c>
    </row>
    <row r="9730" spans="1:9">
      <c r="A9730" s="6">
        <v>9729</v>
      </c>
      <c r="B9730" s="47" t="str">
        <f t="shared" ref="B9730:B9793" si="608">DEC2HEX(ROW(A9729),8)</f>
        <v>00002601</v>
      </c>
      <c r="C9730" s="50" t="str">
        <f>IFERROR(VLOOKUP(B9730,总表!A:B,2,0),"-")</f>
        <v>裤裙类</v>
      </c>
      <c r="D9730" s="51" t="str">
        <f t="shared" ref="D9730:D9793" si="609">C9730</f>
        <v>裤裙类</v>
      </c>
      <c r="E9730" s="6" t="str">
        <f>IFERROR(VLOOKUP(B9730,总表!A:D,3,0),"-")</f>
        <v>灯芯绒裤</v>
      </c>
      <c r="F9730" s="6" t="str">
        <f t="shared" ref="F9730:F9793" si="610">E9730</f>
        <v>灯芯绒裤</v>
      </c>
      <c r="H9730" s="6" t="str">
        <f>IF(IFERROR(VLOOKUP(B9730,总表!A:D,4,0),"露易")=0," ",IFERROR(VLOOKUP(B9730,总表!A:D,4,0),"-"))</f>
        <v>黑色</v>
      </c>
      <c r="I9730" s="6" t="str">
        <f t="shared" ref="I9730:I9793" si="611">H9730</f>
        <v>黑色</v>
      </c>
    </row>
    <row r="9731" spans="1:9">
      <c r="A9731" s="6">
        <v>9730</v>
      </c>
      <c r="B9731" s="47" t="str">
        <f t="shared" si="608"/>
        <v>00002602</v>
      </c>
      <c r="C9731" s="47" t="str">
        <f>IFERROR(VLOOKUP(B9731,总表!A:B,2,0),"-")</f>
        <v>-</v>
      </c>
      <c r="D9731" s="6" t="str">
        <f t="shared" si="609"/>
        <v>-</v>
      </c>
      <c r="E9731" s="6" t="str">
        <f>IFERROR(VLOOKUP(B9731,总表!A:D,3,0),"-")</f>
        <v>-</v>
      </c>
      <c r="F9731" s="6" t="str">
        <f t="shared" si="610"/>
        <v>-</v>
      </c>
      <c r="H9731" s="6" t="str">
        <f>IF(IFERROR(VLOOKUP(B9731,总表!A:D,4,0),"露易")=0," ",IFERROR(VLOOKUP(B9731,总表!A:D,4,0),"-"))</f>
        <v>-</v>
      </c>
      <c r="I9731" s="6" t="str">
        <f t="shared" si="611"/>
        <v>-</v>
      </c>
    </row>
    <row r="9732" spans="1:9">
      <c r="A9732" s="6">
        <v>9731</v>
      </c>
      <c r="B9732" s="47" t="str">
        <f t="shared" si="608"/>
        <v>00002603</v>
      </c>
      <c r="C9732" s="47" t="str">
        <f>IFERROR(VLOOKUP(B9732,总表!A:B,2,0),"-")</f>
        <v>-</v>
      </c>
      <c r="D9732" s="6" t="str">
        <f t="shared" si="609"/>
        <v>-</v>
      </c>
      <c r="E9732" s="6" t="str">
        <f>IFERROR(VLOOKUP(B9732,总表!A:D,3,0),"-")</f>
        <v>-</v>
      </c>
      <c r="F9732" s="6" t="str">
        <f t="shared" si="610"/>
        <v>-</v>
      </c>
      <c r="H9732" s="6" t="str">
        <f>IF(IFERROR(VLOOKUP(B9732,总表!A:D,4,0),"露易")=0," ",IFERROR(VLOOKUP(B9732,总表!A:D,4,0),"-"))</f>
        <v>-</v>
      </c>
      <c r="I9732" s="6" t="str">
        <f t="shared" si="611"/>
        <v>-</v>
      </c>
    </row>
    <row r="9733" spans="1:9">
      <c r="A9733" s="6">
        <v>9732</v>
      </c>
      <c r="B9733" s="47" t="str">
        <f t="shared" si="608"/>
        <v>00002604</v>
      </c>
      <c r="C9733" s="47" t="str">
        <f>IFERROR(VLOOKUP(B9733,总表!A:B,2,0),"-")</f>
        <v>-</v>
      </c>
      <c r="D9733" s="6" t="str">
        <f t="shared" si="609"/>
        <v>-</v>
      </c>
      <c r="E9733" s="6" t="str">
        <f>IFERROR(VLOOKUP(B9733,总表!A:D,3,0),"-")</f>
        <v>-</v>
      </c>
      <c r="F9733" s="6" t="str">
        <f t="shared" si="610"/>
        <v>-</v>
      </c>
      <c r="H9733" s="6" t="str">
        <f>IF(IFERROR(VLOOKUP(B9733,总表!A:D,4,0),"露易")=0," ",IFERROR(VLOOKUP(B9733,总表!A:D,4,0),"-"))</f>
        <v>-</v>
      </c>
      <c r="I9733" s="6" t="str">
        <f t="shared" si="611"/>
        <v>-</v>
      </c>
    </row>
    <row r="9734" spans="1:9">
      <c r="A9734" s="6">
        <v>9733</v>
      </c>
      <c r="B9734" s="47" t="str">
        <f t="shared" si="608"/>
        <v>00002605</v>
      </c>
      <c r="C9734" s="47" t="str">
        <f>IFERROR(VLOOKUP(B9734,总表!A:B,2,0),"-")</f>
        <v>-</v>
      </c>
      <c r="D9734" s="6" t="str">
        <f t="shared" si="609"/>
        <v>-</v>
      </c>
      <c r="E9734" s="6" t="str">
        <f>IFERROR(VLOOKUP(B9734,总表!A:D,3,0),"-")</f>
        <v>-</v>
      </c>
      <c r="F9734" s="6" t="str">
        <f t="shared" si="610"/>
        <v>-</v>
      </c>
      <c r="H9734" s="6" t="str">
        <f>IF(IFERROR(VLOOKUP(B9734,总表!A:D,4,0),"露易")=0," ",IFERROR(VLOOKUP(B9734,总表!A:D,4,0),"-"))</f>
        <v>-</v>
      </c>
      <c r="I9734" s="6" t="str">
        <f t="shared" si="611"/>
        <v>-</v>
      </c>
    </row>
    <row r="9735" spans="1:9">
      <c r="A9735" s="6">
        <v>9734</v>
      </c>
      <c r="B9735" s="47" t="str">
        <f t="shared" si="608"/>
        <v>00002606</v>
      </c>
      <c r="C9735" s="47" t="str">
        <f>IFERROR(VLOOKUP(B9735,总表!A:B,2,0),"-")</f>
        <v>-</v>
      </c>
      <c r="D9735" s="6" t="str">
        <f t="shared" si="609"/>
        <v>-</v>
      </c>
      <c r="E9735" s="6" t="str">
        <f>IFERROR(VLOOKUP(B9735,总表!A:D,3,0),"-")</f>
        <v>-</v>
      </c>
      <c r="F9735" s="6" t="str">
        <f t="shared" si="610"/>
        <v>-</v>
      </c>
      <c r="H9735" s="6" t="str">
        <f>IF(IFERROR(VLOOKUP(B9735,总表!A:D,4,0),"露易")=0," ",IFERROR(VLOOKUP(B9735,总表!A:D,4,0),"-"))</f>
        <v>-</v>
      </c>
      <c r="I9735" s="6" t="str">
        <f t="shared" si="611"/>
        <v>-</v>
      </c>
    </row>
    <row r="9736" spans="1:9">
      <c r="A9736" s="6">
        <v>9735</v>
      </c>
      <c r="B9736" s="47" t="str">
        <f t="shared" si="608"/>
        <v>00002607</v>
      </c>
      <c r="C9736" s="47" t="str">
        <f>IFERROR(VLOOKUP(B9736,总表!A:B,2,0),"-")</f>
        <v>-</v>
      </c>
      <c r="D9736" s="6" t="str">
        <f t="shared" si="609"/>
        <v>-</v>
      </c>
      <c r="E9736" s="6" t="str">
        <f>IFERROR(VLOOKUP(B9736,总表!A:D,3,0),"-")</f>
        <v>-</v>
      </c>
      <c r="F9736" s="6" t="str">
        <f t="shared" si="610"/>
        <v>-</v>
      </c>
      <c r="H9736" s="6" t="str">
        <f>IF(IFERROR(VLOOKUP(B9736,总表!A:D,4,0),"露易")=0," ",IFERROR(VLOOKUP(B9736,总表!A:D,4,0),"-"))</f>
        <v>-</v>
      </c>
      <c r="I9736" s="6" t="str">
        <f t="shared" si="611"/>
        <v>-</v>
      </c>
    </row>
    <row r="9737" spans="1:9">
      <c r="A9737" s="6">
        <v>9736</v>
      </c>
      <c r="B9737" s="47" t="str">
        <f t="shared" si="608"/>
        <v>00002608</v>
      </c>
      <c r="C9737" s="47" t="str">
        <f>IFERROR(VLOOKUP(B9737,总表!A:B,2,0),"-")</f>
        <v>-</v>
      </c>
      <c r="D9737" s="6" t="str">
        <f t="shared" si="609"/>
        <v>-</v>
      </c>
      <c r="E9737" s="6" t="str">
        <f>IFERROR(VLOOKUP(B9737,总表!A:D,3,0),"-")</f>
        <v>-</v>
      </c>
      <c r="F9737" s="6" t="str">
        <f t="shared" si="610"/>
        <v>-</v>
      </c>
      <c r="H9737" s="6" t="str">
        <f>IF(IFERROR(VLOOKUP(B9737,总表!A:D,4,0),"露易")=0," ",IFERROR(VLOOKUP(B9737,总表!A:D,4,0),"-"))</f>
        <v>-</v>
      </c>
      <c r="I9737" s="6" t="str">
        <f t="shared" si="611"/>
        <v>-</v>
      </c>
    </row>
    <row r="9738" spans="1:9">
      <c r="A9738" s="6">
        <v>9737</v>
      </c>
      <c r="B9738" s="47" t="str">
        <f t="shared" si="608"/>
        <v>00002609</v>
      </c>
      <c r="C9738" s="47" t="str">
        <f>IFERROR(VLOOKUP(B9738,总表!A:B,2,0),"-")</f>
        <v>-</v>
      </c>
      <c r="D9738" s="6" t="str">
        <f t="shared" si="609"/>
        <v>-</v>
      </c>
      <c r="E9738" s="6" t="str">
        <f>IFERROR(VLOOKUP(B9738,总表!A:D,3,0),"-")</f>
        <v>-</v>
      </c>
      <c r="F9738" s="6" t="str">
        <f t="shared" si="610"/>
        <v>-</v>
      </c>
      <c r="H9738" s="6" t="str">
        <f>IF(IFERROR(VLOOKUP(B9738,总表!A:D,4,0),"露易")=0," ",IFERROR(VLOOKUP(B9738,总表!A:D,4,0),"-"))</f>
        <v>-</v>
      </c>
      <c r="I9738" s="6" t="str">
        <f t="shared" si="611"/>
        <v>-</v>
      </c>
    </row>
    <row r="9739" spans="1:9">
      <c r="A9739" s="6">
        <v>9738</v>
      </c>
      <c r="B9739" s="47" t="str">
        <f t="shared" si="608"/>
        <v>0000260A</v>
      </c>
      <c r="C9739" s="47" t="str">
        <f>IFERROR(VLOOKUP(B9739,总表!A:B,2,0),"-")</f>
        <v>-</v>
      </c>
      <c r="D9739" s="6" t="str">
        <f t="shared" si="609"/>
        <v>-</v>
      </c>
      <c r="E9739" s="6" t="str">
        <f>IFERROR(VLOOKUP(B9739,总表!A:D,3,0),"-")</f>
        <v>-</v>
      </c>
      <c r="F9739" s="6" t="str">
        <f t="shared" si="610"/>
        <v>-</v>
      </c>
      <c r="H9739" s="6" t="str">
        <f>IF(IFERROR(VLOOKUP(B9739,总表!A:D,4,0),"露易")=0," ",IFERROR(VLOOKUP(B9739,总表!A:D,4,0),"-"))</f>
        <v>-</v>
      </c>
      <c r="I9739" s="6" t="str">
        <f t="shared" si="611"/>
        <v>-</v>
      </c>
    </row>
    <row r="9740" spans="1:9">
      <c r="A9740" s="6">
        <v>9739</v>
      </c>
      <c r="B9740" s="47" t="str">
        <f t="shared" si="608"/>
        <v>0000260B</v>
      </c>
      <c r="C9740" s="47" t="str">
        <f>IFERROR(VLOOKUP(B9740,总表!A:B,2,0),"-")</f>
        <v>帽子类</v>
      </c>
      <c r="D9740" s="6" t="str">
        <f t="shared" si="609"/>
        <v>帽子类</v>
      </c>
      <c r="E9740" s="51" t="str">
        <f>IFERROR(VLOOKUP(B9740,总表!A:D,3,0),"-")</f>
        <v>维京人头盔</v>
      </c>
      <c r="F9740" s="51" t="str">
        <f t="shared" si="610"/>
        <v>维京人头盔</v>
      </c>
      <c r="H9740" s="6" t="str">
        <f>IF(IFERROR(VLOOKUP(B9740,总表!A:D,4,0),"露易")=0," ",IFERROR(VLOOKUP(B9740,总表!A:D,4,0),"-"))</f>
        <v>棕色</v>
      </c>
      <c r="I9740" s="6" t="str">
        <f t="shared" si="611"/>
        <v>棕色</v>
      </c>
    </row>
    <row r="9741" spans="1:9">
      <c r="A9741" s="6">
        <v>9740</v>
      </c>
      <c r="B9741" s="47" t="str">
        <f t="shared" si="608"/>
        <v>0000260C</v>
      </c>
      <c r="C9741" s="47" t="str">
        <f>IFERROR(VLOOKUP(B9741,总表!A:B,2,0),"-")</f>
        <v>帽子类</v>
      </c>
      <c r="D9741" s="6" t="str">
        <f t="shared" si="609"/>
        <v>帽子类</v>
      </c>
      <c r="E9741" s="51" t="str">
        <f>IFERROR(VLOOKUP(B9741,总表!A:D,3,0),"-")</f>
        <v>维京人头盔</v>
      </c>
      <c r="F9741" s="51" t="str">
        <f t="shared" si="610"/>
        <v>维京人头盔</v>
      </c>
      <c r="H9741" s="51" t="str">
        <f>IF(IFERROR(VLOOKUP(B9741,总表!A:D,4,0),"露易")=0," ",IFERROR(VLOOKUP(B9741,总表!A:D,4,0),"-"))</f>
        <v>蓝色</v>
      </c>
      <c r="I9741" s="51" t="str">
        <f t="shared" si="611"/>
        <v>蓝色</v>
      </c>
    </row>
    <row r="9742" spans="1:9">
      <c r="A9742" s="6">
        <v>9741</v>
      </c>
      <c r="B9742" s="47" t="str">
        <f t="shared" si="608"/>
        <v>0000260D</v>
      </c>
      <c r="C9742" s="50" t="str">
        <f>IFERROR(VLOOKUP(B9742,总表!A:B,2,0),"-")</f>
        <v>头戴类</v>
      </c>
      <c r="D9742" s="51" t="str">
        <f t="shared" si="609"/>
        <v>头戴类</v>
      </c>
      <c r="E9742" s="51" t="str">
        <f>IFERROR(VLOOKUP(B9742,总表!A:D,3,0),"-")</f>
        <v>艺伎假发</v>
      </c>
      <c r="F9742" s="51" t="str">
        <f t="shared" si="610"/>
        <v>艺伎假发</v>
      </c>
      <c r="H9742" s="6" t="str">
        <f>IF(IFERROR(VLOOKUP(B9742,总表!A:D,4,0),"露易")=0," ",IFERROR(VLOOKUP(B9742,总表!A:D,4,0),"-"))</f>
        <v>桃红色</v>
      </c>
      <c r="I9742" s="6" t="str">
        <f t="shared" si="611"/>
        <v>桃红色</v>
      </c>
    </row>
    <row r="9743" spans="1:9">
      <c r="A9743" s="6">
        <v>9742</v>
      </c>
      <c r="B9743" s="47" t="str">
        <f t="shared" si="608"/>
        <v>0000260E</v>
      </c>
      <c r="C9743" s="50" t="str">
        <f>IFERROR(VLOOKUP(B9743,总表!A:B,2,0),"-")</f>
        <v>头戴类</v>
      </c>
      <c r="D9743" s="51" t="str">
        <f t="shared" si="609"/>
        <v>头戴类</v>
      </c>
      <c r="E9743" s="51" t="str">
        <f>IFERROR(VLOOKUP(B9743,总表!A:D,3,0),"-")</f>
        <v>艺伎假发</v>
      </c>
      <c r="F9743" s="51" t="str">
        <f t="shared" si="610"/>
        <v>艺伎假发</v>
      </c>
      <c r="H9743" s="6" t="str">
        <f>IF(IFERROR(VLOOKUP(B9743,总表!A:D,4,0),"露易")=0," ",IFERROR(VLOOKUP(B9743,总表!A:D,4,0),"-"))</f>
        <v>金黄色</v>
      </c>
      <c r="I9743" s="6" t="str">
        <f t="shared" si="611"/>
        <v>金黄色</v>
      </c>
    </row>
    <row r="9744" spans="1:9">
      <c r="A9744" s="6">
        <v>9743</v>
      </c>
      <c r="B9744" s="47" t="str">
        <f t="shared" si="608"/>
        <v>0000260F</v>
      </c>
      <c r="C9744" s="50" t="str">
        <f>IFERROR(VLOOKUP(B9744,总表!A:B,2,0),"-")</f>
        <v>头戴类</v>
      </c>
      <c r="D9744" s="51" t="str">
        <f t="shared" si="609"/>
        <v>头戴类</v>
      </c>
      <c r="E9744" s="51" t="str">
        <f>IFERROR(VLOOKUP(B9744,总表!A:D,3,0),"-")</f>
        <v>艺伎假发</v>
      </c>
      <c r="F9744" s="51" t="str">
        <f t="shared" si="610"/>
        <v>艺伎假发</v>
      </c>
      <c r="H9744" s="51" t="str">
        <f>IF(IFERROR(VLOOKUP(B9744,总表!A:D,4,0),"露易")=0," ",IFERROR(VLOOKUP(B9744,总表!A:D,4,0),"-"))</f>
        <v>绿色</v>
      </c>
      <c r="I9744" s="51" t="str">
        <f t="shared" si="611"/>
        <v>绿色</v>
      </c>
    </row>
    <row r="9745" spans="1:9">
      <c r="A9745" s="6">
        <v>9744</v>
      </c>
      <c r="B9745" s="47" t="str">
        <f t="shared" si="608"/>
        <v>00002610</v>
      </c>
      <c r="C9745" s="50" t="str">
        <f>IFERROR(VLOOKUP(B9745,总表!A:B,2,0),"-")</f>
        <v>头戴类</v>
      </c>
      <c r="D9745" s="51" t="str">
        <f t="shared" si="609"/>
        <v>头戴类</v>
      </c>
      <c r="E9745" s="51" t="str">
        <f>IFERROR(VLOOKUP(B9745,总表!A:D,3,0),"-")</f>
        <v>艺伎假发</v>
      </c>
      <c r="F9745" s="51" t="str">
        <f t="shared" si="610"/>
        <v>艺伎假发</v>
      </c>
      <c r="H9745" s="51" t="str">
        <f>IF(IFERROR(VLOOKUP(B9745,总表!A:D,4,0),"露易")=0," ",IFERROR(VLOOKUP(B9745,总表!A:D,4,0),"-"))</f>
        <v>蓝色</v>
      </c>
      <c r="I9745" s="51" t="str">
        <f t="shared" si="611"/>
        <v>蓝色</v>
      </c>
    </row>
    <row r="9746" spans="1:9">
      <c r="A9746" s="6">
        <v>9745</v>
      </c>
      <c r="B9746" s="47" t="str">
        <f t="shared" si="608"/>
        <v>00002611</v>
      </c>
      <c r="C9746" s="50" t="str">
        <f>IFERROR(VLOOKUP(B9746,总表!A:B,2,0),"-")</f>
        <v>头戴类</v>
      </c>
      <c r="D9746" s="51" t="str">
        <f t="shared" si="609"/>
        <v>头戴类</v>
      </c>
      <c r="E9746" s="51" t="str">
        <f>IFERROR(VLOOKUP(B9746,总表!A:D,3,0),"-")</f>
        <v>艺伎假发</v>
      </c>
      <c r="F9746" s="51" t="str">
        <f t="shared" si="610"/>
        <v>艺伎假发</v>
      </c>
      <c r="H9746" s="6" t="str">
        <f>IF(IFERROR(VLOOKUP(B9746,总表!A:D,4,0),"露易")=0," ",IFERROR(VLOOKUP(B9746,总表!A:D,4,0),"-"))</f>
        <v>紫色</v>
      </c>
      <c r="I9746" s="6" t="str">
        <f t="shared" si="611"/>
        <v>紫色</v>
      </c>
    </row>
    <row r="9747" spans="1:9">
      <c r="A9747" s="6">
        <v>9746</v>
      </c>
      <c r="B9747" s="47" t="str">
        <f t="shared" si="608"/>
        <v>00002612</v>
      </c>
      <c r="C9747" s="50" t="str">
        <f>IFERROR(VLOOKUP(B9747,总表!A:B,2,0),"-")</f>
        <v>头戴类</v>
      </c>
      <c r="D9747" s="51" t="str">
        <f t="shared" si="609"/>
        <v>头戴类</v>
      </c>
      <c r="E9747" s="51" t="str">
        <f>IFERROR(VLOOKUP(B9747,总表!A:D,3,0),"-")</f>
        <v>艺伎假发</v>
      </c>
      <c r="F9747" s="51" t="str">
        <f t="shared" si="610"/>
        <v>艺伎假发</v>
      </c>
      <c r="H9747" s="6" t="str">
        <f>IF(IFERROR(VLOOKUP(B9747,总表!A:D,4,0),"露易")=0," ",IFERROR(VLOOKUP(B9747,总表!A:D,4,0),"-"))</f>
        <v>黑色</v>
      </c>
      <c r="I9747" s="6" t="str">
        <f t="shared" si="611"/>
        <v>黑色</v>
      </c>
    </row>
    <row r="9748" spans="1:9">
      <c r="A9748" s="6">
        <v>9747</v>
      </c>
      <c r="B9748" s="47" t="str">
        <f t="shared" si="608"/>
        <v>00002613</v>
      </c>
      <c r="C9748" s="50" t="str">
        <f>IFERROR(VLOOKUP(B9748,总表!A:B,2,0),"-")</f>
        <v>头戴类</v>
      </c>
      <c r="D9748" s="51" t="str">
        <f t="shared" si="609"/>
        <v>头戴类</v>
      </c>
      <c r="E9748" s="6" t="str">
        <f>IFERROR(VLOOKUP(B9748,总表!A:D,3,0),"-")</f>
        <v>阿拉伯帽子</v>
      </c>
      <c r="F9748" s="6" t="str">
        <f t="shared" si="610"/>
        <v>阿拉伯帽子</v>
      </c>
      <c r="H9748" s="51" t="str">
        <f>IF(IFERROR(VLOOKUP(B9748,总表!A:D,4,0),"露易")=0," ",IFERROR(VLOOKUP(B9748,总表!A:D,4,0),"-"))</f>
        <v>红色</v>
      </c>
      <c r="I9748" s="51" t="str">
        <f t="shared" si="611"/>
        <v>红色</v>
      </c>
    </row>
    <row r="9749" spans="1:9">
      <c r="A9749" s="6">
        <v>9748</v>
      </c>
      <c r="B9749" s="47" t="str">
        <f t="shared" si="608"/>
        <v>00002614</v>
      </c>
      <c r="C9749" s="50" t="str">
        <f>IFERROR(VLOOKUP(B9749,总表!A:B,2,0),"-")</f>
        <v>头戴类</v>
      </c>
      <c r="D9749" s="51" t="str">
        <f t="shared" si="609"/>
        <v>头戴类</v>
      </c>
      <c r="E9749" s="6" t="str">
        <f>IFERROR(VLOOKUP(B9749,总表!A:D,3,0),"-")</f>
        <v>阿拉伯帽子</v>
      </c>
      <c r="F9749" s="6" t="str">
        <f t="shared" si="610"/>
        <v>阿拉伯帽子</v>
      </c>
      <c r="H9749" s="6" t="str">
        <f>IF(IFERROR(VLOOKUP(B9749,总表!A:D,4,0),"露易")=0," ",IFERROR(VLOOKUP(B9749,总表!A:D,4,0),"-"))</f>
        <v>黑色</v>
      </c>
      <c r="I9749" s="6" t="str">
        <f t="shared" si="611"/>
        <v>黑色</v>
      </c>
    </row>
    <row r="9750" spans="1:9">
      <c r="A9750" s="6">
        <v>9749</v>
      </c>
      <c r="B9750" s="47" t="str">
        <f t="shared" si="608"/>
        <v>00002615</v>
      </c>
      <c r="C9750" s="50" t="str">
        <f>IFERROR(VLOOKUP(B9750,总表!A:B,2,0),"-")</f>
        <v>头戴类</v>
      </c>
      <c r="D9750" s="51" t="str">
        <f t="shared" si="609"/>
        <v>头戴类</v>
      </c>
      <c r="E9750" s="6" t="str">
        <f>IFERROR(VLOOKUP(B9750,总表!A:D,3,0),"-")</f>
        <v>公主假发</v>
      </c>
      <c r="F9750" s="6" t="str">
        <f t="shared" si="610"/>
        <v>公主假发</v>
      </c>
      <c r="H9750" s="6" t="str">
        <f>IF(IFERROR(VLOOKUP(B9750,总表!A:D,4,0),"露易")=0," ",IFERROR(VLOOKUP(B9750,总表!A:D,4,0),"-"))</f>
        <v>金色</v>
      </c>
      <c r="I9750" s="6" t="str">
        <f t="shared" si="611"/>
        <v>金色</v>
      </c>
    </row>
    <row r="9751" spans="1:9">
      <c r="A9751" s="6">
        <v>9750</v>
      </c>
      <c r="B9751" s="47" t="str">
        <f t="shared" si="608"/>
        <v>00002616</v>
      </c>
      <c r="C9751" s="50" t="str">
        <f>IFERROR(VLOOKUP(B9751,总表!A:B,2,0),"-")</f>
        <v>头戴类</v>
      </c>
      <c r="D9751" s="51" t="str">
        <f t="shared" si="609"/>
        <v>头戴类</v>
      </c>
      <c r="E9751" s="6" t="str">
        <f>IFERROR(VLOOKUP(B9751,总表!A:D,3,0),"-")</f>
        <v>公主假发</v>
      </c>
      <c r="F9751" s="6" t="str">
        <f t="shared" si="610"/>
        <v>公主假发</v>
      </c>
      <c r="H9751" s="6" t="str">
        <f>IF(IFERROR(VLOOKUP(B9751,总表!A:D,4,0),"露易")=0," ",IFERROR(VLOOKUP(B9751,总表!A:D,4,0),"-"))</f>
        <v>粉金色</v>
      </c>
      <c r="I9751" s="6" t="str">
        <f t="shared" si="611"/>
        <v>粉金色</v>
      </c>
    </row>
    <row r="9752" spans="1:9">
      <c r="A9752" s="6">
        <v>9751</v>
      </c>
      <c r="B9752" s="47" t="str">
        <f t="shared" si="608"/>
        <v>00002617</v>
      </c>
      <c r="C9752" s="47" t="str">
        <f>IFERROR(VLOOKUP(B9752,总表!A:B,2,0),"-")</f>
        <v>帽子类</v>
      </c>
      <c r="D9752" s="6" t="str">
        <f t="shared" si="609"/>
        <v>帽子类</v>
      </c>
      <c r="E9752" s="6" t="str">
        <f>IFERROR(VLOOKUP(B9752,总表!A:D,3,0),"-")</f>
        <v>皇冠</v>
      </c>
      <c r="F9752" s="6" t="str">
        <f t="shared" si="610"/>
        <v>皇冠</v>
      </c>
      <c r="H9752" s="6" t="str">
        <f>IF(IFERROR(VLOOKUP(B9752,总表!A:D,4,0),"露易")=0," ",IFERROR(VLOOKUP(B9752,总表!A:D,4,0),"-"))</f>
        <v>粉金色</v>
      </c>
      <c r="I9752" s="6" t="str">
        <f t="shared" si="611"/>
        <v>粉金色</v>
      </c>
    </row>
    <row r="9753" spans="1:9">
      <c r="A9753" s="6">
        <v>9752</v>
      </c>
      <c r="B9753" s="47" t="str">
        <f t="shared" si="608"/>
        <v>00002618</v>
      </c>
      <c r="C9753" s="47" t="str">
        <f>IFERROR(VLOOKUP(B9753,总表!A:B,2,0),"-")</f>
        <v>帽子类</v>
      </c>
      <c r="D9753" s="6" t="str">
        <f t="shared" si="609"/>
        <v>帽子类</v>
      </c>
      <c r="E9753" s="6" t="str">
        <f>IFERROR(VLOOKUP(B9753,总表!A:D,3,0),"-")</f>
        <v>皇冠</v>
      </c>
      <c r="F9753" s="6" t="str">
        <f t="shared" si="610"/>
        <v>皇冠</v>
      </c>
      <c r="H9753" s="6" t="str">
        <f>IF(IFERROR(VLOOKUP(B9753,总表!A:D,4,0),"露易")=0," ",IFERROR(VLOOKUP(B9753,总表!A:D,4,0),"-"))</f>
        <v>金色</v>
      </c>
      <c r="I9753" s="6" t="str">
        <f t="shared" si="611"/>
        <v>金色</v>
      </c>
    </row>
    <row r="9754" spans="1:9">
      <c r="A9754" s="6">
        <v>9753</v>
      </c>
      <c r="B9754" s="47" t="str">
        <f t="shared" si="608"/>
        <v>00002619</v>
      </c>
      <c r="C9754" s="47" t="str">
        <f>IFERROR(VLOOKUP(B9754,总表!A:B,2,0),"-")</f>
        <v>帽子类</v>
      </c>
      <c r="D9754" s="6" t="str">
        <f t="shared" si="609"/>
        <v>帽子类</v>
      </c>
      <c r="E9754" s="6" t="str">
        <f>IFERROR(VLOOKUP(B9754,总表!A:D,3,0),"-")</f>
        <v>花朵头饰</v>
      </c>
      <c r="F9754" s="6" t="str">
        <f t="shared" si="610"/>
        <v>花朵头饰</v>
      </c>
      <c r="H9754" s="6" t="str">
        <f>IF(IFERROR(VLOOKUP(B9754,总表!A:D,4,0),"露易")=0," ",IFERROR(VLOOKUP(B9754,总表!A:D,4,0),"-"))</f>
        <v>水蓝色</v>
      </c>
      <c r="I9754" s="6" t="str">
        <f t="shared" si="611"/>
        <v>水蓝色</v>
      </c>
    </row>
    <row r="9755" spans="1:9">
      <c r="A9755" s="6">
        <v>9754</v>
      </c>
      <c r="B9755" s="47" t="str">
        <f t="shared" si="608"/>
        <v>0000261A</v>
      </c>
      <c r="C9755" s="47" t="str">
        <f>IFERROR(VLOOKUP(B9755,总表!A:B,2,0),"-")</f>
        <v>帽子类</v>
      </c>
      <c r="D9755" s="6" t="str">
        <f t="shared" si="609"/>
        <v>帽子类</v>
      </c>
      <c r="E9755" s="6" t="str">
        <f>IFERROR(VLOOKUP(B9755,总表!A:D,3,0),"-")</f>
        <v>花朵头饰</v>
      </c>
      <c r="F9755" s="6" t="str">
        <f t="shared" si="610"/>
        <v>花朵头饰</v>
      </c>
      <c r="H9755" s="51" t="str">
        <f>IF(IFERROR(VLOOKUP(B9755,总表!A:D,4,0),"露易")=0," ",IFERROR(VLOOKUP(B9755,总表!A:D,4,0),"-"))</f>
        <v>蓝紫色</v>
      </c>
      <c r="I9755" s="51" t="str">
        <f t="shared" si="611"/>
        <v>蓝紫色</v>
      </c>
    </row>
    <row r="9756" spans="1:9">
      <c r="A9756" s="6">
        <v>9755</v>
      </c>
      <c r="B9756" s="47" t="str">
        <f t="shared" si="608"/>
        <v>0000261B</v>
      </c>
      <c r="C9756" s="47" t="str">
        <f>IFERROR(VLOOKUP(B9756,总表!A:B,2,0),"-")</f>
        <v>帽子类</v>
      </c>
      <c r="D9756" s="6" t="str">
        <f t="shared" si="609"/>
        <v>帽子类</v>
      </c>
      <c r="E9756" s="6" t="str">
        <f>IFERROR(VLOOKUP(B9756,总表!A:D,3,0),"-")</f>
        <v>花朵头饰</v>
      </c>
      <c r="F9756" s="6" t="str">
        <f t="shared" si="610"/>
        <v>花朵头饰</v>
      </c>
      <c r="H9756" s="6" t="str">
        <f>IF(IFERROR(VLOOKUP(B9756,总表!A:D,4,0),"露易")=0," ",IFERROR(VLOOKUP(B9756,总表!A:D,4,0),"-"))</f>
        <v>金黄色</v>
      </c>
      <c r="I9756" s="6" t="str">
        <f t="shared" si="611"/>
        <v>金黄色</v>
      </c>
    </row>
    <row r="9757" spans="1:9">
      <c r="A9757" s="6">
        <v>9756</v>
      </c>
      <c r="B9757" s="47" t="str">
        <f t="shared" si="608"/>
        <v>0000261C</v>
      </c>
      <c r="C9757" s="47" t="str">
        <f>IFERROR(VLOOKUP(B9757,总表!A:B,2,0),"-")</f>
        <v>帽子类</v>
      </c>
      <c r="D9757" s="6" t="str">
        <f t="shared" si="609"/>
        <v>帽子类</v>
      </c>
      <c r="E9757" s="6" t="str">
        <f>IFERROR(VLOOKUP(B9757,总表!A:D,3,0),"-")</f>
        <v>花朵头饰</v>
      </c>
      <c r="F9757" s="6" t="str">
        <f t="shared" si="610"/>
        <v>花朵头饰</v>
      </c>
      <c r="H9757" s="6" t="str">
        <f>IF(IFERROR(VLOOKUP(B9757,总表!A:D,4,0),"露易")=0," ",IFERROR(VLOOKUP(B9757,总表!A:D,4,0),"-"))</f>
        <v>紫色</v>
      </c>
      <c r="I9757" s="6" t="str">
        <f t="shared" si="611"/>
        <v>紫色</v>
      </c>
    </row>
    <row r="9758" spans="1:9">
      <c r="A9758" s="6">
        <v>9757</v>
      </c>
      <c r="B9758" s="47" t="str">
        <f t="shared" si="608"/>
        <v>0000261D</v>
      </c>
      <c r="C9758" s="47" t="str">
        <f>IFERROR(VLOOKUP(B9758,总表!A:B,2,0),"-")</f>
        <v>帽子类</v>
      </c>
      <c r="D9758" s="6" t="str">
        <f t="shared" si="609"/>
        <v>帽子类</v>
      </c>
      <c r="E9758" s="6" t="str">
        <f>IFERROR(VLOOKUP(B9758,总表!A:D,3,0),"-")</f>
        <v>花朵头饰</v>
      </c>
      <c r="F9758" s="6" t="str">
        <f t="shared" si="610"/>
        <v>花朵头饰</v>
      </c>
      <c r="H9758" s="6" t="str">
        <f>IF(IFERROR(VLOOKUP(B9758,总表!A:D,4,0),"露易")=0," ",IFERROR(VLOOKUP(B9758,总表!A:D,4,0),"-"))</f>
        <v>桃红色</v>
      </c>
      <c r="I9758" s="6" t="str">
        <f t="shared" si="611"/>
        <v>桃红色</v>
      </c>
    </row>
    <row r="9759" spans="1:9">
      <c r="A9759" s="6">
        <v>9758</v>
      </c>
      <c r="B9759" s="47" t="str">
        <f t="shared" si="608"/>
        <v>0000261E</v>
      </c>
      <c r="C9759" s="47" t="str">
        <f>IFERROR(VLOOKUP(B9759,总表!A:B,2,0),"-")</f>
        <v>帽子类</v>
      </c>
      <c r="D9759" s="6" t="str">
        <f t="shared" si="609"/>
        <v>帽子类</v>
      </c>
      <c r="E9759" s="6" t="str">
        <f>IFERROR(VLOOKUP(B9759,总表!A:D,3,0),"-")</f>
        <v>花朵头饰</v>
      </c>
      <c r="F9759" s="6" t="str">
        <f t="shared" si="610"/>
        <v>花朵头饰</v>
      </c>
      <c r="H9759" s="51" t="str">
        <f>IF(IFERROR(VLOOKUP(B9759,总表!A:D,4,0),"露易")=0," ",IFERROR(VLOOKUP(B9759,总表!A:D,4,0),"-"))</f>
        <v>绿色</v>
      </c>
      <c r="I9759" s="51" t="str">
        <f t="shared" si="611"/>
        <v>绿色</v>
      </c>
    </row>
    <row r="9760" spans="1:9">
      <c r="A9760" s="6">
        <v>9759</v>
      </c>
      <c r="B9760" s="47" t="str">
        <f t="shared" si="608"/>
        <v>0000261F</v>
      </c>
      <c r="C9760" s="47" t="str">
        <f>IFERROR(VLOOKUP(B9760,总表!A:B,2,0),"-")</f>
        <v>帽子类</v>
      </c>
      <c r="D9760" s="6" t="str">
        <f t="shared" si="609"/>
        <v>帽子类</v>
      </c>
      <c r="E9760" s="6" t="str">
        <f>IFERROR(VLOOKUP(B9760,总表!A:D,3,0),"-")</f>
        <v>花朵头饰</v>
      </c>
      <c r="F9760" s="6" t="str">
        <f t="shared" si="610"/>
        <v>花朵头饰</v>
      </c>
      <c r="H9760" s="6" t="str">
        <f>IF(IFERROR(VLOOKUP(B9760,总表!A:D,4,0),"露易")=0," ",IFERROR(VLOOKUP(B9760,总表!A:D,4,0),"-"))</f>
        <v>天蓝色</v>
      </c>
      <c r="I9760" s="6" t="str">
        <f t="shared" si="611"/>
        <v>天蓝色</v>
      </c>
    </row>
    <row r="9761" spans="1:9">
      <c r="A9761" s="6">
        <v>9760</v>
      </c>
      <c r="B9761" s="47" t="str">
        <f t="shared" si="608"/>
        <v>00002620</v>
      </c>
      <c r="C9761" s="47" t="str">
        <f>IFERROR(VLOOKUP(B9761,总表!A:B,2,0),"-")</f>
        <v>上衣</v>
      </c>
      <c r="D9761" s="6" t="str">
        <f t="shared" si="609"/>
        <v>上衣</v>
      </c>
      <c r="E9761" s="6" t="str">
        <f>IFERROR(VLOOKUP(B9761,总表!A:D,3,0),"-")</f>
        <v>Nook Inc.T恤</v>
      </c>
      <c r="F9761" s="6" t="str">
        <f t="shared" si="610"/>
        <v>Nook Inc.T恤</v>
      </c>
      <c r="H9761" s="6" t="str">
        <f>IF(IFERROR(VLOOKUP(B9761,总表!A:D,4,0),"露易")=0," ",IFERROR(VLOOKUP(B9761,总表!A:D,4,0),"-"))</f>
        <v>黄色</v>
      </c>
      <c r="I9761" s="6" t="str">
        <f t="shared" si="611"/>
        <v>黄色</v>
      </c>
    </row>
    <row r="9762" spans="1:9">
      <c r="A9762" s="6">
        <v>9761</v>
      </c>
      <c r="B9762" s="47" t="str">
        <f t="shared" si="608"/>
        <v>00002621</v>
      </c>
      <c r="C9762" s="47" t="str">
        <f>IFERROR(VLOOKUP(B9762,总表!A:B,2,0),"-")</f>
        <v>背包类</v>
      </c>
      <c r="D9762" s="6" t="str">
        <f t="shared" si="609"/>
        <v>背包类</v>
      </c>
      <c r="E9762" s="6" t="str">
        <f>IFERROR(VLOOKUP(B9762,总表!A:D,3,0),"-")</f>
        <v>Nook Inc.束口双肩包</v>
      </c>
      <c r="F9762" s="6" t="str">
        <f t="shared" si="610"/>
        <v>Nook Inc.束口双肩包</v>
      </c>
      <c r="H9762" s="6" t="str">
        <f>IF(IFERROR(VLOOKUP(B9762,总表!A:D,4,0),"露易")=0," ",IFERROR(VLOOKUP(B9762,总表!A:D,4,0),"-"))</f>
        <v>棕色</v>
      </c>
      <c r="I9762" s="6" t="str">
        <f t="shared" si="611"/>
        <v>棕色</v>
      </c>
    </row>
    <row r="9763" spans="1:9">
      <c r="A9763" s="6">
        <v>9762</v>
      </c>
      <c r="B9763" s="47" t="str">
        <f t="shared" si="608"/>
        <v>00002622</v>
      </c>
      <c r="C9763" s="47" t="str">
        <f>IFERROR(VLOOKUP(B9763,总表!A:B,2,0),"-")</f>
        <v>其他类</v>
      </c>
      <c r="D9763" s="6" t="str">
        <f t="shared" si="609"/>
        <v>其他类</v>
      </c>
      <c r="E9763" s="6" t="str">
        <f>IFERROR(VLOOKUP(B9763,总表!A:D,3,0),"-")</f>
        <v>Nook Inc.团扇</v>
      </c>
      <c r="F9763" s="6" t="str">
        <f t="shared" si="610"/>
        <v>Nook Inc.团扇</v>
      </c>
      <c r="H9763" s="6" t="str">
        <f>IF(IFERROR(VLOOKUP(B9763,总表!A:D,4,0),"露易")=0," ",IFERROR(VLOOKUP(B9763,总表!A:D,4,0),"-"))</f>
        <v> </v>
      </c>
      <c r="I9763" s="6" t="str">
        <f t="shared" si="611"/>
        <v> </v>
      </c>
    </row>
    <row r="9764" spans="1:9">
      <c r="A9764" s="6">
        <v>9763</v>
      </c>
      <c r="B9764" s="47" t="str">
        <f t="shared" si="608"/>
        <v>00002623</v>
      </c>
      <c r="C9764" s="47" t="str">
        <f>IFERROR(VLOOKUP(B9764,总表!A:B,2,0),"-")</f>
        <v>帽子类</v>
      </c>
      <c r="D9764" s="6" t="str">
        <f t="shared" si="609"/>
        <v>帽子类</v>
      </c>
      <c r="E9764" s="6" t="str">
        <f>IFERROR(VLOOKUP(B9764,总表!A:D,3,0),"-")</f>
        <v>棒球帽</v>
      </c>
      <c r="F9764" s="6" t="str">
        <f t="shared" si="610"/>
        <v>棒球帽</v>
      </c>
      <c r="H9764" s="51" t="str">
        <f>IF(IFERROR(VLOOKUP(B9764,总表!A:D,4,0),"露易")=0," ",IFERROR(VLOOKUP(B9764,总表!A:D,4,0),"-"))</f>
        <v>红色</v>
      </c>
      <c r="I9764" s="51" t="str">
        <f t="shared" si="611"/>
        <v>红色</v>
      </c>
    </row>
    <row r="9765" spans="1:9">
      <c r="A9765" s="6">
        <v>9764</v>
      </c>
      <c r="B9765" s="47" t="str">
        <f t="shared" si="608"/>
        <v>00002624</v>
      </c>
      <c r="C9765" s="47" t="str">
        <f>IFERROR(VLOOKUP(B9765,总表!A:B,2,0),"-")</f>
        <v>-</v>
      </c>
      <c r="D9765" s="6" t="str">
        <f t="shared" si="609"/>
        <v>-</v>
      </c>
      <c r="E9765" s="6" t="str">
        <f>IFERROR(VLOOKUP(B9765,总表!A:D,3,0),"-")</f>
        <v>-</v>
      </c>
      <c r="F9765" s="6" t="str">
        <f t="shared" si="610"/>
        <v>-</v>
      </c>
      <c r="H9765" s="6" t="str">
        <f>IF(IFERROR(VLOOKUP(B9765,总表!A:D,4,0),"露易")=0," ",IFERROR(VLOOKUP(B9765,总表!A:D,4,0),"-"))</f>
        <v>-</v>
      </c>
      <c r="I9765" s="6" t="str">
        <f t="shared" si="611"/>
        <v>-</v>
      </c>
    </row>
    <row r="9766" spans="1:9">
      <c r="A9766" s="6">
        <v>9765</v>
      </c>
      <c r="B9766" s="47" t="str">
        <f t="shared" si="608"/>
        <v>00002625</v>
      </c>
      <c r="C9766" s="47" t="str">
        <f>IFERROR(VLOOKUP(B9766,总表!A:B,2,0),"-")</f>
        <v>-</v>
      </c>
      <c r="D9766" s="6" t="str">
        <f t="shared" si="609"/>
        <v>-</v>
      </c>
      <c r="E9766" s="6" t="str">
        <f>IFERROR(VLOOKUP(B9766,总表!A:D,3,0),"-")</f>
        <v>-</v>
      </c>
      <c r="F9766" s="6" t="str">
        <f t="shared" si="610"/>
        <v>-</v>
      </c>
      <c r="H9766" s="6" t="str">
        <f>IF(IFERROR(VLOOKUP(B9766,总表!A:D,4,0),"露易")=0," ",IFERROR(VLOOKUP(B9766,总表!A:D,4,0),"-"))</f>
        <v>-</v>
      </c>
      <c r="I9766" s="6" t="str">
        <f t="shared" si="611"/>
        <v>-</v>
      </c>
    </row>
    <row r="9767" spans="1:9">
      <c r="A9767" s="6">
        <v>9766</v>
      </c>
      <c r="B9767" s="47" t="str">
        <f t="shared" si="608"/>
        <v>00002626</v>
      </c>
      <c r="C9767" s="50" t="str">
        <f>IFERROR(VLOOKUP(B9767,总表!A:B,2,0),"-")</f>
        <v>摆设类</v>
      </c>
      <c r="D9767" s="51" t="str">
        <f t="shared" si="609"/>
        <v>摆设类</v>
      </c>
      <c r="E9767" s="6" t="str">
        <f>IFERROR(VLOOKUP(B9767,总表!A:D,3,0),"-")</f>
        <v>迷你冰箱</v>
      </c>
      <c r="F9767" s="6" t="str">
        <f t="shared" si="610"/>
        <v>迷你冰箱</v>
      </c>
      <c r="H9767" s="6" t="str">
        <f>IF(IFERROR(VLOOKUP(B9767,总表!A:D,4,0),"露易")=0," ",IFERROR(VLOOKUP(B9767,总表!A:D,4,0),"-"))</f>
        <v> </v>
      </c>
      <c r="I9767" s="6" t="str">
        <f t="shared" si="611"/>
        <v> </v>
      </c>
    </row>
    <row r="9768" spans="1:9">
      <c r="A9768" s="6">
        <v>9767</v>
      </c>
      <c r="B9768" s="47" t="str">
        <f t="shared" si="608"/>
        <v>00002627</v>
      </c>
      <c r="C9768" s="50" t="str">
        <f>IFERROR(VLOOKUP(B9768,总表!A:B,2,0),"-")</f>
        <v>摆设类</v>
      </c>
      <c r="D9768" s="51" t="str">
        <f t="shared" si="609"/>
        <v>摆设类</v>
      </c>
      <c r="E9768" s="6" t="str">
        <f>IFERROR(VLOOKUP(B9768,总表!A:D,3,0),"-")</f>
        <v>可推式垃圾桶</v>
      </c>
      <c r="F9768" s="6" t="str">
        <f t="shared" si="610"/>
        <v>可推式垃圾桶</v>
      </c>
      <c r="H9768" s="6" t="str">
        <f>IF(IFERROR(VLOOKUP(B9768,总表!A:D,4,0),"露易")=0," ",IFERROR(VLOOKUP(B9768,总表!A:D,4,0),"-"))</f>
        <v> </v>
      </c>
      <c r="I9768" s="6" t="str">
        <f t="shared" si="611"/>
        <v> </v>
      </c>
    </row>
    <row r="9769" spans="1:9">
      <c r="A9769" s="6">
        <v>9768</v>
      </c>
      <c r="B9769" s="47" t="str">
        <f t="shared" si="608"/>
        <v>00002628</v>
      </c>
      <c r="C9769" s="47" t="str">
        <f>IFERROR(VLOOKUP(B9769,总表!A:B,2,0),"-")</f>
        <v>上衣</v>
      </c>
      <c r="D9769" s="6" t="str">
        <f t="shared" si="609"/>
        <v>上衣</v>
      </c>
      <c r="E9769" s="51" t="str">
        <f>IFERROR(VLOOKUP(B9769,总表!A:D,3,0),"-")</f>
        <v>维京人服</v>
      </c>
      <c r="F9769" s="51" t="str">
        <f t="shared" si="610"/>
        <v>维京人服</v>
      </c>
      <c r="H9769" s="6" t="str">
        <f>IF(IFERROR(VLOOKUP(B9769,总表!A:D,4,0),"露易")=0," ",IFERROR(VLOOKUP(B9769,总表!A:D,4,0),"-"))</f>
        <v>棕色</v>
      </c>
      <c r="I9769" s="6" t="str">
        <f t="shared" si="611"/>
        <v>棕色</v>
      </c>
    </row>
    <row r="9770" spans="1:9">
      <c r="A9770" s="6">
        <v>9769</v>
      </c>
      <c r="B9770" s="47" t="str">
        <f t="shared" si="608"/>
        <v>00002629</v>
      </c>
      <c r="C9770" s="47" t="str">
        <f>IFERROR(VLOOKUP(B9770,总表!A:B,2,0),"-")</f>
        <v>帽子类</v>
      </c>
      <c r="D9770" s="6" t="str">
        <f t="shared" si="609"/>
        <v>帽子类</v>
      </c>
      <c r="E9770" s="6" t="str">
        <f>IFERROR(VLOOKUP(B9770,总表!A:D,3,0),"-")</f>
        <v>粗花呢帽</v>
      </c>
      <c r="F9770" s="6" t="str">
        <f t="shared" si="610"/>
        <v>粗花呢帽</v>
      </c>
      <c r="H9770" s="6" t="str">
        <f>IF(IFERROR(VLOOKUP(B9770,总表!A:D,4,0),"露易")=0," ",IFERROR(VLOOKUP(B9770,总表!A:D,4,0),"-"))</f>
        <v>棕色</v>
      </c>
      <c r="I9770" s="6" t="str">
        <f t="shared" si="611"/>
        <v>棕色</v>
      </c>
    </row>
    <row r="9771" spans="1:9">
      <c r="A9771" s="6">
        <v>9770</v>
      </c>
      <c r="B9771" s="47" t="str">
        <f t="shared" si="608"/>
        <v>0000262A</v>
      </c>
      <c r="C9771" s="50" t="str">
        <f>IFERROR(VLOOKUP(B9771,总表!A:B,2,0),"-")</f>
        <v>连衣套装</v>
      </c>
      <c r="D9771" s="51" t="str">
        <f t="shared" si="609"/>
        <v>连衣套装</v>
      </c>
      <c r="E9771" s="6" t="str">
        <f>IFERROR(VLOOKUP(B9771,总表!A:D,3,0),"-")</f>
        <v>阿拉伯大袍</v>
      </c>
      <c r="F9771" s="6" t="str">
        <f t="shared" si="610"/>
        <v>阿拉伯大袍</v>
      </c>
      <c r="H9771" s="6" t="str">
        <f>IF(IFERROR(VLOOKUP(B9771,总表!A:D,4,0),"露易")=0," ",IFERROR(VLOOKUP(B9771,总表!A:D,4,0),"-"))</f>
        <v>白色</v>
      </c>
      <c r="I9771" s="6" t="str">
        <f t="shared" si="611"/>
        <v>白色</v>
      </c>
    </row>
    <row r="9772" spans="1:9">
      <c r="A9772" s="6">
        <v>9771</v>
      </c>
      <c r="B9772" s="47" t="str">
        <f t="shared" si="608"/>
        <v>0000262B</v>
      </c>
      <c r="C9772" s="47" t="str">
        <f>IFERROR(VLOOKUP(B9772,总表!A:B,2,0),"-")</f>
        <v>其他类</v>
      </c>
      <c r="D9772" s="6" t="str">
        <f t="shared" si="609"/>
        <v>其他类</v>
      </c>
      <c r="E9772" s="6" t="str">
        <f>IFERROR(VLOOKUP(B9772,总表!A:D,3,0),"-")</f>
        <v>道路施工许可证·我的设计</v>
      </c>
      <c r="F9772" s="6" t="str">
        <f t="shared" si="610"/>
        <v>道路施工许可证·我的设计</v>
      </c>
      <c r="H9772" s="6" t="str">
        <f>IF(IFERROR(VLOOKUP(B9772,总表!A:D,4,0),"露易")=0," ",IFERROR(VLOOKUP(B9772,总表!A:D,4,0),"-"))</f>
        <v> </v>
      </c>
      <c r="I9772" s="6" t="str">
        <f t="shared" si="611"/>
        <v> </v>
      </c>
    </row>
    <row r="9773" spans="1:9">
      <c r="A9773" s="6">
        <v>9772</v>
      </c>
      <c r="B9773" s="47" t="str">
        <f t="shared" si="608"/>
        <v>0000262C</v>
      </c>
      <c r="C9773" s="47" t="str">
        <f>IFERROR(VLOOKUP(B9773,总表!A:B,2,0),"-")</f>
        <v>上衣</v>
      </c>
      <c r="D9773" s="6" t="str">
        <f t="shared" si="609"/>
        <v>上衣</v>
      </c>
      <c r="E9773" s="51" t="str">
        <f>IFERROR(VLOOKUP(B9773,总表!A:D,3,0),"-")</f>
        <v>凤梨夏威夷衬衫</v>
      </c>
      <c r="F9773" s="51" t="str">
        <f t="shared" si="610"/>
        <v>凤梨夏威夷衬衫</v>
      </c>
      <c r="H9773" s="6" t="str">
        <f>IF(IFERROR(VLOOKUP(B9773,总表!A:D,4,0),"露易")=0," ",IFERROR(VLOOKUP(B9773,总表!A:D,4,0),"-"))</f>
        <v>紫色</v>
      </c>
      <c r="I9773" s="6" t="str">
        <f t="shared" si="611"/>
        <v>紫色</v>
      </c>
    </row>
    <row r="9774" spans="1:9">
      <c r="A9774" s="6">
        <v>9773</v>
      </c>
      <c r="B9774" s="47" t="str">
        <f t="shared" si="608"/>
        <v>0000262D</v>
      </c>
      <c r="C9774" s="47" t="str">
        <f>IFERROR(VLOOKUP(B9774,总表!A:B,2,0),"-")</f>
        <v>上衣</v>
      </c>
      <c r="D9774" s="6" t="str">
        <f t="shared" si="609"/>
        <v>上衣</v>
      </c>
      <c r="E9774" s="51" t="str">
        <f>IFERROR(VLOOKUP(B9774,总表!A:D,3,0),"-")</f>
        <v>凤梨夏威夷衬衫</v>
      </c>
      <c r="F9774" s="51" t="str">
        <f t="shared" si="610"/>
        <v>凤梨夏威夷衬衫</v>
      </c>
      <c r="H9774" s="6" t="str">
        <f>IF(IFERROR(VLOOKUP(B9774,总表!A:D,4,0),"露易")=0," ",IFERROR(VLOOKUP(B9774,总表!A:D,4,0),"-"))</f>
        <v>粉红</v>
      </c>
      <c r="I9774" s="6" t="str">
        <f t="shared" si="611"/>
        <v>粉红</v>
      </c>
    </row>
    <row r="9775" spans="1:9">
      <c r="A9775" s="6">
        <v>9774</v>
      </c>
      <c r="B9775" s="47" t="str">
        <f t="shared" si="608"/>
        <v>0000262E</v>
      </c>
      <c r="C9775" s="47" t="str">
        <f>IFERROR(VLOOKUP(B9775,总表!A:B,2,0),"-")</f>
        <v>上衣</v>
      </c>
      <c r="D9775" s="6" t="str">
        <f t="shared" si="609"/>
        <v>上衣</v>
      </c>
      <c r="E9775" s="51" t="str">
        <f>IFERROR(VLOOKUP(B9775,总表!A:D,3,0),"-")</f>
        <v>凤梨夏威夷衬衫</v>
      </c>
      <c r="F9775" s="51" t="str">
        <f t="shared" si="610"/>
        <v>凤梨夏威夷衬衫</v>
      </c>
      <c r="H9775" s="6" t="str">
        <f>IF(IFERROR(VLOOKUP(B9775,总表!A:D,4,0),"露易")=0," ",IFERROR(VLOOKUP(B9775,总表!A:D,4,0),"-"))</f>
        <v>橘色</v>
      </c>
      <c r="I9775" s="6" t="str">
        <f t="shared" si="611"/>
        <v>橘色</v>
      </c>
    </row>
    <row r="9776" spans="1:9">
      <c r="A9776" s="6">
        <v>9775</v>
      </c>
      <c r="B9776" s="47" t="str">
        <f t="shared" si="608"/>
        <v>0000262F</v>
      </c>
      <c r="C9776" s="47" t="str">
        <f>IFERROR(VLOOKUP(B9776,总表!A:B,2,0),"-")</f>
        <v>上衣</v>
      </c>
      <c r="D9776" s="6" t="str">
        <f t="shared" si="609"/>
        <v>上衣</v>
      </c>
      <c r="E9776" s="6" t="str">
        <f>IFERROR(VLOOKUP(B9776,总表!A:D,3,0),"-")</f>
        <v>水滴雨衣</v>
      </c>
      <c r="F9776" s="6" t="str">
        <f t="shared" si="610"/>
        <v>水滴雨衣</v>
      </c>
      <c r="H9776" s="6" t="str">
        <f>IF(IFERROR(VLOOKUP(B9776,总表!A:D,4,0),"露易")=0," ",IFERROR(VLOOKUP(B9776,总表!A:D,4,0),"-"))</f>
        <v>浅蓝色</v>
      </c>
      <c r="I9776" s="6" t="str">
        <f t="shared" si="611"/>
        <v>浅蓝色</v>
      </c>
    </row>
    <row r="9777" spans="1:9">
      <c r="A9777" s="6">
        <v>9776</v>
      </c>
      <c r="B9777" s="47" t="str">
        <f t="shared" si="608"/>
        <v>00002630</v>
      </c>
      <c r="C9777" s="47" t="str">
        <f>IFERROR(VLOOKUP(B9777,总表!A:B,2,0),"-")</f>
        <v>袜子</v>
      </c>
      <c r="D9777" s="6" t="str">
        <f t="shared" si="609"/>
        <v>袜子</v>
      </c>
      <c r="E9777" s="51" t="str">
        <f>IFERROR(VLOOKUP(B9777,总表!A:D,3,0),"-")</f>
        <v>弹性紧身裤</v>
      </c>
      <c r="F9777" s="51" t="str">
        <f t="shared" si="610"/>
        <v>弹性紧身裤</v>
      </c>
      <c r="H9777" s="6" t="str">
        <f>IF(IFERROR(VLOOKUP(B9777,总表!A:D,4,0),"露易")=0," ",IFERROR(VLOOKUP(B9777,总表!A:D,4,0),"-"))</f>
        <v>灰色</v>
      </c>
      <c r="I9777" s="6" t="str">
        <f t="shared" si="611"/>
        <v>灰色</v>
      </c>
    </row>
    <row r="9778" spans="1:9">
      <c r="A9778" s="6">
        <v>9777</v>
      </c>
      <c r="B9778" s="47" t="str">
        <f t="shared" si="608"/>
        <v>00002631</v>
      </c>
      <c r="C9778" s="47" t="str">
        <f>IFERROR(VLOOKUP(B9778,总表!A:B,2,0),"-")</f>
        <v>袜子</v>
      </c>
      <c r="D9778" s="6" t="str">
        <f t="shared" si="609"/>
        <v>袜子</v>
      </c>
      <c r="E9778" s="51" t="str">
        <f>IFERROR(VLOOKUP(B9778,总表!A:D,3,0),"-")</f>
        <v>弹性紧身裤</v>
      </c>
      <c r="F9778" s="51" t="str">
        <f t="shared" si="610"/>
        <v>弹性紧身裤</v>
      </c>
      <c r="H9778" s="6" t="str">
        <f>IF(IFERROR(VLOOKUP(B9778,总表!A:D,4,0),"露易")=0," ",IFERROR(VLOOKUP(B9778,总表!A:D,4,0),"-"))</f>
        <v>深灰色</v>
      </c>
      <c r="I9778" s="6" t="str">
        <f t="shared" si="611"/>
        <v>深灰色</v>
      </c>
    </row>
    <row r="9779" spans="1:9">
      <c r="A9779" s="6">
        <v>9778</v>
      </c>
      <c r="B9779" s="47" t="str">
        <f t="shared" si="608"/>
        <v>00002632</v>
      </c>
      <c r="C9779" s="47" t="str">
        <f>IFERROR(VLOOKUP(B9779,总表!A:B,2,0),"-")</f>
        <v>袜子</v>
      </c>
      <c r="D9779" s="6" t="str">
        <f t="shared" si="609"/>
        <v>袜子</v>
      </c>
      <c r="E9779" s="51" t="str">
        <f>IFERROR(VLOOKUP(B9779,总表!A:D,3,0),"-")</f>
        <v>弹性紧身裤</v>
      </c>
      <c r="F9779" s="51" t="str">
        <f t="shared" si="610"/>
        <v>弹性紧身裤</v>
      </c>
      <c r="H9779" s="6" t="str">
        <f>IF(IFERROR(VLOOKUP(B9779,总表!A:D,4,0),"露易")=0," ",IFERROR(VLOOKUP(B9779,总表!A:D,4,0),"-"))</f>
        <v>白色</v>
      </c>
      <c r="I9779" s="6" t="str">
        <f t="shared" si="611"/>
        <v>白色</v>
      </c>
    </row>
    <row r="9780" spans="1:9">
      <c r="A9780" s="6">
        <v>9779</v>
      </c>
      <c r="B9780" s="47" t="str">
        <f t="shared" si="608"/>
        <v>00002633</v>
      </c>
      <c r="C9780" s="47" t="str">
        <f>IFERROR(VLOOKUP(B9780,总表!A:B,2,0),"-")</f>
        <v>袜子</v>
      </c>
      <c r="D9780" s="6" t="str">
        <f t="shared" si="609"/>
        <v>袜子</v>
      </c>
      <c r="E9780" s="51" t="str">
        <f>IFERROR(VLOOKUP(B9780,总表!A:D,3,0),"-")</f>
        <v>弹性紧身裤</v>
      </c>
      <c r="F9780" s="51" t="str">
        <f t="shared" si="610"/>
        <v>弹性紧身裤</v>
      </c>
      <c r="H9780" s="6" t="str">
        <f>IF(IFERROR(VLOOKUP(B9780,总表!A:D,4,0),"露易")=0," ",IFERROR(VLOOKUP(B9780,总表!A:D,4,0),"-"))</f>
        <v>黑色</v>
      </c>
      <c r="I9780" s="6" t="str">
        <f t="shared" si="611"/>
        <v>黑色</v>
      </c>
    </row>
    <row r="9781" spans="1:9">
      <c r="A9781" s="6">
        <v>9780</v>
      </c>
      <c r="B9781" s="47" t="str">
        <f t="shared" si="608"/>
        <v>00002634</v>
      </c>
      <c r="C9781" s="47" t="str">
        <f>IFERROR(VLOOKUP(B9781,总表!A:B,2,0),"-")</f>
        <v>袜子</v>
      </c>
      <c r="D9781" s="6" t="str">
        <f t="shared" si="609"/>
        <v>袜子</v>
      </c>
      <c r="E9781" s="51" t="str">
        <f>IFERROR(VLOOKUP(B9781,总表!A:D,3,0),"-")</f>
        <v>弹性紧身裤</v>
      </c>
      <c r="F9781" s="51" t="str">
        <f t="shared" si="610"/>
        <v>弹性紧身裤</v>
      </c>
      <c r="H9781" s="6" t="str">
        <f>IF(IFERROR(VLOOKUP(B9781,总表!A:D,4,0),"露易")=0," ",IFERROR(VLOOKUP(B9781,总表!A:D,4,0),"-"))</f>
        <v>棕色</v>
      </c>
      <c r="I9781" s="6" t="str">
        <f t="shared" si="611"/>
        <v>棕色</v>
      </c>
    </row>
    <row r="9782" spans="1:9">
      <c r="A9782" s="6">
        <v>9781</v>
      </c>
      <c r="B9782" s="47" t="str">
        <f t="shared" si="608"/>
        <v>00002635</v>
      </c>
      <c r="C9782" s="47" t="str">
        <f>IFERROR(VLOOKUP(B9782,总表!A:B,2,0),"-")</f>
        <v>袜子</v>
      </c>
      <c r="D9782" s="6" t="str">
        <f t="shared" si="609"/>
        <v>袜子</v>
      </c>
      <c r="E9782" s="51" t="str">
        <f>IFERROR(VLOOKUP(B9782,总表!A:D,3,0),"-")</f>
        <v>弹性紧身裤</v>
      </c>
      <c r="F9782" s="51" t="str">
        <f t="shared" si="610"/>
        <v>弹性紧身裤</v>
      </c>
      <c r="H9782" s="51" t="str">
        <f>IF(IFERROR(VLOOKUP(B9782,总表!A:D,4,0),"露易")=0," ",IFERROR(VLOOKUP(B9782,总表!A:D,4,0),"-"))</f>
        <v>绿色</v>
      </c>
      <c r="I9782" s="51" t="str">
        <f t="shared" si="611"/>
        <v>绿色</v>
      </c>
    </row>
    <row r="9783" spans="1:9">
      <c r="A9783" s="6">
        <v>9782</v>
      </c>
      <c r="B9783" s="47" t="str">
        <f t="shared" si="608"/>
        <v>00002636</v>
      </c>
      <c r="C9783" s="47" t="str">
        <f>IFERROR(VLOOKUP(B9783,总表!A:B,2,0),"-")</f>
        <v>袜子</v>
      </c>
      <c r="D9783" s="6" t="str">
        <f t="shared" si="609"/>
        <v>袜子</v>
      </c>
      <c r="E9783" s="6" t="str">
        <f>IFERROR(VLOOKUP(B9783,总表!A:D,3,0),"-")</f>
        <v>牛仔紧身裤</v>
      </c>
      <c r="F9783" s="6" t="str">
        <f t="shared" si="610"/>
        <v>牛仔紧身裤</v>
      </c>
      <c r="H9783" s="6" t="str">
        <f>IF(IFERROR(VLOOKUP(B9783,总表!A:D,4,0),"露易")=0," ",IFERROR(VLOOKUP(B9783,总表!A:D,4,0),"-"))</f>
        <v>靛蓝色</v>
      </c>
      <c r="I9783" s="6" t="str">
        <f t="shared" si="611"/>
        <v>靛蓝色</v>
      </c>
    </row>
    <row r="9784" spans="1:9">
      <c r="A9784" s="6">
        <v>9783</v>
      </c>
      <c r="B9784" s="47" t="str">
        <f t="shared" si="608"/>
        <v>00002637</v>
      </c>
      <c r="C9784" s="47" t="str">
        <f>IFERROR(VLOOKUP(B9784,总表!A:B,2,0),"-")</f>
        <v>袜子</v>
      </c>
      <c r="D9784" s="6" t="str">
        <f t="shared" si="609"/>
        <v>袜子</v>
      </c>
      <c r="E9784" s="6" t="str">
        <f>IFERROR(VLOOKUP(B9784,总表!A:D,3,0),"-")</f>
        <v>牛仔紧身裤</v>
      </c>
      <c r="F9784" s="6" t="str">
        <f t="shared" si="610"/>
        <v>牛仔紧身裤</v>
      </c>
      <c r="H9784" s="51" t="str">
        <f>IF(IFERROR(VLOOKUP(B9784,总表!A:D,4,0),"露易")=0," ",IFERROR(VLOOKUP(B9784,总表!A:D,4,0),"-"))</f>
        <v>萨克森蓝</v>
      </c>
      <c r="I9784" s="51" t="str">
        <f t="shared" si="611"/>
        <v>萨克森蓝</v>
      </c>
    </row>
    <row r="9785" spans="1:9">
      <c r="A9785" s="6">
        <v>9784</v>
      </c>
      <c r="B9785" s="47" t="str">
        <f t="shared" si="608"/>
        <v>00002638</v>
      </c>
      <c r="C9785" s="47" t="str">
        <f>IFERROR(VLOOKUP(B9785,总表!A:B,2,0),"-")</f>
        <v>袜子</v>
      </c>
      <c r="D9785" s="6" t="str">
        <f t="shared" si="609"/>
        <v>袜子</v>
      </c>
      <c r="E9785" s="6" t="str">
        <f>IFERROR(VLOOKUP(B9785,总表!A:D,3,0),"-")</f>
        <v>牛仔紧身裤</v>
      </c>
      <c r="F9785" s="6" t="str">
        <f t="shared" si="610"/>
        <v>牛仔紧身裤</v>
      </c>
      <c r="H9785" s="6" t="str">
        <f>IF(IFERROR(VLOOKUP(B9785,总表!A:D,4,0),"露易")=0," ",IFERROR(VLOOKUP(B9785,总表!A:D,4,0),"-"))</f>
        <v>浅蓝色</v>
      </c>
      <c r="I9785" s="6" t="str">
        <f t="shared" si="611"/>
        <v>浅蓝色</v>
      </c>
    </row>
    <row r="9786" spans="1:9">
      <c r="A9786" s="6">
        <v>9785</v>
      </c>
      <c r="B9786" s="47" t="str">
        <f t="shared" si="608"/>
        <v>00002639</v>
      </c>
      <c r="C9786" s="47" t="str">
        <f>IFERROR(VLOOKUP(B9786,总表!A:B,2,0),"-")</f>
        <v>袜子</v>
      </c>
      <c r="D9786" s="6" t="str">
        <f t="shared" si="609"/>
        <v>袜子</v>
      </c>
      <c r="E9786" s="6" t="str">
        <f>IFERROR(VLOOKUP(B9786,总表!A:D,3,0),"-")</f>
        <v>袜套</v>
      </c>
      <c r="F9786" s="6" t="str">
        <f t="shared" si="610"/>
        <v>袜套</v>
      </c>
      <c r="H9786" s="6" t="str">
        <f>IF(IFERROR(VLOOKUP(B9786,总表!A:D,4,0),"露易")=0," ",IFERROR(VLOOKUP(B9786,总表!A:D,4,0),"-"))</f>
        <v>黑色</v>
      </c>
      <c r="I9786" s="6" t="str">
        <f t="shared" si="611"/>
        <v>黑色</v>
      </c>
    </row>
    <row r="9787" spans="1:9">
      <c r="A9787" s="6">
        <v>9786</v>
      </c>
      <c r="B9787" s="47" t="str">
        <f t="shared" si="608"/>
        <v>0000263A</v>
      </c>
      <c r="C9787" s="47" t="str">
        <f>IFERROR(VLOOKUP(B9787,总表!A:B,2,0),"-")</f>
        <v>袜子</v>
      </c>
      <c r="D9787" s="6" t="str">
        <f t="shared" si="609"/>
        <v>袜子</v>
      </c>
      <c r="E9787" s="6" t="str">
        <f>IFERROR(VLOOKUP(B9787,总表!A:D,3,0),"-")</f>
        <v>袜套</v>
      </c>
      <c r="F9787" s="6" t="str">
        <f t="shared" si="610"/>
        <v>袜套</v>
      </c>
      <c r="H9787" s="6" t="str">
        <f>IF(IFERROR(VLOOKUP(B9787,总表!A:D,4,0),"露易")=0," ",IFERROR(VLOOKUP(B9787,总表!A:D,4,0),"-"))</f>
        <v>灰色</v>
      </c>
      <c r="I9787" s="6" t="str">
        <f t="shared" si="611"/>
        <v>灰色</v>
      </c>
    </row>
    <row r="9788" spans="1:9">
      <c r="A9788" s="6">
        <v>9787</v>
      </c>
      <c r="B9788" s="47" t="str">
        <f t="shared" si="608"/>
        <v>0000263B</v>
      </c>
      <c r="C9788" s="47" t="str">
        <f>IFERROR(VLOOKUP(B9788,总表!A:B,2,0),"-")</f>
        <v>袜子</v>
      </c>
      <c r="D9788" s="6" t="str">
        <f t="shared" si="609"/>
        <v>袜子</v>
      </c>
      <c r="E9788" s="6" t="str">
        <f>IFERROR(VLOOKUP(B9788,总表!A:D,3,0),"-")</f>
        <v>袜套</v>
      </c>
      <c r="F9788" s="6" t="str">
        <f t="shared" si="610"/>
        <v>袜套</v>
      </c>
      <c r="H9788" s="6" t="str">
        <f>IF(IFERROR(VLOOKUP(B9788,总表!A:D,4,0),"露易")=0," ",IFERROR(VLOOKUP(B9788,总表!A:D,4,0),"-"))</f>
        <v>粉红</v>
      </c>
      <c r="I9788" s="6" t="str">
        <f t="shared" si="611"/>
        <v>粉红</v>
      </c>
    </row>
    <row r="9789" spans="1:9">
      <c r="A9789" s="6">
        <v>9788</v>
      </c>
      <c r="B9789" s="47" t="str">
        <f t="shared" si="608"/>
        <v>0000263C</v>
      </c>
      <c r="C9789" s="47" t="str">
        <f>IFERROR(VLOOKUP(B9789,总表!A:B,2,0),"-")</f>
        <v>袜子</v>
      </c>
      <c r="D9789" s="6" t="str">
        <f t="shared" si="609"/>
        <v>袜子</v>
      </c>
      <c r="E9789" s="6" t="str">
        <f>IFERROR(VLOOKUP(B9789,总表!A:D,3,0),"-")</f>
        <v>袜套</v>
      </c>
      <c r="F9789" s="6" t="str">
        <f t="shared" si="610"/>
        <v>袜套</v>
      </c>
      <c r="H9789" s="6" t="str">
        <f>IF(IFERROR(VLOOKUP(B9789,总表!A:D,4,0),"露易")=0," ",IFERROR(VLOOKUP(B9789,总表!A:D,4,0),"-"))</f>
        <v>浅紫色</v>
      </c>
      <c r="I9789" s="6" t="str">
        <f t="shared" si="611"/>
        <v>浅紫色</v>
      </c>
    </row>
    <row r="9790" spans="1:9">
      <c r="A9790" s="6">
        <v>9789</v>
      </c>
      <c r="B9790" s="47" t="str">
        <f t="shared" si="608"/>
        <v>0000263D</v>
      </c>
      <c r="C9790" s="47" t="str">
        <f>IFERROR(VLOOKUP(B9790,总表!A:B,2,0),"-")</f>
        <v>袜子</v>
      </c>
      <c r="D9790" s="6" t="str">
        <f t="shared" si="609"/>
        <v>袜子</v>
      </c>
      <c r="E9790" s="6" t="str">
        <f>IFERROR(VLOOKUP(B9790,总表!A:D,3,0),"-")</f>
        <v>袜套</v>
      </c>
      <c r="F9790" s="6" t="str">
        <f t="shared" si="610"/>
        <v>袜套</v>
      </c>
      <c r="H9790" s="51" t="str">
        <f>IF(IFERROR(VLOOKUP(B9790,总表!A:D,4,0),"露易")=0," ",IFERROR(VLOOKUP(B9790,总表!A:D,4,0),"-"))</f>
        <v>蓝色</v>
      </c>
      <c r="I9790" s="51" t="str">
        <f t="shared" si="611"/>
        <v>蓝色</v>
      </c>
    </row>
    <row r="9791" spans="1:9">
      <c r="A9791" s="6">
        <v>9790</v>
      </c>
      <c r="B9791" s="47" t="str">
        <f t="shared" si="608"/>
        <v>0000263E</v>
      </c>
      <c r="C9791" s="47" t="str">
        <f>IFERROR(VLOOKUP(B9791,总表!A:B,2,0),"-")</f>
        <v>袜子</v>
      </c>
      <c r="D9791" s="6" t="str">
        <f t="shared" si="609"/>
        <v>袜子</v>
      </c>
      <c r="E9791" s="51" t="str">
        <f>IFERROR(VLOOKUP(B9791,总表!A:D,3,0),"-")</f>
        <v>压力裤袜</v>
      </c>
      <c r="F9791" s="51" t="str">
        <f t="shared" si="610"/>
        <v>压力裤袜</v>
      </c>
      <c r="H9791" s="6" t="str">
        <f>IF(IFERROR(VLOOKUP(B9791,总表!A:D,4,0),"露易")=0," ",IFERROR(VLOOKUP(B9791,总表!A:D,4,0),"-"))</f>
        <v>黄色</v>
      </c>
      <c r="I9791" s="6" t="str">
        <f t="shared" si="611"/>
        <v>黄色</v>
      </c>
    </row>
    <row r="9792" spans="1:9">
      <c r="A9792" s="6">
        <v>9791</v>
      </c>
      <c r="B9792" s="47" t="str">
        <f t="shared" si="608"/>
        <v>0000263F</v>
      </c>
      <c r="C9792" s="47" t="str">
        <f>IFERROR(VLOOKUP(B9792,总表!A:B,2,0),"-")</f>
        <v>袜子</v>
      </c>
      <c r="D9792" s="6" t="str">
        <f t="shared" si="609"/>
        <v>袜子</v>
      </c>
      <c r="E9792" s="51" t="str">
        <f>IFERROR(VLOOKUP(B9792,总表!A:D,3,0),"-")</f>
        <v>压力裤袜</v>
      </c>
      <c r="F9792" s="51" t="str">
        <f t="shared" si="610"/>
        <v>压力裤袜</v>
      </c>
      <c r="H9792" s="6" t="str">
        <f>IF(IFERROR(VLOOKUP(B9792,总表!A:D,4,0),"露易")=0," ",IFERROR(VLOOKUP(B9792,总表!A:D,4,0),"-"))</f>
        <v>粉红</v>
      </c>
      <c r="I9792" s="6" t="str">
        <f t="shared" si="611"/>
        <v>粉红</v>
      </c>
    </row>
    <row r="9793" spans="1:9">
      <c r="A9793" s="6">
        <v>9792</v>
      </c>
      <c r="B9793" s="47" t="str">
        <f t="shared" si="608"/>
        <v>00002640</v>
      </c>
      <c r="C9793" s="47" t="str">
        <f>IFERROR(VLOOKUP(B9793,总表!A:B,2,0),"-")</f>
        <v>袜子</v>
      </c>
      <c r="D9793" s="6" t="str">
        <f t="shared" si="609"/>
        <v>袜子</v>
      </c>
      <c r="E9793" s="51" t="str">
        <f>IFERROR(VLOOKUP(B9793,总表!A:D,3,0),"-")</f>
        <v>压力裤袜</v>
      </c>
      <c r="F9793" s="51" t="str">
        <f t="shared" si="610"/>
        <v>压力裤袜</v>
      </c>
      <c r="H9793" s="6" t="str">
        <f>IF(IFERROR(VLOOKUP(B9793,总表!A:D,4,0),"露易")=0," ",IFERROR(VLOOKUP(B9793,总表!A:D,4,0),"-"))</f>
        <v>薄荷绿</v>
      </c>
      <c r="I9793" s="6" t="str">
        <f t="shared" si="611"/>
        <v>薄荷绿</v>
      </c>
    </row>
    <row r="9794" spans="1:9">
      <c r="A9794" s="6">
        <v>9793</v>
      </c>
      <c r="B9794" s="47" t="str">
        <f t="shared" ref="B9794:B9857" si="612">DEC2HEX(ROW(A9793),8)</f>
        <v>00002641</v>
      </c>
      <c r="C9794" s="47" t="str">
        <f>IFERROR(VLOOKUP(B9794,总表!A:B,2,0),"-")</f>
        <v>袜子</v>
      </c>
      <c r="D9794" s="6" t="str">
        <f t="shared" ref="D9794:D9857" si="613">C9794</f>
        <v>袜子</v>
      </c>
      <c r="E9794" s="51" t="str">
        <f>IFERROR(VLOOKUP(B9794,总表!A:D,3,0),"-")</f>
        <v>压力裤袜</v>
      </c>
      <c r="F9794" s="51" t="str">
        <f t="shared" ref="F9794:F9857" si="614">E9794</f>
        <v>压力裤袜</v>
      </c>
      <c r="H9794" s="51" t="str">
        <f>IF(IFERROR(VLOOKUP(B9794,总表!A:D,4,0),"露易")=0," ",IFERROR(VLOOKUP(B9794,总表!A:D,4,0),"-"))</f>
        <v>红色</v>
      </c>
      <c r="I9794" s="51" t="str">
        <f t="shared" ref="I9794:I9857" si="615">H9794</f>
        <v>红色</v>
      </c>
    </row>
    <row r="9795" spans="1:9">
      <c r="A9795" s="6">
        <v>9794</v>
      </c>
      <c r="B9795" s="47" t="str">
        <f t="shared" si="612"/>
        <v>00002642</v>
      </c>
      <c r="C9795" s="47" t="str">
        <f>IFERROR(VLOOKUP(B9795,总表!A:B,2,0),"-")</f>
        <v>袜子</v>
      </c>
      <c r="D9795" s="6" t="str">
        <f t="shared" si="613"/>
        <v>袜子</v>
      </c>
      <c r="E9795" s="6" t="str">
        <f>IFERROR(VLOOKUP(B9795,总表!A:D,3,0),"-")</f>
        <v>有氧运动紧身裤</v>
      </c>
      <c r="F9795" s="6" t="str">
        <f t="shared" si="614"/>
        <v>有氧运动紧身裤</v>
      </c>
      <c r="H9795" s="6" t="str">
        <f>IF(IFERROR(VLOOKUP(B9795,总表!A:D,4,0),"露易")=0," ",IFERROR(VLOOKUP(B9795,总表!A:D,4,0),"-"))</f>
        <v>祖母绿×莱姆绿</v>
      </c>
      <c r="I9795" s="6" t="str">
        <f t="shared" si="615"/>
        <v>祖母绿×莱姆绿</v>
      </c>
    </row>
    <row r="9796" spans="1:9">
      <c r="A9796" s="6">
        <v>9795</v>
      </c>
      <c r="B9796" s="47" t="str">
        <f t="shared" si="612"/>
        <v>00002643</v>
      </c>
      <c r="C9796" s="47" t="str">
        <f>IFERROR(VLOOKUP(B9796,总表!A:B,2,0),"-")</f>
        <v>袜子</v>
      </c>
      <c r="D9796" s="6" t="str">
        <f t="shared" si="613"/>
        <v>袜子</v>
      </c>
      <c r="E9796" s="6" t="str">
        <f>IFERROR(VLOOKUP(B9796,总表!A:D,3,0),"-")</f>
        <v>有氧运动紧身裤</v>
      </c>
      <c r="F9796" s="6" t="str">
        <f t="shared" si="614"/>
        <v>有氧运动紧身裤</v>
      </c>
      <c r="H9796" s="6" t="str">
        <f>IF(IFERROR(VLOOKUP(B9796,总表!A:D,4,0),"露易")=0," ",IFERROR(VLOOKUP(B9796,总表!A:D,4,0),"-"))</f>
        <v>紫色×橘色</v>
      </c>
      <c r="I9796" s="6" t="str">
        <f t="shared" si="615"/>
        <v>紫色×橘色</v>
      </c>
    </row>
    <row r="9797" spans="1:9">
      <c r="A9797" s="6">
        <v>9796</v>
      </c>
      <c r="B9797" s="47" t="str">
        <f t="shared" si="612"/>
        <v>00002644</v>
      </c>
      <c r="C9797" s="47" t="str">
        <f>IFERROR(VLOOKUP(B9797,总表!A:B,2,0),"-")</f>
        <v>袜子</v>
      </c>
      <c r="D9797" s="6" t="str">
        <f t="shared" si="613"/>
        <v>袜子</v>
      </c>
      <c r="E9797" s="6" t="str">
        <f>IFERROR(VLOOKUP(B9797,总表!A:D,3,0),"-")</f>
        <v>有氧运动紧身裤</v>
      </c>
      <c r="F9797" s="6" t="str">
        <f t="shared" si="614"/>
        <v>有氧运动紧身裤</v>
      </c>
      <c r="H9797" s="6" t="str">
        <f>IF(IFERROR(VLOOKUP(B9797,总表!A:D,4,0),"露易")=0," ",IFERROR(VLOOKUP(B9797,总表!A:D,4,0),"-"))</f>
        <v>浅蓝色×粉橘色</v>
      </c>
      <c r="I9797" s="6" t="str">
        <f t="shared" si="615"/>
        <v>浅蓝色×粉橘色</v>
      </c>
    </row>
    <row r="9798" spans="1:9">
      <c r="A9798" s="6">
        <v>9797</v>
      </c>
      <c r="B9798" s="47" t="str">
        <f t="shared" si="612"/>
        <v>00002645</v>
      </c>
      <c r="C9798" s="47" t="str">
        <f>IFERROR(VLOOKUP(B9798,总表!A:B,2,0),"-")</f>
        <v>袜子</v>
      </c>
      <c r="D9798" s="6" t="str">
        <f t="shared" si="613"/>
        <v>袜子</v>
      </c>
      <c r="E9798" s="6" t="str">
        <f>IFERROR(VLOOKUP(B9798,总表!A:D,3,0),"-")</f>
        <v>有氧运动紧身裤</v>
      </c>
      <c r="F9798" s="6" t="str">
        <f t="shared" si="614"/>
        <v>有氧运动紧身裤</v>
      </c>
      <c r="H9798" s="6" t="str">
        <f>IF(IFERROR(VLOOKUP(B9798,总表!A:D,4,0),"露易")=0," ",IFERROR(VLOOKUP(B9798,总表!A:D,4,0),"-"))</f>
        <v>黄色×蓝色</v>
      </c>
      <c r="I9798" s="6" t="str">
        <f t="shared" si="615"/>
        <v>黄色×蓝色</v>
      </c>
    </row>
    <row r="9799" spans="1:9">
      <c r="A9799" s="6">
        <v>9798</v>
      </c>
      <c r="B9799" s="47" t="str">
        <f t="shared" si="612"/>
        <v>00002646</v>
      </c>
      <c r="C9799" s="47" t="str">
        <f>IFERROR(VLOOKUP(B9799,总表!A:B,2,0),"-")</f>
        <v>袜子</v>
      </c>
      <c r="D9799" s="6" t="str">
        <f t="shared" si="613"/>
        <v>袜子</v>
      </c>
      <c r="E9799" s="6" t="str">
        <f>IFERROR(VLOOKUP(B9799,总表!A:D,3,0),"-")</f>
        <v>跑步紧身裤</v>
      </c>
      <c r="F9799" s="6" t="str">
        <f t="shared" si="614"/>
        <v>跑步紧身裤</v>
      </c>
      <c r="H9799" s="6" t="str">
        <f>IF(IFERROR(VLOOKUP(B9799,总表!A:D,4,0),"露易")=0," ",IFERROR(VLOOKUP(B9799,总表!A:D,4,0),"-"))</f>
        <v>黄色</v>
      </c>
      <c r="I9799" s="6" t="str">
        <f t="shared" si="615"/>
        <v>黄色</v>
      </c>
    </row>
    <row r="9800" spans="1:9">
      <c r="A9800" s="6">
        <v>9799</v>
      </c>
      <c r="B9800" s="47" t="str">
        <f t="shared" si="612"/>
        <v>00002647</v>
      </c>
      <c r="C9800" s="47" t="str">
        <f>IFERROR(VLOOKUP(B9800,总表!A:B,2,0),"-")</f>
        <v>袜子</v>
      </c>
      <c r="D9800" s="6" t="str">
        <f t="shared" si="613"/>
        <v>袜子</v>
      </c>
      <c r="E9800" s="6" t="str">
        <f>IFERROR(VLOOKUP(B9800,总表!A:D,3,0),"-")</f>
        <v>跑步紧身裤</v>
      </c>
      <c r="F9800" s="6" t="str">
        <f t="shared" si="614"/>
        <v>跑步紧身裤</v>
      </c>
      <c r="H9800" s="51" t="str">
        <f>IF(IFERROR(VLOOKUP(B9800,总表!A:D,4,0),"露易")=0," ",IFERROR(VLOOKUP(B9800,总表!A:D,4,0),"-"))</f>
        <v>蓝色</v>
      </c>
      <c r="I9800" s="51" t="str">
        <f t="shared" si="615"/>
        <v>蓝色</v>
      </c>
    </row>
    <row r="9801" spans="1:9">
      <c r="A9801" s="6">
        <v>9800</v>
      </c>
      <c r="B9801" s="47" t="str">
        <f t="shared" si="612"/>
        <v>00002648</v>
      </c>
      <c r="C9801" s="47" t="str">
        <f>IFERROR(VLOOKUP(B9801,总表!A:B,2,0),"-")</f>
        <v>袜子</v>
      </c>
      <c r="D9801" s="6" t="str">
        <f t="shared" si="613"/>
        <v>袜子</v>
      </c>
      <c r="E9801" s="6" t="str">
        <f>IFERROR(VLOOKUP(B9801,总表!A:D,3,0),"-")</f>
        <v>跑步紧身裤</v>
      </c>
      <c r="F9801" s="6" t="str">
        <f t="shared" si="614"/>
        <v>跑步紧身裤</v>
      </c>
      <c r="H9801" s="51" t="str">
        <f>IF(IFERROR(VLOOKUP(B9801,总表!A:D,4,0),"露易")=0," ",IFERROR(VLOOKUP(B9801,总表!A:D,4,0),"-"))</f>
        <v>绿色</v>
      </c>
      <c r="I9801" s="51" t="str">
        <f t="shared" si="615"/>
        <v>绿色</v>
      </c>
    </row>
    <row r="9802" spans="1:9">
      <c r="A9802" s="6">
        <v>9801</v>
      </c>
      <c r="B9802" s="47" t="str">
        <f t="shared" si="612"/>
        <v>00002649</v>
      </c>
      <c r="C9802" s="47" t="str">
        <f>IFERROR(VLOOKUP(B9802,总表!A:B,2,0),"-")</f>
        <v>袜子</v>
      </c>
      <c r="D9802" s="6" t="str">
        <f t="shared" si="613"/>
        <v>袜子</v>
      </c>
      <c r="E9802" s="51" t="str">
        <f>IFERROR(VLOOKUP(B9802,总表!A:D,3,0),"-")</f>
        <v>鲜艳紧身裤</v>
      </c>
      <c r="F9802" s="51" t="str">
        <f t="shared" si="614"/>
        <v>鲜艳紧身裤</v>
      </c>
      <c r="H9802" s="6" t="str">
        <f>IF(IFERROR(VLOOKUP(B9802,总表!A:D,4,0),"露易")=0," ",IFERROR(VLOOKUP(B9802,总表!A:D,4,0),"-"))</f>
        <v>紫色</v>
      </c>
      <c r="I9802" s="6" t="str">
        <f t="shared" si="615"/>
        <v>紫色</v>
      </c>
    </row>
    <row r="9803" spans="1:9">
      <c r="A9803" s="6">
        <v>9802</v>
      </c>
      <c r="B9803" s="47" t="str">
        <f t="shared" si="612"/>
        <v>0000264A</v>
      </c>
      <c r="C9803" s="47" t="str">
        <f>IFERROR(VLOOKUP(B9803,总表!A:B,2,0),"-")</f>
        <v>袜子</v>
      </c>
      <c r="D9803" s="6" t="str">
        <f t="shared" si="613"/>
        <v>袜子</v>
      </c>
      <c r="E9803" s="51" t="str">
        <f>IFERROR(VLOOKUP(B9803,总表!A:D,3,0),"-")</f>
        <v>鲜艳紧身裤</v>
      </c>
      <c r="F9803" s="51" t="str">
        <f t="shared" si="614"/>
        <v>鲜艳紧身裤</v>
      </c>
      <c r="H9803" s="51" t="str">
        <f>IF(IFERROR(VLOOKUP(B9803,总表!A:D,4,0),"露易")=0," ",IFERROR(VLOOKUP(B9803,总表!A:D,4,0),"-"))</f>
        <v>红色</v>
      </c>
      <c r="I9803" s="51" t="str">
        <f t="shared" si="615"/>
        <v>红色</v>
      </c>
    </row>
    <row r="9804" spans="1:9">
      <c r="A9804" s="6">
        <v>9803</v>
      </c>
      <c r="B9804" s="47" t="str">
        <f t="shared" si="612"/>
        <v>0000264B</v>
      </c>
      <c r="C9804" s="47" t="str">
        <f>IFERROR(VLOOKUP(B9804,总表!A:B,2,0),"-")</f>
        <v>袜子</v>
      </c>
      <c r="D9804" s="6" t="str">
        <f t="shared" si="613"/>
        <v>袜子</v>
      </c>
      <c r="E9804" s="51" t="str">
        <f>IFERROR(VLOOKUP(B9804,总表!A:D,3,0),"-")</f>
        <v>鲜艳紧身裤</v>
      </c>
      <c r="F9804" s="51" t="str">
        <f t="shared" si="614"/>
        <v>鲜艳紧身裤</v>
      </c>
      <c r="H9804" s="6" t="str">
        <f>IF(IFERROR(VLOOKUP(B9804,总表!A:D,4,0),"露易")=0," ",IFERROR(VLOOKUP(B9804,总表!A:D,4,0),"-"))</f>
        <v>粉红</v>
      </c>
      <c r="I9804" s="6" t="str">
        <f t="shared" si="615"/>
        <v>粉红</v>
      </c>
    </row>
    <row r="9805" spans="1:9">
      <c r="A9805" s="6">
        <v>9804</v>
      </c>
      <c r="B9805" s="47" t="str">
        <f t="shared" si="612"/>
        <v>0000264C</v>
      </c>
      <c r="C9805" s="47" t="str">
        <f>IFERROR(VLOOKUP(B9805,总表!A:B,2,0),"-")</f>
        <v>袜子</v>
      </c>
      <c r="D9805" s="6" t="str">
        <f t="shared" si="613"/>
        <v>袜子</v>
      </c>
      <c r="E9805" s="51" t="str">
        <f>IFERROR(VLOOKUP(B9805,总表!A:D,3,0),"-")</f>
        <v>鲜艳紧身裤</v>
      </c>
      <c r="F9805" s="51" t="str">
        <f t="shared" si="614"/>
        <v>鲜艳紧身裤</v>
      </c>
      <c r="H9805" s="51" t="str">
        <f>IF(IFERROR(VLOOKUP(B9805,总表!A:D,4,0),"露易")=0," ",IFERROR(VLOOKUP(B9805,总表!A:D,4,0),"-"))</f>
        <v>蓝色</v>
      </c>
      <c r="I9805" s="51" t="str">
        <f t="shared" si="615"/>
        <v>蓝色</v>
      </c>
    </row>
    <row r="9806" spans="1:9">
      <c r="A9806" s="6">
        <v>9805</v>
      </c>
      <c r="B9806" s="47" t="str">
        <f t="shared" si="612"/>
        <v>0000264D</v>
      </c>
      <c r="C9806" s="47" t="str">
        <f>IFERROR(VLOOKUP(B9806,总表!A:B,2,0),"-")</f>
        <v>袜子</v>
      </c>
      <c r="D9806" s="6" t="str">
        <f t="shared" si="613"/>
        <v>袜子</v>
      </c>
      <c r="E9806" s="51" t="str">
        <f>IFERROR(VLOOKUP(B9806,总表!A:D,3,0),"-")</f>
        <v>鲜艳紧身裤</v>
      </c>
      <c r="F9806" s="51" t="str">
        <f t="shared" si="614"/>
        <v>鲜艳紧身裤</v>
      </c>
      <c r="H9806" s="6" t="str">
        <f>IF(IFERROR(VLOOKUP(B9806,总表!A:D,4,0),"露易")=0," ",IFERROR(VLOOKUP(B9806,总表!A:D,4,0),"-"))</f>
        <v>黄色</v>
      </c>
      <c r="I9806" s="6" t="str">
        <f t="shared" si="615"/>
        <v>黄色</v>
      </c>
    </row>
    <row r="9807" spans="1:9">
      <c r="A9807" s="6">
        <v>9806</v>
      </c>
      <c r="B9807" s="47" t="str">
        <f t="shared" si="612"/>
        <v>0000264E</v>
      </c>
      <c r="C9807" s="47" t="str">
        <f>IFERROR(VLOOKUP(B9807,总表!A:B,2,0),"-")</f>
        <v>袜子</v>
      </c>
      <c r="D9807" s="6" t="str">
        <f t="shared" si="613"/>
        <v>袜子</v>
      </c>
      <c r="E9807" s="51" t="str">
        <f>IFERROR(VLOOKUP(B9807,总表!A:D,3,0),"-")</f>
        <v>鲜艳紧身裤</v>
      </c>
      <c r="F9807" s="51" t="str">
        <f t="shared" si="614"/>
        <v>鲜艳紧身裤</v>
      </c>
      <c r="H9807" s="51" t="str">
        <f>IF(IFERROR(VLOOKUP(B9807,总表!A:D,4,0),"露易")=0," ",IFERROR(VLOOKUP(B9807,总表!A:D,4,0),"-"))</f>
        <v>绿色</v>
      </c>
      <c r="I9807" s="51" t="str">
        <f t="shared" si="615"/>
        <v>绿色</v>
      </c>
    </row>
    <row r="9808" spans="1:9">
      <c r="A9808" s="6">
        <v>9807</v>
      </c>
      <c r="B9808" s="47" t="str">
        <f t="shared" si="612"/>
        <v>0000264F</v>
      </c>
      <c r="C9808" s="47" t="str">
        <f>IFERROR(VLOOKUP(B9808,总表!A:B,2,0),"-")</f>
        <v>袜子</v>
      </c>
      <c r="D9808" s="6" t="str">
        <f t="shared" si="613"/>
        <v>袜子</v>
      </c>
      <c r="E9808" s="51" t="str">
        <f>IFERROR(VLOOKUP(B9808,总表!A:D,3,0),"-")</f>
        <v>鲜艳紧身裤</v>
      </c>
      <c r="F9808" s="51" t="str">
        <f t="shared" si="614"/>
        <v>鲜艳紧身裤</v>
      </c>
      <c r="H9808" s="6" t="str">
        <f>IF(IFERROR(VLOOKUP(B9808,总表!A:D,4,0),"露易")=0," ",IFERROR(VLOOKUP(B9808,总表!A:D,4,0),"-"))</f>
        <v>橘色</v>
      </c>
      <c r="I9808" s="6" t="str">
        <f t="shared" si="615"/>
        <v>橘色</v>
      </c>
    </row>
    <row r="9809" spans="1:9">
      <c r="A9809" s="6">
        <v>9808</v>
      </c>
      <c r="B9809" s="47" t="str">
        <f t="shared" si="612"/>
        <v>00002650</v>
      </c>
      <c r="C9809" s="47" t="str">
        <f>IFERROR(VLOOKUP(B9809,总表!A:B,2,0),"-")</f>
        <v>袜子</v>
      </c>
      <c r="D9809" s="6" t="str">
        <f t="shared" si="613"/>
        <v>袜子</v>
      </c>
      <c r="E9809" s="51" t="str">
        <f>IFERROR(VLOOKUP(B9809,总表!A:D,3,0),"-")</f>
        <v>荧光色紧身裤</v>
      </c>
      <c r="F9809" s="51" t="str">
        <f t="shared" si="614"/>
        <v>荧光色紧身裤</v>
      </c>
      <c r="H9809" s="6" t="str">
        <f>IF(IFERROR(VLOOKUP(B9809,总表!A:D,4,0),"露易")=0," ",IFERROR(VLOOKUP(B9809,总表!A:D,4,0),"-"))</f>
        <v>粉红</v>
      </c>
      <c r="I9809" s="6" t="str">
        <f t="shared" si="615"/>
        <v>粉红</v>
      </c>
    </row>
    <row r="9810" spans="1:9">
      <c r="A9810" s="6">
        <v>9809</v>
      </c>
      <c r="B9810" s="47" t="str">
        <f t="shared" si="612"/>
        <v>00002651</v>
      </c>
      <c r="C9810" s="47" t="str">
        <f>IFERROR(VLOOKUP(B9810,总表!A:B,2,0),"-")</f>
        <v>袜子</v>
      </c>
      <c r="D9810" s="6" t="str">
        <f t="shared" si="613"/>
        <v>袜子</v>
      </c>
      <c r="E9810" s="51" t="str">
        <f>IFERROR(VLOOKUP(B9810,总表!A:D,3,0),"-")</f>
        <v>荧光色紧身裤</v>
      </c>
      <c r="F9810" s="51" t="str">
        <f t="shared" si="614"/>
        <v>荧光色紧身裤</v>
      </c>
      <c r="H9810" s="6" t="str">
        <f>IF(IFERROR(VLOOKUP(B9810,总表!A:D,4,0),"露易")=0," ",IFERROR(VLOOKUP(B9810,总表!A:D,4,0),"-"))</f>
        <v>橘色</v>
      </c>
      <c r="I9810" s="6" t="str">
        <f t="shared" si="615"/>
        <v>橘色</v>
      </c>
    </row>
    <row r="9811" spans="1:9">
      <c r="A9811" s="6">
        <v>9810</v>
      </c>
      <c r="B9811" s="47" t="str">
        <f t="shared" si="612"/>
        <v>00002652</v>
      </c>
      <c r="C9811" s="47" t="str">
        <f>IFERROR(VLOOKUP(B9811,总表!A:B,2,0),"-")</f>
        <v>袜子</v>
      </c>
      <c r="D9811" s="6" t="str">
        <f t="shared" si="613"/>
        <v>袜子</v>
      </c>
      <c r="E9811" s="51" t="str">
        <f>IFERROR(VLOOKUP(B9811,总表!A:D,3,0),"-")</f>
        <v>荧光色紧身裤</v>
      </c>
      <c r="F9811" s="51" t="str">
        <f t="shared" si="614"/>
        <v>荧光色紧身裤</v>
      </c>
      <c r="H9811" s="51" t="str">
        <f>IF(IFERROR(VLOOKUP(B9811,总表!A:D,4,0),"露易")=0," ",IFERROR(VLOOKUP(B9811,总表!A:D,4,0),"-"))</f>
        <v>绿色</v>
      </c>
      <c r="I9811" s="51" t="str">
        <f t="shared" si="615"/>
        <v>绿色</v>
      </c>
    </row>
    <row r="9812" spans="1:9">
      <c r="A9812" s="6">
        <v>9811</v>
      </c>
      <c r="B9812" s="47" t="str">
        <f t="shared" si="612"/>
        <v>00002653</v>
      </c>
      <c r="C9812" s="47" t="str">
        <f>IFERROR(VLOOKUP(B9812,总表!A:B,2,0),"-")</f>
        <v>袜子</v>
      </c>
      <c r="D9812" s="6" t="str">
        <f t="shared" si="613"/>
        <v>袜子</v>
      </c>
      <c r="E9812" s="51" t="str">
        <f>IFERROR(VLOOKUP(B9812,总表!A:D,3,0),"-")</f>
        <v>荧光色紧身裤</v>
      </c>
      <c r="F9812" s="51" t="str">
        <f t="shared" si="614"/>
        <v>荧光色紧身裤</v>
      </c>
      <c r="H9812" s="6" t="str">
        <f>IF(IFERROR(VLOOKUP(B9812,总表!A:D,4,0),"露易")=0," ",IFERROR(VLOOKUP(B9812,总表!A:D,4,0),"-"))</f>
        <v>紫色</v>
      </c>
      <c r="I9812" s="6" t="str">
        <f t="shared" si="615"/>
        <v>紫色</v>
      </c>
    </row>
    <row r="9813" spans="1:9">
      <c r="A9813" s="6">
        <v>9812</v>
      </c>
      <c r="B9813" s="47" t="str">
        <f t="shared" si="612"/>
        <v>00002654</v>
      </c>
      <c r="C9813" s="47" t="str">
        <f>IFERROR(VLOOKUP(B9813,总表!A:B,2,0),"-")</f>
        <v>-</v>
      </c>
      <c r="D9813" s="6" t="str">
        <f t="shared" si="613"/>
        <v>-</v>
      </c>
      <c r="E9813" s="6" t="str">
        <f>IFERROR(VLOOKUP(B9813,总表!A:D,3,0),"-")</f>
        <v>-</v>
      </c>
      <c r="F9813" s="6" t="str">
        <f t="shared" si="614"/>
        <v>-</v>
      </c>
      <c r="H9813" s="6" t="str">
        <f>IF(IFERROR(VLOOKUP(B9813,总表!A:D,4,0),"露易")=0," ",IFERROR(VLOOKUP(B9813,总表!A:D,4,0),"-"))</f>
        <v>-</v>
      </c>
      <c r="I9813" s="6" t="str">
        <f t="shared" si="615"/>
        <v>-</v>
      </c>
    </row>
    <row r="9814" spans="1:9">
      <c r="A9814" s="6">
        <v>9813</v>
      </c>
      <c r="B9814" s="47" t="str">
        <f t="shared" si="612"/>
        <v>00002655</v>
      </c>
      <c r="C9814" s="47" t="str">
        <f>IFERROR(VLOOKUP(B9814,总表!A:B,2,0),"-")</f>
        <v>-</v>
      </c>
      <c r="D9814" s="6" t="str">
        <f t="shared" si="613"/>
        <v>-</v>
      </c>
      <c r="E9814" s="6" t="str">
        <f>IFERROR(VLOOKUP(B9814,总表!A:D,3,0),"-")</f>
        <v>-</v>
      </c>
      <c r="F9814" s="6" t="str">
        <f t="shared" si="614"/>
        <v>-</v>
      </c>
      <c r="H9814" s="6" t="str">
        <f>IF(IFERROR(VLOOKUP(B9814,总表!A:D,4,0),"露易")=0," ",IFERROR(VLOOKUP(B9814,总表!A:D,4,0),"-"))</f>
        <v>-</v>
      </c>
      <c r="I9814" s="6" t="str">
        <f t="shared" si="615"/>
        <v>-</v>
      </c>
    </row>
    <row r="9815" spans="1:9">
      <c r="A9815" s="6">
        <v>9814</v>
      </c>
      <c r="B9815" s="47" t="str">
        <f t="shared" si="612"/>
        <v>00002656</v>
      </c>
      <c r="C9815" s="50" t="str">
        <f>IFERROR(VLOOKUP(B9815,总表!A:B,2,0),"-")</f>
        <v>摆设类</v>
      </c>
      <c r="D9815" s="51" t="str">
        <f t="shared" si="613"/>
        <v>摆设类</v>
      </c>
      <c r="E9815" s="6" t="str">
        <f>IFERROR(VLOOKUP(B9815,总表!A:D,3,0),"-")</f>
        <v>金色招财猫</v>
      </c>
      <c r="F9815" s="6" t="str">
        <f t="shared" si="614"/>
        <v>金色招财猫</v>
      </c>
      <c r="H9815" s="6" t="str">
        <f>IF(IFERROR(VLOOKUP(B9815,总表!A:D,4,0),"露易")=0," ",IFERROR(VLOOKUP(B9815,总表!A:D,4,0),"-"))</f>
        <v> </v>
      </c>
      <c r="I9815" s="6" t="str">
        <f t="shared" si="615"/>
        <v> </v>
      </c>
    </row>
    <row r="9816" spans="1:9">
      <c r="A9816" s="6">
        <v>9815</v>
      </c>
      <c r="B9816" s="47" t="str">
        <f t="shared" si="612"/>
        <v>00002657</v>
      </c>
      <c r="C9816" s="47" t="str">
        <f>IFERROR(VLOOKUP(B9816,总表!A:B,2,0),"-")</f>
        <v>上衣</v>
      </c>
      <c r="D9816" s="6" t="str">
        <f t="shared" si="613"/>
        <v>上衣</v>
      </c>
      <c r="E9816" s="6" t="str">
        <f>IFERROR(VLOOKUP(B9816,总表!A:D,3,0),"-")</f>
        <v>餐馆围裙</v>
      </c>
      <c r="F9816" s="6" t="str">
        <f t="shared" si="614"/>
        <v>餐馆围裙</v>
      </c>
      <c r="H9816" s="6" t="str">
        <f>IF(IFERROR(VLOOKUP(B9816,总表!A:D,4,0),"露易")=0," ",IFERROR(VLOOKUP(B9816,总表!A:D,4,0),"-"))</f>
        <v>粉红</v>
      </c>
      <c r="I9816" s="6" t="str">
        <f t="shared" si="615"/>
        <v>粉红</v>
      </c>
    </row>
    <row r="9817" spans="1:9">
      <c r="A9817" s="6">
        <v>9816</v>
      </c>
      <c r="B9817" s="47" t="str">
        <f t="shared" si="612"/>
        <v>00002658</v>
      </c>
      <c r="C9817" s="47" t="str">
        <f>IFERROR(VLOOKUP(B9817,总表!A:B,2,0),"-")</f>
        <v>-</v>
      </c>
      <c r="D9817" s="6" t="str">
        <f t="shared" si="613"/>
        <v>-</v>
      </c>
      <c r="E9817" s="6" t="str">
        <f>IFERROR(VLOOKUP(B9817,总表!A:D,3,0),"-")</f>
        <v>-</v>
      </c>
      <c r="F9817" s="6" t="str">
        <f t="shared" si="614"/>
        <v>-</v>
      </c>
      <c r="H9817" s="6" t="str">
        <f>IF(IFERROR(VLOOKUP(B9817,总表!A:D,4,0),"露易")=0," ",IFERROR(VLOOKUP(B9817,总表!A:D,4,0),"-"))</f>
        <v>-</v>
      </c>
      <c r="I9817" s="6" t="str">
        <f t="shared" si="615"/>
        <v>-</v>
      </c>
    </row>
    <row r="9818" spans="1:9">
      <c r="A9818" s="6">
        <v>9817</v>
      </c>
      <c r="B9818" s="47" t="str">
        <f t="shared" si="612"/>
        <v>00002659</v>
      </c>
      <c r="C9818" s="47" t="str">
        <f>IFERROR(VLOOKUP(B9818,总表!A:B,2,0),"-")</f>
        <v>-</v>
      </c>
      <c r="D9818" s="6" t="str">
        <f t="shared" si="613"/>
        <v>-</v>
      </c>
      <c r="E9818" s="6" t="str">
        <f>IFERROR(VLOOKUP(B9818,总表!A:D,3,0),"-")</f>
        <v>-</v>
      </c>
      <c r="F9818" s="6" t="str">
        <f t="shared" si="614"/>
        <v>-</v>
      </c>
      <c r="H9818" s="6" t="str">
        <f>IF(IFERROR(VLOOKUP(B9818,总表!A:D,4,0),"露易")=0," ",IFERROR(VLOOKUP(B9818,总表!A:D,4,0),"-"))</f>
        <v>-</v>
      </c>
      <c r="I9818" s="6" t="str">
        <f t="shared" si="615"/>
        <v>-</v>
      </c>
    </row>
    <row r="9819" spans="1:9">
      <c r="A9819" s="6">
        <v>9818</v>
      </c>
      <c r="B9819" s="47" t="str">
        <f t="shared" si="612"/>
        <v>0000265A</v>
      </c>
      <c r="C9819" s="47" t="str">
        <f>IFERROR(VLOOKUP(B9819,总表!A:B,2,0),"-")</f>
        <v>-</v>
      </c>
      <c r="D9819" s="6" t="str">
        <f t="shared" si="613"/>
        <v>-</v>
      </c>
      <c r="E9819" s="6" t="str">
        <f>IFERROR(VLOOKUP(B9819,总表!A:D,3,0),"-")</f>
        <v>-</v>
      </c>
      <c r="F9819" s="6" t="str">
        <f t="shared" si="614"/>
        <v>-</v>
      </c>
      <c r="H9819" s="6" t="str">
        <f>IF(IFERROR(VLOOKUP(B9819,总表!A:D,4,0),"露易")=0," ",IFERROR(VLOOKUP(B9819,总表!A:D,4,0),"-"))</f>
        <v>-</v>
      </c>
      <c r="I9819" s="6" t="str">
        <f t="shared" si="615"/>
        <v>-</v>
      </c>
    </row>
    <row r="9820" spans="1:9">
      <c r="A9820" s="6">
        <v>9819</v>
      </c>
      <c r="B9820" s="47" t="str">
        <f t="shared" si="612"/>
        <v>0000265B</v>
      </c>
      <c r="C9820" s="47" t="str">
        <f>IFERROR(VLOOKUP(B9820,总表!A:B,2,0),"-")</f>
        <v>-</v>
      </c>
      <c r="D9820" s="6" t="str">
        <f t="shared" si="613"/>
        <v>-</v>
      </c>
      <c r="E9820" s="6" t="str">
        <f>IFERROR(VLOOKUP(B9820,总表!A:D,3,0),"-")</f>
        <v>-</v>
      </c>
      <c r="F9820" s="6" t="str">
        <f t="shared" si="614"/>
        <v>-</v>
      </c>
      <c r="H9820" s="6" t="str">
        <f>IF(IFERROR(VLOOKUP(B9820,总表!A:D,4,0),"露易")=0," ",IFERROR(VLOOKUP(B9820,总表!A:D,4,0),"-"))</f>
        <v>-</v>
      </c>
      <c r="I9820" s="6" t="str">
        <f t="shared" si="615"/>
        <v>-</v>
      </c>
    </row>
    <row r="9821" spans="1:9">
      <c r="A9821" s="6">
        <v>9820</v>
      </c>
      <c r="B9821" s="47" t="str">
        <f t="shared" si="612"/>
        <v>0000265C</v>
      </c>
      <c r="C9821" s="47" t="str">
        <f>IFERROR(VLOOKUP(B9821,总表!A:B,2,0),"-")</f>
        <v>-</v>
      </c>
      <c r="D9821" s="6" t="str">
        <f t="shared" si="613"/>
        <v>-</v>
      </c>
      <c r="E9821" s="6" t="str">
        <f>IFERROR(VLOOKUP(B9821,总表!A:D,3,0),"-")</f>
        <v>-</v>
      </c>
      <c r="F9821" s="6" t="str">
        <f t="shared" si="614"/>
        <v>-</v>
      </c>
      <c r="H9821" s="6" t="str">
        <f>IF(IFERROR(VLOOKUP(B9821,总表!A:D,4,0),"露易")=0," ",IFERROR(VLOOKUP(B9821,总表!A:D,4,0),"-"))</f>
        <v>-</v>
      </c>
      <c r="I9821" s="6" t="str">
        <f t="shared" si="615"/>
        <v>-</v>
      </c>
    </row>
    <row r="9822" spans="1:9">
      <c r="A9822" s="6">
        <v>9821</v>
      </c>
      <c r="B9822" s="47" t="str">
        <f t="shared" si="612"/>
        <v>0000265D</v>
      </c>
      <c r="C9822" s="47" t="str">
        <f>IFERROR(VLOOKUP(B9822,总表!A:B,2,0),"-")</f>
        <v>上衣</v>
      </c>
      <c r="D9822" s="6" t="str">
        <f t="shared" si="613"/>
        <v>上衣</v>
      </c>
      <c r="E9822" s="6" t="str">
        <f>IFERROR(VLOOKUP(B9822,总表!A:D,3,0),"-")</f>
        <v>两件式印花T恤</v>
      </c>
      <c r="F9822" s="6" t="str">
        <f t="shared" si="614"/>
        <v>两件式印花T恤</v>
      </c>
      <c r="H9822" s="6" t="str">
        <f>IF(IFERROR(VLOOKUP(B9822,总表!A:D,4,0),"露易")=0," ",IFERROR(VLOOKUP(B9822,总表!A:D,4,0),"-"))</f>
        <v>黑色</v>
      </c>
      <c r="I9822" s="6" t="str">
        <f t="shared" si="615"/>
        <v>黑色</v>
      </c>
    </row>
    <row r="9823" spans="1:9">
      <c r="A9823" s="6">
        <v>9822</v>
      </c>
      <c r="B9823" s="47" t="str">
        <f t="shared" si="612"/>
        <v>0000265E</v>
      </c>
      <c r="C9823" s="47" t="str">
        <f>IFERROR(VLOOKUP(B9823,总表!A:B,2,0),"-")</f>
        <v>-</v>
      </c>
      <c r="D9823" s="6" t="str">
        <f t="shared" si="613"/>
        <v>-</v>
      </c>
      <c r="E9823" s="6" t="str">
        <f>IFERROR(VLOOKUP(B9823,总表!A:D,3,0),"-")</f>
        <v>-</v>
      </c>
      <c r="F9823" s="6" t="str">
        <f t="shared" si="614"/>
        <v>-</v>
      </c>
      <c r="H9823" s="6" t="str">
        <f>IF(IFERROR(VLOOKUP(B9823,总表!A:D,4,0),"露易")=0," ",IFERROR(VLOOKUP(B9823,总表!A:D,4,0),"-"))</f>
        <v>-</v>
      </c>
      <c r="I9823" s="6" t="str">
        <f t="shared" si="615"/>
        <v>-</v>
      </c>
    </row>
    <row r="9824" spans="1:9">
      <c r="A9824" s="6">
        <v>9823</v>
      </c>
      <c r="B9824" s="47" t="str">
        <f t="shared" si="612"/>
        <v>0000265F</v>
      </c>
      <c r="C9824" s="47" t="str">
        <f>IFERROR(VLOOKUP(B9824,总表!A:B,2,0),"-")</f>
        <v>上衣</v>
      </c>
      <c r="D9824" s="6" t="str">
        <f t="shared" si="613"/>
        <v>上衣</v>
      </c>
      <c r="E9824" s="6" t="str">
        <f>IFERROR(VLOOKUP(B9824,总表!A:D,3,0),"-")</f>
        <v>袖子印花T恤</v>
      </c>
      <c r="F9824" s="6" t="str">
        <f t="shared" si="614"/>
        <v>袖子印花T恤</v>
      </c>
      <c r="H9824" s="6" t="str">
        <f>IF(IFERROR(VLOOKUP(B9824,总表!A:D,4,0),"露易")=0," ",IFERROR(VLOOKUP(B9824,总表!A:D,4,0),"-"))</f>
        <v>橘色</v>
      </c>
      <c r="I9824" s="6" t="str">
        <f t="shared" si="615"/>
        <v>橘色</v>
      </c>
    </row>
    <row r="9825" spans="1:9">
      <c r="A9825" s="6">
        <v>9824</v>
      </c>
      <c r="B9825" s="47" t="str">
        <f t="shared" si="612"/>
        <v>00002660</v>
      </c>
      <c r="C9825" s="47" t="str">
        <f>IFERROR(VLOOKUP(B9825,总表!A:B,2,0),"-")</f>
        <v>-</v>
      </c>
      <c r="D9825" s="6" t="str">
        <f t="shared" si="613"/>
        <v>-</v>
      </c>
      <c r="E9825" s="6" t="str">
        <f>IFERROR(VLOOKUP(B9825,总表!A:D,3,0),"-")</f>
        <v>-</v>
      </c>
      <c r="F9825" s="6" t="str">
        <f t="shared" si="614"/>
        <v>-</v>
      </c>
      <c r="H9825" s="6" t="str">
        <f>IF(IFERROR(VLOOKUP(B9825,总表!A:D,4,0),"露易")=0," ",IFERROR(VLOOKUP(B9825,总表!A:D,4,0),"-"))</f>
        <v>-</v>
      </c>
      <c r="I9825" s="6" t="str">
        <f t="shared" si="615"/>
        <v>-</v>
      </c>
    </row>
    <row r="9826" spans="1:9">
      <c r="A9826" s="6">
        <v>9825</v>
      </c>
      <c r="B9826" s="47" t="str">
        <f t="shared" si="612"/>
        <v>00002661</v>
      </c>
      <c r="C9826" s="47" t="str">
        <f>IFERROR(VLOOKUP(B9826,总表!A:B,2,0),"-")</f>
        <v>-</v>
      </c>
      <c r="D9826" s="6" t="str">
        <f t="shared" si="613"/>
        <v>-</v>
      </c>
      <c r="E9826" s="6" t="str">
        <f>IFERROR(VLOOKUP(B9826,总表!A:D,3,0),"-")</f>
        <v>-</v>
      </c>
      <c r="F9826" s="6" t="str">
        <f t="shared" si="614"/>
        <v>-</v>
      </c>
      <c r="H9826" s="6" t="str">
        <f>IF(IFERROR(VLOOKUP(B9826,总表!A:D,4,0),"露易")=0," ",IFERROR(VLOOKUP(B9826,总表!A:D,4,0),"-"))</f>
        <v>-</v>
      </c>
      <c r="I9826" s="6" t="str">
        <f t="shared" si="615"/>
        <v>-</v>
      </c>
    </row>
    <row r="9827" spans="1:9">
      <c r="A9827" s="6">
        <v>9826</v>
      </c>
      <c r="B9827" s="47" t="str">
        <f t="shared" si="612"/>
        <v>00002662</v>
      </c>
      <c r="C9827" s="47" t="str">
        <f>IFERROR(VLOOKUP(B9827,总表!A:B,2,0),"-")</f>
        <v>-</v>
      </c>
      <c r="D9827" s="6" t="str">
        <f t="shared" si="613"/>
        <v>-</v>
      </c>
      <c r="E9827" s="6" t="str">
        <f>IFERROR(VLOOKUP(B9827,总表!A:D,3,0),"-")</f>
        <v>-</v>
      </c>
      <c r="F9827" s="6" t="str">
        <f t="shared" si="614"/>
        <v>-</v>
      </c>
      <c r="H9827" s="6" t="str">
        <f>IF(IFERROR(VLOOKUP(B9827,总表!A:D,4,0),"露易")=0," ",IFERROR(VLOOKUP(B9827,总表!A:D,4,0),"-"))</f>
        <v>-</v>
      </c>
      <c r="I9827" s="6" t="str">
        <f t="shared" si="615"/>
        <v>-</v>
      </c>
    </row>
    <row r="9828" spans="1:9">
      <c r="A9828" s="6">
        <v>9827</v>
      </c>
      <c r="B9828" s="47" t="str">
        <f t="shared" si="612"/>
        <v>00002663</v>
      </c>
      <c r="C9828" s="47" t="str">
        <f>IFERROR(VLOOKUP(B9828,总表!A:B,2,0),"-")</f>
        <v>上衣</v>
      </c>
      <c r="D9828" s="6" t="str">
        <f t="shared" si="613"/>
        <v>上衣</v>
      </c>
      <c r="E9828" s="6" t="str">
        <f>IFERROR(VLOOKUP(B9828,总表!A:D,3,0),"-")</f>
        <v>格纹蓬蓬袖上衣</v>
      </c>
      <c r="F9828" s="6" t="str">
        <f t="shared" si="614"/>
        <v>格纹蓬蓬袖上衣</v>
      </c>
      <c r="H9828" s="6" t="str">
        <f>IF(IFERROR(VLOOKUP(B9828,总表!A:D,4,0),"露易")=0," ",IFERROR(VLOOKUP(B9828,总表!A:D,4,0),"-"))</f>
        <v>奇幻格纹</v>
      </c>
      <c r="I9828" s="6" t="str">
        <f t="shared" si="615"/>
        <v>奇幻格纹</v>
      </c>
    </row>
    <row r="9829" spans="1:9">
      <c r="A9829" s="6">
        <v>9828</v>
      </c>
      <c r="B9829" s="47" t="str">
        <f t="shared" si="612"/>
        <v>00002664</v>
      </c>
      <c r="C9829" s="47" t="str">
        <f>IFERROR(VLOOKUP(B9829,总表!A:B,2,0),"-")</f>
        <v>上衣</v>
      </c>
      <c r="D9829" s="6" t="str">
        <f t="shared" si="613"/>
        <v>上衣</v>
      </c>
      <c r="E9829" s="6" t="str">
        <f>IFERROR(VLOOKUP(B9829,总表!A:D,3,0),"-")</f>
        <v>洋娃娃风衬衫</v>
      </c>
      <c r="F9829" s="6" t="str">
        <f t="shared" si="614"/>
        <v>洋娃娃风衬衫</v>
      </c>
      <c r="H9829" s="6" t="str">
        <f>IF(IFERROR(VLOOKUP(B9829,总表!A:D,4,0),"露易")=0," ",IFERROR(VLOOKUP(B9829,总表!A:D,4,0),"-"))</f>
        <v>粉红</v>
      </c>
      <c r="I9829" s="6" t="str">
        <f t="shared" si="615"/>
        <v>粉红</v>
      </c>
    </row>
    <row r="9830" spans="1:9">
      <c r="A9830" s="6">
        <v>9829</v>
      </c>
      <c r="B9830" s="47" t="str">
        <f t="shared" si="612"/>
        <v>00002665</v>
      </c>
      <c r="C9830" s="47" t="str">
        <f>IFERROR(VLOOKUP(B9830,总表!A:B,2,0),"-")</f>
        <v>-</v>
      </c>
      <c r="D9830" s="6" t="str">
        <f t="shared" si="613"/>
        <v>-</v>
      </c>
      <c r="E9830" s="6" t="str">
        <f>IFERROR(VLOOKUP(B9830,总表!A:D,3,0),"-")</f>
        <v>-</v>
      </c>
      <c r="F9830" s="6" t="str">
        <f t="shared" si="614"/>
        <v>-</v>
      </c>
      <c r="H9830" s="6" t="str">
        <f>IF(IFERROR(VLOOKUP(B9830,总表!A:D,4,0),"露易")=0," ",IFERROR(VLOOKUP(B9830,总表!A:D,4,0),"-"))</f>
        <v>-</v>
      </c>
      <c r="I9830" s="6" t="str">
        <f t="shared" si="615"/>
        <v>-</v>
      </c>
    </row>
    <row r="9831" spans="1:9">
      <c r="A9831" s="6">
        <v>9830</v>
      </c>
      <c r="B9831" s="47" t="str">
        <f t="shared" si="612"/>
        <v>00002666</v>
      </c>
      <c r="C9831" s="47" t="str">
        <f>IFERROR(VLOOKUP(B9831,总表!A:B,2,0),"-")</f>
        <v>上衣</v>
      </c>
      <c r="D9831" s="6" t="str">
        <f t="shared" si="613"/>
        <v>上衣</v>
      </c>
      <c r="E9831" s="6" t="str">
        <f>IFERROR(VLOOKUP(B9831,总表!A:D,3,0),"-")</f>
        <v>工作围裙</v>
      </c>
      <c r="F9831" s="6" t="str">
        <f t="shared" si="614"/>
        <v>工作围裙</v>
      </c>
      <c r="H9831" s="6" t="str">
        <f>IF(IFERROR(VLOOKUP(B9831,总表!A:D,4,0),"露易")=0," ",IFERROR(VLOOKUP(B9831,总表!A:D,4,0),"-"))</f>
        <v>橘色</v>
      </c>
      <c r="I9831" s="6" t="str">
        <f t="shared" si="615"/>
        <v>橘色</v>
      </c>
    </row>
    <row r="9832" spans="1:9">
      <c r="A9832" s="6">
        <v>9831</v>
      </c>
      <c r="B9832" s="47" t="str">
        <f t="shared" si="612"/>
        <v>00002667</v>
      </c>
      <c r="C9832" s="47" t="str">
        <f>IFERROR(VLOOKUP(B9832,总表!A:B,2,0),"-")</f>
        <v>上衣</v>
      </c>
      <c r="D9832" s="6" t="str">
        <f t="shared" si="613"/>
        <v>上衣</v>
      </c>
      <c r="E9832" s="6" t="str">
        <f>IFERROR(VLOOKUP(B9832,总表!A:D,3,0),"-")</f>
        <v>植物图案T恤</v>
      </c>
      <c r="F9832" s="6" t="str">
        <f t="shared" si="614"/>
        <v>植物图案T恤</v>
      </c>
      <c r="H9832" s="6" t="str">
        <f>IF(IFERROR(VLOOKUP(B9832,总表!A:D,4,0),"露易")=0," ",IFERROR(VLOOKUP(B9832,总表!A:D,4,0),"-"))</f>
        <v>黑色</v>
      </c>
      <c r="I9832" s="6" t="str">
        <f t="shared" si="615"/>
        <v>黑色</v>
      </c>
    </row>
    <row r="9833" spans="1:9">
      <c r="A9833" s="6">
        <v>9832</v>
      </c>
      <c r="B9833" s="47" t="str">
        <f t="shared" si="612"/>
        <v>00002668</v>
      </c>
      <c r="C9833" s="47" t="str">
        <f>IFERROR(VLOOKUP(B9833,总表!A:B,2,0),"-")</f>
        <v>上衣</v>
      </c>
      <c r="D9833" s="6" t="str">
        <f t="shared" si="613"/>
        <v>上衣</v>
      </c>
      <c r="E9833" s="6" t="str">
        <f>IFERROR(VLOOKUP(B9833,总表!A:D,3,0),"-")</f>
        <v>迷幻T恤</v>
      </c>
      <c r="F9833" s="6" t="str">
        <f t="shared" si="614"/>
        <v>迷幻T恤</v>
      </c>
      <c r="H9833" s="6" t="str">
        <f>IF(IFERROR(VLOOKUP(B9833,总表!A:D,4,0),"露易")=0," ",IFERROR(VLOOKUP(B9833,总表!A:D,4,0),"-"))</f>
        <v>橘色</v>
      </c>
      <c r="I9833" s="6" t="str">
        <f t="shared" si="615"/>
        <v>橘色</v>
      </c>
    </row>
    <row r="9834" spans="1:9">
      <c r="A9834" s="6">
        <v>9833</v>
      </c>
      <c r="B9834" s="47" t="str">
        <f t="shared" si="612"/>
        <v>00002669</v>
      </c>
      <c r="C9834" s="50" t="str">
        <f>IFERROR(VLOOKUP(B9834,总表!A:B,2,0),"-")</f>
        <v>连衣套装</v>
      </c>
      <c r="D9834" s="51" t="str">
        <f t="shared" si="613"/>
        <v>连衣套装</v>
      </c>
      <c r="E9834" s="6" t="str">
        <f>IFERROR(VLOOKUP(B9834,总表!A:D,3,0),"-")</f>
        <v>十二单和服</v>
      </c>
      <c r="F9834" s="6" t="str">
        <f t="shared" si="614"/>
        <v>十二单和服</v>
      </c>
      <c r="H9834" s="51" t="str">
        <f>IF(IFERROR(VLOOKUP(B9834,总表!A:D,4,0),"露易")=0," ",IFERROR(VLOOKUP(B9834,总表!A:D,4,0),"-"))</f>
        <v>红色</v>
      </c>
      <c r="I9834" s="51" t="str">
        <f t="shared" si="615"/>
        <v>红色</v>
      </c>
    </row>
    <row r="9835" spans="1:9">
      <c r="A9835" s="6">
        <v>9834</v>
      </c>
      <c r="B9835" s="47" t="str">
        <f t="shared" si="612"/>
        <v>0000266A</v>
      </c>
      <c r="C9835" s="50" t="str">
        <f>IFERROR(VLOOKUP(B9835,总表!A:B,2,0),"-")</f>
        <v>连衣套装</v>
      </c>
      <c r="D9835" s="51" t="str">
        <f t="shared" si="613"/>
        <v>连衣套装</v>
      </c>
      <c r="E9835" s="6" t="str">
        <f>IFERROR(VLOOKUP(B9835,总表!A:D,3,0),"-")</f>
        <v>西班牙少女洋装</v>
      </c>
      <c r="F9835" s="6" t="str">
        <f t="shared" si="614"/>
        <v>西班牙少女洋装</v>
      </c>
      <c r="H9835" s="6" t="str">
        <f>IF(IFERROR(VLOOKUP(B9835,总表!A:D,4,0),"露易")=0," ",IFERROR(VLOOKUP(B9835,总表!A:D,4,0),"-"))</f>
        <v>海军蓝</v>
      </c>
      <c r="I9835" s="6" t="str">
        <f t="shared" si="615"/>
        <v>海军蓝</v>
      </c>
    </row>
    <row r="9836" spans="1:9">
      <c r="A9836" s="6">
        <v>9835</v>
      </c>
      <c r="B9836" s="47" t="str">
        <f t="shared" si="612"/>
        <v>0000266B</v>
      </c>
      <c r="C9836" s="50" t="str">
        <f>IFERROR(VLOOKUP(B9836,总表!A:B,2,0),"-")</f>
        <v>连衣套装</v>
      </c>
      <c r="D9836" s="51" t="str">
        <f t="shared" si="613"/>
        <v>连衣套装</v>
      </c>
      <c r="E9836" s="51" t="str">
        <f>IFERROR(VLOOKUP(B9836,总表!A:D,3,0),"-")</f>
        <v>带家徽和服袴</v>
      </c>
      <c r="F9836" s="51" t="str">
        <f t="shared" si="614"/>
        <v>带家徽和服袴</v>
      </c>
      <c r="H9836" s="6" t="str">
        <f>IF(IFERROR(VLOOKUP(B9836,总表!A:D,4,0),"露易")=0," ",IFERROR(VLOOKUP(B9836,总表!A:D,4,0),"-"))</f>
        <v>黑色</v>
      </c>
      <c r="I9836" s="6" t="str">
        <f t="shared" si="615"/>
        <v>黑色</v>
      </c>
    </row>
    <row r="9837" spans="1:9">
      <c r="A9837" s="6">
        <v>9836</v>
      </c>
      <c r="B9837" s="47" t="str">
        <f t="shared" si="612"/>
        <v>0000266C</v>
      </c>
      <c r="C9837" s="50" t="str">
        <f>IFERROR(VLOOKUP(B9837,总表!A:B,2,0),"-")</f>
        <v>连衣套装</v>
      </c>
      <c r="D9837" s="51" t="str">
        <f t="shared" si="613"/>
        <v>连衣套装</v>
      </c>
      <c r="E9837" s="6" t="str">
        <f>IFERROR(VLOOKUP(B9837,总表!A:D,3,0),"-")</f>
        <v>苹果服</v>
      </c>
      <c r="F9837" s="6" t="str">
        <f t="shared" si="614"/>
        <v>苹果服</v>
      </c>
      <c r="H9837" s="51" t="str">
        <f>IF(IFERROR(VLOOKUP(B9837,总表!A:D,4,0),"露易")=0," ",IFERROR(VLOOKUP(B9837,总表!A:D,4,0),"-"))</f>
        <v>红色</v>
      </c>
      <c r="I9837" s="51" t="str">
        <f t="shared" si="615"/>
        <v>红色</v>
      </c>
    </row>
    <row r="9838" spans="1:9">
      <c r="A9838" s="6">
        <v>9837</v>
      </c>
      <c r="B9838" s="47" t="str">
        <f t="shared" si="612"/>
        <v>0000266D</v>
      </c>
      <c r="C9838" s="50" t="str">
        <f>IFERROR(VLOOKUP(B9838,总表!A:B,2,0),"-")</f>
        <v>连衣套装</v>
      </c>
      <c r="D9838" s="51" t="str">
        <f t="shared" si="613"/>
        <v>连衣套装</v>
      </c>
      <c r="E9838" s="6" t="str">
        <f>IFERROR(VLOOKUP(B9838,总表!A:D,3,0),"-")</f>
        <v>梨子服</v>
      </c>
      <c r="F9838" s="6" t="str">
        <f t="shared" si="614"/>
        <v>梨子服</v>
      </c>
      <c r="H9838" s="6" t="str">
        <f>IF(IFERROR(VLOOKUP(B9838,总表!A:D,4,0),"露易")=0," ",IFERROR(VLOOKUP(B9838,总表!A:D,4,0),"-"))</f>
        <v>米色</v>
      </c>
      <c r="I9838" s="6" t="str">
        <f t="shared" si="615"/>
        <v>米色</v>
      </c>
    </row>
    <row r="9839" spans="1:9">
      <c r="A9839" s="6">
        <v>9838</v>
      </c>
      <c r="B9839" s="47" t="str">
        <f t="shared" si="612"/>
        <v>0000266E</v>
      </c>
      <c r="C9839" s="50" t="str">
        <f>IFERROR(VLOOKUP(B9839,总表!A:B,2,0),"-")</f>
        <v>连衣套装</v>
      </c>
      <c r="D9839" s="51" t="str">
        <f t="shared" si="613"/>
        <v>连衣套装</v>
      </c>
      <c r="E9839" s="51" t="str">
        <f>IFERROR(VLOOKUP(B9839,总表!A:D,3,0),"-")</f>
        <v>樱桃服</v>
      </c>
      <c r="F9839" s="51" t="str">
        <f t="shared" si="614"/>
        <v>樱桃服</v>
      </c>
      <c r="H9839" s="51" t="str">
        <f>IF(IFERROR(VLOOKUP(B9839,总表!A:D,4,0),"露易")=0," ",IFERROR(VLOOKUP(B9839,总表!A:D,4,0),"-"))</f>
        <v>红色</v>
      </c>
      <c r="I9839" s="51" t="str">
        <f t="shared" si="615"/>
        <v>红色</v>
      </c>
    </row>
    <row r="9840" spans="1:9">
      <c r="A9840" s="6">
        <v>9839</v>
      </c>
      <c r="B9840" s="47" t="str">
        <f t="shared" si="612"/>
        <v>0000266F</v>
      </c>
      <c r="C9840" s="50" t="str">
        <f>IFERROR(VLOOKUP(B9840,总表!A:B,2,0),"-")</f>
        <v>连衣套装</v>
      </c>
      <c r="D9840" s="51" t="str">
        <f t="shared" si="613"/>
        <v>连衣套装</v>
      </c>
      <c r="E9840" s="6" t="str">
        <f>IFERROR(VLOOKUP(B9840,总表!A:D,3,0),"-")</f>
        <v>桃子服</v>
      </c>
      <c r="F9840" s="6" t="str">
        <f t="shared" si="614"/>
        <v>桃子服</v>
      </c>
      <c r="H9840" s="6" t="str">
        <f>IF(IFERROR(VLOOKUP(B9840,总表!A:D,4,0),"露易")=0," ",IFERROR(VLOOKUP(B9840,总表!A:D,4,0),"-"))</f>
        <v>桃花色</v>
      </c>
      <c r="I9840" s="6" t="str">
        <f t="shared" si="615"/>
        <v>桃花色</v>
      </c>
    </row>
    <row r="9841" spans="1:9">
      <c r="A9841" s="6">
        <v>9840</v>
      </c>
      <c r="B9841" s="47" t="str">
        <f t="shared" si="612"/>
        <v>00002670</v>
      </c>
      <c r="C9841" s="50" t="str">
        <f>IFERROR(VLOOKUP(B9841,总表!A:B,2,0),"-")</f>
        <v>裤裙类</v>
      </c>
      <c r="D9841" s="51" t="str">
        <f t="shared" si="613"/>
        <v>裤裙类</v>
      </c>
      <c r="E9841" s="6" t="str">
        <f>IFERROR(VLOOKUP(B9841,总表!A:D,3,0),"-")</f>
        <v>足球裤</v>
      </c>
      <c r="F9841" s="6" t="str">
        <f t="shared" si="614"/>
        <v>足球裤</v>
      </c>
      <c r="H9841" s="51" t="str">
        <f>IF(IFERROR(VLOOKUP(B9841,总表!A:D,4,0),"露易")=0," ",IFERROR(VLOOKUP(B9841,总表!A:D,4,0),"-"))</f>
        <v>绿色</v>
      </c>
      <c r="I9841" s="51" t="str">
        <f t="shared" si="615"/>
        <v>绿色</v>
      </c>
    </row>
    <row r="9842" spans="1:9">
      <c r="A9842" s="6">
        <v>9841</v>
      </c>
      <c r="B9842" s="47" t="str">
        <f t="shared" si="612"/>
        <v>00002671</v>
      </c>
      <c r="C9842" s="50" t="str">
        <f>IFERROR(VLOOKUP(B9842,总表!A:B,2,0),"-")</f>
        <v>裤裙类</v>
      </c>
      <c r="D9842" s="51" t="str">
        <f t="shared" si="613"/>
        <v>裤裙类</v>
      </c>
      <c r="E9842" s="6" t="str">
        <f>IFERROR(VLOOKUP(B9842,总表!A:D,3,0),"-")</f>
        <v>探险服裤子</v>
      </c>
      <c r="F9842" s="6" t="str">
        <f t="shared" si="614"/>
        <v>探险服裤子</v>
      </c>
      <c r="H9842" s="51" t="str">
        <f>IF(IFERROR(VLOOKUP(B9842,总表!A:D,4,0),"露易")=0," ",IFERROR(VLOOKUP(B9842,总表!A:D,4,0),"-"))</f>
        <v>驼色</v>
      </c>
      <c r="I9842" s="51" t="str">
        <f t="shared" si="615"/>
        <v>驼色</v>
      </c>
    </row>
    <row r="9843" spans="1:9">
      <c r="A9843" s="6">
        <v>9842</v>
      </c>
      <c r="B9843" s="47" t="str">
        <f t="shared" si="612"/>
        <v>00002672</v>
      </c>
      <c r="C9843" s="50" t="str">
        <f>IFERROR(VLOOKUP(B9843,总表!A:B,2,0),"-")</f>
        <v>裤裙类</v>
      </c>
      <c r="D9843" s="51" t="str">
        <f t="shared" si="613"/>
        <v>裤裙类</v>
      </c>
      <c r="E9843" s="51" t="str">
        <f>IFERROR(VLOOKUP(B9843,总表!A:D,3,0),"-")</f>
        <v>动物花纹半裙</v>
      </c>
      <c r="F9843" s="51" t="str">
        <f t="shared" si="614"/>
        <v>动物花纹半裙</v>
      </c>
      <c r="H9843" s="6" t="str">
        <f>IF(IFERROR(VLOOKUP(B9843,总表!A:D,4,0),"露易")=0," ",IFERROR(VLOOKUP(B9843,总表!A:D,4,0),"-"))</f>
        <v>老虎</v>
      </c>
      <c r="I9843" s="6" t="str">
        <f t="shared" si="615"/>
        <v>老虎</v>
      </c>
    </row>
    <row r="9844" spans="1:9">
      <c r="A9844" s="6">
        <v>9843</v>
      </c>
      <c r="B9844" s="47" t="str">
        <f t="shared" si="612"/>
        <v>00002673</v>
      </c>
      <c r="C9844" s="47" t="str">
        <f>IFERROR(VLOOKUP(B9844,总表!A:B,2,0),"-")</f>
        <v>-</v>
      </c>
      <c r="D9844" s="6" t="str">
        <f t="shared" si="613"/>
        <v>-</v>
      </c>
      <c r="E9844" s="6" t="str">
        <f>IFERROR(VLOOKUP(B9844,总表!A:D,3,0),"-")</f>
        <v>-</v>
      </c>
      <c r="F9844" s="6" t="str">
        <f t="shared" si="614"/>
        <v>-</v>
      </c>
      <c r="H9844" s="6" t="str">
        <f>IF(IFERROR(VLOOKUP(B9844,总表!A:D,4,0),"露易")=0," ",IFERROR(VLOOKUP(B9844,总表!A:D,4,0),"-"))</f>
        <v>-</v>
      </c>
      <c r="I9844" s="6" t="str">
        <f t="shared" si="615"/>
        <v>-</v>
      </c>
    </row>
    <row r="9845" spans="1:9">
      <c r="A9845" s="6">
        <v>9844</v>
      </c>
      <c r="B9845" s="47" t="str">
        <f t="shared" si="612"/>
        <v>00002674</v>
      </c>
      <c r="C9845" s="50" t="str">
        <f>IFERROR(VLOOKUP(B9845,总表!A:B,2,0),"-")</f>
        <v>裤裙类</v>
      </c>
      <c r="D9845" s="51" t="str">
        <f t="shared" si="613"/>
        <v>裤裙类</v>
      </c>
      <c r="E9845" s="6" t="str">
        <f>IFERROR(VLOOKUP(B9845,总表!A:D,3,0),"-")</f>
        <v>美式足球裤</v>
      </c>
      <c r="F9845" s="6" t="str">
        <f t="shared" si="614"/>
        <v>美式足球裤</v>
      </c>
      <c r="H9845" s="51" t="str">
        <f>IF(IFERROR(VLOOKUP(B9845,总表!A:D,4,0),"露易")=0," ",IFERROR(VLOOKUP(B9845,总表!A:D,4,0),"-"))</f>
        <v>绿色</v>
      </c>
      <c r="I9845" s="51" t="str">
        <f t="shared" si="615"/>
        <v>绿色</v>
      </c>
    </row>
    <row r="9846" spans="1:9">
      <c r="A9846" s="6">
        <v>9845</v>
      </c>
      <c r="B9846" s="47" t="str">
        <f t="shared" si="612"/>
        <v>00002675</v>
      </c>
      <c r="C9846" s="47" t="str">
        <f>IFERROR(VLOOKUP(B9846,总表!A:B,2,0),"-")</f>
        <v>-</v>
      </c>
      <c r="D9846" s="6" t="str">
        <f t="shared" si="613"/>
        <v>-</v>
      </c>
      <c r="E9846" s="6" t="str">
        <f>IFERROR(VLOOKUP(B9846,总表!A:D,3,0),"-")</f>
        <v>-</v>
      </c>
      <c r="F9846" s="6" t="str">
        <f t="shared" si="614"/>
        <v>-</v>
      </c>
      <c r="H9846" s="6" t="str">
        <f>IF(IFERROR(VLOOKUP(B9846,总表!A:D,4,0),"露易")=0," ",IFERROR(VLOOKUP(B9846,总表!A:D,4,0),"-"))</f>
        <v>-</v>
      </c>
      <c r="I9846" s="6" t="str">
        <f t="shared" si="615"/>
        <v>-</v>
      </c>
    </row>
    <row r="9847" spans="1:9">
      <c r="A9847" s="6">
        <v>9846</v>
      </c>
      <c r="B9847" s="47" t="str">
        <f t="shared" si="612"/>
        <v>00002676</v>
      </c>
      <c r="C9847" s="47" t="str">
        <f>IFERROR(VLOOKUP(B9847,总表!A:B,2,0),"-")</f>
        <v>鞋类</v>
      </c>
      <c r="D9847" s="6" t="str">
        <f t="shared" si="613"/>
        <v>鞋类</v>
      </c>
      <c r="E9847" s="6" t="str">
        <f>IFERROR(VLOOKUP(B9847,总表!A:D,3,0),"-")</f>
        <v>功夫鞋</v>
      </c>
      <c r="F9847" s="6" t="str">
        <f t="shared" si="614"/>
        <v>功夫鞋</v>
      </c>
      <c r="H9847" s="6" t="str">
        <f>IF(IFERROR(VLOOKUP(B9847,总表!A:D,4,0),"露易")=0," ",IFERROR(VLOOKUP(B9847,总表!A:D,4,0),"-"))</f>
        <v>黑色</v>
      </c>
      <c r="I9847" s="6" t="str">
        <f t="shared" si="615"/>
        <v>黑色</v>
      </c>
    </row>
    <row r="9848" spans="1:9">
      <c r="A9848" s="6">
        <v>9847</v>
      </c>
      <c r="B9848" s="47" t="str">
        <f t="shared" si="612"/>
        <v>00002677</v>
      </c>
      <c r="C9848" s="47" t="str">
        <f>IFERROR(VLOOKUP(B9848,总表!A:B,2,0),"-")</f>
        <v>鞋类</v>
      </c>
      <c r="D9848" s="6" t="str">
        <f t="shared" si="613"/>
        <v>鞋类</v>
      </c>
      <c r="E9848" s="6" t="str">
        <f>IFERROR(VLOOKUP(B9848,总表!A:D,3,0),"-")</f>
        <v>刺绣鞋</v>
      </c>
      <c r="F9848" s="6" t="str">
        <f t="shared" si="614"/>
        <v>刺绣鞋</v>
      </c>
      <c r="H9848" s="51" t="str">
        <f>IF(IFERROR(VLOOKUP(B9848,总表!A:D,4,0),"露易")=0," ",IFERROR(VLOOKUP(B9848,总表!A:D,4,0),"-"))</f>
        <v>红色</v>
      </c>
      <c r="I9848" s="51" t="str">
        <f t="shared" si="615"/>
        <v>红色</v>
      </c>
    </row>
    <row r="9849" spans="1:9">
      <c r="A9849" s="6">
        <v>9848</v>
      </c>
      <c r="B9849" s="47" t="str">
        <f t="shared" si="612"/>
        <v>00002678</v>
      </c>
      <c r="C9849" s="47" t="str">
        <f>IFERROR(VLOOKUP(B9849,总表!A:B,2,0),"-")</f>
        <v>-</v>
      </c>
      <c r="D9849" s="6" t="str">
        <f t="shared" si="613"/>
        <v>-</v>
      </c>
      <c r="E9849" s="6" t="str">
        <f>IFERROR(VLOOKUP(B9849,总表!A:D,3,0),"-")</f>
        <v>-</v>
      </c>
      <c r="F9849" s="6" t="str">
        <f t="shared" si="614"/>
        <v>-</v>
      </c>
      <c r="H9849" s="6" t="str">
        <f>IF(IFERROR(VLOOKUP(B9849,总表!A:D,4,0),"露易")=0," ",IFERROR(VLOOKUP(B9849,总表!A:D,4,0),"-"))</f>
        <v>-</v>
      </c>
      <c r="I9849" s="6" t="str">
        <f t="shared" si="615"/>
        <v>-</v>
      </c>
    </row>
    <row r="9850" spans="1:9">
      <c r="A9850" s="6">
        <v>9849</v>
      </c>
      <c r="B9850" s="47" t="str">
        <f t="shared" si="612"/>
        <v>00002679</v>
      </c>
      <c r="C9850" s="47" t="str">
        <f>IFERROR(VLOOKUP(B9850,总表!A:B,2,0),"-")</f>
        <v>-</v>
      </c>
      <c r="D9850" s="6" t="str">
        <f t="shared" si="613"/>
        <v>-</v>
      </c>
      <c r="E9850" s="6" t="str">
        <f>IFERROR(VLOOKUP(B9850,总表!A:D,3,0),"-")</f>
        <v>-</v>
      </c>
      <c r="F9850" s="6" t="str">
        <f t="shared" si="614"/>
        <v>-</v>
      </c>
      <c r="H9850" s="6" t="str">
        <f>IF(IFERROR(VLOOKUP(B9850,总表!A:D,4,0),"露易")=0," ",IFERROR(VLOOKUP(B9850,总表!A:D,4,0),"-"))</f>
        <v>-</v>
      </c>
      <c r="I9850" s="6" t="str">
        <f t="shared" si="615"/>
        <v>-</v>
      </c>
    </row>
    <row r="9851" spans="1:9">
      <c r="A9851" s="6">
        <v>9850</v>
      </c>
      <c r="B9851" s="47" t="str">
        <f t="shared" si="612"/>
        <v>0000267A</v>
      </c>
      <c r="C9851" s="47" t="str">
        <f>IFERROR(VLOOKUP(B9851,总表!A:B,2,0),"-")</f>
        <v>-</v>
      </c>
      <c r="D9851" s="6" t="str">
        <f t="shared" si="613"/>
        <v>-</v>
      </c>
      <c r="E9851" s="6" t="str">
        <f>IFERROR(VLOOKUP(B9851,总表!A:D,3,0),"-")</f>
        <v>-</v>
      </c>
      <c r="F9851" s="6" t="str">
        <f t="shared" si="614"/>
        <v>-</v>
      </c>
      <c r="H9851" s="6" t="str">
        <f>IF(IFERROR(VLOOKUP(B9851,总表!A:D,4,0),"露易")=0," ",IFERROR(VLOOKUP(B9851,总表!A:D,4,0),"-"))</f>
        <v>-</v>
      </c>
      <c r="I9851" s="6" t="str">
        <f t="shared" si="615"/>
        <v>-</v>
      </c>
    </row>
    <row r="9852" spans="1:9">
      <c r="A9852" s="6">
        <v>9851</v>
      </c>
      <c r="B9852" s="47" t="str">
        <f t="shared" si="612"/>
        <v>0000267B</v>
      </c>
      <c r="C9852" s="47" t="str">
        <f>IFERROR(VLOOKUP(B9852,总表!A:B,2,0),"-")</f>
        <v>-</v>
      </c>
      <c r="D9852" s="6" t="str">
        <f t="shared" si="613"/>
        <v>-</v>
      </c>
      <c r="E9852" s="6" t="str">
        <f>IFERROR(VLOOKUP(B9852,总表!A:D,3,0),"-")</f>
        <v>-</v>
      </c>
      <c r="F9852" s="6" t="str">
        <f t="shared" si="614"/>
        <v>-</v>
      </c>
      <c r="H9852" s="6" t="str">
        <f>IF(IFERROR(VLOOKUP(B9852,总表!A:D,4,0),"露易")=0," ",IFERROR(VLOOKUP(B9852,总表!A:D,4,0),"-"))</f>
        <v>-</v>
      </c>
      <c r="I9852" s="6" t="str">
        <f t="shared" si="615"/>
        <v>-</v>
      </c>
    </row>
    <row r="9853" spans="1:9">
      <c r="A9853" s="6">
        <v>9852</v>
      </c>
      <c r="B9853" s="47" t="str">
        <f t="shared" si="612"/>
        <v>0000267C</v>
      </c>
      <c r="C9853" s="47" t="str">
        <f>IFERROR(VLOOKUP(B9853,总表!A:B,2,0),"-")</f>
        <v>-</v>
      </c>
      <c r="D9853" s="6" t="str">
        <f t="shared" si="613"/>
        <v>-</v>
      </c>
      <c r="E9853" s="6" t="str">
        <f>IFERROR(VLOOKUP(B9853,总表!A:D,3,0),"-")</f>
        <v>-</v>
      </c>
      <c r="F9853" s="6" t="str">
        <f t="shared" si="614"/>
        <v>-</v>
      </c>
      <c r="H9853" s="6" t="str">
        <f>IF(IFERROR(VLOOKUP(B9853,总表!A:D,4,0),"露易")=0," ",IFERROR(VLOOKUP(B9853,总表!A:D,4,0),"-"))</f>
        <v>-</v>
      </c>
      <c r="I9853" s="6" t="str">
        <f t="shared" si="615"/>
        <v>-</v>
      </c>
    </row>
    <row r="9854" spans="1:9">
      <c r="A9854" s="6">
        <v>9853</v>
      </c>
      <c r="B9854" s="47" t="str">
        <f t="shared" si="612"/>
        <v>0000267D</v>
      </c>
      <c r="C9854" s="47" t="str">
        <f>IFERROR(VLOOKUP(B9854,总表!A:B,2,0),"-")</f>
        <v>-</v>
      </c>
      <c r="D9854" s="6" t="str">
        <f t="shared" si="613"/>
        <v>-</v>
      </c>
      <c r="E9854" s="6" t="str">
        <f>IFERROR(VLOOKUP(B9854,总表!A:D,3,0),"-")</f>
        <v>-</v>
      </c>
      <c r="F9854" s="6" t="str">
        <f t="shared" si="614"/>
        <v>-</v>
      </c>
      <c r="H9854" s="6" t="str">
        <f>IF(IFERROR(VLOOKUP(B9854,总表!A:D,4,0),"露易")=0," ",IFERROR(VLOOKUP(B9854,总表!A:D,4,0),"-"))</f>
        <v>-</v>
      </c>
      <c r="I9854" s="6" t="str">
        <f t="shared" si="615"/>
        <v>-</v>
      </c>
    </row>
    <row r="9855" spans="1:9">
      <c r="A9855" s="6">
        <v>9854</v>
      </c>
      <c r="B9855" s="47" t="str">
        <f t="shared" si="612"/>
        <v>0000267E</v>
      </c>
      <c r="C9855" s="47" t="str">
        <f>IFERROR(VLOOKUP(B9855,总表!A:B,2,0),"-")</f>
        <v>帽子类</v>
      </c>
      <c r="D9855" s="6" t="str">
        <f t="shared" si="613"/>
        <v>帽子类</v>
      </c>
      <c r="E9855" s="6" t="str">
        <f>IFERROR(VLOOKUP(B9855,总表!A:D,3,0),"-")</f>
        <v>花朵发夹</v>
      </c>
      <c r="F9855" s="6" t="str">
        <f t="shared" si="614"/>
        <v>花朵发夹</v>
      </c>
      <c r="H9855" s="6" t="str">
        <f>IF(IFERROR(VLOOKUP(B9855,总表!A:D,4,0),"露易")=0," ",IFERROR(VLOOKUP(B9855,总表!A:D,4,0),"-"))</f>
        <v>粉红</v>
      </c>
      <c r="I9855" s="6" t="str">
        <f t="shared" si="615"/>
        <v>粉红</v>
      </c>
    </row>
    <row r="9856" spans="1:9">
      <c r="A9856" s="6">
        <v>9855</v>
      </c>
      <c r="B9856" s="47" t="str">
        <f t="shared" si="612"/>
        <v>0000267F</v>
      </c>
      <c r="C9856" s="47" t="str">
        <f>IFERROR(VLOOKUP(B9856,总表!A:B,2,0),"-")</f>
        <v>帽子类</v>
      </c>
      <c r="D9856" s="6" t="str">
        <f t="shared" si="613"/>
        <v>帽子类</v>
      </c>
      <c r="E9856" s="51" t="str">
        <f>IFERROR(VLOOKUP(B9856,总表!A:D,3,0),"-")</f>
        <v>爱心发夹</v>
      </c>
      <c r="F9856" s="51" t="str">
        <f t="shared" si="614"/>
        <v>爱心发夹</v>
      </c>
      <c r="H9856" s="6" t="str">
        <f>IF(IFERROR(VLOOKUP(B9856,总表!A:D,4,0),"露易")=0," ",IFERROR(VLOOKUP(B9856,总表!A:D,4,0),"-"))</f>
        <v>粉红</v>
      </c>
      <c r="I9856" s="6" t="str">
        <f t="shared" si="615"/>
        <v>粉红</v>
      </c>
    </row>
    <row r="9857" spans="1:9">
      <c r="A9857" s="6">
        <v>9856</v>
      </c>
      <c r="B9857" s="47" t="str">
        <f t="shared" si="612"/>
        <v>00002680</v>
      </c>
      <c r="C9857" s="47" t="str">
        <f>IFERROR(VLOOKUP(B9857,总表!A:B,2,0),"-")</f>
        <v>帽子类</v>
      </c>
      <c r="D9857" s="6" t="str">
        <f t="shared" si="613"/>
        <v>帽子类</v>
      </c>
      <c r="E9857" s="6" t="str">
        <f>IFERROR(VLOOKUP(B9857,总表!A:D,3,0),"-")</f>
        <v>星星发夹</v>
      </c>
      <c r="F9857" s="6" t="str">
        <f t="shared" si="614"/>
        <v>星星发夹</v>
      </c>
      <c r="H9857" s="6" t="str">
        <f>IF(IFERROR(VLOOKUP(B9857,总表!A:D,4,0),"露易")=0," ",IFERROR(VLOOKUP(B9857,总表!A:D,4,0),"-"))</f>
        <v>黄色</v>
      </c>
      <c r="I9857" s="6" t="str">
        <f t="shared" si="615"/>
        <v>黄色</v>
      </c>
    </row>
    <row r="9858" spans="1:9">
      <c r="A9858" s="6">
        <v>9857</v>
      </c>
      <c r="B9858" s="47" t="str">
        <f t="shared" ref="B9858:B9921" si="616">DEC2HEX(ROW(A9857),8)</f>
        <v>00002681</v>
      </c>
      <c r="C9858" s="47" t="str">
        <f>IFERROR(VLOOKUP(B9858,总表!A:B,2,0),"-")</f>
        <v>-</v>
      </c>
      <c r="D9858" s="6" t="str">
        <f t="shared" ref="D9858:D9921" si="617">C9858</f>
        <v>-</v>
      </c>
      <c r="E9858" s="6" t="str">
        <f>IFERROR(VLOOKUP(B9858,总表!A:D,3,0),"-")</f>
        <v>-</v>
      </c>
      <c r="F9858" s="6" t="str">
        <f t="shared" ref="F9858:F9921" si="618">E9858</f>
        <v>-</v>
      </c>
      <c r="H9858" s="6" t="str">
        <f>IF(IFERROR(VLOOKUP(B9858,总表!A:D,4,0),"露易")=0," ",IFERROR(VLOOKUP(B9858,总表!A:D,4,0),"-"))</f>
        <v>-</v>
      </c>
      <c r="I9858" s="6" t="str">
        <f t="shared" ref="I9858:I9921" si="619">H9858</f>
        <v>-</v>
      </c>
    </row>
    <row r="9859" spans="1:9">
      <c r="A9859" s="6">
        <v>9858</v>
      </c>
      <c r="B9859" s="47" t="str">
        <f t="shared" si="616"/>
        <v>00002682</v>
      </c>
      <c r="C9859" s="47" t="str">
        <f>IFERROR(VLOOKUP(B9859,总表!A:B,2,0),"-")</f>
        <v>-</v>
      </c>
      <c r="D9859" s="6" t="str">
        <f t="shared" si="617"/>
        <v>-</v>
      </c>
      <c r="E9859" s="6" t="str">
        <f>IFERROR(VLOOKUP(B9859,总表!A:D,3,0),"-")</f>
        <v>-</v>
      </c>
      <c r="F9859" s="6" t="str">
        <f t="shared" si="618"/>
        <v>-</v>
      </c>
      <c r="H9859" s="6" t="str">
        <f>IF(IFERROR(VLOOKUP(B9859,总表!A:D,4,0),"露易")=0," ",IFERROR(VLOOKUP(B9859,总表!A:D,4,0),"-"))</f>
        <v>-</v>
      </c>
      <c r="I9859" s="6" t="str">
        <f t="shared" si="619"/>
        <v>-</v>
      </c>
    </row>
    <row r="9860" spans="1:9">
      <c r="A9860" s="6">
        <v>9859</v>
      </c>
      <c r="B9860" s="47" t="str">
        <f t="shared" si="616"/>
        <v>00002683</v>
      </c>
      <c r="C9860" s="47" t="str">
        <f>IFERROR(VLOOKUP(B9860,总表!A:B,2,0),"-")</f>
        <v>-</v>
      </c>
      <c r="D9860" s="6" t="str">
        <f t="shared" si="617"/>
        <v>-</v>
      </c>
      <c r="E9860" s="6" t="str">
        <f>IFERROR(VLOOKUP(B9860,总表!A:D,3,0),"-")</f>
        <v>-</v>
      </c>
      <c r="F9860" s="6" t="str">
        <f t="shared" si="618"/>
        <v>-</v>
      </c>
      <c r="H9860" s="6" t="str">
        <f>IF(IFERROR(VLOOKUP(B9860,总表!A:D,4,0),"露易")=0," ",IFERROR(VLOOKUP(B9860,总表!A:D,4,0),"-"))</f>
        <v>-</v>
      </c>
      <c r="I9860" s="6" t="str">
        <f t="shared" si="619"/>
        <v>-</v>
      </c>
    </row>
    <row r="9861" spans="1:9">
      <c r="A9861" s="6">
        <v>9860</v>
      </c>
      <c r="B9861" s="47" t="str">
        <f t="shared" si="616"/>
        <v>00002684</v>
      </c>
      <c r="C9861" s="47" t="str">
        <f>IFERROR(VLOOKUP(B9861,总表!A:B,2,0),"-")</f>
        <v>帽子类</v>
      </c>
      <c r="D9861" s="6" t="str">
        <f t="shared" si="617"/>
        <v>帽子类</v>
      </c>
      <c r="E9861" s="51" t="str">
        <f>IFERROR(VLOOKUP(B9861,总表!A:D,3,0),"-")</f>
        <v>发夹</v>
      </c>
      <c r="F9861" s="51" t="str">
        <f t="shared" si="618"/>
        <v>发夹</v>
      </c>
      <c r="H9861" s="6" t="str">
        <f>IF(IFERROR(VLOOKUP(B9861,总表!A:D,4,0),"露易")=0," ",IFERROR(VLOOKUP(B9861,总表!A:D,4,0),"-"))</f>
        <v>粉红</v>
      </c>
      <c r="I9861" s="6" t="str">
        <f t="shared" si="619"/>
        <v>粉红</v>
      </c>
    </row>
    <row r="9862" spans="1:9">
      <c r="A9862" s="6">
        <v>9861</v>
      </c>
      <c r="B9862" s="47" t="str">
        <f t="shared" si="616"/>
        <v>00002685</v>
      </c>
      <c r="C9862" s="47" t="str">
        <f>IFERROR(VLOOKUP(B9862,总表!A:B,2,0),"-")</f>
        <v>帽子类</v>
      </c>
      <c r="D9862" s="6" t="str">
        <f t="shared" si="617"/>
        <v>帽子类</v>
      </c>
      <c r="E9862" s="6" t="str">
        <f>IFERROR(VLOOKUP(B9862,总表!A:D,3,0),"-")</f>
        <v>大蝴蝶结</v>
      </c>
      <c r="F9862" s="6" t="str">
        <f t="shared" si="618"/>
        <v>大蝴蝶结</v>
      </c>
      <c r="H9862" s="51" t="str">
        <f>IF(IFERROR(VLOOKUP(B9862,总表!A:D,4,0),"露易")=0," ",IFERROR(VLOOKUP(B9862,总表!A:D,4,0),"-"))</f>
        <v>红色</v>
      </c>
      <c r="I9862" s="51" t="str">
        <f t="shared" si="619"/>
        <v>红色</v>
      </c>
    </row>
    <row r="9863" spans="1:9">
      <c r="A9863" s="6">
        <v>9862</v>
      </c>
      <c r="B9863" s="47" t="str">
        <f t="shared" si="616"/>
        <v>00002686</v>
      </c>
      <c r="C9863" s="50" t="str">
        <f>IFERROR(VLOOKUP(B9863,总表!A:B,2,0),"-")</f>
        <v>头戴类</v>
      </c>
      <c r="D9863" s="51" t="str">
        <f t="shared" si="617"/>
        <v>头戴类</v>
      </c>
      <c r="E9863" s="6" t="str">
        <f>IFERROR(VLOOKUP(B9863,总表!A:D,3,0),"-")</f>
        <v>星星头套</v>
      </c>
      <c r="F9863" s="6" t="str">
        <f t="shared" si="618"/>
        <v>星星头套</v>
      </c>
      <c r="H9863" s="6" t="str">
        <f>IF(IFERROR(VLOOKUP(B9863,总表!A:D,4,0),"露易")=0," ",IFERROR(VLOOKUP(B9863,总表!A:D,4,0),"-"))</f>
        <v>黄色</v>
      </c>
      <c r="I9863" s="6" t="str">
        <f t="shared" si="619"/>
        <v>黄色</v>
      </c>
    </row>
    <row r="9864" spans="1:9">
      <c r="A9864" s="6">
        <v>9863</v>
      </c>
      <c r="B9864" s="47" t="str">
        <f t="shared" si="616"/>
        <v>00002687</v>
      </c>
      <c r="C9864" s="47" t="str">
        <f>IFERROR(VLOOKUP(B9864,总表!A:B,2,0),"-")</f>
        <v>帽子类</v>
      </c>
      <c r="D9864" s="6" t="str">
        <f t="shared" si="617"/>
        <v>帽子类</v>
      </c>
      <c r="E9864" s="6" t="str">
        <f>IFERROR(VLOOKUP(B9864,总表!A:D,3,0),"-")</f>
        <v>滑板头盔</v>
      </c>
      <c r="F9864" s="6" t="str">
        <f t="shared" si="618"/>
        <v>滑板头盔</v>
      </c>
      <c r="H9864" s="6" t="str">
        <f>IF(IFERROR(VLOOKUP(B9864,总表!A:D,4,0),"露易")=0," ",IFERROR(VLOOKUP(B9864,总表!A:D,4,0),"-"))</f>
        <v>橘色</v>
      </c>
      <c r="I9864" s="6" t="str">
        <f t="shared" si="619"/>
        <v>橘色</v>
      </c>
    </row>
    <row r="9865" spans="1:9">
      <c r="A9865" s="6">
        <v>9864</v>
      </c>
      <c r="B9865" s="47" t="str">
        <f t="shared" si="616"/>
        <v>00002688</v>
      </c>
      <c r="C9865" s="47" t="str">
        <f>IFERROR(VLOOKUP(B9865,总表!A:B,2,0),"-")</f>
        <v>帽子类</v>
      </c>
      <c r="D9865" s="6" t="str">
        <f t="shared" si="617"/>
        <v>帽子类</v>
      </c>
      <c r="E9865" s="6" t="str">
        <f>IFERROR(VLOOKUP(B9865,总表!A:D,3,0),"-")</f>
        <v>手编阿伦花样针织帽</v>
      </c>
      <c r="F9865" s="6" t="str">
        <f t="shared" si="618"/>
        <v>手编阿伦花样针织帽</v>
      </c>
      <c r="H9865" s="6" t="str">
        <f>IF(IFERROR(VLOOKUP(B9865,总表!A:D,4,0),"露易")=0," ",IFERROR(VLOOKUP(B9865,总表!A:D,4,0),"-"))</f>
        <v>白色</v>
      </c>
      <c r="I9865" s="6" t="str">
        <f t="shared" si="619"/>
        <v>白色</v>
      </c>
    </row>
    <row r="9866" spans="1:9">
      <c r="A9866" s="6">
        <v>9865</v>
      </c>
      <c r="B9866" s="47" t="str">
        <f t="shared" si="616"/>
        <v>00002689</v>
      </c>
      <c r="C9866" s="47" t="str">
        <f>IFERROR(VLOOKUP(B9866,总表!A:B,2,0),"-")</f>
        <v>-</v>
      </c>
      <c r="D9866" s="6" t="str">
        <f t="shared" si="617"/>
        <v>-</v>
      </c>
      <c r="E9866" s="6" t="str">
        <f>IFERROR(VLOOKUP(B9866,总表!A:D,3,0),"-")</f>
        <v>-</v>
      </c>
      <c r="F9866" s="6" t="str">
        <f t="shared" si="618"/>
        <v>-</v>
      </c>
      <c r="H9866" s="6" t="str">
        <f>IF(IFERROR(VLOOKUP(B9866,总表!A:D,4,0),"露易")=0," ",IFERROR(VLOOKUP(B9866,总表!A:D,4,0),"-"))</f>
        <v>-</v>
      </c>
      <c r="I9866" s="6" t="str">
        <f t="shared" si="619"/>
        <v>-</v>
      </c>
    </row>
    <row r="9867" spans="1:9">
      <c r="A9867" s="6">
        <v>9866</v>
      </c>
      <c r="B9867" s="47" t="str">
        <f t="shared" si="616"/>
        <v>0000268A</v>
      </c>
      <c r="C9867" s="47" t="str">
        <f>IFERROR(VLOOKUP(B9867,总表!A:B,2,0),"-")</f>
        <v>帽子类</v>
      </c>
      <c r="D9867" s="6" t="str">
        <f t="shared" si="617"/>
        <v>帽子类</v>
      </c>
      <c r="E9867" s="6" t="str">
        <f>IFERROR(VLOOKUP(B9867,总表!A:D,3,0),"-")</f>
        <v>文字帽</v>
      </c>
      <c r="F9867" s="6" t="str">
        <f t="shared" si="618"/>
        <v>文字帽</v>
      </c>
      <c r="H9867" s="51" t="str">
        <f>IF(IFERROR(VLOOKUP(B9867,总表!A:D,4,0),"露易")=0," ",IFERROR(VLOOKUP(B9867,总表!A:D,4,0),"-"))</f>
        <v>红色</v>
      </c>
      <c r="I9867" s="51" t="str">
        <f t="shared" si="619"/>
        <v>红色</v>
      </c>
    </row>
    <row r="9868" spans="1:9">
      <c r="A9868" s="6">
        <v>9867</v>
      </c>
      <c r="B9868" s="47" t="str">
        <f t="shared" si="616"/>
        <v>0000268B</v>
      </c>
      <c r="C9868" s="47" t="str">
        <f>IFERROR(VLOOKUP(B9868,总表!A:B,2,0),"-")</f>
        <v>-</v>
      </c>
      <c r="D9868" s="6" t="str">
        <f t="shared" si="617"/>
        <v>-</v>
      </c>
      <c r="E9868" s="6" t="str">
        <f>IFERROR(VLOOKUP(B9868,总表!A:D,3,0),"-")</f>
        <v>-</v>
      </c>
      <c r="F9868" s="6" t="str">
        <f t="shared" si="618"/>
        <v>-</v>
      </c>
      <c r="H9868" s="6" t="str">
        <f>IF(IFERROR(VLOOKUP(B9868,总表!A:D,4,0),"露易")=0," ",IFERROR(VLOOKUP(B9868,总表!A:D,4,0),"-"))</f>
        <v>-</v>
      </c>
      <c r="I9868" s="6" t="str">
        <f t="shared" si="619"/>
        <v>-</v>
      </c>
    </row>
    <row r="9869" spans="1:9">
      <c r="A9869" s="6">
        <v>9868</v>
      </c>
      <c r="B9869" s="47" t="str">
        <f t="shared" si="616"/>
        <v>0000268C</v>
      </c>
      <c r="C9869" s="47" t="str">
        <f>IFERROR(VLOOKUP(B9869,总表!A:B,2,0),"-")</f>
        <v>帽子类</v>
      </c>
      <c r="D9869" s="6" t="str">
        <f t="shared" si="617"/>
        <v>帽子类</v>
      </c>
      <c r="E9869" s="51" t="str">
        <f>IFERROR(VLOOKUP(B9869,总表!A:D,3,0),"-")</f>
        <v>带蝴蝶结草帽</v>
      </c>
      <c r="F9869" s="51" t="str">
        <f t="shared" si="618"/>
        <v>带蝴蝶结草帽</v>
      </c>
      <c r="H9869" s="51" t="str">
        <f>IF(IFERROR(VLOOKUP(B9869,总表!A:D,4,0),"露易")=0," ",IFERROR(VLOOKUP(B9869,总表!A:D,4,0),"-"))</f>
        <v>蓝色</v>
      </c>
      <c r="I9869" s="51" t="str">
        <f t="shared" si="619"/>
        <v>蓝色</v>
      </c>
    </row>
    <row r="9870" spans="1:9">
      <c r="A9870" s="6">
        <v>9869</v>
      </c>
      <c r="B9870" s="47" t="str">
        <f t="shared" si="616"/>
        <v>0000268D</v>
      </c>
      <c r="C9870" s="47" t="str">
        <f>IFERROR(VLOOKUP(B9870,总表!A:B,2,0),"-")</f>
        <v>-</v>
      </c>
      <c r="D9870" s="6" t="str">
        <f t="shared" si="617"/>
        <v>-</v>
      </c>
      <c r="E9870" s="6" t="str">
        <f>IFERROR(VLOOKUP(B9870,总表!A:D,3,0),"-")</f>
        <v>-</v>
      </c>
      <c r="F9870" s="6" t="str">
        <f t="shared" si="618"/>
        <v>-</v>
      </c>
      <c r="H9870" s="6" t="str">
        <f>IF(IFERROR(VLOOKUP(B9870,总表!A:D,4,0),"露易")=0," ",IFERROR(VLOOKUP(B9870,总表!A:D,4,0),"-"))</f>
        <v>-</v>
      </c>
      <c r="I9870" s="6" t="str">
        <f t="shared" si="619"/>
        <v>-</v>
      </c>
    </row>
    <row r="9871" spans="1:9">
      <c r="A9871" s="6">
        <v>9870</v>
      </c>
      <c r="B9871" s="47" t="str">
        <f t="shared" si="616"/>
        <v>0000268E</v>
      </c>
      <c r="C9871" s="47" t="str">
        <f>IFERROR(VLOOKUP(B9871,总表!A:B,2,0),"-")</f>
        <v>帽子类</v>
      </c>
      <c r="D9871" s="6" t="str">
        <f t="shared" si="617"/>
        <v>帽子类</v>
      </c>
      <c r="E9871" s="6" t="str">
        <f>IFERROR(VLOOKUP(B9871,总表!A:D,3,0),"-")</f>
        <v>拼布郁金香帽</v>
      </c>
      <c r="F9871" s="6" t="str">
        <f t="shared" si="618"/>
        <v>拼布郁金香帽</v>
      </c>
      <c r="H9871" s="6" t="str">
        <f>IF(IFERROR(VLOOKUP(B9871,总表!A:D,4,0),"露易")=0," ",IFERROR(VLOOKUP(B9871,总表!A:D,4,0),"-"))</f>
        <v>粉红</v>
      </c>
      <c r="I9871" s="6" t="str">
        <f t="shared" si="619"/>
        <v>粉红</v>
      </c>
    </row>
    <row r="9872" spans="1:9">
      <c r="A9872" s="6">
        <v>9871</v>
      </c>
      <c r="B9872" s="47" t="str">
        <f t="shared" si="616"/>
        <v>0000268F</v>
      </c>
      <c r="C9872" s="47" t="str">
        <f>IFERROR(VLOOKUP(B9872,总表!A:B,2,0),"-")</f>
        <v>帽子类</v>
      </c>
      <c r="D9872" s="6" t="str">
        <f t="shared" si="617"/>
        <v>帽子类</v>
      </c>
      <c r="E9872" s="6" t="str">
        <f>IFERROR(VLOOKUP(B9872,总表!A:D,3,0),"-")</f>
        <v>苹果帽子</v>
      </c>
      <c r="F9872" s="6" t="str">
        <f t="shared" si="618"/>
        <v>苹果帽子</v>
      </c>
      <c r="H9872" s="51" t="str">
        <f>IF(IFERROR(VLOOKUP(B9872,总表!A:D,4,0),"露易")=0," ",IFERROR(VLOOKUP(B9872,总表!A:D,4,0),"-"))</f>
        <v>红色</v>
      </c>
      <c r="I9872" s="51" t="str">
        <f t="shared" si="619"/>
        <v>红色</v>
      </c>
    </row>
    <row r="9873" spans="1:9">
      <c r="A9873" s="6">
        <v>9872</v>
      </c>
      <c r="B9873" s="47" t="str">
        <f t="shared" si="616"/>
        <v>00002690</v>
      </c>
      <c r="C9873" s="47" t="str">
        <f>IFERROR(VLOOKUP(B9873,总表!A:B,2,0),"-")</f>
        <v>帽子类</v>
      </c>
      <c r="D9873" s="6" t="str">
        <f t="shared" si="617"/>
        <v>帽子类</v>
      </c>
      <c r="E9873" s="6" t="str">
        <f>IFERROR(VLOOKUP(B9873,总表!A:D,3,0),"-")</f>
        <v>梨子帽子</v>
      </c>
      <c r="F9873" s="6" t="str">
        <f t="shared" si="618"/>
        <v>梨子帽子</v>
      </c>
      <c r="H9873" s="51" t="str">
        <f>IF(IFERROR(VLOOKUP(B9873,总表!A:D,4,0),"露易")=0," ",IFERROR(VLOOKUP(B9873,总表!A:D,4,0),"-"))</f>
        <v>绿色</v>
      </c>
      <c r="I9873" s="51" t="str">
        <f t="shared" si="619"/>
        <v>绿色</v>
      </c>
    </row>
    <row r="9874" spans="1:9">
      <c r="A9874" s="6">
        <v>9873</v>
      </c>
      <c r="B9874" s="47" t="str">
        <f t="shared" si="616"/>
        <v>00002691</v>
      </c>
      <c r="C9874" s="47" t="str">
        <f>IFERROR(VLOOKUP(B9874,总表!A:B,2,0),"-")</f>
        <v>帽子类</v>
      </c>
      <c r="D9874" s="6" t="str">
        <f t="shared" si="617"/>
        <v>帽子类</v>
      </c>
      <c r="E9874" s="51" t="str">
        <f>IFERROR(VLOOKUP(B9874,总表!A:D,3,0),"-")</f>
        <v>樱桃帽子</v>
      </c>
      <c r="F9874" s="51" t="str">
        <f t="shared" si="618"/>
        <v>樱桃帽子</v>
      </c>
      <c r="H9874" s="51" t="str">
        <f>IF(IFERROR(VLOOKUP(B9874,总表!A:D,4,0),"露易")=0," ",IFERROR(VLOOKUP(B9874,总表!A:D,4,0),"-"))</f>
        <v>红色</v>
      </c>
      <c r="I9874" s="51" t="str">
        <f t="shared" si="619"/>
        <v>红色</v>
      </c>
    </row>
    <row r="9875" spans="1:9">
      <c r="A9875" s="6">
        <v>9874</v>
      </c>
      <c r="B9875" s="47" t="str">
        <f t="shared" si="616"/>
        <v>00002692</v>
      </c>
      <c r="C9875" s="47" t="str">
        <f>IFERROR(VLOOKUP(B9875,总表!A:B,2,0),"-")</f>
        <v>帽子类</v>
      </c>
      <c r="D9875" s="6" t="str">
        <f t="shared" si="617"/>
        <v>帽子类</v>
      </c>
      <c r="E9875" s="6" t="str">
        <f>IFERROR(VLOOKUP(B9875,总表!A:D,3,0),"-")</f>
        <v>桃子帽子</v>
      </c>
      <c r="F9875" s="6" t="str">
        <f t="shared" si="618"/>
        <v>桃子帽子</v>
      </c>
      <c r="H9875" s="6" t="str">
        <f>IF(IFERROR(VLOOKUP(B9875,总表!A:D,4,0),"露易")=0," ",IFERROR(VLOOKUP(B9875,总表!A:D,4,0),"-"))</f>
        <v>桃花色</v>
      </c>
      <c r="I9875" s="6" t="str">
        <f t="shared" si="619"/>
        <v>桃花色</v>
      </c>
    </row>
    <row r="9876" spans="1:9">
      <c r="A9876" s="6">
        <v>9875</v>
      </c>
      <c r="B9876" s="47" t="str">
        <f t="shared" si="616"/>
        <v>00002693</v>
      </c>
      <c r="C9876" s="47" t="str">
        <f>IFERROR(VLOOKUP(B9876,总表!A:B,2,0),"-")</f>
        <v>上衣</v>
      </c>
      <c r="D9876" s="6" t="str">
        <f t="shared" si="617"/>
        <v>上衣</v>
      </c>
      <c r="E9876" s="51" t="str">
        <f>IFERROR(VLOOKUP(B9876,总表!A:D,3,0),"-")</f>
        <v>凯丝的针织衫</v>
      </c>
      <c r="F9876" s="51" t="str">
        <f t="shared" si="618"/>
        <v>凯丝的针织衫</v>
      </c>
      <c r="H9876" s="6" t="str">
        <f>IF(IFERROR(VLOOKUP(B9876,总表!A:D,4,0),"露易")=0," ",IFERROR(VLOOKUP(B9876,总表!A:D,4,0),"-"))</f>
        <v>黎明</v>
      </c>
      <c r="I9876" s="6" t="str">
        <f t="shared" si="619"/>
        <v>黎明</v>
      </c>
    </row>
    <row r="9877" spans="1:9">
      <c r="A9877" s="6">
        <v>9876</v>
      </c>
      <c r="B9877" s="47" t="str">
        <f t="shared" si="616"/>
        <v>00002694</v>
      </c>
      <c r="C9877" s="47" t="str">
        <f>IFERROR(VLOOKUP(B9877,总表!A:B,2,0),"-")</f>
        <v>上衣</v>
      </c>
      <c r="D9877" s="6" t="str">
        <f t="shared" si="617"/>
        <v>上衣</v>
      </c>
      <c r="E9877" s="51" t="str">
        <f>IFERROR(VLOOKUP(B9877,总表!A:D,3,0),"-")</f>
        <v>凯丝的大衣</v>
      </c>
      <c r="F9877" s="51" t="str">
        <f t="shared" si="618"/>
        <v>凯丝的大衣</v>
      </c>
      <c r="H9877" s="6" t="str">
        <f>IF(IFERROR(VLOOKUP(B9877,总表!A:D,4,0),"露易")=0," ",IFERROR(VLOOKUP(B9877,总表!A:D,4,0),"-"))</f>
        <v>黎明</v>
      </c>
      <c r="I9877" s="6" t="str">
        <f t="shared" si="619"/>
        <v>黎明</v>
      </c>
    </row>
    <row r="9878" spans="1:9">
      <c r="A9878" s="6">
        <v>9877</v>
      </c>
      <c r="B9878" s="47" t="str">
        <f t="shared" si="616"/>
        <v>00002695</v>
      </c>
      <c r="C9878" s="50" t="str">
        <f>IFERROR(VLOOKUP(B9878,总表!A:B,2,0),"-")</f>
        <v>连衣套装</v>
      </c>
      <c r="D9878" s="51" t="str">
        <f t="shared" si="617"/>
        <v>连衣套装</v>
      </c>
      <c r="E9878" s="51" t="str">
        <f>IFERROR(VLOOKUP(B9878,总表!A:D,3,0),"-")</f>
        <v>凯丝的套装</v>
      </c>
      <c r="F9878" s="51" t="str">
        <f t="shared" si="618"/>
        <v>凯丝的套装</v>
      </c>
      <c r="H9878" s="6" t="str">
        <f>IF(IFERROR(VLOOKUP(B9878,总表!A:D,4,0),"露易")=0," ",IFERROR(VLOOKUP(B9878,总表!A:D,4,0),"-"))</f>
        <v>黎明</v>
      </c>
      <c r="I9878" s="6" t="str">
        <f t="shared" si="619"/>
        <v>黎明</v>
      </c>
    </row>
    <row r="9879" spans="1:9">
      <c r="A9879" s="6">
        <v>9878</v>
      </c>
      <c r="B9879" s="47" t="str">
        <f t="shared" si="616"/>
        <v>00002696</v>
      </c>
      <c r="C9879" s="50" t="str">
        <f>IFERROR(VLOOKUP(B9879,总表!A:B,2,0),"-")</f>
        <v>裤裙类</v>
      </c>
      <c r="D9879" s="51" t="str">
        <f t="shared" si="617"/>
        <v>裤裙类</v>
      </c>
      <c r="E9879" s="51" t="str">
        <f>IFERROR(VLOOKUP(B9879,总表!A:D,3,0),"-")</f>
        <v>凯丝的中裤</v>
      </c>
      <c r="F9879" s="51" t="str">
        <f t="shared" si="618"/>
        <v>凯丝的中裤</v>
      </c>
      <c r="H9879" s="6" t="str">
        <f>IF(IFERROR(VLOOKUP(B9879,总表!A:D,4,0),"露易")=0," ",IFERROR(VLOOKUP(B9879,总表!A:D,4,0),"-"))</f>
        <v>黎明</v>
      </c>
      <c r="I9879" s="6" t="str">
        <f t="shared" si="619"/>
        <v>黎明</v>
      </c>
    </row>
    <row r="9880" spans="1:9">
      <c r="A9880" s="6">
        <v>9879</v>
      </c>
      <c r="B9880" s="47" t="str">
        <f t="shared" si="616"/>
        <v>00002697</v>
      </c>
      <c r="C9880" s="50" t="str">
        <f>IFERROR(VLOOKUP(B9880,总表!A:B,2,0),"-")</f>
        <v>裤裙类</v>
      </c>
      <c r="D9880" s="51" t="str">
        <f t="shared" si="617"/>
        <v>裤裙类</v>
      </c>
      <c r="E9880" s="51" t="str">
        <f>IFERROR(VLOOKUP(B9880,总表!A:D,3,0),"-")</f>
        <v>凯丝的半裙</v>
      </c>
      <c r="F9880" s="51" t="str">
        <f t="shared" si="618"/>
        <v>凯丝的半裙</v>
      </c>
      <c r="H9880" s="6" t="str">
        <f>IF(IFERROR(VLOOKUP(B9880,总表!A:D,4,0),"露易")=0," ",IFERROR(VLOOKUP(B9880,总表!A:D,4,0),"-"))</f>
        <v>黎明</v>
      </c>
      <c r="I9880" s="6" t="str">
        <f t="shared" si="619"/>
        <v>黎明</v>
      </c>
    </row>
    <row r="9881" spans="1:9">
      <c r="A9881" s="6">
        <v>9880</v>
      </c>
      <c r="B9881" s="47" t="str">
        <f t="shared" si="616"/>
        <v>00002698</v>
      </c>
      <c r="C9881" s="47" t="str">
        <f>IFERROR(VLOOKUP(B9881,总表!A:B,2,0),"-")</f>
        <v>帽子类</v>
      </c>
      <c r="D9881" s="6" t="str">
        <f t="shared" si="617"/>
        <v>帽子类</v>
      </c>
      <c r="E9881" s="51" t="str">
        <f>IFERROR(VLOOKUP(B9881,总表!A:D,3,0),"-")</f>
        <v>凯丝的棒球帽</v>
      </c>
      <c r="F9881" s="51" t="str">
        <f t="shared" si="618"/>
        <v>凯丝的棒球帽</v>
      </c>
      <c r="H9881" s="6" t="str">
        <f>IF(IFERROR(VLOOKUP(B9881,总表!A:D,4,0),"露易")=0," ",IFERROR(VLOOKUP(B9881,总表!A:D,4,0),"-"))</f>
        <v>黎明</v>
      </c>
      <c r="I9881" s="6" t="str">
        <f t="shared" si="619"/>
        <v>黎明</v>
      </c>
    </row>
    <row r="9882" spans="1:9">
      <c r="A9882" s="6">
        <v>9881</v>
      </c>
      <c r="B9882" s="47" t="str">
        <f t="shared" si="616"/>
        <v>00002699</v>
      </c>
      <c r="C9882" s="47" t="str">
        <f>IFERROR(VLOOKUP(B9882,总表!A:B,2,0),"-")</f>
        <v>帽子类</v>
      </c>
      <c r="D9882" s="6" t="str">
        <f t="shared" si="617"/>
        <v>帽子类</v>
      </c>
      <c r="E9882" s="51" t="str">
        <f>IFERROR(VLOOKUP(B9882,总表!A:D,3,0),"-")</f>
        <v>凯丝的帽子</v>
      </c>
      <c r="F9882" s="51" t="str">
        <f t="shared" si="618"/>
        <v>凯丝的帽子</v>
      </c>
      <c r="H9882" s="6" t="str">
        <f>IF(IFERROR(VLOOKUP(B9882,总表!A:D,4,0),"露易")=0," ",IFERROR(VLOOKUP(B9882,总表!A:D,4,0),"-"))</f>
        <v>黎明</v>
      </c>
      <c r="I9882" s="6" t="str">
        <f t="shared" si="619"/>
        <v>黎明</v>
      </c>
    </row>
    <row r="9883" spans="1:9">
      <c r="A9883" s="6">
        <v>9882</v>
      </c>
      <c r="B9883" s="47" t="str">
        <f t="shared" si="616"/>
        <v>0000269A</v>
      </c>
      <c r="C9883" s="47" t="str">
        <f>IFERROR(VLOOKUP(B9883,总表!A:B,2,0),"-")</f>
        <v>袜子</v>
      </c>
      <c r="D9883" s="6" t="str">
        <f t="shared" si="617"/>
        <v>袜子</v>
      </c>
      <c r="E9883" s="51" t="str">
        <f>IFERROR(VLOOKUP(B9883,总表!A:D,3,0),"-")</f>
        <v>凯丝的裤袜</v>
      </c>
      <c r="F9883" s="51" t="str">
        <f t="shared" si="618"/>
        <v>凯丝的裤袜</v>
      </c>
      <c r="H9883" s="6" t="str">
        <f>IF(IFERROR(VLOOKUP(B9883,总表!A:D,4,0),"露易")=0," ",IFERROR(VLOOKUP(B9883,总表!A:D,4,0),"-"))</f>
        <v>黎明</v>
      </c>
      <c r="I9883" s="6" t="str">
        <f t="shared" si="619"/>
        <v>黎明</v>
      </c>
    </row>
    <row r="9884" spans="1:9">
      <c r="A9884" s="6">
        <v>9883</v>
      </c>
      <c r="B9884" s="47" t="str">
        <f t="shared" si="616"/>
        <v>0000269B</v>
      </c>
      <c r="C9884" s="47" t="str">
        <f>IFERROR(VLOOKUP(B9884,总表!A:B,2,0),"-")</f>
        <v>袜子</v>
      </c>
      <c r="D9884" s="6" t="str">
        <f t="shared" si="617"/>
        <v>袜子</v>
      </c>
      <c r="E9884" s="51" t="str">
        <f>IFERROR(VLOOKUP(B9884,总表!A:D,3,0),"-")</f>
        <v>凯丝的袜子</v>
      </c>
      <c r="F9884" s="51" t="str">
        <f t="shared" si="618"/>
        <v>凯丝的袜子</v>
      </c>
      <c r="H9884" s="6" t="str">
        <f>IF(IFERROR(VLOOKUP(B9884,总表!A:D,4,0),"露易")=0," ",IFERROR(VLOOKUP(B9884,总表!A:D,4,0),"-"))</f>
        <v>黎明</v>
      </c>
      <c r="I9884" s="6" t="str">
        <f t="shared" si="619"/>
        <v>黎明</v>
      </c>
    </row>
    <row r="9885" spans="1:9">
      <c r="A9885" s="6">
        <v>9884</v>
      </c>
      <c r="B9885" s="47" t="str">
        <f t="shared" si="616"/>
        <v>0000269C</v>
      </c>
      <c r="C9885" s="47" t="str">
        <f>IFERROR(VLOOKUP(B9885,总表!A:B,2,0),"-")</f>
        <v>鞋类</v>
      </c>
      <c r="D9885" s="6" t="str">
        <f t="shared" si="617"/>
        <v>鞋类</v>
      </c>
      <c r="E9885" s="51" t="str">
        <f>IFERROR(VLOOKUP(B9885,总表!A:D,3,0),"-")</f>
        <v>凯丝的浅口鞋</v>
      </c>
      <c r="F9885" s="51" t="str">
        <f t="shared" si="618"/>
        <v>凯丝的浅口鞋</v>
      </c>
      <c r="H9885" s="6" t="str">
        <f>IF(IFERROR(VLOOKUP(B9885,总表!A:D,4,0),"露易")=0," ",IFERROR(VLOOKUP(B9885,总表!A:D,4,0),"-"))</f>
        <v>黎明</v>
      </c>
      <c r="I9885" s="6" t="str">
        <f t="shared" si="619"/>
        <v>黎明</v>
      </c>
    </row>
    <row r="9886" spans="1:9">
      <c r="A9886" s="6">
        <v>9885</v>
      </c>
      <c r="B9886" s="47" t="str">
        <f t="shared" si="616"/>
        <v>0000269D</v>
      </c>
      <c r="C9886" s="47" t="str">
        <f>IFERROR(VLOOKUP(B9886,总表!A:B,2,0),"-")</f>
        <v>鞋类</v>
      </c>
      <c r="D9886" s="6" t="str">
        <f t="shared" si="617"/>
        <v>鞋类</v>
      </c>
      <c r="E9886" s="51" t="str">
        <f>IFERROR(VLOOKUP(B9886,总表!A:D,3,0),"-")</f>
        <v>凯丝的休闲鞋</v>
      </c>
      <c r="F9886" s="51" t="str">
        <f t="shared" si="618"/>
        <v>凯丝的休闲鞋</v>
      </c>
      <c r="H9886" s="6" t="str">
        <f>IF(IFERROR(VLOOKUP(B9886,总表!A:D,4,0),"露易")=0," ",IFERROR(VLOOKUP(B9886,总表!A:D,4,0),"-"))</f>
        <v>黎明</v>
      </c>
      <c r="I9886" s="6" t="str">
        <f t="shared" si="619"/>
        <v>黎明</v>
      </c>
    </row>
    <row r="9887" spans="1:9">
      <c r="A9887" s="6">
        <v>9886</v>
      </c>
      <c r="B9887" s="47" t="str">
        <f t="shared" si="616"/>
        <v>0000269E</v>
      </c>
      <c r="C9887" s="47" t="str">
        <f>IFERROR(VLOOKUP(B9887,总表!A:B,2,0),"-")</f>
        <v>-</v>
      </c>
      <c r="D9887" s="6" t="str">
        <f t="shared" si="617"/>
        <v>-</v>
      </c>
      <c r="E9887" s="6" t="str">
        <f>IFERROR(VLOOKUP(B9887,总表!A:D,3,0),"-")</f>
        <v>-</v>
      </c>
      <c r="F9887" s="6" t="str">
        <f t="shared" si="618"/>
        <v>-</v>
      </c>
      <c r="H9887" s="6" t="str">
        <f>IF(IFERROR(VLOOKUP(B9887,总表!A:D,4,0),"露易")=0," ",IFERROR(VLOOKUP(B9887,总表!A:D,4,0),"-"))</f>
        <v>-</v>
      </c>
      <c r="I9887" s="6" t="str">
        <f t="shared" si="619"/>
        <v>-</v>
      </c>
    </row>
    <row r="9888" spans="1:9">
      <c r="A9888" s="6">
        <v>9887</v>
      </c>
      <c r="B9888" s="47" t="str">
        <f t="shared" si="616"/>
        <v>0000269F</v>
      </c>
      <c r="C9888" s="50" t="str">
        <f>IFERROR(VLOOKUP(B9888,总表!A:B,2,0),"-")</f>
        <v>脸部装饰</v>
      </c>
      <c r="D9888" s="51" t="str">
        <f t="shared" si="617"/>
        <v>脸部装饰</v>
      </c>
      <c r="E9888" s="51" t="str">
        <f>IFERROR(VLOOKUP(B9888,总表!A:D,3,0),"-")</f>
        <v>凯丝的墨镜</v>
      </c>
      <c r="F9888" s="51" t="str">
        <f t="shared" si="618"/>
        <v>凯丝的墨镜</v>
      </c>
      <c r="H9888" s="6" t="str">
        <f>IF(IFERROR(VLOOKUP(B9888,总表!A:D,4,0),"露易")=0," ",IFERROR(VLOOKUP(B9888,总表!A:D,4,0),"-"))</f>
        <v>黎明</v>
      </c>
      <c r="I9888" s="6" t="str">
        <f t="shared" si="619"/>
        <v>黎明</v>
      </c>
    </row>
    <row r="9889" spans="1:9">
      <c r="A9889" s="6">
        <v>9888</v>
      </c>
      <c r="B9889" s="47" t="str">
        <f t="shared" si="616"/>
        <v>000026A0</v>
      </c>
      <c r="C9889" s="47" t="str">
        <f>IFERROR(VLOOKUP(B9889,总表!A:B,2,0),"-")</f>
        <v>-</v>
      </c>
      <c r="D9889" s="6" t="str">
        <f t="shared" si="617"/>
        <v>-</v>
      </c>
      <c r="E9889" s="6" t="str">
        <f>IFERROR(VLOOKUP(B9889,总表!A:D,3,0),"-")</f>
        <v>-</v>
      </c>
      <c r="F9889" s="6" t="str">
        <f t="shared" si="618"/>
        <v>-</v>
      </c>
      <c r="H9889" s="6" t="str">
        <f>IF(IFERROR(VLOOKUP(B9889,总表!A:D,4,0),"露易")=0," ",IFERROR(VLOOKUP(B9889,总表!A:D,4,0),"-"))</f>
        <v>-</v>
      </c>
      <c r="I9889" s="6" t="str">
        <f t="shared" si="619"/>
        <v>-</v>
      </c>
    </row>
    <row r="9890" spans="1:9">
      <c r="A9890" s="6">
        <v>9889</v>
      </c>
      <c r="B9890" s="47" t="str">
        <f t="shared" si="616"/>
        <v>000026A1</v>
      </c>
      <c r="C9890" s="47" t="str">
        <f>IFERROR(VLOOKUP(B9890,总表!A:B,2,0),"-")</f>
        <v>袜子</v>
      </c>
      <c r="D9890" s="6" t="str">
        <f t="shared" si="617"/>
        <v>袜子</v>
      </c>
      <c r="E9890" s="6" t="str">
        <f>IFERROR(VLOOKUP(B9890,总表!A:D,3,0),"-")</f>
        <v>北欧风袜子</v>
      </c>
      <c r="F9890" s="6" t="str">
        <f t="shared" si="618"/>
        <v>北欧风袜子</v>
      </c>
      <c r="H9890" s="6" t="str">
        <f>IF(IFERROR(VLOOKUP(B9890,总表!A:D,4,0),"露易")=0," ",IFERROR(VLOOKUP(B9890,总表!A:D,4,0),"-"))</f>
        <v>象牙色</v>
      </c>
      <c r="I9890" s="6" t="str">
        <f t="shared" si="619"/>
        <v>象牙色</v>
      </c>
    </row>
    <row r="9891" spans="1:9">
      <c r="A9891" s="6">
        <v>9890</v>
      </c>
      <c r="B9891" s="47" t="str">
        <f t="shared" si="616"/>
        <v>000026A2</v>
      </c>
      <c r="C9891" s="47" t="str">
        <f>IFERROR(VLOOKUP(B9891,总表!A:B,2,0),"-")</f>
        <v>袜子</v>
      </c>
      <c r="D9891" s="6" t="str">
        <f t="shared" si="617"/>
        <v>袜子</v>
      </c>
      <c r="E9891" s="6" t="str">
        <f>IFERROR(VLOOKUP(B9891,总表!A:D,3,0),"-")</f>
        <v>北欧风袜子</v>
      </c>
      <c r="F9891" s="6" t="str">
        <f t="shared" si="618"/>
        <v>北欧风袜子</v>
      </c>
      <c r="H9891" s="51" t="str">
        <f>IF(IFERROR(VLOOKUP(B9891,总表!A:D,4,0),"露易")=0," ",IFERROR(VLOOKUP(B9891,总表!A:D,4,0),"-"))</f>
        <v>红色</v>
      </c>
      <c r="I9891" s="51" t="str">
        <f t="shared" si="619"/>
        <v>红色</v>
      </c>
    </row>
    <row r="9892" spans="1:9">
      <c r="A9892" s="6">
        <v>9891</v>
      </c>
      <c r="B9892" s="47" t="str">
        <f t="shared" si="616"/>
        <v>000026A3</v>
      </c>
      <c r="C9892" s="47" t="str">
        <f>IFERROR(VLOOKUP(B9892,总表!A:B,2,0),"-")</f>
        <v>袜子</v>
      </c>
      <c r="D9892" s="6" t="str">
        <f t="shared" si="617"/>
        <v>袜子</v>
      </c>
      <c r="E9892" s="6" t="str">
        <f>IFERROR(VLOOKUP(B9892,总表!A:D,3,0),"-")</f>
        <v>北欧风袜子</v>
      </c>
      <c r="F9892" s="6" t="str">
        <f t="shared" si="618"/>
        <v>北欧风袜子</v>
      </c>
      <c r="H9892" s="51" t="str">
        <f>IF(IFERROR(VLOOKUP(B9892,总表!A:D,4,0),"露易")=0," ",IFERROR(VLOOKUP(B9892,总表!A:D,4,0),"-"))</f>
        <v>蓝色</v>
      </c>
      <c r="I9892" s="51" t="str">
        <f t="shared" si="619"/>
        <v>蓝色</v>
      </c>
    </row>
    <row r="9893" spans="1:9">
      <c r="A9893" s="6">
        <v>9892</v>
      </c>
      <c r="B9893" s="47" t="str">
        <f t="shared" si="616"/>
        <v>000026A4</v>
      </c>
      <c r="C9893" s="47" t="str">
        <f>IFERROR(VLOOKUP(B9893,总表!A:B,2,0),"-")</f>
        <v>袜子</v>
      </c>
      <c r="D9893" s="6" t="str">
        <f t="shared" si="617"/>
        <v>袜子</v>
      </c>
      <c r="E9893" s="6" t="str">
        <f>IFERROR(VLOOKUP(B9893,总表!A:D,3,0),"-")</f>
        <v>北欧风袜子</v>
      </c>
      <c r="F9893" s="6" t="str">
        <f t="shared" si="618"/>
        <v>北欧风袜子</v>
      </c>
      <c r="H9893" s="6" t="str">
        <f>IF(IFERROR(VLOOKUP(B9893,总表!A:D,4,0),"露易")=0," ",IFERROR(VLOOKUP(B9893,总表!A:D,4,0),"-"))</f>
        <v>灰色</v>
      </c>
      <c r="I9893" s="6" t="str">
        <f t="shared" si="619"/>
        <v>灰色</v>
      </c>
    </row>
    <row r="9894" spans="1:9">
      <c r="A9894" s="6">
        <v>9893</v>
      </c>
      <c r="B9894" s="47" t="str">
        <f t="shared" si="616"/>
        <v>000026A5</v>
      </c>
      <c r="C9894" s="47" t="str">
        <f>IFERROR(VLOOKUP(B9894,总表!A:B,2,0),"-")</f>
        <v>袜子</v>
      </c>
      <c r="D9894" s="6" t="str">
        <f t="shared" si="617"/>
        <v>袜子</v>
      </c>
      <c r="E9894" s="6" t="str">
        <f>IFERROR(VLOOKUP(B9894,总表!A:D,3,0),"-")</f>
        <v>北欧风袜子</v>
      </c>
      <c r="F9894" s="6" t="str">
        <f t="shared" si="618"/>
        <v>北欧风袜子</v>
      </c>
      <c r="H9894" s="51" t="str">
        <f>IF(IFERROR(VLOOKUP(B9894,总表!A:D,4,0),"露易")=0," ",IFERROR(VLOOKUP(B9894,总表!A:D,4,0),"-"))</f>
        <v>绿色</v>
      </c>
      <c r="I9894" s="51" t="str">
        <f t="shared" si="619"/>
        <v>绿色</v>
      </c>
    </row>
    <row r="9895" spans="1:9">
      <c r="A9895" s="6">
        <v>9894</v>
      </c>
      <c r="B9895" s="47" t="str">
        <f t="shared" si="616"/>
        <v>000026A6</v>
      </c>
      <c r="C9895" s="47" t="str">
        <f>IFERROR(VLOOKUP(B9895,总表!A:B,2,0),"-")</f>
        <v>袜子</v>
      </c>
      <c r="D9895" s="6" t="str">
        <f t="shared" si="617"/>
        <v>袜子</v>
      </c>
      <c r="E9895" s="6" t="str">
        <f>IFERROR(VLOOKUP(B9895,总表!A:D,3,0),"-")</f>
        <v>北欧风袜子</v>
      </c>
      <c r="F9895" s="6" t="str">
        <f t="shared" si="618"/>
        <v>北欧风袜子</v>
      </c>
      <c r="H9895" s="6" t="str">
        <f>IF(IFERROR(VLOOKUP(B9895,总表!A:D,4,0),"露易")=0," ",IFERROR(VLOOKUP(B9895,总表!A:D,4,0),"-"))</f>
        <v>浅蓝色</v>
      </c>
      <c r="I9895" s="6" t="str">
        <f t="shared" si="619"/>
        <v>浅蓝色</v>
      </c>
    </row>
    <row r="9896" spans="1:9">
      <c r="A9896" s="6">
        <v>9895</v>
      </c>
      <c r="B9896" s="47" t="str">
        <f t="shared" si="616"/>
        <v>000026A7</v>
      </c>
      <c r="C9896" s="47" t="str">
        <f>IFERROR(VLOOKUP(B9896,总表!A:B,2,0),"-")</f>
        <v>袜子</v>
      </c>
      <c r="D9896" s="6" t="str">
        <f t="shared" si="617"/>
        <v>袜子</v>
      </c>
      <c r="E9896" s="6" t="str">
        <f>IFERROR(VLOOKUP(B9896,总表!A:D,3,0),"-")</f>
        <v>多色格子袜</v>
      </c>
      <c r="F9896" s="6" t="str">
        <f t="shared" si="618"/>
        <v>多色格子袜</v>
      </c>
      <c r="H9896" s="51" t="str">
        <f>IF(IFERROR(VLOOKUP(B9896,总表!A:D,4,0),"露易")=0," ",IFERROR(VLOOKUP(B9896,总表!A:D,4,0),"-"))</f>
        <v>绿色</v>
      </c>
      <c r="I9896" s="51" t="str">
        <f t="shared" si="619"/>
        <v>绿色</v>
      </c>
    </row>
    <row r="9897" spans="1:9">
      <c r="A9897" s="6">
        <v>9896</v>
      </c>
      <c r="B9897" s="47" t="str">
        <f t="shared" si="616"/>
        <v>000026A8</v>
      </c>
      <c r="C9897" s="47" t="str">
        <f>IFERROR(VLOOKUP(B9897,总表!A:B,2,0),"-")</f>
        <v>袜子</v>
      </c>
      <c r="D9897" s="6" t="str">
        <f t="shared" si="617"/>
        <v>袜子</v>
      </c>
      <c r="E9897" s="6" t="str">
        <f>IFERROR(VLOOKUP(B9897,总表!A:D,3,0),"-")</f>
        <v>多色格子袜</v>
      </c>
      <c r="F9897" s="6" t="str">
        <f t="shared" si="618"/>
        <v>多色格子袜</v>
      </c>
      <c r="H9897" s="6" t="str">
        <f>IF(IFERROR(VLOOKUP(B9897,总表!A:D,4,0),"露易")=0," ",IFERROR(VLOOKUP(B9897,总表!A:D,4,0),"-"))</f>
        <v>棕色</v>
      </c>
      <c r="I9897" s="6" t="str">
        <f t="shared" si="619"/>
        <v>棕色</v>
      </c>
    </row>
    <row r="9898" spans="1:9">
      <c r="A9898" s="6">
        <v>9897</v>
      </c>
      <c r="B9898" s="47" t="str">
        <f t="shared" si="616"/>
        <v>000026A9</v>
      </c>
      <c r="C9898" s="47" t="str">
        <f>IFERROR(VLOOKUP(B9898,总表!A:B,2,0),"-")</f>
        <v>袜子</v>
      </c>
      <c r="D9898" s="6" t="str">
        <f t="shared" si="617"/>
        <v>袜子</v>
      </c>
      <c r="E9898" s="6" t="str">
        <f>IFERROR(VLOOKUP(B9898,总表!A:D,3,0),"-")</f>
        <v>多色格子袜</v>
      </c>
      <c r="F9898" s="6" t="str">
        <f t="shared" si="618"/>
        <v>多色格子袜</v>
      </c>
      <c r="H9898" s="51" t="str">
        <f>IF(IFERROR(VLOOKUP(B9898,总表!A:D,4,0),"露易")=0," ",IFERROR(VLOOKUP(B9898,总表!A:D,4,0),"-"))</f>
        <v>蓝色</v>
      </c>
      <c r="I9898" s="51" t="str">
        <f t="shared" si="619"/>
        <v>蓝色</v>
      </c>
    </row>
    <row r="9899" spans="1:9">
      <c r="A9899" s="6">
        <v>9898</v>
      </c>
      <c r="B9899" s="47" t="str">
        <f t="shared" si="616"/>
        <v>000026AA</v>
      </c>
      <c r="C9899" s="47" t="str">
        <f>IFERROR(VLOOKUP(B9899,总表!A:B,2,0),"-")</f>
        <v>袜子</v>
      </c>
      <c r="D9899" s="6" t="str">
        <f t="shared" si="617"/>
        <v>袜子</v>
      </c>
      <c r="E9899" s="6" t="str">
        <f>IFERROR(VLOOKUP(B9899,总表!A:D,3,0),"-")</f>
        <v>多色格子袜</v>
      </c>
      <c r="F9899" s="6" t="str">
        <f t="shared" si="618"/>
        <v>多色格子袜</v>
      </c>
      <c r="H9899" s="6" t="str">
        <f>IF(IFERROR(VLOOKUP(B9899,总表!A:D,4,0),"露易")=0," ",IFERROR(VLOOKUP(B9899,总表!A:D,4,0),"-"))</f>
        <v>米色</v>
      </c>
      <c r="I9899" s="6" t="str">
        <f t="shared" si="619"/>
        <v>米色</v>
      </c>
    </row>
    <row r="9900" spans="1:9">
      <c r="A9900" s="6">
        <v>9899</v>
      </c>
      <c r="B9900" s="47" t="str">
        <f t="shared" si="616"/>
        <v>000026AB</v>
      </c>
      <c r="C9900" s="47" t="str">
        <f>IFERROR(VLOOKUP(B9900,总表!A:B,2,0),"-")</f>
        <v>袜子</v>
      </c>
      <c r="D9900" s="6" t="str">
        <f t="shared" si="617"/>
        <v>袜子</v>
      </c>
      <c r="E9900" s="6" t="str">
        <f>IFERROR(VLOOKUP(B9900,总表!A:D,3,0),"-")</f>
        <v>多色格子袜</v>
      </c>
      <c r="F9900" s="6" t="str">
        <f t="shared" si="618"/>
        <v>多色格子袜</v>
      </c>
      <c r="H9900" s="6" t="str">
        <f>IF(IFERROR(VLOOKUP(B9900,总表!A:D,4,0),"露易")=0," ",IFERROR(VLOOKUP(B9900,总表!A:D,4,0),"-"))</f>
        <v>白色</v>
      </c>
      <c r="I9900" s="6" t="str">
        <f t="shared" si="619"/>
        <v>白色</v>
      </c>
    </row>
    <row r="9901" spans="1:9">
      <c r="A9901" s="6">
        <v>9900</v>
      </c>
      <c r="B9901" s="47" t="str">
        <f t="shared" si="616"/>
        <v>000026AC</v>
      </c>
      <c r="C9901" s="47" t="str">
        <f>IFERROR(VLOOKUP(B9901,总表!A:B,2,0),"-")</f>
        <v>袜子</v>
      </c>
      <c r="D9901" s="6" t="str">
        <f t="shared" si="617"/>
        <v>袜子</v>
      </c>
      <c r="E9901" s="6" t="str">
        <f>IFERROR(VLOOKUP(B9901,总表!A:D,3,0),"-")</f>
        <v>多色格子袜</v>
      </c>
      <c r="F9901" s="6" t="str">
        <f t="shared" si="618"/>
        <v>多色格子袜</v>
      </c>
      <c r="H9901" s="6" t="str">
        <f>IF(IFERROR(VLOOKUP(B9901,总表!A:D,4,0),"露易")=0," ",IFERROR(VLOOKUP(B9901,总表!A:D,4,0),"-"))</f>
        <v>莱姆绿</v>
      </c>
      <c r="I9901" s="6" t="str">
        <f t="shared" si="619"/>
        <v>莱姆绿</v>
      </c>
    </row>
    <row r="9902" spans="1:9">
      <c r="A9902" s="6">
        <v>9901</v>
      </c>
      <c r="B9902" s="47" t="str">
        <f t="shared" si="616"/>
        <v>000026AD</v>
      </c>
      <c r="C9902" s="47" t="str">
        <f>IFERROR(VLOOKUP(B9902,总表!A:B,2,0),"-")</f>
        <v>袜子</v>
      </c>
      <c r="D9902" s="6" t="str">
        <f t="shared" si="617"/>
        <v>袜子</v>
      </c>
      <c r="E9902" s="6" t="str">
        <f>IFERROR(VLOOKUP(B9902,总表!A:D,3,0),"-")</f>
        <v>多色格子袜</v>
      </c>
      <c r="F9902" s="6" t="str">
        <f t="shared" si="618"/>
        <v>多色格子袜</v>
      </c>
      <c r="H9902" s="6" t="str">
        <f>IF(IFERROR(VLOOKUP(B9902,总表!A:D,4,0),"露易")=0," ",IFERROR(VLOOKUP(B9902,总表!A:D,4,0),"-"))</f>
        <v>粉红</v>
      </c>
      <c r="I9902" s="6" t="str">
        <f t="shared" si="619"/>
        <v>粉红</v>
      </c>
    </row>
    <row r="9903" spans="1:9">
      <c r="A9903" s="6">
        <v>9902</v>
      </c>
      <c r="B9903" s="47" t="str">
        <f t="shared" si="616"/>
        <v>000026AE</v>
      </c>
      <c r="C9903" s="47" t="str">
        <f>IFERROR(VLOOKUP(B9903,总表!A:B,2,0),"-")</f>
        <v>袜子</v>
      </c>
      <c r="D9903" s="6" t="str">
        <f t="shared" si="617"/>
        <v>袜子</v>
      </c>
      <c r="E9903" s="6" t="str">
        <f>IFERROR(VLOOKUP(B9903,总表!A:D,3,0),"-")</f>
        <v>多层袜</v>
      </c>
      <c r="F9903" s="6" t="str">
        <f t="shared" si="618"/>
        <v>多层袜</v>
      </c>
      <c r="H9903" s="51" t="str">
        <f>IF(IFERROR(VLOOKUP(B9903,总表!A:D,4,0),"露易")=0," ",IFERROR(VLOOKUP(B9903,总表!A:D,4,0),"-"))</f>
        <v>蓝色</v>
      </c>
      <c r="I9903" s="51" t="str">
        <f t="shared" si="619"/>
        <v>蓝色</v>
      </c>
    </row>
    <row r="9904" spans="1:9">
      <c r="A9904" s="6">
        <v>9903</v>
      </c>
      <c r="B9904" s="47" t="str">
        <f t="shared" si="616"/>
        <v>000026AF</v>
      </c>
      <c r="C9904" s="47" t="str">
        <f>IFERROR(VLOOKUP(B9904,总表!A:B,2,0),"-")</f>
        <v>袜子</v>
      </c>
      <c r="D9904" s="6" t="str">
        <f t="shared" si="617"/>
        <v>袜子</v>
      </c>
      <c r="E9904" s="6" t="str">
        <f>IFERROR(VLOOKUP(B9904,总表!A:D,3,0),"-")</f>
        <v>多层袜</v>
      </c>
      <c r="F9904" s="6" t="str">
        <f t="shared" si="618"/>
        <v>多层袜</v>
      </c>
      <c r="H9904" s="6" t="str">
        <f>IF(IFERROR(VLOOKUP(B9904,总表!A:D,4,0),"露易")=0," ",IFERROR(VLOOKUP(B9904,总表!A:D,4,0),"-"))</f>
        <v>黄色</v>
      </c>
      <c r="I9904" s="6" t="str">
        <f t="shared" si="619"/>
        <v>黄色</v>
      </c>
    </row>
    <row r="9905" spans="1:9">
      <c r="A9905" s="6">
        <v>9904</v>
      </c>
      <c r="B9905" s="47" t="str">
        <f t="shared" si="616"/>
        <v>000026B0</v>
      </c>
      <c r="C9905" s="47" t="str">
        <f>IFERROR(VLOOKUP(B9905,总表!A:B,2,0),"-")</f>
        <v>袜子</v>
      </c>
      <c r="D9905" s="6" t="str">
        <f t="shared" si="617"/>
        <v>袜子</v>
      </c>
      <c r="E9905" s="6" t="str">
        <f>IFERROR(VLOOKUP(B9905,总表!A:D,3,0),"-")</f>
        <v>多层袜</v>
      </c>
      <c r="F9905" s="6" t="str">
        <f t="shared" si="618"/>
        <v>多层袜</v>
      </c>
      <c r="H9905" s="51" t="str">
        <f>IF(IFERROR(VLOOKUP(B9905,总表!A:D,4,0),"露易")=0," ",IFERROR(VLOOKUP(B9905,总表!A:D,4,0),"-"))</f>
        <v>绿色</v>
      </c>
      <c r="I9905" s="51" t="str">
        <f t="shared" si="619"/>
        <v>绿色</v>
      </c>
    </row>
    <row r="9906" spans="1:9">
      <c r="A9906" s="6">
        <v>9905</v>
      </c>
      <c r="B9906" s="47" t="str">
        <f t="shared" si="616"/>
        <v>000026B1</v>
      </c>
      <c r="C9906" s="47" t="str">
        <f>IFERROR(VLOOKUP(B9906,总表!A:B,2,0),"-")</f>
        <v>袜子</v>
      </c>
      <c r="D9906" s="6" t="str">
        <f t="shared" si="617"/>
        <v>袜子</v>
      </c>
      <c r="E9906" s="6" t="str">
        <f>IFERROR(VLOOKUP(B9906,总表!A:D,3,0),"-")</f>
        <v>多层袜</v>
      </c>
      <c r="F9906" s="6" t="str">
        <f t="shared" si="618"/>
        <v>多层袜</v>
      </c>
      <c r="H9906" s="51" t="str">
        <f>IF(IFERROR(VLOOKUP(B9906,总表!A:D,4,0),"露易")=0," ",IFERROR(VLOOKUP(B9906,总表!A:D,4,0),"-"))</f>
        <v>红色</v>
      </c>
      <c r="I9906" s="51" t="str">
        <f t="shared" si="619"/>
        <v>红色</v>
      </c>
    </row>
    <row r="9907" spans="1:9">
      <c r="A9907" s="6">
        <v>9906</v>
      </c>
      <c r="B9907" s="47" t="str">
        <f t="shared" si="616"/>
        <v>000026B2</v>
      </c>
      <c r="C9907" s="47" t="str">
        <f>IFERROR(VLOOKUP(B9907,总表!A:B,2,0),"-")</f>
        <v>袜子</v>
      </c>
      <c r="D9907" s="6" t="str">
        <f t="shared" si="617"/>
        <v>袜子</v>
      </c>
      <c r="E9907" s="6" t="str">
        <f>IFERROR(VLOOKUP(B9907,总表!A:D,3,0),"-")</f>
        <v>多层袜</v>
      </c>
      <c r="F9907" s="6" t="str">
        <f t="shared" si="618"/>
        <v>多层袜</v>
      </c>
      <c r="H9907" s="6" t="str">
        <f>IF(IFERROR(VLOOKUP(B9907,总表!A:D,4,0),"露易")=0," ",IFERROR(VLOOKUP(B9907,总表!A:D,4,0),"-"))</f>
        <v>橘色</v>
      </c>
      <c r="I9907" s="6" t="str">
        <f t="shared" si="619"/>
        <v>橘色</v>
      </c>
    </row>
    <row r="9908" spans="1:9">
      <c r="A9908" s="6">
        <v>9907</v>
      </c>
      <c r="B9908" s="47" t="str">
        <f t="shared" si="616"/>
        <v>000026B3</v>
      </c>
      <c r="C9908" s="47" t="str">
        <f>IFERROR(VLOOKUP(B9908,总表!A:B,2,0),"-")</f>
        <v>袜子</v>
      </c>
      <c r="D9908" s="6" t="str">
        <f t="shared" si="617"/>
        <v>袜子</v>
      </c>
      <c r="E9908" s="6" t="str">
        <f>IFERROR(VLOOKUP(B9908,总表!A:D,3,0),"-")</f>
        <v>花纹刺绣裤袜</v>
      </c>
      <c r="F9908" s="6" t="str">
        <f t="shared" si="618"/>
        <v>花纹刺绣裤袜</v>
      </c>
      <c r="H9908" s="6" t="str">
        <f>IF(IFERROR(VLOOKUP(B9908,总表!A:D,4,0),"露易")=0," ",IFERROR(VLOOKUP(B9908,总表!A:D,4,0),"-"))</f>
        <v>黑色</v>
      </c>
      <c r="I9908" s="6" t="str">
        <f t="shared" si="619"/>
        <v>黑色</v>
      </c>
    </row>
    <row r="9909" spans="1:9">
      <c r="A9909" s="6">
        <v>9908</v>
      </c>
      <c r="B9909" s="47" t="str">
        <f t="shared" si="616"/>
        <v>000026B4</v>
      </c>
      <c r="C9909" s="47" t="str">
        <f>IFERROR(VLOOKUP(B9909,总表!A:B,2,0),"-")</f>
        <v>袜子</v>
      </c>
      <c r="D9909" s="6" t="str">
        <f t="shared" si="617"/>
        <v>袜子</v>
      </c>
      <c r="E9909" s="6" t="str">
        <f>IFERROR(VLOOKUP(B9909,总表!A:D,3,0),"-")</f>
        <v>花纹刺绣裤袜</v>
      </c>
      <c r="F9909" s="6" t="str">
        <f t="shared" si="618"/>
        <v>花纹刺绣裤袜</v>
      </c>
      <c r="H9909" s="51" t="str">
        <f>IF(IFERROR(VLOOKUP(B9909,总表!A:D,4,0),"露易")=0," ",IFERROR(VLOOKUP(B9909,总表!A:D,4,0),"-"))</f>
        <v>绿色</v>
      </c>
      <c r="I9909" s="51" t="str">
        <f t="shared" si="619"/>
        <v>绿色</v>
      </c>
    </row>
    <row r="9910" spans="1:9">
      <c r="A9910" s="6">
        <v>9909</v>
      </c>
      <c r="B9910" s="47" t="str">
        <f t="shared" si="616"/>
        <v>000026B5</v>
      </c>
      <c r="C9910" s="47" t="str">
        <f>IFERROR(VLOOKUP(B9910,总表!A:B,2,0),"-")</f>
        <v>袜子</v>
      </c>
      <c r="D9910" s="6" t="str">
        <f t="shared" si="617"/>
        <v>袜子</v>
      </c>
      <c r="E9910" s="6" t="str">
        <f>IFERROR(VLOOKUP(B9910,总表!A:D,3,0),"-")</f>
        <v>花纹刺绣裤袜</v>
      </c>
      <c r="F9910" s="6" t="str">
        <f t="shared" si="618"/>
        <v>花纹刺绣裤袜</v>
      </c>
      <c r="H9910" s="6" t="str">
        <f>IF(IFERROR(VLOOKUP(B9910,总表!A:D,4,0),"露易")=0," ",IFERROR(VLOOKUP(B9910,总表!A:D,4,0),"-"))</f>
        <v>米色</v>
      </c>
      <c r="I9910" s="6" t="str">
        <f t="shared" si="619"/>
        <v>米色</v>
      </c>
    </row>
    <row r="9911" spans="1:9">
      <c r="A9911" s="6">
        <v>9910</v>
      </c>
      <c r="B9911" s="47" t="str">
        <f t="shared" si="616"/>
        <v>000026B6</v>
      </c>
      <c r="C9911" s="47" t="str">
        <f>IFERROR(VLOOKUP(B9911,总表!A:B,2,0),"-")</f>
        <v>袜子</v>
      </c>
      <c r="D9911" s="6" t="str">
        <f t="shared" si="617"/>
        <v>袜子</v>
      </c>
      <c r="E9911" s="6" t="str">
        <f>IFERROR(VLOOKUP(B9911,总表!A:D,3,0),"-")</f>
        <v>花纹刺绣裤袜</v>
      </c>
      <c r="F9911" s="6" t="str">
        <f t="shared" si="618"/>
        <v>花纹刺绣裤袜</v>
      </c>
      <c r="H9911" s="51" t="str">
        <f>IF(IFERROR(VLOOKUP(B9911,总表!A:D,4,0),"露易")=0," ",IFERROR(VLOOKUP(B9911,总表!A:D,4,0),"-"))</f>
        <v>蓝色</v>
      </c>
      <c r="I9911" s="51" t="str">
        <f t="shared" si="619"/>
        <v>蓝色</v>
      </c>
    </row>
    <row r="9912" spans="1:9">
      <c r="A9912" s="6">
        <v>9911</v>
      </c>
      <c r="B9912" s="47" t="str">
        <f t="shared" si="616"/>
        <v>000026B7</v>
      </c>
      <c r="C9912" s="47" t="str">
        <f>IFERROR(VLOOKUP(B9912,总表!A:B,2,0),"-")</f>
        <v>袜子</v>
      </c>
      <c r="D9912" s="6" t="str">
        <f t="shared" si="617"/>
        <v>袜子</v>
      </c>
      <c r="E9912" s="6" t="str">
        <f>IFERROR(VLOOKUP(B9912,总表!A:D,3,0),"-")</f>
        <v>花纹刺绣裤袜</v>
      </c>
      <c r="F9912" s="6" t="str">
        <f t="shared" si="618"/>
        <v>花纹刺绣裤袜</v>
      </c>
      <c r="H9912" s="6" t="str">
        <f>IF(IFERROR(VLOOKUP(B9912,总表!A:D,4,0),"露易")=0," ",IFERROR(VLOOKUP(B9912,总表!A:D,4,0),"-"))</f>
        <v>紫色</v>
      </c>
      <c r="I9912" s="6" t="str">
        <f t="shared" si="619"/>
        <v>紫色</v>
      </c>
    </row>
    <row r="9913" spans="1:9">
      <c r="A9913" s="6">
        <v>9912</v>
      </c>
      <c r="B9913" s="47" t="str">
        <f t="shared" si="616"/>
        <v>000026B8</v>
      </c>
      <c r="C9913" s="47" t="str">
        <f>IFERROR(VLOOKUP(B9913,总表!A:B,2,0),"-")</f>
        <v>袜子</v>
      </c>
      <c r="D9913" s="6" t="str">
        <f t="shared" si="617"/>
        <v>袜子</v>
      </c>
      <c r="E9913" s="6" t="str">
        <f>IFERROR(VLOOKUP(B9913,总表!A:D,3,0),"-")</f>
        <v>奇马约图腾袜</v>
      </c>
      <c r="F9913" s="6" t="str">
        <f t="shared" si="618"/>
        <v>奇马约图腾袜</v>
      </c>
      <c r="H9913" s="6" t="str">
        <f>IF(IFERROR(VLOOKUP(B9913,总表!A:D,4,0),"露易")=0," ",IFERROR(VLOOKUP(B9913,总表!A:D,4,0),"-"))</f>
        <v>孔雀蓝</v>
      </c>
      <c r="I9913" s="6" t="str">
        <f t="shared" si="619"/>
        <v>孔雀蓝</v>
      </c>
    </row>
    <row r="9914" spans="1:9">
      <c r="A9914" s="6">
        <v>9913</v>
      </c>
      <c r="B9914" s="47" t="str">
        <f t="shared" si="616"/>
        <v>000026B9</v>
      </c>
      <c r="C9914" s="47" t="str">
        <f>IFERROR(VLOOKUP(B9914,总表!A:B,2,0),"-")</f>
        <v>袜子</v>
      </c>
      <c r="D9914" s="6" t="str">
        <f t="shared" si="617"/>
        <v>袜子</v>
      </c>
      <c r="E9914" s="6" t="str">
        <f>IFERROR(VLOOKUP(B9914,总表!A:D,3,0),"-")</f>
        <v>奇马约图腾袜</v>
      </c>
      <c r="F9914" s="6" t="str">
        <f t="shared" si="618"/>
        <v>奇马约图腾袜</v>
      </c>
      <c r="H9914" s="6" t="str">
        <f>IF(IFERROR(VLOOKUP(B9914,总表!A:D,4,0),"露易")=0," ",IFERROR(VLOOKUP(B9914,总表!A:D,4,0),"-"))</f>
        <v>紫色</v>
      </c>
      <c r="I9914" s="6" t="str">
        <f t="shared" si="619"/>
        <v>紫色</v>
      </c>
    </row>
    <row r="9915" spans="1:9">
      <c r="A9915" s="6">
        <v>9914</v>
      </c>
      <c r="B9915" s="47" t="str">
        <f t="shared" si="616"/>
        <v>000026BA</v>
      </c>
      <c r="C9915" s="47" t="str">
        <f>IFERROR(VLOOKUP(B9915,总表!A:B,2,0),"-")</f>
        <v>袜子</v>
      </c>
      <c r="D9915" s="6" t="str">
        <f t="shared" si="617"/>
        <v>袜子</v>
      </c>
      <c r="E9915" s="6" t="str">
        <f>IFERROR(VLOOKUP(B9915,总表!A:D,3,0),"-")</f>
        <v>奇马约图腾袜</v>
      </c>
      <c r="F9915" s="6" t="str">
        <f t="shared" si="618"/>
        <v>奇马约图腾袜</v>
      </c>
      <c r="H9915" s="6" t="str">
        <f>IF(IFERROR(VLOOKUP(B9915,总表!A:D,4,0),"露易")=0," ",IFERROR(VLOOKUP(B9915,总表!A:D,4,0),"-"))</f>
        <v>米色</v>
      </c>
      <c r="I9915" s="6" t="str">
        <f t="shared" si="619"/>
        <v>米色</v>
      </c>
    </row>
    <row r="9916" spans="1:9">
      <c r="A9916" s="6">
        <v>9915</v>
      </c>
      <c r="B9916" s="47" t="str">
        <f t="shared" si="616"/>
        <v>000026BB</v>
      </c>
      <c r="C9916" s="47" t="str">
        <f>IFERROR(VLOOKUP(B9916,总表!A:B,2,0),"-")</f>
        <v>袜子</v>
      </c>
      <c r="D9916" s="6" t="str">
        <f t="shared" si="617"/>
        <v>袜子</v>
      </c>
      <c r="E9916" s="6" t="str">
        <f>IFERROR(VLOOKUP(B9916,总表!A:D,3,0),"-")</f>
        <v>奇马约图腾袜</v>
      </c>
      <c r="F9916" s="6" t="str">
        <f t="shared" si="618"/>
        <v>奇马约图腾袜</v>
      </c>
      <c r="H9916" s="6" t="str">
        <f>IF(IFERROR(VLOOKUP(B9916,总表!A:D,4,0),"露易")=0," ",IFERROR(VLOOKUP(B9916,总表!A:D,4,0),"-"))</f>
        <v>粉红</v>
      </c>
      <c r="I9916" s="6" t="str">
        <f t="shared" si="619"/>
        <v>粉红</v>
      </c>
    </row>
    <row r="9917" spans="1:9">
      <c r="A9917" s="6">
        <v>9916</v>
      </c>
      <c r="B9917" s="47" t="str">
        <f t="shared" si="616"/>
        <v>000026BC</v>
      </c>
      <c r="C9917" s="47" t="str">
        <f>IFERROR(VLOOKUP(B9917,总表!A:B,2,0),"-")</f>
        <v>袜子</v>
      </c>
      <c r="D9917" s="6" t="str">
        <f t="shared" si="617"/>
        <v>袜子</v>
      </c>
      <c r="E9917" s="6" t="str">
        <f>IFERROR(VLOOKUP(B9917,总表!A:D,3,0),"-")</f>
        <v>奇马约图腾袜</v>
      </c>
      <c r="F9917" s="6" t="str">
        <f t="shared" si="618"/>
        <v>奇马约图腾袜</v>
      </c>
      <c r="H9917" s="51" t="str">
        <f>IF(IFERROR(VLOOKUP(B9917,总表!A:D,4,0),"露易")=0," ",IFERROR(VLOOKUP(B9917,总表!A:D,4,0),"-"))</f>
        <v>绿色</v>
      </c>
      <c r="I9917" s="51" t="str">
        <f t="shared" si="619"/>
        <v>绿色</v>
      </c>
    </row>
    <row r="9918" spans="1:9">
      <c r="A9918" s="6">
        <v>9917</v>
      </c>
      <c r="B9918" s="47" t="str">
        <f t="shared" si="616"/>
        <v>000026BD</v>
      </c>
      <c r="C9918" s="47" t="str">
        <f>IFERROR(VLOOKUP(B9918,总表!A:B,2,0),"-")</f>
        <v>袜子</v>
      </c>
      <c r="D9918" s="6" t="str">
        <f t="shared" si="617"/>
        <v>袜子</v>
      </c>
      <c r="E9918" s="6" t="str">
        <f>IFERROR(VLOOKUP(B9918,总表!A:D,3,0),"-")</f>
        <v>花朵点点裤袜</v>
      </c>
      <c r="F9918" s="6" t="str">
        <f t="shared" si="618"/>
        <v>花朵点点裤袜</v>
      </c>
      <c r="H9918" s="6" t="str">
        <f>IF(IFERROR(VLOOKUP(B9918,总表!A:D,4,0),"露易")=0," ",IFERROR(VLOOKUP(B9918,总表!A:D,4,0),"-"))</f>
        <v>粉红</v>
      </c>
      <c r="I9918" s="6" t="str">
        <f t="shared" si="619"/>
        <v>粉红</v>
      </c>
    </row>
    <row r="9919" spans="1:9">
      <c r="A9919" s="6">
        <v>9918</v>
      </c>
      <c r="B9919" s="47" t="str">
        <f t="shared" si="616"/>
        <v>000026BE</v>
      </c>
      <c r="C9919" s="47" t="str">
        <f>IFERROR(VLOOKUP(B9919,总表!A:B,2,0),"-")</f>
        <v>袜子</v>
      </c>
      <c r="D9919" s="6" t="str">
        <f t="shared" si="617"/>
        <v>袜子</v>
      </c>
      <c r="E9919" s="6" t="str">
        <f>IFERROR(VLOOKUP(B9919,总表!A:D,3,0),"-")</f>
        <v>花朵点点裤袜</v>
      </c>
      <c r="F9919" s="6" t="str">
        <f t="shared" si="618"/>
        <v>花朵点点裤袜</v>
      </c>
      <c r="H9919" s="51" t="str">
        <f>IF(IFERROR(VLOOKUP(B9919,总表!A:D,4,0),"露易")=0," ",IFERROR(VLOOKUP(B9919,总表!A:D,4,0),"-"))</f>
        <v>蓝色</v>
      </c>
      <c r="I9919" s="51" t="str">
        <f t="shared" si="619"/>
        <v>蓝色</v>
      </c>
    </row>
    <row r="9920" spans="1:9">
      <c r="A9920" s="6">
        <v>9919</v>
      </c>
      <c r="B9920" s="47" t="str">
        <f t="shared" si="616"/>
        <v>000026BF</v>
      </c>
      <c r="C9920" s="47" t="str">
        <f>IFERROR(VLOOKUP(B9920,总表!A:B,2,0),"-")</f>
        <v>袜子</v>
      </c>
      <c r="D9920" s="6" t="str">
        <f t="shared" si="617"/>
        <v>袜子</v>
      </c>
      <c r="E9920" s="6" t="str">
        <f>IFERROR(VLOOKUP(B9920,总表!A:D,3,0),"-")</f>
        <v>花朵点点裤袜</v>
      </c>
      <c r="F9920" s="6" t="str">
        <f t="shared" si="618"/>
        <v>花朵点点裤袜</v>
      </c>
      <c r="H9920" s="6" t="str">
        <f>IF(IFERROR(VLOOKUP(B9920,总表!A:D,4,0),"露易")=0," ",IFERROR(VLOOKUP(B9920,总表!A:D,4,0),"-"))</f>
        <v>黄色</v>
      </c>
      <c r="I9920" s="6" t="str">
        <f t="shared" si="619"/>
        <v>黄色</v>
      </c>
    </row>
    <row r="9921" spans="1:9">
      <c r="A9921" s="6">
        <v>9920</v>
      </c>
      <c r="B9921" s="47" t="str">
        <f t="shared" si="616"/>
        <v>000026C0</v>
      </c>
      <c r="C9921" s="47" t="str">
        <f>IFERROR(VLOOKUP(B9921,总表!A:B,2,0),"-")</f>
        <v>袜子</v>
      </c>
      <c r="D9921" s="6" t="str">
        <f t="shared" si="617"/>
        <v>袜子</v>
      </c>
      <c r="E9921" s="6" t="str">
        <f>IFERROR(VLOOKUP(B9921,总表!A:D,3,0),"-")</f>
        <v>花朵点点裤袜</v>
      </c>
      <c r="F9921" s="6" t="str">
        <f t="shared" si="618"/>
        <v>花朵点点裤袜</v>
      </c>
      <c r="H9921" s="6" t="str">
        <f>IF(IFERROR(VLOOKUP(B9921,总表!A:D,4,0),"露易")=0," ",IFERROR(VLOOKUP(B9921,总表!A:D,4,0),"-"))</f>
        <v>黑色</v>
      </c>
      <c r="I9921" s="6" t="str">
        <f t="shared" si="619"/>
        <v>黑色</v>
      </c>
    </row>
    <row r="9922" spans="1:9">
      <c r="A9922" s="6">
        <v>9921</v>
      </c>
      <c r="B9922" s="47" t="str">
        <f t="shared" ref="B9922:B9985" si="620">DEC2HEX(ROW(A9921),8)</f>
        <v>000026C1</v>
      </c>
      <c r="C9922" s="47" t="str">
        <f>IFERROR(VLOOKUP(B9922,总表!A:B,2,0),"-")</f>
        <v>袜子</v>
      </c>
      <c r="D9922" s="6" t="str">
        <f t="shared" ref="D9922:D9985" si="621">C9922</f>
        <v>袜子</v>
      </c>
      <c r="E9922" s="6" t="str">
        <f>IFERROR(VLOOKUP(B9922,总表!A:D,3,0),"-")</f>
        <v>菱格纹袜</v>
      </c>
      <c r="F9922" s="6" t="str">
        <f t="shared" ref="F9922:F9985" si="622">E9922</f>
        <v>菱格纹袜</v>
      </c>
      <c r="H9922" s="51" t="str">
        <f>IF(IFERROR(VLOOKUP(B9922,总表!A:D,4,0),"露易")=0," ",IFERROR(VLOOKUP(B9922,总表!A:D,4,0),"-"))</f>
        <v>红色</v>
      </c>
      <c r="I9922" s="51" t="str">
        <f t="shared" ref="I9922:I9985" si="623">H9922</f>
        <v>红色</v>
      </c>
    </row>
    <row r="9923" spans="1:9">
      <c r="A9923" s="6">
        <v>9922</v>
      </c>
      <c r="B9923" s="47" t="str">
        <f t="shared" si="620"/>
        <v>000026C2</v>
      </c>
      <c r="C9923" s="47" t="str">
        <f>IFERROR(VLOOKUP(B9923,总表!A:B,2,0),"-")</f>
        <v>袜子</v>
      </c>
      <c r="D9923" s="6" t="str">
        <f t="shared" si="621"/>
        <v>袜子</v>
      </c>
      <c r="E9923" s="6" t="str">
        <f>IFERROR(VLOOKUP(B9923,总表!A:D,3,0),"-")</f>
        <v>菱格纹袜</v>
      </c>
      <c r="F9923" s="6" t="str">
        <f t="shared" si="622"/>
        <v>菱格纹袜</v>
      </c>
      <c r="H9923" s="51" t="str">
        <f>IF(IFERROR(VLOOKUP(B9923,总表!A:D,4,0),"露易")=0," ",IFERROR(VLOOKUP(B9923,总表!A:D,4,0),"-"))</f>
        <v>绿色</v>
      </c>
      <c r="I9923" s="51" t="str">
        <f t="shared" si="623"/>
        <v>绿色</v>
      </c>
    </row>
    <row r="9924" spans="1:9">
      <c r="A9924" s="6">
        <v>9923</v>
      </c>
      <c r="B9924" s="47" t="str">
        <f t="shared" si="620"/>
        <v>000026C3</v>
      </c>
      <c r="C9924" s="47" t="str">
        <f>IFERROR(VLOOKUP(B9924,总表!A:B,2,0),"-")</f>
        <v>袜子</v>
      </c>
      <c r="D9924" s="6" t="str">
        <f t="shared" si="621"/>
        <v>袜子</v>
      </c>
      <c r="E9924" s="6" t="str">
        <f>IFERROR(VLOOKUP(B9924,总表!A:D,3,0),"-")</f>
        <v>菱格纹袜</v>
      </c>
      <c r="F9924" s="6" t="str">
        <f t="shared" si="622"/>
        <v>菱格纹袜</v>
      </c>
      <c r="H9924" s="6" t="str">
        <f>IF(IFERROR(VLOOKUP(B9924,总表!A:D,4,0),"露易")=0," ",IFERROR(VLOOKUP(B9924,总表!A:D,4,0),"-"))</f>
        <v>米色</v>
      </c>
      <c r="I9924" s="6" t="str">
        <f t="shared" si="623"/>
        <v>米色</v>
      </c>
    </row>
    <row r="9925" spans="1:9">
      <c r="A9925" s="6">
        <v>9924</v>
      </c>
      <c r="B9925" s="47" t="str">
        <f t="shared" si="620"/>
        <v>000026C4</v>
      </c>
      <c r="C9925" s="47" t="str">
        <f>IFERROR(VLOOKUP(B9925,总表!A:B,2,0),"-")</f>
        <v>袜子</v>
      </c>
      <c r="D9925" s="6" t="str">
        <f t="shared" si="621"/>
        <v>袜子</v>
      </c>
      <c r="E9925" s="6" t="str">
        <f>IFERROR(VLOOKUP(B9925,总表!A:D,3,0),"-")</f>
        <v>菱格纹袜</v>
      </c>
      <c r="F9925" s="6" t="str">
        <f t="shared" si="622"/>
        <v>菱格纹袜</v>
      </c>
      <c r="H9925" s="6" t="str">
        <f>IF(IFERROR(VLOOKUP(B9925,总表!A:D,4,0),"露易")=0," ",IFERROR(VLOOKUP(B9925,总表!A:D,4,0),"-"))</f>
        <v>灰色</v>
      </c>
      <c r="I9925" s="6" t="str">
        <f t="shared" si="623"/>
        <v>灰色</v>
      </c>
    </row>
    <row r="9926" spans="1:9">
      <c r="A9926" s="6">
        <v>9925</v>
      </c>
      <c r="B9926" s="47" t="str">
        <f t="shared" si="620"/>
        <v>000026C5</v>
      </c>
      <c r="C9926" s="47" t="str">
        <f>IFERROR(VLOOKUP(B9926,总表!A:B,2,0),"-")</f>
        <v>袜子</v>
      </c>
      <c r="D9926" s="6" t="str">
        <f t="shared" si="621"/>
        <v>袜子</v>
      </c>
      <c r="E9926" s="6" t="str">
        <f>IFERROR(VLOOKUP(B9926,总表!A:D,3,0),"-")</f>
        <v>菱格纹袜</v>
      </c>
      <c r="F9926" s="6" t="str">
        <f t="shared" si="622"/>
        <v>菱格纹袜</v>
      </c>
      <c r="H9926" s="6" t="str">
        <f>IF(IFERROR(VLOOKUP(B9926,总表!A:D,4,0),"露易")=0," ",IFERROR(VLOOKUP(B9926,总表!A:D,4,0),"-"))</f>
        <v>白色</v>
      </c>
      <c r="I9926" s="6" t="str">
        <f t="shared" si="623"/>
        <v>白色</v>
      </c>
    </row>
    <row r="9927" spans="1:9">
      <c r="A9927" s="6">
        <v>9926</v>
      </c>
      <c r="B9927" s="47" t="str">
        <f t="shared" si="620"/>
        <v>000026C6</v>
      </c>
      <c r="C9927" s="47" t="str">
        <f>IFERROR(VLOOKUP(B9927,总表!A:B,2,0),"-")</f>
        <v>袜子</v>
      </c>
      <c r="D9927" s="6" t="str">
        <f t="shared" si="621"/>
        <v>袜子</v>
      </c>
      <c r="E9927" s="6" t="str">
        <f>IFERROR(VLOOKUP(B9927,总表!A:D,3,0),"-")</f>
        <v>菱格纹袜</v>
      </c>
      <c r="F9927" s="6" t="str">
        <f t="shared" si="622"/>
        <v>菱格纹袜</v>
      </c>
      <c r="H9927" s="6" t="str">
        <f>IF(IFERROR(VLOOKUP(B9927,总表!A:D,4,0),"露易")=0," ",IFERROR(VLOOKUP(B9927,总表!A:D,4,0),"-"))</f>
        <v>橘色</v>
      </c>
      <c r="I9927" s="6" t="str">
        <f t="shared" si="623"/>
        <v>橘色</v>
      </c>
    </row>
    <row r="9928" spans="1:9">
      <c r="A9928" s="6">
        <v>9927</v>
      </c>
      <c r="B9928" s="47" t="str">
        <f t="shared" si="620"/>
        <v>000026C7</v>
      </c>
      <c r="C9928" s="47" t="str">
        <f>IFERROR(VLOOKUP(B9928,总表!A:B,2,0),"-")</f>
        <v>袜子</v>
      </c>
      <c r="D9928" s="6" t="str">
        <f t="shared" si="621"/>
        <v>袜子</v>
      </c>
      <c r="E9928" s="6" t="str">
        <f>IFERROR(VLOOKUP(B9928,总表!A:D,3,0),"-")</f>
        <v>菱格纹袜</v>
      </c>
      <c r="F9928" s="6" t="str">
        <f t="shared" si="622"/>
        <v>菱格纹袜</v>
      </c>
      <c r="H9928" s="6" t="str">
        <f>IF(IFERROR(VLOOKUP(B9928,总表!A:D,4,0),"露易")=0," ",IFERROR(VLOOKUP(B9928,总表!A:D,4,0),"-"))</f>
        <v>粉红</v>
      </c>
      <c r="I9928" s="6" t="str">
        <f t="shared" si="623"/>
        <v>粉红</v>
      </c>
    </row>
    <row r="9929" spans="1:9">
      <c r="A9929" s="6">
        <v>9928</v>
      </c>
      <c r="B9929" s="47" t="str">
        <f t="shared" si="620"/>
        <v>000026C8</v>
      </c>
      <c r="C9929" s="47" t="str">
        <f>IFERROR(VLOOKUP(B9929,总表!A:B,2,0),"-")</f>
        <v>袜子</v>
      </c>
      <c r="D9929" s="6" t="str">
        <f t="shared" si="621"/>
        <v>袜子</v>
      </c>
      <c r="E9929" s="6" t="str">
        <f>IFERROR(VLOOKUP(B9929,总表!A:D,3,0),"-")</f>
        <v>透肤袜</v>
      </c>
      <c r="F9929" s="6" t="str">
        <f t="shared" si="622"/>
        <v>透肤袜</v>
      </c>
      <c r="H9929" s="6" t="str">
        <f>IF(IFERROR(VLOOKUP(B9929,总表!A:D,4,0),"露易")=0," ",IFERROR(VLOOKUP(B9929,总表!A:D,4,0),"-"))</f>
        <v>酒红色</v>
      </c>
      <c r="I9929" s="6" t="str">
        <f t="shared" si="623"/>
        <v>酒红色</v>
      </c>
    </row>
    <row r="9930" spans="1:9">
      <c r="A9930" s="6">
        <v>9929</v>
      </c>
      <c r="B9930" s="47" t="str">
        <f t="shared" si="620"/>
        <v>000026C9</v>
      </c>
      <c r="C9930" s="47" t="str">
        <f>IFERROR(VLOOKUP(B9930,总表!A:B,2,0),"-")</f>
        <v>袜子</v>
      </c>
      <c r="D9930" s="6" t="str">
        <f t="shared" si="621"/>
        <v>袜子</v>
      </c>
      <c r="E9930" s="6" t="str">
        <f>IFERROR(VLOOKUP(B9930,总表!A:D,3,0),"-")</f>
        <v>透肤袜</v>
      </c>
      <c r="F9930" s="6" t="str">
        <f t="shared" si="622"/>
        <v>透肤袜</v>
      </c>
      <c r="H9930" s="6" t="str">
        <f>IF(IFERROR(VLOOKUP(B9930,总表!A:D,4,0),"露易")=0," ",IFERROR(VLOOKUP(B9930,总表!A:D,4,0),"-"))</f>
        <v>棕色</v>
      </c>
      <c r="I9930" s="6" t="str">
        <f t="shared" si="623"/>
        <v>棕色</v>
      </c>
    </row>
    <row r="9931" spans="1:9">
      <c r="A9931" s="6">
        <v>9930</v>
      </c>
      <c r="B9931" s="47" t="str">
        <f t="shared" si="620"/>
        <v>000026CA</v>
      </c>
      <c r="C9931" s="47" t="str">
        <f>IFERROR(VLOOKUP(B9931,总表!A:B,2,0),"-")</f>
        <v>袜子</v>
      </c>
      <c r="D9931" s="6" t="str">
        <f t="shared" si="621"/>
        <v>袜子</v>
      </c>
      <c r="E9931" s="6" t="str">
        <f>IFERROR(VLOOKUP(B9931,总表!A:D,3,0),"-")</f>
        <v>透肤袜</v>
      </c>
      <c r="F9931" s="6" t="str">
        <f t="shared" si="622"/>
        <v>透肤袜</v>
      </c>
      <c r="H9931" s="51" t="str">
        <f>IF(IFERROR(VLOOKUP(B9931,总表!A:D,4,0),"露易")=0," ",IFERROR(VLOOKUP(B9931,总表!A:D,4,0),"-"))</f>
        <v>绿色</v>
      </c>
      <c r="I9931" s="51" t="str">
        <f t="shared" si="623"/>
        <v>绿色</v>
      </c>
    </row>
    <row r="9932" spans="1:9">
      <c r="A9932" s="6">
        <v>9931</v>
      </c>
      <c r="B9932" s="47" t="str">
        <f t="shared" si="620"/>
        <v>000026CB</v>
      </c>
      <c r="C9932" s="47" t="str">
        <f>IFERROR(VLOOKUP(B9932,总表!A:B,2,0),"-")</f>
        <v>袜子</v>
      </c>
      <c r="D9932" s="6" t="str">
        <f t="shared" si="621"/>
        <v>袜子</v>
      </c>
      <c r="E9932" s="6" t="str">
        <f>IFERROR(VLOOKUP(B9932,总表!A:D,3,0),"-")</f>
        <v>透肤袜</v>
      </c>
      <c r="F9932" s="6" t="str">
        <f t="shared" si="622"/>
        <v>透肤袜</v>
      </c>
      <c r="H9932" s="6" t="str">
        <f>IF(IFERROR(VLOOKUP(B9932,总表!A:D,4,0),"露易")=0," ",IFERROR(VLOOKUP(B9932,总表!A:D,4,0),"-"))</f>
        <v>橄榄绿</v>
      </c>
      <c r="I9932" s="6" t="str">
        <f t="shared" si="623"/>
        <v>橄榄绿</v>
      </c>
    </row>
    <row r="9933" spans="1:9">
      <c r="A9933" s="6">
        <v>9932</v>
      </c>
      <c r="B9933" s="47" t="str">
        <f t="shared" si="620"/>
        <v>000026CC</v>
      </c>
      <c r="C9933" s="47" t="str">
        <f>IFERROR(VLOOKUP(B9933,总表!A:B,2,0),"-")</f>
        <v>袜子</v>
      </c>
      <c r="D9933" s="6" t="str">
        <f t="shared" si="621"/>
        <v>袜子</v>
      </c>
      <c r="E9933" s="6" t="str">
        <f>IFERROR(VLOOKUP(B9933,总表!A:D,3,0),"-")</f>
        <v>透肤袜</v>
      </c>
      <c r="F9933" s="6" t="str">
        <f t="shared" si="622"/>
        <v>透肤袜</v>
      </c>
      <c r="H9933" s="6" t="str">
        <f>IF(IFERROR(VLOOKUP(B9933,总表!A:D,4,0),"露易")=0," ",IFERROR(VLOOKUP(B9933,总表!A:D,4,0),"-"))</f>
        <v>灰色</v>
      </c>
      <c r="I9933" s="6" t="str">
        <f t="shared" si="623"/>
        <v>灰色</v>
      </c>
    </row>
    <row r="9934" spans="1:9">
      <c r="A9934" s="6">
        <v>9933</v>
      </c>
      <c r="B9934" s="47" t="str">
        <f t="shared" si="620"/>
        <v>000026CD</v>
      </c>
      <c r="C9934" s="47" t="str">
        <f>IFERROR(VLOOKUP(B9934,总表!A:B,2,0),"-")</f>
        <v>袜子</v>
      </c>
      <c r="D9934" s="6" t="str">
        <f t="shared" si="621"/>
        <v>袜子</v>
      </c>
      <c r="E9934" s="6" t="str">
        <f>IFERROR(VLOOKUP(B9934,总表!A:D,3,0),"-")</f>
        <v>青海波袜子</v>
      </c>
      <c r="F9934" s="6" t="str">
        <f t="shared" si="622"/>
        <v>青海波袜子</v>
      </c>
      <c r="H9934" s="6" t="str">
        <f>IF(IFERROR(VLOOKUP(B9934,总表!A:D,4,0),"露易")=0," ",IFERROR(VLOOKUP(B9934,总表!A:D,4,0),"-"))</f>
        <v>棕色</v>
      </c>
      <c r="I9934" s="6" t="str">
        <f t="shared" si="623"/>
        <v>棕色</v>
      </c>
    </row>
    <row r="9935" spans="1:9">
      <c r="A9935" s="6">
        <v>9934</v>
      </c>
      <c r="B9935" s="47" t="str">
        <f t="shared" si="620"/>
        <v>000026CE</v>
      </c>
      <c r="C9935" s="47" t="str">
        <f>IFERROR(VLOOKUP(B9935,总表!A:B,2,0),"-")</f>
        <v>袜子</v>
      </c>
      <c r="D9935" s="6" t="str">
        <f t="shared" si="621"/>
        <v>袜子</v>
      </c>
      <c r="E9935" s="6" t="str">
        <f>IFERROR(VLOOKUP(B9935,总表!A:D,3,0),"-")</f>
        <v>青海波袜子</v>
      </c>
      <c r="F9935" s="6" t="str">
        <f t="shared" si="622"/>
        <v>青海波袜子</v>
      </c>
      <c r="H9935" s="6" t="str">
        <f>IF(IFERROR(VLOOKUP(B9935,总表!A:D,4,0),"露易")=0," ",IFERROR(VLOOKUP(B9935,总表!A:D,4,0),"-"))</f>
        <v>紫色</v>
      </c>
      <c r="I9935" s="6" t="str">
        <f t="shared" si="623"/>
        <v>紫色</v>
      </c>
    </row>
    <row r="9936" spans="1:9">
      <c r="A9936" s="6">
        <v>9935</v>
      </c>
      <c r="B9936" s="47" t="str">
        <f t="shared" si="620"/>
        <v>000026CF</v>
      </c>
      <c r="C9936" s="47" t="str">
        <f>IFERROR(VLOOKUP(B9936,总表!A:B,2,0),"-")</f>
        <v>袜子</v>
      </c>
      <c r="D9936" s="6" t="str">
        <f t="shared" si="621"/>
        <v>袜子</v>
      </c>
      <c r="E9936" s="6" t="str">
        <f>IFERROR(VLOOKUP(B9936,总表!A:D,3,0),"-")</f>
        <v>青海波袜子</v>
      </c>
      <c r="F9936" s="6" t="str">
        <f t="shared" si="622"/>
        <v>青海波袜子</v>
      </c>
      <c r="H9936" s="51" t="str">
        <f>IF(IFERROR(VLOOKUP(B9936,总表!A:D,4,0),"露易")=0," ",IFERROR(VLOOKUP(B9936,总表!A:D,4,0),"-"))</f>
        <v>绿色</v>
      </c>
      <c r="I9936" s="51" t="str">
        <f t="shared" si="623"/>
        <v>绿色</v>
      </c>
    </row>
    <row r="9937" spans="1:9">
      <c r="A9937" s="6">
        <v>9936</v>
      </c>
      <c r="B9937" s="47" t="str">
        <f t="shared" si="620"/>
        <v>000026D0</v>
      </c>
      <c r="C9937" s="47" t="str">
        <f>IFERROR(VLOOKUP(B9937,总表!A:B,2,0),"-")</f>
        <v>袜子</v>
      </c>
      <c r="D9937" s="6" t="str">
        <f t="shared" si="621"/>
        <v>袜子</v>
      </c>
      <c r="E9937" s="6" t="str">
        <f>IFERROR(VLOOKUP(B9937,总表!A:D,3,0),"-")</f>
        <v>青海波袜子</v>
      </c>
      <c r="F9937" s="6" t="str">
        <f t="shared" si="622"/>
        <v>青海波袜子</v>
      </c>
      <c r="H9937" s="6" t="str">
        <f>IF(IFERROR(VLOOKUP(B9937,总表!A:D,4,0),"露易")=0," ",IFERROR(VLOOKUP(B9937,总表!A:D,4,0),"-"))</f>
        <v>灰色</v>
      </c>
      <c r="I9937" s="6" t="str">
        <f t="shared" si="623"/>
        <v>灰色</v>
      </c>
    </row>
    <row r="9938" spans="1:9">
      <c r="A9938" s="6">
        <v>9937</v>
      </c>
      <c r="B9938" s="47" t="str">
        <f t="shared" si="620"/>
        <v>000026D1</v>
      </c>
      <c r="C9938" s="47" t="str">
        <f>IFERROR(VLOOKUP(B9938,总表!A:B,2,0),"-")</f>
        <v>袜子</v>
      </c>
      <c r="D9938" s="6" t="str">
        <f t="shared" si="621"/>
        <v>袜子</v>
      </c>
      <c r="E9938" s="6" t="str">
        <f>IFERROR(VLOOKUP(B9938,总表!A:D,3,0),"-")</f>
        <v>条纹袜子</v>
      </c>
      <c r="F9938" s="6" t="str">
        <f t="shared" si="622"/>
        <v>条纹袜子</v>
      </c>
      <c r="H9938" s="6" t="str">
        <f>IF(IFERROR(VLOOKUP(B9938,总表!A:D,4,0),"露易")=0," ",IFERROR(VLOOKUP(B9938,总表!A:D,4,0),"-"))</f>
        <v>灰色</v>
      </c>
      <c r="I9938" s="6" t="str">
        <f t="shared" si="623"/>
        <v>灰色</v>
      </c>
    </row>
    <row r="9939" spans="1:9">
      <c r="A9939" s="6">
        <v>9938</v>
      </c>
      <c r="B9939" s="47" t="str">
        <f t="shared" si="620"/>
        <v>000026D2</v>
      </c>
      <c r="C9939" s="47" t="str">
        <f>IFERROR(VLOOKUP(B9939,总表!A:B,2,0),"-")</f>
        <v>袜子</v>
      </c>
      <c r="D9939" s="6" t="str">
        <f t="shared" si="621"/>
        <v>袜子</v>
      </c>
      <c r="E9939" s="6" t="str">
        <f>IFERROR(VLOOKUP(B9939,总表!A:D,3,0),"-")</f>
        <v>条纹袜子</v>
      </c>
      <c r="F9939" s="6" t="str">
        <f t="shared" si="622"/>
        <v>条纹袜子</v>
      </c>
      <c r="H9939" s="6" t="str">
        <f>IF(IFERROR(VLOOKUP(B9939,总表!A:D,4,0),"露易")=0," ",IFERROR(VLOOKUP(B9939,总表!A:D,4,0),"-"))</f>
        <v>粉红</v>
      </c>
      <c r="I9939" s="6" t="str">
        <f t="shared" si="623"/>
        <v>粉红</v>
      </c>
    </row>
    <row r="9940" spans="1:9">
      <c r="A9940" s="6">
        <v>9939</v>
      </c>
      <c r="B9940" s="47" t="str">
        <f t="shared" si="620"/>
        <v>000026D3</v>
      </c>
      <c r="C9940" s="47" t="str">
        <f>IFERROR(VLOOKUP(B9940,总表!A:B,2,0),"-")</f>
        <v>袜子</v>
      </c>
      <c r="D9940" s="6" t="str">
        <f t="shared" si="621"/>
        <v>袜子</v>
      </c>
      <c r="E9940" s="6" t="str">
        <f>IFERROR(VLOOKUP(B9940,总表!A:D,3,0),"-")</f>
        <v>条纹袜子</v>
      </c>
      <c r="F9940" s="6" t="str">
        <f t="shared" si="622"/>
        <v>条纹袜子</v>
      </c>
      <c r="H9940" s="6" t="str">
        <f>IF(IFERROR(VLOOKUP(B9940,总表!A:D,4,0),"露易")=0," ",IFERROR(VLOOKUP(B9940,总表!A:D,4,0),"-"))</f>
        <v>浅蓝色</v>
      </c>
      <c r="I9940" s="6" t="str">
        <f t="shared" si="623"/>
        <v>浅蓝色</v>
      </c>
    </row>
    <row r="9941" spans="1:9">
      <c r="A9941" s="6">
        <v>9940</v>
      </c>
      <c r="B9941" s="47" t="str">
        <f t="shared" si="620"/>
        <v>000026D4</v>
      </c>
      <c r="C9941" s="47" t="str">
        <f>IFERROR(VLOOKUP(B9941,总表!A:B,2,0),"-")</f>
        <v>袜子</v>
      </c>
      <c r="D9941" s="6" t="str">
        <f t="shared" si="621"/>
        <v>袜子</v>
      </c>
      <c r="E9941" s="6" t="str">
        <f>IFERROR(VLOOKUP(B9941,总表!A:D,3,0),"-")</f>
        <v>条纹袜子</v>
      </c>
      <c r="F9941" s="6" t="str">
        <f t="shared" si="622"/>
        <v>条纹袜子</v>
      </c>
      <c r="H9941" s="6" t="str">
        <f>IF(IFERROR(VLOOKUP(B9941,总表!A:D,4,0),"露易")=0," ",IFERROR(VLOOKUP(B9941,总表!A:D,4,0),"-"))</f>
        <v>黄色</v>
      </c>
      <c r="I9941" s="6" t="str">
        <f t="shared" si="623"/>
        <v>黄色</v>
      </c>
    </row>
    <row r="9942" spans="1:9">
      <c r="A9942" s="6">
        <v>9941</v>
      </c>
      <c r="B9942" s="47" t="str">
        <f t="shared" si="620"/>
        <v>000026D5</v>
      </c>
      <c r="C9942" s="47" t="str">
        <f>IFERROR(VLOOKUP(B9942,总表!A:B,2,0),"-")</f>
        <v>袜子</v>
      </c>
      <c r="D9942" s="6" t="str">
        <f t="shared" si="621"/>
        <v>袜子</v>
      </c>
      <c r="E9942" s="6" t="str">
        <f>IFERROR(VLOOKUP(B9942,总表!A:D,3,0),"-")</f>
        <v>条纹袜子</v>
      </c>
      <c r="F9942" s="6" t="str">
        <f t="shared" si="622"/>
        <v>条纹袜子</v>
      </c>
      <c r="H9942" s="6" t="str">
        <f>IF(IFERROR(VLOOKUP(B9942,总表!A:D,4,0),"露易")=0," ",IFERROR(VLOOKUP(B9942,总表!A:D,4,0),"-"))</f>
        <v>紫色</v>
      </c>
      <c r="I9942" s="6" t="str">
        <f t="shared" si="623"/>
        <v>紫色</v>
      </c>
    </row>
    <row r="9943" spans="1:9">
      <c r="A9943" s="6">
        <v>9942</v>
      </c>
      <c r="B9943" s="47" t="str">
        <f t="shared" si="620"/>
        <v>000026D6</v>
      </c>
      <c r="C9943" s="47" t="str">
        <f>IFERROR(VLOOKUP(B9943,总表!A:B,2,0),"-")</f>
        <v>袜子</v>
      </c>
      <c r="D9943" s="6" t="str">
        <f t="shared" si="621"/>
        <v>袜子</v>
      </c>
      <c r="E9943" s="6" t="str">
        <f>IFERROR(VLOOKUP(B9943,总表!A:D,3,0),"-")</f>
        <v>条纹袜子</v>
      </c>
      <c r="F9943" s="6" t="str">
        <f t="shared" si="622"/>
        <v>条纹袜子</v>
      </c>
      <c r="H9943" s="51" t="str">
        <f>IF(IFERROR(VLOOKUP(B9943,总表!A:D,4,0),"露易")=0," ",IFERROR(VLOOKUP(B9943,总表!A:D,4,0),"-"))</f>
        <v>绿色</v>
      </c>
      <c r="I9943" s="51" t="str">
        <f t="shared" si="623"/>
        <v>绿色</v>
      </c>
    </row>
    <row r="9944" spans="1:9">
      <c r="A9944" s="6">
        <v>9943</v>
      </c>
      <c r="B9944" s="47" t="str">
        <f t="shared" si="620"/>
        <v>000026D7</v>
      </c>
      <c r="C9944" s="47" t="str">
        <f>IFERROR(VLOOKUP(B9944,总表!A:B,2,0),"-")</f>
        <v>袜子</v>
      </c>
      <c r="D9944" s="6" t="str">
        <f t="shared" si="621"/>
        <v>袜子</v>
      </c>
      <c r="E9944" s="6" t="str">
        <f>IFERROR(VLOOKUP(B9944,总表!A:D,3,0),"-")</f>
        <v>条纹袜子</v>
      </c>
      <c r="F9944" s="6" t="str">
        <f t="shared" si="622"/>
        <v>条纹袜子</v>
      </c>
      <c r="H9944" s="6" t="str">
        <f>IF(IFERROR(VLOOKUP(B9944,总表!A:D,4,0),"露易")=0," ",IFERROR(VLOOKUP(B9944,总表!A:D,4,0),"-"))</f>
        <v>橘色</v>
      </c>
      <c r="I9944" s="6" t="str">
        <f t="shared" si="623"/>
        <v>橘色</v>
      </c>
    </row>
    <row r="9945" spans="1:9">
      <c r="A9945" s="6">
        <v>9944</v>
      </c>
      <c r="B9945" s="47" t="str">
        <f t="shared" si="620"/>
        <v>000026D8</v>
      </c>
      <c r="C9945" s="47" t="str">
        <f>IFERROR(VLOOKUP(B9945,总表!A:B,2,0),"-")</f>
        <v>-</v>
      </c>
      <c r="D9945" s="6" t="str">
        <f t="shared" si="621"/>
        <v>-</v>
      </c>
      <c r="E9945" s="6" t="str">
        <f>IFERROR(VLOOKUP(B9945,总表!A:D,3,0),"-")</f>
        <v>-</v>
      </c>
      <c r="F9945" s="6" t="str">
        <f t="shared" si="622"/>
        <v>-</v>
      </c>
      <c r="H9945" s="6" t="str">
        <f>IF(IFERROR(VLOOKUP(B9945,总表!A:D,4,0),"露易")=0," ",IFERROR(VLOOKUP(B9945,总表!A:D,4,0),"-"))</f>
        <v>-</v>
      </c>
      <c r="I9945" s="6" t="str">
        <f t="shared" si="623"/>
        <v>-</v>
      </c>
    </row>
    <row r="9946" spans="1:9">
      <c r="A9946" s="6">
        <v>9945</v>
      </c>
      <c r="B9946" s="47" t="str">
        <f t="shared" si="620"/>
        <v>000026D9</v>
      </c>
      <c r="C9946" s="47" t="str">
        <f>IFERROR(VLOOKUP(B9946,总表!A:B,2,0),"-")</f>
        <v>雨伞类</v>
      </c>
      <c r="D9946" s="6" t="str">
        <f t="shared" si="621"/>
        <v>雨伞类</v>
      </c>
      <c r="E9946" s="51" t="str">
        <f>IFERROR(VLOOKUP(B9946,总表!A:D,3,0),"-")</f>
        <v>樱花雨伞</v>
      </c>
      <c r="F9946" s="51" t="str">
        <f t="shared" si="622"/>
        <v>樱花雨伞</v>
      </c>
      <c r="H9946" s="6" t="str">
        <f>IF(IFERROR(VLOOKUP(B9946,总表!A:D,4,0),"露易")=0," ",IFERROR(VLOOKUP(B9946,总表!A:D,4,0),"-"))</f>
        <v> </v>
      </c>
      <c r="I9946" s="6" t="str">
        <f t="shared" si="623"/>
        <v> </v>
      </c>
    </row>
    <row r="9947" spans="1:9">
      <c r="A9947" s="6">
        <v>9946</v>
      </c>
      <c r="B9947" s="47" t="str">
        <f t="shared" si="620"/>
        <v>000026DA</v>
      </c>
      <c r="C9947" s="47" t="str">
        <f>IFERROR(VLOOKUP(B9947,总表!A:B,2,0),"-")</f>
        <v>雨伞类</v>
      </c>
      <c r="D9947" s="6" t="str">
        <f t="shared" si="621"/>
        <v>雨伞类</v>
      </c>
      <c r="E9947" s="6" t="str">
        <f>IFERROR(VLOOKUP(B9947,总表!A:D,3,0),"-")</f>
        <v>蕾丝雨伞</v>
      </c>
      <c r="F9947" s="6" t="str">
        <f t="shared" si="622"/>
        <v>蕾丝雨伞</v>
      </c>
      <c r="H9947" s="6" t="str">
        <f>IF(IFERROR(VLOOKUP(B9947,总表!A:D,4,0),"露易")=0," ",IFERROR(VLOOKUP(B9947,总表!A:D,4,0),"-"))</f>
        <v> </v>
      </c>
      <c r="I9947" s="6" t="str">
        <f t="shared" si="623"/>
        <v> </v>
      </c>
    </row>
    <row r="9948" spans="1:9">
      <c r="A9948" s="6">
        <v>9947</v>
      </c>
      <c r="B9948" s="47" t="str">
        <f t="shared" si="620"/>
        <v>000026DB</v>
      </c>
      <c r="C9948" s="47" t="str">
        <f>IFERROR(VLOOKUP(B9948,总表!A:B,2,0),"-")</f>
        <v>雨伞类</v>
      </c>
      <c r="D9948" s="6" t="str">
        <f t="shared" si="621"/>
        <v>雨伞类</v>
      </c>
      <c r="E9948" s="6" t="str">
        <f>IFERROR(VLOOKUP(B9948,总表!A:D,3,0),"-")</f>
        <v>桃子雨伞</v>
      </c>
      <c r="F9948" s="6" t="str">
        <f t="shared" si="622"/>
        <v>桃子雨伞</v>
      </c>
      <c r="H9948" s="6" t="str">
        <f>IF(IFERROR(VLOOKUP(B9948,总表!A:D,4,0),"露易")=0," ",IFERROR(VLOOKUP(B9948,总表!A:D,4,0),"-"))</f>
        <v> </v>
      </c>
      <c r="I9948" s="6" t="str">
        <f t="shared" si="623"/>
        <v> </v>
      </c>
    </row>
    <row r="9949" spans="1:9">
      <c r="A9949" s="6">
        <v>9948</v>
      </c>
      <c r="B9949" s="47" t="str">
        <f t="shared" si="620"/>
        <v>000026DC</v>
      </c>
      <c r="C9949" s="47" t="str">
        <f>IFERROR(VLOOKUP(B9949,总表!A:B,2,0),"-")</f>
        <v>雨伞类</v>
      </c>
      <c r="D9949" s="6" t="str">
        <f t="shared" si="621"/>
        <v>雨伞类</v>
      </c>
      <c r="E9949" s="6" t="str">
        <f>IFERROR(VLOOKUP(B9949,总表!A:D,3,0),"-")</f>
        <v>苹果雨伞</v>
      </c>
      <c r="F9949" s="6" t="str">
        <f t="shared" si="622"/>
        <v>苹果雨伞</v>
      </c>
      <c r="H9949" s="6" t="str">
        <f>IF(IFERROR(VLOOKUP(B9949,总表!A:D,4,0),"露易")=0," ",IFERROR(VLOOKUP(B9949,总表!A:D,4,0),"-"))</f>
        <v> </v>
      </c>
      <c r="I9949" s="6" t="str">
        <f t="shared" si="623"/>
        <v> </v>
      </c>
    </row>
    <row r="9950" spans="1:9">
      <c r="A9950" s="6">
        <v>9949</v>
      </c>
      <c r="B9950" s="47" t="str">
        <f t="shared" si="620"/>
        <v>000026DD</v>
      </c>
      <c r="C9950" s="47" t="str">
        <f>IFERROR(VLOOKUP(B9950,总表!A:B,2,0),"-")</f>
        <v>雨伞类</v>
      </c>
      <c r="D9950" s="6" t="str">
        <f t="shared" si="621"/>
        <v>雨伞类</v>
      </c>
      <c r="E9950" s="51" t="str">
        <f>IFERROR(VLOOKUP(B9950,总表!A:D,3,0),"-")</f>
        <v>樱桃雨伞</v>
      </c>
      <c r="F9950" s="51" t="str">
        <f t="shared" si="622"/>
        <v>樱桃雨伞</v>
      </c>
      <c r="H9950" s="6" t="str">
        <f>IF(IFERROR(VLOOKUP(B9950,总表!A:D,4,0),"露易")=0," ",IFERROR(VLOOKUP(B9950,总表!A:D,4,0),"-"))</f>
        <v> </v>
      </c>
      <c r="I9950" s="6" t="str">
        <f t="shared" si="623"/>
        <v> </v>
      </c>
    </row>
    <row r="9951" spans="1:9">
      <c r="A9951" s="6">
        <v>9950</v>
      </c>
      <c r="B9951" s="47" t="str">
        <f t="shared" si="620"/>
        <v>000026DE</v>
      </c>
      <c r="C9951" s="47" t="str">
        <f>IFERROR(VLOOKUP(B9951,总表!A:B,2,0),"-")</f>
        <v>雨伞类</v>
      </c>
      <c r="D9951" s="6" t="str">
        <f t="shared" si="621"/>
        <v>雨伞类</v>
      </c>
      <c r="E9951" s="6" t="str">
        <f>IFERROR(VLOOKUP(B9951,总表!A:D,3,0),"-")</f>
        <v>梨子雨伞</v>
      </c>
      <c r="F9951" s="6" t="str">
        <f t="shared" si="622"/>
        <v>梨子雨伞</v>
      </c>
      <c r="H9951" s="6" t="str">
        <f>IF(IFERROR(VLOOKUP(B9951,总表!A:D,4,0),"露易")=0," ",IFERROR(VLOOKUP(B9951,总表!A:D,4,0),"-"))</f>
        <v> </v>
      </c>
      <c r="I9951" s="6" t="str">
        <f t="shared" si="623"/>
        <v> </v>
      </c>
    </row>
    <row r="9952" spans="1:9">
      <c r="A9952" s="6">
        <v>9951</v>
      </c>
      <c r="B9952" s="47" t="str">
        <f t="shared" si="620"/>
        <v>000026DF</v>
      </c>
      <c r="C9952" s="47" t="str">
        <f>IFERROR(VLOOKUP(B9952,总表!A:B,2,0),"-")</f>
        <v>雨伞类</v>
      </c>
      <c r="D9952" s="6" t="str">
        <f t="shared" si="621"/>
        <v>雨伞类</v>
      </c>
      <c r="E9952" s="6" t="str">
        <f>IFERROR(VLOOKUP(B9952,总表!A:D,3,0),"-")</f>
        <v>嫩叶嘉顿格纹雨伞</v>
      </c>
      <c r="F9952" s="6" t="str">
        <f t="shared" si="622"/>
        <v>嫩叶嘉顿格纹雨伞</v>
      </c>
      <c r="H9952" s="6" t="str">
        <f>IF(IFERROR(VLOOKUP(B9952,总表!A:D,4,0),"露易")=0," ",IFERROR(VLOOKUP(B9952,总表!A:D,4,0),"-"))</f>
        <v> </v>
      </c>
      <c r="I9952" s="6" t="str">
        <f t="shared" si="623"/>
        <v> </v>
      </c>
    </row>
    <row r="9953" spans="1:9">
      <c r="A9953" s="6">
        <v>9952</v>
      </c>
      <c r="B9953" s="47" t="str">
        <f t="shared" si="620"/>
        <v>000026E0</v>
      </c>
      <c r="C9953" s="47" t="str">
        <f>IFERROR(VLOOKUP(B9953,总表!A:B,2,0),"-")</f>
        <v>雨伞类</v>
      </c>
      <c r="D9953" s="6" t="str">
        <f t="shared" si="621"/>
        <v>雨伞类</v>
      </c>
      <c r="E9953" s="6" t="str">
        <f>IFERROR(VLOOKUP(B9953,总表!A:D,3,0),"-")</f>
        <v>薄荷嘉顿格纹雨伞</v>
      </c>
      <c r="F9953" s="6" t="str">
        <f t="shared" si="622"/>
        <v>薄荷嘉顿格纹雨伞</v>
      </c>
      <c r="H9953" s="6" t="str">
        <f>IF(IFERROR(VLOOKUP(B9953,总表!A:D,4,0),"露易")=0," ",IFERROR(VLOOKUP(B9953,总表!A:D,4,0),"-"))</f>
        <v> </v>
      </c>
      <c r="I9953" s="6" t="str">
        <f t="shared" si="623"/>
        <v> </v>
      </c>
    </row>
    <row r="9954" spans="1:9">
      <c r="A9954" s="6">
        <v>9953</v>
      </c>
      <c r="B9954" s="47" t="str">
        <f t="shared" si="620"/>
        <v>000026E1</v>
      </c>
      <c r="C9954" s="47" t="str">
        <f>IFERROR(VLOOKUP(B9954,总表!A:B,2,0),"-")</f>
        <v>雨伞类</v>
      </c>
      <c r="D9954" s="6" t="str">
        <f t="shared" si="621"/>
        <v>雨伞类</v>
      </c>
      <c r="E9954" s="6" t="str">
        <f>IFERROR(VLOOKUP(B9954,总表!A:D,3,0),"-")</f>
        <v>莓果嘉顿格纹雨伞</v>
      </c>
      <c r="F9954" s="6" t="str">
        <f t="shared" si="622"/>
        <v>莓果嘉顿格纹雨伞</v>
      </c>
      <c r="H9954" s="6" t="str">
        <f>IF(IFERROR(VLOOKUP(B9954,总表!A:D,4,0),"露易")=0," ",IFERROR(VLOOKUP(B9954,总表!A:D,4,0),"-"))</f>
        <v> </v>
      </c>
      <c r="I9954" s="6" t="str">
        <f t="shared" si="623"/>
        <v> </v>
      </c>
    </row>
    <row r="9955" spans="1:9">
      <c r="A9955" s="6">
        <v>9954</v>
      </c>
      <c r="B9955" s="47" t="str">
        <f t="shared" si="620"/>
        <v>000026E2</v>
      </c>
      <c r="C9955" s="47" t="str">
        <f>IFERROR(VLOOKUP(B9955,总表!A:B,2,0),"-")</f>
        <v>雨伞类</v>
      </c>
      <c r="D9955" s="6" t="str">
        <f t="shared" si="621"/>
        <v>雨伞类</v>
      </c>
      <c r="E9955" s="51" t="str">
        <f>IFERROR(VLOOKUP(B9955,总表!A:D,3,0),"-")</f>
        <v>柠檬嘉顿格纹雨伞</v>
      </c>
      <c r="F9955" s="51" t="str">
        <f t="shared" si="622"/>
        <v>柠檬嘉顿格纹雨伞</v>
      </c>
      <c r="H9955" s="6" t="str">
        <f>IF(IFERROR(VLOOKUP(B9955,总表!A:D,4,0),"露易")=0," ",IFERROR(VLOOKUP(B9955,总表!A:D,4,0),"-"))</f>
        <v> </v>
      </c>
      <c r="I9955" s="6" t="str">
        <f t="shared" si="623"/>
        <v> </v>
      </c>
    </row>
    <row r="9956" spans="1:9">
      <c r="A9956" s="6">
        <v>9955</v>
      </c>
      <c r="B9956" s="47" t="str">
        <f t="shared" si="620"/>
        <v>000026E3</v>
      </c>
      <c r="C9956" s="47" t="str">
        <f>IFERROR(VLOOKUP(B9956,总表!A:B,2,0),"-")</f>
        <v>雨伞类</v>
      </c>
      <c r="D9956" s="6" t="str">
        <f t="shared" si="621"/>
        <v>雨伞类</v>
      </c>
      <c r="E9956" s="6" t="str">
        <f>IFERROR(VLOOKUP(B9956,总表!A:D,3,0),"-")</f>
        <v>黄色点点雨伞</v>
      </c>
      <c r="F9956" s="6" t="str">
        <f t="shared" si="622"/>
        <v>黄色点点雨伞</v>
      </c>
      <c r="H9956" s="6" t="str">
        <f>IF(IFERROR(VLOOKUP(B9956,总表!A:D,4,0),"露易")=0," ",IFERROR(VLOOKUP(B9956,总表!A:D,4,0),"-"))</f>
        <v> </v>
      </c>
      <c r="I9956" s="6" t="str">
        <f t="shared" si="623"/>
        <v> </v>
      </c>
    </row>
    <row r="9957" spans="1:9">
      <c r="A9957" s="6">
        <v>9956</v>
      </c>
      <c r="B9957" s="47" t="str">
        <f t="shared" si="620"/>
        <v>000026E4</v>
      </c>
      <c r="C9957" s="47" t="str">
        <f>IFERROR(VLOOKUP(B9957,总表!A:B,2,0),"-")</f>
        <v>雨伞类</v>
      </c>
      <c r="D9957" s="6" t="str">
        <f t="shared" si="621"/>
        <v>雨伞类</v>
      </c>
      <c r="E9957" s="51" t="str">
        <f>IFERROR(VLOOKUP(B9957,总表!A:D,3,0),"-")</f>
        <v>蓝色点点雨伞</v>
      </c>
      <c r="F9957" s="51" t="str">
        <f t="shared" si="622"/>
        <v>蓝色点点雨伞</v>
      </c>
      <c r="H9957" s="6" t="str">
        <f>IF(IFERROR(VLOOKUP(B9957,总表!A:D,4,0),"露易")=0," ",IFERROR(VLOOKUP(B9957,总表!A:D,4,0),"-"))</f>
        <v> </v>
      </c>
      <c r="I9957" s="6" t="str">
        <f t="shared" si="623"/>
        <v> </v>
      </c>
    </row>
    <row r="9958" spans="1:9">
      <c r="A9958" s="6">
        <v>9957</v>
      </c>
      <c r="B9958" s="47" t="str">
        <f t="shared" si="620"/>
        <v>000026E5</v>
      </c>
      <c r="C9958" s="47" t="str">
        <f>IFERROR(VLOOKUP(B9958,总表!A:B,2,0),"-")</f>
        <v>雨伞类</v>
      </c>
      <c r="D9958" s="6" t="str">
        <f t="shared" si="621"/>
        <v>雨伞类</v>
      </c>
      <c r="E9958" s="6" t="str">
        <f>IFERROR(VLOOKUP(B9958,总表!A:D,3,0),"-")</f>
        <v>沙滩伞</v>
      </c>
      <c r="F9958" s="6" t="str">
        <f t="shared" si="622"/>
        <v>沙滩伞</v>
      </c>
      <c r="H9958" s="6" t="str">
        <f>IF(IFERROR(VLOOKUP(B9958,总表!A:D,4,0),"露易")=0," ",IFERROR(VLOOKUP(B9958,总表!A:D,4,0),"-"))</f>
        <v> </v>
      </c>
      <c r="I9958" s="6" t="str">
        <f t="shared" si="623"/>
        <v> </v>
      </c>
    </row>
    <row r="9959" spans="1:9">
      <c r="A9959" s="6">
        <v>9958</v>
      </c>
      <c r="B9959" s="47" t="str">
        <f t="shared" si="620"/>
        <v>000026E6</v>
      </c>
      <c r="C9959" s="47" t="str">
        <f>IFERROR(VLOOKUP(B9959,总表!A:B,2,0),"-")</f>
        <v>雨伞类</v>
      </c>
      <c r="D9959" s="6" t="str">
        <f t="shared" si="621"/>
        <v>雨伞类</v>
      </c>
      <c r="E9959" s="51" t="str">
        <f>IFERROR(VLOOKUP(B9959,总表!A:D,3,0),"-")</f>
        <v>红色纯色雨伞</v>
      </c>
      <c r="F9959" s="51" t="str">
        <f t="shared" si="622"/>
        <v>红色纯色雨伞</v>
      </c>
      <c r="H9959" s="6" t="str">
        <f>IF(IFERROR(VLOOKUP(B9959,总表!A:D,4,0),"露易")=0," ",IFERROR(VLOOKUP(B9959,总表!A:D,4,0),"-"))</f>
        <v> </v>
      </c>
      <c r="I9959" s="6" t="str">
        <f t="shared" si="623"/>
        <v> </v>
      </c>
    </row>
    <row r="9960" spans="1:9">
      <c r="A9960" s="6">
        <v>9959</v>
      </c>
      <c r="B9960" s="47" t="str">
        <f t="shared" si="620"/>
        <v>000026E7</v>
      </c>
      <c r="C9960" s="47" t="str">
        <f>IFERROR(VLOOKUP(B9960,总表!A:B,2,0),"-")</f>
        <v>雨伞类</v>
      </c>
      <c r="D9960" s="6" t="str">
        <f t="shared" si="621"/>
        <v>雨伞类</v>
      </c>
      <c r="E9960" s="51" t="str">
        <f>IFERROR(VLOOKUP(B9960,总表!A:D,3,0),"-")</f>
        <v>蓝色纯色雨伞</v>
      </c>
      <c r="F9960" s="51" t="str">
        <f t="shared" si="622"/>
        <v>蓝色纯色雨伞</v>
      </c>
      <c r="H9960" s="6" t="str">
        <f>IF(IFERROR(VLOOKUP(B9960,总表!A:D,4,0),"露易")=0," ",IFERROR(VLOOKUP(B9960,总表!A:D,4,0),"-"))</f>
        <v> </v>
      </c>
      <c r="I9960" s="6" t="str">
        <f t="shared" si="623"/>
        <v> </v>
      </c>
    </row>
    <row r="9961" spans="1:9">
      <c r="A9961" s="6">
        <v>9960</v>
      </c>
      <c r="B9961" s="47" t="str">
        <f t="shared" si="620"/>
        <v>000026E8</v>
      </c>
      <c r="C9961" s="47" t="str">
        <f>IFERROR(VLOOKUP(B9961,总表!A:B,2,0),"-")</f>
        <v>雨伞类</v>
      </c>
      <c r="D9961" s="6" t="str">
        <f t="shared" si="621"/>
        <v>雨伞类</v>
      </c>
      <c r="E9961" s="51" t="str">
        <f>IFERROR(VLOOKUP(B9961,总表!A:D,3,0),"-")</f>
        <v>绿色纯色雨伞</v>
      </c>
      <c r="F9961" s="51" t="str">
        <f t="shared" si="622"/>
        <v>绿色纯色雨伞</v>
      </c>
      <c r="H9961" s="6" t="str">
        <f>IF(IFERROR(VLOOKUP(B9961,总表!A:D,4,0),"露易")=0," ",IFERROR(VLOOKUP(B9961,总表!A:D,4,0),"-"))</f>
        <v> </v>
      </c>
      <c r="I9961" s="6" t="str">
        <f t="shared" si="623"/>
        <v> </v>
      </c>
    </row>
    <row r="9962" spans="1:9">
      <c r="A9962" s="6">
        <v>9961</v>
      </c>
      <c r="B9962" s="47" t="str">
        <f t="shared" si="620"/>
        <v>000026E9</v>
      </c>
      <c r="C9962" s="47" t="str">
        <f>IFERROR(VLOOKUP(B9962,总表!A:B,2,0),"-")</f>
        <v>-</v>
      </c>
      <c r="D9962" s="6" t="str">
        <f t="shared" si="621"/>
        <v>-</v>
      </c>
      <c r="E9962" s="6" t="str">
        <f>IFERROR(VLOOKUP(B9962,总表!A:D,3,0),"-")</f>
        <v>-</v>
      </c>
      <c r="F9962" s="6" t="str">
        <f t="shared" si="622"/>
        <v>-</v>
      </c>
      <c r="H9962" s="6" t="str">
        <f>IF(IFERROR(VLOOKUP(B9962,总表!A:D,4,0),"露易")=0," ",IFERROR(VLOOKUP(B9962,总表!A:D,4,0),"-"))</f>
        <v>-</v>
      </c>
      <c r="I9962" s="6" t="str">
        <f t="shared" si="623"/>
        <v>-</v>
      </c>
    </row>
    <row r="9963" spans="1:9">
      <c r="A9963" s="6">
        <v>9962</v>
      </c>
      <c r="B9963" s="47" t="str">
        <f t="shared" si="620"/>
        <v>000026EA</v>
      </c>
      <c r="C9963" s="47" t="str">
        <f>IFERROR(VLOOKUP(B9963,总表!A:B,2,0),"-")</f>
        <v>-</v>
      </c>
      <c r="D9963" s="6" t="str">
        <f t="shared" si="621"/>
        <v>-</v>
      </c>
      <c r="E9963" s="6" t="str">
        <f>IFERROR(VLOOKUP(B9963,总表!A:D,3,0),"-")</f>
        <v>-</v>
      </c>
      <c r="F9963" s="6" t="str">
        <f t="shared" si="622"/>
        <v>-</v>
      </c>
      <c r="H9963" s="6" t="str">
        <f>IF(IFERROR(VLOOKUP(B9963,总表!A:D,4,0),"露易")=0," ",IFERROR(VLOOKUP(B9963,总表!A:D,4,0),"-"))</f>
        <v>-</v>
      </c>
      <c r="I9963" s="6" t="str">
        <f t="shared" si="623"/>
        <v>-</v>
      </c>
    </row>
    <row r="9964" spans="1:9">
      <c r="A9964" s="6">
        <v>9963</v>
      </c>
      <c r="B9964" s="47" t="str">
        <f t="shared" si="620"/>
        <v>000026EB</v>
      </c>
      <c r="C9964" s="47" t="str">
        <f>IFERROR(VLOOKUP(B9964,总表!A:B,2,0),"-")</f>
        <v>-</v>
      </c>
      <c r="D9964" s="6" t="str">
        <f t="shared" si="621"/>
        <v>-</v>
      </c>
      <c r="E9964" s="6" t="str">
        <f>IFERROR(VLOOKUP(B9964,总表!A:D,3,0),"-")</f>
        <v>-</v>
      </c>
      <c r="F9964" s="6" t="str">
        <f t="shared" si="622"/>
        <v>-</v>
      </c>
      <c r="H9964" s="6" t="str">
        <f>IF(IFERROR(VLOOKUP(B9964,总表!A:D,4,0),"露易")=0," ",IFERROR(VLOOKUP(B9964,总表!A:D,4,0),"-"))</f>
        <v>-</v>
      </c>
      <c r="I9964" s="6" t="str">
        <f t="shared" si="623"/>
        <v>-</v>
      </c>
    </row>
    <row r="9965" spans="1:9">
      <c r="A9965" s="6">
        <v>9964</v>
      </c>
      <c r="B9965" s="47" t="str">
        <f t="shared" si="620"/>
        <v>000026EC</v>
      </c>
      <c r="C9965" s="47" t="str">
        <f>IFERROR(VLOOKUP(B9965,总表!A:B,2,0),"-")</f>
        <v>其他类</v>
      </c>
      <c r="D9965" s="6" t="str">
        <f t="shared" si="621"/>
        <v>其他类</v>
      </c>
      <c r="E9965" s="51" t="str">
        <f>IFERROR(VLOOKUP(B9965,总表!A:D,3,0),"-")</f>
        <v>铃钱兑换券</v>
      </c>
      <c r="F9965" s="51" t="str">
        <f t="shared" si="622"/>
        <v>铃钱兑换券</v>
      </c>
      <c r="H9965" s="6" t="str">
        <f>IF(IFERROR(VLOOKUP(B9965,总表!A:D,4,0),"露易")=0," ",IFERROR(VLOOKUP(B9965,总表!A:D,4,0),"-"))</f>
        <v> </v>
      </c>
      <c r="I9965" s="6" t="str">
        <f t="shared" si="623"/>
        <v> </v>
      </c>
    </row>
    <row r="9966" spans="1:9">
      <c r="A9966" s="6">
        <v>9965</v>
      </c>
      <c r="B9966" s="47" t="str">
        <f t="shared" si="620"/>
        <v>000026ED</v>
      </c>
      <c r="C9966" s="47" t="str">
        <f>IFERROR(VLOOKUP(B9966,总表!A:B,2,0),"-")</f>
        <v>-</v>
      </c>
      <c r="D9966" s="6" t="str">
        <f t="shared" si="621"/>
        <v>-</v>
      </c>
      <c r="E9966" s="6" t="str">
        <f>IFERROR(VLOOKUP(B9966,总表!A:D,3,0),"-")</f>
        <v>-</v>
      </c>
      <c r="F9966" s="6" t="str">
        <f t="shared" si="622"/>
        <v>-</v>
      </c>
      <c r="H9966" s="6" t="str">
        <f>IF(IFERROR(VLOOKUP(B9966,总表!A:D,4,0),"露易")=0," ",IFERROR(VLOOKUP(B9966,总表!A:D,4,0),"-"))</f>
        <v>-</v>
      </c>
      <c r="I9966" s="6" t="str">
        <f t="shared" si="623"/>
        <v>-</v>
      </c>
    </row>
    <row r="9967" spans="1:9">
      <c r="A9967" s="6">
        <v>9966</v>
      </c>
      <c r="B9967" s="47" t="str">
        <f t="shared" si="620"/>
        <v>000026EE</v>
      </c>
      <c r="C9967" s="47" t="str">
        <f>IFERROR(VLOOKUP(B9967,总表!A:B,2,0),"-")</f>
        <v>袜子</v>
      </c>
      <c r="D9967" s="6" t="str">
        <f t="shared" si="621"/>
        <v>袜子</v>
      </c>
      <c r="E9967" s="6" t="str">
        <f>IFERROR(VLOOKUP(B9967,总表!A:D,3,0),"-")</f>
        <v>条纹袜</v>
      </c>
      <c r="F9967" s="6" t="str">
        <f t="shared" si="622"/>
        <v>条纹袜</v>
      </c>
      <c r="H9967" s="6" t="str">
        <f>IF(IFERROR(VLOOKUP(B9967,总表!A:D,4,0),"露易")=0," ",IFERROR(VLOOKUP(B9967,总表!A:D,4,0),"-"))</f>
        <v>橘色</v>
      </c>
      <c r="I9967" s="6" t="str">
        <f t="shared" si="623"/>
        <v>橘色</v>
      </c>
    </row>
    <row r="9968" spans="1:9">
      <c r="A9968" s="6">
        <v>9967</v>
      </c>
      <c r="B9968" s="47" t="str">
        <f t="shared" si="620"/>
        <v>000026EF</v>
      </c>
      <c r="C9968" s="47" t="str">
        <f>IFERROR(VLOOKUP(B9968,总表!A:B,2,0),"-")</f>
        <v>袜子</v>
      </c>
      <c r="D9968" s="6" t="str">
        <f t="shared" si="621"/>
        <v>袜子</v>
      </c>
      <c r="E9968" s="6" t="str">
        <f>IFERROR(VLOOKUP(B9968,总表!A:D,3,0),"-")</f>
        <v>条纹袜</v>
      </c>
      <c r="F9968" s="6" t="str">
        <f t="shared" si="622"/>
        <v>条纹袜</v>
      </c>
      <c r="H9968" s="51" t="str">
        <f>IF(IFERROR(VLOOKUP(B9968,总表!A:D,4,0),"露易")=0," ",IFERROR(VLOOKUP(B9968,总表!A:D,4,0),"-"))</f>
        <v>绿色</v>
      </c>
      <c r="I9968" s="51" t="str">
        <f t="shared" si="623"/>
        <v>绿色</v>
      </c>
    </row>
    <row r="9969" spans="1:9">
      <c r="A9969" s="6">
        <v>9968</v>
      </c>
      <c r="B9969" s="47" t="str">
        <f t="shared" si="620"/>
        <v>000026F0</v>
      </c>
      <c r="C9969" s="47" t="str">
        <f>IFERROR(VLOOKUP(B9969,总表!A:B,2,0),"-")</f>
        <v>袜子</v>
      </c>
      <c r="D9969" s="6" t="str">
        <f t="shared" si="621"/>
        <v>袜子</v>
      </c>
      <c r="E9969" s="6" t="str">
        <f>IFERROR(VLOOKUP(B9969,总表!A:D,3,0),"-")</f>
        <v>条纹袜</v>
      </c>
      <c r="F9969" s="6" t="str">
        <f t="shared" si="622"/>
        <v>条纹袜</v>
      </c>
      <c r="H9969" s="51" t="str">
        <f>IF(IFERROR(VLOOKUP(B9969,总表!A:D,4,0),"露易")=0," ",IFERROR(VLOOKUP(B9969,总表!A:D,4,0),"-"))</f>
        <v>红色</v>
      </c>
      <c r="I9969" s="51" t="str">
        <f t="shared" si="623"/>
        <v>红色</v>
      </c>
    </row>
    <row r="9970" spans="1:9">
      <c r="A9970" s="6">
        <v>9969</v>
      </c>
      <c r="B9970" s="47" t="str">
        <f t="shared" si="620"/>
        <v>000026F1</v>
      </c>
      <c r="C9970" s="47" t="str">
        <f>IFERROR(VLOOKUP(B9970,总表!A:B,2,0),"-")</f>
        <v>袜子</v>
      </c>
      <c r="D9970" s="6" t="str">
        <f t="shared" si="621"/>
        <v>袜子</v>
      </c>
      <c r="E9970" s="6" t="str">
        <f>IFERROR(VLOOKUP(B9970,总表!A:D,3,0),"-")</f>
        <v>条纹袜</v>
      </c>
      <c r="F9970" s="6" t="str">
        <f t="shared" si="622"/>
        <v>条纹袜</v>
      </c>
      <c r="H9970" s="6" t="str">
        <f>IF(IFERROR(VLOOKUP(B9970,总表!A:D,4,0),"露易")=0," ",IFERROR(VLOOKUP(B9970,总表!A:D,4,0),"-"))</f>
        <v>海军蓝</v>
      </c>
      <c r="I9970" s="6" t="str">
        <f t="shared" si="623"/>
        <v>海军蓝</v>
      </c>
    </row>
    <row r="9971" spans="1:9">
      <c r="A9971" s="6">
        <v>9970</v>
      </c>
      <c r="B9971" s="47" t="str">
        <f t="shared" si="620"/>
        <v>000026F2</v>
      </c>
      <c r="C9971" s="47" t="str">
        <f>IFERROR(VLOOKUP(B9971,总表!A:B,2,0),"-")</f>
        <v>袜子</v>
      </c>
      <c r="D9971" s="6" t="str">
        <f t="shared" si="621"/>
        <v>袜子</v>
      </c>
      <c r="E9971" s="6" t="str">
        <f>IFERROR(VLOOKUP(B9971,总表!A:D,3,0),"-")</f>
        <v>条纹袜</v>
      </c>
      <c r="F9971" s="6" t="str">
        <f t="shared" si="622"/>
        <v>条纹袜</v>
      </c>
      <c r="H9971" s="6" t="str">
        <f>IF(IFERROR(VLOOKUP(B9971,总表!A:D,4,0),"露易")=0," ",IFERROR(VLOOKUP(B9971,总表!A:D,4,0),"-"))</f>
        <v>酒红色</v>
      </c>
      <c r="I9971" s="6" t="str">
        <f t="shared" si="623"/>
        <v>酒红色</v>
      </c>
    </row>
    <row r="9972" spans="1:9">
      <c r="A9972" s="6">
        <v>9971</v>
      </c>
      <c r="B9972" s="47" t="str">
        <f t="shared" si="620"/>
        <v>000026F3</v>
      </c>
      <c r="C9972" s="47" t="str">
        <f>IFERROR(VLOOKUP(B9972,总表!A:B,2,0),"-")</f>
        <v>袜子</v>
      </c>
      <c r="D9972" s="6" t="str">
        <f t="shared" si="621"/>
        <v>袜子</v>
      </c>
      <c r="E9972" s="6" t="str">
        <f>IFERROR(VLOOKUP(B9972,总表!A:D,3,0),"-")</f>
        <v>条纹袜</v>
      </c>
      <c r="F9972" s="6" t="str">
        <f t="shared" si="622"/>
        <v>条纹袜</v>
      </c>
      <c r="H9972" s="6" t="str">
        <f>IF(IFERROR(VLOOKUP(B9972,总表!A:D,4,0),"露易")=0," ",IFERROR(VLOOKUP(B9972,总表!A:D,4,0),"-"))</f>
        <v>深绿色</v>
      </c>
      <c r="I9972" s="6" t="str">
        <f t="shared" si="623"/>
        <v>深绿色</v>
      </c>
    </row>
    <row r="9973" spans="1:9">
      <c r="A9973" s="6">
        <v>9972</v>
      </c>
      <c r="B9973" s="47" t="str">
        <f t="shared" si="620"/>
        <v>000026F4</v>
      </c>
      <c r="C9973" s="47" t="str">
        <f>IFERROR(VLOOKUP(B9973,总表!A:B,2,0),"-")</f>
        <v>袜子</v>
      </c>
      <c r="D9973" s="6" t="str">
        <f t="shared" si="621"/>
        <v>袜子</v>
      </c>
      <c r="E9973" s="6" t="str">
        <f>IFERROR(VLOOKUP(B9973,总表!A:D,3,0),"-")</f>
        <v>条纹袜</v>
      </c>
      <c r="F9973" s="6" t="str">
        <f t="shared" si="622"/>
        <v>条纹袜</v>
      </c>
      <c r="H9973" s="6" t="str">
        <f>IF(IFERROR(VLOOKUP(B9973,总表!A:D,4,0),"露易")=0," ",IFERROR(VLOOKUP(B9973,总表!A:D,4,0),"-"))</f>
        <v>紫色</v>
      </c>
      <c r="I9973" s="6" t="str">
        <f t="shared" si="623"/>
        <v>紫色</v>
      </c>
    </row>
    <row r="9974" spans="1:9">
      <c r="A9974" s="6">
        <v>9973</v>
      </c>
      <c r="B9974" s="47" t="str">
        <f t="shared" si="620"/>
        <v>000026F5</v>
      </c>
      <c r="C9974" s="47" t="str">
        <f>IFERROR(VLOOKUP(B9974,总表!A:B,2,0),"-")</f>
        <v>袜子</v>
      </c>
      <c r="D9974" s="6" t="str">
        <f t="shared" si="621"/>
        <v>袜子</v>
      </c>
      <c r="E9974" s="6" t="str">
        <f>IFERROR(VLOOKUP(B9974,总表!A:D,3,0),"-")</f>
        <v>足球袜</v>
      </c>
      <c r="F9974" s="6" t="str">
        <f t="shared" si="622"/>
        <v>足球袜</v>
      </c>
      <c r="H9974" s="51" t="str">
        <f>IF(IFERROR(VLOOKUP(B9974,总表!A:D,4,0),"露易")=0," ",IFERROR(VLOOKUP(B9974,总表!A:D,4,0),"-"))</f>
        <v>红色</v>
      </c>
      <c r="I9974" s="51" t="str">
        <f t="shared" si="623"/>
        <v>红色</v>
      </c>
    </row>
    <row r="9975" spans="1:9">
      <c r="A9975" s="6">
        <v>9974</v>
      </c>
      <c r="B9975" s="47" t="str">
        <f t="shared" si="620"/>
        <v>000026F6</v>
      </c>
      <c r="C9975" s="47" t="str">
        <f>IFERROR(VLOOKUP(B9975,总表!A:B,2,0),"-")</f>
        <v>袜子</v>
      </c>
      <c r="D9975" s="6" t="str">
        <f t="shared" si="621"/>
        <v>袜子</v>
      </c>
      <c r="E9975" s="6" t="str">
        <f>IFERROR(VLOOKUP(B9975,总表!A:D,3,0),"-")</f>
        <v>足球袜</v>
      </c>
      <c r="F9975" s="6" t="str">
        <f t="shared" si="622"/>
        <v>足球袜</v>
      </c>
      <c r="H9975" s="51" t="str">
        <f>IF(IFERROR(VLOOKUP(B9975,总表!A:D,4,0),"露易")=0," ",IFERROR(VLOOKUP(B9975,总表!A:D,4,0),"-"))</f>
        <v>绿色</v>
      </c>
      <c r="I9975" s="51" t="str">
        <f t="shared" si="623"/>
        <v>绿色</v>
      </c>
    </row>
    <row r="9976" spans="1:9">
      <c r="A9976" s="6">
        <v>9975</v>
      </c>
      <c r="B9976" s="47" t="str">
        <f t="shared" si="620"/>
        <v>000026F7</v>
      </c>
      <c r="C9976" s="47" t="str">
        <f>IFERROR(VLOOKUP(B9976,总表!A:B,2,0),"-")</f>
        <v>袜子</v>
      </c>
      <c r="D9976" s="6" t="str">
        <f t="shared" si="621"/>
        <v>袜子</v>
      </c>
      <c r="E9976" s="6" t="str">
        <f>IFERROR(VLOOKUP(B9976,总表!A:D,3,0),"-")</f>
        <v>足球袜</v>
      </c>
      <c r="F9976" s="6" t="str">
        <f t="shared" si="622"/>
        <v>足球袜</v>
      </c>
      <c r="H9976" s="6" t="str">
        <f>IF(IFERROR(VLOOKUP(B9976,总表!A:D,4,0),"露易")=0," ",IFERROR(VLOOKUP(B9976,总表!A:D,4,0),"-"))</f>
        <v>浅蓝色</v>
      </c>
      <c r="I9976" s="6" t="str">
        <f t="shared" si="623"/>
        <v>浅蓝色</v>
      </c>
    </row>
    <row r="9977" spans="1:9">
      <c r="A9977" s="6">
        <v>9976</v>
      </c>
      <c r="B9977" s="47" t="str">
        <f t="shared" si="620"/>
        <v>000026F8</v>
      </c>
      <c r="C9977" s="47" t="str">
        <f>IFERROR(VLOOKUP(B9977,总表!A:B,2,0),"-")</f>
        <v>袜子</v>
      </c>
      <c r="D9977" s="6" t="str">
        <f t="shared" si="621"/>
        <v>袜子</v>
      </c>
      <c r="E9977" s="6" t="str">
        <f>IFERROR(VLOOKUP(B9977,总表!A:D,3,0),"-")</f>
        <v>足球袜</v>
      </c>
      <c r="F9977" s="6" t="str">
        <f t="shared" si="622"/>
        <v>足球袜</v>
      </c>
      <c r="H9977" s="6" t="str">
        <f>IF(IFERROR(VLOOKUP(B9977,总表!A:D,4,0),"露易")=0," ",IFERROR(VLOOKUP(B9977,总表!A:D,4,0),"-"))</f>
        <v>黑色</v>
      </c>
      <c r="I9977" s="6" t="str">
        <f t="shared" si="623"/>
        <v>黑色</v>
      </c>
    </row>
    <row r="9978" spans="1:9">
      <c r="A9978" s="6">
        <v>9977</v>
      </c>
      <c r="B9978" s="47" t="str">
        <f t="shared" si="620"/>
        <v>000026F9</v>
      </c>
      <c r="C9978" s="47" t="str">
        <f>IFERROR(VLOOKUP(B9978,总表!A:B,2,0),"-")</f>
        <v>袜子</v>
      </c>
      <c r="D9978" s="6" t="str">
        <f t="shared" si="621"/>
        <v>袜子</v>
      </c>
      <c r="E9978" s="6" t="str">
        <f>IFERROR(VLOOKUP(B9978,总表!A:D,3,0),"-")</f>
        <v>足球袜</v>
      </c>
      <c r="F9978" s="6" t="str">
        <f t="shared" si="622"/>
        <v>足球袜</v>
      </c>
      <c r="H9978" s="6" t="str">
        <f>IF(IFERROR(VLOOKUP(B9978,总表!A:D,4,0),"露易")=0," ",IFERROR(VLOOKUP(B9978,总表!A:D,4,0),"-"))</f>
        <v>橘色</v>
      </c>
      <c r="I9978" s="6" t="str">
        <f t="shared" si="623"/>
        <v>橘色</v>
      </c>
    </row>
    <row r="9979" spans="1:9">
      <c r="A9979" s="6">
        <v>9978</v>
      </c>
      <c r="B9979" s="47" t="str">
        <f t="shared" si="620"/>
        <v>000026FA</v>
      </c>
      <c r="C9979" s="47" t="str">
        <f>IFERROR(VLOOKUP(B9979,总表!A:B,2,0),"-")</f>
        <v>袜子</v>
      </c>
      <c r="D9979" s="6" t="str">
        <f t="shared" si="621"/>
        <v>袜子</v>
      </c>
      <c r="E9979" s="6" t="str">
        <f>IFERROR(VLOOKUP(B9979,总表!A:D,3,0),"-")</f>
        <v>足球袜</v>
      </c>
      <c r="F9979" s="6" t="str">
        <f t="shared" si="622"/>
        <v>足球袜</v>
      </c>
      <c r="H9979" s="6" t="str">
        <f>IF(IFERROR(VLOOKUP(B9979,总表!A:D,4,0),"露易")=0," ",IFERROR(VLOOKUP(B9979,总表!A:D,4,0),"-"))</f>
        <v>白色</v>
      </c>
      <c r="I9979" s="6" t="str">
        <f t="shared" si="623"/>
        <v>白色</v>
      </c>
    </row>
    <row r="9980" spans="1:9">
      <c r="A9980" s="6">
        <v>9979</v>
      </c>
      <c r="B9980" s="47" t="str">
        <f t="shared" si="620"/>
        <v>000026FB</v>
      </c>
      <c r="C9980" s="47" t="str">
        <f>IFERROR(VLOOKUP(B9980,总表!A:B,2,0),"-")</f>
        <v>袜子</v>
      </c>
      <c r="D9980" s="6" t="str">
        <f t="shared" si="621"/>
        <v>袜子</v>
      </c>
      <c r="E9980" s="6" t="str">
        <f>IFERROR(VLOOKUP(B9980,总表!A:D,3,0),"-")</f>
        <v>毛绒袜</v>
      </c>
      <c r="F9980" s="6" t="str">
        <f t="shared" si="622"/>
        <v>毛绒袜</v>
      </c>
      <c r="H9980" s="6" t="str">
        <f>IF(IFERROR(VLOOKUP(B9980,总表!A:D,4,0),"露易")=0," ",IFERROR(VLOOKUP(B9980,总表!A:D,4,0),"-"))</f>
        <v>紫色</v>
      </c>
      <c r="I9980" s="6" t="str">
        <f t="shared" si="623"/>
        <v>紫色</v>
      </c>
    </row>
    <row r="9981" spans="1:9">
      <c r="A9981" s="6">
        <v>9980</v>
      </c>
      <c r="B9981" s="47" t="str">
        <f t="shared" si="620"/>
        <v>000026FC</v>
      </c>
      <c r="C9981" s="47" t="str">
        <f>IFERROR(VLOOKUP(B9981,总表!A:B,2,0),"-")</f>
        <v>袜子</v>
      </c>
      <c r="D9981" s="6" t="str">
        <f t="shared" si="621"/>
        <v>袜子</v>
      </c>
      <c r="E9981" s="6" t="str">
        <f>IFERROR(VLOOKUP(B9981,总表!A:D,3,0),"-")</f>
        <v>毛绒袜</v>
      </c>
      <c r="F9981" s="6" t="str">
        <f t="shared" si="622"/>
        <v>毛绒袜</v>
      </c>
      <c r="H9981" s="51" t="str">
        <f>IF(IFERROR(VLOOKUP(B9981,总表!A:D,4,0),"露易")=0," ",IFERROR(VLOOKUP(B9981,总表!A:D,4,0),"-"))</f>
        <v>蓝色</v>
      </c>
      <c r="I9981" s="51" t="str">
        <f t="shared" si="623"/>
        <v>蓝色</v>
      </c>
    </row>
    <row r="9982" spans="1:9">
      <c r="A9982" s="6">
        <v>9981</v>
      </c>
      <c r="B9982" s="47" t="str">
        <f t="shared" si="620"/>
        <v>000026FD</v>
      </c>
      <c r="C9982" s="47" t="str">
        <f>IFERROR(VLOOKUP(B9982,总表!A:B,2,0),"-")</f>
        <v>袜子</v>
      </c>
      <c r="D9982" s="6" t="str">
        <f t="shared" si="621"/>
        <v>袜子</v>
      </c>
      <c r="E9982" s="6" t="str">
        <f>IFERROR(VLOOKUP(B9982,总表!A:D,3,0),"-")</f>
        <v>毛绒袜</v>
      </c>
      <c r="F9982" s="6" t="str">
        <f t="shared" si="622"/>
        <v>毛绒袜</v>
      </c>
      <c r="H9982" s="51" t="str">
        <f>IF(IFERROR(VLOOKUP(B9982,总表!A:D,4,0),"露易")=0," ",IFERROR(VLOOKUP(B9982,总表!A:D,4,0),"-"))</f>
        <v>绿色</v>
      </c>
      <c r="I9982" s="51" t="str">
        <f t="shared" si="623"/>
        <v>绿色</v>
      </c>
    </row>
    <row r="9983" spans="1:9">
      <c r="A9983" s="6">
        <v>9982</v>
      </c>
      <c r="B9983" s="47" t="str">
        <f t="shared" si="620"/>
        <v>000026FE</v>
      </c>
      <c r="C9983" s="47" t="str">
        <f>IFERROR(VLOOKUP(B9983,总表!A:B,2,0),"-")</f>
        <v>袜子</v>
      </c>
      <c r="D9983" s="6" t="str">
        <f t="shared" si="621"/>
        <v>袜子</v>
      </c>
      <c r="E9983" s="6" t="str">
        <f>IFERROR(VLOOKUP(B9983,总表!A:D,3,0),"-")</f>
        <v>毛绒袜</v>
      </c>
      <c r="F9983" s="6" t="str">
        <f t="shared" si="622"/>
        <v>毛绒袜</v>
      </c>
      <c r="H9983" s="6" t="str">
        <f>IF(IFERROR(VLOOKUP(B9983,总表!A:D,4,0),"露易")=0," ",IFERROR(VLOOKUP(B9983,总表!A:D,4,0),"-"))</f>
        <v>米色</v>
      </c>
      <c r="I9983" s="6" t="str">
        <f t="shared" si="623"/>
        <v>米色</v>
      </c>
    </row>
    <row r="9984" spans="1:9">
      <c r="A9984" s="6">
        <v>9983</v>
      </c>
      <c r="B9984" s="47" t="str">
        <f t="shared" si="620"/>
        <v>000026FF</v>
      </c>
      <c r="C9984" s="47" t="str">
        <f>IFERROR(VLOOKUP(B9984,总表!A:B,2,0),"-")</f>
        <v>袜子</v>
      </c>
      <c r="D9984" s="6" t="str">
        <f t="shared" si="621"/>
        <v>袜子</v>
      </c>
      <c r="E9984" s="6" t="str">
        <f>IFERROR(VLOOKUP(B9984,总表!A:D,3,0),"-")</f>
        <v>毛绒袜</v>
      </c>
      <c r="F9984" s="6" t="str">
        <f t="shared" si="622"/>
        <v>毛绒袜</v>
      </c>
      <c r="H9984" s="51" t="str">
        <f>IF(IFERROR(VLOOKUP(B9984,总表!A:D,4,0),"露易")=0," ",IFERROR(VLOOKUP(B9984,总表!A:D,4,0),"-"))</f>
        <v>红色</v>
      </c>
      <c r="I9984" s="51" t="str">
        <f t="shared" si="623"/>
        <v>红色</v>
      </c>
    </row>
    <row r="9985" spans="1:9">
      <c r="A9985" s="6">
        <v>9984</v>
      </c>
      <c r="B9985" s="47" t="str">
        <f t="shared" si="620"/>
        <v>00002700</v>
      </c>
      <c r="C9985" s="47" t="str">
        <f>IFERROR(VLOOKUP(B9985,总表!A:B,2,0),"-")</f>
        <v>袜子</v>
      </c>
      <c r="D9985" s="6" t="str">
        <f t="shared" si="621"/>
        <v>袜子</v>
      </c>
      <c r="E9985" s="6" t="str">
        <f>IFERROR(VLOOKUP(B9985,总表!A:D,3,0),"-")</f>
        <v>毛绒袜</v>
      </c>
      <c r="F9985" s="6" t="str">
        <f t="shared" si="622"/>
        <v>毛绒袜</v>
      </c>
      <c r="H9985" s="6" t="str">
        <f>IF(IFERROR(VLOOKUP(B9985,总表!A:D,4,0),"露易")=0," ",IFERROR(VLOOKUP(B9985,总表!A:D,4,0),"-"))</f>
        <v>灰色</v>
      </c>
      <c r="I9985" s="6" t="str">
        <f t="shared" si="623"/>
        <v>灰色</v>
      </c>
    </row>
    <row r="9986" spans="1:9">
      <c r="A9986" s="6">
        <v>9985</v>
      </c>
      <c r="B9986" s="47" t="str">
        <f t="shared" ref="B9986:B10049" si="624">DEC2HEX(ROW(A9985),8)</f>
        <v>00002701</v>
      </c>
      <c r="C9986" s="47" t="str">
        <f>IFERROR(VLOOKUP(B9986,总表!A:B,2,0),"-")</f>
        <v>袜子</v>
      </c>
      <c r="D9986" s="6" t="str">
        <f t="shared" ref="D9986:D10049" si="625">C9986</f>
        <v>袜子</v>
      </c>
      <c r="E9986" s="6" t="str">
        <f>IFERROR(VLOOKUP(B9986,总表!A:D,3,0),"-")</f>
        <v>儿童袜</v>
      </c>
      <c r="F9986" s="6" t="str">
        <f t="shared" ref="F9986:F10049" si="626">E9986</f>
        <v>儿童袜</v>
      </c>
      <c r="H9986" s="51" t="str">
        <f>IF(IFERROR(VLOOKUP(B9986,总表!A:D,4,0),"露易")=0," ",IFERROR(VLOOKUP(B9986,总表!A:D,4,0),"-"))</f>
        <v>蓝色×橘色</v>
      </c>
      <c r="I9986" s="51" t="str">
        <f t="shared" ref="I9986:I10049" si="627">H9986</f>
        <v>蓝色×橘色</v>
      </c>
    </row>
    <row r="9987" spans="1:9">
      <c r="A9987" s="6">
        <v>9986</v>
      </c>
      <c r="B9987" s="47" t="str">
        <f t="shared" si="624"/>
        <v>00002702</v>
      </c>
      <c r="C9987" s="47" t="str">
        <f>IFERROR(VLOOKUP(B9987,总表!A:B,2,0),"-")</f>
        <v>袜子</v>
      </c>
      <c r="D9987" s="6" t="str">
        <f t="shared" si="625"/>
        <v>袜子</v>
      </c>
      <c r="E9987" s="6" t="str">
        <f>IFERROR(VLOOKUP(B9987,总表!A:D,3,0),"-")</f>
        <v>儿童袜</v>
      </c>
      <c r="F9987" s="6" t="str">
        <f t="shared" si="626"/>
        <v>儿童袜</v>
      </c>
      <c r="H9987" s="6" t="str">
        <f>IF(IFERROR(VLOOKUP(B9987,总表!A:D,4,0),"露易")=0," ",IFERROR(VLOOKUP(B9987,总表!A:D,4,0),"-"))</f>
        <v>莱姆绿×粉红色</v>
      </c>
      <c r="I9987" s="6" t="str">
        <f t="shared" si="627"/>
        <v>莱姆绿×粉红色</v>
      </c>
    </row>
    <row r="9988" spans="1:9">
      <c r="A9988" s="6">
        <v>9987</v>
      </c>
      <c r="B9988" s="47" t="str">
        <f t="shared" si="624"/>
        <v>00002703</v>
      </c>
      <c r="C9988" s="47" t="str">
        <f>IFERROR(VLOOKUP(B9988,总表!A:B,2,0),"-")</f>
        <v>袜子</v>
      </c>
      <c r="D9988" s="6" t="str">
        <f t="shared" si="625"/>
        <v>袜子</v>
      </c>
      <c r="E9988" s="6" t="str">
        <f>IFERROR(VLOOKUP(B9988,总表!A:D,3,0),"-")</f>
        <v>儿童袜</v>
      </c>
      <c r="F9988" s="6" t="str">
        <f t="shared" si="626"/>
        <v>儿童袜</v>
      </c>
      <c r="H9988" s="6" t="str">
        <f>IF(IFERROR(VLOOKUP(B9988,总表!A:D,4,0),"露易")=0," ",IFERROR(VLOOKUP(B9988,总表!A:D,4,0),"-"))</f>
        <v>黄色×紫色</v>
      </c>
      <c r="I9988" s="6" t="str">
        <f t="shared" si="627"/>
        <v>黄色×紫色</v>
      </c>
    </row>
    <row r="9989" spans="1:9">
      <c r="A9989" s="6">
        <v>9988</v>
      </c>
      <c r="B9989" s="47" t="str">
        <f t="shared" si="624"/>
        <v>00002704</v>
      </c>
      <c r="C9989" s="47" t="str">
        <f>IFERROR(VLOOKUP(B9989,总表!A:B,2,0),"-")</f>
        <v>袜子</v>
      </c>
      <c r="D9989" s="6" t="str">
        <f t="shared" si="625"/>
        <v>袜子</v>
      </c>
      <c r="E9989" s="6" t="str">
        <f>IFERROR(VLOOKUP(B9989,总表!A:D,3,0),"-")</f>
        <v>儿童袜</v>
      </c>
      <c r="F9989" s="6" t="str">
        <f t="shared" si="626"/>
        <v>儿童袜</v>
      </c>
      <c r="H9989" s="6" t="str">
        <f>IF(IFERROR(VLOOKUP(B9989,总表!A:D,4,0),"露易")=0," ",IFERROR(VLOOKUP(B9989,总表!A:D,4,0),"-"))</f>
        <v>浅蓝色×红色</v>
      </c>
      <c r="I9989" s="6" t="str">
        <f t="shared" si="627"/>
        <v>浅蓝色×红色</v>
      </c>
    </row>
    <row r="9990" spans="1:9">
      <c r="A9990" s="6">
        <v>9989</v>
      </c>
      <c r="B9990" s="47" t="str">
        <f t="shared" si="624"/>
        <v>00002705</v>
      </c>
      <c r="C9990" s="47" t="str">
        <f>IFERROR(VLOOKUP(B9990,总表!A:B,2,0),"-")</f>
        <v>袜子</v>
      </c>
      <c r="D9990" s="6" t="str">
        <f t="shared" si="625"/>
        <v>袜子</v>
      </c>
      <c r="E9990" s="6" t="str">
        <f>IFERROR(VLOOKUP(B9990,总表!A:D,3,0),"-")</f>
        <v>儿童袜</v>
      </c>
      <c r="F9990" s="6" t="str">
        <f t="shared" si="626"/>
        <v>儿童袜</v>
      </c>
      <c r="H9990" s="6" t="str">
        <f>IF(IFERROR(VLOOKUP(B9990,总表!A:D,4,0),"露易")=0," ",IFERROR(VLOOKUP(B9990,总表!A:D,4,0),"-"))</f>
        <v>紫色×绿色</v>
      </c>
      <c r="I9990" s="6" t="str">
        <f t="shared" si="627"/>
        <v>紫色×绿色</v>
      </c>
    </row>
    <row r="9991" spans="1:9">
      <c r="A9991" s="6">
        <v>9990</v>
      </c>
      <c r="B9991" s="47" t="str">
        <f t="shared" si="624"/>
        <v>00002706</v>
      </c>
      <c r="C9991" s="47" t="str">
        <f>IFERROR(VLOOKUP(B9991,总表!A:B,2,0),"-")</f>
        <v>袜子</v>
      </c>
      <c r="D9991" s="6" t="str">
        <f t="shared" si="625"/>
        <v>袜子</v>
      </c>
      <c r="E9991" s="6" t="str">
        <f>IFERROR(VLOOKUP(B9991,总表!A:D,3,0),"-")</f>
        <v>儿童袜</v>
      </c>
      <c r="F9991" s="6" t="str">
        <f t="shared" si="626"/>
        <v>儿童袜</v>
      </c>
      <c r="H9991" s="6" t="str">
        <f>IF(IFERROR(VLOOKUP(B9991,总表!A:D,4,0),"露易")=0," ",IFERROR(VLOOKUP(B9991,总表!A:D,4,0),"-"))</f>
        <v>粉红色×黄色</v>
      </c>
      <c r="I9991" s="6" t="str">
        <f t="shared" si="627"/>
        <v>粉红色×黄色</v>
      </c>
    </row>
    <row r="9992" spans="1:9">
      <c r="A9992" s="6">
        <v>9991</v>
      </c>
      <c r="B9992" s="47" t="str">
        <f t="shared" si="624"/>
        <v>00002707</v>
      </c>
      <c r="C9992" s="47" t="str">
        <f>IFERROR(VLOOKUP(B9992,总表!A:B,2,0),"-")</f>
        <v>袜子</v>
      </c>
      <c r="D9992" s="6" t="str">
        <f t="shared" si="625"/>
        <v>袜子</v>
      </c>
      <c r="E9992" s="6" t="str">
        <f>IFERROR(VLOOKUP(B9992,总表!A:D,3,0),"-")</f>
        <v>儿童袜</v>
      </c>
      <c r="F9992" s="6" t="str">
        <f t="shared" si="626"/>
        <v>儿童袜</v>
      </c>
      <c r="H9992" s="6" t="str">
        <f>IF(IFERROR(VLOOKUP(B9992,总表!A:D,4,0),"露易")=0," ",IFERROR(VLOOKUP(B9992,总表!A:D,4,0),"-"))</f>
        <v>黑色×灰色</v>
      </c>
      <c r="I9992" s="6" t="str">
        <f t="shared" si="627"/>
        <v>黑色×灰色</v>
      </c>
    </row>
    <row r="9993" spans="1:9">
      <c r="A9993" s="6">
        <v>9992</v>
      </c>
      <c r="B9993" s="47" t="str">
        <f t="shared" si="624"/>
        <v>00002708</v>
      </c>
      <c r="C9993" s="47" t="str">
        <f>IFERROR(VLOOKUP(B9993,总表!A:B,2,0),"-")</f>
        <v>袜子</v>
      </c>
      <c r="D9993" s="6" t="str">
        <f t="shared" si="625"/>
        <v>袜子</v>
      </c>
      <c r="E9993" s="6" t="str">
        <f>IFERROR(VLOOKUP(B9993,总表!A:D,3,0),"-")</f>
        <v>卡通图案袜</v>
      </c>
      <c r="F9993" s="6" t="str">
        <f t="shared" si="626"/>
        <v>卡通图案袜</v>
      </c>
      <c r="H9993" s="51" t="str">
        <f>IF(IFERROR(VLOOKUP(B9993,总表!A:D,4,0),"露易")=0," ",IFERROR(VLOOKUP(B9993,总表!A:D,4,0),"-"))</f>
        <v>蓝色</v>
      </c>
      <c r="I9993" s="51" t="str">
        <f t="shared" si="627"/>
        <v>蓝色</v>
      </c>
    </row>
    <row r="9994" spans="1:9">
      <c r="A9994" s="6">
        <v>9993</v>
      </c>
      <c r="B9994" s="47" t="str">
        <f t="shared" si="624"/>
        <v>00002709</v>
      </c>
      <c r="C9994" s="47" t="str">
        <f>IFERROR(VLOOKUP(B9994,总表!A:B,2,0),"-")</f>
        <v>袜子</v>
      </c>
      <c r="D9994" s="6" t="str">
        <f t="shared" si="625"/>
        <v>袜子</v>
      </c>
      <c r="E9994" s="6" t="str">
        <f>IFERROR(VLOOKUP(B9994,总表!A:D,3,0),"-")</f>
        <v>卡通图案袜</v>
      </c>
      <c r="F9994" s="6" t="str">
        <f t="shared" si="626"/>
        <v>卡通图案袜</v>
      </c>
      <c r="H9994" s="51" t="str">
        <f>IF(IFERROR(VLOOKUP(B9994,总表!A:D,4,0),"露易")=0," ",IFERROR(VLOOKUP(B9994,总表!A:D,4,0),"-"))</f>
        <v>红色</v>
      </c>
      <c r="I9994" s="51" t="str">
        <f t="shared" si="627"/>
        <v>红色</v>
      </c>
    </row>
    <row r="9995" spans="1:9">
      <c r="A9995" s="6">
        <v>9994</v>
      </c>
      <c r="B9995" s="47" t="str">
        <f t="shared" si="624"/>
        <v>0000270A</v>
      </c>
      <c r="C9995" s="47" t="str">
        <f>IFERROR(VLOOKUP(B9995,总表!A:B,2,0),"-")</f>
        <v>袜子</v>
      </c>
      <c r="D9995" s="6" t="str">
        <f t="shared" si="625"/>
        <v>袜子</v>
      </c>
      <c r="E9995" s="6" t="str">
        <f>IFERROR(VLOOKUP(B9995,总表!A:D,3,0),"-")</f>
        <v>卡通图案袜</v>
      </c>
      <c r="F9995" s="6" t="str">
        <f t="shared" si="626"/>
        <v>卡通图案袜</v>
      </c>
      <c r="H9995" s="51" t="str">
        <f>IF(IFERROR(VLOOKUP(B9995,总表!A:D,4,0),"露易")=0," ",IFERROR(VLOOKUP(B9995,总表!A:D,4,0),"-"))</f>
        <v>绿色</v>
      </c>
      <c r="I9995" s="51" t="str">
        <f t="shared" si="627"/>
        <v>绿色</v>
      </c>
    </row>
    <row r="9996" spans="1:9">
      <c r="A9996" s="6">
        <v>9995</v>
      </c>
      <c r="B9996" s="47" t="str">
        <f t="shared" si="624"/>
        <v>0000270B</v>
      </c>
      <c r="C9996" s="47" t="str">
        <f>IFERROR(VLOOKUP(B9996,总表!A:B,2,0),"-")</f>
        <v>袜子</v>
      </c>
      <c r="D9996" s="6" t="str">
        <f t="shared" si="625"/>
        <v>袜子</v>
      </c>
      <c r="E9996" s="6" t="str">
        <f>IFERROR(VLOOKUP(B9996,总表!A:D,3,0),"-")</f>
        <v>卡通图案袜</v>
      </c>
      <c r="F9996" s="6" t="str">
        <f t="shared" si="626"/>
        <v>卡通图案袜</v>
      </c>
      <c r="H9996" s="6" t="str">
        <f>IF(IFERROR(VLOOKUP(B9996,总表!A:D,4,0),"露易")=0," ",IFERROR(VLOOKUP(B9996,总表!A:D,4,0),"-"))</f>
        <v>黑色</v>
      </c>
      <c r="I9996" s="6" t="str">
        <f t="shared" si="627"/>
        <v>黑色</v>
      </c>
    </row>
    <row r="9997" spans="1:9">
      <c r="A9997" s="6">
        <v>9996</v>
      </c>
      <c r="B9997" s="47" t="str">
        <f t="shared" si="624"/>
        <v>0000270C</v>
      </c>
      <c r="C9997" s="47" t="str">
        <f>IFERROR(VLOOKUP(B9997,总表!A:B,2,0),"-")</f>
        <v>袜子</v>
      </c>
      <c r="D9997" s="6" t="str">
        <f t="shared" si="625"/>
        <v>袜子</v>
      </c>
      <c r="E9997" s="6" t="str">
        <f>IFERROR(VLOOKUP(B9997,总表!A:D,3,0),"-")</f>
        <v>粗横纹袜</v>
      </c>
      <c r="F9997" s="6" t="str">
        <f t="shared" si="626"/>
        <v>粗横纹袜</v>
      </c>
      <c r="H9997" s="51" t="str">
        <f>IF(IFERROR(VLOOKUP(B9997,总表!A:D,4,0),"露易")=0," ",IFERROR(VLOOKUP(B9997,总表!A:D,4,0),"-"))</f>
        <v>绿色</v>
      </c>
      <c r="I9997" s="51" t="str">
        <f t="shared" si="627"/>
        <v>绿色</v>
      </c>
    </row>
    <row r="9998" spans="1:9">
      <c r="A9998" s="6">
        <v>9997</v>
      </c>
      <c r="B9998" s="47" t="str">
        <f t="shared" si="624"/>
        <v>0000270D</v>
      </c>
      <c r="C9998" s="47" t="str">
        <f>IFERROR(VLOOKUP(B9998,总表!A:B,2,0),"-")</f>
        <v>袜子</v>
      </c>
      <c r="D9998" s="6" t="str">
        <f t="shared" si="625"/>
        <v>袜子</v>
      </c>
      <c r="E9998" s="6" t="str">
        <f>IFERROR(VLOOKUP(B9998,总表!A:D,3,0),"-")</f>
        <v>粗横纹袜</v>
      </c>
      <c r="F9998" s="6" t="str">
        <f t="shared" si="626"/>
        <v>粗横纹袜</v>
      </c>
      <c r="H9998" s="6" t="str">
        <f>IF(IFERROR(VLOOKUP(B9998,总表!A:D,4,0),"露易")=0," ",IFERROR(VLOOKUP(B9998,总表!A:D,4,0),"-"))</f>
        <v>黄色</v>
      </c>
      <c r="I9998" s="6" t="str">
        <f t="shared" si="627"/>
        <v>黄色</v>
      </c>
    </row>
    <row r="9999" spans="1:9">
      <c r="A9999" s="6">
        <v>9998</v>
      </c>
      <c r="B9999" s="47" t="str">
        <f t="shared" si="624"/>
        <v>0000270E</v>
      </c>
      <c r="C9999" s="47" t="str">
        <f>IFERROR(VLOOKUP(B9999,总表!A:B,2,0),"-")</f>
        <v>袜子</v>
      </c>
      <c r="D9999" s="6" t="str">
        <f t="shared" si="625"/>
        <v>袜子</v>
      </c>
      <c r="E9999" s="6" t="str">
        <f>IFERROR(VLOOKUP(B9999,总表!A:D,3,0),"-")</f>
        <v>粗横纹袜</v>
      </c>
      <c r="F9999" s="6" t="str">
        <f t="shared" si="626"/>
        <v>粗横纹袜</v>
      </c>
      <c r="H9999" s="6" t="str">
        <f>IF(IFERROR(VLOOKUP(B9999,总表!A:D,4,0),"露易")=0," ",IFERROR(VLOOKUP(B9999,总表!A:D,4,0),"-"))</f>
        <v>橘色</v>
      </c>
      <c r="I9999" s="6" t="str">
        <f t="shared" si="627"/>
        <v>橘色</v>
      </c>
    </row>
    <row r="10000" spans="1:9">
      <c r="A10000" s="6">
        <v>9999</v>
      </c>
      <c r="B10000" s="47" t="str">
        <f t="shared" si="624"/>
        <v>0000270F</v>
      </c>
      <c r="C10000" s="47" t="str">
        <f>IFERROR(VLOOKUP(B10000,总表!A:B,2,0),"-")</f>
        <v>袜子</v>
      </c>
      <c r="D10000" s="6" t="str">
        <f t="shared" si="625"/>
        <v>袜子</v>
      </c>
      <c r="E10000" s="6" t="str">
        <f>IFERROR(VLOOKUP(B10000,总表!A:D,3,0),"-")</f>
        <v>粗横纹袜</v>
      </c>
      <c r="F10000" s="6" t="str">
        <f t="shared" si="626"/>
        <v>粗横纹袜</v>
      </c>
      <c r="H10000" s="51" t="str">
        <f>IF(IFERROR(VLOOKUP(B10000,总表!A:D,4,0),"露易")=0," ",IFERROR(VLOOKUP(B10000,总表!A:D,4,0),"-"))</f>
        <v>红色</v>
      </c>
      <c r="I10000" s="51" t="str">
        <f t="shared" si="627"/>
        <v>红色</v>
      </c>
    </row>
    <row r="10001" spans="1:9">
      <c r="A10001" s="6">
        <v>10000</v>
      </c>
      <c r="B10001" s="47" t="str">
        <f t="shared" si="624"/>
        <v>00002710</v>
      </c>
      <c r="C10001" s="47" t="str">
        <f>IFERROR(VLOOKUP(B10001,总表!A:B,2,0),"-")</f>
        <v>袜子</v>
      </c>
      <c r="D10001" s="6" t="str">
        <f t="shared" si="625"/>
        <v>袜子</v>
      </c>
      <c r="E10001" s="6" t="str">
        <f>IFERROR(VLOOKUP(B10001,总表!A:D,3,0),"-")</f>
        <v>粗横纹袜</v>
      </c>
      <c r="F10001" s="6" t="str">
        <f t="shared" si="626"/>
        <v>粗横纹袜</v>
      </c>
      <c r="H10001" s="6" t="str">
        <f>IF(IFERROR(VLOOKUP(B10001,总表!A:D,4,0),"露易")=0," ",IFERROR(VLOOKUP(B10001,总表!A:D,4,0),"-"))</f>
        <v>紫色</v>
      </c>
      <c r="I10001" s="6" t="str">
        <f t="shared" si="627"/>
        <v>紫色</v>
      </c>
    </row>
    <row r="10002" spans="1:9">
      <c r="A10002" s="6">
        <v>10001</v>
      </c>
      <c r="B10002" s="47" t="str">
        <f t="shared" si="624"/>
        <v>00002711</v>
      </c>
      <c r="C10002" s="47" t="str">
        <f>IFERROR(VLOOKUP(B10002,总表!A:B,2,0),"-")</f>
        <v>袜子</v>
      </c>
      <c r="D10002" s="6" t="str">
        <f t="shared" si="625"/>
        <v>袜子</v>
      </c>
      <c r="E10002" s="6" t="str">
        <f>IFERROR(VLOOKUP(B10002,总表!A:D,3,0),"-")</f>
        <v>粗横纹袜</v>
      </c>
      <c r="F10002" s="6" t="str">
        <f t="shared" si="626"/>
        <v>粗横纹袜</v>
      </c>
      <c r="H10002" s="51" t="str">
        <f>IF(IFERROR(VLOOKUP(B10002,总表!A:D,4,0),"露易")=0," ",IFERROR(VLOOKUP(B10002,总表!A:D,4,0),"-"))</f>
        <v>蓝色</v>
      </c>
      <c r="I10002" s="51" t="str">
        <f t="shared" si="627"/>
        <v>蓝色</v>
      </c>
    </row>
    <row r="10003" spans="1:9">
      <c r="A10003" s="6">
        <v>10002</v>
      </c>
      <c r="B10003" s="47" t="str">
        <f t="shared" si="624"/>
        <v>00002712</v>
      </c>
      <c r="C10003" s="47" t="str">
        <f>IFERROR(VLOOKUP(B10003,总表!A:B,2,0),"-")</f>
        <v>-</v>
      </c>
      <c r="D10003" s="6" t="str">
        <f t="shared" si="625"/>
        <v>-</v>
      </c>
      <c r="E10003" s="6" t="str">
        <f>IFERROR(VLOOKUP(B10003,总表!A:D,3,0),"-")</f>
        <v>-</v>
      </c>
      <c r="F10003" s="6" t="str">
        <f t="shared" si="626"/>
        <v>-</v>
      </c>
      <c r="H10003" s="6" t="str">
        <f>IF(IFERROR(VLOOKUP(B10003,总表!A:D,4,0),"露易")=0," ",IFERROR(VLOOKUP(B10003,总表!A:D,4,0),"-"))</f>
        <v>-</v>
      </c>
      <c r="I10003" s="6" t="str">
        <f t="shared" si="627"/>
        <v>-</v>
      </c>
    </row>
    <row r="10004" spans="1:9">
      <c r="A10004" s="6">
        <v>10003</v>
      </c>
      <c r="B10004" s="47" t="str">
        <f t="shared" si="624"/>
        <v>00002713</v>
      </c>
      <c r="C10004" s="47" t="str">
        <f>IFERROR(VLOOKUP(B10004,总表!A:B,2,0),"-")</f>
        <v>袜子</v>
      </c>
      <c r="D10004" s="6" t="str">
        <f t="shared" si="625"/>
        <v>袜子</v>
      </c>
      <c r="E10004" s="6" t="str">
        <f>IFERROR(VLOOKUP(B10004,总表!A:D,3,0),"-")</f>
        <v>船型袜</v>
      </c>
      <c r="F10004" s="6" t="str">
        <f t="shared" si="626"/>
        <v>船型袜</v>
      </c>
      <c r="H10004" s="6" t="str">
        <f>IF(IFERROR(VLOOKUP(B10004,总表!A:D,4,0),"露易")=0," ",IFERROR(VLOOKUP(B10004,总表!A:D,4,0),"-"))</f>
        <v>白色</v>
      </c>
      <c r="I10004" s="6" t="str">
        <f t="shared" si="627"/>
        <v>白色</v>
      </c>
    </row>
    <row r="10005" spans="1:9">
      <c r="A10005" s="6">
        <v>10004</v>
      </c>
      <c r="B10005" s="47" t="str">
        <f t="shared" si="624"/>
        <v>00002714</v>
      </c>
      <c r="C10005" s="47" t="str">
        <f>IFERROR(VLOOKUP(B10005,总表!A:B,2,0),"-")</f>
        <v>袜子</v>
      </c>
      <c r="D10005" s="6" t="str">
        <f t="shared" si="625"/>
        <v>袜子</v>
      </c>
      <c r="E10005" s="6" t="str">
        <f>IFERROR(VLOOKUP(B10005,总表!A:D,3,0),"-")</f>
        <v>船型袜</v>
      </c>
      <c r="F10005" s="6" t="str">
        <f t="shared" si="626"/>
        <v>船型袜</v>
      </c>
      <c r="H10005" s="6" t="str">
        <f>IF(IFERROR(VLOOKUP(B10005,总表!A:D,4,0),"露易")=0," ",IFERROR(VLOOKUP(B10005,总表!A:D,4,0),"-"))</f>
        <v>酒红色</v>
      </c>
      <c r="I10005" s="6" t="str">
        <f t="shared" si="627"/>
        <v>酒红色</v>
      </c>
    </row>
    <row r="10006" spans="1:9">
      <c r="A10006" s="6">
        <v>10005</v>
      </c>
      <c r="B10006" s="47" t="str">
        <f t="shared" si="624"/>
        <v>00002715</v>
      </c>
      <c r="C10006" s="47" t="str">
        <f>IFERROR(VLOOKUP(B10006,总表!A:B,2,0),"-")</f>
        <v>袜子</v>
      </c>
      <c r="D10006" s="6" t="str">
        <f t="shared" si="625"/>
        <v>袜子</v>
      </c>
      <c r="E10006" s="6" t="str">
        <f>IFERROR(VLOOKUP(B10006,总表!A:D,3,0),"-")</f>
        <v>船型袜</v>
      </c>
      <c r="F10006" s="6" t="str">
        <f t="shared" si="626"/>
        <v>船型袜</v>
      </c>
      <c r="H10006" s="6" t="str">
        <f>IF(IFERROR(VLOOKUP(B10006,总表!A:D,4,0),"露易")=0," ",IFERROR(VLOOKUP(B10006,总表!A:D,4,0),"-"))</f>
        <v>浅蓝色</v>
      </c>
      <c r="I10006" s="6" t="str">
        <f t="shared" si="627"/>
        <v>浅蓝色</v>
      </c>
    </row>
    <row r="10007" spans="1:9">
      <c r="A10007" s="6">
        <v>10006</v>
      </c>
      <c r="B10007" s="47" t="str">
        <f t="shared" si="624"/>
        <v>00002716</v>
      </c>
      <c r="C10007" s="47" t="str">
        <f>IFERROR(VLOOKUP(B10007,总表!A:B,2,0),"-")</f>
        <v>袜子</v>
      </c>
      <c r="D10007" s="6" t="str">
        <f t="shared" si="625"/>
        <v>袜子</v>
      </c>
      <c r="E10007" s="6" t="str">
        <f>IFERROR(VLOOKUP(B10007,总表!A:D,3,0),"-")</f>
        <v>船型袜</v>
      </c>
      <c r="F10007" s="6" t="str">
        <f t="shared" si="626"/>
        <v>船型袜</v>
      </c>
      <c r="H10007" s="6" t="str">
        <f>IF(IFERROR(VLOOKUP(B10007,总表!A:D,4,0),"露易")=0," ",IFERROR(VLOOKUP(B10007,总表!A:D,4,0),"-"))</f>
        <v>橘色</v>
      </c>
      <c r="I10007" s="6" t="str">
        <f t="shared" si="627"/>
        <v>橘色</v>
      </c>
    </row>
    <row r="10008" spans="1:9">
      <c r="A10008" s="6">
        <v>10007</v>
      </c>
      <c r="B10008" s="47" t="str">
        <f t="shared" si="624"/>
        <v>00002717</v>
      </c>
      <c r="C10008" s="47" t="str">
        <f>IFERROR(VLOOKUP(B10008,总表!A:B,2,0),"-")</f>
        <v>袜子</v>
      </c>
      <c r="D10008" s="6" t="str">
        <f t="shared" si="625"/>
        <v>袜子</v>
      </c>
      <c r="E10008" s="6" t="str">
        <f>IFERROR(VLOOKUP(B10008,总表!A:D,3,0),"-")</f>
        <v>船型袜</v>
      </c>
      <c r="F10008" s="6" t="str">
        <f t="shared" si="626"/>
        <v>船型袜</v>
      </c>
      <c r="H10008" s="51" t="str">
        <f>IF(IFERROR(VLOOKUP(B10008,总表!A:D,4,0),"露易")=0," ",IFERROR(VLOOKUP(B10008,总表!A:D,4,0),"-"))</f>
        <v>绿色</v>
      </c>
      <c r="I10008" s="51" t="str">
        <f t="shared" si="627"/>
        <v>绿色</v>
      </c>
    </row>
    <row r="10009" spans="1:9">
      <c r="A10009" s="6">
        <v>10008</v>
      </c>
      <c r="B10009" s="47" t="str">
        <f t="shared" si="624"/>
        <v>00002718</v>
      </c>
      <c r="C10009" s="47" t="str">
        <f>IFERROR(VLOOKUP(B10009,总表!A:B,2,0),"-")</f>
        <v>袜子</v>
      </c>
      <c r="D10009" s="6" t="str">
        <f t="shared" si="625"/>
        <v>袜子</v>
      </c>
      <c r="E10009" s="6" t="str">
        <f>IFERROR(VLOOKUP(B10009,总表!A:D,3,0),"-")</f>
        <v>船型袜</v>
      </c>
      <c r="F10009" s="6" t="str">
        <f t="shared" si="626"/>
        <v>船型袜</v>
      </c>
      <c r="H10009" s="6" t="str">
        <f>IF(IFERROR(VLOOKUP(B10009,总表!A:D,4,0),"露易")=0," ",IFERROR(VLOOKUP(B10009,总表!A:D,4,0),"-"))</f>
        <v>海军蓝</v>
      </c>
      <c r="I10009" s="6" t="str">
        <f t="shared" si="627"/>
        <v>海军蓝</v>
      </c>
    </row>
    <row r="10010" spans="1:9">
      <c r="A10010" s="6">
        <v>10009</v>
      </c>
      <c r="B10010" s="47" t="str">
        <f t="shared" si="624"/>
        <v>00002719</v>
      </c>
      <c r="C10010" s="47" t="str">
        <f>IFERROR(VLOOKUP(B10010,总表!A:B,2,0),"-")</f>
        <v>袜子</v>
      </c>
      <c r="D10010" s="6" t="str">
        <f t="shared" si="625"/>
        <v>袜子</v>
      </c>
      <c r="E10010" s="6" t="str">
        <f>IFERROR(VLOOKUP(B10010,总表!A:D,3,0),"-")</f>
        <v>船型袜</v>
      </c>
      <c r="F10010" s="6" t="str">
        <f t="shared" si="626"/>
        <v>船型袜</v>
      </c>
      <c r="H10010" s="6" t="str">
        <f>IF(IFERROR(VLOOKUP(B10010,总表!A:D,4,0),"露易")=0," ",IFERROR(VLOOKUP(B10010,总表!A:D,4,0),"-"))</f>
        <v>黄色</v>
      </c>
      <c r="I10010" s="6" t="str">
        <f t="shared" si="627"/>
        <v>黄色</v>
      </c>
    </row>
    <row r="10011" spans="1:9">
      <c r="A10011" s="6">
        <v>10010</v>
      </c>
      <c r="B10011" s="47" t="str">
        <f t="shared" si="624"/>
        <v>0000271A</v>
      </c>
      <c r="C10011" s="47" t="str">
        <f>IFERROR(VLOOKUP(B10011,总表!A:B,2,0),"-")</f>
        <v>袜子</v>
      </c>
      <c r="D10011" s="6" t="str">
        <f t="shared" si="625"/>
        <v>袜子</v>
      </c>
      <c r="E10011" s="51" t="str">
        <f>IFERROR(VLOOKUP(B10011,总表!A:D,3,0),"-")</f>
        <v>隐形袜</v>
      </c>
      <c r="F10011" s="51" t="str">
        <f t="shared" si="626"/>
        <v>隐形袜</v>
      </c>
      <c r="H10011" s="6" t="str">
        <f>IF(IFERROR(VLOOKUP(B10011,总表!A:D,4,0),"露易")=0," ",IFERROR(VLOOKUP(B10011,总表!A:D,4,0),"-"))</f>
        <v>粉红</v>
      </c>
      <c r="I10011" s="6" t="str">
        <f t="shared" si="627"/>
        <v>粉红</v>
      </c>
    </row>
    <row r="10012" spans="1:9">
      <c r="A10012" s="6">
        <v>10011</v>
      </c>
      <c r="B10012" s="47" t="str">
        <f t="shared" si="624"/>
        <v>0000271B</v>
      </c>
      <c r="C10012" s="47" t="str">
        <f>IFERROR(VLOOKUP(B10012,总表!A:B,2,0),"-")</f>
        <v>袜子</v>
      </c>
      <c r="D10012" s="6" t="str">
        <f t="shared" si="625"/>
        <v>袜子</v>
      </c>
      <c r="E10012" s="51" t="str">
        <f>IFERROR(VLOOKUP(B10012,总表!A:D,3,0),"-")</f>
        <v>隐形袜</v>
      </c>
      <c r="F10012" s="51" t="str">
        <f t="shared" si="626"/>
        <v>隐形袜</v>
      </c>
      <c r="H10012" s="6" t="str">
        <f>IF(IFERROR(VLOOKUP(B10012,总表!A:D,4,0),"露易")=0," ",IFERROR(VLOOKUP(B10012,总表!A:D,4,0),"-"))</f>
        <v>棕色</v>
      </c>
      <c r="I10012" s="6" t="str">
        <f t="shared" si="627"/>
        <v>棕色</v>
      </c>
    </row>
    <row r="10013" spans="1:9">
      <c r="A10013" s="6">
        <v>10012</v>
      </c>
      <c r="B10013" s="47" t="str">
        <f t="shared" si="624"/>
        <v>0000271C</v>
      </c>
      <c r="C10013" s="47" t="str">
        <f>IFERROR(VLOOKUP(B10013,总表!A:B,2,0),"-")</f>
        <v>袜子</v>
      </c>
      <c r="D10013" s="6" t="str">
        <f t="shared" si="625"/>
        <v>袜子</v>
      </c>
      <c r="E10013" s="51" t="str">
        <f>IFERROR(VLOOKUP(B10013,总表!A:D,3,0),"-")</f>
        <v>隐形袜</v>
      </c>
      <c r="F10013" s="51" t="str">
        <f t="shared" si="626"/>
        <v>隐形袜</v>
      </c>
      <c r="H10013" s="6" t="str">
        <f>IF(IFERROR(VLOOKUP(B10013,总表!A:D,4,0),"露易")=0," ",IFERROR(VLOOKUP(B10013,总表!A:D,4,0),"-"))</f>
        <v>橄榄绿</v>
      </c>
      <c r="I10013" s="6" t="str">
        <f t="shared" si="627"/>
        <v>橄榄绿</v>
      </c>
    </row>
    <row r="10014" spans="1:9">
      <c r="A10014" s="6">
        <v>10013</v>
      </c>
      <c r="B10014" s="47" t="str">
        <f t="shared" si="624"/>
        <v>0000271D</v>
      </c>
      <c r="C10014" s="47" t="str">
        <f>IFERROR(VLOOKUP(B10014,总表!A:B,2,0),"-")</f>
        <v>袜子</v>
      </c>
      <c r="D10014" s="6" t="str">
        <f t="shared" si="625"/>
        <v>袜子</v>
      </c>
      <c r="E10014" s="51" t="str">
        <f>IFERROR(VLOOKUP(B10014,总表!A:D,3,0),"-")</f>
        <v>隐形袜</v>
      </c>
      <c r="F10014" s="51" t="str">
        <f t="shared" si="626"/>
        <v>隐形袜</v>
      </c>
      <c r="H10014" s="51" t="str">
        <f>IF(IFERROR(VLOOKUP(B10014,总表!A:D,4,0),"露易")=0," ",IFERROR(VLOOKUP(B10014,总表!A:D,4,0),"-"))</f>
        <v>绿色</v>
      </c>
      <c r="I10014" s="51" t="str">
        <f t="shared" si="627"/>
        <v>绿色</v>
      </c>
    </row>
    <row r="10015" spans="1:9">
      <c r="A10015" s="6">
        <v>10014</v>
      </c>
      <c r="B10015" s="47" t="str">
        <f t="shared" si="624"/>
        <v>0000271E</v>
      </c>
      <c r="C10015" s="47" t="str">
        <f>IFERROR(VLOOKUP(B10015,总表!A:B,2,0),"-")</f>
        <v>袜子</v>
      </c>
      <c r="D10015" s="6" t="str">
        <f t="shared" si="625"/>
        <v>袜子</v>
      </c>
      <c r="E10015" s="51" t="str">
        <f>IFERROR(VLOOKUP(B10015,总表!A:D,3,0),"-")</f>
        <v>隐形袜</v>
      </c>
      <c r="F10015" s="51" t="str">
        <f t="shared" si="626"/>
        <v>隐形袜</v>
      </c>
      <c r="H10015" s="6" t="str">
        <f>IF(IFERROR(VLOOKUP(B10015,总表!A:D,4,0),"露易")=0," ",IFERROR(VLOOKUP(B10015,总表!A:D,4,0),"-"))</f>
        <v>紫色</v>
      </c>
      <c r="I10015" s="6" t="str">
        <f t="shared" si="627"/>
        <v>紫色</v>
      </c>
    </row>
    <row r="10016" spans="1:9">
      <c r="A10016" s="6">
        <v>10015</v>
      </c>
      <c r="B10016" s="47" t="str">
        <f t="shared" si="624"/>
        <v>0000271F</v>
      </c>
      <c r="C10016" s="47" t="str">
        <f>IFERROR(VLOOKUP(B10016,总表!A:B,2,0),"-")</f>
        <v>袜子</v>
      </c>
      <c r="D10016" s="6" t="str">
        <f t="shared" si="625"/>
        <v>袜子</v>
      </c>
      <c r="E10016" s="51" t="str">
        <f>IFERROR(VLOOKUP(B10016,总表!A:D,3,0),"-")</f>
        <v>隐形袜</v>
      </c>
      <c r="F10016" s="51" t="str">
        <f t="shared" si="626"/>
        <v>隐形袜</v>
      </c>
      <c r="H10016" s="6" t="str">
        <f>IF(IFERROR(VLOOKUP(B10016,总表!A:D,4,0),"露易")=0," ",IFERROR(VLOOKUP(B10016,总表!A:D,4,0),"-"))</f>
        <v>黑色</v>
      </c>
      <c r="I10016" s="6" t="str">
        <f t="shared" si="627"/>
        <v>黑色</v>
      </c>
    </row>
    <row r="10017" spans="1:9">
      <c r="A10017" s="6">
        <v>10016</v>
      </c>
      <c r="B10017" s="47" t="str">
        <f t="shared" si="624"/>
        <v>00002720</v>
      </c>
      <c r="C10017" s="47" t="str">
        <f>IFERROR(VLOOKUP(B10017,总表!A:B,2,0),"-")</f>
        <v>袜子</v>
      </c>
      <c r="D10017" s="6" t="str">
        <f t="shared" si="625"/>
        <v>袜子</v>
      </c>
      <c r="E10017" s="51" t="str">
        <f>IFERROR(VLOOKUP(B10017,总表!A:D,3,0),"-")</f>
        <v>隐形袜</v>
      </c>
      <c r="F10017" s="51" t="str">
        <f t="shared" si="626"/>
        <v>隐形袜</v>
      </c>
      <c r="H10017" s="6" t="str">
        <f>IF(IFERROR(VLOOKUP(B10017,总表!A:D,4,0),"露易")=0," ",IFERROR(VLOOKUP(B10017,总表!A:D,4,0),"-"))</f>
        <v>白色</v>
      </c>
      <c r="I10017" s="6" t="str">
        <f t="shared" si="627"/>
        <v>白色</v>
      </c>
    </row>
    <row r="10018" spans="1:9">
      <c r="A10018" s="6">
        <v>10017</v>
      </c>
      <c r="B10018" s="47" t="str">
        <f t="shared" si="624"/>
        <v>00002721</v>
      </c>
      <c r="C10018" s="47" t="str">
        <f>IFERROR(VLOOKUP(B10018,总表!A:B,2,0),"-")</f>
        <v>袜子</v>
      </c>
      <c r="D10018" s="6" t="str">
        <f t="shared" si="625"/>
        <v>袜子</v>
      </c>
      <c r="E10018" s="6" t="str">
        <f>IFERROR(VLOOKUP(B10018,总表!A:D,3,0),"-")</f>
        <v>三折袜</v>
      </c>
      <c r="F10018" s="6" t="str">
        <f t="shared" si="626"/>
        <v>三折袜</v>
      </c>
      <c r="H10018" s="6" t="str">
        <f>IF(IFERROR(VLOOKUP(B10018,总表!A:D,4,0),"露易")=0," ",IFERROR(VLOOKUP(B10018,总表!A:D,4,0),"-"))</f>
        <v>灰色</v>
      </c>
      <c r="I10018" s="6" t="str">
        <f t="shared" si="627"/>
        <v>灰色</v>
      </c>
    </row>
    <row r="10019" spans="1:9">
      <c r="A10019" s="6">
        <v>10018</v>
      </c>
      <c r="B10019" s="47" t="str">
        <f t="shared" si="624"/>
        <v>00002722</v>
      </c>
      <c r="C10019" s="47" t="str">
        <f>IFERROR(VLOOKUP(B10019,总表!A:B,2,0),"-")</f>
        <v>袜子</v>
      </c>
      <c r="D10019" s="6" t="str">
        <f t="shared" si="625"/>
        <v>袜子</v>
      </c>
      <c r="E10019" s="6" t="str">
        <f>IFERROR(VLOOKUP(B10019,总表!A:D,3,0),"-")</f>
        <v>三折袜</v>
      </c>
      <c r="F10019" s="6" t="str">
        <f t="shared" si="626"/>
        <v>三折袜</v>
      </c>
      <c r="H10019" s="6" t="str">
        <f>IF(IFERROR(VLOOKUP(B10019,总表!A:D,4,0),"露易")=0," ",IFERROR(VLOOKUP(B10019,总表!A:D,4,0),"-"))</f>
        <v>黑色</v>
      </c>
      <c r="I10019" s="6" t="str">
        <f t="shared" si="627"/>
        <v>黑色</v>
      </c>
    </row>
    <row r="10020" spans="1:9">
      <c r="A10020" s="6">
        <v>10019</v>
      </c>
      <c r="B10020" s="47" t="str">
        <f t="shared" si="624"/>
        <v>00002723</v>
      </c>
      <c r="C10020" s="47" t="str">
        <f>IFERROR(VLOOKUP(B10020,总表!A:B,2,0),"-")</f>
        <v>袜子</v>
      </c>
      <c r="D10020" s="6" t="str">
        <f t="shared" si="625"/>
        <v>袜子</v>
      </c>
      <c r="E10020" s="6" t="str">
        <f>IFERROR(VLOOKUP(B10020,总表!A:D,3,0),"-")</f>
        <v>三折袜</v>
      </c>
      <c r="F10020" s="6" t="str">
        <f t="shared" si="626"/>
        <v>三折袜</v>
      </c>
      <c r="H10020" s="6" t="str">
        <f>IF(IFERROR(VLOOKUP(B10020,总表!A:D,4,0),"露易")=0," ",IFERROR(VLOOKUP(B10020,总表!A:D,4,0),"-"))</f>
        <v>棕色</v>
      </c>
      <c r="I10020" s="6" t="str">
        <f t="shared" si="627"/>
        <v>棕色</v>
      </c>
    </row>
    <row r="10021" spans="1:9">
      <c r="A10021" s="6">
        <v>10020</v>
      </c>
      <c r="B10021" s="47" t="str">
        <f t="shared" si="624"/>
        <v>00002724</v>
      </c>
      <c r="C10021" s="47" t="str">
        <f>IFERROR(VLOOKUP(B10021,总表!A:B,2,0),"-")</f>
        <v>-</v>
      </c>
      <c r="D10021" s="6" t="str">
        <f t="shared" si="625"/>
        <v>-</v>
      </c>
      <c r="E10021" s="6" t="str">
        <f>IFERROR(VLOOKUP(B10021,总表!A:D,3,0),"-")</f>
        <v>-</v>
      </c>
      <c r="F10021" s="6" t="str">
        <f t="shared" si="626"/>
        <v>-</v>
      </c>
      <c r="H10021" s="6" t="str">
        <f>IF(IFERROR(VLOOKUP(B10021,总表!A:D,4,0),"露易")=0," ",IFERROR(VLOOKUP(B10021,总表!A:D,4,0),"-"))</f>
        <v>-</v>
      </c>
      <c r="I10021" s="6" t="str">
        <f t="shared" si="627"/>
        <v>-</v>
      </c>
    </row>
    <row r="10022" spans="1:9">
      <c r="A10022" s="6">
        <v>10021</v>
      </c>
      <c r="B10022" s="47" t="str">
        <f t="shared" si="624"/>
        <v>00002725</v>
      </c>
      <c r="C10022" s="47" t="str">
        <f>IFERROR(VLOOKUP(B10022,总表!A:B,2,0),"-")</f>
        <v>袜子</v>
      </c>
      <c r="D10022" s="6" t="str">
        <f t="shared" si="625"/>
        <v>袜子</v>
      </c>
      <c r="E10022" s="51" t="str">
        <f>IFERROR(VLOOKUP(B10022,总表!A:D,3,0),"-")</f>
        <v>鲜艳袜子</v>
      </c>
      <c r="F10022" s="51" t="str">
        <f t="shared" si="626"/>
        <v>鲜艳袜子</v>
      </c>
      <c r="H10022" s="6" t="str">
        <f>IF(IFERROR(VLOOKUP(B10022,总表!A:D,4,0),"露易")=0," ",IFERROR(VLOOKUP(B10022,总表!A:D,4,0),"-"))</f>
        <v>浅蓝色</v>
      </c>
      <c r="I10022" s="6" t="str">
        <f t="shared" si="627"/>
        <v>浅蓝色</v>
      </c>
    </row>
    <row r="10023" spans="1:9">
      <c r="A10023" s="6">
        <v>10022</v>
      </c>
      <c r="B10023" s="47" t="str">
        <f t="shared" si="624"/>
        <v>00002726</v>
      </c>
      <c r="C10023" s="47" t="str">
        <f>IFERROR(VLOOKUP(B10023,总表!A:B,2,0),"-")</f>
        <v>袜子</v>
      </c>
      <c r="D10023" s="6" t="str">
        <f t="shared" si="625"/>
        <v>袜子</v>
      </c>
      <c r="E10023" s="51" t="str">
        <f>IFERROR(VLOOKUP(B10023,总表!A:D,3,0),"-")</f>
        <v>鲜艳袜子</v>
      </c>
      <c r="F10023" s="51" t="str">
        <f t="shared" si="626"/>
        <v>鲜艳袜子</v>
      </c>
      <c r="H10023" s="51" t="str">
        <f>IF(IFERROR(VLOOKUP(B10023,总表!A:D,4,0),"露易")=0," ",IFERROR(VLOOKUP(B10023,总表!A:D,4,0),"-"))</f>
        <v>蓝色</v>
      </c>
      <c r="I10023" s="51" t="str">
        <f t="shared" si="627"/>
        <v>蓝色</v>
      </c>
    </row>
    <row r="10024" spans="1:9">
      <c r="A10024" s="6">
        <v>10023</v>
      </c>
      <c r="B10024" s="47" t="str">
        <f t="shared" si="624"/>
        <v>00002727</v>
      </c>
      <c r="C10024" s="47" t="str">
        <f>IFERROR(VLOOKUP(B10024,总表!A:B,2,0),"-")</f>
        <v>袜子</v>
      </c>
      <c r="D10024" s="6" t="str">
        <f t="shared" si="625"/>
        <v>袜子</v>
      </c>
      <c r="E10024" s="51" t="str">
        <f>IFERROR(VLOOKUP(B10024,总表!A:D,3,0),"-")</f>
        <v>鲜艳袜子</v>
      </c>
      <c r="F10024" s="51" t="str">
        <f t="shared" si="626"/>
        <v>鲜艳袜子</v>
      </c>
      <c r="H10024" s="6" t="str">
        <f>IF(IFERROR(VLOOKUP(B10024,总表!A:D,4,0),"露易")=0," ",IFERROR(VLOOKUP(B10024,总表!A:D,4,0),"-"))</f>
        <v>紫色</v>
      </c>
      <c r="I10024" s="6" t="str">
        <f t="shared" si="627"/>
        <v>紫色</v>
      </c>
    </row>
    <row r="10025" spans="1:9">
      <c r="A10025" s="6">
        <v>10024</v>
      </c>
      <c r="B10025" s="47" t="str">
        <f t="shared" si="624"/>
        <v>00002728</v>
      </c>
      <c r="C10025" s="47" t="str">
        <f>IFERROR(VLOOKUP(B10025,总表!A:B,2,0),"-")</f>
        <v>袜子</v>
      </c>
      <c r="D10025" s="6" t="str">
        <f t="shared" si="625"/>
        <v>袜子</v>
      </c>
      <c r="E10025" s="51" t="str">
        <f>IFERROR(VLOOKUP(B10025,总表!A:D,3,0),"-")</f>
        <v>鲜艳袜子</v>
      </c>
      <c r="F10025" s="51" t="str">
        <f t="shared" si="626"/>
        <v>鲜艳袜子</v>
      </c>
      <c r="H10025" s="6" t="str">
        <f>IF(IFERROR(VLOOKUP(B10025,总表!A:D,4,0),"露易")=0," ",IFERROR(VLOOKUP(B10025,总表!A:D,4,0),"-"))</f>
        <v>粉红</v>
      </c>
      <c r="I10025" s="6" t="str">
        <f t="shared" si="627"/>
        <v>粉红</v>
      </c>
    </row>
    <row r="10026" spans="1:9">
      <c r="A10026" s="6">
        <v>10025</v>
      </c>
      <c r="B10026" s="47" t="str">
        <f t="shared" si="624"/>
        <v>00002729</v>
      </c>
      <c r="C10026" s="47" t="str">
        <f>IFERROR(VLOOKUP(B10026,总表!A:B,2,0),"-")</f>
        <v>袜子</v>
      </c>
      <c r="D10026" s="6" t="str">
        <f t="shared" si="625"/>
        <v>袜子</v>
      </c>
      <c r="E10026" s="51" t="str">
        <f>IFERROR(VLOOKUP(B10026,总表!A:D,3,0),"-")</f>
        <v>鲜艳袜子</v>
      </c>
      <c r="F10026" s="51" t="str">
        <f t="shared" si="626"/>
        <v>鲜艳袜子</v>
      </c>
      <c r="H10026" s="6" t="str">
        <f>IF(IFERROR(VLOOKUP(B10026,总表!A:D,4,0),"露易")=0," ",IFERROR(VLOOKUP(B10026,总表!A:D,4,0),"-"))</f>
        <v>橘色</v>
      </c>
      <c r="I10026" s="6" t="str">
        <f t="shared" si="627"/>
        <v>橘色</v>
      </c>
    </row>
    <row r="10027" spans="1:9">
      <c r="A10027" s="6">
        <v>10026</v>
      </c>
      <c r="B10027" s="47" t="str">
        <f t="shared" si="624"/>
        <v>0000272A</v>
      </c>
      <c r="C10027" s="47" t="str">
        <f>IFERROR(VLOOKUP(B10027,总表!A:B,2,0),"-")</f>
        <v>袜子</v>
      </c>
      <c r="D10027" s="6" t="str">
        <f t="shared" si="625"/>
        <v>袜子</v>
      </c>
      <c r="E10027" s="51" t="str">
        <f>IFERROR(VLOOKUP(B10027,总表!A:D,3,0),"-")</f>
        <v>鲜艳袜子</v>
      </c>
      <c r="F10027" s="51" t="str">
        <f t="shared" si="626"/>
        <v>鲜艳袜子</v>
      </c>
      <c r="H10027" s="6" t="str">
        <f>IF(IFERROR(VLOOKUP(B10027,总表!A:D,4,0),"露易")=0," ",IFERROR(VLOOKUP(B10027,总表!A:D,4,0),"-"))</f>
        <v>黄色</v>
      </c>
      <c r="I10027" s="6" t="str">
        <f t="shared" si="627"/>
        <v>黄色</v>
      </c>
    </row>
    <row r="10028" spans="1:9">
      <c r="A10028" s="6">
        <v>10027</v>
      </c>
      <c r="B10028" s="47" t="str">
        <f t="shared" si="624"/>
        <v>0000272B</v>
      </c>
      <c r="C10028" s="47" t="str">
        <f>IFERROR(VLOOKUP(B10028,总表!A:B,2,0),"-")</f>
        <v>袜子</v>
      </c>
      <c r="D10028" s="6" t="str">
        <f t="shared" si="625"/>
        <v>袜子</v>
      </c>
      <c r="E10028" s="6" t="str">
        <f>IFERROR(VLOOKUP(B10028,总表!A:D,3,0),"-")</f>
        <v>同色系袜子</v>
      </c>
      <c r="F10028" s="6" t="str">
        <f t="shared" si="626"/>
        <v>同色系袜子</v>
      </c>
      <c r="H10028" s="51" t="str">
        <f>IF(IFERROR(VLOOKUP(B10028,总表!A:D,4,0),"露易")=0," ",IFERROR(VLOOKUP(B10028,总表!A:D,4,0),"-"))</f>
        <v>红色</v>
      </c>
      <c r="I10028" s="51" t="str">
        <f t="shared" si="627"/>
        <v>红色</v>
      </c>
    </row>
    <row r="10029" spans="1:9">
      <c r="A10029" s="6">
        <v>10028</v>
      </c>
      <c r="B10029" s="47" t="str">
        <f t="shared" si="624"/>
        <v>0000272C</v>
      </c>
      <c r="C10029" s="47" t="str">
        <f>IFERROR(VLOOKUP(B10029,总表!A:B,2,0),"-")</f>
        <v>袜子</v>
      </c>
      <c r="D10029" s="6" t="str">
        <f t="shared" si="625"/>
        <v>袜子</v>
      </c>
      <c r="E10029" s="6" t="str">
        <f>IFERROR(VLOOKUP(B10029,总表!A:D,3,0),"-")</f>
        <v>同色系袜子</v>
      </c>
      <c r="F10029" s="6" t="str">
        <f t="shared" si="626"/>
        <v>同色系袜子</v>
      </c>
      <c r="H10029" s="51" t="str">
        <f>IF(IFERROR(VLOOKUP(B10029,总表!A:D,4,0),"露易")=0," ",IFERROR(VLOOKUP(B10029,总表!A:D,4,0),"-"))</f>
        <v>蓝色</v>
      </c>
      <c r="I10029" s="51" t="str">
        <f t="shared" si="627"/>
        <v>蓝色</v>
      </c>
    </row>
    <row r="10030" spans="1:9">
      <c r="A10030" s="6">
        <v>10029</v>
      </c>
      <c r="B10030" s="47" t="str">
        <f t="shared" si="624"/>
        <v>0000272D</v>
      </c>
      <c r="C10030" s="47" t="str">
        <f>IFERROR(VLOOKUP(B10030,总表!A:B,2,0),"-")</f>
        <v>袜子</v>
      </c>
      <c r="D10030" s="6" t="str">
        <f t="shared" si="625"/>
        <v>袜子</v>
      </c>
      <c r="E10030" s="6" t="str">
        <f>IFERROR(VLOOKUP(B10030,总表!A:D,3,0),"-")</f>
        <v>同色系袜子</v>
      </c>
      <c r="F10030" s="6" t="str">
        <f t="shared" si="626"/>
        <v>同色系袜子</v>
      </c>
      <c r="H10030" s="6" t="str">
        <f>IF(IFERROR(VLOOKUP(B10030,总表!A:D,4,0),"露易")=0," ",IFERROR(VLOOKUP(B10030,总表!A:D,4,0),"-"))</f>
        <v>海军蓝</v>
      </c>
      <c r="I10030" s="6" t="str">
        <f t="shared" si="627"/>
        <v>海军蓝</v>
      </c>
    </row>
    <row r="10031" spans="1:9">
      <c r="A10031" s="6">
        <v>10030</v>
      </c>
      <c r="B10031" s="47" t="str">
        <f t="shared" si="624"/>
        <v>0000272E</v>
      </c>
      <c r="C10031" s="47" t="str">
        <f>IFERROR(VLOOKUP(B10031,总表!A:B,2,0),"-")</f>
        <v>袜子</v>
      </c>
      <c r="D10031" s="6" t="str">
        <f t="shared" si="625"/>
        <v>袜子</v>
      </c>
      <c r="E10031" s="6" t="str">
        <f>IFERROR(VLOOKUP(B10031,总表!A:D,3,0),"-")</f>
        <v>同色系袜子</v>
      </c>
      <c r="F10031" s="6" t="str">
        <f t="shared" si="626"/>
        <v>同色系袜子</v>
      </c>
      <c r="H10031" s="6" t="str">
        <f>IF(IFERROR(VLOOKUP(B10031,总表!A:D,4,0),"露易")=0," ",IFERROR(VLOOKUP(B10031,总表!A:D,4,0),"-"))</f>
        <v>紫色</v>
      </c>
      <c r="I10031" s="6" t="str">
        <f t="shared" si="627"/>
        <v>紫色</v>
      </c>
    </row>
    <row r="10032" spans="1:9">
      <c r="A10032" s="6">
        <v>10031</v>
      </c>
      <c r="B10032" s="47" t="str">
        <f t="shared" si="624"/>
        <v>0000272F</v>
      </c>
      <c r="C10032" s="47" t="str">
        <f>IFERROR(VLOOKUP(B10032,总表!A:B,2,0),"-")</f>
        <v>袜子</v>
      </c>
      <c r="D10032" s="6" t="str">
        <f t="shared" si="625"/>
        <v>袜子</v>
      </c>
      <c r="E10032" s="6" t="str">
        <f>IFERROR(VLOOKUP(B10032,总表!A:D,3,0),"-")</f>
        <v>同色系袜子</v>
      </c>
      <c r="F10032" s="6" t="str">
        <f t="shared" si="626"/>
        <v>同色系袜子</v>
      </c>
      <c r="H10032" s="51" t="str">
        <f>IF(IFERROR(VLOOKUP(B10032,总表!A:D,4,0),"露易")=0," ",IFERROR(VLOOKUP(B10032,总表!A:D,4,0),"-"))</f>
        <v>驼色</v>
      </c>
      <c r="I10032" s="51" t="str">
        <f t="shared" si="627"/>
        <v>驼色</v>
      </c>
    </row>
    <row r="10033" spans="1:9">
      <c r="A10033" s="6">
        <v>10032</v>
      </c>
      <c r="B10033" s="47" t="str">
        <f t="shared" si="624"/>
        <v>00002730</v>
      </c>
      <c r="C10033" s="47" t="str">
        <f>IFERROR(VLOOKUP(B10033,总表!A:B,2,0),"-")</f>
        <v>袜子</v>
      </c>
      <c r="D10033" s="6" t="str">
        <f t="shared" si="625"/>
        <v>袜子</v>
      </c>
      <c r="E10033" s="6" t="str">
        <f>IFERROR(VLOOKUP(B10033,总表!A:D,3,0),"-")</f>
        <v>同色系袜子</v>
      </c>
      <c r="F10033" s="6" t="str">
        <f t="shared" si="626"/>
        <v>同色系袜子</v>
      </c>
      <c r="H10033" s="6" t="str">
        <f>IF(IFERROR(VLOOKUP(B10033,总表!A:D,4,0),"露易")=0," ",IFERROR(VLOOKUP(B10033,总表!A:D,4,0),"-"))</f>
        <v>卡其色</v>
      </c>
      <c r="I10033" s="6" t="str">
        <f t="shared" si="627"/>
        <v>卡其色</v>
      </c>
    </row>
    <row r="10034" spans="1:9">
      <c r="A10034" s="6">
        <v>10033</v>
      </c>
      <c r="B10034" s="47" t="str">
        <f t="shared" si="624"/>
        <v>00002731</v>
      </c>
      <c r="C10034" s="47" t="str">
        <f>IFERROR(VLOOKUP(B10034,总表!A:B,2,0),"-")</f>
        <v>袜子</v>
      </c>
      <c r="D10034" s="6" t="str">
        <f t="shared" si="625"/>
        <v>袜子</v>
      </c>
      <c r="E10034" s="6" t="str">
        <f>IFERROR(VLOOKUP(B10034,总表!A:D,3,0),"-")</f>
        <v>同色系袜子</v>
      </c>
      <c r="F10034" s="6" t="str">
        <f t="shared" si="626"/>
        <v>同色系袜子</v>
      </c>
      <c r="H10034" s="6" t="str">
        <f>IF(IFERROR(VLOOKUP(B10034,总表!A:D,4,0),"露易")=0," ",IFERROR(VLOOKUP(B10034,总表!A:D,4,0),"-"))</f>
        <v>棕色</v>
      </c>
      <c r="I10034" s="6" t="str">
        <f t="shared" si="627"/>
        <v>棕色</v>
      </c>
    </row>
    <row r="10035" spans="1:9">
      <c r="A10035" s="6">
        <v>10034</v>
      </c>
      <c r="B10035" s="47" t="str">
        <f t="shared" si="624"/>
        <v>00002732</v>
      </c>
      <c r="C10035" s="47" t="str">
        <f>IFERROR(VLOOKUP(B10035,总表!A:B,2,0),"-")</f>
        <v>袜子</v>
      </c>
      <c r="D10035" s="6" t="str">
        <f t="shared" si="625"/>
        <v>袜子</v>
      </c>
      <c r="E10035" s="6" t="str">
        <f>IFERROR(VLOOKUP(B10035,总表!A:D,3,0),"-")</f>
        <v>通勤袜子</v>
      </c>
      <c r="F10035" s="6" t="str">
        <f t="shared" si="626"/>
        <v>通勤袜子</v>
      </c>
      <c r="H10035" s="6" t="str">
        <f>IF(IFERROR(VLOOKUP(B10035,总表!A:D,4,0),"露易")=0," ",IFERROR(VLOOKUP(B10035,总表!A:D,4,0),"-"))</f>
        <v>黑色</v>
      </c>
      <c r="I10035" s="6" t="str">
        <f t="shared" si="627"/>
        <v>黑色</v>
      </c>
    </row>
    <row r="10036" spans="1:9">
      <c r="A10036" s="6">
        <v>10035</v>
      </c>
      <c r="B10036" s="47" t="str">
        <f t="shared" si="624"/>
        <v>00002733</v>
      </c>
      <c r="C10036" s="47" t="str">
        <f>IFERROR(VLOOKUP(B10036,总表!A:B,2,0),"-")</f>
        <v>袜子</v>
      </c>
      <c r="D10036" s="6" t="str">
        <f t="shared" si="625"/>
        <v>袜子</v>
      </c>
      <c r="E10036" s="6" t="str">
        <f>IFERROR(VLOOKUP(B10036,总表!A:D,3,0),"-")</f>
        <v>通勤袜子</v>
      </c>
      <c r="F10036" s="6" t="str">
        <f t="shared" si="626"/>
        <v>通勤袜子</v>
      </c>
      <c r="H10036" s="6" t="str">
        <f>IF(IFERROR(VLOOKUP(B10036,总表!A:D,4,0),"露易")=0," ",IFERROR(VLOOKUP(B10036,总表!A:D,4,0),"-"))</f>
        <v>海军蓝</v>
      </c>
      <c r="I10036" s="6" t="str">
        <f t="shared" si="627"/>
        <v>海军蓝</v>
      </c>
    </row>
    <row r="10037" spans="1:9">
      <c r="A10037" s="6">
        <v>10036</v>
      </c>
      <c r="B10037" s="47" t="str">
        <f t="shared" si="624"/>
        <v>00002734</v>
      </c>
      <c r="C10037" s="47" t="str">
        <f>IFERROR(VLOOKUP(B10037,总表!A:B,2,0),"-")</f>
        <v>袜子</v>
      </c>
      <c r="D10037" s="6" t="str">
        <f t="shared" si="625"/>
        <v>袜子</v>
      </c>
      <c r="E10037" s="6" t="str">
        <f>IFERROR(VLOOKUP(B10037,总表!A:D,3,0),"-")</f>
        <v>通勤袜子</v>
      </c>
      <c r="F10037" s="6" t="str">
        <f t="shared" si="626"/>
        <v>通勤袜子</v>
      </c>
      <c r="H10037" s="6" t="str">
        <f>IF(IFERROR(VLOOKUP(B10037,总表!A:D,4,0),"露易")=0," ",IFERROR(VLOOKUP(B10037,总表!A:D,4,0),"-"))</f>
        <v>灰色</v>
      </c>
      <c r="I10037" s="6" t="str">
        <f t="shared" si="627"/>
        <v>灰色</v>
      </c>
    </row>
    <row r="10038" spans="1:9">
      <c r="A10038" s="6">
        <v>10037</v>
      </c>
      <c r="B10038" s="47" t="str">
        <f t="shared" si="624"/>
        <v>00002735</v>
      </c>
      <c r="C10038" s="47" t="str">
        <f>IFERROR(VLOOKUP(B10038,总表!A:B,2,0),"-")</f>
        <v>袜子</v>
      </c>
      <c r="D10038" s="6" t="str">
        <f t="shared" si="625"/>
        <v>袜子</v>
      </c>
      <c r="E10038" s="6" t="str">
        <f>IFERROR(VLOOKUP(B10038,总表!A:D,3,0),"-")</f>
        <v>通勤袜子</v>
      </c>
      <c r="F10038" s="6" t="str">
        <f t="shared" si="626"/>
        <v>通勤袜子</v>
      </c>
      <c r="H10038" s="6" t="str">
        <f>IF(IFERROR(VLOOKUP(B10038,总表!A:D,4,0),"露易")=0," ",IFERROR(VLOOKUP(B10038,总表!A:D,4,0),"-"))</f>
        <v>米色</v>
      </c>
      <c r="I10038" s="6" t="str">
        <f t="shared" si="627"/>
        <v>米色</v>
      </c>
    </row>
    <row r="10039" spans="1:9">
      <c r="A10039" s="6">
        <v>10038</v>
      </c>
      <c r="B10039" s="47" t="str">
        <f t="shared" si="624"/>
        <v>00002736</v>
      </c>
      <c r="C10039" s="47" t="str">
        <f>IFERROR(VLOOKUP(B10039,总表!A:B,2,0),"-")</f>
        <v>袜子</v>
      </c>
      <c r="D10039" s="6" t="str">
        <f t="shared" si="625"/>
        <v>袜子</v>
      </c>
      <c r="E10039" s="6" t="str">
        <f>IFERROR(VLOOKUP(B10039,总表!A:D,3,0),"-")</f>
        <v>通勤袜子</v>
      </c>
      <c r="F10039" s="6" t="str">
        <f t="shared" si="626"/>
        <v>通勤袜子</v>
      </c>
      <c r="H10039" s="6" t="str">
        <f>IF(IFERROR(VLOOKUP(B10039,总表!A:D,4,0),"露易")=0," ",IFERROR(VLOOKUP(B10039,总表!A:D,4,0),"-"))</f>
        <v>白色</v>
      </c>
      <c r="I10039" s="6" t="str">
        <f t="shared" si="627"/>
        <v>白色</v>
      </c>
    </row>
    <row r="10040" spans="1:9">
      <c r="A10040" s="6">
        <v>10039</v>
      </c>
      <c r="B10040" s="47" t="str">
        <f t="shared" si="624"/>
        <v>00002737</v>
      </c>
      <c r="C10040" s="47" t="str">
        <f>IFERROR(VLOOKUP(B10040,总表!A:B,2,0),"-")</f>
        <v>鞋类</v>
      </c>
      <c r="D10040" s="6" t="str">
        <f t="shared" si="625"/>
        <v>鞋类</v>
      </c>
      <c r="E10040" s="6" t="str">
        <f>IFERROR(VLOOKUP(B10040,总表!A:D,3,0),"-")</f>
        <v>高筒休闲鞋</v>
      </c>
      <c r="F10040" s="6" t="str">
        <f t="shared" si="626"/>
        <v>高筒休闲鞋</v>
      </c>
      <c r="H10040" s="6" t="str">
        <f>IF(IFERROR(VLOOKUP(B10040,总表!A:D,4,0),"露易")=0," ",IFERROR(VLOOKUP(B10040,总表!A:D,4,0),"-"))</f>
        <v>棕色</v>
      </c>
      <c r="I10040" s="6" t="str">
        <f t="shared" si="627"/>
        <v>棕色</v>
      </c>
    </row>
    <row r="10041" spans="1:9">
      <c r="A10041" s="6">
        <v>10040</v>
      </c>
      <c r="B10041" s="47" t="str">
        <f t="shared" si="624"/>
        <v>00002738</v>
      </c>
      <c r="C10041" s="47" t="str">
        <f>IFERROR(VLOOKUP(B10041,总表!A:B,2,0),"-")</f>
        <v>鞋类</v>
      </c>
      <c r="D10041" s="6" t="str">
        <f t="shared" si="625"/>
        <v>鞋类</v>
      </c>
      <c r="E10041" s="6" t="str">
        <f>IFERROR(VLOOKUP(B10041,总表!A:D,3,0),"-")</f>
        <v>高筒休闲鞋</v>
      </c>
      <c r="F10041" s="6" t="str">
        <f t="shared" si="626"/>
        <v>高筒休闲鞋</v>
      </c>
      <c r="H10041" s="51" t="str">
        <f>IF(IFERROR(VLOOKUP(B10041,总表!A:D,4,0),"露易")=0," ",IFERROR(VLOOKUP(B10041,总表!A:D,4,0),"-"))</f>
        <v>绿色</v>
      </c>
      <c r="I10041" s="51" t="str">
        <f t="shared" si="627"/>
        <v>绿色</v>
      </c>
    </row>
    <row r="10042" spans="1:9">
      <c r="A10042" s="6">
        <v>10041</v>
      </c>
      <c r="B10042" s="47" t="str">
        <f t="shared" si="624"/>
        <v>00002739</v>
      </c>
      <c r="C10042" s="47" t="str">
        <f>IFERROR(VLOOKUP(B10042,总表!A:B,2,0),"-")</f>
        <v>鞋类</v>
      </c>
      <c r="D10042" s="6" t="str">
        <f t="shared" si="625"/>
        <v>鞋类</v>
      </c>
      <c r="E10042" s="6" t="str">
        <f>IFERROR(VLOOKUP(B10042,总表!A:D,3,0),"-")</f>
        <v>高筒休闲鞋</v>
      </c>
      <c r="F10042" s="6" t="str">
        <f t="shared" si="626"/>
        <v>高筒休闲鞋</v>
      </c>
      <c r="H10042" s="51" t="str">
        <f>IF(IFERROR(VLOOKUP(B10042,总表!A:D,4,0),"露易")=0," ",IFERROR(VLOOKUP(B10042,总表!A:D,4,0),"-"))</f>
        <v>蓝色</v>
      </c>
      <c r="I10042" s="51" t="str">
        <f t="shared" si="627"/>
        <v>蓝色</v>
      </c>
    </row>
    <row r="10043" spans="1:9">
      <c r="A10043" s="6">
        <v>10042</v>
      </c>
      <c r="B10043" s="47" t="str">
        <f t="shared" si="624"/>
        <v>0000273A</v>
      </c>
      <c r="C10043" s="47" t="str">
        <f>IFERROR(VLOOKUP(B10043,总表!A:B,2,0),"-")</f>
        <v>鞋类</v>
      </c>
      <c r="D10043" s="6" t="str">
        <f t="shared" si="625"/>
        <v>鞋类</v>
      </c>
      <c r="E10043" s="6" t="str">
        <f>IFERROR(VLOOKUP(B10043,总表!A:D,3,0),"-")</f>
        <v>高筒休闲鞋</v>
      </c>
      <c r="F10043" s="6" t="str">
        <f t="shared" si="626"/>
        <v>高筒休闲鞋</v>
      </c>
      <c r="H10043" s="6" t="str">
        <f>IF(IFERROR(VLOOKUP(B10043,总表!A:D,4,0),"露易")=0," ",IFERROR(VLOOKUP(B10043,总表!A:D,4,0),"-"))</f>
        <v>紫色</v>
      </c>
      <c r="I10043" s="6" t="str">
        <f t="shared" si="627"/>
        <v>紫色</v>
      </c>
    </row>
    <row r="10044" spans="1:9">
      <c r="A10044" s="6">
        <v>10043</v>
      </c>
      <c r="B10044" s="47" t="str">
        <f t="shared" si="624"/>
        <v>0000273B</v>
      </c>
      <c r="C10044" s="47" t="str">
        <f>IFERROR(VLOOKUP(B10044,总表!A:B,2,0),"-")</f>
        <v>鞋类</v>
      </c>
      <c r="D10044" s="6" t="str">
        <f t="shared" si="625"/>
        <v>鞋类</v>
      </c>
      <c r="E10044" s="6" t="str">
        <f>IFERROR(VLOOKUP(B10044,总表!A:D,3,0),"-")</f>
        <v>高筒休闲鞋</v>
      </c>
      <c r="F10044" s="6" t="str">
        <f t="shared" si="626"/>
        <v>高筒休闲鞋</v>
      </c>
      <c r="H10044" s="51" t="str">
        <f>IF(IFERROR(VLOOKUP(B10044,总表!A:D,4,0),"露易")=0," ",IFERROR(VLOOKUP(B10044,总表!A:D,4,0),"-"))</f>
        <v>红色</v>
      </c>
      <c r="I10044" s="51" t="str">
        <f t="shared" si="627"/>
        <v>红色</v>
      </c>
    </row>
    <row r="10045" spans="1:9">
      <c r="A10045" s="6">
        <v>10044</v>
      </c>
      <c r="B10045" s="47" t="str">
        <f t="shared" si="624"/>
        <v>0000273C</v>
      </c>
      <c r="C10045" s="47" t="str">
        <f>IFERROR(VLOOKUP(B10045,总表!A:B,2,0),"-")</f>
        <v>鞋类</v>
      </c>
      <c r="D10045" s="6" t="str">
        <f t="shared" si="625"/>
        <v>鞋类</v>
      </c>
      <c r="E10045" s="6" t="str">
        <f>IFERROR(VLOOKUP(B10045,总表!A:D,3,0),"-")</f>
        <v>高筒休闲鞋</v>
      </c>
      <c r="F10045" s="6" t="str">
        <f t="shared" si="626"/>
        <v>高筒休闲鞋</v>
      </c>
      <c r="H10045" s="6" t="str">
        <f>IF(IFERROR(VLOOKUP(B10045,总表!A:D,4,0),"露易")=0," ",IFERROR(VLOOKUP(B10045,总表!A:D,4,0),"-"))</f>
        <v>黄色</v>
      </c>
      <c r="I10045" s="6" t="str">
        <f t="shared" si="627"/>
        <v>黄色</v>
      </c>
    </row>
    <row r="10046" spans="1:9">
      <c r="A10046" s="6">
        <v>10045</v>
      </c>
      <c r="B10046" s="47" t="str">
        <f t="shared" si="624"/>
        <v>0000273D</v>
      </c>
      <c r="C10046" s="47" t="str">
        <f>IFERROR(VLOOKUP(B10046,总表!A:B,2,0),"-")</f>
        <v>鞋类</v>
      </c>
      <c r="D10046" s="6" t="str">
        <f t="shared" si="625"/>
        <v>鞋类</v>
      </c>
      <c r="E10046" s="6" t="str">
        <f>IFERROR(VLOOKUP(B10046,总表!A:D,3,0),"-")</f>
        <v>高筒休闲鞋</v>
      </c>
      <c r="F10046" s="6" t="str">
        <f t="shared" si="626"/>
        <v>高筒休闲鞋</v>
      </c>
      <c r="H10046" s="6" t="str">
        <f>IF(IFERROR(VLOOKUP(B10046,总表!A:D,4,0),"露易")=0," ",IFERROR(VLOOKUP(B10046,总表!A:D,4,0),"-"))</f>
        <v>白色</v>
      </c>
      <c r="I10046" s="6" t="str">
        <f t="shared" si="627"/>
        <v>白色</v>
      </c>
    </row>
    <row r="10047" spans="1:9">
      <c r="A10047" s="6">
        <v>10046</v>
      </c>
      <c r="B10047" s="47" t="str">
        <f t="shared" si="624"/>
        <v>0000273E</v>
      </c>
      <c r="C10047" s="47" t="str">
        <f>IFERROR(VLOOKUP(B10047,总表!A:B,2,0),"-")</f>
        <v>鞋类</v>
      </c>
      <c r="D10047" s="6" t="str">
        <f t="shared" si="625"/>
        <v>鞋类</v>
      </c>
      <c r="E10047" s="6" t="str">
        <f>IFERROR(VLOOKUP(B10047,总表!A:D,3,0),"-")</f>
        <v>皮休闲鞋</v>
      </c>
      <c r="F10047" s="6" t="str">
        <f t="shared" si="626"/>
        <v>皮休闲鞋</v>
      </c>
      <c r="H10047" s="6" t="str">
        <f>IF(IFERROR(VLOOKUP(B10047,总表!A:D,4,0),"露易")=0," ",IFERROR(VLOOKUP(B10047,总表!A:D,4,0),"-"))</f>
        <v>黑色</v>
      </c>
      <c r="I10047" s="6" t="str">
        <f t="shared" si="627"/>
        <v>黑色</v>
      </c>
    </row>
    <row r="10048" spans="1:9">
      <c r="A10048" s="6">
        <v>10047</v>
      </c>
      <c r="B10048" s="47" t="str">
        <f t="shared" si="624"/>
        <v>0000273F</v>
      </c>
      <c r="C10048" s="47" t="str">
        <f>IFERROR(VLOOKUP(B10048,总表!A:B,2,0),"-")</f>
        <v>鞋类</v>
      </c>
      <c r="D10048" s="6" t="str">
        <f t="shared" si="625"/>
        <v>鞋类</v>
      </c>
      <c r="E10048" s="6" t="str">
        <f>IFERROR(VLOOKUP(B10048,总表!A:D,3,0),"-")</f>
        <v>皮休闲鞋</v>
      </c>
      <c r="F10048" s="6" t="str">
        <f t="shared" si="626"/>
        <v>皮休闲鞋</v>
      </c>
      <c r="H10048" s="51" t="str">
        <f>IF(IFERROR(VLOOKUP(B10048,总表!A:D,4,0),"露易")=0," ",IFERROR(VLOOKUP(B10048,总表!A:D,4,0),"-"))</f>
        <v>红色</v>
      </c>
      <c r="I10048" s="51" t="str">
        <f t="shared" si="627"/>
        <v>红色</v>
      </c>
    </row>
    <row r="10049" spans="1:9">
      <c r="A10049" s="6">
        <v>10048</v>
      </c>
      <c r="B10049" s="47" t="str">
        <f t="shared" si="624"/>
        <v>00002740</v>
      </c>
      <c r="C10049" s="47" t="str">
        <f>IFERROR(VLOOKUP(B10049,总表!A:B,2,0),"-")</f>
        <v>鞋类</v>
      </c>
      <c r="D10049" s="6" t="str">
        <f t="shared" si="625"/>
        <v>鞋类</v>
      </c>
      <c r="E10049" s="6" t="str">
        <f>IFERROR(VLOOKUP(B10049,总表!A:D,3,0),"-")</f>
        <v>皮休闲鞋</v>
      </c>
      <c r="F10049" s="6" t="str">
        <f t="shared" si="626"/>
        <v>皮休闲鞋</v>
      </c>
      <c r="H10049" s="51" t="str">
        <f>IF(IFERROR(VLOOKUP(B10049,总表!A:D,4,0),"露易")=0," ",IFERROR(VLOOKUP(B10049,总表!A:D,4,0),"-"))</f>
        <v>绿色</v>
      </c>
      <c r="I10049" s="51" t="str">
        <f t="shared" si="627"/>
        <v>绿色</v>
      </c>
    </row>
    <row r="10050" spans="1:9">
      <c r="A10050" s="6">
        <v>10049</v>
      </c>
      <c r="B10050" s="47" t="str">
        <f t="shared" ref="B10050:B10113" si="628">DEC2HEX(ROW(A10049),8)</f>
        <v>00002741</v>
      </c>
      <c r="C10050" s="47" t="str">
        <f>IFERROR(VLOOKUP(B10050,总表!A:B,2,0),"-")</f>
        <v>鞋类</v>
      </c>
      <c r="D10050" s="6" t="str">
        <f t="shared" ref="D10050:D10113" si="629">C10050</f>
        <v>鞋类</v>
      </c>
      <c r="E10050" s="6" t="str">
        <f>IFERROR(VLOOKUP(B10050,总表!A:D,3,0),"-")</f>
        <v>皮休闲鞋</v>
      </c>
      <c r="F10050" s="6" t="str">
        <f t="shared" ref="F10050:F10113" si="630">E10050</f>
        <v>皮休闲鞋</v>
      </c>
      <c r="H10050" s="51" t="str">
        <f>IF(IFERROR(VLOOKUP(B10050,总表!A:D,4,0),"露易")=0," ",IFERROR(VLOOKUP(B10050,总表!A:D,4,0),"-"))</f>
        <v>蓝色</v>
      </c>
      <c r="I10050" s="51" t="str">
        <f t="shared" ref="I10050:I10113" si="631">H10050</f>
        <v>蓝色</v>
      </c>
    </row>
    <row r="10051" spans="1:9">
      <c r="A10051" s="6">
        <v>10050</v>
      </c>
      <c r="B10051" s="47" t="str">
        <f t="shared" si="628"/>
        <v>00002742</v>
      </c>
      <c r="C10051" s="47" t="str">
        <f>IFERROR(VLOOKUP(B10051,总表!A:B,2,0),"-")</f>
        <v>鞋类</v>
      </c>
      <c r="D10051" s="6" t="str">
        <f t="shared" si="629"/>
        <v>鞋类</v>
      </c>
      <c r="E10051" s="6" t="str">
        <f>IFERROR(VLOOKUP(B10051,总表!A:D,3,0),"-")</f>
        <v>皮休闲鞋</v>
      </c>
      <c r="F10051" s="6" t="str">
        <f t="shared" si="630"/>
        <v>皮休闲鞋</v>
      </c>
      <c r="H10051" s="6" t="str">
        <f>IF(IFERROR(VLOOKUP(B10051,总表!A:D,4,0),"露易")=0," ",IFERROR(VLOOKUP(B10051,总表!A:D,4,0),"-"))</f>
        <v>黄色</v>
      </c>
      <c r="I10051" s="6" t="str">
        <f t="shared" si="631"/>
        <v>黄色</v>
      </c>
    </row>
    <row r="10052" spans="1:9">
      <c r="A10052" s="6">
        <v>10051</v>
      </c>
      <c r="B10052" s="47" t="str">
        <f t="shared" si="628"/>
        <v>00002743</v>
      </c>
      <c r="C10052" s="47" t="str">
        <f>IFERROR(VLOOKUP(B10052,总表!A:B,2,0),"-")</f>
        <v>鞋类</v>
      </c>
      <c r="D10052" s="6" t="str">
        <f t="shared" si="629"/>
        <v>鞋类</v>
      </c>
      <c r="E10052" s="6" t="str">
        <f>IFERROR(VLOOKUP(B10052,总表!A:D,3,0),"-")</f>
        <v>皮休闲鞋</v>
      </c>
      <c r="F10052" s="6" t="str">
        <f t="shared" si="630"/>
        <v>皮休闲鞋</v>
      </c>
      <c r="H10052" s="6" t="str">
        <f>IF(IFERROR(VLOOKUP(B10052,总表!A:D,4,0),"露易")=0," ",IFERROR(VLOOKUP(B10052,总表!A:D,4,0),"-"))</f>
        <v>浅蓝色</v>
      </c>
      <c r="I10052" s="6" t="str">
        <f t="shared" si="631"/>
        <v>浅蓝色</v>
      </c>
    </row>
    <row r="10053" spans="1:9">
      <c r="A10053" s="6">
        <v>10052</v>
      </c>
      <c r="B10053" s="47" t="str">
        <f t="shared" si="628"/>
        <v>00002744</v>
      </c>
      <c r="C10053" s="47" t="str">
        <f>IFERROR(VLOOKUP(B10053,总表!A:B,2,0),"-")</f>
        <v>鞋类</v>
      </c>
      <c r="D10053" s="6" t="str">
        <f t="shared" si="629"/>
        <v>鞋类</v>
      </c>
      <c r="E10053" s="6" t="str">
        <f>IFERROR(VLOOKUP(B10053,总表!A:D,3,0),"-")</f>
        <v>皮休闲鞋</v>
      </c>
      <c r="F10053" s="6" t="str">
        <f t="shared" si="630"/>
        <v>皮休闲鞋</v>
      </c>
      <c r="H10053" s="6" t="str">
        <f>IF(IFERROR(VLOOKUP(B10053,总表!A:D,4,0),"露易")=0," ",IFERROR(VLOOKUP(B10053,总表!A:D,4,0),"-"))</f>
        <v>橘色</v>
      </c>
      <c r="I10053" s="6" t="str">
        <f t="shared" si="631"/>
        <v>橘色</v>
      </c>
    </row>
    <row r="10054" spans="1:9">
      <c r="A10054" s="6">
        <v>10053</v>
      </c>
      <c r="B10054" s="47" t="str">
        <f t="shared" si="628"/>
        <v>00002745</v>
      </c>
      <c r="C10054" s="47" t="str">
        <f>IFERROR(VLOOKUP(B10054,总表!A:B,2,0),"-")</f>
        <v>鞋类</v>
      </c>
      <c r="D10054" s="6" t="str">
        <f t="shared" si="629"/>
        <v>鞋类</v>
      </c>
      <c r="E10054" s="6" t="str">
        <f>IFERROR(VLOOKUP(B10054,总表!A:D,3,0),"-")</f>
        <v>高筒帆布鞋</v>
      </c>
      <c r="F10054" s="6" t="str">
        <f t="shared" si="630"/>
        <v>高筒帆布鞋</v>
      </c>
      <c r="H10054" s="6" t="str">
        <f>IF(IFERROR(VLOOKUP(B10054,总表!A:D,4,0),"露易")=0," ",IFERROR(VLOOKUP(B10054,总表!A:D,4,0),"-"))</f>
        <v>橄榄绿</v>
      </c>
      <c r="I10054" s="6" t="str">
        <f t="shared" si="631"/>
        <v>橄榄绿</v>
      </c>
    </row>
    <row r="10055" spans="1:9">
      <c r="A10055" s="6">
        <v>10054</v>
      </c>
      <c r="B10055" s="47" t="str">
        <f t="shared" si="628"/>
        <v>00002746</v>
      </c>
      <c r="C10055" s="47" t="str">
        <f>IFERROR(VLOOKUP(B10055,总表!A:B,2,0),"-")</f>
        <v>鞋类</v>
      </c>
      <c r="D10055" s="6" t="str">
        <f t="shared" si="629"/>
        <v>鞋类</v>
      </c>
      <c r="E10055" s="6" t="str">
        <f>IFERROR(VLOOKUP(B10055,总表!A:D,3,0),"-")</f>
        <v>高筒帆布鞋</v>
      </c>
      <c r="F10055" s="6" t="str">
        <f t="shared" si="630"/>
        <v>高筒帆布鞋</v>
      </c>
      <c r="H10055" s="6" t="str">
        <f>IF(IFERROR(VLOOKUP(B10055,总表!A:D,4,0),"露易")=0," ",IFERROR(VLOOKUP(B10055,总表!A:D,4,0),"-"))</f>
        <v>米色</v>
      </c>
      <c r="I10055" s="6" t="str">
        <f t="shared" si="631"/>
        <v>米色</v>
      </c>
    </row>
    <row r="10056" spans="1:9">
      <c r="A10056" s="6">
        <v>10055</v>
      </c>
      <c r="B10056" s="47" t="str">
        <f t="shared" si="628"/>
        <v>00002747</v>
      </c>
      <c r="C10056" s="47" t="str">
        <f>IFERROR(VLOOKUP(B10056,总表!A:B,2,0),"-")</f>
        <v>鞋类</v>
      </c>
      <c r="D10056" s="6" t="str">
        <f t="shared" si="629"/>
        <v>鞋类</v>
      </c>
      <c r="E10056" s="6" t="str">
        <f>IFERROR(VLOOKUP(B10056,总表!A:D,3,0),"-")</f>
        <v>高筒帆布鞋</v>
      </c>
      <c r="F10056" s="6" t="str">
        <f t="shared" si="630"/>
        <v>高筒帆布鞋</v>
      </c>
      <c r="H10056" s="6" t="str">
        <f>IF(IFERROR(VLOOKUP(B10056,总表!A:D,4,0),"露易")=0," ",IFERROR(VLOOKUP(B10056,总表!A:D,4,0),"-"))</f>
        <v>粉红</v>
      </c>
      <c r="I10056" s="6" t="str">
        <f t="shared" si="631"/>
        <v>粉红</v>
      </c>
    </row>
    <row r="10057" spans="1:9">
      <c r="A10057" s="6">
        <v>10056</v>
      </c>
      <c r="B10057" s="47" t="str">
        <f t="shared" si="628"/>
        <v>00002748</v>
      </c>
      <c r="C10057" s="47" t="str">
        <f>IFERROR(VLOOKUP(B10057,总表!A:B,2,0),"-")</f>
        <v>鞋类</v>
      </c>
      <c r="D10057" s="6" t="str">
        <f t="shared" si="629"/>
        <v>鞋类</v>
      </c>
      <c r="E10057" s="6" t="str">
        <f>IFERROR(VLOOKUP(B10057,总表!A:D,3,0),"-")</f>
        <v>高筒帆布鞋</v>
      </c>
      <c r="F10057" s="6" t="str">
        <f t="shared" si="630"/>
        <v>高筒帆布鞋</v>
      </c>
      <c r="H10057" s="6" t="str">
        <f>IF(IFERROR(VLOOKUP(B10057,总表!A:D,4,0),"露易")=0," ",IFERROR(VLOOKUP(B10057,总表!A:D,4,0),"-"))</f>
        <v>酒红色</v>
      </c>
      <c r="I10057" s="6" t="str">
        <f t="shared" si="631"/>
        <v>酒红色</v>
      </c>
    </row>
    <row r="10058" spans="1:9">
      <c r="A10058" s="6">
        <v>10057</v>
      </c>
      <c r="B10058" s="47" t="str">
        <f t="shared" si="628"/>
        <v>00002749</v>
      </c>
      <c r="C10058" s="47" t="str">
        <f>IFERROR(VLOOKUP(B10058,总表!A:B,2,0),"-")</f>
        <v>鞋类</v>
      </c>
      <c r="D10058" s="6" t="str">
        <f t="shared" si="629"/>
        <v>鞋类</v>
      </c>
      <c r="E10058" s="6" t="str">
        <f>IFERROR(VLOOKUP(B10058,总表!A:D,3,0),"-")</f>
        <v>高筒帆布鞋</v>
      </c>
      <c r="F10058" s="6" t="str">
        <f t="shared" si="630"/>
        <v>高筒帆布鞋</v>
      </c>
      <c r="H10058" s="6" t="str">
        <f>IF(IFERROR(VLOOKUP(B10058,总表!A:D,4,0),"露易")=0," ",IFERROR(VLOOKUP(B10058,总表!A:D,4,0),"-"))</f>
        <v>珊瑚红</v>
      </c>
      <c r="I10058" s="6" t="str">
        <f t="shared" si="631"/>
        <v>珊瑚红</v>
      </c>
    </row>
    <row r="10059" spans="1:9">
      <c r="A10059" s="6">
        <v>10058</v>
      </c>
      <c r="B10059" s="47" t="str">
        <f t="shared" si="628"/>
        <v>0000274A</v>
      </c>
      <c r="C10059" s="47" t="str">
        <f>IFERROR(VLOOKUP(B10059,总表!A:B,2,0),"-")</f>
        <v>鞋类</v>
      </c>
      <c r="D10059" s="6" t="str">
        <f t="shared" si="629"/>
        <v>鞋类</v>
      </c>
      <c r="E10059" s="6" t="str">
        <f>IFERROR(VLOOKUP(B10059,总表!A:D,3,0),"-")</f>
        <v>高筒帆布鞋</v>
      </c>
      <c r="F10059" s="6" t="str">
        <f t="shared" si="630"/>
        <v>高筒帆布鞋</v>
      </c>
      <c r="H10059" s="6" t="str">
        <f>IF(IFERROR(VLOOKUP(B10059,总表!A:D,4,0),"露易")=0," ",IFERROR(VLOOKUP(B10059,总表!A:D,4,0),"-"))</f>
        <v>象牙色</v>
      </c>
      <c r="I10059" s="6" t="str">
        <f t="shared" si="631"/>
        <v>象牙色</v>
      </c>
    </row>
    <row r="10060" spans="1:9">
      <c r="A10060" s="6">
        <v>10059</v>
      </c>
      <c r="B10060" s="47" t="str">
        <f t="shared" si="628"/>
        <v>0000274B</v>
      </c>
      <c r="C10060" s="47" t="str">
        <f>IFERROR(VLOOKUP(B10060,总表!A:B,2,0),"-")</f>
        <v>鞋类</v>
      </c>
      <c r="D10060" s="6" t="str">
        <f t="shared" si="629"/>
        <v>鞋类</v>
      </c>
      <c r="E10060" s="6" t="str">
        <f>IFERROR(VLOOKUP(B10060,总表!A:D,3,0),"-")</f>
        <v>高筒帆布鞋</v>
      </c>
      <c r="F10060" s="6" t="str">
        <f t="shared" si="630"/>
        <v>高筒帆布鞋</v>
      </c>
      <c r="H10060" s="6" t="str">
        <f>IF(IFERROR(VLOOKUP(B10060,总表!A:D,4,0),"露易")=0," ",IFERROR(VLOOKUP(B10060,总表!A:D,4,0),"-"))</f>
        <v>黑色</v>
      </c>
      <c r="I10060" s="6" t="str">
        <f t="shared" si="631"/>
        <v>黑色</v>
      </c>
    </row>
    <row r="10061" spans="1:9">
      <c r="A10061" s="6">
        <v>10060</v>
      </c>
      <c r="B10061" s="47" t="str">
        <f t="shared" si="628"/>
        <v>0000274C</v>
      </c>
      <c r="C10061" s="47" t="str">
        <f>IFERROR(VLOOKUP(B10061,总表!A:B,2,0),"-")</f>
        <v>鞋类</v>
      </c>
      <c r="D10061" s="6" t="str">
        <f t="shared" si="629"/>
        <v>鞋类</v>
      </c>
      <c r="E10061" s="51" t="str">
        <f>IFERROR(VLOOKUP(B10061,总表!A:D,3,0),"-")</f>
        <v>篮球鞋</v>
      </c>
      <c r="F10061" s="51" t="str">
        <f t="shared" si="630"/>
        <v>篮球鞋</v>
      </c>
      <c r="H10061" s="51" t="str">
        <f>IF(IFERROR(VLOOKUP(B10061,总表!A:D,4,0),"露易")=0," ",IFERROR(VLOOKUP(B10061,总表!A:D,4,0),"-"))</f>
        <v>绿色</v>
      </c>
      <c r="I10061" s="51" t="str">
        <f t="shared" si="631"/>
        <v>绿色</v>
      </c>
    </row>
    <row r="10062" spans="1:9">
      <c r="A10062" s="6">
        <v>10061</v>
      </c>
      <c r="B10062" s="47" t="str">
        <f t="shared" si="628"/>
        <v>0000274D</v>
      </c>
      <c r="C10062" s="47" t="str">
        <f>IFERROR(VLOOKUP(B10062,总表!A:B,2,0),"-")</f>
        <v>鞋类</v>
      </c>
      <c r="D10062" s="6" t="str">
        <f t="shared" si="629"/>
        <v>鞋类</v>
      </c>
      <c r="E10062" s="51" t="str">
        <f>IFERROR(VLOOKUP(B10062,总表!A:D,3,0),"-")</f>
        <v>篮球鞋</v>
      </c>
      <c r="F10062" s="51" t="str">
        <f t="shared" si="630"/>
        <v>篮球鞋</v>
      </c>
      <c r="H10062" s="6" t="str">
        <f>IF(IFERROR(VLOOKUP(B10062,总表!A:D,4,0),"露易")=0," ",IFERROR(VLOOKUP(B10062,总表!A:D,4,0),"-"))</f>
        <v>米色</v>
      </c>
      <c r="I10062" s="6" t="str">
        <f t="shared" si="631"/>
        <v>米色</v>
      </c>
    </row>
    <row r="10063" spans="1:9">
      <c r="A10063" s="6">
        <v>10062</v>
      </c>
      <c r="B10063" s="47" t="str">
        <f t="shared" si="628"/>
        <v>0000274E</v>
      </c>
      <c r="C10063" s="47" t="str">
        <f>IFERROR(VLOOKUP(B10063,总表!A:B,2,0),"-")</f>
        <v>鞋类</v>
      </c>
      <c r="D10063" s="6" t="str">
        <f t="shared" si="629"/>
        <v>鞋类</v>
      </c>
      <c r="E10063" s="51" t="str">
        <f>IFERROR(VLOOKUP(B10063,总表!A:D,3,0),"-")</f>
        <v>篮球鞋</v>
      </c>
      <c r="F10063" s="51" t="str">
        <f t="shared" si="630"/>
        <v>篮球鞋</v>
      </c>
      <c r="H10063" s="6" t="str">
        <f>IF(IFERROR(VLOOKUP(B10063,总表!A:D,4,0),"露易")=0," ",IFERROR(VLOOKUP(B10063,总表!A:D,4,0),"-"))</f>
        <v>橘色</v>
      </c>
      <c r="I10063" s="6" t="str">
        <f t="shared" si="631"/>
        <v>橘色</v>
      </c>
    </row>
    <row r="10064" spans="1:9">
      <c r="A10064" s="6">
        <v>10063</v>
      </c>
      <c r="B10064" s="47" t="str">
        <f t="shared" si="628"/>
        <v>0000274F</v>
      </c>
      <c r="C10064" s="47" t="str">
        <f>IFERROR(VLOOKUP(B10064,总表!A:B,2,0),"-")</f>
        <v>鞋类</v>
      </c>
      <c r="D10064" s="6" t="str">
        <f t="shared" si="629"/>
        <v>鞋类</v>
      </c>
      <c r="E10064" s="51" t="str">
        <f>IFERROR(VLOOKUP(B10064,总表!A:D,3,0),"-")</f>
        <v>篮球鞋</v>
      </c>
      <c r="F10064" s="51" t="str">
        <f t="shared" si="630"/>
        <v>篮球鞋</v>
      </c>
      <c r="H10064" s="51" t="str">
        <f>IF(IFERROR(VLOOKUP(B10064,总表!A:D,4,0),"露易")=0," ",IFERROR(VLOOKUP(B10064,总表!A:D,4,0),"-"))</f>
        <v>蓝色</v>
      </c>
      <c r="I10064" s="51" t="str">
        <f t="shared" si="631"/>
        <v>蓝色</v>
      </c>
    </row>
    <row r="10065" spans="1:9">
      <c r="A10065" s="6">
        <v>10064</v>
      </c>
      <c r="B10065" s="47" t="str">
        <f t="shared" si="628"/>
        <v>00002750</v>
      </c>
      <c r="C10065" s="47" t="str">
        <f>IFERROR(VLOOKUP(B10065,总表!A:B,2,0),"-")</f>
        <v>鞋类</v>
      </c>
      <c r="D10065" s="6" t="str">
        <f t="shared" si="629"/>
        <v>鞋类</v>
      </c>
      <c r="E10065" s="51" t="str">
        <f>IFERROR(VLOOKUP(B10065,总表!A:D,3,0),"-")</f>
        <v>篮球鞋</v>
      </c>
      <c r="F10065" s="51" t="str">
        <f t="shared" si="630"/>
        <v>篮球鞋</v>
      </c>
      <c r="H10065" s="6" t="str">
        <f>IF(IFERROR(VLOOKUP(B10065,总表!A:D,4,0),"露易")=0," ",IFERROR(VLOOKUP(B10065,总表!A:D,4,0),"-"))</f>
        <v>紫色</v>
      </c>
      <c r="I10065" s="6" t="str">
        <f t="shared" si="631"/>
        <v>紫色</v>
      </c>
    </row>
    <row r="10066" spans="1:9">
      <c r="A10066" s="6">
        <v>10065</v>
      </c>
      <c r="B10066" s="47" t="str">
        <f t="shared" si="628"/>
        <v>00002751</v>
      </c>
      <c r="C10066" s="47" t="str">
        <f>IFERROR(VLOOKUP(B10066,总表!A:B,2,0),"-")</f>
        <v>鞋类</v>
      </c>
      <c r="D10066" s="6" t="str">
        <f t="shared" si="629"/>
        <v>鞋类</v>
      </c>
      <c r="E10066" s="51" t="str">
        <f>IFERROR(VLOOKUP(B10066,总表!A:D,3,0),"-")</f>
        <v>篮球鞋</v>
      </c>
      <c r="F10066" s="51" t="str">
        <f t="shared" si="630"/>
        <v>篮球鞋</v>
      </c>
      <c r="H10066" s="6" t="str">
        <f>IF(IFERROR(VLOOKUP(B10066,总表!A:D,4,0),"露易")=0," ",IFERROR(VLOOKUP(B10066,总表!A:D,4,0),"-"))</f>
        <v>浅蓝色</v>
      </c>
      <c r="I10066" s="6" t="str">
        <f t="shared" si="631"/>
        <v>浅蓝色</v>
      </c>
    </row>
    <row r="10067" spans="1:9">
      <c r="A10067" s="6">
        <v>10066</v>
      </c>
      <c r="B10067" s="47" t="str">
        <f t="shared" si="628"/>
        <v>00002752</v>
      </c>
      <c r="C10067" s="47" t="str">
        <f>IFERROR(VLOOKUP(B10067,总表!A:B,2,0),"-")</f>
        <v>鞋类</v>
      </c>
      <c r="D10067" s="6" t="str">
        <f t="shared" si="629"/>
        <v>鞋类</v>
      </c>
      <c r="E10067" s="51" t="str">
        <f>IFERROR(VLOOKUP(B10067,总表!A:D,3,0),"-")</f>
        <v>篮球鞋</v>
      </c>
      <c r="F10067" s="51" t="str">
        <f t="shared" si="630"/>
        <v>篮球鞋</v>
      </c>
      <c r="H10067" s="6" t="str">
        <f>IF(IFERROR(VLOOKUP(B10067,总表!A:D,4,0),"露易")=0," ",IFERROR(VLOOKUP(B10067,总表!A:D,4,0),"-"))</f>
        <v>粉红</v>
      </c>
      <c r="I10067" s="6" t="str">
        <f t="shared" si="631"/>
        <v>粉红</v>
      </c>
    </row>
    <row r="10068" spans="1:9">
      <c r="A10068" s="6">
        <v>10067</v>
      </c>
      <c r="B10068" s="47" t="str">
        <f t="shared" si="628"/>
        <v>00002753</v>
      </c>
      <c r="C10068" s="47" t="str">
        <f>IFERROR(VLOOKUP(B10068,总表!A:B,2,0),"-")</f>
        <v>鞋类</v>
      </c>
      <c r="D10068" s="6" t="str">
        <f t="shared" si="629"/>
        <v>鞋类</v>
      </c>
      <c r="E10068" s="6" t="str">
        <f>IFERROR(VLOOKUP(B10068,总表!A:D,3,0),"-")</f>
        <v>帆布鞋</v>
      </c>
      <c r="F10068" s="6" t="str">
        <f t="shared" si="630"/>
        <v>帆布鞋</v>
      </c>
      <c r="H10068" s="51" t="str">
        <f>IF(IFERROR(VLOOKUP(B10068,总表!A:D,4,0),"露易")=0," ",IFERROR(VLOOKUP(B10068,总表!A:D,4,0),"-"))</f>
        <v>绿色</v>
      </c>
      <c r="I10068" s="51" t="str">
        <f t="shared" si="631"/>
        <v>绿色</v>
      </c>
    </row>
    <row r="10069" spans="1:9">
      <c r="A10069" s="6">
        <v>10068</v>
      </c>
      <c r="B10069" s="47" t="str">
        <f t="shared" si="628"/>
        <v>00002754</v>
      </c>
      <c r="C10069" s="47" t="str">
        <f>IFERROR(VLOOKUP(B10069,总表!A:B,2,0),"-")</f>
        <v>鞋类</v>
      </c>
      <c r="D10069" s="6" t="str">
        <f t="shared" si="629"/>
        <v>鞋类</v>
      </c>
      <c r="E10069" s="6" t="str">
        <f>IFERROR(VLOOKUP(B10069,总表!A:D,3,0),"-")</f>
        <v>帆布鞋</v>
      </c>
      <c r="F10069" s="6" t="str">
        <f t="shared" si="630"/>
        <v>帆布鞋</v>
      </c>
      <c r="H10069" s="6" t="str">
        <f>IF(IFERROR(VLOOKUP(B10069,总表!A:D,4,0),"露易")=0," ",IFERROR(VLOOKUP(B10069,总表!A:D,4,0),"-"))</f>
        <v>黄色</v>
      </c>
      <c r="I10069" s="6" t="str">
        <f t="shared" si="631"/>
        <v>黄色</v>
      </c>
    </row>
    <row r="10070" spans="1:9">
      <c r="A10070" s="6">
        <v>10069</v>
      </c>
      <c r="B10070" s="47" t="str">
        <f t="shared" si="628"/>
        <v>00002755</v>
      </c>
      <c r="C10070" s="47" t="str">
        <f>IFERROR(VLOOKUP(B10070,总表!A:B,2,0),"-")</f>
        <v>鞋类</v>
      </c>
      <c r="D10070" s="6" t="str">
        <f t="shared" si="629"/>
        <v>鞋类</v>
      </c>
      <c r="E10070" s="6" t="str">
        <f>IFERROR(VLOOKUP(B10070,总表!A:D,3,0),"-")</f>
        <v>帆布鞋</v>
      </c>
      <c r="F10070" s="6" t="str">
        <f t="shared" si="630"/>
        <v>帆布鞋</v>
      </c>
      <c r="H10070" s="6" t="str">
        <f>IF(IFERROR(VLOOKUP(B10070,总表!A:D,4,0),"露易")=0," ",IFERROR(VLOOKUP(B10070,总表!A:D,4,0),"-"))</f>
        <v>浅蓝色</v>
      </c>
      <c r="I10070" s="6" t="str">
        <f t="shared" si="631"/>
        <v>浅蓝色</v>
      </c>
    </row>
    <row r="10071" spans="1:9">
      <c r="A10071" s="6">
        <v>10070</v>
      </c>
      <c r="B10071" s="47" t="str">
        <f t="shared" si="628"/>
        <v>00002756</v>
      </c>
      <c r="C10071" s="47" t="str">
        <f>IFERROR(VLOOKUP(B10071,总表!A:B,2,0),"-")</f>
        <v>鞋类</v>
      </c>
      <c r="D10071" s="6" t="str">
        <f t="shared" si="629"/>
        <v>鞋类</v>
      </c>
      <c r="E10071" s="6" t="str">
        <f>IFERROR(VLOOKUP(B10071,总表!A:D,3,0),"-")</f>
        <v>帆布鞋</v>
      </c>
      <c r="F10071" s="6" t="str">
        <f t="shared" si="630"/>
        <v>帆布鞋</v>
      </c>
      <c r="H10071" s="51" t="str">
        <f>IF(IFERROR(VLOOKUP(B10071,总表!A:D,4,0),"露易")=0," ",IFERROR(VLOOKUP(B10071,总表!A:D,4,0),"-"))</f>
        <v>红色</v>
      </c>
      <c r="I10071" s="51" t="str">
        <f t="shared" si="631"/>
        <v>红色</v>
      </c>
    </row>
    <row r="10072" spans="1:9">
      <c r="A10072" s="6">
        <v>10071</v>
      </c>
      <c r="B10072" s="47" t="str">
        <f t="shared" si="628"/>
        <v>00002757</v>
      </c>
      <c r="C10072" s="47" t="str">
        <f>IFERROR(VLOOKUP(B10072,总表!A:B,2,0),"-")</f>
        <v>鞋类</v>
      </c>
      <c r="D10072" s="6" t="str">
        <f t="shared" si="629"/>
        <v>鞋类</v>
      </c>
      <c r="E10072" s="6" t="str">
        <f>IFERROR(VLOOKUP(B10072,总表!A:D,3,0),"-")</f>
        <v>帆布鞋</v>
      </c>
      <c r="F10072" s="6" t="str">
        <f t="shared" si="630"/>
        <v>帆布鞋</v>
      </c>
      <c r="H10072" s="6" t="str">
        <f>IF(IFERROR(VLOOKUP(B10072,总表!A:D,4,0),"露易")=0," ",IFERROR(VLOOKUP(B10072,总表!A:D,4,0),"-"))</f>
        <v>粉红</v>
      </c>
      <c r="I10072" s="6" t="str">
        <f t="shared" si="631"/>
        <v>粉红</v>
      </c>
    </row>
    <row r="10073" spans="1:9">
      <c r="A10073" s="6">
        <v>10072</v>
      </c>
      <c r="B10073" s="47" t="str">
        <f t="shared" si="628"/>
        <v>00002758</v>
      </c>
      <c r="C10073" s="47" t="str">
        <f>IFERROR(VLOOKUP(B10073,总表!A:B,2,0),"-")</f>
        <v>鞋类</v>
      </c>
      <c r="D10073" s="6" t="str">
        <f t="shared" si="629"/>
        <v>鞋类</v>
      </c>
      <c r="E10073" s="6" t="str">
        <f>IFERROR(VLOOKUP(B10073,总表!A:D,3,0),"-")</f>
        <v>帆布鞋</v>
      </c>
      <c r="F10073" s="6" t="str">
        <f t="shared" si="630"/>
        <v>帆布鞋</v>
      </c>
      <c r="H10073" s="51" t="str">
        <f>IF(IFERROR(VLOOKUP(B10073,总表!A:D,4,0),"露易")=0," ",IFERROR(VLOOKUP(B10073,总表!A:D,4,0),"-"))</f>
        <v>蓝色</v>
      </c>
      <c r="I10073" s="51" t="str">
        <f t="shared" si="631"/>
        <v>蓝色</v>
      </c>
    </row>
    <row r="10074" spans="1:9">
      <c r="A10074" s="6">
        <v>10073</v>
      </c>
      <c r="B10074" s="47" t="str">
        <f t="shared" si="628"/>
        <v>00002759</v>
      </c>
      <c r="C10074" s="47" t="str">
        <f>IFERROR(VLOOKUP(B10074,总表!A:B,2,0),"-")</f>
        <v>鞋类</v>
      </c>
      <c r="D10074" s="6" t="str">
        <f t="shared" si="629"/>
        <v>鞋类</v>
      </c>
      <c r="E10074" s="6" t="str">
        <f>IFERROR(VLOOKUP(B10074,总表!A:D,3,0),"-")</f>
        <v>帆布鞋</v>
      </c>
      <c r="F10074" s="6" t="str">
        <f t="shared" si="630"/>
        <v>帆布鞋</v>
      </c>
      <c r="H10074" s="6" t="str">
        <f>IF(IFERROR(VLOOKUP(B10074,总表!A:D,4,0),"露易")=0," ",IFERROR(VLOOKUP(B10074,总表!A:D,4,0),"-"))</f>
        <v>黑色</v>
      </c>
      <c r="I10074" s="6" t="str">
        <f t="shared" si="631"/>
        <v>黑色</v>
      </c>
    </row>
    <row r="10075" spans="1:9">
      <c r="A10075" s="6">
        <v>10074</v>
      </c>
      <c r="B10075" s="47" t="str">
        <f t="shared" si="628"/>
        <v>0000275A</v>
      </c>
      <c r="C10075" s="47" t="str">
        <f>IFERROR(VLOOKUP(B10075,总表!A:B,2,0),"-")</f>
        <v>鞋类</v>
      </c>
      <c r="D10075" s="6" t="str">
        <f t="shared" si="629"/>
        <v>鞋类</v>
      </c>
      <c r="E10075" s="6" t="str">
        <f>IFERROR(VLOOKUP(B10075,总表!A:D,3,0),"-")</f>
        <v>麂皮运动鞋</v>
      </c>
      <c r="F10075" s="6" t="str">
        <f t="shared" si="630"/>
        <v>麂皮运动鞋</v>
      </c>
      <c r="H10075" s="6" t="str">
        <f>IF(IFERROR(VLOOKUP(B10075,总表!A:D,4,0),"露易")=0," ",IFERROR(VLOOKUP(B10075,总表!A:D,4,0),"-"))</f>
        <v>海军蓝</v>
      </c>
      <c r="I10075" s="6" t="str">
        <f t="shared" si="631"/>
        <v>海军蓝</v>
      </c>
    </row>
    <row r="10076" spans="1:9">
      <c r="A10076" s="6">
        <v>10075</v>
      </c>
      <c r="B10076" s="47" t="str">
        <f t="shared" si="628"/>
        <v>0000275B</v>
      </c>
      <c r="C10076" s="47" t="str">
        <f>IFERROR(VLOOKUP(B10076,总表!A:B,2,0),"-")</f>
        <v>鞋类</v>
      </c>
      <c r="D10076" s="6" t="str">
        <f t="shared" si="629"/>
        <v>鞋类</v>
      </c>
      <c r="E10076" s="6" t="str">
        <f>IFERROR(VLOOKUP(B10076,总表!A:D,3,0),"-")</f>
        <v>麂皮运动鞋</v>
      </c>
      <c r="F10076" s="6" t="str">
        <f t="shared" si="630"/>
        <v>麂皮运动鞋</v>
      </c>
      <c r="H10076" s="6" t="str">
        <f>IF(IFERROR(VLOOKUP(B10076,总表!A:D,4,0),"露易")=0," ",IFERROR(VLOOKUP(B10076,总表!A:D,4,0),"-"))</f>
        <v>米色</v>
      </c>
      <c r="I10076" s="6" t="str">
        <f t="shared" si="631"/>
        <v>米色</v>
      </c>
    </row>
    <row r="10077" spans="1:9">
      <c r="A10077" s="6">
        <v>10076</v>
      </c>
      <c r="B10077" s="47" t="str">
        <f t="shared" si="628"/>
        <v>0000275C</v>
      </c>
      <c r="C10077" s="47" t="str">
        <f>IFERROR(VLOOKUP(B10077,总表!A:B,2,0),"-")</f>
        <v>鞋类</v>
      </c>
      <c r="D10077" s="6" t="str">
        <f t="shared" si="629"/>
        <v>鞋类</v>
      </c>
      <c r="E10077" s="6" t="str">
        <f>IFERROR(VLOOKUP(B10077,总表!A:D,3,0),"-")</f>
        <v>麂皮运动鞋</v>
      </c>
      <c r="F10077" s="6" t="str">
        <f t="shared" si="630"/>
        <v>麂皮运动鞋</v>
      </c>
      <c r="H10077" s="6" t="str">
        <f>IF(IFERROR(VLOOKUP(B10077,总表!A:D,4,0),"露易")=0," ",IFERROR(VLOOKUP(B10077,总表!A:D,4,0),"-"))</f>
        <v>橘色</v>
      </c>
      <c r="I10077" s="6" t="str">
        <f t="shared" si="631"/>
        <v>橘色</v>
      </c>
    </row>
    <row r="10078" spans="1:9">
      <c r="A10078" s="6">
        <v>10077</v>
      </c>
      <c r="B10078" s="47" t="str">
        <f t="shared" si="628"/>
        <v>0000275D</v>
      </c>
      <c r="C10078" s="47" t="str">
        <f>IFERROR(VLOOKUP(B10078,总表!A:B,2,0),"-")</f>
        <v>鞋类</v>
      </c>
      <c r="D10078" s="6" t="str">
        <f t="shared" si="629"/>
        <v>鞋类</v>
      </c>
      <c r="E10078" s="6" t="str">
        <f>IFERROR(VLOOKUP(B10078,总表!A:D,3,0),"-")</f>
        <v>麂皮运动鞋</v>
      </c>
      <c r="F10078" s="6" t="str">
        <f t="shared" si="630"/>
        <v>麂皮运动鞋</v>
      </c>
      <c r="H10078" s="6" t="str">
        <f>IF(IFERROR(VLOOKUP(B10078,总表!A:D,4,0),"露易")=0," ",IFERROR(VLOOKUP(B10078,总表!A:D,4,0),"-"))</f>
        <v>粉红</v>
      </c>
      <c r="I10078" s="6" t="str">
        <f t="shared" si="631"/>
        <v>粉红</v>
      </c>
    </row>
    <row r="10079" spans="1:9">
      <c r="A10079" s="6">
        <v>10078</v>
      </c>
      <c r="B10079" s="47" t="str">
        <f t="shared" si="628"/>
        <v>0000275E</v>
      </c>
      <c r="C10079" s="47" t="str">
        <f>IFERROR(VLOOKUP(B10079,总表!A:B,2,0),"-")</f>
        <v>鞋类</v>
      </c>
      <c r="D10079" s="6" t="str">
        <f t="shared" si="629"/>
        <v>鞋类</v>
      </c>
      <c r="E10079" s="6" t="str">
        <f>IFERROR(VLOOKUP(B10079,总表!A:D,3,0),"-")</f>
        <v>麂皮运动鞋</v>
      </c>
      <c r="F10079" s="6" t="str">
        <f t="shared" si="630"/>
        <v>麂皮运动鞋</v>
      </c>
      <c r="H10079" s="6" t="str">
        <f>IF(IFERROR(VLOOKUP(B10079,总表!A:D,4,0),"露易")=0," ",IFERROR(VLOOKUP(B10079,总表!A:D,4,0),"-"))</f>
        <v>浅蓝色</v>
      </c>
      <c r="I10079" s="6" t="str">
        <f t="shared" si="631"/>
        <v>浅蓝色</v>
      </c>
    </row>
    <row r="10080" spans="1:9">
      <c r="A10080" s="6">
        <v>10079</v>
      </c>
      <c r="B10080" s="47" t="str">
        <f t="shared" si="628"/>
        <v>0000275F</v>
      </c>
      <c r="C10080" s="47" t="str">
        <f>IFERROR(VLOOKUP(B10080,总表!A:B,2,0),"-")</f>
        <v>鞋类</v>
      </c>
      <c r="D10080" s="6" t="str">
        <f t="shared" si="629"/>
        <v>鞋类</v>
      </c>
      <c r="E10080" s="6" t="str">
        <f>IFERROR(VLOOKUP(B10080,总表!A:D,3,0),"-")</f>
        <v>麂皮运动鞋</v>
      </c>
      <c r="F10080" s="6" t="str">
        <f t="shared" si="630"/>
        <v>麂皮运动鞋</v>
      </c>
      <c r="H10080" s="6" t="str">
        <f>IF(IFERROR(VLOOKUP(B10080,总表!A:D,4,0),"露易")=0," ",IFERROR(VLOOKUP(B10080,总表!A:D,4,0),"-"))</f>
        <v>紫色</v>
      </c>
      <c r="I10080" s="6" t="str">
        <f t="shared" si="631"/>
        <v>紫色</v>
      </c>
    </row>
    <row r="10081" spans="1:9">
      <c r="A10081" s="6">
        <v>10080</v>
      </c>
      <c r="B10081" s="47" t="str">
        <f t="shared" si="628"/>
        <v>00002760</v>
      </c>
      <c r="C10081" s="47" t="str">
        <f>IFERROR(VLOOKUP(B10081,总表!A:B,2,0),"-")</f>
        <v>鞋类</v>
      </c>
      <c r="D10081" s="6" t="str">
        <f t="shared" si="629"/>
        <v>鞋类</v>
      </c>
      <c r="E10081" s="6" t="str">
        <f>IFERROR(VLOOKUP(B10081,总表!A:D,3,0),"-")</f>
        <v>麂皮运动鞋</v>
      </c>
      <c r="F10081" s="6" t="str">
        <f t="shared" si="630"/>
        <v>麂皮运动鞋</v>
      </c>
      <c r="H10081" s="6" t="str">
        <f>IF(IFERROR(VLOOKUP(B10081,总表!A:D,4,0),"露易")=0," ",IFERROR(VLOOKUP(B10081,总表!A:D,4,0),"-"))</f>
        <v>酒红色</v>
      </c>
      <c r="I10081" s="6" t="str">
        <f t="shared" si="631"/>
        <v>酒红色</v>
      </c>
    </row>
    <row r="10082" spans="1:9">
      <c r="A10082" s="6">
        <v>10081</v>
      </c>
      <c r="B10082" s="47" t="str">
        <f t="shared" si="628"/>
        <v>00002761</v>
      </c>
      <c r="C10082" s="47" t="str">
        <f>IFERROR(VLOOKUP(B10082,总表!A:B,2,0),"-")</f>
        <v>鞋类</v>
      </c>
      <c r="D10082" s="6" t="str">
        <f t="shared" si="629"/>
        <v>鞋类</v>
      </c>
      <c r="E10082" s="51" t="str">
        <f>IFERROR(VLOOKUP(B10082,总表!A:D,3,0),"-")</f>
        <v>懒人鞋</v>
      </c>
      <c r="F10082" s="51" t="str">
        <f t="shared" si="630"/>
        <v>懒人鞋</v>
      </c>
      <c r="H10082" s="6" t="str">
        <f>IF(IFERROR(VLOOKUP(B10082,总表!A:D,4,0),"露易")=0," ",IFERROR(VLOOKUP(B10082,总表!A:D,4,0),"-"))</f>
        <v>浅蓝色</v>
      </c>
      <c r="I10082" s="6" t="str">
        <f t="shared" si="631"/>
        <v>浅蓝色</v>
      </c>
    </row>
    <row r="10083" spans="1:9">
      <c r="A10083" s="6">
        <v>10082</v>
      </c>
      <c r="B10083" s="47" t="str">
        <f t="shared" si="628"/>
        <v>00002762</v>
      </c>
      <c r="C10083" s="47" t="str">
        <f>IFERROR(VLOOKUP(B10083,总表!A:B,2,0),"-")</f>
        <v>鞋类</v>
      </c>
      <c r="D10083" s="6" t="str">
        <f t="shared" si="629"/>
        <v>鞋类</v>
      </c>
      <c r="E10083" s="51" t="str">
        <f>IFERROR(VLOOKUP(B10083,总表!A:D,3,0),"-")</f>
        <v>懒人鞋</v>
      </c>
      <c r="F10083" s="51" t="str">
        <f t="shared" si="630"/>
        <v>懒人鞋</v>
      </c>
      <c r="H10083" s="6" t="str">
        <f>IF(IFERROR(VLOOKUP(B10083,总表!A:D,4,0),"露易")=0," ",IFERROR(VLOOKUP(B10083,总表!A:D,4,0),"-"))</f>
        <v>白色</v>
      </c>
      <c r="I10083" s="6" t="str">
        <f t="shared" si="631"/>
        <v>白色</v>
      </c>
    </row>
    <row r="10084" spans="1:9">
      <c r="A10084" s="6">
        <v>10083</v>
      </c>
      <c r="B10084" s="47" t="str">
        <f t="shared" si="628"/>
        <v>00002763</v>
      </c>
      <c r="C10084" s="47" t="str">
        <f>IFERROR(VLOOKUP(B10084,总表!A:B,2,0),"-")</f>
        <v>鞋类</v>
      </c>
      <c r="D10084" s="6" t="str">
        <f t="shared" si="629"/>
        <v>鞋类</v>
      </c>
      <c r="E10084" s="51" t="str">
        <f>IFERROR(VLOOKUP(B10084,总表!A:D,3,0),"-")</f>
        <v>懒人鞋</v>
      </c>
      <c r="F10084" s="51" t="str">
        <f t="shared" si="630"/>
        <v>懒人鞋</v>
      </c>
      <c r="H10084" s="6" t="str">
        <f>IF(IFERROR(VLOOKUP(B10084,总表!A:D,4,0),"露易")=0," ",IFERROR(VLOOKUP(B10084,总表!A:D,4,0),"-"))</f>
        <v>米色</v>
      </c>
      <c r="I10084" s="6" t="str">
        <f t="shared" si="631"/>
        <v>米色</v>
      </c>
    </row>
    <row r="10085" spans="1:9">
      <c r="A10085" s="6">
        <v>10084</v>
      </c>
      <c r="B10085" s="47" t="str">
        <f t="shared" si="628"/>
        <v>00002764</v>
      </c>
      <c r="C10085" s="47" t="str">
        <f>IFERROR(VLOOKUP(B10085,总表!A:B,2,0),"-")</f>
        <v>鞋类</v>
      </c>
      <c r="D10085" s="6" t="str">
        <f t="shared" si="629"/>
        <v>鞋类</v>
      </c>
      <c r="E10085" s="6" t="str">
        <f>IFERROR(VLOOKUP(B10085,总表!A:D,3,0),"-")</f>
        <v>拖鞋</v>
      </c>
      <c r="F10085" s="6" t="str">
        <f t="shared" si="630"/>
        <v>拖鞋</v>
      </c>
      <c r="H10085" s="6" t="str">
        <f>IF(IFERROR(VLOOKUP(B10085,总表!A:D,4,0),"露易")=0," ",IFERROR(VLOOKUP(B10085,总表!A:D,4,0),"-"))</f>
        <v>黑色</v>
      </c>
      <c r="I10085" s="6" t="str">
        <f t="shared" si="631"/>
        <v>黑色</v>
      </c>
    </row>
    <row r="10086" spans="1:9">
      <c r="A10086" s="6">
        <v>10085</v>
      </c>
      <c r="B10086" s="47" t="str">
        <f t="shared" si="628"/>
        <v>00002765</v>
      </c>
      <c r="C10086" s="47" t="str">
        <f>IFERROR(VLOOKUP(B10086,总表!A:B,2,0),"-")</f>
        <v>鞋类</v>
      </c>
      <c r="D10086" s="6" t="str">
        <f t="shared" si="629"/>
        <v>鞋类</v>
      </c>
      <c r="E10086" s="6" t="str">
        <f>IFERROR(VLOOKUP(B10086,总表!A:D,3,0),"-")</f>
        <v>拖鞋</v>
      </c>
      <c r="F10086" s="6" t="str">
        <f t="shared" si="630"/>
        <v>拖鞋</v>
      </c>
      <c r="H10086" s="6" t="str">
        <f>IF(IFERROR(VLOOKUP(B10086,总表!A:D,4,0),"露易")=0," ",IFERROR(VLOOKUP(B10086,总表!A:D,4,0),"-"))</f>
        <v>白色</v>
      </c>
      <c r="I10086" s="6" t="str">
        <f t="shared" si="631"/>
        <v>白色</v>
      </c>
    </row>
    <row r="10087" spans="1:9">
      <c r="A10087" s="6">
        <v>10086</v>
      </c>
      <c r="B10087" s="47" t="str">
        <f t="shared" si="628"/>
        <v>00002766</v>
      </c>
      <c r="C10087" s="47" t="str">
        <f>IFERROR(VLOOKUP(B10087,总表!A:B,2,0),"-")</f>
        <v>鞋类</v>
      </c>
      <c r="D10087" s="6" t="str">
        <f t="shared" si="629"/>
        <v>鞋类</v>
      </c>
      <c r="E10087" s="6" t="str">
        <f>IFERROR(VLOOKUP(B10087,总表!A:D,3,0),"-")</f>
        <v>拖鞋</v>
      </c>
      <c r="F10087" s="6" t="str">
        <f t="shared" si="630"/>
        <v>拖鞋</v>
      </c>
      <c r="H10087" s="6" t="str">
        <f>IF(IFERROR(VLOOKUP(B10087,总表!A:D,4,0),"露易")=0," ",IFERROR(VLOOKUP(B10087,总表!A:D,4,0),"-"))</f>
        <v>粉红</v>
      </c>
      <c r="I10087" s="6" t="str">
        <f t="shared" si="631"/>
        <v>粉红</v>
      </c>
    </row>
    <row r="10088" spans="1:9">
      <c r="A10088" s="6">
        <v>10087</v>
      </c>
      <c r="B10088" s="47" t="str">
        <f t="shared" si="628"/>
        <v>00002767</v>
      </c>
      <c r="C10088" s="47" t="str">
        <f>IFERROR(VLOOKUP(B10088,总表!A:B,2,0),"-")</f>
        <v>鞋类</v>
      </c>
      <c r="D10088" s="6" t="str">
        <f t="shared" si="629"/>
        <v>鞋类</v>
      </c>
      <c r="E10088" s="6" t="str">
        <f>IFERROR(VLOOKUP(B10088,总表!A:D,3,0),"-")</f>
        <v>拖鞋</v>
      </c>
      <c r="F10088" s="6" t="str">
        <f t="shared" si="630"/>
        <v>拖鞋</v>
      </c>
      <c r="H10088" s="51" t="str">
        <f>IF(IFERROR(VLOOKUP(B10088,总表!A:D,4,0),"露易")=0," ",IFERROR(VLOOKUP(B10088,总表!A:D,4,0),"-"))</f>
        <v>绿色</v>
      </c>
      <c r="I10088" s="51" t="str">
        <f t="shared" si="631"/>
        <v>绿色</v>
      </c>
    </row>
    <row r="10089" spans="1:9">
      <c r="A10089" s="6">
        <v>10088</v>
      </c>
      <c r="B10089" s="47" t="str">
        <f t="shared" si="628"/>
        <v>00002768</v>
      </c>
      <c r="C10089" s="47" t="str">
        <f>IFERROR(VLOOKUP(B10089,总表!A:B,2,0),"-")</f>
        <v>鞋类</v>
      </c>
      <c r="D10089" s="6" t="str">
        <f t="shared" si="629"/>
        <v>鞋类</v>
      </c>
      <c r="E10089" s="6" t="str">
        <f>IFERROR(VLOOKUP(B10089,总表!A:D,3,0),"-")</f>
        <v>拖鞋</v>
      </c>
      <c r="F10089" s="6" t="str">
        <f t="shared" si="630"/>
        <v>拖鞋</v>
      </c>
      <c r="H10089" s="51" t="str">
        <f>IF(IFERROR(VLOOKUP(B10089,总表!A:D,4,0),"露易")=0," ",IFERROR(VLOOKUP(B10089,总表!A:D,4,0),"-"))</f>
        <v>蓝色</v>
      </c>
      <c r="I10089" s="51" t="str">
        <f t="shared" si="631"/>
        <v>蓝色</v>
      </c>
    </row>
    <row r="10090" spans="1:9">
      <c r="A10090" s="6">
        <v>10089</v>
      </c>
      <c r="B10090" s="47" t="str">
        <f t="shared" si="628"/>
        <v>00002769</v>
      </c>
      <c r="C10090" s="47" t="str">
        <f>IFERROR(VLOOKUP(B10090,总表!A:B,2,0),"-")</f>
        <v>鞋类</v>
      </c>
      <c r="D10090" s="6" t="str">
        <f t="shared" si="629"/>
        <v>鞋类</v>
      </c>
      <c r="E10090" s="6" t="str">
        <f>IFERROR(VLOOKUP(B10090,总表!A:D,3,0),"-")</f>
        <v>拖鞋</v>
      </c>
      <c r="F10090" s="6" t="str">
        <f t="shared" si="630"/>
        <v>拖鞋</v>
      </c>
      <c r="H10090" s="51" t="str">
        <f>IF(IFERROR(VLOOKUP(B10090,总表!A:D,4,0),"露易")=0," ",IFERROR(VLOOKUP(B10090,总表!A:D,4,0),"-"))</f>
        <v>红色</v>
      </c>
      <c r="I10090" s="51" t="str">
        <f t="shared" si="631"/>
        <v>红色</v>
      </c>
    </row>
    <row r="10091" spans="1:9">
      <c r="A10091" s="6">
        <v>10090</v>
      </c>
      <c r="B10091" s="47" t="str">
        <f t="shared" si="628"/>
        <v>0000276A</v>
      </c>
      <c r="C10091" s="47" t="str">
        <f>IFERROR(VLOOKUP(B10091,总表!A:B,2,0),"-")</f>
        <v>鞋类</v>
      </c>
      <c r="D10091" s="6" t="str">
        <f t="shared" si="629"/>
        <v>鞋类</v>
      </c>
      <c r="E10091" s="6" t="str">
        <f>IFERROR(VLOOKUP(B10091,总表!A:D,3,0),"-")</f>
        <v>拖鞋</v>
      </c>
      <c r="F10091" s="6" t="str">
        <f t="shared" si="630"/>
        <v>拖鞋</v>
      </c>
      <c r="H10091" s="6" t="str">
        <f>IF(IFERROR(VLOOKUP(B10091,总表!A:D,4,0),"露易")=0," ",IFERROR(VLOOKUP(B10091,总表!A:D,4,0),"-"))</f>
        <v>黄色</v>
      </c>
      <c r="I10091" s="6" t="str">
        <f t="shared" si="631"/>
        <v>黄色</v>
      </c>
    </row>
    <row r="10092" spans="1:9">
      <c r="A10092" s="6">
        <v>10091</v>
      </c>
      <c r="B10092" s="47" t="str">
        <f t="shared" si="628"/>
        <v>0000276B</v>
      </c>
      <c r="C10092" s="47" t="str">
        <f>IFERROR(VLOOKUP(B10092,总表!A:B,2,0),"-")</f>
        <v>鞋类</v>
      </c>
      <c r="D10092" s="6" t="str">
        <f t="shared" si="629"/>
        <v>鞋类</v>
      </c>
      <c r="E10092" s="6" t="str">
        <f>IFERROR(VLOOKUP(B10092,总表!A:D,3,0),"-")</f>
        <v>居家拖鞋</v>
      </c>
      <c r="F10092" s="6" t="str">
        <f t="shared" si="630"/>
        <v>居家拖鞋</v>
      </c>
      <c r="H10092" s="6" t="str">
        <f>IF(IFERROR(VLOOKUP(B10092,总表!A:D,4,0),"露易")=0," ",IFERROR(VLOOKUP(B10092,总表!A:D,4,0),"-"))</f>
        <v>海军蓝</v>
      </c>
      <c r="I10092" s="6" t="str">
        <f t="shared" si="631"/>
        <v>海军蓝</v>
      </c>
    </row>
    <row r="10093" spans="1:9">
      <c r="A10093" s="6">
        <v>10092</v>
      </c>
      <c r="B10093" s="47" t="str">
        <f t="shared" si="628"/>
        <v>0000276C</v>
      </c>
      <c r="C10093" s="47" t="str">
        <f>IFERROR(VLOOKUP(B10093,总表!A:B,2,0),"-")</f>
        <v>鞋类</v>
      </c>
      <c r="D10093" s="6" t="str">
        <f t="shared" si="629"/>
        <v>鞋类</v>
      </c>
      <c r="E10093" s="6" t="str">
        <f>IFERROR(VLOOKUP(B10093,总表!A:D,3,0),"-")</f>
        <v>居家拖鞋</v>
      </c>
      <c r="F10093" s="6" t="str">
        <f t="shared" si="630"/>
        <v>居家拖鞋</v>
      </c>
      <c r="H10093" s="6" t="str">
        <f>IF(IFERROR(VLOOKUP(B10093,总表!A:D,4,0),"露易")=0," ",IFERROR(VLOOKUP(B10093,总表!A:D,4,0),"-"))</f>
        <v>粉红</v>
      </c>
      <c r="I10093" s="6" t="str">
        <f t="shared" si="631"/>
        <v>粉红</v>
      </c>
    </row>
    <row r="10094" spans="1:9">
      <c r="A10094" s="6">
        <v>10093</v>
      </c>
      <c r="B10094" s="47" t="str">
        <f t="shared" si="628"/>
        <v>0000276D</v>
      </c>
      <c r="C10094" s="47" t="str">
        <f>IFERROR(VLOOKUP(B10094,总表!A:B,2,0),"-")</f>
        <v>鞋类</v>
      </c>
      <c r="D10094" s="6" t="str">
        <f t="shared" si="629"/>
        <v>鞋类</v>
      </c>
      <c r="E10094" s="6" t="str">
        <f>IFERROR(VLOOKUP(B10094,总表!A:D,3,0),"-")</f>
        <v>居家拖鞋</v>
      </c>
      <c r="F10094" s="6" t="str">
        <f t="shared" si="630"/>
        <v>居家拖鞋</v>
      </c>
      <c r="H10094" s="6" t="str">
        <f>IF(IFERROR(VLOOKUP(B10094,总表!A:D,4,0),"露易")=0," ",IFERROR(VLOOKUP(B10094,总表!A:D,4,0),"-"))</f>
        <v>黄色</v>
      </c>
      <c r="I10094" s="6" t="str">
        <f t="shared" si="631"/>
        <v>黄色</v>
      </c>
    </row>
    <row r="10095" spans="1:9">
      <c r="A10095" s="6">
        <v>10094</v>
      </c>
      <c r="B10095" s="47" t="str">
        <f t="shared" si="628"/>
        <v>0000276E</v>
      </c>
      <c r="C10095" s="47" t="str">
        <f>IFERROR(VLOOKUP(B10095,总表!A:B,2,0),"-")</f>
        <v>鞋类</v>
      </c>
      <c r="D10095" s="6" t="str">
        <f t="shared" si="629"/>
        <v>鞋类</v>
      </c>
      <c r="E10095" s="6" t="str">
        <f>IFERROR(VLOOKUP(B10095,总表!A:D,3,0),"-")</f>
        <v>居家拖鞋</v>
      </c>
      <c r="F10095" s="6" t="str">
        <f t="shared" si="630"/>
        <v>居家拖鞋</v>
      </c>
      <c r="H10095" s="51" t="str">
        <f>IF(IFERROR(VLOOKUP(B10095,总表!A:D,4,0),"露易")=0," ",IFERROR(VLOOKUP(B10095,总表!A:D,4,0),"-"))</f>
        <v>绿色</v>
      </c>
      <c r="I10095" s="51" t="str">
        <f t="shared" si="631"/>
        <v>绿色</v>
      </c>
    </row>
    <row r="10096" spans="1:9">
      <c r="A10096" s="6">
        <v>10095</v>
      </c>
      <c r="B10096" s="47" t="str">
        <f t="shared" si="628"/>
        <v>0000276F</v>
      </c>
      <c r="C10096" s="47" t="str">
        <f>IFERROR(VLOOKUP(B10096,总表!A:B,2,0),"-")</f>
        <v>鞋类</v>
      </c>
      <c r="D10096" s="6" t="str">
        <f t="shared" si="629"/>
        <v>鞋类</v>
      </c>
      <c r="E10096" s="6" t="str">
        <f>IFERROR(VLOOKUP(B10096,总表!A:D,3,0),"-")</f>
        <v>居家拖鞋</v>
      </c>
      <c r="F10096" s="6" t="str">
        <f t="shared" si="630"/>
        <v>居家拖鞋</v>
      </c>
      <c r="H10096" s="51" t="str">
        <f>IF(IFERROR(VLOOKUP(B10096,总表!A:D,4,0),"露易")=0," ",IFERROR(VLOOKUP(B10096,总表!A:D,4,0),"-"))</f>
        <v>蓝色</v>
      </c>
      <c r="I10096" s="51" t="str">
        <f t="shared" si="631"/>
        <v>蓝色</v>
      </c>
    </row>
    <row r="10097" spans="1:9">
      <c r="A10097" s="6">
        <v>10096</v>
      </c>
      <c r="B10097" s="47" t="str">
        <f t="shared" si="628"/>
        <v>00002770</v>
      </c>
      <c r="C10097" s="47" t="str">
        <f>IFERROR(VLOOKUP(B10097,总表!A:B,2,0),"-")</f>
        <v>鞋类</v>
      </c>
      <c r="D10097" s="6" t="str">
        <f t="shared" si="629"/>
        <v>鞋类</v>
      </c>
      <c r="E10097" s="6" t="str">
        <f>IFERROR(VLOOKUP(B10097,总表!A:D,3,0),"-")</f>
        <v>居家拖鞋</v>
      </c>
      <c r="F10097" s="6" t="str">
        <f t="shared" si="630"/>
        <v>居家拖鞋</v>
      </c>
      <c r="H10097" s="51" t="str">
        <f>IF(IFERROR(VLOOKUP(B10097,总表!A:D,4,0),"露易")=0," ",IFERROR(VLOOKUP(B10097,总表!A:D,4,0),"-"))</f>
        <v>红色</v>
      </c>
      <c r="I10097" s="51" t="str">
        <f t="shared" si="631"/>
        <v>红色</v>
      </c>
    </row>
    <row r="10098" spans="1:9">
      <c r="A10098" s="6">
        <v>10097</v>
      </c>
      <c r="B10098" s="47" t="str">
        <f t="shared" si="628"/>
        <v>00002771</v>
      </c>
      <c r="C10098" s="47" t="str">
        <f>IFERROR(VLOOKUP(B10098,总表!A:B,2,0),"-")</f>
        <v>鞋类</v>
      </c>
      <c r="D10098" s="6" t="str">
        <f t="shared" si="629"/>
        <v>鞋类</v>
      </c>
      <c r="E10098" s="6" t="str">
        <f>IFERROR(VLOOKUP(B10098,总表!A:D,3,0),"-")</f>
        <v>居家拖鞋</v>
      </c>
      <c r="F10098" s="6" t="str">
        <f t="shared" si="630"/>
        <v>居家拖鞋</v>
      </c>
      <c r="H10098" s="6" t="str">
        <f>IF(IFERROR(VLOOKUP(B10098,总表!A:D,4,0),"露易")=0," ",IFERROR(VLOOKUP(B10098,总表!A:D,4,0),"-"))</f>
        <v>米色</v>
      </c>
      <c r="I10098" s="6" t="str">
        <f t="shared" si="631"/>
        <v>米色</v>
      </c>
    </row>
    <row r="10099" spans="1:9">
      <c r="A10099" s="6">
        <v>10098</v>
      </c>
      <c r="B10099" s="47" t="str">
        <f t="shared" si="628"/>
        <v>00002772</v>
      </c>
      <c r="C10099" s="47" t="str">
        <f>IFERROR(VLOOKUP(B10099,总表!A:B,2,0),"-")</f>
        <v>鞋类</v>
      </c>
      <c r="D10099" s="6" t="str">
        <f t="shared" si="629"/>
        <v>鞋类</v>
      </c>
      <c r="E10099" s="51" t="str">
        <f>IFERROR(VLOOKUP(B10099,总表!A:D,3,0),"-")</f>
        <v>懒人拖鞋</v>
      </c>
      <c r="F10099" s="51" t="str">
        <f t="shared" si="630"/>
        <v>懒人拖鞋</v>
      </c>
      <c r="H10099" s="6" t="str">
        <f>IF(IFERROR(VLOOKUP(B10099,总表!A:D,4,0),"露易")=0," ",IFERROR(VLOOKUP(B10099,总表!A:D,4,0),"-"))</f>
        <v>莱姆绿</v>
      </c>
      <c r="I10099" s="6" t="str">
        <f t="shared" si="631"/>
        <v>莱姆绿</v>
      </c>
    </row>
    <row r="10100" spans="1:9">
      <c r="A10100" s="6">
        <v>10099</v>
      </c>
      <c r="B10100" s="47" t="str">
        <f t="shared" si="628"/>
        <v>00002773</v>
      </c>
      <c r="C10100" s="47" t="str">
        <f>IFERROR(VLOOKUP(B10100,总表!A:B,2,0),"-")</f>
        <v>鞋类</v>
      </c>
      <c r="D10100" s="6" t="str">
        <f t="shared" si="629"/>
        <v>鞋类</v>
      </c>
      <c r="E10100" s="51" t="str">
        <f>IFERROR(VLOOKUP(B10100,总表!A:D,3,0),"-")</f>
        <v>懒人拖鞋</v>
      </c>
      <c r="F10100" s="51" t="str">
        <f t="shared" si="630"/>
        <v>懒人拖鞋</v>
      </c>
      <c r="H10100" s="6" t="str">
        <f>IF(IFERROR(VLOOKUP(B10100,总表!A:D,4,0),"露易")=0," ",IFERROR(VLOOKUP(B10100,总表!A:D,4,0),"-"))</f>
        <v>黑色</v>
      </c>
      <c r="I10100" s="6" t="str">
        <f t="shared" si="631"/>
        <v>黑色</v>
      </c>
    </row>
    <row r="10101" spans="1:9">
      <c r="A10101" s="6">
        <v>10100</v>
      </c>
      <c r="B10101" s="47" t="str">
        <f t="shared" si="628"/>
        <v>00002774</v>
      </c>
      <c r="C10101" s="47" t="str">
        <f>IFERROR(VLOOKUP(B10101,总表!A:B,2,0),"-")</f>
        <v>鞋类</v>
      </c>
      <c r="D10101" s="6" t="str">
        <f t="shared" si="629"/>
        <v>鞋类</v>
      </c>
      <c r="E10101" s="51" t="str">
        <f>IFERROR(VLOOKUP(B10101,总表!A:D,3,0),"-")</f>
        <v>懒人拖鞋</v>
      </c>
      <c r="F10101" s="51" t="str">
        <f t="shared" si="630"/>
        <v>懒人拖鞋</v>
      </c>
      <c r="H10101" s="6" t="str">
        <f>IF(IFERROR(VLOOKUP(B10101,总表!A:D,4,0),"露易")=0," ",IFERROR(VLOOKUP(B10101,总表!A:D,4,0),"-"))</f>
        <v>粉红</v>
      </c>
      <c r="I10101" s="6" t="str">
        <f t="shared" si="631"/>
        <v>粉红</v>
      </c>
    </row>
    <row r="10102" spans="1:9">
      <c r="A10102" s="6">
        <v>10101</v>
      </c>
      <c r="B10102" s="47" t="str">
        <f t="shared" si="628"/>
        <v>00002775</v>
      </c>
      <c r="C10102" s="47" t="str">
        <f>IFERROR(VLOOKUP(B10102,总表!A:B,2,0),"-")</f>
        <v>鞋类</v>
      </c>
      <c r="D10102" s="6" t="str">
        <f t="shared" si="629"/>
        <v>鞋类</v>
      </c>
      <c r="E10102" s="51" t="str">
        <f>IFERROR(VLOOKUP(B10102,总表!A:D,3,0),"-")</f>
        <v>懒人拖鞋</v>
      </c>
      <c r="F10102" s="51" t="str">
        <f t="shared" si="630"/>
        <v>懒人拖鞋</v>
      </c>
      <c r="H10102" s="6" t="str">
        <f>IF(IFERROR(VLOOKUP(B10102,总表!A:D,4,0),"露易")=0," ",IFERROR(VLOOKUP(B10102,总表!A:D,4,0),"-"))</f>
        <v>海军蓝</v>
      </c>
      <c r="I10102" s="6" t="str">
        <f t="shared" si="631"/>
        <v>海军蓝</v>
      </c>
    </row>
    <row r="10103" spans="1:9">
      <c r="A10103" s="6">
        <v>10102</v>
      </c>
      <c r="B10103" s="47" t="str">
        <f t="shared" si="628"/>
        <v>00002776</v>
      </c>
      <c r="C10103" s="47" t="str">
        <f>IFERROR(VLOOKUP(B10103,总表!A:B,2,0),"-")</f>
        <v>鞋类</v>
      </c>
      <c r="D10103" s="6" t="str">
        <f t="shared" si="629"/>
        <v>鞋类</v>
      </c>
      <c r="E10103" s="51" t="str">
        <f>IFERROR(VLOOKUP(B10103,总表!A:D,3,0),"-")</f>
        <v>懒人拖鞋</v>
      </c>
      <c r="F10103" s="51" t="str">
        <f t="shared" si="630"/>
        <v>懒人拖鞋</v>
      </c>
      <c r="H10103" s="51" t="str">
        <f>IF(IFERROR(VLOOKUP(B10103,总表!A:D,4,0),"露易")=0," ",IFERROR(VLOOKUP(B10103,总表!A:D,4,0),"-"))</f>
        <v>红色</v>
      </c>
      <c r="I10103" s="51" t="str">
        <f t="shared" si="631"/>
        <v>红色</v>
      </c>
    </row>
    <row r="10104" spans="1:9">
      <c r="A10104" s="6">
        <v>10103</v>
      </c>
      <c r="B10104" s="47" t="str">
        <f t="shared" si="628"/>
        <v>00002777</v>
      </c>
      <c r="C10104" s="47" t="str">
        <f>IFERROR(VLOOKUP(B10104,总表!A:B,2,0),"-")</f>
        <v>鞋类</v>
      </c>
      <c r="D10104" s="6" t="str">
        <f t="shared" si="629"/>
        <v>鞋类</v>
      </c>
      <c r="E10104" s="51" t="str">
        <f>IFERROR(VLOOKUP(B10104,总表!A:D,3,0),"-")</f>
        <v>懒人拖鞋</v>
      </c>
      <c r="F10104" s="51" t="str">
        <f t="shared" si="630"/>
        <v>懒人拖鞋</v>
      </c>
      <c r="H10104" s="6" t="str">
        <f>IF(IFERROR(VLOOKUP(B10104,总表!A:D,4,0),"露易")=0," ",IFERROR(VLOOKUP(B10104,总表!A:D,4,0),"-"))</f>
        <v>橘色</v>
      </c>
      <c r="I10104" s="6" t="str">
        <f t="shared" si="631"/>
        <v>橘色</v>
      </c>
    </row>
    <row r="10105" spans="1:9">
      <c r="A10105" s="6">
        <v>10104</v>
      </c>
      <c r="B10105" s="47" t="str">
        <f t="shared" si="628"/>
        <v>00002778</v>
      </c>
      <c r="C10105" s="47" t="str">
        <f>IFERROR(VLOOKUP(B10105,总表!A:B,2,0),"-")</f>
        <v>鞋类</v>
      </c>
      <c r="D10105" s="6" t="str">
        <f t="shared" si="629"/>
        <v>鞋类</v>
      </c>
      <c r="E10105" s="51" t="str">
        <f>IFERROR(VLOOKUP(B10105,总表!A:D,3,0),"-")</f>
        <v>懒人拖鞋</v>
      </c>
      <c r="F10105" s="51" t="str">
        <f t="shared" si="630"/>
        <v>懒人拖鞋</v>
      </c>
      <c r="H10105" s="6" t="str">
        <f>IF(IFERROR(VLOOKUP(B10105,总表!A:D,4,0),"露易")=0," ",IFERROR(VLOOKUP(B10105,总表!A:D,4,0),"-"))</f>
        <v>紫色</v>
      </c>
      <c r="I10105" s="6" t="str">
        <f t="shared" si="631"/>
        <v>紫色</v>
      </c>
    </row>
    <row r="10106" spans="1:9">
      <c r="A10106" s="6">
        <v>10105</v>
      </c>
      <c r="B10106" s="47" t="str">
        <f t="shared" si="628"/>
        <v>00002779</v>
      </c>
      <c r="C10106" s="47" t="str">
        <f>IFERROR(VLOOKUP(B10106,总表!A:B,2,0),"-")</f>
        <v>鞋类</v>
      </c>
      <c r="D10106" s="6" t="str">
        <f t="shared" si="629"/>
        <v>鞋类</v>
      </c>
      <c r="E10106" s="51" t="str">
        <f>IFERROR(VLOOKUP(B10106,总表!A:D,3,0),"-")</f>
        <v>厕所拖鞋</v>
      </c>
      <c r="F10106" s="51" t="str">
        <f t="shared" si="630"/>
        <v>厕所拖鞋</v>
      </c>
      <c r="H10106" s="51" t="str">
        <f>IF(IFERROR(VLOOKUP(B10106,总表!A:D,4,0),"露易")=0," ",IFERROR(VLOOKUP(B10106,总表!A:D,4,0),"-"))</f>
        <v>红色</v>
      </c>
      <c r="I10106" s="51" t="str">
        <f t="shared" si="631"/>
        <v>红色</v>
      </c>
    </row>
    <row r="10107" spans="1:9">
      <c r="A10107" s="6">
        <v>10106</v>
      </c>
      <c r="B10107" s="47" t="str">
        <f t="shared" si="628"/>
        <v>0000277A</v>
      </c>
      <c r="C10107" s="47" t="str">
        <f>IFERROR(VLOOKUP(B10107,总表!A:B,2,0),"-")</f>
        <v>鞋类</v>
      </c>
      <c r="D10107" s="6" t="str">
        <f t="shared" si="629"/>
        <v>鞋类</v>
      </c>
      <c r="E10107" s="51" t="str">
        <f>IFERROR(VLOOKUP(B10107,总表!A:D,3,0),"-")</f>
        <v>厕所拖鞋</v>
      </c>
      <c r="F10107" s="51" t="str">
        <f t="shared" si="630"/>
        <v>厕所拖鞋</v>
      </c>
      <c r="H10107" s="51" t="str">
        <f>IF(IFERROR(VLOOKUP(B10107,总表!A:D,4,0),"露易")=0," ",IFERROR(VLOOKUP(B10107,总表!A:D,4,0),"-"))</f>
        <v>绿色</v>
      </c>
      <c r="I10107" s="51" t="str">
        <f t="shared" si="631"/>
        <v>绿色</v>
      </c>
    </row>
    <row r="10108" spans="1:9">
      <c r="A10108" s="6">
        <v>10107</v>
      </c>
      <c r="B10108" s="47" t="str">
        <f t="shared" si="628"/>
        <v>0000277B</v>
      </c>
      <c r="C10108" s="47" t="str">
        <f>IFERROR(VLOOKUP(B10108,总表!A:B,2,0),"-")</f>
        <v>鞋类</v>
      </c>
      <c r="D10108" s="6" t="str">
        <f t="shared" si="629"/>
        <v>鞋类</v>
      </c>
      <c r="E10108" s="51" t="str">
        <f>IFERROR(VLOOKUP(B10108,总表!A:D,3,0),"-")</f>
        <v>厕所拖鞋</v>
      </c>
      <c r="F10108" s="51" t="str">
        <f t="shared" si="630"/>
        <v>厕所拖鞋</v>
      </c>
      <c r="H10108" s="6" t="str">
        <f>IF(IFERROR(VLOOKUP(B10108,总表!A:D,4,0),"露易")=0," ",IFERROR(VLOOKUP(B10108,总表!A:D,4,0),"-"))</f>
        <v>浅蓝色</v>
      </c>
      <c r="I10108" s="6" t="str">
        <f t="shared" si="631"/>
        <v>浅蓝色</v>
      </c>
    </row>
    <row r="10109" spans="1:9">
      <c r="A10109" s="6">
        <v>10108</v>
      </c>
      <c r="B10109" s="47" t="str">
        <f t="shared" si="628"/>
        <v>0000277C</v>
      </c>
      <c r="C10109" s="47" t="str">
        <f>IFERROR(VLOOKUP(B10109,总表!A:B,2,0),"-")</f>
        <v>鞋类</v>
      </c>
      <c r="D10109" s="6" t="str">
        <f t="shared" si="629"/>
        <v>鞋类</v>
      </c>
      <c r="E10109" s="51" t="str">
        <f>IFERROR(VLOOKUP(B10109,总表!A:D,3,0),"-")</f>
        <v>厕所拖鞋</v>
      </c>
      <c r="F10109" s="51" t="str">
        <f t="shared" si="630"/>
        <v>厕所拖鞋</v>
      </c>
      <c r="H10109" s="6" t="str">
        <f>IF(IFERROR(VLOOKUP(B10109,总表!A:D,4,0),"露易")=0," ",IFERROR(VLOOKUP(B10109,总表!A:D,4,0),"-"))</f>
        <v>粉红</v>
      </c>
      <c r="I10109" s="6" t="str">
        <f t="shared" si="631"/>
        <v>粉红</v>
      </c>
    </row>
    <row r="10110" spans="1:9">
      <c r="A10110" s="6">
        <v>10109</v>
      </c>
      <c r="B10110" s="47" t="str">
        <f t="shared" si="628"/>
        <v>0000277D</v>
      </c>
      <c r="C10110" s="47" t="str">
        <f>IFERROR(VLOOKUP(B10110,总表!A:B,2,0),"-")</f>
        <v>鞋类</v>
      </c>
      <c r="D10110" s="6" t="str">
        <f t="shared" si="629"/>
        <v>鞋类</v>
      </c>
      <c r="E10110" s="6" t="str">
        <f>IFERROR(VLOOKUP(B10110,总表!A:D,3,0),"-")</f>
        <v>摩洛哥拖鞋</v>
      </c>
      <c r="F10110" s="6" t="str">
        <f t="shared" si="630"/>
        <v>摩洛哥拖鞋</v>
      </c>
      <c r="H10110" s="6" t="str">
        <f>IF(IFERROR(VLOOKUP(B10110,总表!A:D,4,0),"露易")=0," ",IFERROR(VLOOKUP(B10110,总表!A:D,4,0),"-"))</f>
        <v>橘色</v>
      </c>
      <c r="I10110" s="6" t="str">
        <f t="shared" si="631"/>
        <v>橘色</v>
      </c>
    </row>
    <row r="10111" spans="1:9">
      <c r="A10111" s="6">
        <v>10110</v>
      </c>
      <c r="B10111" s="47" t="str">
        <f t="shared" si="628"/>
        <v>0000277E</v>
      </c>
      <c r="C10111" s="47" t="str">
        <f>IFERROR(VLOOKUP(B10111,总表!A:B,2,0),"-")</f>
        <v>鞋类</v>
      </c>
      <c r="D10111" s="6" t="str">
        <f t="shared" si="629"/>
        <v>鞋类</v>
      </c>
      <c r="E10111" s="6" t="str">
        <f>IFERROR(VLOOKUP(B10111,总表!A:D,3,0),"-")</f>
        <v>摩洛哥拖鞋</v>
      </c>
      <c r="F10111" s="6" t="str">
        <f t="shared" si="630"/>
        <v>摩洛哥拖鞋</v>
      </c>
      <c r="H10111" s="6" t="str">
        <f>IF(IFERROR(VLOOKUP(B10111,总表!A:D,4,0),"露易")=0," ",IFERROR(VLOOKUP(B10111,总表!A:D,4,0),"-"))</f>
        <v>粉红</v>
      </c>
      <c r="I10111" s="6" t="str">
        <f t="shared" si="631"/>
        <v>粉红</v>
      </c>
    </row>
    <row r="10112" spans="1:9">
      <c r="A10112" s="6">
        <v>10111</v>
      </c>
      <c r="B10112" s="47" t="str">
        <f t="shared" si="628"/>
        <v>0000277F</v>
      </c>
      <c r="C10112" s="47" t="str">
        <f>IFERROR(VLOOKUP(B10112,总表!A:B,2,0),"-")</f>
        <v>鞋类</v>
      </c>
      <c r="D10112" s="6" t="str">
        <f t="shared" si="629"/>
        <v>鞋类</v>
      </c>
      <c r="E10112" s="6" t="str">
        <f>IFERROR(VLOOKUP(B10112,总表!A:D,3,0),"-")</f>
        <v>摩洛哥拖鞋</v>
      </c>
      <c r="F10112" s="6" t="str">
        <f t="shared" si="630"/>
        <v>摩洛哥拖鞋</v>
      </c>
      <c r="H10112" s="6" t="str">
        <f>IF(IFERROR(VLOOKUP(B10112,总表!A:D,4,0),"露易")=0," ",IFERROR(VLOOKUP(B10112,总表!A:D,4,0),"-"))</f>
        <v>黄色</v>
      </c>
      <c r="I10112" s="6" t="str">
        <f t="shared" si="631"/>
        <v>黄色</v>
      </c>
    </row>
    <row r="10113" spans="1:9">
      <c r="A10113" s="6">
        <v>10112</v>
      </c>
      <c r="B10113" s="47" t="str">
        <f t="shared" si="628"/>
        <v>00002780</v>
      </c>
      <c r="C10113" s="47" t="str">
        <f>IFERROR(VLOOKUP(B10113,总表!A:B,2,0),"-")</f>
        <v>鞋类</v>
      </c>
      <c r="D10113" s="6" t="str">
        <f t="shared" si="629"/>
        <v>鞋类</v>
      </c>
      <c r="E10113" s="6" t="str">
        <f>IFERROR(VLOOKUP(B10113,总表!A:D,3,0),"-")</f>
        <v>摩洛哥拖鞋</v>
      </c>
      <c r="F10113" s="6" t="str">
        <f t="shared" si="630"/>
        <v>摩洛哥拖鞋</v>
      </c>
      <c r="H10113" s="6" t="str">
        <f>IF(IFERROR(VLOOKUP(B10113,总表!A:D,4,0),"露易")=0," ",IFERROR(VLOOKUP(B10113,总表!A:D,4,0),"-"))</f>
        <v>灰色</v>
      </c>
      <c r="I10113" s="6" t="str">
        <f t="shared" si="631"/>
        <v>灰色</v>
      </c>
    </row>
    <row r="10114" spans="1:9">
      <c r="A10114" s="6">
        <v>10113</v>
      </c>
      <c r="B10114" s="47" t="str">
        <f t="shared" ref="B10114:B10177" si="632">DEC2HEX(ROW(A10113),8)</f>
        <v>00002781</v>
      </c>
      <c r="C10114" s="47" t="str">
        <f>IFERROR(VLOOKUP(B10114,总表!A:B,2,0),"-")</f>
        <v>鞋类</v>
      </c>
      <c r="D10114" s="6" t="str">
        <f t="shared" ref="D10114:D10177" si="633">C10114</f>
        <v>鞋类</v>
      </c>
      <c r="E10114" s="6" t="str">
        <f>IFERROR(VLOOKUP(B10114,总表!A:D,3,0),"-")</f>
        <v>摩洛哥拖鞋</v>
      </c>
      <c r="F10114" s="6" t="str">
        <f t="shared" ref="F10114:F10177" si="634">E10114</f>
        <v>摩洛哥拖鞋</v>
      </c>
      <c r="H10114" s="6" t="str">
        <f>IF(IFERROR(VLOOKUP(B10114,总表!A:D,4,0),"露易")=0," ",IFERROR(VLOOKUP(B10114,总表!A:D,4,0),"-"))</f>
        <v>紫色</v>
      </c>
      <c r="I10114" s="6" t="str">
        <f t="shared" ref="I10114:I10177" si="635">H10114</f>
        <v>紫色</v>
      </c>
    </row>
    <row r="10115" spans="1:9">
      <c r="A10115" s="6">
        <v>10114</v>
      </c>
      <c r="B10115" s="47" t="str">
        <f t="shared" si="632"/>
        <v>00002782</v>
      </c>
      <c r="C10115" s="47" t="str">
        <f>IFERROR(VLOOKUP(B10115,总表!A:B,2,0),"-")</f>
        <v>鞋类</v>
      </c>
      <c r="D10115" s="6" t="str">
        <f t="shared" si="633"/>
        <v>鞋类</v>
      </c>
      <c r="E10115" s="6" t="str">
        <f>IFERROR(VLOOKUP(B10115,总表!A:D,3,0),"-")</f>
        <v>摩洛哥拖鞋</v>
      </c>
      <c r="F10115" s="6" t="str">
        <f t="shared" si="634"/>
        <v>摩洛哥拖鞋</v>
      </c>
      <c r="H10115" s="6" t="str">
        <f>IF(IFERROR(VLOOKUP(B10115,总表!A:D,4,0),"露易")=0," ",IFERROR(VLOOKUP(B10115,总表!A:D,4,0),"-"))</f>
        <v>薄荷绿</v>
      </c>
      <c r="I10115" s="6" t="str">
        <f t="shared" si="635"/>
        <v>薄荷绿</v>
      </c>
    </row>
    <row r="10116" spans="1:9">
      <c r="A10116" s="6">
        <v>10115</v>
      </c>
      <c r="B10116" s="47" t="str">
        <f t="shared" si="632"/>
        <v>00002783</v>
      </c>
      <c r="C10116" s="47" t="str">
        <f>IFERROR(VLOOKUP(B10116,总表!A:B,2,0),"-")</f>
        <v>鞋类</v>
      </c>
      <c r="D10116" s="6" t="str">
        <f t="shared" si="633"/>
        <v>鞋类</v>
      </c>
      <c r="E10116" s="6" t="str">
        <f>IFERROR(VLOOKUP(B10116,总表!A:D,3,0),"-")</f>
        <v>摩洛哥拖鞋</v>
      </c>
      <c r="F10116" s="6" t="str">
        <f t="shared" si="634"/>
        <v>摩洛哥拖鞋</v>
      </c>
      <c r="H10116" s="51" t="str">
        <f>IF(IFERROR(VLOOKUP(B10116,总表!A:D,4,0),"露易")=0," ",IFERROR(VLOOKUP(B10116,总表!A:D,4,0),"-"))</f>
        <v>红色</v>
      </c>
      <c r="I10116" s="51" t="str">
        <f t="shared" si="635"/>
        <v>红色</v>
      </c>
    </row>
    <row r="10117" spans="1:9">
      <c r="A10117" s="6">
        <v>10116</v>
      </c>
      <c r="B10117" s="47" t="str">
        <f t="shared" si="632"/>
        <v>00002784</v>
      </c>
      <c r="C10117" s="47" t="str">
        <f>IFERROR(VLOOKUP(B10117,总表!A:B,2,0),"-")</f>
        <v>鞋类</v>
      </c>
      <c r="D10117" s="6" t="str">
        <f t="shared" si="633"/>
        <v>鞋类</v>
      </c>
      <c r="E10117" s="6" t="str">
        <f>IFERROR(VLOOKUP(B10117,总表!A:D,3,0),"-")</f>
        <v>漆皮浅口鞋</v>
      </c>
      <c r="F10117" s="6" t="str">
        <f t="shared" si="634"/>
        <v>漆皮浅口鞋</v>
      </c>
      <c r="H10117" s="6" t="str">
        <f>IF(IFERROR(VLOOKUP(B10117,总表!A:D,4,0),"露易")=0," ",IFERROR(VLOOKUP(B10117,总表!A:D,4,0),"-"))</f>
        <v>薄荷绿</v>
      </c>
      <c r="I10117" s="6" t="str">
        <f t="shared" si="635"/>
        <v>薄荷绿</v>
      </c>
    </row>
    <row r="10118" spans="1:9">
      <c r="A10118" s="6">
        <v>10117</v>
      </c>
      <c r="B10118" s="47" t="str">
        <f t="shared" si="632"/>
        <v>00002785</v>
      </c>
      <c r="C10118" s="47" t="str">
        <f>IFERROR(VLOOKUP(B10118,总表!A:B,2,0),"-")</f>
        <v>鞋类</v>
      </c>
      <c r="D10118" s="6" t="str">
        <f t="shared" si="633"/>
        <v>鞋类</v>
      </c>
      <c r="E10118" s="6" t="str">
        <f>IFERROR(VLOOKUP(B10118,总表!A:D,3,0),"-")</f>
        <v>漆皮浅口鞋</v>
      </c>
      <c r="F10118" s="6" t="str">
        <f t="shared" si="634"/>
        <v>漆皮浅口鞋</v>
      </c>
      <c r="H10118" s="6" t="str">
        <f>IF(IFERROR(VLOOKUP(B10118,总表!A:D,4,0),"露易")=0," ",IFERROR(VLOOKUP(B10118,总表!A:D,4,0),"-"))</f>
        <v>棕色</v>
      </c>
      <c r="I10118" s="6" t="str">
        <f t="shared" si="635"/>
        <v>棕色</v>
      </c>
    </row>
    <row r="10119" spans="1:9">
      <c r="A10119" s="6">
        <v>10118</v>
      </c>
      <c r="B10119" s="47" t="str">
        <f t="shared" si="632"/>
        <v>00002786</v>
      </c>
      <c r="C10119" s="47" t="str">
        <f>IFERROR(VLOOKUP(B10119,总表!A:B,2,0),"-")</f>
        <v>鞋类</v>
      </c>
      <c r="D10119" s="6" t="str">
        <f t="shared" si="633"/>
        <v>鞋类</v>
      </c>
      <c r="E10119" s="6" t="str">
        <f>IFERROR(VLOOKUP(B10119,总表!A:D,3,0),"-")</f>
        <v>漆皮浅口鞋</v>
      </c>
      <c r="F10119" s="6" t="str">
        <f t="shared" si="634"/>
        <v>漆皮浅口鞋</v>
      </c>
      <c r="H10119" s="6" t="str">
        <f>IF(IFERROR(VLOOKUP(B10119,总表!A:D,4,0),"露易")=0," ",IFERROR(VLOOKUP(B10119,总表!A:D,4,0),"-"))</f>
        <v>粉红</v>
      </c>
      <c r="I10119" s="6" t="str">
        <f t="shared" si="635"/>
        <v>粉红</v>
      </c>
    </row>
    <row r="10120" spans="1:9">
      <c r="A10120" s="6">
        <v>10119</v>
      </c>
      <c r="B10120" s="47" t="str">
        <f t="shared" si="632"/>
        <v>00002787</v>
      </c>
      <c r="C10120" s="47" t="str">
        <f>IFERROR(VLOOKUP(B10120,总表!A:B,2,0),"-")</f>
        <v>鞋类</v>
      </c>
      <c r="D10120" s="6" t="str">
        <f t="shared" si="633"/>
        <v>鞋类</v>
      </c>
      <c r="E10120" s="6" t="str">
        <f>IFERROR(VLOOKUP(B10120,总表!A:D,3,0),"-")</f>
        <v>漆皮浅口鞋</v>
      </c>
      <c r="F10120" s="6" t="str">
        <f t="shared" si="634"/>
        <v>漆皮浅口鞋</v>
      </c>
      <c r="H10120" s="6" t="str">
        <f>IF(IFERROR(VLOOKUP(B10120,总表!A:D,4,0),"露易")=0," ",IFERROR(VLOOKUP(B10120,总表!A:D,4,0),"-"))</f>
        <v>白色</v>
      </c>
      <c r="I10120" s="6" t="str">
        <f t="shared" si="635"/>
        <v>白色</v>
      </c>
    </row>
    <row r="10121" spans="1:9">
      <c r="A10121" s="6">
        <v>10120</v>
      </c>
      <c r="B10121" s="47" t="str">
        <f t="shared" si="632"/>
        <v>00002788</v>
      </c>
      <c r="C10121" s="47" t="str">
        <f>IFERROR(VLOOKUP(B10121,总表!A:B,2,0),"-")</f>
        <v>鞋类</v>
      </c>
      <c r="D10121" s="6" t="str">
        <f t="shared" si="633"/>
        <v>鞋类</v>
      </c>
      <c r="E10121" s="6" t="str">
        <f>IFERROR(VLOOKUP(B10121,总表!A:D,3,0),"-")</f>
        <v>漆皮浅口鞋</v>
      </c>
      <c r="F10121" s="6" t="str">
        <f t="shared" si="634"/>
        <v>漆皮浅口鞋</v>
      </c>
      <c r="H10121" s="6" t="str">
        <f>IF(IFERROR(VLOOKUP(B10121,总表!A:D,4,0),"露易")=0," ",IFERROR(VLOOKUP(B10121,总表!A:D,4,0),"-"))</f>
        <v>黑色</v>
      </c>
      <c r="I10121" s="6" t="str">
        <f t="shared" si="635"/>
        <v>黑色</v>
      </c>
    </row>
    <row r="10122" spans="1:9">
      <c r="A10122" s="6">
        <v>10121</v>
      </c>
      <c r="B10122" s="47" t="str">
        <f t="shared" si="632"/>
        <v>00002789</v>
      </c>
      <c r="C10122" s="47" t="str">
        <f>IFERROR(VLOOKUP(B10122,总表!A:B,2,0),"-")</f>
        <v>鞋类</v>
      </c>
      <c r="D10122" s="6" t="str">
        <f t="shared" si="633"/>
        <v>鞋类</v>
      </c>
      <c r="E10122" s="6" t="str">
        <f>IFERROR(VLOOKUP(B10122,总表!A:D,3,0),"-")</f>
        <v>交叉带凉鞋</v>
      </c>
      <c r="F10122" s="6" t="str">
        <f t="shared" si="634"/>
        <v>交叉带凉鞋</v>
      </c>
      <c r="H10122" s="6" t="str">
        <f>IF(IFERROR(VLOOKUP(B10122,总表!A:D,4,0),"露易")=0," ",IFERROR(VLOOKUP(B10122,总表!A:D,4,0),"-"))</f>
        <v>粉红</v>
      </c>
      <c r="I10122" s="6" t="str">
        <f t="shared" si="635"/>
        <v>粉红</v>
      </c>
    </row>
    <row r="10123" spans="1:9">
      <c r="A10123" s="6">
        <v>10122</v>
      </c>
      <c r="B10123" s="47" t="str">
        <f t="shared" si="632"/>
        <v>0000278A</v>
      </c>
      <c r="C10123" s="47" t="str">
        <f>IFERROR(VLOOKUP(B10123,总表!A:B,2,0),"-")</f>
        <v>鞋类</v>
      </c>
      <c r="D10123" s="6" t="str">
        <f t="shared" si="633"/>
        <v>鞋类</v>
      </c>
      <c r="E10123" s="6" t="str">
        <f>IFERROR(VLOOKUP(B10123,总表!A:D,3,0),"-")</f>
        <v>交叉带凉鞋</v>
      </c>
      <c r="F10123" s="6" t="str">
        <f t="shared" si="634"/>
        <v>交叉带凉鞋</v>
      </c>
      <c r="H10123" s="6" t="str">
        <f>IF(IFERROR(VLOOKUP(B10123,总表!A:D,4,0),"露易")=0," ",IFERROR(VLOOKUP(B10123,总表!A:D,4,0),"-"))</f>
        <v>灰色</v>
      </c>
      <c r="I10123" s="6" t="str">
        <f t="shared" si="635"/>
        <v>灰色</v>
      </c>
    </row>
    <row r="10124" spans="1:9">
      <c r="A10124" s="6">
        <v>10123</v>
      </c>
      <c r="B10124" s="47" t="str">
        <f t="shared" si="632"/>
        <v>0000278B</v>
      </c>
      <c r="C10124" s="47" t="str">
        <f>IFERROR(VLOOKUP(B10124,总表!A:B,2,0),"-")</f>
        <v>鞋类</v>
      </c>
      <c r="D10124" s="6" t="str">
        <f t="shared" si="633"/>
        <v>鞋类</v>
      </c>
      <c r="E10124" s="6" t="str">
        <f>IFERROR(VLOOKUP(B10124,总表!A:D,3,0),"-")</f>
        <v>交叉带凉鞋</v>
      </c>
      <c r="F10124" s="6" t="str">
        <f t="shared" si="634"/>
        <v>交叉带凉鞋</v>
      </c>
      <c r="H10124" s="6" t="str">
        <f>IF(IFERROR(VLOOKUP(B10124,总表!A:D,4,0),"露易")=0," ",IFERROR(VLOOKUP(B10124,总表!A:D,4,0),"-"))</f>
        <v>棕色</v>
      </c>
      <c r="I10124" s="6" t="str">
        <f t="shared" si="635"/>
        <v>棕色</v>
      </c>
    </row>
    <row r="10125" spans="1:9">
      <c r="A10125" s="6">
        <v>10124</v>
      </c>
      <c r="B10125" s="47" t="str">
        <f t="shared" si="632"/>
        <v>0000278C</v>
      </c>
      <c r="C10125" s="47" t="str">
        <f>IFERROR(VLOOKUP(B10125,总表!A:B,2,0),"-")</f>
        <v>鞋类</v>
      </c>
      <c r="D10125" s="6" t="str">
        <f t="shared" si="633"/>
        <v>鞋类</v>
      </c>
      <c r="E10125" s="6" t="str">
        <f>IFERROR(VLOOKUP(B10125,总表!A:D,3,0),"-")</f>
        <v>交叉带凉鞋</v>
      </c>
      <c r="F10125" s="6" t="str">
        <f t="shared" si="634"/>
        <v>交叉带凉鞋</v>
      </c>
      <c r="H10125" s="6" t="str">
        <f>IF(IFERROR(VLOOKUP(B10125,总表!A:D,4,0),"露易")=0," ",IFERROR(VLOOKUP(B10125,总表!A:D,4,0),"-"))</f>
        <v>黑色</v>
      </c>
      <c r="I10125" s="6" t="str">
        <f t="shared" si="635"/>
        <v>黑色</v>
      </c>
    </row>
    <row r="10126" spans="1:9">
      <c r="A10126" s="6">
        <v>10125</v>
      </c>
      <c r="B10126" s="47" t="str">
        <f t="shared" si="632"/>
        <v>0000278D</v>
      </c>
      <c r="C10126" s="47" t="str">
        <f>IFERROR(VLOOKUP(B10126,总表!A:B,2,0),"-")</f>
        <v>鞋类</v>
      </c>
      <c r="D10126" s="6" t="str">
        <f t="shared" si="633"/>
        <v>鞋类</v>
      </c>
      <c r="E10126" s="6" t="str">
        <f>IFERROR(VLOOKUP(B10126,总表!A:D,3,0),"-")</f>
        <v>交叉带凉鞋</v>
      </c>
      <c r="F10126" s="6" t="str">
        <f t="shared" si="634"/>
        <v>交叉带凉鞋</v>
      </c>
      <c r="H10126" s="6" t="str">
        <f>IF(IFERROR(VLOOKUP(B10126,总表!A:D,4,0),"露易")=0," ",IFERROR(VLOOKUP(B10126,总表!A:D,4,0),"-"))</f>
        <v>紫色</v>
      </c>
      <c r="I10126" s="6" t="str">
        <f t="shared" si="635"/>
        <v>紫色</v>
      </c>
    </row>
    <row r="10127" spans="1:9">
      <c r="A10127" s="6">
        <v>10126</v>
      </c>
      <c r="B10127" s="47" t="str">
        <f t="shared" si="632"/>
        <v>0000278E</v>
      </c>
      <c r="C10127" s="47" t="str">
        <f>IFERROR(VLOOKUP(B10127,总表!A:B,2,0),"-")</f>
        <v>鞋类</v>
      </c>
      <c r="D10127" s="6" t="str">
        <f t="shared" si="633"/>
        <v>鞋类</v>
      </c>
      <c r="E10127" s="6" t="str">
        <f>IFERROR(VLOOKUP(B10127,总表!A:D,3,0),"-")</f>
        <v>花朵凉鞋</v>
      </c>
      <c r="F10127" s="6" t="str">
        <f t="shared" si="634"/>
        <v>花朵凉鞋</v>
      </c>
      <c r="H10127" s="6" t="str">
        <f>IF(IFERROR(VLOOKUP(B10127,总表!A:D,4,0),"露易")=0," ",IFERROR(VLOOKUP(B10127,总表!A:D,4,0),"-"))</f>
        <v>粉红</v>
      </c>
      <c r="I10127" s="6" t="str">
        <f t="shared" si="635"/>
        <v>粉红</v>
      </c>
    </row>
    <row r="10128" spans="1:9">
      <c r="A10128" s="6">
        <v>10127</v>
      </c>
      <c r="B10128" s="47" t="str">
        <f t="shared" si="632"/>
        <v>0000278F</v>
      </c>
      <c r="C10128" s="47" t="str">
        <f>IFERROR(VLOOKUP(B10128,总表!A:B,2,0),"-")</f>
        <v>鞋类</v>
      </c>
      <c r="D10128" s="6" t="str">
        <f t="shared" si="633"/>
        <v>鞋类</v>
      </c>
      <c r="E10128" s="6" t="str">
        <f>IFERROR(VLOOKUP(B10128,总表!A:D,3,0),"-")</f>
        <v>花朵凉鞋</v>
      </c>
      <c r="F10128" s="6" t="str">
        <f t="shared" si="634"/>
        <v>花朵凉鞋</v>
      </c>
      <c r="H10128" s="51" t="str">
        <f>IF(IFERROR(VLOOKUP(B10128,总表!A:D,4,0),"露易")=0," ",IFERROR(VLOOKUP(B10128,总表!A:D,4,0),"-"))</f>
        <v>绿色</v>
      </c>
      <c r="I10128" s="51" t="str">
        <f t="shared" si="635"/>
        <v>绿色</v>
      </c>
    </row>
    <row r="10129" spans="1:9">
      <c r="A10129" s="6">
        <v>10128</v>
      </c>
      <c r="B10129" s="47" t="str">
        <f t="shared" si="632"/>
        <v>00002790</v>
      </c>
      <c r="C10129" s="47" t="str">
        <f>IFERROR(VLOOKUP(B10129,总表!A:B,2,0),"-")</f>
        <v>鞋类</v>
      </c>
      <c r="D10129" s="6" t="str">
        <f t="shared" si="633"/>
        <v>鞋类</v>
      </c>
      <c r="E10129" s="6" t="str">
        <f>IFERROR(VLOOKUP(B10129,总表!A:D,3,0),"-")</f>
        <v>花朵凉鞋</v>
      </c>
      <c r="F10129" s="6" t="str">
        <f t="shared" si="634"/>
        <v>花朵凉鞋</v>
      </c>
      <c r="H10129" s="6" t="str">
        <f>IF(IFERROR(VLOOKUP(B10129,总表!A:D,4,0),"露易")=0," ",IFERROR(VLOOKUP(B10129,总表!A:D,4,0),"-"))</f>
        <v>紫色</v>
      </c>
      <c r="I10129" s="6" t="str">
        <f t="shared" si="635"/>
        <v>紫色</v>
      </c>
    </row>
    <row r="10130" spans="1:9">
      <c r="A10130" s="6">
        <v>10129</v>
      </c>
      <c r="B10130" s="47" t="str">
        <f t="shared" si="632"/>
        <v>00002791</v>
      </c>
      <c r="C10130" s="47" t="str">
        <f>IFERROR(VLOOKUP(B10130,总表!A:B,2,0),"-")</f>
        <v>鞋类</v>
      </c>
      <c r="D10130" s="6" t="str">
        <f t="shared" si="633"/>
        <v>鞋类</v>
      </c>
      <c r="E10130" s="6" t="str">
        <f>IFERROR(VLOOKUP(B10130,总表!A:D,3,0),"-")</f>
        <v>花朵凉鞋</v>
      </c>
      <c r="F10130" s="6" t="str">
        <f t="shared" si="634"/>
        <v>花朵凉鞋</v>
      </c>
      <c r="H10130" s="51" t="str">
        <f>IF(IFERROR(VLOOKUP(B10130,总表!A:D,4,0),"露易")=0," ",IFERROR(VLOOKUP(B10130,总表!A:D,4,0),"-"))</f>
        <v>蓝色</v>
      </c>
      <c r="I10130" s="51" t="str">
        <f t="shared" si="635"/>
        <v>蓝色</v>
      </c>
    </row>
    <row r="10131" spans="1:9">
      <c r="A10131" s="6">
        <v>10130</v>
      </c>
      <c r="B10131" s="47" t="str">
        <f t="shared" si="632"/>
        <v>00002792</v>
      </c>
      <c r="C10131" s="47" t="str">
        <f>IFERROR(VLOOKUP(B10131,总表!A:B,2,0),"-")</f>
        <v>鞋类</v>
      </c>
      <c r="D10131" s="6" t="str">
        <f t="shared" si="633"/>
        <v>鞋类</v>
      </c>
      <c r="E10131" s="6" t="str">
        <f>IFERROR(VLOOKUP(B10131,总表!A:D,3,0),"-")</f>
        <v>花朵凉鞋</v>
      </c>
      <c r="F10131" s="6" t="str">
        <f t="shared" si="634"/>
        <v>花朵凉鞋</v>
      </c>
      <c r="H10131" s="6" t="str">
        <f>IF(IFERROR(VLOOKUP(B10131,总表!A:D,4,0),"露易")=0," ",IFERROR(VLOOKUP(B10131,总表!A:D,4,0),"-"))</f>
        <v>黑色</v>
      </c>
      <c r="I10131" s="6" t="str">
        <f t="shared" si="635"/>
        <v>黑色</v>
      </c>
    </row>
    <row r="10132" spans="1:9">
      <c r="A10132" s="6">
        <v>10131</v>
      </c>
      <c r="B10132" s="47" t="str">
        <f t="shared" si="632"/>
        <v>00002793</v>
      </c>
      <c r="C10132" s="47" t="str">
        <f>IFERROR(VLOOKUP(B10132,总表!A:B,2,0),"-")</f>
        <v>鞋类</v>
      </c>
      <c r="D10132" s="6" t="str">
        <f t="shared" si="633"/>
        <v>鞋类</v>
      </c>
      <c r="E10132" s="6" t="str">
        <f>IFERROR(VLOOKUP(B10132,总表!A:D,3,0),"-")</f>
        <v>花朵凉鞋</v>
      </c>
      <c r="F10132" s="6" t="str">
        <f t="shared" si="634"/>
        <v>花朵凉鞋</v>
      </c>
      <c r="H10132" s="6" t="str">
        <f>IF(IFERROR(VLOOKUP(B10132,总表!A:D,4,0),"露易")=0," ",IFERROR(VLOOKUP(B10132,总表!A:D,4,0),"-"))</f>
        <v>白色</v>
      </c>
      <c r="I10132" s="6" t="str">
        <f t="shared" si="635"/>
        <v>白色</v>
      </c>
    </row>
    <row r="10133" spans="1:9">
      <c r="A10133" s="6">
        <v>10132</v>
      </c>
      <c r="B10133" s="47" t="str">
        <f t="shared" si="632"/>
        <v>00002794</v>
      </c>
      <c r="C10133" s="47" t="str">
        <f>IFERROR(VLOOKUP(B10133,总表!A:B,2,0),"-")</f>
        <v>鞋类</v>
      </c>
      <c r="D10133" s="6" t="str">
        <f t="shared" si="633"/>
        <v>鞋类</v>
      </c>
      <c r="E10133" s="6" t="str">
        <f>IFERROR(VLOOKUP(B10133,总表!A:D,3,0),"-")</f>
        <v>豹纹浅口鞋</v>
      </c>
      <c r="F10133" s="6" t="str">
        <f t="shared" si="634"/>
        <v>豹纹浅口鞋</v>
      </c>
      <c r="H10133" s="6" t="str">
        <f>IF(IFERROR(VLOOKUP(B10133,总表!A:D,4,0),"露易")=0," ",IFERROR(VLOOKUP(B10133,总表!A:D,4,0),"-"))</f>
        <v>灰色</v>
      </c>
      <c r="I10133" s="6" t="str">
        <f t="shared" si="635"/>
        <v>灰色</v>
      </c>
    </row>
    <row r="10134" spans="1:9">
      <c r="A10134" s="6">
        <v>10133</v>
      </c>
      <c r="B10134" s="47" t="str">
        <f t="shared" si="632"/>
        <v>00002795</v>
      </c>
      <c r="C10134" s="47" t="str">
        <f>IFERROR(VLOOKUP(B10134,总表!A:B,2,0),"-")</f>
        <v>鞋类</v>
      </c>
      <c r="D10134" s="6" t="str">
        <f t="shared" si="633"/>
        <v>鞋类</v>
      </c>
      <c r="E10134" s="6" t="str">
        <f>IFERROR(VLOOKUP(B10134,总表!A:D,3,0),"-")</f>
        <v>豹纹浅口鞋</v>
      </c>
      <c r="F10134" s="6" t="str">
        <f t="shared" si="634"/>
        <v>豹纹浅口鞋</v>
      </c>
      <c r="H10134" s="51" t="str">
        <f>IF(IFERROR(VLOOKUP(B10134,总表!A:D,4,0),"露易")=0," ",IFERROR(VLOOKUP(B10134,总表!A:D,4,0),"-"))</f>
        <v>蓝色</v>
      </c>
      <c r="I10134" s="51" t="str">
        <f t="shared" si="635"/>
        <v>蓝色</v>
      </c>
    </row>
    <row r="10135" spans="1:9">
      <c r="A10135" s="6">
        <v>10134</v>
      </c>
      <c r="B10135" s="47" t="str">
        <f t="shared" si="632"/>
        <v>00002796</v>
      </c>
      <c r="C10135" s="47" t="str">
        <f>IFERROR(VLOOKUP(B10135,总表!A:B,2,0),"-")</f>
        <v>鞋类</v>
      </c>
      <c r="D10135" s="6" t="str">
        <f t="shared" si="633"/>
        <v>鞋类</v>
      </c>
      <c r="E10135" s="6" t="str">
        <f>IFERROR(VLOOKUP(B10135,总表!A:D,3,0),"-")</f>
        <v>豹纹浅口鞋</v>
      </c>
      <c r="F10135" s="6" t="str">
        <f t="shared" si="634"/>
        <v>豹纹浅口鞋</v>
      </c>
      <c r="H10135" s="51" t="str">
        <f>IF(IFERROR(VLOOKUP(B10135,总表!A:D,4,0),"露易")=0," ",IFERROR(VLOOKUP(B10135,总表!A:D,4,0),"-"))</f>
        <v>绿色</v>
      </c>
      <c r="I10135" s="51" t="str">
        <f t="shared" si="635"/>
        <v>绿色</v>
      </c>
    </row>
    <row r="10136" spans="1:9">
      <c r="A10136" s="6">
        <v>10135</v>
      </c>
      <c r="B10136" s="47" t="str">
        <f t="shared" si="632"/>
        <v>00002797</v>
      </c>
      <c r="C10136" s="47" t="str">
        <f>IFERROR(VLOOKUP(B10136,总表!A:B,2,0),"-")</f>
        <v>鞋类</v>
      </c>
      <c r="D10136" s="6" t="str">
        <f t="shared" si="633"/>
        <v>鞋类</v>
      </c>
      <c r="E10136" s="6" t="str">
        <f>IFERROR(VLOOKUP(B10136,总表!A:D,3,0),"-")</f>
        <v>豹纹浅口鞋</v>
      </c>
      <c r="F10136" s="6" t="str">
        <f t="shared" si="634"/>
        <v>豹纹浅口鞋</v>
      </c>
      <c r="H10136" s="6" t="str">
        <f>IF(IFERROR(VLOOKUP(B10136,总表!A:D,4,0),"露易")=0," ",IFERROR(VLOOKUP(B10136,总表!A:D,4,0),"-"))</f>
        <v>紫色</v>
      </c>
      <c r="I10136" s="6" t="str">
        <f t="shared" si="635"/>
        <v>紫色</v>
      </c>
    </row>
    <row r="10137" spans="1:9">
      <c r="A10137" s="6">
        <v>10136</v>
      </c>
      <c r="B10137" s="47" t="str">
        <f t="shared" si="632"/>
        <v>00002798</v>
      </c>
      <c r="C10137" s="47" t="str">
        <f>IFERROR(VLOOKUP(B10137,总表!A:B,2,0),"-")</f>
        <v>鞋类</v>
      </c>
      <c r="D10137" s="6" t="str">
        <f t="shared" si="633"/>
        <v>鞋类</v>
      </c>
      <c r="E10137" s="6" t="str">
        <f>IFERROR(VLOOKUP(B10137,总表!A:D,3,0),"-")</f>
        <v>豹纹浅口鞋</v>
      </c>
      <c r="F10137" s="6" t="str">
        <f t="shared" si="634"/>
        <v>豹纹浅口鞋</v>
      </c>
      <c r="H10137" s="6" t="str">
        <f>IF(IFERROR(VLOOKUP(B10137,总表!A:D,4,0),"露易")=0," ",IFERROR(VLOOKUP(B10137,总表!A:D,4,0),"-"))</f>
        <v>粉红</v>
      </c>
      <c r="I10137" s="6" t="str">
        <f t="shared" si="635"/>
        <v>粉红</v>
      </c>
    </row>
    <row r="10138" spans="1:9">
      <c r="A10138" s="6">
        <v>10137</v>
      </c>
      <c r="B10138" s="47" t="str">
        <f t="shared" si="632"/>
        <v>00002799</v>
      </c>
      <c r="C10138" s="47" t="str">
        <f>IFERROR(VLOOKUP(B10138,总表!A:B,2,0),"-")</f>
        <v>鞋类</v>
      </c>
      <c r="D10138" s="6" t="str">
        <f t="shared" si="633"/>
        <v>鞋类</v>
      </c>
      <c r="E10138" s="6" t="str">
        <f>IFERROR(VLOOKUP(B10138,总表!A:D,3,0),"-")</f>
        <v>珠珠拖鞋</v>
      </c>
      <c r="F10138" s="6" t="str">
        <f t="shared" si="634"/>
        <v>珠珠拖鞋</v>
      </c>
      <c r="H10138" s="6" t="str">
        <f>IF(IFERROR(VLOOKUP(B10138,总表!A:D,4,0),"露易")=0," ",IFERROR(VLOOKUP(B10138,总表!A:D,4,0),"-"))</f>
        <v>紫色</v>
      </c>
      <c r="I10138" s="6" t="str">
        <f t="shared" si="635"/>
        <v>紫色</v>
      </c>
    </row>
    <row r="10139" spans="1:9">
      <c r="A10139" s="6">
        <v>10138</v>
      </c>
      <c r="B10139" s="47" t="str">
        <f t="shared" si="632"/>
        <v>0000279A</v>
      </c>
      <c r="C10139" s="47" t="str">
        <f>IFERROR(VLOOKUP(B10139,总表!A:B,2,0),"-")</f>
        <v>鞋类</v>
      </c>
      <c r="D10139" s="6" t="str">
        <f t="shared" si="633"/>
        <v>鞋类</v>
      </c>
      <c r="E10139" s="6" t="str">
        <f>IFERROR(VLOOKUP(B10139,总表!A:D,3,0),"-")</f>
        <v>珠珠拖鞋</v>
      </c>
      <c r="F10139" s="6" t="str">
        <f t="shared" si="634"/>
        <v>珠珠拖鞋</v>
      </c>
      <c r="H10139" s="6" t="str">
        <f>IF(IFERROR(VLOOKUP(B10139,总表!A:D,4,0),"露易")=0," ",IFERROR(VLOOKUP(B10139,总表!A:D,4,0),"-"))</f>
        <v>黄色</v>
      </c>
      <c r="I10139" s="6" t="str">
        <f t="shared" si="635"/>
        <v>黄色</v>
      </c>
    </row>
    <row r="10140" spans="1:9">
      <c r="A10140" s="6">
        <v>10139</v>
      </c>
      <c r="B10140" s="47" t="str">
        <f t="shared" si="632"/>
        <v>0000279B</v>
      </c>
      <c r="C10140" s="47" t="str">
        <f>IFERROR(VLOOKUP(B10140,总表!A:B,2,0),"-")</f>
        <v>鞋类</v>
      </c>
      <c r="D10140" s="6" t="str">
        <f t="shared" si="633"/>
        <v>鞋类</v>
      </c>
      <c r="E10140" s="6" t="str">
        <f>IFERROR(VLOOKUP(B10140,总表!A:D,3,0),"-")</f>
        <v>珠珠拖鞋</v>
      </c>
      <c r="F10140" s="6" t="str">
        <f t="shared" si="634"/>
        <v>珠珠拖鞋</v>
      </c>
      <c r="H10140" s="51" t="str">
        <f>IF(IFERROR(VLOOKUP(B10140,总表!A:D,4,0),"露易")=0," ",IFERROR(VLOOKUP(B10140,总表!A:D,4,0),"-"))</f>
        <v>红色</v>
      </c>
      <c r="I10140" s="51" t="str">
        <f t="shared" si="635"/>
        <v>红色</v>
      </c>
    </row>
    <row r="10141" spans="1:9">
      <c r="A10141" s="6">
        <v>10140</v>
      </c>
      <c r="B10141" s="47" t="str">
        <f t="shared" si="632"/>
        <v>0000279C</v>
      </c>
      <c r="C10141" s="47" t="str">
        <f>IFERROR(VLOOKUP(B10141,总表!A:B,2,0),"-")</f>
        <v>鞋类</v>
      </c>
      <c r="D10141" s="6" t="str">
        <f t="shared" si="633"/>
        <v>鞋类</v>
      </c>
      <c r="E10141" s="6" t="str">
        <f>IFERROR(VLOOKUP(B10141,总表!A:D,3,0),"-")</f>
        <v>珠珠拖鞋</v>
      </c>
      <c r="F10141" s="6" t="str">
        <f t="shared" si="634"/>
        <v>珠珠拖鞋</v>
      </c>
      <c r="H10141" s="51" t="str">
        <f>IF(IFERROR(VLOOKUP(B10141,总表!A:D,4,0),"露易")=0," ",IFERROR(VLOOKUP(B10141,总表!A:D,4,0),"-"))</f>
        <v>绿色</v>
      </c>
      <c r="I10141" s="51" t="str">
        <f t="shared" si="635"/>
        <v>绿色</v>
      </c>
    </row>
    <row r="10142" spans="1:9">
      <c r="A10142" s="6">
        <v>10141</v>
      </c>
      <c r="B10142" s="47" t="str">
        <f t="shared" si="632"/>
        <v>0000279D</v>
      </c>
      <c r="C10142" s="47" t="str">
        <f>IFERROR(VLOOKUP(B10142,总表!A:B,2,0),"-")</f>
        <v>鞋类</v>
      </c>
      <c r="D10142" s="6" t="str">
        <f t="shared" si="633"/>
        <v>鞋类</v>
      </c>
      <c r="E10142" s="6" t="str">
        <f>IFERROR(VLOOKUP(B10142,总表!A:D,3,0),"-")</f>
        <v>珠珠拖鞋</v>
      </c>
      <c r="F10142" s="6" t="str">
        <f t="shared" si="634"/>
        <v>珠珠拖鞋</v>
      </c>
      <c r="H10142" s="6" t="str">
        <f>IF(IFERROR(VLOOKUP(B10142,总表!A:D,4,0),"露易")=0," ",IFERROR(VLOOKUP(B10142,总表!A:D,4,0),"-"))</f>
        <v>米色</v>
      </c>
      <c r="I10142" s="6" t="str">
        <f t="shared" si="635"/>
        <v>米色</v>
      </c>
    </row>
    <row r="10143" spans="1:9">
      <c r="A10143" s="6">
        <v>10142</v>
      </c>
      <c r="B10143" s="47" t="str">
        <f t="shared" si="632"/>
        <v>0000279E</v>
      </c>
      <c r="C10143" s="47" t="str">
        <f>IFERROR(VLOOKUP(B10143,总表!A:B,2,0),"-")</f>
        <v>鞋类</v>
      </c>
      <c r="D10143" s="6" t="str">
        <f t="shared" si="633"/>
        <v>鞋类</v>
      </c>
      <c r="E10143" s="6" t="str">
        <f>IFERROR(VLOOKUP(B10143,总表!A:D,3,0),"-")</f>
        <v>扣带浅口鞋</v>
      </c>
      <c r="F10143" s="6" t="str">
        <f t="shared" si="634"/>
        <v>扣带浅口鞋</v>
      </c>
      <c r="H10143" s="51" t="str">
        <f>IF(IFERROR(VLOOKUP(B10143,总表!A:D,4,0),"露易")=0," ",IFERROR(VLOOKUP(B10143,总表!A:D,4,0),"-"))</f>
        <v>蓝色</v>
      </c>
      <c r="I10143" s="51" t="str">
        <f t="shared" si="635"/>
        <v>蓝色</v>
      </c>
    </row>
    <row r="10144" spans="1:9">
      <c r="A10144" s="6">
        <v>10143</v>
      </c>
      <c r="B10144" s="47" t="str">
        <f t="shared" si="632"/>
        <v>0000279F</v>
      </c>
      <c r="C10144" s="47" t="str">
        <f>IFERROR(VLOOKUP(B10144,总表!A:B,2,0),"-")</f>
        <v>鞋类</v>
      </c>
      <c r="D10144" s="6" t="str">
        <f t="shared" si="633"/>
        <v>鞋类</v>
      </c>
      <c r="E10144" s="6" t="str">
        <f>IFERROR(VLOOKUP(B10144,总表!A:D,3,0),"-")</f>
        <v>扣带浅口鞋</v>
      </c>
      <c r="F10144" s="6" t="str">
        <f t="shared" si="634"/>
        <v>扣带浅口鞋</v>
      </c>
      <c r="H10144" s="6" t="str">
        <f>IF(IFERROR(VLOOKUP(B10144,总表!A:D,4,0),"露易")=0," ",IFERROR(VLOOKUP(B10144,总表!A:D,4,0),"-"))</f>
        <v>金色</v>
      </c>
      <c r="I10144" s="6" t="str">
        <f t="shared" si="635"/>
        <v>金色</v>
      </c>
    </row>
    <row r="10145" spans="1:9">
      <c r="A10145" s="6">
        <v>10144</v>
      </c>
      <c r="B10145" s="47" t="str">
        <f t="shared" si="632"/>
        <v>000027A0</v>
      </c>
      <c r="C10145" s="47" t="str">
        <f>IFERROR(VLOOKUP(B10145,总表!A:B,2,0),"-")</f>
        <v>鞋类</v>
      </c>
      <c r="D10145" s="6" t="str">
        <f t="shared" si="633"/>
        <v>鞋类</v>
      </c>
      <c r="E10145" s="6" t="str">
        <f>IFERROR(VLOOKUP(B10145,总表!A:D,3,0),"-")</f>
        <v>扣带浅口鞋</v>
      </c>
      <c r="F10145" s="6" t="str">
        <f t="shared" si="634"/>
        <v>扣带浅口鞋</v>
      </c>
      <c r="H10145" s="51" t="str">
        <f>IF(IFERROR(VLOOKUP(B10145,总表!A:D,4,0),"露易")=0," ",IFERROR(VLOOKUP(B10145,总表!A:D,4,0),"-"))</f>
        <v>银色</v>
      </c>
      <c r="I10145" s="51" t="str">
        <f t="shared" si="635"/>
        <v>银色</v>
      </c>
    </row>
    <row r="10146" spans="1:9">
      <c r="A10146" s="6">
        <v>10145</v>
      </c>
      <c r="B10146" s="47" t="str">
        <f t="shared" si="632"/>
        <v>000027A1</v>
      </c>
      <c r="C10146" s="47" t="str">
        <f>IFERROR(VLOOKUP(B10146,总表!A:B,2,0),"-")</f>
        <v>鞋类</v>
      </c>
      <c r="D10146" s="6" t="str">
        <f t="shared" si="633"/>
        <v>鞋类</v>
      </c>
      <c r="E10146" s="6" t="str">
        <f>IFERROR(VLOOKUP(B10146,总表!A:D,3,0),"-")</f>
        <v>扣带浅口鞋</v>
      </c>
      <c r="F10146" s="6" t="str">
        <f t="shared" si="634"/>
        <v>扣带浅口鞋</v>
      </c>
      <c r="H10146" s="6" t="str">
        <f>IF(IFERROR(VLOOKUP(B10146,总表!A:D,4,0),"露易")=0," ",IFERROR(VLOOKUP(B10146,总表!A:D,4,0),"-"))</f>
        <v>黑色</v>
      </c>
      <c r="I10146" s="6" t="str">
        <f t="shared" si="635"/>
        <v>黑色</v>
      </c>
    </row>
    <row r="10147" spans="1:9">
      <c r="A10147" s="6">
        <v>10146</v>
      </c>
      <c r="B10147" s="47" t="str">
        <f t="shared" si="632"/>
        <v>000027A2</v>
      </c>
      <c r="C10147" s="47" t="str">
        <f>IFERROR(VLOOKUP(B10147,总表!A:B,2,0),"-")</f>
        <v>鞋类</v>
      </c>
      <c r="D10147" s="6" t="str">
        <f t="shared" si="633"/>
        <v>鞋类</v>
      </c>
      <c r="E10147" s="6" t="str">
        <f>IFERROR(VLOOKUP(B10147,总表!A:D,3,0),"-")</f>
        <v>扣带浅口鞋</v>
      </c>
      <c r="F10147" s="6" t="str">
        <f t="shared" si="634"/>
        <v>扣带浅口鞋</v>
      </c>
      <c r="H10147" s="6" t="str">
        <f>IF(IFERROR(VLOOKUP(B10147,总表!A:D,4,0),"露易")=0," ",IFERROR(VLOOKUP(B10147,总表!A:D,4,0),"-"))</f>
        <v>粉红</v>
      </c>
      <c r="I10147" s="6" t="str">
        <f t="shared" si="635"/>
        <v>粉红</v>
      </c>
    </row>
    <row r="10148" spans="1:9">
      <c r="A10148" s="6">
        <v>10147</v>
      </c>
      <c r="B10148" s="47" t="str">
        <f t="shared" si="632"/>
        <v>000027A3</v>
      </c>
      <c r="C10148" s="47" t="str">
        <f>IFERROR(VLOOKUP(B10148,总表!A:B,2,0),"-")</f>
        <v>鞋类</v>
      </c>
      <c r="D10148" s="6" t="str">
        <f t="shared" si="633"/>
        <v>鞋类</v>
      </c>
      <c r="E10148" s="6" t="str">
        <f>IFERROR(VLOOKUP(B10148,总表!A:D,3,0),"-")</f>
        <v>扣带浅口鞋</v>
      </c>
      <c r="F10148" s="6" t="str">
        <f t="shared" si="634"/>
        <v>扣带浅口鞋</v>
      </c>
      <c r="H10148" s="51" t="str">
        <f>IF(IFERROR(VLOOKUP(B10148,总表!A:D,4,0),"露易")=0," ",IFERROR(VLOOKUP(B10148,总表!A:D,4,0),"-"))</f>
        <v>绿色</v>
      </c>
      <c r="I10148" s="51" t="str">
        <f t="shared" si="635"/>
        <v>绿色</v>
      </c>
    </row>
    <row r="10149" spans="1:9">
      <c r="A10149" s="6">
        <v>10148</v>
      </c>
      <c r="B10149" s="47" t="str">
        <f t="shared" si="632"/>
        <v>000027A4</v>
      </c>
      <c r="C10149" s="47" t="str">
        <f>IFERROR(VLOOKUP(B10149,总表!A:B,2,0),"-")</f>
        <v>鞋类</v>
      </c>
      <c r="D10149" s="6" t="str">
        <f t="shared" si="633"/>
        <v>鞋类</v>
      </c>
      <c r="E10149" s="6" t="str">
        <f>IFERROR(VLOOKUP(B10149,总表!A:D,3,0),"-")</f>
        <v>扣带浅口鞋</v>
      </c>
      <c r="F10149" s="6" t="str">
        <f t="shared" si="634"/>
        <v>扣带浅口鞋</v>
      </c>
      <c r="H10149" s="6" t="str">
        <f>IF(IFERROR(VLOOKUP(B10149,总表!A:D,4,0),"露易")=0," ",IFERROR(VLOOKUP(B10149,总表!A:D,4,0),"-"))</f>
        <v>紫色</v>
      </c>
      <c r="I10149" s="6" t="str">
        <f t="shared" si="635"/>
        <v>紫色</v>
      </c>
    </row>
    <row r="10150" spans="1:9">
      <c r="A10150" s="6">
        <v>10149</v>
      </c>
      <c r="B10150" s="47" t="str">
        <f t="shared" si="632"/>
        <v>000027A5</v>
      </c>
      <c r="C10150" s="47" t="str">
        <f>IFERROR(VLOOKUP(B10150,总表!A:B,2,0),"-")</f>
        <v>鞋类</v>
      </c>
      <c r="D10150" s="6" t="str">
        <f t="shared" si="633"/>
        <v>鞋类</v>
      </c>
      <c r="E10150" s="6" t="str">
        <f>IFERROR(VLOOKUP(B10150,总表!A:D,3,0),"-")</f>
        <v>洛丽塔鞋</v>
      </c>
      <c r="F10150" s="6" t="str">
        <f t="shared" si="634"/>
        <v>洛丽塔鞋</v>
      </c>
      <c r="H10150" s="6" t="str">
        <f>IF(IFERROR(VLOOKUP(B10150,总表!A:D,4,0),"露易")=0," ",IFERROR(VLOOKUP(B10150,总表!A:D,4,0),"-"))</f>
        <v>黑色</v>
      </c>
      <c r="I10150" s="6" t="str">
        <f t="shared" si="635"/>
        <v>黑色</v>
      </c>
    </row>
    <row r="10151" spans="1:9">
      <c r="A10151" s="6">
        <v>10150</v>
      </c>
      <c r="B10151" s="47" t="str">
        <f t="shared" si="632"/>
        <v>000027A6</v>
      </c>
      <c r="C10151" s="47" t="str">
        <f>IFERROR(VLOOKUP(B10151,总表!A:B,2,0),"-")</f>
        <v>鞋类</v>
      </c>
      <c r="D10151" s="6" t="str">
        <f t="shared" si="633"/>
        <v>鞋类</v>
      </c>
      <c r="E10151" s="6" t="str">
        <f>IFERROR(VLOOKUP(B10151,总表!A:D,3,0),"-")</f>
        <v>洛丽塔鞋</v>
      </c>
      <c r="F10151" s="6" t="str">
        <f t="shared" si="634"/>
        <v>洛丽塔鞋</v>
      </c>
      <c r="H10151" s="51" t="str">
        <f>IF(IFERROR(VLOOKUP(B10151,总表!A:D,4,0),"露易")=0," ",IFERROR(VLOOKUP(B10151,总表!A:D,4,0),"-"))</f>
        <v>红色</v>
      </c>
      <c r="I10151" s="51" t="str">
        <f t="shared" si="635"/>
        <v>红色</v>
      </c>
    </row>
    <row r="10152" spans="1:9">
      <c r="A10152" s="6">
        <v>10151</v>
      </c>
      <c r="B10152" s="47" t="str">
        <f t="shared" si="632"/>
        <v>000027A7</v>
      </c>
      <c r="C10152" s="47" t="str">
        <f>IFERROR(VLOOKUP(B10152,总表!A:B,2,0),"-")</f>
        <v>鞋类</v>
      </c>
      <c r="D10152" s="6" t="str">
        <f t="shared" si="633"/>
        <v>鞋类</v>
      </c>
      <c r="E10152" s="6" t="str">
        <f>IFERROR(VLOOKUP(B10152,总表!A:D,3,0),"-")</f>
        <v>洛丽塔鞋</v>
      </c>
      <c r="F10152" s="6" t="str">
        <f t="shared" si="634"/>
        <v>洛丽塔鞋</v>
      </c>
      <c r="H10152" s="6" t="str">
        <f>IF(IFERROR(VLOOKUP(B10152,总表!A:D,4,0),"露易")=0," ",IFERROR(VLOOKUP(B10152,总表!A:D,4,0),"-"))</f>
        <v>紫色</v>
      </c>
      <c r="I10152" s="6" t="str">
        <f t="shared" si="635"/>
        <v>紫色</v>
      </c>
    </row>
    <row r="10153" spans="1:9">
      <c r="A10153" s="6">
        <v>10152</v>
      </c>
      <c r="B10153" s="47" t="str">
        <f t="shared" si="632"/>
        <v>000027A8</v>
      </c>
      <c r="C10153" s="47" t="str">
        <f>IFERROR(VLOOKUP(B10153,总表!A:B,2,0),"-")</f>
        <v>鞋类</v>
      </c>
      <c r="D10153" s="6" t="str">
        <f t="shared" si="633"/>
        <v>鞋类</v>
      </c>
      <c r="E10153" s="6" t="str">
        <f>IFERROR(VLOOKUP(B10153,总表!A:D,3,0),"-")</f>
        <v>洛丽塔鞋</v>
      </c>
      <c r="F10153" s="6" t="str">
        <f t="shared" si="634"/>
        <v>洛丽塔鞋</v>
      </c>
      <c r="H10153" s="6" t="str">
        <f>IF(IFERROR(VLOOKUP(B10153,总表!A:D,4,0),"露易")=0," ",IFERROR(VLOOKUP(B10153,总表!A:D,4,0),"-"))</f>
        <v>浅蓝色</v>
      </c>
      <c r="I10153" s="6" t="str">
        <f t="shared" si="635"/>
        <v>浅蓝色</v>
      </c>
    </row>
    <row r="10154" spans="1:9">
      <c r="A10154" s="6">
        <v>10153</v>
      </c>
      <c r="B10154" s="47" t="str">
        <f t="shared" si="632"/>
        <v>000027A9</v>
      </c>
      <c r="C10154" s="47" t="str">
        <f>IFERROR(VLOOKUP(B10154,总表!A:B,2,0),"-")</f>
        <v>鞋类</v>
      </c>
      <c r="D10154" s="6" t="str">
        <f t="shared" si="633"/>
        <v>鞋类</v>
      </c>
      <c r="E10154" s="6" t="str">
        <f>IFERROR(VLOOKUP(B10154,总表!A:D,3,0),"-")</f>
        <v>洛丽塔鞋</v>
      </c>
      <c r="F10154" s="6" t="str">
        <f t="shared" si="634"/>
        <v>洛丽塔鞋</v>
      </c>
      <c r="H10154" s="6" t="str">
        <f>IF(IFERROR(VLOOKUP(B10154,总表!A:D,4,0),"露易")=0," ",IFERROR(VLOOKUP(B10154,总表!A:D,4,0),"-"))</f>
        <v>白色</v>
      </c>
      <c r="I10154" s="6" t="str">
        <f t="shared" si="635"/>
        <v>白色</v>
      </c>
    </row>
    <row r="10155" spans="1:9">
      <c r="A10155" s="6">
        <v>10154</v>
      </c>
      <c r="B10155" s="47" t="str">
        <f t="shared" si="632"/>
        <v>000027AA</v>
      </c>
      <c r="C10155" s="47" t="str">
        <f>IFERROR(VLOOKUP(B10155,总表!A:B,2,0),"-")</f>
        <v>鞋类</v>
      </c>
      <c r="D10155" s="6" t="str">
        <f t="shared" si="633"/>
        <v>鞋类</v>
      </c>
      <c r="E10155" s="6" t="str">
        <f>IFERROR(VLOOKUP(B10155,总表!A:D,3,0),"-")</f>
        <v>洛丽塔鞋</v>
      </c>
      <c r="F10155" s="6" t="str">
        <f t="shared" si="634"/>
        <v>洛丽塔鞋</v>
      </c>
      <c r="H10155" s="6" t="str">
        <f>IF(IFERROR(VLOOKUP(B10155,总表!A:D,4,0),"露易")=0," ",IFERROR(VLOOKUP(B10155,总表!A:D,4,0),"-"))</f>
        <v>浅紫色</v>
      </c>
      <c r="I10155" s="6" t="str">
        <f t="shared" si="635"/>
        <v>浅紫色</v>
      </c>
    </row>
    <row r="10156" spans="1:9">
      <c r="A10156" s="6">
        <v>10155</v>
      </c>
      <c r="B10156" s="47" t="str">
        <f t="shared" si="632"/>
        <v>000027AB</v>
      </c>
      <c r="C10156" s="47" t="str">
        <f>IFERROR(VLOOKUP(B10156,总表!A:B,2,0),"-")</f>
        <v>鞋类</v>
      </c>
      <c r="D10156" s="6" t="str">
        <f t="shared" si="633"/>
        <v>鞋类</v>
      </c>
      <c r="E10156" s="6" t="str">
        <f>IFERROR(VLOOKUP(B10156,总表!A:D,3,0),"-")</f>
        <v>芭蕾舞鞋</v>
      </c>
      <c r="F10156" s="6" t="str">
        <f t="shared" si="634"/>
        <v>芭蕾舞鞋</v>
      </c>
      <c r="H10156" s="6" t="str">
        <f>IF(IFERROR(VLOOKUP(B10156,总表!A:D,4,0),"露易")=0," ",IFERROR(VLOOKUP(B10156,总表!A:D,4,0),"-"))</f>
        <v>薄荷绿</v>
      </c>
      <c r="I10156" s="6" t="str">
        <f t="shared" si="635"/>
        <v>薄荷绿</v>
      </c>
    </row>
    <row r="10157" spans="1:9">
      <c r="A10157" s="6">
        <v>10156</v>
      </c>
      <c r="B10157" s="47" t="str">
        <f t="shared" si="632"/>
        <v>000027AC</v>
      </c>
      <c r="C10157" s="47" t="str">
        <f>IFERROR(VLOOKUP(B10157,总表!A:B,2,0),"-")</f>
        <v>鞋类</v>
      </c>
      <c r="D10157" s="6" t="str">
        <f t="shared" si="633"/>
        <v>鞋类</v>
      </c>
      <c r="E10157" s="6" t="str">
        <f>IFERROR(VLOOKUP(B10157,总表!A:D,3,0),"-")</f>
        <v>芭蕾舞鞋</v>
      </c>
      <c r="F10157" s="6" t="str">
        <f t="shared" si="634"/>
        <v>芭蕾舞鞋</v>
      </c>
      <c r="H10157" s="51" t="str">
        <f>IF(IFERROR(VLOOKUP(B10157,总表!A:D,4,0),"露易")=0," ",IFERROR(VLOOKUP(B10157,总表!A:D,4,0),"-"))</f>
        <v>蓝色</v>
      </c>
      <c r="I10157" s="51" t="str">
        <f t="shared" si="635"/>
        <v>蓝色</v>
      </c>
    </row>
    <row r="10158" spans="1:9">
      <c r="A10158" s="6">
        <v>10157</v>
      </c>
      <c r="B10158" s="47" t="str">
        <f t="shared" si="632"/>
        <v>000027AD</v>
      </c>
      <c r="C10158" s="47" t="str">
        <f>IFERROR(VLOOKUP(B10158,总表!A:B,2,0),"-")</f>
        <v>鞋类</v>
      </c>
      <c r="D10158" s="6" t="str">
        <f t="shared" si="633"/>
        <v>鞋类</v>
      </c>
      <c r="E10158" s="6" t="str">
        <f>IFERROR(VLOOKUP(B10158,总表!A:D,3,0),"-")</f>
        <v>芭蕾舞鞋</v>
      </c>
      <c r="F10158" s="6" t="str">
        <f t="shared" si="634"/>
        <v>芭蕾舞鞋</v>
      </c>
      <c r="H10158" s="6" t="str">
        <f>IF(IFERROR(VLOOKUP(B10158,总表!A:D,4,0),"露易")=0," ",IFERROR(VLOOKUP(B10158,总表!A:D,4,0),"-"))</f>
        <v>紫色</v>
      </c>
      <c r="I10158" s="6" t="str">
        <f t="shared" si="635"/>
        <v>紫色</v>
      </c>
    </row>
    <row r="10159" spans="1:9">
      <c r="A10159" s="6">
        <v>10158</v>
      </c>
      <c r="B10159" s="47" t="str">
        <f t="shared" si="632"/>
        <v>000027AE</v>
      </c>
      <c r="C10159" s="47" t="str">
        <f>IFERROR(VLOOKUP(B10159,总表!A:B,2,0),"-")</f>
        <v>鞋类</v>
      </c>
      <c r="D10159" s="6" t="str">
        <f t="shared" si="633"/>
        <v>鞋类</v>
      </c>
      <c r="E10159" s="6" t="str">
        <f>IFERROR(VLOOKUP(B10159,总表!A:D,3,0),"-")</f>
        <v>芭蕾舞鞋</v>
      </c>
      <c r="F10159" s="6" t="str">
        <f t="shared" si="634"/>
        <v>芭蕾舞鞋</v>
      </c>
      <c r="H10159" s="6" t="str">
        <f>IF(IFERROR(VLOOKUP(B10159,总表!A:D,4,0),"露易")=0," ",IFERROR(VLOOKUP(B10159,总表!A:D,4,0),"-"))</f>
        <v>黑色</v>
      </c>
      <c r="I10159" s="6" t="str">
        <f t="shared" si="635"/>
        <v>黑色</v>
      </c>
    </row>
    <row r="10160" spans="1:9">
      <c r="A10160" s="6">
        <v>10159</v>
      </c>
      <c r="B10160" s="47" t="str">
        <f t="shared" si="632"/>
        <v>000027AF</v>
      </c>
      <c r="C10160" s="47" t="str">
        <f>IFERROR(VLOOKUP(B10160,总表!A:B,2,0),"-")</f>
        <v>鞋类</v>
      </c>
      <c r="D10160" s="6" t="str">
        <f t="shared" si="633"/>
        <v>鞋类</v>
      </c>
      <c r="E10160" s="6" t="str">
        <f>IFERROR(VLOOKUP(B10160,总表!A:D,3,0),"-")</f>
        <v>芭蕾舞鞋</v>
      </c>
      <c r="F10160" s="6" t="str">
        <f t="shared" si="634"/>
        <v>芭蕾舞鞋</v>
      </c>
      <c r="H10160" s="6" t="str">
        <f>IF(IFERROR(VLOOKUP(B10160,总表!A:D,4,0),"露易")=0," ",IFERROR(VLOOKUP(B10160,总表!A:D,4,0),"-"))</f>
        <v>白色</v>
      </c>
      <c r="I10160" s="6" t="str">
        <f t="shared" si="635"/>
        <v>白色</v>
      </c>
    </row>
    <row r="10161" spans="1:9">
      <c r="A10161" s="6">
        <v>10160</v>
      </c>
      <c r="B10161" s="47" t="str">
        <f t="shared" si="632"/>
        <v>000027B0</v>
      </c>
      <c r="C10161" s="47" t="str">
        <f>IFERROR(VLOOKUP(B10161,总表!A:B,2,0),"-")</f>
        <v>鞋类</v>
      </c>
      <c r="D10161" s="6" t="str">
        <f t="shared" si="633"/>
        <v>鞋类</v>
      </c>
      <c r="E10161" s="6" t="str">
        <f>IFERROR(VLOOKUP(B10161,总表!A:D,3,0),"-")</f>
        <v>芭蕾舞鞋</v>
      </c>
      <c r="F10161" s="6" t="str">
        <f t="shared" si="634"/>
        <v>芭蕾舞鞋</v>
      </c>
      <c r="H10161" s="6" t="str">
        <f>IF(IFERROR(VLOOKUP(B10161,总表!A:D,4,0),"露易")=0," ",IFERROR(VLOOKUP(B10161,总表!A:D,4,0),"-"))</f>
        <v>黄色</v>
      </c>
      <c r="I10161" s="6" t="str">
        <f t="shared" si="635"/>
        <v>黄色</v>
      </c>
    </row>
    <row r="10162" spans="1:9">
      <c r="A10162" s="6">
        <v>10161</v>
      </c>
      <c r="B10162" s="47" t="str">
        <f t="shared" si="632"/>
        <v>000027B1</v>
      </c>
      <c r="C10162" s="47" t="str">
        <f>IFERROR(VLOOKUP(B10162,总表!A:B,2,0),"-")</f>
        <v>鞋类</v>
      </c>
      <c r="D10162" s="6" t="str">
        <f t="shared" si="633"/>
        <v>鞋类</v>
      </c>
      <c r="E10162" s="6" t="str">
        <f>IFERROR(VLOOKUP(B10162,总表!A:D,3,0),"-")</f>
        <v>芭蕾舞鞋</v>
      </c>
      <c r="F10162" s="6" t="str">
        <f t="shared" si="634"/>
        <v>芭蕾舞鞋</v>
      </c>
      <c r="H10162" s="51" t="str">
        <f>IF(IFERROR(VLOOKUP(B10162,总表!A:D,4,0),"露易")=0," ",IFERROR(VLOOKUP(B10162,总表!A:D,4,0),"-"))</f>
        <v>红色</v>
      </c>
      <c r="I10162" s="51" t="str">
        <f t="shared" si="635"/>
        <v>红色</v>
      </c>
    </row>
    <row r="10163" spans="1:9">
      <c r="A10163" s="6">
        <v>10162</v>
      </c>
      <c r="B10163" s="47" t="str">
        <f t="shared" si="632"/>
        <v>000027B2</v>
      </c>
      <c r="C10163" s="47" t="str">
        <f>IFERROR(VLOOKUP(B10163,总表!A:B,2,0),"-")</f>
        <v>鞋类</v>
      </c>
      <c r="D10163" s="6" t="str">
        <f t="shared" si="633"/>
        <v>鞋类</v>
      </c>
      <c r="E10163" s="6" t="str">
        <f>IFERROR(VLOOKUP(B10163,总表!A:D,3,0),"-")</f>
        <v>扣带鞋</v>
      </c>
      <c r="F10163" s="6" t="str">
        <f t="shared" si="634"/>
        <v>扣带鞋</v>
      </c>
      <c r="H10163" s="51" t="str">
        <f>IF(IFERROR(VLOOKUP(B10163,总表!A:D,4,0),"露易")=0," ",IFERROR(VLOOKUP(B10163,总表!A:D,4,0),"-"))</f>
        <v>红色</v>
      </c>
      <c r="I10163" s="51" t="str">
        <f t="shared" si="635"/>
        <v>红色</v>
      </c>
    </row>
    <row r="10164" spans="1:9">
      <c r="A10164" s="6">
        <v>10163</v>
      </c>
      <c r="B10164" s="47" t="str">
        <f t="shared" si="632"/>
        <v>000027B3</v>
      </c>
      <c r="C10164" s="47" t="str">
        <f>IFERROR(VLOOKUP(B10164,总表!A:B,2,0),"-")</f>
        <v>鞋类</v>
      </c>
      <c r="D10164" s="6" t="str">
        <f t="shared" si="633"/>
        <v>鞋类</v>
      </c>
      <c r="E10164" s="6" t="str">
        <f>IFERROR(VLOOKUP(B10164,总表!A:D,3,0),"-")</f>
        <v>扣带鞋</v>
      </c>
      <c r="F10164" s="6" t="str">
        <f t="shared" si="634"/>
        <v>扣带鞋</v>
      </c>
      <c r="H10164" s="6" t="str">
        <f>IF(IFERROR(VLOOKUP(B10164,总表!A:D,4,0),"露易")=0," ",IFERROR(VLOOKUP(B10164,总表!A:D,4,0),"-"))</f>
        <v>白色</v>
      </c>
      <c r="I10164" s="6" t="str">
        <f t="shared" si="635"/>
        <v>白色</v>
      </c>
    </row>
    <row r="10165" spans="1:9">
      <c r="A10165" s="6">
        <v>10164</v>
      </c>
      <c r="B10165" s="47" t="str">
        <f t="shared" si="632"/>
        <v>000027B4</v>
      </c>
      <c r="C10165" s="47" t="str">
        <f>IFERROR(VLOOKUP(B10165,总表!A:B,2,0),"-")</f>
        <v>鞋类</v>
      </c>
      <c r="D10165" s="6" t="str">
        <f t="shared" si="633"/>
        <v>鞋类</v>
      </c>
      <c r="E10165" s="6" t="str">
        <f>IFERROR(VLOOKUP(B10165,总表!A:D,3,0),"-")</f>
        <v>扣带鞋</v>
      </c>
      <c r="F10165" s="6" t="str">
        <f t="shared" si="634"/>
        <v>扣带鞋</v>
      </c>
      <c r="H10165" s="6" t="str">
        <f>IF(IFERROR(VLOOKUP(B10165,总表!A:D,4,0),"露易")=0," ",IFERROR(VLOOKUP(B10165,总表!A:D,4,0),"-"))</f>
        <v>浅蓝色</v>
      </c>
      <c r="I10165" s="6" t="str">
        <f t="shared" si="635"/>
        <v>浅蓝色</v>
      </c>
    </row>
    <row r="10166" spans="1:9">
      <c r="A10166" s="6">
        <v>10165</v>
      </c>
      <c r="B10166" s="47" t="str">
        <f t="shared" si="632"/>
        <v>000027B5</v>
      </c>
      <c r="C10166" s="47" t="str">
        <f>IFERROR(VLOOKUP(B10166,总表!A:B,2,0),"-")</f>
        <v>鞋类</v>
      </c>
      <c r="D10166" s="6" t="str">
        <f t="shared" si="633"/>
        <v>鞋类</v>
      </c>
      <c r="E10166" s="6" t="str">
        <f>IFERROR(VLOOKUP(B10166,总表!A:D,3,0),"-")</f>
        <v>扣带鞋</v>
      </c>
      <c r="F10166" s="6" t="str">
        <f t="shared" si="634"/>
        <v>扣带鞋</v>
      </c>
      <c r="H10166" s="6" t="str">
        <f>IF(IFERROR(VLOOKUP(B10166,总表!A:D,4,0),"露易")=0," ",IFERROR(VLOOKUP(B10166,总表!A:D,4,0),"-"))</f>
        <v>黄色</v>
      </c>
      <c r="I10166" s="6" t="str">
        <f t="shared" si="635"/>
        <v>黄色</v>
      </c>
    </row>
    <row r="10167" spans="1:9">
      <c r="A10167" s="6">
        <v>10166</v>
      </c>
      <c r="B10167" s="47" t="str">
        <f t="shared" si="632"/>
        <v>000027B6</v>
      </c>
      <c r="C10167" s="47" t="str">
        <f>IFERROR(VLOOKUP(B10167,总表!A:B,2,0),"-")</f>
        <v>鞋类</v>
      </c>
      <c r="D10167" s="6" t="str">
        <f t="shared" si="633"/>
        <v>鞋类</v>
      </c>
      <c r="E10167" s="6" t="str">
        <f>IFERROR(VLOOKUP(B10167,总表!A:D,3,0),"-")</f>
        <v>扣带鞋</v>
      </c>
      <c r="F10167" s="6" t="str">
        <f t="shared" si="634"/>
        <v>扣带鞋</v>
      </c>
      <c r="H10167" s="51" t="str">
        <f>IF(IFERROR(VLOOKUP(B10167,总表!A:D,4,0),"露易")=0," ",IFERROR(VLOOKUP(B10167,总表!A:D,4,0),"-"))</f>
        <v>蓝色</v>
      </c>
      <c r="I10167" s="51" t="str">
        <f t="shared" si="635"/>
        <v>蓝色</v>
      </c>
    </row>
    <row r="10168" spans="1:9">
      <c r="A10168" s="6">
        <v>10167</v>
      </c>
      <c r="B10168" s="47" t="str">
        <f t="shared" si="632"/>
        <v>000027B7</v>
      </c>
      <c r="C10168" s="47" t="str">
        <f>IFERROR(VLOOKUP(B10168,总表!A:B,2,0),"-")</f>
        <v>鞋类</v>
      </c>
      <c r="D10168" s="6" t="str">
        <f t="shared" si="633"/>
        <v>鞋类</v>
      </c>
      <c r="E10168" s="6" t="str">
        <f>IFERROR(VLOOKUP(B10168,总表!A:D,3,0),"-")</f>
        <v>扣带鞋</v>
      </c>
      <c r="F10168" s="6" t="str">
        <f t="shared" si="634"/>
        <v>扣带鞋</v>
      </c>
      <c r="H10168" s="51" t="str">
        <f>IF(IFERROR(VLOOKUP(B10168,总表!A:D,4,0),"露易")=0," ",IFERROR(VLOOKUP(B10168,总表!A:D,4,0),"-"))</f>
        <v>绿色</v>
      </c>
      <c r="I10168" s="51" t="str">
        <f t="shared" si="635"/>
        <v>绿色</v>
      </c>
    </row>
    <row r="10169" spans="1:9">
      <c r="A10169" s="6">
        <v>10168</v>
      </c>
      <c r="B10169" s="47" t="str">
        <f t="shared" si="632"/>
        <v>000027B8</v>
      </c>
      <c r="C10169" s="47" t="str">
        <f>IFERROR(VLOOKUP(B10169,总表!A:B,2,0),"-")</f>
        <v>鞋类</v>
      </c>
      <c r="D10169" s="6" t="str">
        <f t="shared" si="633"/>
        <v>鞋类</v>
      </c>
      <c r="E10169" s="6" t="str">
        <f>IFERROR(VLOOKUP(B10169,总表!A:D,3,0),"-")</f>
        <v>扣带鞋</v>
      </c>
      <c r="F10169" s="6" t="str">
        <f t="shared" si="634"/>
        <v>扣带鞋</v>
      </c>
      <c r="H10169" s="6" t="str">
        <f>IF(IFERROR(VLOOKUP(B10169,总表!A:D,4,0),"露易")=0," ",IFERROR(VLOOKUP(B10169,总表!A:D,4,0),"-"))</f>
        <v>粉红</v>
      </c>
      <c r="I10169" s="6" t="str">
        <f t="shared" si="635"/>
        <v>粉红</v>
      </c>
    </row>
    <row r="10170" spans="1:9">
      <c r="A10170" s="6">
        <v>10169</v>
      </c>
      <c r="B10170" s="47" t="str">
        <f t="shared" si="632"/>
        <v>000027B9</v>
      </c>
      <c r="C10170" s="47" t="str">
        <f>IFERROR(VLOOKUP(B10170,总表!A:B,2,0),"-")</f>
        <v>鞋类</v>
      </c>
      <c r="D10170" s="6" t="str">
        <f t="shared" si="633"/>
        <v>鞋类</v>
      </c>
      <c r="E10170" s="6" t="str">
        <f>IFERROR(VLOOKUP(B10170,总表!A:D,3,0),"-")</f>
        <v>沙滩拖鞋</v>
      </c>
      <c r="F10170" s="6" t="str">
        <f t="shared" si="634"/>
        <v>沙滩拖鞋</v>
      </c>
      <c r="H10170" s="6" t="str">
        <f>IF(IFERROR(VLOOKUP(B10170,总表!A:D,4,0),"露易")=0," ",IFERROR(VLOOKUP(B10170,总表!A:D,4,0),"-"))</f>
        <v>黄色</v>
      </c>
      <c r="I10170" s="6" t="str">
        <f t="shared" si="635"/>
        <v>黄色</v>
      </c>
    </row>
    <row r="10171" spans="1:9">
      <c r="A10171" s="6">
        <v>10170</v>
      </c>
      <c r="B10171" s="47" t="str">
        <f t="shared" si="632"/>
        <v>000027BA</v>
      </c>
      <c r="C10171" s="47" t="str">
        <f>IFERROR(VLOOKUP(B10171,总表!A:B,2,0),"-")</f>
        <v>袜子</v>
      </c>
      <c r="D10171" s="6" t="str">
        <f t="shared" si="633"/>
        <v>袜子</v>
      </c>
      <c r="E10171" s="6" t="str">
        <f>IFERROR(VLOOKUP(B10171,总表!A:D,3,0),"-")</f>
        <v>蕾丝袜</v>
      </c>
      <c r="F10171" s="6" t="str">
        <f t="shared" si="634"/>
        <v>蕾丝袜</v>
      </c>
      <c r="H10171" s="6" t="str">
        <f>IF(IFERROR(VLOOKUP(B10171,总表!A:D,4,0),"露易")=0," ",IFERROR(VLOOKUP(B10171,总表!A:D,4,0),"-"))</f>
        <v>米色</v>
      </c>
      <c r="I10171" s="6" t="str">
        <f t="shared" si="635"/>
        <v>米色</v>
      </c>
    </row>
    <row r="10172" spans="1:9">
      <c r="A10172" s="6">
        <v>10171</v>
      </c>
      <c r="B10172" s="47" t="str">
        <f t="shared" si="632"/>
        <v>000027BB</v>
      </c>
      <c r="C10172" s="47" t="str">
        <f>IFERROR(VLOOKUP(B10172,总表!A:B,2,0),"-")</f>
        <v>-</v>
      </c>
      <c r="D10172" s="6" t="str">
        <f t="shared" si="633"/>
        <v>-</v>
      </c>
      <c r="E10172" s="6" t="str">
        <f>IFERROR(VLOOKUP(B10172,总表!A:D,3,0),"-")</f>
        <v>-</v>
      </c>
      <c r="F10172" s="6" t="str">
        <f t="shared" si="634"/>
        <v>-</v>
      </c>
      <c r="H10172" s="6" t="str">
        <f>IF(IFERROR(VLOOKUP(B10172,总表!A:D,4,0),"露易")=0," ",IFERROR(VLOOKUP(B10172,总表!A:D,4,0),"-"))</f>
        <v>-</v>
      </c>
      <c r="I10172" s="6" t="str">
        <f t="shared" si="635"/>
        <v>-</v>
      </c>
    </row>
    <row r="10173" spans="1:9">
      <c r="A10173" s="6">
        <v>10172</v>
      </c>
      <c r="B10173" s="47" t="str">
        <f t="shared" si="632"/>
        <v>000027BC</v>
      </c>
      <c r="C10173" s="47" t="str">
        <f>IFERROR(VLOOKUP(B10173,总表!A:B,2,0),"-")</f>
        <v>-</v>
      </c>
      <c r="D10173" s="6" t="str">
        <f t="shared" si="633"/>
        <v>-</v>
      </c>
      <c r="E10173" s="6" t="str">
        <f>IFERROR(VLOOKUP(B10173,总表!A:D,3,0),"-")</f>
        <v>-</v>
      </c>
      <c r="F10173" s="6" t="str">
        <f t="shared" si="634"/>
        <v>-</v>
      </c>
      <c r="H10173" s="6" t="str">
        <f>IF(IFERROR(VLOOKUP(B10173,总表!A:D,4,0),"露易")=0," ",IFERROR(VLOOKUP(B10173,总表!A:D,4,0),"-"))</f>
        <v>-</v>
      </c>
      <c r="I10173" s="6" t="str">
        <f t="shared" si="635"/>
        <v>-</v>
      </c>
    </row>
    <row r="10174" spans="1:9">
      <c r="A10174" s="6">
        <v>10173</v>
      </c>
      <c r="B10174" s="47" t="str">
        <f t="shared" si="632"/>
        <v>000027BD</v>
      </c>
      <c r="C10174" s="47" t="str">
        <f>IFERROR(VLOOKUP(B10174,总表!A:B,2,0),"-")</f>
        <v>-</v>
      </c>
      <c r="D10174" s="6" t="str">
        <f t="shared" si="633"/>
        <v>-</v>
      </c>
      <c r="E10174" s="6" t="str">
        <f>IFERROR(VLOOKUP(B10174,总表!A:D,3,0),"-")</f>
        <v>-</v>
      </c>
      <c r="F10174" s="6" t="str">
        <f t="shared" si="634"/>
        <v>-</v>
      </c>
      <c r="H10174" s="6" t="str">
        <f>IF(IFERROR(VLOOKUP(B10174,总表!A:D,4,0),"露易")=0," ",IFERROR(VLOOKUP(B10174,总表!A:D,4,0),"-"))</f>
        <v>-</v>
      </c>
      <c r="I10174" s="6" t="str">
        <f t="shared" si="635"/>
        <v>-</v>
      </c>
    </row>
    <row r="10175" spans="1:9">
      <c r="A10175" s="6">
        <v>10174</v>
      </c>
      <c r="B10175" s="47" t="str">
        <f t="shared" si="632"/>
        <v>000027BE</v>
      </c>
      <c r="C10175" s="47" t="str">
        <f>IFERROR(VLOOKUP(B10175,总表!A:B,2,0),"-")</f>
        <v>-</v>
      </c>
      <c r="D10175" s="6" t="str">
        <f t="shared" si="633"/>
        <v>-</v>
      </c>
      <c r="E10175" s="6" t="str">
        <f>IFERROR(VLOOKUP(B10175,总表!A:D,3,0),"-")</f>
        <v>-</v>
      </c>
      <c r="F10175" s="6" t="str">
        <f t="shared" si="634"/>
        <v>-</v>
      </c>
      <c r="H10175" s="6" t="str">
        <f>IF(IFERROR(VLOOKUP(B10175,总表!A:D,4,0),"露易")=0," ",IFERROR(VLOOKUP(B10175,总表!A:D,4,0),"-"))</f>
        <v>-</v>
      </c>
      <c r="I10175" s="6" t="str">
        <f t="shared" si="635"/>
        <v>-</v>
      </c>
    </row>
    <row r="10176" spans="1:9">
      <c r="A10176" s="6">
        <v>10175</v>
      </c>
      <c r="B10176" s="47" t="str">
        <f t="shared" si="632"/>
        <v>000027BF</v>
      </c>
      <c r="C10176" s="47" t="str">
        <f>IFERROR(VLOOKUP(B10176,总表!A:B,2,0),"-")</f>
        <v>-</v>
      </c>
      <c r="D10176" s="6" t="str">
        <f t="shared" si="633"/>
        <v>-</v>
      </c>
      <c r="E10176" s="6" t="str">
        <f>IFERROR(VLOOKUP(B10176,总表!A:D,3,0),"-")</f>
        <v>-</v>
      </c>
      <c r="F10176" s="6" t="str">
        <f t="shared" si="634"/>
        <v>-</v>
      </c>
      <c r="H10176" s="6" t="str">
        <f>IF(IFERROR(VLOOKUP(B10176,总表!A:D,4,0),"露易")=0," ",IFERROR(VLOOKUP(B10176,总表!A:D,4,0),"-"))</f>
        <v>-</v>
      </c>
      <c r="I10176" s="6" t="str">
        <f t="shared" si="635"/>
        <v>-</v>
      </c>
    </row>
    <row r="10177" spans="1:9">
      <c r="A10177" s="6">
        <v>10176</v>
      </c>
      <c r="B10177" s="47" t="str">
        <f t="shared" si="632"/>
        <v>000027C0</v>
      </c>
      <c r="C10177" s="47" t="str">
        <f>IFERROR(VLOOKUP(B10177,总表!A:B,2,0),"-")</f>
        <v>-</v>
      </c>
      <c r="D10177" s="6" t="str">
        <f t="shared" si="633"/>
        <v>-</v>
      </c>
      <c r="E10177" s="6" t="str">
        <f>IFERROR(VLOOKUP(B10177,总表!A:D,3,0),"-")</f>
        <v>-</v>
      </c>
      <c r="F10177" s="6" t="str">
        <f t="shared" si="634"/>
        <v>-</v>
      </c>
      <c r="H10177" s="6" t="str">
        <f>IF(IFERROR(VLOOKUP(B10177,总表!A:D,4,0),"露易")=0," ",IFERROR(VLOOKUP(B10177,总表!A:D,4,0),"-"))</f>
        <v>-</v>
      </c>
      <c r="I10177" s="6" t="str">
        <f t="shared" si="635"/>
        <v>-</v>
      </c>
    </row>
    <row r="10178" spans="1:9">
      <c r="A10178" s="6">
        <v>10177</v>
      </c>
      <c r="B10178" s="47" t="str">
        <f t="shared" ref="B10178:B10241" si="636">DEC2HEX(ROW(A10177),8)</f>
        <v>000027C1</v>
      </c>
      <c r="C10178" s="47" t="str">
        <f>IFERROR(VLOOKUP(B10178,总表!A:B,2,0),"-")</f>
        <v>鞋类</v>
      </c>
      <c r="D10178" s="6" t="str">
        <f t="shared" ref="D10178:D10241" si="637">C10178</f>
        <v>鞋类</v>
      </c>
      <c r="E10178" s="6" t="str">
        <f>IFERROR(VLOOKUP(B10178,总表!A:D,3,0),"-")</f>
        <v>水上运动鞋</v>
      </c>
      <c r="F10178" s="6" t="str">
        <f t="shared" ref="F10178:F10241" si="638">E10178</f>
        <v>水上运动鞋</v>
      </c>
      <c r="H10178" s="6" t="str">
        <f>IF(IFERROR(VLOOKUP(B10178,总表!A:D,4,0),"露易")=0," ",IFERROR(VLOOKUP(B10178,总表!A:D,4,0),"-"))</f>
        <v>浅蓝色</v>
      </c>
      <c r="I10178" s="6" t="str">
        <f t="shared" ref="I10178:I10241" si="639">H10178</f>
        <v>浅蓝色</v>
      </c>
    </row>
    <row r="10179" spans="1:9">
      <c r="A10179" s="6">
        <v>10178</v>
      </c>
      <c r="B10179" s="47" t="str">
        <f t="shared" si="636"/>
        <v>000027C2</v>
      </c>
      <c r="C10179" s="47" t="str">
        <f>IFERROR(VLOOKUP(B10179,总表!A:B,2,0),"-")</f>
        <v>-</v>
      </c>
      <c r="D10179" s="6" t="str">
        <f t="shared" si="637"/>
        <v>-</v>
      </c>
      <c r="E10179" s="6" t="str">
        <f>IFERROR(VLOOKUP(B10179,总表!A:D,3,0),"-")</f>
        <v>-</v>
      </c>
      <c r="F10179" s="6" t="str">
        <f t="shared" si="638"/>
        <v>-</v>
      </c>
      <c r="H10179" s="6" t="str">
        <f>IF(IFERROR(VLOOKUP(B10179,总表!A:D,4,0),"露易")=0," ",IFERROR(VLOOKUP(B10179,总表!A:D,4,0),"-"))</f>
        <v>-</v>
      </c>
      <c r="I10179" s="6" t="str">
        <f t="shared" si="639"/>
        <v>-</v>
      </c>
    </row>
    <row r="10180" spans="1:9">
      <c r="A10180" s="6">
        <v>10179</v>
      </c>
      <c r="B10180" s="47" t="str">
        <f t="shared" si="636"/>
        <v>000027C3</v>
      </c>
      <c r="C10180" s="47" t="str">
        <f>IFERROR(VLOOKUP(B10180,总表!A:B,2,0),"-")</f>
        <v>-</v>
      </c>
      <c r="D10180" s="6" t="str">
        <f t="shared" si="637"/>
        <v>-</v>
      </c>
      <c r="E10180" s="6" t="str">
        <f>IFERROR(VLOOKUP(B10180,总表!A:D,3,0),"-")</f>
        <v>-</v>
      </c>
      <c r="F10180" s="6" t="str">
        <f t="shared" si="638"/>
        <v>-</v>
      </c>
      <c r="H10180" s="6" t="str">
        <f>IF(IFERROR(VLOOKUP(B10180,总表!A:D,4,0),"露易")=0," ",IFERROR(VLOOKUP(B10180,总表!A:D,4,0),"-"))</f>
        <v>-</v>
      </c>
      <c r="I10180" s="6" t="str">
        <f t="shared" si="639"/>
        <v>-</v>
      </c>
    </row>
    <row r="10181" spans="1:9">
      <c r="A10181" s="6">
        <v>10180</v>
      </c>
      <c r="B10181" s="47" t="str">
        <f t="shared" si="636"/>
        <v>000027C4</v>
      </c>
      <c r="C10181" s="47" t="str">
        <f>IFERROR(VLOOKUP(B10181,总表!A:B,2,0),"-")</f>
        <v>-</v>
      </c>
      <c r="D10181" s="6" t="str">
        <f t="shared" si="637"/>
        <v>-</v>
      </c>
      <c r="E10181" s="6" t="str">
        <f>IFERROR(VLOOKUP(B10181,总表!A:D,3,0),"-")</f>
        <v>-</v>
      </c>
      <c r="F10181" s="6" t="str">
        <f t="shared" si="638"/>
        <v>-</v>
      </c>
      <c r="H10181" s="6" t="str">
        <f>IF(IFERROR(VLOOKUP(B10181,总表!A:D,4,0),"露易")=0," ",IFERROR(VLOOKUP(B10181,总表!A:D,4,0),"-"))</f>
        <v>-</v>
      </c>
      <c r="I10181" s="6" t="str">
        <f t="shared" si="639"/>
        <v>-</v>
      </c>
    </row>
    <row r="10182" spans="1:9">
      <c r="A10182" s="6">
        <v>10181</v>
      </c>
      <c r="B10182" s="47" t="str">
        <f t="shared" si="636"/>
        <v>000027C5</v>
      </c>
      <c r="C10182" s="47" t="str">
        <f>IFERROR(VLOOKUP(B10182,总表!A:B,2,0),"-")</f>
        <v>-</v>
      </c>
      <c r="D10182" s="6" t="str">
        <f t="shared" si="637"/>
        <v>-</v>
      </c>
      <c r="E10182" s="6" t="str">
        <f>IFERROR(VLOOKUP(B10182,总表!A:D,3,0),"-")</f>
        <v>-</v>
      </c>
      <c r="F10182" s="6" t="str">
        <f t="shared" si="638"/>
        <v>-</v>
      </c>
      <c r="H10182" s="6" t="str">
        <f>IF(IFERROR(VLOOKUP(B10182,总表!A:D,4,0),"露易")=0," ",IFERROR(VLOOKUP(B10182,总表!A:D,4,0),"-"))</f>
        <v>-</v>
      </c>
      <c r="I10182" s="6" t="str">
        <f t="shared" si="639"/>
        <v>-</v>
      </c>
    </row>
    <row r="10183" spans="1:9">
      <c r="A10183" s="6">
        <v>10182</v>
      </c>
      <c r="B10183" s="47" t="str">
        <f t="shared" si="636"/>
        <v>000027C6</v>
      </c>
      <c r="C10183" s="47" t="str">
        <f>IFERROR(VLOOKUP(B10183,总表!A:B,2,0),"-")</f>
        <v>-</v>
      </c>
      <c r="D10183" s="6" t="str">
        <f t="shared" si="637"/>
        <v>-</v>
      </c>
      <c r="E10183" s="6" t="str">
        <f>IFERROR(VLOOKUP(B10183,总表!A:D,3,0),"-")</f>
        <v>-</v>
      </c>
      <c r="F10183" s="6" t="str">
        <f t="shared" si="638"/>
        <v>-</v>
      </c>
      <c r="H10183" s="6" t="str">
        <f>IF(IFERROR(VLOOKUP(B10183,总表!A:D,4,0),"露易")=0," ",IFERROR(VLOOKUP(B10183,总表!A:D,4,0),"-"))</f>
        <v>-</v>
      </c>
      <c r="I10183" s="6" t="str">
        <f t="shared" si="639"/>
        <v>-</v>
      </c>
    </row>
    <row r="10184" spans="1:9">
      <c r="A10184" s="6">
        <v>10183</v>
      </c>
      <c r="B10184" s="47" t="str">
        <f t="shared" si="636"/>
        <v>000027C7</v>
      </c>
      <c r="C10184" s="47" t="str">
        <f>IFERROR(VLOOKUP(B10184,总表!A:B,2,0),"-")</f>
        <v>-</v>
      </c>
      <c r="D10184" s="6" t="str">
        <f t="shared" si="637"/>
        <v>-</v>
      </c>
      <c r="E10184" s="6" t="str">
        <f>IFERROR(VLOOKUP(B10184,总表!A:D,3,0),"-")</f>
        <v>-</v>
      </c>
      <c r="F10184" s="6" t="str">
        <f t="shared" si="638"/>
        <v>-</v>
      </c>
      <c r="H10184" s="6" t="str">
        <f>IF(IFERROR(VLOOKUP(B10184,总表!A:D,4,0),"露易")=0," ",IFERROR(VLOOKUP(B10184,总表!A:D,4,0),"-"))</f>
        <v>-</v>
      </c>
      <c r="I10184" s="6" t="str">
        <f t="shared" si="639"/>
        <v>-</v>
      </c>
    </row>
    <row r="10185" spans="1:9">
      <c r="A10185" s="6">
        <v>10184</v>
      </c>
      <c r="B10185" s="47" t="str">
        <f t="shared" si="636"/>
        <v>000027C8</v>
      </c>
      <c r="C10185" s="47" t="str">
        <f>IFERROR(VLOOKUP(B10185,总表!A:B,2,0),"-")</f>
        <v>背包类</v>
      </c>
      <c r="D10185" s="6" t="str">
        <f t="shared" si="637"/>
        <v>背包类</v>
      </c>
      <c r="E10185" s="6" t="str">
        <f>IFERROR(VLOOKUP(B10185,总表!A:D,3,0),"-")</f>
        <v>硬壳双肩包</v>
      </c>
      <c r="F10185" s="6" t="str">
        <f t="shared" si="638"/>
        <v>硬壳双肩包</v>
      </c>
      <c r="H10185" s="51" t="str">
        <f>IF(IFERROR(VLOOKUP(B10185,总表!A:D,4,0),"露易")=0," ",IFERROR(VLOOKUP(B10185,总表!A:D,4,0),"-"))</f>
        <v>红色</v>
      </c>
      <c r="I10185" s="51" t="str">
        <f t="shared" si="639"/>
        <v>红色</v>
      </c>
    </row>
    <row r="10186" spans="1:9">
      <c r="A10186" s="6">
        <v>10185</v>
      </c>
      <c r="B10186" s="47" t="str">
        <f t="shared" si="636"/>
        <v>000027C9</v>
      </c>
      <c r="C10186" s="50" t="str">
        <f>IFERROR(VLOOKUP(B10186,总表!A:B,2,0),"-")</f>
        <v>裤裙类</v>
      </c>
      <c r="D10186" s="51" t="str">
        <f t="shared" si="637"/>
        <v>裤裙类</v>
      </c>
      <c r="E10186" s="6" t="str">
        <f>IFERROR(VLOOKUP(B10186,总表!A:D,3,0),"-")</f>
        <v>迷彩裤</v>
      </c>
      <c r="F10186" s="6" t="str">
        <f t="shared" si="638"/>
        <v>迷彩裤</v>
      </c>
      <c r="H10186" s="6" t="str">
        <f>IF(IFERROR(VLOOKUP(B10186,总表!A:D,4,0),"露易")=0," ",IFERROR(VLOOKUP(B10186,总表!A:D,4,0),"-"))</f>
        <v>卡其色</v>
      </c>
      <c r="I10186" s="6" t="str">
        <f t="shared" si="639"/>
        <v>卡其色</v>
      </c>
    </row>
    <row r="10187" spans="1:9">
      <c r="A10187" s="6">
        <v>10186</v>
      </c>
      <c r="B10187" s="47" t="str">
        <f t="shared" si="636"/>
        <v>000027CA</v>
      </c>
      <c r="C10187" s="50" t="str">
        <f>IFERROR(VLOOKUP(B10187,总表!A:B,2,0),"-")</f>
        <v>裤裙类</v>
      </c>
      <c r="D10187" s="51" t="str">
        <f t="shared" si="637"/>
        <v>裤裙类</v>
      </c>
      <c r="E10187" s="6" t="str">
        <f>IFERROR(VLOOKUP(B10187,总表!A:D,3,0),"-")</f>
        <v>迷彩裤</v>
      </c>
      <c r="F10187" s="6" t="str">
        <f t="shared" si="638"/>
        <v>迷彩裤</v>
      </c>
      <c r="H10187" s="6" t="str">
        <f>IF(IFERROR(VLOOKUP(B10187,总表!A:D,4,0),"露易")=0," ",IFERROR(VLOOKUP(B10187,总表!A:D,4,0),"-"))</f>
        <v>粉红</v>
      </c>
      <c r="I10187" s="6" t="str">
        <f t="shared" si="639"/>
        <v>粉红</v>
      </c>
    </row>
    <row r="10188" spans="1:9">
      <c r="A10188" s="6">
        <v>10187</v>
      </c>
      <c r="B10188" s="47" t="str">
        <f t="shared" si="636"/>
        <v>000027CB</v>
      </c>
      <c r="C10188" s="50" t="str">
        <f>IFERROR(VLOOKUP(B10188,总表!A:B,2,0),"-")</f>
        <v>裤裙类</v>
      </c>
      <c r="D10188" s="51" t="str">
        <f t="shared" si="637"/>
        <v>裤裙类</v>
      </c>
      <c r="E10188" s="6" t="str">
        <f>IFERROR(VLOOKUP(B10188,总表!A:D,3,0),"-")</f>
        <v>迷彩裤</v>
      </c>
      <c r="F10188" s="6" t="str">
        <f t="shared" si="638"/>
        <v>迷彩裤</v>
      </c>
      <c r="H10188" s="51" t="str">
        <f>IF(IFERROR(VLOOKUP(B10188,总表!A:D,4,0),"露易")=0," ",IFERROR(VLOOKUP(B10188,总表!A:D,4,0),"-"))</f>
        <v>蓝色</v>
      </c>
      <c r="I10188" s="51" t="str">
        <f t="shared" si="639"/>
        <v>蓝色</v>
      </c>
    </row>
    <row r="10189" spans="1:9">
      <c r="A10189" s="6">
        <v>10188</v>
      </c>
      <c r="B10189" s="47" t="str">
        <f t="shared" si="636"/>
        <v>000027CC</v>
      </c>
      <c r="C10189" s="50" t="str">
        <f>IFERROR(VLOOKUP(B10189,总表!A:B,2,0),"-")</f>
        <v>裤裙类</v>
      </c>
      <c r="D10189" s="51" t="str">
        <f t="shared" si="637"/>
        <v>裤裙类</v>
      </c>
      <c r="E10189" s="6" t="str">
        <f>IFERROR(VLOOKUP(B10189,总表!A:D,3,0),"-")</f>
        <v>迷彩裤</v>
      </c>
      <c r="F10189" s="6" t="str">
        <f t="shared" si="638"/>
        <v>迷彩裤</v>
      </c>
      <c r="H10189" s="6" t="str">
        <f>IF(IFERROR(VLOOKUP(B10189,总表!A:D,4,0),"露易")=0," ",IFERROR(VLOOKUP(B10189,总表!A:D,4,0),"-"))</f>
        <v>灰色</v>
      </c>
      <c r="I10189" s="6" t="str">
        <f t="shared" si="639"/>
        <v>灰色</v>
      </c>
    </row>
    <row r="10190" spans="1:9">
      <c r="A10190" s="6">
        <v>10189</v>
      </c>
      <c r="B10190" s="47" t="str">
        <f t="shared" si="636"/>
        <v>000027CD</v>
      </c>
      <c r="C10190" s="50" t="str">
        <f>IFERROR(VLOOKUP(B10190,总表!A:B,2,0),"-")</f>
        <v>裤裙类</v>
      </c>
      <c r="D10190" s="51" t="str">
        <f t="shared" si="637"/>
        <v>裤裙类</v>
      </c>
      <c r="E10190" s="6" t="str">
        <f>IFERROR(VLOOKUP(B10190,总表!A:D,3,0),"-")</f>
        <v>迷彩裤</v>
      </c>
      <c r="F10190" s="6" t="str">
        <f t="shared" si="638"/>
        <v>迷彩裤</v>
      </c>
      <c r="H10190" s="6" t="str">
        <f>IF(IFERROR(VLOOKUP(B10190,总表!A:D,4,0),"露易")=0," ",IFERROR(VLOOKUP(B10190,总表!A:D,4,0),"-"))</f>
        <v>紫色</v>
      </c>
      <c r="I10190" s="6" t="str">
        <f t="shared" si="639"/>
        <v>紫色</v>
      </c>
    </row>
    <row r="10191" spans="1:9">
      <c r="A10191" s="6">
        <v>10190</v>
      </c>
      <c r="B10191" s="47" t="str">
        <f t="shared" si="636"/>
        <v>000027CE</v>
      </c>
      <c r="C10191" s="50" t="str">
        <f>IFERROR(VLOOKUP(B10191,总表!A:B,2,0),"-")</f>
        <v>裤裙类</v>
      </c>
      <c r="D10191" s="51" t="str">
        <f t="shared" si="637"/>
        <v>裤裙类</v>
      </c>
      <c r="E10191" s="6" t="str">
        <f>IFERROR(VLOOKUP(B10191,总表!A:D,3,0),"-")</f>
        <v>迷彩裤</v>
      </c>
      <c r="F10191" s="6" t="str">
        <f t="shared" si="638"/>
        <v>迷彩裤</v>
      </c>
      <c r="H10191" s="51" t="str">
        <f>IF(IFERROR(VLOOKUP(B10191,总表!A:D,4,0),"露易")=0," ",IFERROR(VLOOKUP(B10191,总表!A:D,4,0),"-"))</f>
        <v>红色</v>
      </c>
      <c r="I10191" s="51" t="str">
        <f t="shared" si="639"/>
        <v>红色</v>
      </c>
    </row>
    <row r="10192" spans="1:9">
      <c r="A10192" s="6">
        <v>10191</v>
      </c>
      <c r="B10192" s="47" t="str">
        <f t="shared" si="636"/>
        <v>000027CF</v>
      </c>
      <c r="C10192" s="50" t="str">
        <f>IFERROR(VLOOKUP(B10192,总表!A:B,2,0),"-")</f>
        <v>裤裙类</v>
      </c>
      <c r="D10192" s="51" t="str">
        <f t="shared" si="637"/>
        <v>裤裙类</v>
      </c>
      <c r="E10192" s="6" t="str">
        <f>IFERROR(VLOOKUP(B10192,总表!A:D,3,0),"-")</f>
        <v>流苏短裙</v>
      </c>
      <c r="F10192" s="6" t="str">
        <f t="shared" si="638"/>
        <v>流苏短裙</v>
      </c>
      <c r="H10192" s="6" t="str">
        <f>IF(IFERROR(VLOOKUP(B10192,总表!A:D,4,0),"露易")=0," ",IFERROR(VLOOKUP(B10192,总表!A:D,4,0),"-"))</f>
        <v>黑色</v>
      </c>
      <c r="I10192" s="6" t="str">
        <f t="shared" si="639"/>
        <v>黑色</v>
      </c>
    </row>
    <row r="10193" spans="1:9">
      <c r="A10193" s="6">
        <v>10192</v>
      </c>
      <c r="B10193" s="47" t="str">
        <f t="shared" si="636"/>
        <v>000027D0</v>
      </c>
      <c r="C10193" s="50" t="str">
        <f>IFERROR(VLOOKUP(B10193,总表!A:B,2,0),"-")</f>
        <v>裤裙类</v>
      </c>
      <c r="D10193" s="51" t="str">
        <f t="shared" si="637"/>
        <v>裤裙类</v>
      </c>
      <c r="E10193" s="6" t="str">
        <f>IFERROR(VLOOKUP(B10193,总表!A:D,3,0),"-")</f>
        <v>流苏短裙</v>
      </c>
      <c r="F10193" s="6" t="str">
        <f t="shared" si="638"/>
        <v>流苏短裙</v>
      </c>
      <c r="H10193" s="6" t="str">
        <f>IF(IFERROR(VLOOKUP(B10193,总表!A:D,4,0),"露易")=0," ",IFERROR(VLOOKUP(B10193,总表!A:D,4,0),"-"))</f>
        <v>白色</v>
      </c>
      <c r="I10193" s="6" t="str">
        <f t="shared" si="639"/>
        <v>白色</v>
      </c>
    </row>
    <row r="10194" spans="1:9">
      <c r="A10194" s="6">
        <v>10193</v>
      </c>
      <c r="B10194" s="47" t="str">
        <f t="shared" si="636"/>
        <v>000027D1</v>
      </c>
      <c r="C10194" s="50" t="str">
        <f>IFERROR(VLOOKUP(B10194,总表!A:B,2,0),"-")</f>
        <v>裤裙类</v>
      </c>
      <c r="D10194" s="51" t="str">
        <f t="shared" si="637"/>
        <v>裤裙类</v>
      </c>
      <c r="E10194" s="6" t="str">
        <f>IFERROR(VLOOKUP(B10194,总表!A:D,3,0),"-")</f>
        <v>流苏短裙</v>
      </c>
      <c r="F10194" s="6" t="str">
        <f t="shared" si="638"/>
        <v>流苏短裙</v>
      </c>
      <c r="H10194" s="51" t="str">
        <f>IF(IFERROR(VLOOKUP(B10194,总表!A:D,4,0),"露易")=0," ",IFERROR(VLOOKUP(B10194,总表!A:D,4,0),"-"))</f>
        <v>蓝色</v>
      </c>
      <c r="I10194" s="51" t="str">
        <f t="shared" si="639"/>
        <v>蓝色</v>
      </c>
    </row>
    <row r="10195" spans="1:9">
      <c r="A10195" s="6">
        <v>10194</v>
      </c>
      <c r="B10195" s="47" t="str">
        <f t="shared" si="636"/>
        <v>000027D2</v>
      </c>
      <c r="C10195" s="50" t="str">
        <f>IFERROR(VLOOKUP(B10195,总表!A:B,2,0),"-")</f>
        <v>裤裙类</v>
      </c>
      <c r="D10195" s="51" t="str">
        <f t="shared" si="637"/>
        <v>裤裙类</v>
      </c>
      <c r="E10195" s="6" t="str">
        <f>IFERROR(VLOOKUP(B10195,总表!A:D,3,0),"-")</f>
        <v>流苏短裙</v>
      </c>
      <c r="F10195" s="6" t="str">
        <f t="shared" si="638"/>
        <v>流苏短裙</v>
      </c>
      <c r="H10195" s="6" t="str">
        <f>IF(IFERROR(VLOOKUP(B10195,总表!A:D,4,0),"露易")=0," ",IFERROR(VLOOKUP(B10195,总表!A:D,4,0),"-"))</f>
        <v>黄色</v>
      </c>
      <c r="I10195" s="6" t="str">
        <f t="shared" si="639"/>
        <v>黄色</v>
      </c>
    </row>
    <row r="10196" spans="1:9">
      <c r="A10196" s="6">
        <v>10195</v>
      </c>
      <c r="B10196" s="47" t="str">
        <f t="shared" si="636"/>
        <v>000027D3</v>
      </c>
      <c r="C10196" s="50" t="str">
        <f>IFERROR(VLOOKUP(B10196,总表!A:B,2,0),"-")</f>
        <v>裤裙类</v>
      </c>
      <c r="D10196" s="51" t="str">
        <f t="shared" si="637"/>
        <v>裤裙类</v>
      </c>
      <c r="E10196" s="6" t="str">
        <f>IFERROR(VLOOKUP(B10196,总表!A:D,3,0),"-")</f>
        <v>流苏短裙</v>
      </c>
      <c r="F10196" s="6" t="str">
        <f t="shared" si="638"/>
        <v>流苏短裙</v>
      </c>
      <c r="H10196" s="51" t="str">
        <f>IF(IFERROR(VLOOKUP(B10196,总表!A:D,4,0),"露易")=0," ",IFERROR(VLOOKUP(B10196,总表!A:D,4,0),"-"))</f>
        <v>绿色</v>
      </c>
      <c r="I10196" s="51" t="str">
        <f t="shared" si="639"/>
        <v>绿色</v>
      </c>
    </row>
    <row r="10197" spans="1:9">
      <c r="A10197" s="6">
        <v>10196</v>
      </c>
      <c r="B10197" s="47" t="str">
        <f t="shared" si="636"/>
        <v>000027D4</v>
      </c>
      <c r="C10197" s="50" t="str">
        <f>IFERROR(VLOOKUP(B10197,总表!A:B,2,0),"-")</f>
        <v>裤裙类</v>
      </c>
      <c r="D10197" s="51" t="str">
        <f t="shared" si="637"/>
        <v>裤裙类</v>
      </c>
      <c r="E10197" s="6" t="str">
        <f>IFERROR(VLOOKUP(B10197,总表!A:D,3,0),"-")</f>
        <v>流苏短裙</v>
      </c>
      <c r="F10197" s="6" t="str">
        <f t="shared" si="638"/>
        <v>流苏短裙</v>
      </c>
      <c r="H10197" s="6" t="str">
        <f>IF(IFERROR(VLOOKUP(B10197,总表!A:D,4,0),"露易")=0," ",IFERROR(VLOOKUP(B10197,总表!A:D,4,0),"-"))</f>
        <v>酒红色</v>
      </c>
      <c r="I10197" s="6" t="str">
        <f t="shared" si="639"/>
        <v>酒红色</v>
      </c>
    </row>
    <row r="10198" spans="1:9">
      <c r="A10198" s="6">
        <v>10197</v>
      </c>
      <c r="B10198" s="47" t="str">
        <f t="shared" si="636"/>
        <v>000027D5</v>
      </c>
      <c r="C10198" s="50" t="str">
        <f>IFERROR(VLOOKUP(B10198,总表!A:B,2,0),"-")</f>
        <v>裤裙类</v>
      </c>
      <c r="D10198" s="51" t="str">
        <f t="shared" si="637"/>
        <v>裤裙类</v>
      </c>
      <c r="E10198" s="6" t="str">
        <f>IFERROR(VLOOKUP(B10198,总表!A:D,3,0),"-")</f>
        <v>豹纹迷你裙</v>
      </c>
      <c r="F10198" s="6" t="str">
        <f t="shared" si="638"/>
        <v>豹纹迷你裙</v>
      </c>
      <c r="H10198" s="6" t="str">
        <f>IF(IFERROR(VLOOKUP(B10198,总表!A:D,4,0),"露易")=0," ",IFERROR(VLOOKUP(B10198,总表!A:D,4,0),"-"))</f>
        <v>灰色</v>
      </c>
      <c r="I10198" s="6" t="str">
        <f t="shared" si="639"/>
        <v>灰色</v>
      </c>
    </row>
    <row r="10199" spans="1:9">
      <c r="A10199" s="6">
        <v>10198</v>
      </c>
      <c r="B10199" s="47" t="str">
        <f t="shared" si="636"/>
        <v>000027D6</v>
      </c>
      <c r="C10199" s="50" t="str">
        <f>IFERROR(VLOOKUP(B10199,总表!A:B,2,0),"-")</f>
        <v>裤裙类</v>
      </c>
      <c r="D10199" s="51" t="str">
        <f t="shared" si="637"/>
        <v>裤裙类</v>
      </c>
      <c r="E10199" s="6" t="str">
        <f>IFERROR(VLOOKUP(B10199,总表!A:D,3,0),"-")</f>
        <v>豹纹迷你裙</v>
      </c>
      <c r="F10199" s="6" t="str">
        <f t="shared" si="638"/>
        <v>豹纹迷你裙</v>
      </c>
      <c r="H10199" s="51" t="str">
        <f>IF(IFERROR(VLOOKUP(B10199,总表!A:D,4,0),"露易")=0," ",IFERROR(VLOOKUP(B10199,总表!A:D,4,0),"-"))</f>
        <v>蓝色</v>
      </c>
      <c r="I10199" s="51" t="str">
        <f t="shared" si="639"/>
        <v>蓝色</v>
      </c>
    </row>
    <row r="10200" spans="1:9">
      <c r="A10200" s="6">
        <v>10199</v>
      </c>
      <c r="B10200" s="47" t="str">
        <f t="shared" si="636"/>
        <v>000027D7</v>
      </c>
      <c r="C10200" s="50" t="str">
        <f>IFERROR(VLOOKUP(B10200,总表!A:B,2,0),"-")</f>
        <v>裤裙类</v>
      </c>
      <c r="D10200" s="51" t="str">
        <f t="shared" si="637"/>
        <v>裤裙类</v>
      </c>
      <c r="E10200" s="6" t="str">
        <f>IFERROR(VLOOKUP(B10200,总表!A:D,3,0),"-")</f>
        <v>豹纹迷你裙</v>
      </c>
      <c r="F10200" s="6" t="str">
        <f t="shared" si="638"/>
        <v>豹纹迷你裙</v>
      </c>
      <c r="H10200" s="6" t="str">
        <f>IF(IFERROR(VLOOKUP(B10200,总表!A:D,4,0),"露易")=0," ",IFERROR(VLOOKUP(B10200,总表!A:D,4,0),"-"))</f>
        <v>莱姆绿</v>
      </c>
      <c r="I10200" s="6" t="str">
        <f t="shared" si="639"/>
        <v>莱姆绿</v>
      </c>
    </row>
    <row r="10201" spans="1:9">
      <c r="A10201" s="6">
        <v>10200</v>
      </c>
      <c r="B10201" s="47" t="str">
        <f t="shared" si="636"/>
        <v>000027D8</v>
      </c>
      <c r="C10201" s="50" t="str">
        <f>IFERROR(VLOOKUP(B10201,总表!A:B,2,0),"-")</f>
        <v>裤裙类</v>
      </c>
      <c r="D10201" s="51" t="str">
        <f t="shared" si="637"/>
        <v>裤裙类</v>
      </c>
      <c r="E10201" s="6" t="str">
        <f>IFERROR(VLOOKUP(B10201,总表!A:D,3,0),"-")</f>
        <v>豹纹迷你裙</v>
      </c>
      <c r="F10201" s="6" t="str">
        <f t="shared" si="638"/>
        <v>豹纹迷你裙</v>
      </c>
      <c r="H10201" s="6" t="str">
        <f>IF(IFERROR(VLOOKUP(B10201,总表!A:D,4,0),"露易")=0," ",IFERROR(VLOOKUP(B10201,总表!A:D,4,0),"-"))</f>
        <v>紫色</v>
      </c>
      <c r="I10201" s="6" t="str">
        <f t="shared" si="639"/>
        <v>紫色</v>
      </c>
    </row>
    <row r="10202" spans="1:9">
      <c r="A10202" s="6">
        <v>10201</v>
      </c>
      <c r="B10202" s="47" t="str">
        <f t="shared" si="636"/>
        <v>000027D9</v>
      </c>
      <c r="C10202" s="50" t="str">
        <f>IFERROR(VLOOKUP(B10202,总表!A:B,2,0),"-")</f>
        <v>裤裙类</v>
      </c>
      <c r="D10202" s="51" t="str">
        <f t="shared" si="637"/>
        <v>裤裙类</v>
      </c>
      <c r="E10202" s="6" t="str">
        <f>IFERROR(VLOOKUP(B10202,总表!A:D,3,0),"-")</f>
        <v>豹纹迷你裙</v>
      </c>
      <c r="F10202" s="6" t="str">
        <f t="shared" si="638"/>
        <v>豹纹迷你裙</v>
      </c>
      <c r="H10202" s="6" t="str">
        <f>IF(IFERROR(VLOOKUP(B10202,总表!A:D,4,0),"露易")=0," ",IFERROR(VLOOKUP(B10202,总表!A:D,4,0),"-"))</f>
        <v>粉红</v>
      </c>
      <c r="I10202" s="6" t="str">
        <f t="shared" si="639"/>
        <v>粉红</v>
      </c>
    </row>
    <row r="10203" spans="1:9">
      <c r="A10203" s="6">
        <v>10202</v>
      </c>
      <c r="B10203" s="47" t="str">
        <f t="shared" si="636"/>
        <v>000027DA</v>
      </c>
      <c r="C10203" s="50" t="str">
        <f>IFERROR(VLOOKUP(B10203,总表!A:B,2,0),"-")</f>
        <v>裤裙类</v>
      </c>
      <c r="D10203" s="51" t="str">
        <f t="shared" si="637"/>
        <v>裤裙类</v>
      </c>
      <c r="E10203" s="6" t="str">
        <f>IFERROR(VLOOKUP(B10203,总表!A:D,3,0),"-")</f>
        <v>喇叭皮裙</v>
      </c>
      <c r="F10203" s="6" t="str">
        <f t="shared" si="638"/>
        <v>喇叭皮裙</v>
      </c>
      <c r="H10203" s="6" t="str">
        <f>IF(IFERROR(VLOOKUP(B10203,总表!A:D,4,0),"露易")=0," ",IFERROR(VLOOKUP(B10203,总表!A:D,4,0),"-"))</f>
        <v>黑色</v>
      </c>
      <c r="I10203" s="6" t="str">
        <f t="shared" si="639"/>
        <v>黑色</v>
      </c>
    </row>
    <row r="10204" spans="1:9">
      <c r="A10204" s="6">
        <v>10203</v>
      </c>
      <c r="B10204" s="47" t="str">
        <f t="shared" si="636"/>
        <v>000027DB</v>
      </c>
      <c r="C10204" s="50" t="str">
        <f>IFERROR(VLOOKUP(B10204,总表!A:B,2,0),"-")</f>
        <v>裤裙类</v>
      </c>
      <c r="D10204" s="51" t="str">
        <f t="shared" si="637"/>
        <v>裤裙类</v>
      </c>
      <c r="E10204" s="6" t="str">
        <f>IFERROR(VLOOKUP(B10204,总表!A:D,3,0),"-")</f>
        <v>喇叭皮裙</v>
      </c>
      <c r="F10204" s="6" t="str">
        <f t="shared" si="638"/>
        <v>喇叭皮裙</v>
      </c>
      <c r="H10204" s="6" t="str">
        <f>IF(IFERROR(VLOOKUP(B10204,总表!A:D,4,0),"露易")=0," ",IFERROR(VLOOKUP(B10204,总表!A:D,4,0),"-"))</f>
        <v>粉红</v>
      </c>
      <c r="I10204" s="6" t="str">
        <f t="shared" si="639"/>
        <v>粉红</v>
      </c>
    </row>
    <row r="10205" spans="1:9">
      <c r="A10205" s="6">
        <v>10204</v>
      </c>
      <c r="B10205" s="47" t="str">
        <f t="shared" si="636"/>
        <v>000027DC</v>
      </c>
      <c r="C10205" s="50" t="str">
        <f>IFERROR(VLOOKUP(B10205,总表!A:B,2,0),"-")</f>
        <v>裤裙类</v>
      </c>
      <c r="D10205" s="51" t="str">
        <f t="shared" si="637"/>
        <v>裤裙类</v>
      </c>
      <c r="E10205" s="6" t="str">
        <f>IFERROR(VLOOKUP(B10205,总表!A:D,3,0),"-")</f>
        <v>喇叭皮裙</v>
      </c>
      <c r="F10205" s="6" t="str">
        <f t="shared" si="638"/>
        <v>喇叭皮裙</v>
      </c>
      <c r="H10205" s="51" t="str">
        <f>IF(IFERROR(VLOOKUP(B10205,总表!A:D,4,0),"露易")=0," ",IFERROR(VLOOKUP(B10205,总表!A:D,4,0),"-"))</f>
        <v>蓝色</v>
      </c>
      <c r="I10205" s="51" t="str">
        <f t="shared" si="639"/>
        <v>蓝色</v>
      </c>
    </row>
    <row r="10206" spans="1:9">
      <c r="A10206" s="6">
        <v>10205</v>
      </c>
      <c r="B10206" s="47" t="str">
        <f t="shared" si="636"/>
        <v>000027DD</v>
      </c>
      <c r="C10206" s="50" t="str">
        <f>IFERROR(VLOOKUP(B10206,总表!A:B,2,0),"-")</f>
        <v>裤裙类</v>
      </c>
      <c r="D10206" s="51" t="str">
        <f t="shared" si="637"/>
        <v>裤裙类</v>
      </c>
      <c r="E10206" s="6" t="str">
        <f>IFERROR(VLOOKUP(B10206,总表!A:D,3,0),"-")</f>
        <v>喇叭皮裙</v>
      </c>
      <c r="F10206" s="6" t="str">
        <f t="shared" si="638"/>
        <v>喇叭皮裙</v>
      </c>
      <c r="H10206" s="51" t="str">
        <f>IF(IFERROR(VLOOKUP(B10206,总表!A:D,4,0),"露易")=0," ",IFERROR(VLOOKUP(B10206,总表!A:D,4,0),"-"))</f>
        <v>绿色</v>
      </c>
      <c r="I10206" s="51" t="str">
        <f t="shared" si="639"/>
        <v>绿色</v>
      </c>
    </row>
    <row r="10207" spans="1:9">
      <c r="A10207" s="6">
        <v>10206</v>
      </c>
      <c r="B10207" s="47" t="str">
        <f t="shared" si="636"/>
        <v>000027DE</v>
      </c>
      <c r="C10207" s="50" t="str">
        <f>IFERROR(VLOOKUP(B10207,总表!A:B,2,0),"-")</f>
        <v>裤裙类</v>
      </c>
      <c r="D10207" s="51" t="str">
        <f t="shared" si="637"/>
        <v>裤裙类</v>
      </c>
      <c r="E10207" s="6" t="str">
        <f>IFERROR(VLOOKUP(B10207,总表!A:D,3,0),"-")</f>
        <v>喇叭皮裙</v>
      </c>
      <c r="F10207" s="6" t="str">
        <f t="shared" si="638"/>
        <v>喇叭皮裙</v>
      </c>
      <c r="H10207" s="6" t="str">
        <f>IF(IFERROR(VLOOKUP(B10207,总表!A:D,4,0),"露易")=0," ",IFERROR(VLOOKUP(B10207,总表!A:D,4,0),"-"))</f>
        <v>橘色</v>
      </c>
      <c r="I10207" s="6" t="str">
        <f t="shared" si="639"/>
        <v>橘色</v>
      </c>
    </row>
    <row r="10208" spans="1:9">
      <c r="A10208" s="6">
        <v>10207</v>
      </c>
      <c r="B10208" s="47" t="str">
        <f t="shared" si="636"/>
        <v>000027DF</v>
      </c>
      <c r="C10208" s="50" t="str">
        <f>IFERROR(VLOOKUP(B10208,总表!A:B,2,0),"-")</f>
        <v>裤裙类</v>
      </c>
      <c r="D10208" s="51" t="str">
        <f t="shared" si="637"/>
        <v>裤裙类</v>
      </c>
      <c r="E10208" s="6" t="str">
        <f>IFERROR(VLOOKUP(B10208,总表!A:D,3,0),"-")</f>
        <v>喇叭皮裙</v>
      </c>
      <c r="F10208" s="6" t="str">
        <f t="shared" si="638"/>
        <v>喇叭皮裙</v>
      </c>
      <c r="H10208" s="6" t="str">
        <f>IF(IFERROR(VLOOKUP(B10208,总表!A:D,4,0),"露易")=0," ",IFERROR(VLOOKUP(B10208,总表!A:D,4,0),"-"))</f>
        <v>浅蓝色</v>
      </c>
      <c r="I10208" s="6" t="str">
        <f t="shared" si="639"/>
        <v>浅蓝色</v>
      </c>
    </row>
    <row r="10209" spans="1:9">
      <c r="A10209" s="6">
        <v>10208</v>
      </c>
      <c r="B10209" s="47" t="str">
        <f t="shared" si="636"/>
        <v>000027E0</v>
      </c>
      <c r="C10209" s="50" t="str">
        <f>IFERROR(VLOOKUP(B10209,总表!A:B,2,0),"-")</f>
        <v>裤裙类</v>
      </c>
      <c r="D10209" s="51" t="str">
        <f t="shared" si="637"/>
        <v>裤裙类</v>
      </c>
      <c r="E10209" s="6" t="str">
        <f>IFERROR(VLOOKUP(B10209,总表!A:D,3,0),"-")</f>
        <v>喇叭皮裙</v>
      </c>
      <c r="F10209" s="6" t="str">
        <f t="shared" si="638"/>
        <v>喇叭皮裙</v>
      </c>
      <c r="H10209" s="6" t="str">
        <f>IF(IFERROR(VLOOKUP(B10209,总表!A:D,4,0),"露易")=0," ",IFERROR(VLOOKUP(B10209,总表!A:D,4,0),"-"))</f>
        <v>白色</v>
      </c>
      <c r="I10209" s="6" t="str">
        <f t="shared" si="639"/>
        <v>白色</v>
      </c>
    </row>
    <row r="10210" spans="1:9">
      <c r="A10210" s="6">
        <v>10209</v>
      </c>
      <c r="B10210" s="47" t="str">
        <f t="shared" si="636"/>
        <v>000027E1</v>
      </c>
      <c r="C10210" s="50" t="str">
        <f>IFERROR(VLOOKUP(B10210,总表!A:B,2,0),"-")</f>
        <v>裤裙类</v>
      </c>
      <c r="D10210" s="51" t="str">
        <f t="shared" si="637"/>
        <v>裤裙类</v>
      </c>
      <c r="E10210" s="6" t="str">
        <f>IFERROR(VLOOKUP(B10210,总表!A:D,3,0),"-")</f>
        <v>皮短裤</v>
      </c>
      <c r="F10210" s="6" t="str">
        <f t="shared" si="638"/>
        <v>皮短裤</v>
      </c>
      <c r="H10210" s="6" t="str">
        <f>IF(IFERROR(VLOOKUP(B10210,总表!A:D,4,0),"露易")=0," ",IFERROR(VLOOKUP(B10210,总表!A:D,4,0),"-"))</f>
        <v>棕色</v>
      </c>
      <c r="I10210" s="6" t="str">
        <f t="shared" si="639"/>
        <v>棕色</v>
      </c>
    </row>
    <row r="10211" spans="1:9">
      <c r="A10211" s="6">
        <v>10210</v>
      </c>
      <c r="B10211" s="47" t="str">
        <f t="shared" si="636"/>
        <v>000027E2</v>
      </c>
      <c r="C10211" s="50" t="str">
        <f>IFERROR(VLOOKUP(B10211,总表!A:B,2,0),"-")</f>
        <v>裤裙类</v>
      </c>
      <c r="D10211" s="51" t="str">
        <f t="shared" si="637"/>
        <v>裤裙类</v>
      </c>
      <c r="E10211" s="6" t="str">
        <f>IFERROR(VLOOKUP(B10211,总表!A:D,3,0),"-")</f>
        <v>皮短裤</v>
      </c>
      <c r="F10211" s="6" t="str">
        <f t="shared" si="638"/>
        <v>皮短裤</v>
      </c>
      <c r="H10211" s="6" t="str">
        <f>IF(IFERROR(VLOOKUP(B10211,总表!A:D,4,0),"露易")=0," ",IFERROR(VLOOKUP(B10211,总表!A:D,4,0),"-"))</f>
        <v>白色</v>
      </c>
      <c r="I10211" s="6" t="str">
        <f t="shared" si="639"/>
        <v>白色</v>
      </c>
    </row>
    <row r="10212" spans="1:9">
      <c r="A10212" s="6">
        <v>10211</v>
      </c>
      <c r="B10212" s="47" t="str">
        <f t="shared" si="636"/>
        <v>000027E3</v>
      </c>
      <c r="C10212" s="50" t="str">
        <f>IFERROR(VLOOKUP(B10212,总表!A:B,2,0),"-")</f>
        <v>裤裙类</v>
      </c>
      <c r="D10212" s="51" t="str">
        <f t="shared" si="637"/>
        <v>裤裙类</v>
      </c>
      <c r="E10212" s="6" t="str">
        <f>IFERROR(VLOOKUP(B10212,总表!A:D,3,0),"-")</f>
        <v>皮短裤</v>
      </c>
      <c r="F10212" s="6" t="str">
        <f t="shared" si="638"/>
        <v>皮短裤</v>
      </c>
      <c r="H10212" s="51" t="str">
        <f>IF(IFERROR(VLOOKUP(B10212,总表!A:D,4,0),"露易")=0," ",IFERROR(VLOOKUP(B10212,总表!A:D,4,0),"-"))</f>
        <v>红色</v>
      </c>
      <c r="I10212" s="51" t="str">
        <f t="shared" si="639"/>
        <v>红色</v>
      </c>
    </row>
    <row r="10213" spans="1:9">
      <c r="A10213" s="6">
        <v>10212</v>
      </c>
      <c r="B10213" s="47" t="str">
        <f t="shared" si="636"/>
        <v>000027E4</v>
      </c>
      <c r="C10213" s="50" t="str">
        <f>IFERROR(VLOOKUP(B10213,总表!A:B,2,0),"-")</f>
        <v>裤裙类</v>
      </c>
      <c r="D10213" s="51" t="str">
        <f t="shared" si="637"/>
        <v>裤裙类</v>
      </c>
      <c r="E10213" s="6" t="str">
        <f>IFERROR(VLOOKUP(B10213,总表!A:D,3,0),"-")</f>
        <v>麂皮镂空长裙</v>
      </c>
      <c r="F10213" s="6" t="str">
        <f t="shared" si="638"/>
        <v>麂皮镂空长裙</v>
      </c>
      <c r="H10213" s="6" t="str">
        <f>IF(IFERROR(VLOOKUP(B10213,总表!A:D,4,0),"露易")=0," ",IFERROR(VLOOKUP(B10213,总表!A:D,4,0),"-"))</f>
        <v>粉红</v>
      </c>
      <c r="I10213" s="6" t="str">
        <f t="shared" si="639"/>
        <v>粉红</v>
      </c>
    </row>
    <row r="10214" spans="1:9">
      <c r="A10214" s="6">
        <v>10213</v>
      </c>
      <c r="B10214" s="47" t="str">
        <f t="shared" si="636"/>
        <v>000027E5</v>
      </c>
      <c r="C10214" s="50" t="str">
        <f>IFERROR(VLOOKUP(B10214,总表!A:B,2,0),"-")</f>
        <v>裤裙类</v>
      </c>
      <c r="D10214" s="51" t="str">
        <f t="shared" si="637"/>
        <v>裤裙类</v>
      </c>
      <c r="E10214" s="6" t="str">
        <f>IFERROR(VLOOKUP(B10214,总表!A:D,3,0),"-")</f>
        <v>麂皮镂空长裙</v>
      </c>
      <c r="F10214" s="6" t="str">
        <f t="shared" si="638"/>
        <v>麂皮镂空长裙</v>
      </c>
      <c r="H10214" s="6" t="str">
        <f>IF(IFERROR(VLOOKUP(B10214,总表!A:D,4,0),"露易")=0," ",IFERROR(VLOOKUP(B10214,总表!A:D,4,0),"-"))</f>
        <v>海军蓝</v>
      </c>
      <c r="I10214" s="6" t="str">
        <f t="shared" si="639"/>
        <v>海军蓝</v>
      </c>
    </row>
    <row r="10215" spans="1:9">
      <c r="A10215" s="6">
        <v>10214</v>
      </c>
      <c r="B10215" s="47" t="str">
        <f t="shared" si="636"/>
        <v>000027E6</v>
      </c>
      <c r="C10215" s="50" t="str">
        <f>IFERROR(VLOOKUP(B10215,总表!A:B,2,0),"-")</f>
        <v>裤裙类</v>
      </c>
      <c r="D10215" s="51" t="str">
        <f t="shared" si="637"/>
        <v>裤裙类</v>
      </c>
      <c r="E10215" s="6" t="str">
        <f>IFERROR(VLOOKUP(B10215,总表!A:D,3,0),"-")</f>
        <v>麂皮镂空长裙</v>
      </c>
      <c r="F10215" s="6" t="str">
        <f t="shared" si="638"/>
        <v>麂皮镂空长裙</v>
      </c>
      <c r="H10215" s="6" t="str">
        <f>IF(IFERROR(VLOOKUP(B10215,总表!A:D,4,0),"露易")=0," ",IFERROR(VLOOKUP(B10215,总表!A:D,4,0),"-"))</f>
        <v>白色</v>
      </c>
      <c r="I10215" s="6" t="str">
        <f t="shared" si="639"/>
        <v>白色</v>
      </c>
    </row>
    <row r="10216" spans="1:9">
      <c r="A10216" s="6">
        <v>10215</v>
      </c>
      <c r="B10216" s="47" t="str">
        <f t="shared" si="636"/>
        <v>000027E7</v>
      </c>
      <c r="C10216" s="47" t="str">
        <f>IFERROR(VLOOKUP(B10216,总表!A:B,2,0),"-")</f>
        <v>帽子类</v>
      </c>
      <c r="D10216" s="6" t="str">
        <f t="shared" si="637"/>
        <v>帽子类</v>
      </c>
      <c r="E10216" s="6" t="str">
        <f>IFERROR(VLOOKUP(B10216,总表!A:D,3,0),"-")</f>
        <v>安全帽</v>
      </c>
      <c r="F10216" s="6" t="str">
        <f t="shared" si="638"/>
        <v>安全帽</v>
      </c>
      <c r="H10216" s="51" t="str">
        <f>IF(IFERROR(VLOOKUP(B10216,总表!A:D,4,0),"露易")=0," ",IFERROR(VLOOKUP(B10216,总表!A:D,4,0),"-"))</f>
        <v>蓝色</v>
      </c>
      <c r="I10216" s="51" t="str">
        <f t="shared" si="639"/>
        <v>蓝色</v>
      </c>
    </row>
    <row r="10217" spans="1:9">
      <c r="A10217" s="6">
        <v>10216</v>
      </c>
      <c r="B10217" s="47" t="str">
        <f t="shared" si="636"/>
        <v>000027E8</v>
      </c>
      <c r="C10217" s="47" t="str">
        <f>IFERROR(VLOOKUP(B10217,总表!A:B,2,0),"-")</f>
        <v>帽子类</v>
      </c>
      <c r="D10217" s="6" t="str">
        <f t="shared" si="637"/>
        <v>帽子类</v>
      </c>
      <c r="E10217" s="6" t="str">
        <f>IFERROR(VLOOKUP(B10217,总表!A:D,3,0),"-")</f>
        <v>安全帽</v>
      </c>
      <c r="F10217" s="6" t="str">
        <f t="shared" si="638"/>
        <v>安全帽</v>
      </c>
      <c r="H10217" s="6" t="str">
        <f>IF(IFERROR(VLOOKUP(B10217,总表!A:D,4,0),"露易")=0," ",IFERROR(VLOOKUP(B10217,总表!A:D,4,0),"-"))</f>
        <v>橘色</v>
      </c>
      <c r="I10217" s="6" t="str">
        <f t="shared" si="639"/>
        <v>橘色</v>
      </c>
    </row>
    <row r="10218" spans="1:9">
      <c r="A10218" s="6">
        <v>10217</v>
      </c>
      <c r="B10218" s="47" t="str">
        <f t="shared" si="636"/>
        <v>000027E9</v>
      </c>
      <c r="C10218" s="47" t="str">
        <f>IFERROR(VLOOKUP(B10218,总表!A:B,2,0),"-")</f>
        <v>帽子类</v>
      </c>
      <c r="D10218" s="6" t="str">
        <f t="shared" si="637"/>
        <v>帽子类</v>
      </c>
      <c r="E10218" s="6" t="str">
        <f>IFERROR(VLOOKUP(B10218,总表!A:D,3,0),"-")</f>
        <v>安全帽</v>
      </c>
      <c r="F10218" s="6" t="str">
        <f t="shared" si="638"/>
        <v>安全帽</v>
      </c>
      <c r="H10218" s="51" t="str">
        <f>IF(IFERROR(VLOOKUP(B10218,总表!A:D,4,0),"露易")=0," ",IFERROR(VLOOKUP(B10218,总表!A:D,4,0),"-"))</f>
        <v>绿色</v>
      </c>
      <c r="I10218" s="51" t="str">
        <f t="shared" si="639"/>
        <v>绿色</v>
      </c>
    </row>
    <row r="10219" spans="1:9">
      <c r="A10219" s="6">
        <v>10218</v>
      </c>
      <c r="B10219" s="47" t="str">
        <f t="shared" si="636"/>
        <v>000027EA</v>
      </c>
      <c r="C10219" s="47" t="str">
        <f>IFERROR(VLOOKUP(B10219,总表!A:B,2,0),"-")</f>
        <v>帽子类</v>
      </c>
      <c r="D10219" s="6" t="str">
        <f t="shared" si="637"/>
        <v>帽子类</v>
      </c>
      <c r="E10219" s="6" t="str">
        <f>IFERROR(VLOOKUP(B10219,总表!A:D,3,0),"-")</f>
        <v>安全帽</v>
      </c>
      <c r="F10219" s="6" t="str">
        <f t="shared" si="638"/>
        <v>安全帽</v>
      </c>
      <c r="H10219" s="6" t="str">
        <f>IF(IFERROR(VLOOKUP(B10219,总表!A:D,4,0),"露易")=0," ",IFERROR(VLOOKUP(B10219,总表!A:D,4,0),"-"))</f>
        <v>黑色</v>
      </c>
      <c r="I10219" s="6" t="str">
        <f t="shared" si="639"/>
        <v>黑色</v>
      </c>
    </row>
    <row r="10220" spans="1:9">
      <c r="A10220" s="6">
        <v>10219</v>
      </c>
      <c r="B10220" s="47" t="str">
        <f t="shared" si="636"/>
        <v>000027EB</v>
      </c>
      <c r="C10220" s="47" t="str">
        <f>IFERROR(VLOOKUP(B10220,总表!A:B,2,0),"-")</f>
        <v>帽子类</v>
      </c>
      <c r="D10220" s="6" t="str">
        <f t="shared" si="637"/>
        <v>帽子类</v>
      </c>
      <c r="E10220" s="51" t="str">
        <f>IFERROR(VLOOKUP(B10220,总表!A:D,3,0),"-")</f>
        <v>单车头盔</v>
      </c>
      <c r="F10220" s="51" t="str">
        <f t="shared" si="638"/>
        <v>单车头盔</v>
      </c>
      <c r="H10220" s="6" t="str">
        <f>IF(IFERROR(VLOOKUP(B10220,总表!A:D,4,0),"露易")=0," ",IFERROR(VLOOKUP(B10220,总表!A:D,4,0),"-"))</f>
        <v>海军蓝</v>
      </c>
      <c r="I10220" s="6" t="str">
        <f t="shared" si="639"/>
        <v>海军蓝</v>
      </c>
    </row>
    <row r="10221" spans="1:9">
      <c r="A10221" s="6">
        <v>10220</v>
      </c>
      <c r="B10221" s="47" t="str">
        <f t="shared" si="636"/>
        <v>000027EC</v>
      </c>
      <c r="C10221" s="47" t="str">
        <f>IFERROR(VLOOKUP(B10221,总表!A:B,2,0),"-")</f>
        <v>帽子类</v>
      </c>
      <c r="D10221" s="6" t="str">
        <f t="shared" si="637"/>
        <v>帽子类</v>
      </c>
      <c r="E10221" s="51" t="str">
        <f>IFERROR(VLOOKUP(B10221,总表!A:D,3,0),"-")</f>
        <v>单车头盔</v>
      </c>
      <c r="F10221" s="51" t="str">
        <f t="shared" si="638"/>
        <v>单车头盔</v>
      </c>
      <c r="H10221" s="51" t="str">
        <f>IF(IFERROR(VLOOKUP(B10221,总表!A:D,4,0),"露易")=0," ",IFERROR(VLOOKUP(B10221,总表!A:D,4,0),"-"))</f>
        <v>红色</v>
      </c>
      <c r="I10221" s="51" t="str">
        <f t="shared" si="639"/>
        <v>红色</v>
      </c>
    </row>
    <row r="10222" spans="1:9">
      <c r="A10222" s="6">
        <v>10221</v>
      </c>
      <c r="B10222" s="47" t="str">
        <f t="shared" si="636"/>
        <v>000027ED</v>
      </c>
      <c r="C10222" s="47" t="str">
        <f>IFERROR(VLOOKUP(B10222,总表!A:B,2,0),"-")</f>
        <v>帽子类</v>
      </c>
      <c r="D10222" s="6" t="str">
        <f t="shared" si="637"/>
        <v>帽子类</v>
      </c>
      <c r="E10222" s="51" t="str">
        <f>IFERROR(VLOOKUP(B10222,总表!A:D,3,0),"-")</f>
        <v>单车头盔</v>
      </c>
      <c r="F10222" s="51" t="str">
        <f t="shared" si="638"/>
        <v>单车头盔</v>
      </c>
      <c r="H10222" s="6" t="str">
        <f>IF(IFERROR(VLOOKUP(B10222,总表!A:D,4,0),"露易")=0," ",IFERROR(VLOOKUP(B10222,总表!A:D,4,0),"-"))</f>
        <v>莱姆绿</v>
      </c>
      <c r="I10222" s="6" t="str">
        <f t="shared" si="639"/>
        <v>莱姆绿</v>
      </c>
    </row>
    <row r="10223" spans="1:9">
      <c r="A10223" s="6">
        <v>10222</v>
      </c>
      <c r="B10223" s="47" t="str">
        <f t="shared" si="636"/>
        <v>000027EE</v>
      </c>
      <c r="C10223" s="47" t="str">
        <f>IFERROR(VLOOKUP(B10223,总表!A:B,2,0),"-")</f>
        <v>帽子类</v>
      </c>
      <c r="D10223" s="6" t="str">
        <f t="shared" si="637"/>
        <v>帽子类</v>
      </c>
      <c r="E10223" s="51" t="str">
        <f>IFERROR(VLOOKUP(B10223,总表!A:D,3,0),"-")</f>
        <v>单车头盔</v>
      </c>
      <c r="F10223" s="51" t="str">
        <f t="shared" si="638"/>
        <v>单车头盔</v>
      </c>
      <c r="H10223" s="51" t="str">
        <f>IF(IFERROR(VLOOKUP(B10223,总表!A:D,4,0),"露易")=0," ",IFERROR(VLOOKUP(B10223,总表!A:D,4,0),"-"))</f>
        <v>绿色</v>
      </c>
      <c r="I10223" s="51" t="str">
        <f t="shared" si="639"/>
        <v>绿色</v>
      </c>
    </row>
    <row r="10224" spans="1:9">
      <c r="A10224" s="6">
        <v>10223</v>
      </c>
      <c r="B10224" s="47" t="str">
        <f t="shared" si="636"/>
        <v>000027EF</v>
      </c>
      <c r="C10224" s="47" t="str">
        <f>IFERROR(VLOOKUP(B10224,总表!A:B,2,0),"-")</f>
        <v>帽子类</v>
      </c>
      <c r="D10224" s="6" t="str">
        <f t="shared" si="637"/>
        <v>帽子类</v>
      </c>
      <c r="E10224" s="51" t="str">
        <f>IFERROR(VLOOKUP(B10224,总表!A:D,3,0),"-")</f>
        <v>单车头盔</v>
      </c>
      <c r="F10224" s="51" t="str">
        <f t="shared" si="638"/>
        <v>单车头盔</v>
      </c>
      <c r="H10224" s="6" t="str">
        <f>IF(IFERROR(VLOOKUP(B10224,总表!A:D,4,0),"露易")=0," ",IFERROR(VLOOKUP(B10224,总表!A:D,4,0),"-"))</f>
        <v>橘色</v>
      </c>
      <c r="I10224" s="6" t="str">
        <f t="shared" si="639"/>
        <v>橘色</v>
      </c>
    </row>
    <row r="10225" spans="1:9">
      <c r="A10225" s="6">
        <v>10224</v>
      </c>
      <c r="B10225" s="47" t="str">
        <f t="shared" si="636"/>
        <v>000027F0</v>
      </c>
      <c r="C10225" s="47" t="str">
        <f>IFERROR(VLOOKUP(B10225,总表!A:B,2,0),"-")</f>
        <v>帽子类</v>
      </c>
      <c r="D10225" s="6" t="str">
        <f t="shared" si="637"/>
        <v>帽子类</v>
      </c>
      <c r="E10225" s="51" t="str">
        <f>IFERROR(VLOOKUP(B10225,总表!A:D,3,0),"-")</f>
        <v>单车头盔</v>
      </c>
      <c r="F10225" s="51" t="str">
        <f t="shared" si="638"/>
        <v>单车头盔</v>
      </c>
      <c r="H10225" s="6" t="str">
        <f>IF(IFERROR(VLOOKUP(B10225,总表!A:D,4,0),"露易")=0," ",IFERROR(VLOOKUP(B10225,总表!A:D,4,0),"-"))</f>
        <v>紫色</v>
      </c>
      <c r="I10225" s="6" t="str">
        <f t="shared" si="639"/>
        <v>紫色</v>
      </c>
    </row>
    <row r="10226" spans="1:9">
      <c r="A10226" s="6">
        <v>10225</v>
      </c>
      <c r="B10226" s="47" t="str">
        <f t="shared" si="636"/>
        <v>000027F1</v>
      </c>
      <c r="C10226" s="47" t="str">
        <f>IFERROR(VLOOKUP(B10226,总表!A:B,2,0),"-")</f>
        <v>帽子类</v>
      </c>
      <c r="D10226" s="6" t="str">
        <f t="shared" si="637"/>
        <v>帽子类</v>
      </c>
      <c r="E10226" s="51" t="str">
        <f>IFERROR(VLOOKUP(B10226,总表!A:D,3,0),"-")</f>
        <v>单车头盔</v>
      </c>
      <c r="F10226" s="51" t="str">
        <f t="shared" si="638"/>
        <v>单车头盔</v>
      </c>
      <c r="H10226" s="6" t="str">
        <f>IF(IFERROR(VLOOKUP(B10226,总表!A:D,4,0),"露易")=0," ",IFERROR(VLOOKUP(B10226,总表!A:D,4,0),"-"))</f>
        <v>粉红</v>
      </c>
      <c r="I10226" s="6" t="str">
        <f t="shared" si="639"/>
        <v>粉红</v>
      </c>
    </row>
    <row r="10227" spans="1:9">
      <c r="A10227" s="6">
        <v>10226</v>
      </c>
      <c r="B10227" s="47" t="str">
        <f t="shared" si="636"/>
        <v>000027F2</v>
      </c>
      <c r="C10227" s="47" t="str">
        <f>IFERROR(VLOOKUP(B10227,总表!A:B,2,0),"-")</f>
        <v>帽子类</v>
      </c>
      <c r="D10227" s="6" t="str">
        <f t="shared" si="637"/>
        <v>帽子类</v>
      </c>
      <c r="E10227" s="51" t="str">
        <f>IFERROR(VLOOKUP(B10227,总表!A:D,3,0),"-")</f>
        <v>钢盔</v>
      </c>
      <c r="F10227" s="51" t="str">
        <f t="shared" si="638"/>
        <v>钢盔</v>
      </c>
      <c r="H10227" s="6" t="str">
        <f>IF(IFERROR(VLOOKUP(B10227,总表!A:D,4,0),"露易")=0," ",IFERROR(VLOOKUP(B10227,总表!A:D,4,0),"-"))</f>
        <v>棕色</v>
      </c>
      <c r="I10227" s="6" t="str">
        <f t="shared" si="639"/>
        <v>棕色</v>
      </c>
    </row>
    <row r="10228" spans="1:9">
      <c r="A10228" s="6">
        <v>10227</v>
      </c>
      <c r="B10228" s="47" t="str">
        <f t="shared" si="636"/>
        <v>000027F3</v>
      </c>
      <c r="C10228" s="50" t="str">
        <f>IFERROR(VLOOKUP(B10228,总表!A:B,2,0),"-")</f>
        <v>头戴类</v>
      </c>
      <c r="D10228" s="51" t="str">
        <f t="shared" si="637"/>
        <v>头戴类</v>
      </c>
      <c r="E10228" s="6" t="str">
        <f>IFERROR(VLOOKUP(B10228,总表!A:D,3,0),"-")</f>
        <v>漆弹面罩</v>
      </c>
      <c r="F10228" s="6" t="str">
        <f t="shared" si="638"/>
        <v>漆弹面罩</v>
      </c>
      <c r="H10228" s="6" t="str">
        <f>IF(IFERROR(VLOOKUP(B10228,总表!A:D,4,0),"露易")=0," ",IFERROR(VLOOKUP(B10228,总表!A:D,4,0),"-"))</f>
        <v>白色</v>
      </c>
      <c r="I10228" s="6" t="str">
        <f t="shared" si="639"/>
        <v>白色</v>
      </c>
    </row>
    <row r="10229" spans="1:9">
      <c r="A10229" s="6">
        <v>10228</v>
      </c>
      <c r="B10229" s="47" t="str">
        <f t="shared" si="636"/>
        <v>000027F4</v>
      </c>
      <c r="C10229" s="50" t="str">
        <f>IFERROR(VLOOKUP(B10229,总表!A:B,2,0),"-")</f>
        <v>头戴类</v>
      </c>
      <c r="D10229" s="51" t="str">
        <f t="shared" si="637"/>
        <v>头戴类</v>
      </c>
      <c r="E10229" s="6" t="str">
        <f>IFERROR(VLOOKUP(B10229,总表!A:D,3,0),"-")</f>
        <v>漆弹面罩</v>
      </c>
      <c r="F10229" s="6" t="str">
        <f t="shared" si="638"/>
        <v>漆弹面罩</v>
      </c>
      <c r="H10229" s="6" t="str">
        <f>IF(IFERROR(VLOOKUP(B10229,总表!A:D,4,0),"露易")=0," ",IFERROR(VLOOKUP(B10229,总表!A:D,4,0),"-"))</f>
        <v>橄榄绿</v>
      </c>
      <c r="I10229" s="6" t="str">
        <f t="shared" si="639"/>
        <v>橄榄绿</v>
      </c>
    </row>
    <row r="10230" spans="1:9">
      <c r="A10230" s="6">
        <v>10229</v>
      </c>
      <c r="B10230" s="47" t="str">
        <f t="shared" si="636"/>
        <v>000027F5</v>
      </c>
      <c r="C10230" s="50" t="str">
        <f>IFERROR(VLOOKUP(B10230,总表!A:B,2,0),"-")</f>
        <v>头戴类</v>
      </c>
      <c r="D10230" s="51" t="str">
        <f t="shared" si="637"/>
        <v>头戴类</v>
      </c>
      <c r="E10230" s="6" t="str">
        <f>IFERROR(VLOOKUP(B10230,总表!A:D,3,0),"-")</f>
        <v>漆弹面罩</v>
      </c>
      <c r="F10230" s="6" t="str">
        <f t="shared" si="638"/>
        <v>漆弹面罩</v>
      </c>
      <c r="H10230" s="6" t="str">
        <f>IF(IFERROR(VLOOKUP(B10230,总表!A:D,4,0),"露易")=0," ",IFERROR(VLOOKUP(B10230,总表!A:D,4,0),"-"))</f>
        <v>黄色</v>
      </c>
      <c r="I10230" s="6" t="str">
        <f t="shared" si="639"/>
        <v>黄色</v>
      </c>
    </row>
    <row r="10231" spans="1:9">
      <c r="A10231" s="6">
        <v>10230</v>
      </c>
      <c r="B10231" s="47" t="str">
        <f t="shared" si="636"/>
        <v>000027F6</v>
      </c>
      <c r="C10231" s="50" t="str">
        <f>IFERROR(VLOOKUP(B10231,总表!A:B,2,0),"-")</f>
        <v>头戴类</v>
      </c>
      <c r="D10231" s="51" t="str">
        <f t="shared" si="637"/>
        <v>头戴类</v>
      </c>
      <c r="E10231" s="51" t="str">
        <f>IFERROR(VLOOKUP(B10231,总表!A:D,3,0),"-")</f>
        <v>带护目镜头盔</v>
      </c>
      <c r="F10231" s="51" t="str">
        <f t="shared" si="638"/>
        <v>带护目镜头盔</v>
      </c>
      <c r="H10231" s="51" t="str">
        <f>IF(IFERROR(VLOOKUP(B10231,总表!A:D,4,0),"露易")=0," ",IFERROR(VLOOKUP(B10231,总表!A:D,4,0),"-"))</f>
        <v>绿色</v>
      </c>
      <c r="I10231" s="51" t="str">
        <f t="shared" si="639"/>
        <v>绿色</v>
      </c>
    </row>
    <row r="10232" spans="1:9">
      <c r="A10232" s="6">
        <v>10231</v>
      </c>
      <c r="B10232" s="47" t="str">
        <f t="shared" si="636"/>
        <v>000027F7</v>
      </c>
      <c r="C10232" s="50" t="str">
        <f>IFERROR(VLOOKUP(B10232,总表!A:B,2,0),"-")</f>
        <v>头戴类</v>
      </c>
      <c r="D10232" s="51" t="str">
        <f t="shared" si="637"/>
        <v>头戴类</v>
      </c>
      <c r="E10232" s="51" t="str">
        <f>IFERROR(VLOOKUP(B10232,总表!A:D,3,0),"-")</f>
        <v>带护目镜头盔</v>
      </c>
      <c r="F10232" s="51" t="str">
        <f t="shared" si="638"/>
        <v>带护目镜头盔</v>
      </c>
      <c r="H10232" s="6" t="str">
        <f>IF(IFERROR(VLOOKUP(B10232,总表!A:D,4,0),"露易")=0," ",IFERROR(VLOOKUP(B10232,总表!A:D,4,0),"-"))</f>
        <v>紫色</v>
      </c>
      <c r="I10232" s="6" t="str">
        <f t="shared" si="639"/>
        <v>紫色</v>
      </c>
    </row>
    <row r="10233" spans="1:9">
      <c r="A10233" s="6">
        <v>10232</v>
      </c>
      <c r="B10233" s="47" t="str">
        <f t="shared" si="636"/>
        <v>000027F8</v>
      </c>
      <c r="C10233" s="50" t="str">
        <f>IFERROR(VLOOKUP(B10233,总表!A:B,2,0),"-")</f>
        <v>头戴类</v>
      </c>
      <c r="D10233" s="51" t="str">
        <f t="shared" si="637"/>
        <v>头戴类</v>
      </c>
      <c r="E10233" s="51" t="str">
        <f>IFERROR(VLOOKUP(B10233,总表!A:D,3,0),"-")</f>
        <v>带护目镜头盔</v>
      </c>
      <c r="F10233" s="51" t="str">
        <f t="shared" si="638"/>
        <v>带护目镜头盔</v>
      </c>
      <c r="H10233" s="51" t="str">
        <f>IF(IFERROR(VLOOKUP(B10233,总表!A:D,4,0),"露易")=0," ",IFERROR(VLOOKUP(B10233,总表!A:D,4,0),"-"))</f>
        <v>蓝色</v>
      </c>
      <c r="I10233" s="51" t="str">
        <f t="shared" si="639"/>
        <v>蓝色</v>
      </c>
    </row>
    <row r="10234" spans="1:9">
      <c r="A10234" s="6">
        <v>10233</v>
      </c>
      <c r="B10234" s="47" t="str">
        <f t="shared" si="636"/>
        <v>000027F9</v>
      </c>
      <c r="C10234" s="50" t="str">
        <f>IFERROR(VLOOKUP(B10234,总表!A:B,2,0),"-")</f>
        <v>头戴类</v>
      </c>
      <c r="D10234" s="51" t="str">
        <f t="shared" si="637"/>
        <v>头戴类</v>
      </c>
      <c r="E10234" s="51" t="str">
        <f>IFERROR(VLOOKUP(B10234,总表!A:D,3,0),"-")</f>
        <v>带护目镜头盔</v>
      </c>
      <c r="F10234" s="51" t="str">
        <f t="shared" si="638"/>
        <v>带护目镜头盔</v>
      </c>
      <c r="H10234" s="51" t="str">
        <f>IF(IFERROR(VLOOKUP(B10234,总表!A:D,4,0),"露易")=0," ",IFERROR(VLOOKUP(B10234,总表!A:D,4,0),"-"))</f>
        <v>红色</v>
      </c>
      <c r="I10234" s="51" t="str">
        <f t="shared" si="639"/>
        <v>红色</v>
      </c>
    </row>
    <row r="10235" spans="1:9">
      <c r="A10235" s="6">
        <v>10234</v>
      </c>
      <c r="B10235" s="47" t="str">
        <f t="shared" si="636"/>
        <v>000027FA</v>
      </c>
      <c r="C10235" s="50" t="str">
        <f>IFERROR(VLOOKUP(B10235,总表!A:B,2,0),"-")</f>
        <v>头戴类</v>
      </c>
      <c r="D10235" s="51" t="str">
        <f t="shared" si="637"/>
        <v>头戴类</v>
      </c>
      <c r="E10235" s="51" t="str">
        <f>IFERROR(VLOOKUP(B10235,总表!A:D,3,0),"-")</f>
        <v>带护目镜头盔</v>
      </c>
      <c r="F10235" s="51" t="str">
        <f t="shared" si="638"/>
        <v>带护目镜头盔</v>
      </c>
      <c r="H10235" s="6" t="str">
        <f>IF(IFERROR(VLOOKUP(B10235,总表!A:D,4,0),"露易")=0," ",IFERROR(VLOOKUP(B10235,总表!A:D,4,0),"-"))</f>
        <v>浅蓝色</v>
      </c>
      <c r="I10235" s="6" t="str">
        <f t="shared" si="639"/>
        <v>浅蓝色</v>
      </c>
    </row>
    <row r="10236" spans="1:9">
      <c r="A10236" s="6">
        <v>10235</v>
      </c>
      <c r="B10236" s="47" t="str">
        <f t="shared" si="636"/>
        <v>000027FB</v>
      </c>
      <c r="C10236" s="50" t="str">
        <f>IFERROR(VLOOKUP(B10236,总表!A:B,2,0),"-")</f>
        <v>头戴类</v>
      </c>
      <c r="D10236" s="51" t="str">
        <f t="shared" si="637"/>
        <v>头戴类</v>
      </c>
      <c r="E10236" s="51" t="str">
        <f>IFERROR(VLOOKUP(B10236,总表!A:D,3,0),"-")</f>
        <v>带护目镜头盔</v>
      </c>
      <c r="F10236" s="51" t="str">
        <f t="shared" si="638"/>
        <v>带护目镜头盔</v>
      </c>
      <c r="H10236" s="6" t="str">
        <f>IF(IFERROR(VLOOKUP(B10236,总表!A:D,4,0),"露易")=0," ",IFERROR(VLOOKUP(B10236,总表!A:D,4,0),"-"))</f>
        <v>黑色</v>
      </c>
      <c r="I10236" s="6" t="str">
        <f t="shared" si="639"/>
        <v>黑色</v>
      </c>
    </row>
    <row r="10237" spans="1:9">
      <c r="A10237" s="6">
        <v>10236</v>
      </c>
      <c r="B10237" s="47" t="str">
        <f t="shared" si="636"/>
        <v>000027FC</v>
      </c>
      <c r="C10237" s="50" t="str">
        <f>IFERROR(VLOOKUP(B10237,总表!A:B,2,0),"-")</f>
        <v>头戴类</v>
      </c>
      <c r="D10237" s="51" t="str">
        <f t="shared" si="637"/>
        <v>头戴类</v>
      </c>
      <c r="E10237" s="51" t="str">
        <f>IFERROR(VLOOKUP(B10237,总表!A:D,3,0),"-")</f>
        <v>带护目镜头盔</v>
      </c>
      <c r="F10237" s="51" t="str">
        <f t="shared" si="638"/>
        <v>带护目镜头盔</v>
      </c>
      <c r="H10237" s="6" t="str">
        <f>IF(IFERROR(VLOOKUP(B10237,总表!A:D,4,0),"露易")=0," ",IFERROR(VLOOKUP(B10237,总表!A:D,4,0),"-"))</f>
        <v>黄色</v>
      </c>
      <c r="I10237" s="6" t="str">
        <f t="shared" si="639"/>
        <v>黄色</v>
      </c>
    </row>
    <row r="10238" spans="1:9">
      <c r="A10238" s="6">
        <v>10237</v>
      </c>
      <c r="B10238" s="47" t="str">
        <f t="shared" si="636"/>
        <v>000027FD</v>
      </c>
      <c r="C10238" s="50" t="str">
        <f>IFERROR(VLOOKUP(B10238,总表!A:B,2,0),"-")</f>
        <v>头戴类</v>
      </c>
      <c r="D10238" s="51" t="str">
        <f t="shared" si="637"/>
        <v>头戴类</v>
      </c>
      <c r="E10238" s="6" t="str">
        <f>IFERROR(VLOOKUP(B10238,总表!A:D,3,0),"-")</f>
        <v>全罩式头盔</v>
      </c>
      <c r="F10238" s="6" t="str">
        <f t="shared" si="638"/>
        <v>全罩式头盔</v>
      </c>
      <c r="H10238" s="6" t="str">
        <f>IF(IFERROR(VLOOKUP(B10238,总表!A:D,4,0),"露易")=0," ",IFERROR(VLOOKUP(B10238,总表!A:D,4,0),"-"))</f>
        <v>白色</v>
      </c>
      <c r="I10238" s="6" t="str">
        <f t="shared" si="639"/>
        <v>白色</v>
      </c>
    </row>
    <row r="10239" spans="1:9">
      <c r="A10239" s="6">
        <v>10238</v>
      </c>
      <c r="B10239" s="47" t="str">
        <f t="shared" si="636"/>
        <v>000027FE</v>
      </c>
      <c r="C10239" s="50" t="str">
        <f>IFERROR(VLOOKUP(B10239,总表!A:B,2,0),"-")</f>
        <v>头戴类</v>
      </c>
      <c r="D10239" s="51" t="str">
        <f t="shared" si="637"/>
        <v>头戴类</v>
      </c>
      <c r="E10239" s="6" t="str">
        <f>IFERROR(VLOOKUP(B10239,总表!A:D,3,0),"-")</f>
        <v>全罩式头盔</v>
      </c>
      <c r="F10239" s="6" t="str">
        <f t="shared" si="638"/>
        <v>全罩式头盔</v>
      </c>
      <c r="H10239" s="6" t="str">
        <f>IF(IFERROR(VLOOKUP(B10239,总表!A:D,4,0),"露易")=0," ",IFERROR(VLOOKUP(B10239,总表!A:D,4,0),"-"))</f>
        <v>黑色</v>
      </c>
      <c r="I10239" s="6" t="str">
        <f t="shared" si="639"/>
        <v>黑色</v>
      </c>
    </row>
    <row r="10240" spans="1:9">
      <c r="A10240" s="6">
        <v>10239</v>
      </c>
      <c r="B10240" s="47" t="str">
        <f t="shared" si="636"/>
        <v>000027FF</v>
      </c>
      <c r="C10240" s="50" t="str">
        <f>IFERROR(VLOOKUP(B10240,总表!A:B,2,0),"-")</f>
        <v>头戴类</v>
      </c>
      <c r="D10240" s="51" t="str">
        <f t="shared" si="637"/>
        <v>头戴类</v>
      </c>
      <c r="E10240" s="6" t="str">
        <f>IFERROR(VLOOKUP(B10240,总表!A:D,3,0),"-")</f>
        <v>全罩式头盔</v>
      </c>
      <c r="F10240" s="6" t="str">
        <f t="shared" si="638"/>
        <v>全罩式头盔</v>
      </c>
      <c r="H10240" s="51" t="str">
        <f>IF(IFERROR(VLOOKUP(B10240,总表!A:D,4,0),"露易")=0," ",IFERROR(VLOOKUP(B10240,总表!A:D,4,0),"-"))</f>
        <v>蓝色</v>
      </c>
      <c r="I10240" s="51" t="str">
        <f t="shared" si="639"/>
        <v>蓝色</v>
      </c>
    </row>
    <row r="10241" spans="1:9">
      <c r="A10241" s="6">
        <v>10240</v>
      </c>
      <c r="B10241" s="47" t="str">
        <f t="shared" si="636"/>
        <v>00002800</v>
      </c>
      <c r="C10241" s="50" t="str">
        <f>IFERROR(VLOOKUP(B10241,总表!A:B,2,0),"-")</f>
        <v>头戴类</v>
      </c>
      <c r="D10241" s="51" t="str">
        <f t="shared" si="637"/>
        <v>头戴类</v>
      </c>
      <c r="E10241" s="6" t="str">
        <f>IFERROR(VLOOKUP(B10241,总表!A:D,3,0),"-")</f>
        <v>全罩式头盔</v>
      </c>
      <c r="F10241" s="6" t="str">
        <f t="shared" si="638"/>
        <v>全罩式头盔</v>
      </c>
      <c r="H10241" s="6" t="str">
        <f>IF(IFERROR(VLOOKUP(B10241,总表!A:D,4,0),"露易")=0," ",IFERROR(VLOOKUP(B10241,总表!A:D,4,0),"-"))</f>
        <v>粉红</v>
      </c>
      <c r="I10241" s="6" t="str">
        <f t="shared" si="639"/>
        <v>粉红</v>
      </c>
    </row>
    <row r="10242" spans="1:9">
      <c r="A10242" s="6">
        <v>10241</v>
      </c>
      <c r="B10242" s="47" t="str">
        <f t="shared" ref="B10242:B10305" si="640">DEC2HEX(ROW(A10241),8)</f>
        <v>00002801</v>
      </c>
      <c r="C10242" s="50" t="str">
        <f>IFERROR(VLOOKUP(B10242,总表!A:B,2,0),"-")</f>
        <v>头戴类</v>
      </c>
      <c r="D10242" s="51" t="str">
        <f t="shared" ref="D10242:D10305" si="641">C10242</f>
        <v>头戴类</v>
      </c>
      <c r="E10242" s="6" t="str">
        <f>IFERROR(VLOOKUP(B10242,总表!A:D,3,0),"-")</f>
        <v>全罩式头盔</v>
      </c>
      <c r="F10242" s="6" t="str">
        <f t="shared" ref="F10242:F10305" si="642">E10242</f>
        <v>全罩式头盔</v>
      </c>
      <c r="H10242" s="51" t="str">
        <f>IF(IFERROR(VLOOKUP(B10242,总表!A:D,4,0),"露易")=0," ",IFERROR(VLOOKUP(B10242,总表!A:D,4,0),"-"))</f>
        <v>绿色</v>
      </c>
      <c r="I10242" s="51" t="str">
        <f t="shared" ref="I10242:I10305" si="643">H10242</f>
        <v>绿色</v>
      </c>
    </row>
    <row r="10243" spans="1:9">
      <c r="A10243" s="6">
        <v>10242</v>
      </c>
      <c r="B10243" s="47" t="str">
        <f t="shared" si="640"/>
        <v>00002802</v>
      </c>
      <c r="C10243" s="50" t="str">
        <f>IFERROR(VLOOKUP(B10243,总表!A:B,2,0),"-")</f>
        <v>头戴类</v>
      </c>
      <c r="D10243" s="51" t="str">
        <f t="shared" si="641"/>
        <v>头戴类</v>
      </c>
      <c r="E10243" s="6" t="str">
        <f>IFERROR(VLOOKUP(B10243,总表!A:D,3,0),"-")</f>
        <v>全罩式头盔</v>
      </c>
      <c r="F10243" s="6" t="str">
        <f t="shared" si="642"/>
        <v>全罩式头盔</v>
      </c>
      <c r="H10243" s="6" t="str">
        <f>IF(IFERROR(VLOOKUP(B10243,总表!A:D,4,0),"露易")=0," ",IFERROR(VLOOKUP(B10243,总表!A:D,4,0),"-"))</f>
        <v>紫色</v>
      </c>
      <c r="I10243" s="6" t="str">
        <f t="shared" si="643"/>
        <v>紫色</v>
      </c>
    </row>
    <row r="10244" spans="1:9">
      <c r="A10244" s="6">
        <v>10243</v>
      </c>
      <c r="B10244" s="47" t="str">
        <f t="shared" si="640"/>
        <v>00002803</v>
      </c>
      <c r="C10244" s="50" t="str">
        <f>IFERROR(VLOOKUP(B10244,总表!A:B,2,0),"-")</f>
        <v>头戴类</v>
      </c>
      <c r="D10244" s="51" t="str">
        <f t="shared" si="641"/>
        <v>头戴类</v>
      </c>
      <c r="E10244" s="6" t="str">
        <f>IFERROR(VLOOKUP(B10244,总表!A:D,3,0),"-")</f>
        <v>全罩式头盔</v>
      </c>
      <c r="F10244" s="6" t="str">
        <f t="shared" si="642"/>
        <v>全罩式头盔</v>
      </c>
      <c r="H10244" s="6" t="str">
        <f>IF(IFERROR(VLOOKUP(B10244,总表!A:D,4,0),"露易")=0," ",IFERROR(VLOOKUP(B10244,总表!A:D,4,0),"-"))</f>
        <v>浅蓝色</v>
      </c>
      <c r="I10244" s="6" t="str">
        <f t="shared" si="643"/>
        <v>浅蓝色</v>
      </c>
    </row>
    <row r="10245" spans="1:9">
      <c r="A10245" s="6">
        <v>10244</v>
      </c>
      <c r="B10245" s="47" t="str">
        <f t="shared" si="640"/>
        <v>00002804</v>
      </c>
      <c r="C10245" s="50" t="str">
        <f>IFERROR(VLOOKUP(B10245,总表!A:B,2,0),"-")</f>
        <v>摆设类</v>
      </c>
      <c r="D10245" s="51" t="str">
        <f t="shared" si="641"/>
        <v>摆设类</v>
      </c>
      <c r="E10245" s="6" t="str">
        <f>IFERROR(VLOOKUP(B10245,总表!A:D,3,0),"-")</f>
        <v>熏香条</v>
      </c>
      <c r="F10245" s="6" t="str">
        <f t="shared" si="642"/>
        <v>熏香条</v>
      </c>
      <c r="H10245" s="6" t="str">
        <f>IF(IFERROR(VLOOKUP(B10245,总表!A:D,4,0),"露易")=0," ",IFERROR(VLOOKUP(B10245,总表!A:D,4,0),"-"))</f>
        <v> </v>
      </c>
      <c r="I10245" s="6" t="str">
        <f t="shared" si="643"/>
        <v> </v>
      </c>
    </row>
    <row r="10246" spans="1:9">
      <c r="A10246" s="6">
        <v>10245</v>
      </c>
      <c r="B10246" s="47" t="str">
        <f t="shared" si="640"/>
        <v>00002805</v>
      </c>
      <c r="C10246" s="47" t="str">
        <f>IFERROR(VLOOKUP(B10246,总表!A:B,2,0),"-")</f>
        <v>鞋类</v>
      </c>
      <c r="D10246" s="6" t="str">
        <f t="shared" si="641"/>
        <v>鞋类</v>
      </c>
      <c r="E10246" s="51" t="str">
        <f>IFERROR(VLOOKUP(B10246,总表!A:D,3,0),"-")</f>
        <v>钉鞋</v>
      </c>
      <c r="F10246" s="51" t="str">
        <f t="shared" si="642"/>
        <v>钉鞋</v>
      </c>
      <c r="H10246" s="6" t="str">
        <f>IF(IFERROR(VLOOKUP(B10246,总表!A:D,4,0),"露易")=0," ",IFERROR(VLOOKUP(B10246,总表!A:D,4,0),"-"))</f>
        <v>浅蓝色</v>
      </c>
      <c r="I10246" s="6" t="str">
        <f t="shared" si="643"/>
        <v>浅蓝色</v>
      </c>
    </row>
    <row r="10247" spans="1:9">
      <c r="A10247" s="6">
        <v>10246</v>
      </c>
      <c r="B10247" s="47" t="str">
        <f t="shared" si="640"/>
        <v>00002806</v>
      </c>
      <c r="C10247" s="47" t="str">
        <f>IFERROR(VLOOKUP(B10247,总表!A:B,2,0),"-")</f>
        <v>鞋类</v>
      </c>
      <c r="D10247" s="6" t="str">
        <f t="shared" si="641"/>
        <v>鞋类</v>
      </c>
      <c r="E10247" s="51" t="str">
        <f>IFERROR(VLOOKUP(B10247,总表!A:D,3,0),"-")</f>
        <v>钉鞋</v>
      </c>
      <c r="F10247" s="51" t="str">
        <f t="shared" si="642"/>
        <v>钉鞋</v>
      </c>
      <c r="H10247" s="51" t="str">
        <f>IF(IFERROR(VLOOKUP(B10247,总表!A:D,4,0),"露易")=0," ",IFERROR(VLOOKUP(B10247,总表!A:D,4,0),"-"))</f>
        <v>红色</v>
      </c>
      <c r="I10247" s="51" t="str">
        <f t="shared" si="643"/>
        <v>红色</v>
      </c>
    </row>
    <row r="10248" spans="1:9">
      <c r="A10248" s="6">
        <v>10247</v>
      </c>
      <c r="B10248" s="47" t="str">
        <f t="shared" si="640"/>
        <v>00002807</v>
      </c>
      <c r="C10248" s="47" t="str">
        <f>IFERROR(VLOOKUP(B10248,总表!A:B,2,0),"-")</f>
        <v>鞋类</v>
      </c>
      <c r="D10248" s="6" t="str">
        <f t="shared" si="641"/>
        <v>鞋类</v>
      </c>
      <c r="E10248" s="51" t="str">
        <f>IFERROR(VLOOKUP(B10248,总表!A:D,3,0),"-")</f>
        <v>钉鞋</v>
      </c>
      <c r="F10248" s="51" t="str">
        <f t="shared" si="642"/>
        <v>钉鞋</v>
      </c>
      <c r="H10248" s="6" t="str">
        <f>IF(IFERROR(VLOOKUP(B10248,总表!A:D,4,0),"露易")=0," ",IFERROR(VLOOKUP(B10248,总表!A:D,4,0),"-"))</f>
        <v>黄色</v>
      </c>
      <c r="I10248" s="6" t="str">
        <f t="shared" si="643"/>
        <v>黄色</v>
      </c>
    </row>
    <row r="10249" spans="1:9">
      <c r="A10249" s="6">
        <v>10248</v>
      </c>
      <c r="B10249" s="47" t="str">
        <f t="shared" si="640"/>
        <v>00002808</v>
      </c>
      <c r="C10249" s="47" t="str">
        <f>IFERROR(VLOOKUP(B10249,总表!A:B,2,0),"-")</f>
        <v>鞋类</v>
      </c>
      <c r="D10249" s="6" t="str">
        <f t="shared" si="641"/>
        <v>鞋类</v>
      </c>
      <c r="E10249" s="51" t="str">
        <f>IFERROR(VLOOKUP(B10249,总表!A:D,3,0),"-")</f>
        <v>钉鞋</v>
      </c>
      <c r="F10249" s="51" t="str">
        <f t="shared" si="642"/>
        <v>钉鞋</v>
      </c>
      <c r="H10249" s="6" t="str">
        <f>IF(IFERROR(VLOOKUP(B10249,总表!A:D,4,0),"露易")=0," ",IFERROR(VLOOKUP(B10249,总表!A:D,4,0),"-"))</f>
        <v>黑色</v>
      </c>
      <c r="I10249" s="6" t="str">
        <f t="shared" si="643"/>
        <v>黑色</v>
      </c>
    </row>
    <row r="10250" spans="1:9">
      <c r="A10250" s="6">
        <v>10249</v>
      </c>
      <c r="B10250" s="47" t="str">
        <f t="shared" si="640"/>
        <v>00002809</v>
      </c>
      <c r="C10250" s="47" t="str">
        <f>IFERROR(VLOOKUP(B10250,总表!A:B,2,0),"-")</f>
        <v>鞋类</v>
      </c>
      <c r="D10250" s="6" t="str">
        <f t="shared" si="641"/>
        <v>鞋类</v>
      </c>
      <c r="E10250" s="51" t="str">
        <f>IFERROR(VLOOKUP(B10250,总表!A:D,3,0),"-")</f>
        <v>钉鞋</v>
      </c>
      <c r="F10250" s="51" t="str">
        <f t="shared" si="642"/>
        <v>钉鞋</v>
      </c>
      <c r="H10250" s="6" t="str">
        <f>IF(IFERROR(VLOOKUP(B10250,总表!A:D,4,0),"露易")=0," ",IFERROR(VLOOKUP(B10250,总表!A:D,4,0),"-"))</f>
        <v>橘色</v>
      </c>
      <c r="I10250" s="6" t="str">
        <f t="shared" si="643"/>
        <v>橘色</v>
      </c>
    </row>
    <row r="10251" spans="1:9">
      <c r="A10251" s="6">
        <v>10250</v>
      </c>
      <c r="B10251" s="47" t="str">
        <f t="shared" si="640"/>
        <v>0000280A</v>
      </c>
      <c r="C10251" s="47" t="str">
        <f>IFERROR(VLOOKUP(B10251,总表!A:B,2,0),"-")</f>
        <v>鞋类</v>
      </c>
      <c r="D10251" s="6" t="str">
        <f t="shared" si="641"/>
        <v>鞋类</v>
      </c>
      <c r="E10251" s="51" t="str">
        <f>IFERROR(VLOOKUP(B10251,总表!A:D,3,0),"-")</f>
        <v>钉鞋</v>
      </c>
      <c r="F10251" s="51" t="str">
        <f t="shared" si="642"/>
        <v>钉鞋</v>
      </c>
      <c r="H10251" s="51" t="str">
        <f>IF(IFERROR(VLOOKUP(B10251,总表!A:D,4,0),"露易")=0," ",IFERROR(VLOOKUP(B10251,总表!A:D,4,0),"-"))</f>
        <v>绿色</v>
      </c>
      <c r="I10251" s="51" t="str">
        <f t="shared" si="643"/>
        <v>绿色</v>
      </c>
    </row>
    <row r="10252" spans="1:9">
      <c r="A10252" s="6">
        <v>10251</v>
      </c>
      <c r="B10252" s="47" t="str">
        <f t="shared" si="640"/>
        <v>0000280B</v>
      </c>
      <c r="C10252" s="47" t="str">
        <f>IFERROR(VLOOKUP(B10252,总表!A:B,2,0),"-")</f>
        <v>鞋类</v>
      </c>
      <c r="D10252" s="6" t="str">
        <f t="shared" si="641"/>
        <v>鞋类</v>
      </c>
      <c r="E10252" s="51" t="str">
        <f>IFERROR(VLOOKUP(B10252,总表!A:D,3,0),"-")</f>
        <v>钉鞋</v>
      </c>
      <c r="F10252" s="51" t="str">
        <f t="shared" si="642"/>
        <v>钉鞋</v>
      </c>
      <c r="H10252" s="6" t="str">
        <f>IF(IFERROR(VLOOKUP(B10252,总表!A:D,4,0),"露易")=0," ",IFERROR(VLOOKUP(B10252,总表!A:D,4,0),"-"))</f>
        <v>紫色</v>
      </c>
      <c r="I10252" s="6" t="str">
        <f t="shared" si="643"/>
        <v>紫色</v>
      </c>
    </row>
    <row r="10253" spans="1:9">
      <c r="A10253" s="6">
        <v>10252</v>
      </c>
      <c r="B10253" s="47" t="str">
        <f t="shared" si="640"/>
        <v>0000280C</v>
      </c>
      <c r="C10253" s="47" t="str">
        <f>IFERROR(VLOOKUP(B10253,总表!A:B,2,0),"-")</f>
        <v>鞋类</v>
      </c>
      <c r="D10253" s="6" t="str">
        <f t="shared" si="641"/>
        <v>鞋类</v>
      </c>
      <c r="E10253" s="6" t="str">
        <f>IFERROR(VLOOKUP(B10253,总表!A:D,3,0),"-")</f>
        <v>气垫鞋</v>
      </c>
      <c r="F10253" s="6" t="str">
        <f t="shared" si="642"/>
        <v>气垫鞋</v>
      </c>
      <c r="H10253" s="6" t="str">
        <f>IF(IFERROR(VLOOKUP(B10253,总表!A:D,4,0),"露易")=0," ",IFERROR(VLOOKUP(B10253,总表!A:D,4,0),"-"))</f>
        <v>粉红</v>
      </c>
      <c r="I10253" s="6" t="str">
        <f t="shared" si="643"/>
        <v>粉红</v>
      </c>
    </row>
    <row r="10254" spans="1:9">
      <c r="A10254" s="6">
        <v>10253</v>
      </c>
      <c r="B10254" s="47" t="str">
        <f t="shared" si="640"/>
        <v>0000280D</v>
      </c>
      <c r="C10254" s="47" t="str">
        <f>IFERROR(VLOOKUP(B10254,总表!A:B,2,0),"-")</f>
        <v>鞋类</v>
      </c>
      <c r="D10254" s="6" t="str">
        <f t="shared" si="641"/>
        <v>鞋类</v>
      </c>
      <c r="E10254" s="6" t="str">
        <f>IFERROR(VLOOKUP(B10254,总表!A:D,3,0),"-")</f>
        <v>气垫鞋</v>
      </c>
      <c r="F10254" s="6" t="str">
        <f t="shared" si="642"/>
        <v>气垫鞋</v>
      </c>
      <c r="H10254" s="51" t="str">
        <f>IF(IFERROR(VLOOKUP(B10254,总表!A:D,4,0),"露易")=0," ",IFERROR(VLOOKUP(B10254,总表!A:D,4,0),"-"))</f>
        <v>绿色</v>
      </c>
      <c r="I10254" s="51" t="str">
        <f t="shared" si="643"/>
        <v>绿色</v>
      </c>
    </row>
    <row r="10255" spans="1:9">
      <c r="A10255" s="6">
        <v>10254</v>
      </c>
      <c r="B10255" s="47" t="str">
        <f t="shared" si="640"/>
        <v>0000280E</v>
      </c>
      <c r="C10255" s="47" t="str">
        <f>IFERROR(VLOOKUP(B10255,总表!A:B,2,0),"-")</f>
        <v>鞋类</v>
      </c>
      <c r="D10255" s="6" t="str">
        <f t="shared" si="641"/>
        <v>鞋类</v>
      </c>
      <c r="E10255" s="6" t="str">
        <f>IFERROR(VLOOKUP(B10255,总表!A:D,3,0),"-")</f>
        <v>气垫鞋</v>
      </c>
      <c r="F10255" s="6" t="str">
        <f t="shared" si="642"/>
        <v>气垫鞋</v>
      </c>
      <c r="H10255" s="6" t="str">
        <f>IF(IFERROR(VLOOKUP(B10255,总表!A:D,4,0),"露易")=0," ",IFERROR(VLOOKUP(B10255,总表!A:D,4,0),"-"))</f>
        <v>浅蓝色</v>
      </c>
      <c r="I10255" s="6" t="str">
        <f t="shared" si="643"/>
        <v>浅蓝色</v>
      </c>
    </row>
    <row r="10256" spans="1:9">
      <c r="A10256" s="6">
        <v>10255</v>
      </c>
      <c r="B10256" s="47" t="str">
        <f t="shared" si="640"/>
        <v>0000280F</v>
      </c>
      <c r="C10256" s="47" t="str">
        <f>IFERROR(VLOOKUP(B10256,总表!A:B,2,0),"-")</f>
        <v>鞋类</v>
      </c>
      <c r="D10256" s="6" t="str">
        <f t="shared" si="641"/>
        <v>鞋类</v>
      </c>
      <c r="E10256" s="6" t="str">
        <f>IFERROR(VLOOKUP(B10256,总表!A:D,3,0),"-")</f>
        <v>气垫鞋</v>
      </c>
      <c r="F10256" s="6" t="str">
        <f t="shared" si="642"/>
        <v>气垫鞋</v>
      </c>
      <c r="H10256" s="51" t="str">
        <f>IF(IFERROR(VLOOKUP(B10256,总表!A:D,4,0),"露易")=0," ",IFERROR(VLOOKUP(B10256,总表!A:D,4,0),"-"))</f>
        <v>蓝色</v>
      </c>
      <c r="I10256" s="51" t="str">
        <f t="shared" si="643"/>
        <v>蓝色</v>
      </c>
    </row>
    <row r="10257" spans="1:9">
      <c r="A10257" s="6">
        <v>10256</v>
      </c>
      <c r="B10257" s="47" t="str">
        <f t="shared" si="640"/>
        <v>00002810</v>
      </c>
      <c r="C10257" s="47" t="str">
        <f>IFERROR(VLOOKUP(B10257,总表!A:B,2,0),"-")</f>
        <v>鞋类</v>
      </c>
      <c r="D10257" s="6" t="str">
        <f t="shared" si="641"/>
        <v>鞋类</v>
      </c>
      <c r="E10257" s="6" t="str">
        <f>IFERROR(VLOOKUP(B10257,总表!A:D,3,0),"-")</f>
        <v>摔角鞋</v>
      </c>
      <c r="F10257" s="6" t="str">
        <f t="shared" si="642"/>
        <v>摔角鞋</v>
      </c>
      <c r="H10257" s="51" t="str">
        <f>IF(IFERROR(VLOOKUP(B10257,总表!A:D,4,0),"露易")=0," ",IFERROR(VLOOKUP(B10257,总表!A:D,4,0),"-"))</f>
        <v>蓝色</v>
      </c>
      <c r="I10257" s="51" t="str">
        <f t="shared" si="643"/>
        <v>蓝色</v>
      </c>
    </row>
    <row r="10258" spans="1:9">
      <c r="A10258" s="6">
        <v>10257</v>
      </c>
      <c r="B10258" s="47" t="str">
        <f t="shared" si="640"/>
        <v>00002811</v>
      </c>
      <c r="C10258" s="47" t="str">
        <f>IFERROR(VLOOKUP(B10258,总表!A:B,2,0),"-")</f>
        <v>鞋类</v>
      </c>
      <c r="D10258" s="6" t="str">
        <f t="shared" si="641"/>
        <v>鞋类</v>
      </c>
      <c r="E10258" s="6" t="str">
        <f>IFERROR(VLOOKUP(B10258,总表!A:D,3,0),"-")</f>
        <v>摔角鞋</v>
      </c>
      <c r="F10258" s="6" t="str">
        <f t="shared" si="642"/>
        <v>摔角鞋</v>
      </c>
      <c r="H10258" s="51" t="str">
        <f>IF(IFERROR(VLOOKUP(B10258,总表!A:D,4,0),"露易")=0," ",IFERROR(VLOOKUP(B10258,总表!A:D,4,0),"-"))</f>
        <v>绿色</v>
      </c>
      <c r="I10258" s="51" t="str">
        <f t="shared" si="643"/>
        <v>绿色</v>
      </c>
    </row>
    <row r="10259" spans="1:9">
      <c r="A10259" s="6">
        <v>10258</v>
      </c>
      <c r="B10259" s="47" t="str">
        <f t="shared" si="640"/>
        <v>00002812</v>
      </c>
      <c r="C10259" s="47" t="str">
        <f>IFERROR(VLOOKUP(B10259,总表!A:B,2,0),"-")</f>
        <v>鞋类</v>
      </c>
      <c r="D10259" s="6" t="str">
        <f t="shared" si="641"/>
        <v>鞋类</v>
      </c>
      <c r="E10259" s="6" t="str">
        <f>IFERROR(VLOOKUP(B10259,总表!A:D,3,0),"-")</f>
        <v>摔角鞋</v>
      </c>
      <c r="F10259" s="6" t="str">
        <f t="shared" si="642"/>
        <v>摔角鞋</v>
      </c>
      <c r="H10259" s="6" t="str">
        <f>IF(IFERROR(VLOOKUP(B10259,总表!A:D,4,0),"露易")=0," ",IFERROR(VLOOKUP(B10259,总表!A:D,4,0),"-"))</f>
        <v>粉红</v>
      </c>
      <c r="I10259" s="6" t="str">
        <f t="shared" si="643"/>
        <v>粉红</v>
      </c>
    </row>
    <row r="10260" spans="1:9">
      <c r="A10260" s="6">
        <v>10259</v>
      </c>
      <c r="B10260" s="47" t="str">
        <f t="shared" si="640"/>
        <v>00002813</v>
      </c>
      <c r="C10260" s="47" t="str">
        <f>IFERROR(VLOOKUP(B10260,总表!A:B,2,0),"-")</f>
        <v>鞋类</v>
      </c>
      <c r="D10260" s="6" t="str">
        <f t="shared" si="641"/>
        <v>鞋类</v>
      </c>
      <c r="E10260" s="6" t="str">
        <f>IFERROR(VLOOKUP(B10260,总表!A:D,3,0),"-")</f>
        <v>摔角鞋</v>
      </c>
      <c r="F10260" s="6" t="str">
        <f t="shared" si="642"/>
        <v>摔角鞋</v>
      </c>
      <c r="H10260" s="6" t="str">
        <f>IF(IFERROR(VLOOKUP(B10260,总表!A:D,4,0),"露易")=0," ",IFERROR(VLOOKUP(B10260,总表!A:D,4,0),"-"))</f>
        <v>黑色</v>
      </c>
      <c r="I10260" s="6" t="str">
        <f t="shared" si="643"/>
        <v>黑色</v>
      </c>
    </row>
    <row r="10261" spans="1:9">
      <c r="A10261" s="6">
        <v>10260</v>
      </c>
      <c r="B10261" s="47" t="str">
        <f t="shared" si="640"/>
        <v>00002814</v>
      </c>
      <c r="C10261" s="47" t="str">
        <f>IFERROR(VLOOKUP(B10261,总表!A:B,2,0),"-")</f>
        <v>鞋类</v>
      </c>
      <c r="D10261" s="6" t="str">
        <f t="shared" si="641"/>
        <v>鞋类</v>
      </c>
      <c r="E10261" s="6" t="str">
        <f>IFERROR(VLOOKUP(B10261,总表!A:D,3,0),"-")</f>
        <v>摔角鞋</v>
      </c>
      <c r="F10261" s="6" t="str">
        <f t="shared" si="642"/>
        <v>摔角鞋</v>
      </c>
      <c r="H10261" s="6" t="str">
        <f>IF(IFERROR(VLOOKUP(B10261,总表!A:D,4,0),"露易")=0," ",IFERROR(VLOOKUP(B10261,总表!A:D,4,0),"-"))</f>
        <v>黄色</v>
      </c>
      <c r="I10261" s="6" t="str">
        <f t="shared" si="643"/>
        <v>黄色</v>
      </c>
    </row>
    <row r="10262" spans="1:9">
      <c r="A10262" s="6">
        <v>10261</v>
      </c>
      <c r="B10262" s="47" t="str">
        <f t="shared" si="640"/>
        <v>00002815</v>
      </c>
      <c r="C10262" s="47" t="str">
        <f>IFERROR(VLOOKUP(B10262,总表!A:B,2,0),"-")</f>
        <v>鞋类</v>
      </c>
      <c r="D10262" s="6" t="str">
        <f t="shared" si="641"/>
        <v>鞋类</v>
      </c>
      <c r="E10262" s="6" t="str">
        <f>IFERROR(VLOOKUP(B10262,总表!A:D,3,0),"-")</f>
        <v>童用休闲鞋</v>
      </c>
      <c r="F10262" s="6" t="str">
        <f t="shared" si="642"/>
        <v>童用休闲鞋</v>
      </c>
      <c r="H10262" s="51" t="str">
        <f>IF(IFERROR(VLOOKUP(B10262,总表!A:D,4,0),"露易")=0," ",IFERROR(VLOOKUP(B10262,总表!A:D,4,0),"-"))</f>
        <v>蓝色</v>
      </c>
      <c r="I10262" s="51" t="str">
        <f t="shared" si="643"/>
        <v>蓝色</v>
      </c>
    </row>
    <row r="10263" spans="1:9">
      <c r="A10263" s="6">
        <v>10262</v>
      </c>
      <c r="B10263" s="47" t="str">
        <f t="shared" si="640"/>
        <v>00002816</v>
      </c>
      <c r="C10263" s="47" t="str">
        <f>IFERROR(VLOOKUP(B10263,总表!A:B,2,0),"-")</f>
        <v>鞋类</v>
      </c>
      <c r="D10263" s="6" t="str">
        <f t="shared" si="641"/>
        <v>鞋类</v>
      </c>
      <c r="E10263" s="6" t="str">
        <f>IFERROR(VLOOKUP(B10263,总表!A:D,3,0),"-")</f>
        <v>童用休闲鞋</v>
      </c>
      <c r="F10263" s="6" t="str">
        <f t="shared" si="642"/>
        <v>童用休闲鞋</v>
      </c>
      <c r="H10263" s="51" t="str">
        <f>IF(IFERROR(VLOOKUP(B10263,总表!A:D,4,0),"露易")=0," ",IFERROR(VLOOKUP(B10263,总表!A:D,4,0),"-"))</f>
        <v>绿色</v>
      </c>
      <c r="I10263" s="51" t="str">
        <f t="shared" si="643"/>
        <v>绿色</v>
      </c>
    </row>
    <row r="10264" spans="1:9">
      <c r="A10264" s="6">
        <v>10263</v>
      </c>
      <c r="B10264" s="47" t="str">
        <f t="shared" si="640"/>
        <v>00002817</v>
      </c>
      <c r="C10264" s="47" t="str">
        <f>IFERROR(VLOOKUP(B10264,总表!A:B,2,0),"-")</f>
        <v>鞋类</v>
      </c>
      <c r="D10264" s="6" t="str">
        <f t="shared" si="641"/>
        <v>鞋类</v>
      </c>
      <c r="E10264" s="6" t="str">
        <f>IFERROR(VLOOKUP(B10264,总表!A:D,3,0),"-")</f>
        <v>童用休闲鞋</v>
      </c>
      <c r="F10264" s="6" t="str">
        <f t="shared" si="642"/>
        <v>童用休闲鞋</v>
      </c>
      <c r="H10264" s="6" t="str">
        <f>IF(IFERROR(VLOOKUP(B10264,总表!A:D,4,0),"露易")=0," ",IFERROR(VLOOKUP(B10264,总表!A:D,4,0),"-"))</f>
        <v>紫色</v>
      </c>
      <c r="I10264" s="6" t="str">
        <f t="shared" si="643"/>
        <v>紫色</v>
      </c>
    </row>
    <row r="10265" spans="1:9">
      <c r="A10265" s="6">
        <v>10264</v>
      </c>
      <c r="B10265" s="47" t="str">
        <f t="shared" si="640"/>
        <v>00002818</v>
      </c>
      <c r="C10265" s="47" t="str">
        <f>IFERROR(VLOOKUP(B10265,总表!A:B,2,0),"-")</f>
        <v>鞋类</v>
      </c>
      <c r="D10265" s="6" t="str">
        <f t="shared" si="641"/>
        <v>鞋类</v>
      </c>
      <c r="E10265" s="6" t="str">
        <f>IFERROR(VLOOKUP(B10265,总表!A:D,3,0),"-")</f>
        <v>童用休闲鞋</v>
      </c>
      <c r="F10265" s="6" t="str">
        <f t="shared" si="642"/>
        <v>童用休闲鞋</v>
      </c>
      <c r="H10265" s="51" t="str">
        <f>IF(IFERROR(VLOOKUP(B10265,总表!A:D,4,0),"露易")=0," ",IFERROR(VLOOKUP(B10265,总表!A:D,4,0),"-"))</f>
        <v>银色</v>
      </c>
      <c r="I10265" s="51" t="str">
        <f t="shared" si="643"/>
        <v>银色</v>
      </c>
    </row>
    <row r="10266" spans="1:9">
      <c r="A10266" s="6">
        <v>10265</v>
      </c>
      <c r="B10266" s="47" t="str">
        <f t="shared" si="640"/>
        <v>00002819</v>
      </c>
      <c r="C10266" s="47" t="str">
        <f>IFERROR(VLOOKUP(B10266,总表!A:B,2,0),"-")</f>
        <v>鞋类</v>
      </c>
      <c r="D10266" s="6" t="str">
        <f t="shared" si="641"/>
        <v>鞋类</v>
      </c>
      <c r="E10266" s="6" t="str">
        <f>IFERROR(VLOOKUP(B10266,总表!A:D,3,0),"-")</f>
        <v>童用休闲鞋</v>
      </c>
      <c r="F10266" s="6" t="str">
        <f t="shared" si="642"/>
        <v>童用休闲鞋</v>
      </c>
      <c r="H10266" s="6" t="str">
        <f>IF(IFERROR(VLOOKUP(B10266,总表!A:D,4,0),"露易")=0," ",IFERROR(VLOOKUP(B10266,总表!A:D,4,0),"-"))</f>
        <v>黑色</v>
      </c>
      <c r="I10266" s="6" t="str">
        <f t="shared" si="643"/>
        <v>黑色</v>
      </c>
    </row>
    <row r="10267" spans="1:9">
      <c r="A10267" s="6">
        <v>10266</v>
      </c>
      <c r="B10267" s="47" t="str">
        <f t="shared" si="640"/>
        <v>0000281A</v>
      </c>
      <c r="C10267" s="47" t="str">
        <f>IFERROR(VLOOKUP(B10267,总表!A:B,2,0),"-")</f>
        <v>鞋类</v>
      </c>
      <c r="D10267" s="6" t="str">
        <f t="shared" si="641"/>
        <v>鞋类</v>
      </c>
      <c r="E10267" s="6" t="str">
        <f>IFERROR(VLOOKUP(B10267,总表!A:D,3,0),"-")</f>
        <v>可爱休闲鞋</v>
      </c>
      <c r="F10267" s="6" t="str">
        <f t="shared" si="642"/>
        <v>可爱休闲鞋</v>
      </c>
      <c r="H10267" s="51" t="str">
        <f>IF(IFERROR(VLOOKUP(B10267,总表!A:D,4,0),"露易")=0," ",IFERROR(VLOOKUP(B10267,总表!A:D,4,0),"-"))</f>
        <v>绿色</v>
      </c>
      <c r="I10267" s="51" t="str">
        <f t="shared" si="643"/>
        <v>绿色</v>
      </c>
    </row>
    <row r="10268" spans="1:9">
      <c r="A10268" s="6">
        <v>10267</v>
      </c>
      <c r="B10268" s="47" t="str">
        <f t="shared" si="640"/>
        <v>0000281B</v>
      </c>
      <c r="C10268" s="47" t="str">
        <f>IFERROR(VLOOKUP(B10268,总表!A:B,2,0),"-")</f>
        <v>鞋类</v>
      </c>
      <c r="D10268" s="6" t="str">
        <f t="shared" si="641"/>
        <v>鞋类</v>
      </c>
      <c r="E10268" s="6" t="str">
        <f>IFERROR(VLOOKUP(B10268,总表!A:D,3,0),"-")</f>
        <v>可爱休闲鞋</v>
      </c>
      <c r="F10268" s="6" t="str">
        <f t="shared" si="642"/>
        <v>可爱休闲鞋</v>
      </c>
      <c r="H10268" s="6" t="str">
        <f>IF(IFERROR(VLOOKUP(B10268,总表!A:D,4,0),"露易")=0," ",IFERROR(VLOOKUP(B10268,总表!A:D,4,0),"-"))</f>
        <v>粉红</v>
      </c>
      <c r="I10268" s="6" t="str">
        <f t="shared" si="643"/>
        <v>粉红</v>
      </c>
    </row>
    <row r="10269" spans="1:9">
      <c r="A10269" s="6">
        <v>10268</v>
      </c>
      <c r="B10269" s="47" t="str">
        <f t="shared" si="640"/>
        <v>0000281C</v>
      </c>
      <c r="C10269" s="47" t="str">
        <f>IFERROR(VLOOKUP(B10269,总表!A:B,2,0),"-")</f>
        <v>鞋类</v>
      </c>
      <c r="D10269" s="6" t="str">
        <f t="shared" si="641"/>
        <v>鞋类</v>
      </c>
      <c r="E10269" s="6" t="str">
        <f>IFERROR(VLOOKUP(B10269,总表!A:D,3,0),"-")</f>
        <v>可爱休闲鞋</v>
      </c>
      <c r="F10269" s="6" t="str">
        <f t="shared" si="642"/>
        <v>可爱休闲鞋</v>
      </c>
      <c r="H10269" s="6" t="str">
        <f>IF(IFERROR(VLOOKUP(B10269,总表!A:D,4,0),"露易")=0," ",IFERROR(VLOOKUP(B10269,总表!A:D,4,0),"-"))</f>
        <v>黄色</v>
      </c>
      <c r="I10269" s="6" t="str">
        <f t="shared" si="643"/>
        <v>黄色</v>
      </c>
    </row>
    <row r="10270" spans="1:9">
      <c r="A10270" s="6">
        <v>10269</v>
      </c>
      <c r="B10270" s="47" t="str">
        <f t="shared" si="640"/>
        <v>0000281D</v>
      </c>
      <c r="C10270" s="47" t="str">
        <f>IFERROR(VLOOKUP(B10270,总表!A:B,2,0),"-")</f>
        <v>鞋类</v>
      </c>
      <c r="D10270" s="6" t="str">
        <f t="shared" si="641"/>
        <v>鞋类</v>
      </c>
      <c r="E10270" s="6" t="str">
        <f>IFERROR(VLOOKUP(B10270,总表!A:D,3,0),"-")</f>
        <v>可爱休闲鞋</v>
      </c>
      <c r="F10270" s="6" t="str">
        <f t="shared" si="642"/>
        <v>可爱休闲鞋</v>
      </c>
      <c r="H10270" s="6" t="str">
        <f>IF(IFERROR(VLOOKUP(B10270,总表!A:D,4,0),"露易")=0," ",IFERROR(VLOOKUP(B10270,总表!A:D,4,0),"-"))</f>
        <v>紫色</v>
      </c>
      <c r="I10270" s="6" t="str">
        <f t="shared" si="643"/>
        <v>紫色</v>
      </c>
    </row>
    <row r="10271" spans="1:9">
      <c r="A10271" s="6">
        <v>10270</v>
      </c>
      <c r="B10271" s="47" t="str">
        <f t="shared" si="640"/>
        <v>0000281E</v>
      </c>
      <c r="C10271" s="47" t="str">
        <f>IFERROR(VLOOKUP(B10271,总表!A:B,2,0),"-")</f>
        <v>鞋类</v>
      </c>
      <c r="D10271" s="6" t="str">
        <f t="shared" si="641"/>
        <v>鞋类</v>
      </c>
      <c r="E10271" s="6" t="str">
        <f>IFERROR(VLOOKUP(B10271,总表!A:D,3,0),"-")</f>
        <v>可爱休闲鞋</v>
      </c>
      <c r="F10271" s="6" t="str">
        <f t="shared" si="642"/>
        <v>可爱休闲鞋</v>
      </c>
      <c r="H10271" s="51" t="str">
        <f>IF(IFERROR(VLOOKUP(B10271,总表!A:D,4,0),"露易")=0," ",IFERROR(VLOOKUP(B10271,总表!A:D,4,0),"-"))</f>
        <v>蓝色</v>
      </c>
      <c r="I10271" s="51" t="str">
        <f t="shared" si="643"/>
        <v>蓝色</v>
      </c>
    </row>
    <row r="10272" spans="1:9">
      <c r="A10272" s="6">
        <v>10271</v>
      </c>
      <c r="B10272" s="47" t="str">
        <f t="shared" si="640"/>
        <v>0000281F</v>
      </c>
      <c r="C10272" s="47" t="str">
        <f>IFERROR(VLOOKUP(B10272,总表!A:B,2,0),"-")</f>
        <v>鞋类</v>
      </c>
      <c r="D10272" s="6" t="str">
        <f t="shared" si="641"/>
        <v>鞋类</v>
      </c>
      <c r="E10272" s="6" t="str">
        <f>IFERROR(VLOOKUP(B10272,总表!A:D,3,0),"-")</f>
        <v>水上运动鞋</v>
      </c>
      <c r="F10272" s="6" t="str">
        <f t="shared" si="642"/>
        <v>水上运动鞋</v>
      </c>
      <c r="H10272" s="6" t="str">
        <f>IF(IFERROR(VLOOKUP(B10272,总表!A:D,4,0),"露易")=0," ",IFERROR(VLOOKUP(B10272,总表!A:D,4,0),"-"))</f>
        <v>橘色</v>
      </c>
      <c r="I10272" s="6" t="str">
        <f t="shared" si="643"/>
        <v>橘色</v>
      </c>
    </row>
    <row r="10273" spans="1:9">
      <c r="A10273" s="6">
        <v>10272</v>
      </c>
      <c r="B10273" s="47" t="str">
        <f t="shared" si="640"/>
        <v>00002820</v>
      </c>
      <c r="C10273" s="47" t="str">
        <f>IFERROR(VLOOKUP(B10273,总表!A:B,2,0),"-")</f>
        <v>鞋类</v>
      </c>
      <c r="D10273" s="6" t="str">
        <f t="shared" si="641"/>
        <v>鞋类</v>
      </c>
      <c r="E10273" s="6" t="str">
        <f>IFERROR(VLOOKUP(B10273,总表!A:D,3,0),"-")</f>
        <v>水上运动鞋</v>
      </c>
      <c r="F10273" s="6" t="str">
        <f t="shared" si="642"/>
        <v>水上运动鞋</v>
      </c>
      <c r="H10273" s="51" t="str">
        <f>IF(IFERROR(VLOOKUP(B10273,总表!A:D,4,0),"露易")=0," ",IFERROR(VLOOKUP(B10273,总表!A:D,4,0),"-"))</f>
        <v>绿色</v>
      </c>
      <c r="I10273" s="51" t="str">
        <f t="shared" si="643"/>
        <v>绿色</v>
      </c>
    </row>
    <row r="10274" spans="1:9">
      <c r="A10274" s="6">
        <v>10273</v>
      </c>
      <c r="B10274" s="47" t="str">
        <f t="shared" si="640"/>
        <v>00002821</v>
      </c>
      <c r="C10274" s="47" t="str">
        <f>IFERROR(VLOOKUP(B10274,总表!A:B,2,0),"-")</f>
        <v>鞋类</v>
      </c>
      <c r="D10274" s="6" t="str">
        <f t="shared" si="641"/>
        <v>鞋类</v>
      </c>
      <c r="E10274" s="6" t="str">
        <f>IFERROR(VLOOKUP(B10274,总表!A:D,3,0),"-")</f>
        <v>水上运动鞋</v>
      </c>
      <c r="F10274" s="6" t="str">
        <f t="shared" si="642"/>
        <v>水上运动鞋</v>
      </c>
      <c r="H10274" s="6" t="str">
        <f>IF(IFERROR(VLOOKUP(B10274,总表!A:D,4,0),"露易")=0," ",IFERROR(VLOOKUP(B10274,总表!A:D,4,0),"-"))</f>
        <v>海军蓝</v>
      </c>
      <c r="I10274" s="6" t="str">
        <f t="shared" si="643"/>
        <v>海军蓝</v>
      </c>
    </row>
    <row r="10275" spans="1:9">
      <c r="A10275" s="6">
        <v>10274</v>
      </c>
      <c r="B10275" s="47" t="str">
        <f t="shared" si="640"/>
        <v>00002822</v>
      </c>
      <c r="C10275" s="47" t="str">
        <f>IFERROR(VLOOKUP(B10275,总表!A:B,2,0),"-")</f>
        <v>鞋类</v>
      </c>
      <c r="D10275" s="6" t="str">
        <f t="shared" si="641"/>
        <v>鞋类</v>
      </c>
      <c r="E10275" s="6" t="str">
        <f>IFERROR(VLOOKUP(B10275,总表!A:D,3,0),"-")</f>
        <v>水上运动鞋</v>
      </c>
      <c r="F10275" s="6" t="str">
        <f t="shared" si="642"/>
        <v>水上运动鞋</v>
      </c>
      <c r="H10275" s="6" t="str">
        <f>IF(IFERROR(VLOOKUP(B10275,总表!A:D,4,0),"露易")=0," ",IFERROR(VLOOKUP(B10275,总表!A:D,4,0),"-"))</f>
        <v>黄色</v>
      </c>
      <c r="I10275" s="6" t="str">
        <f t="shared" si="643"/>
        <v>黄色</v>
      </c>
    </row>
    <row r="10276" spans="1:9">
      <c r="A10276" s="6">
        <v>10275</v>
      </c>
      <c r="B10276" s="47" t="str">
        <f t="shared" si="640"/>
        <v>00002823</v>
      </c>
      <c r="C10276" s="47" t="str">
        <f>IFERROR(VLOOKUP(B10276,总表!A:B,2,0),"-")</f>
        <v>鞋类</v>
      </c>
      <c r="D10276" s="6" t="str">
        <f t="shared" si="641"/>
        <v>鞋类</v>
      </c>
      <c r="E10276" s="6" t="str">
        <f>IFERROR(VLOOKUP(B10276,总表!A:D,3,0),"-")</f>
        <v>水上运动鞋</v>
      </c>
      <c r="F10276" s="6" t="str">
        <f t="shared" si="642"/>
        <v>水上运动鞋</v>
      </c>
      <c r="H10276" s="51" t="str">
        <f>IF(IFERROR(VLOOKUP(B10276,总表!A:D,4,0),"露易")=0," ",IFERROR(VLOOKUP(B10276,总表!A:D,4,0),"-"))</f>
        <v>红色</v>
      </c>
      <c r="I10276" s="51" t="str">
        <f t="shared" si="643"/>
        <v>红色</v>
      </c>
    </row>
    <row r="10277" spans="1:9">
      <c r="A10277" s="6">
        <v>10276</v>
      </c>
      <c r="B10277" s="47" t="str">
        <f t="shared" si="640"/>
        <v>00002824</v>
      </c>
      <c r="C10277" s="47" t="str">
        <f>IFERROR(VLOOKUP(B10277,总表!A:B,2,0),"-")</f>
        <v>鞋类</v>
      </c>
      <c r="D10277" s="6" t="str">
        <f t="shared" si="641"/>
        <v>鞋类</v>
      </c>
      <c r="E10277" s="6" t="str">
        <f>IFERROR(VLOOKUP(B10277,总表!A:D,3,0),"-")</f>
        <v>水上运动鞋</v>
      </c>
      <c r="F10277" s="6" t="str">
        <f t="shared" si="642"/>
        <v>水上运动鞋</v>
      </c>
      <c r="H10277" s="6" t="str">
        <f>IF(IFERROR(VLOOKUP(B10277,总表!A:D,4,0),"露易")=0," ",IFERROR(VLOOKUP(B10277,总表!A:D,4,0),"-"))</f>
        <v>黑色</v>
      </c>
      <c r="I10277" s="6" t="str">
        <f t="shared" si="643"/>
        <v>黑色</v>
      </c>
    </row>
    <row r="10278" spans="1:9">
      <c r="A10278" s="6">
        <v>10277</v>
      </c>
      <c r="B10278" s="47" t="str">
        <f t="shared" si="640"/>
        <v>00002825</v>
      </c>
      <c r="C10278" s="47" t="str">
        <f>IFERROR(VLOOKUP(B10278,总表!A:B,2,0),"-")</f>
        <v>-</v>
      </c>
      <c r="D10278" s="6" t="str">
        <f t="shared" si="641"/>
        <v>-</v>
      </c>
      <c r="E10278" s="6" t="str">
        <f>IFERROR(VLOOKUP(B10278,总表!A:D,3,0),"-")</f>
        <v>-</v>
      </c>
      <c r="F10278" s="6" t="str">
        <f t="shared" si="642"/>
        <v>-</v>
      </c>
      <c r="H10278" s="6" t="str">
        <f>IF(IFERROR(VLOOKUP(B10278,总表!A:D,4,0),"露易")=0," ",IFERROR(VLOOKUP(B10278,总表!A:D,4,0),"-"))</f>
        <v>-</v>
      </c>
      <c r="I10278" s="6" t="str">
        <f t="shared" si="643"/>
        <v>-</v>
      </c>
    </row>
    <row r="10279" spans="1:9">
      <c r="A10279" s="6">
        <v>10278</v>
      </c>
      <c r="B10279" s="47" t="str">
        <f t="shared" si="640"/>
        <v>00002826</v>
      </c>
      <c r="C10279" s="47" t="str">
        <f>IFERROR(VLOOKUP(B10279,总表!A:B,2,0),"-")</f>
        <v>-</v>
      </c>
      <c r="D10279" s="6" t="str">
        <f t="shared" si="641"/>
        <v>-</v>
      </c>
      <c r="E10279" s="6" t="str">
        <f>IFERROR(VLOOKUP(B10279,总表!A:D,3,0),"-")</f>
        <v>-</v>
      </c>
      <c r="F10279" s="6" t="str">
        <f t="shared" si="642"/>
        <v>-</v>
      </c>
      <c r="H10279" s="6" t="str">
        <f>IF(IFERROR(VLOOKUP(B10279,总表!A:D,4,0),"露易")=0," ",IFERROR(VLOOKUP(B10279,总表!A:D,4,0),"-"))</f>
        <v>-</v>
      </c>
      <c r="I10279" s="6" t="str">
        <f t="shared" si="643"/>
        <v>-</v>
      </c>
    </row>
    <row r="10280" spans="1:9">
      <c r="A10280" s="6">
        <v>10279</v>
      </c>
      <c r="B10280" s="47" t="str">
        <f t="shared" si="640"/>
        <v>00002827</v>
      </c>
      <c r="C10280" s="47" t="str">
        <f>IFERROR(VLOOKUP(B10280,总表!A:B,2,0),"-")</f>
        <v>-</v>
      </c>
      <c r="D10280" s="6" t="str">
        <f t="shared" si="641"/>
        <v>-</v>
      </c>
      <c r="E10280" s="6" t="str">
        <f>IFERROR(VLOOKUP(B10280,总表!A:D,3,0),"-")</f>
        <v>-</v>
      </c>
      <c r="F10280" s="6" t="str">
        <f t="shared" si="642"/>
        <v>-</v>
      </c>
      <c r="H10280" s="6" t="str">
        <f>IF(IFERROR(VLOOKUP(B10280,总表!A:D,4,0),"露易")=0," ",IFERROR(VLOOKUP(B10280,总表!A:D,4,0),"-"))</f>
        <v>-</v>
      </c>
      <c r="I10280" s="6" t="str">
        <f t="shared" si="643"/>
        <v>-</v>
      </c>
    </row>
    <row r="10281" spans="1:9">
      <c r="A10281" s="6">
        <v>10280</v>
      </c>
      <c r="B10281" s="47" t="str">
        <f t="shared" si="640"/>
        <v>00002828</v>
      </c>
      <c r="C10281" s="47" t="str">
        <f>IFERROR(VLOOKUP(B10281,总表!A:B,2,0),"-")</f>
        <v>-</v>
      </c>
      <c r="D10281" s="6" t="str">
        <f t="shared" si="641"/>
        <v>-</v>
      </c>
      <c r="E10281" s="6" t="str">
        <f>IFERROR(VLOOKUP(B10281,总表!A:D,3,0),"-")</f>
        <v>-</v>
      </c>
      <c r="F10281" s="6" t="str">
        <f t="shared" si="642"/>
        <v>-</v>
      </c>
      <c r="H10281" s="6" t="str">
        <f>IF(IFERROR(VLOOKUP(B10281,总表!A:D,4,0),"露易")=0," ",IFERROR(VLOOKUP(B10281,总表!A:D,4,0),"-"))</f>
        <v>-</v>
      </c>
      <c r="I10281" s="6" t="str">
        <f t="shared" si="643"/>
        <v>-</v>
      </c>
    </row>
    <row r="10282" spans="1:9">
      <c r="A10282" s="6">
        <v>10281</v>
      </c>
      <c r="B10282" s="47" t="str">
        <f t="shared" si="640"/>
        <v>00002829</v>
      </c>
      <c r="C10282" s="47" t="str">
        <f>IFERROR(VLOOKUP(B10282,总表!A:B,2,0),"-")</f>
        <v>-</v>
      </c>
      <c r="D10282" s="6" t="str">
        <f t="shared" si="641"/>
        <v>-</v>
      </c>
      <c r="E10282" s="6" t="str">
        <f>IFERROR(VLOOKUP(B10282,总表!A:D,3,0),"-")</f>
        <v>-</v>
      </c>
      <c r="F10282" s="6" t="str">
        <f t="shared" si="642"/>
        <v>-</v>
      </c>
      <c r="H10282" s="6" t="str">
        <f>IF(IFERROR(VLOOKUP(B10282,总表!A:D,4,0),"露易")=0," ",IFERROR(VLOOKUP(B10282,总表!A:D,4,0),"-"))</f>
        <v>-</v>
      </c>
      <c r="I10282" s="6" t="str">
        <f t="shared" si="643"/>
        <v>-</v>
      </c>
    </row>
    <row r="10283" spans="1:9">
      <c r="A10283" s="6">
        <v>10282</v>
      </c>
      <c r="B10283" s="47" t="str">
        <f t="shared" si="640"/>
        <v>0000282A</v>
      </c>
      <c r="C10283" s="47" t="str">
        <f>IFERROR(VLOOKUP(B10283,总表!A:B,2,0),"-")</f>
        <v>-</v>
      </c>
      <c r="D10283" s="6" t="str">
        <f t="shared" si="641"/>
        <v>-</v>
      </c>
      <c r="E10283" s="6" t="str">
        <f>IFERROR(VLOOKUP(B10283,总表!A:D,3,0),"-")</f>
        <v>-</v>
      </c>
      <c r="F10283" s="6" t="str">
        <f t="shared" si="642"/>
        <v>-</v>
      </c>
      <c r="H10283" s="6" t="str">
        <f>IF(IFERROR(VLOOKUP(B10283,总表!A:D,4,0),"露易")=0," ",IFERROR(VLOOKUP(B10283,总表!A:D,4,0),"-"))</f>
        <v>-</v>
      </c>
      <c r="I10283" s="6" t="str">
        <f t="shared" si="643"/>
        <v>-</v>
      </c>
    </row>
    <row r="10284" spans="1:9">
      <c r="A10284" s="6">
        <v>10283</v>
      </c>
      <c r="B10284" s="47" t="str">
        <f t="shared" si="640"/>
        <v>0000282B</v>
      </c>
      <c r="C10284" s="47" t="str">
        <f>IFERROR(VLOOKUP(B10284,总表!A:B,2,0),"-")</f>
        <v>-</v>
      </c>
      <c r="D10284" s="6" t="str">
        <f t="shared" si="641"/>
        <v>-</v>
      </c>
      <c r="E10284" s="6" t="str">
        <f>IFERROR(VLOOKUP(B10284,总表!A:D,3,0),"-")</f>
        <v>-</v>
      </c>
      <c r="F10284" s="6" t="str">
        <f t="shared" si="642"/>
        <v>-</v>
      </c>
      <c r="H10284" s="6" t="str">
        <f>IF(IFERROR(VLOOKUP(B10284,总表!A:D,4,0),"露易")=0," ",IFERROR(VLOOKUP(B10284,总表!A:D,4,0),"-"))</f>
        <v>-</v>
      </c>
      <c r="I10284" s="6" t="str">
        <f t="shared" si="643"/>
        <v>-</v>
      </c>
    </row>
    <row r="10285" spans="1:9">
      <c r="A10285" s="6">
        <v>10284</v>
      </c>
      <c r="B10285" s="47" t="str">
        <f t="shared" si="640"/>
        <v>0000282C</v>
      </c>
      <c r="C10285" s="47" t="str">
        <f>IFERROR(VLOOKUP(B10285,总表!A:B,2,0),"-")</f>
        <v>-</v>
      </c>
      <c r="D10285" s="6" t="str">
        <f t="shared" si="641"/>
        <v>-</v>
      </c>
      <c r="E10285" s="6" t="str">
        <f>IFERROR(VLOOKUP(B10285,总表!A:D,3,0),"-")</f>
        <v>-</v>
      </c>
      <c r="F10285" s="6" t="str">
        <f t="shared" si="642"/>
        <v>-</v>
      </c>
      <c r="H10285" s="6" t="str">
        <f>IF(IFERROR(VLOOKUP(B10285,总表!A:D,4,0),"露易")=0," ",IFERROR(VLOOKUP(B10285,总表!A:D,4,0),"-"))</f>
        <v>-</v>
      </c>
      <c r="I10285" s="6" t="str">
        <f t="shared" si="643"/>
        <v>-</v>
      </c>
    </row>
    <row r="10286" spans="1:9">
      <c r="A10286" s="6">
        <v>10285</v>
      </c>
      <c r="B10286" s="47" t="str">
        <f t="shared" si="640"/>
        <v>0000282D</v>
      </c>
      <c r="C10286" s="47" t="str">
        <f>IFERROR(VLOOKUP(B10286,总表!A:B,2,0),"-")</f>
        <v>-</v>
      </c>
      <c r="D10286" s="6" t="str">
        <f t="shared" si="641"/>
        <v>-</v>
      </c>
      <c r="E10286" s="6" t="str">
        <f>IFERROR(VLOOKUP(B10286,总表!A:D,3,0),"-")</f>
        <v>-</v>
      </c>
      <c r="F10286" s="6" t="str">
        <f t="shared" si="642"/>
        <v>-</v>
      </c>
      <c r="H10286" s="6" t="str">
        <f>IF(IFERROR(VLOOKUP(B10286,总表!A:D,4,0),"露易")=0," ",IFERROR(VLOOKUP(B10286,总表!A:D,4,0),"-"))</f>
        <v>-</v>
      </c>
      <c r="I10286" s="6" t="str">
        <f t="shared" si="643"/>
        <v>-</v>
      </c>
    </row>
    <row r="10287" spans="1:9">
      <c r="A10287" s="6">
        <v>10286</v>
      </c>
      <c r="B10287" s="47" t="str">
        <f t="shared" si="640"/>
        <v>0000282E</v>
      </c>
      <c r="C10287" s="47" t="str">
        <f>IFERROR(VLOOKUP(B10287,总表!A:B,2,0),"-")</f>
        <v>-</v>
      </c>
      <c r="D10287" s="6" t="str">
        <f t="shared" si="641"/>
        <v>-</v>
      </c>
      <c r="E10287" s="6" t="str">
        <f>IFERROR(VLOOKUP(B10287,总表!A:D,3,0),"-")</f>
        <v>-</v>
      </c>
      <c r="F10287" s="6" t="str">
        <f t="shared" si="642"/>
        <v>-</v>
      </c>
      <c r="H10287" s="6" t="str">
        <f>IF(IFERROR(VLOOKUP(B10287,总表!A:D,4,0),"露易")=0," ",IFERROR(VLOOKUP(B10287,总表!A:D,4,0),"-"))</f>
        <v>-</v>
      </c>
      <c r="I10287" s="6" t="str">
        <f t="shared" si="643"/>
        <v>-</v>
      </c>
    </row>
    <row r="10288" spans="1:9">
      <c r="A10288" s="6">
        <v>10287</v>
      </c>
      <c r="B10288" s="47" t="str">
        <f t="shared" si="640"/>
        <v>0000282F</v>
      </c>
      <c r="C10288" s="47" t="str">
        <f>IFERROR(VLOOKUP(B10288,总表!A:B,2,0),"-")</f>
        <v>-</v>
      </c>
      <c r="D10288" s="6" t="str">
        <f t="shared" si="641"/>
        <v>-</v>
      </c>
      <c r="E10288" s="6" t="str">
        <f>IFERROR(VLOOKUP(B10288,总表!A:D,3,0),"-")</f>
        <v>-</v>
      </c>
      <c r="F10288" s="6" t="str">
        <f t="shared" si="642"/>
        <v>-</v>
      </c>
      <c r="H10288" s="6" t="str">
        <f>IF(IFERROR(VLOOKUP(B10288,总表!A:D,4,0),"露易")=0," ",IFERROR(VLOOKUP(B10288,总表!A:D,4,0),"-"))</f>
        <v>-</v>
      </c>
      <c r="I10288" s="6" t="str">
        <f t="shared" si="643"/>
        <v>-</v>
      </c>
    </row>
    <row r="10289" spans="1:9">
      <c r="A10289" s="6">
        <v>10288</v>
      </c>
      <c r="B10289" s="47" t="str">
        <f t="shared" si="640"/>
        <v>00002830</v>
      </c>
      <c r="C10289" s="47" t="str">
        <f>IFERROR(VLOOKUP(B10289,总表!A:B,2,0),"-")</f>
        <v>-</v>
      </c>
      <c r="D10289" s="6" t="str">
        <f t="shared" si="641"/>
        <v>-</v>
      </c>
      <c r="E10289" s="6" t="str">
        <f>IFERROR(VLOOKUP(B10289,总表!A:D,3,0),"-")</f>
        <v>-</v>
      </c>
      <c r="F10289" s="6" t="str">
        <f t="shared" si="642"/>
        <v>-</v>
      </c>
      <c r="H10289" s="6" t="str">
        <f>IF(IFERROR(VLOOKUP(B10289,总表!A:D,4,0),"露易")=0," ",IFERROR(VLOOKUP(B10289,总表!A:D,4,0),"-"))</f>
        <v>-</v>
      </c>
      <c r="I10289" s="6" t="str">
        <f t="shared" si="643"/>
        <v>-</v>
      </c>
    </row>
    <row r="10290" spans="1:9">
      <c r="A10290" s="6">
        <v>10289</v>
      </c>
      <c r="B10290" s="47" t="str">
        <f t="shared" si="640"/>
        <v>00002831</v>
      </c>
      <c r="C10290" s="47" t="str">
        <f>IFERROR(VLOOKUP(B10290,总表!A:B,2,0),"-")</f>
        <v>-</v>
      </c>
      <c r="D10290" s="6" t="str">
        <f t="shared" si="641"/>
        <v>-</v>
      </c>
      <c r="E10290" s="6" t="str">
        <f>IFERROR(VLOOKUP(B10290,总表!A:D,3,0),"-")</f>
        <v>-</v>
      </c>
      <c r="F10290" s="6" t="str">
        <f t="shared" si="642"/>
        <v>-</v>
      </c>
      <c r="H10290" s="6" t="str">
        <f>IF(IFERROR(VLOOKUP(B10290,总表!A:D,4,0),"露易")=0," ",IFERROR(VLOOKUP(B10290,总表!A:D,4,0),"-"))</f>
        <v>-</v>
      </c>
      <c r="I10290" s="6" t="str">
        <f t="shared" si="643"/>
        <v>-</v>
      </c>
    </row>
    <row r="10291" spans="1:9">
      <c r="A10291" s="6">
        <v>10290</v>
      </c>
      <c r="B10291" s="47" t="str">
        <f t="shared" si="640"/>
        <v>00002832</v>
      </c>
      <c r="C10291" s="47" t="str">
        <f>IFERROR(VLOOKUP(B10291,总表!A:B,2,0),"-")</f>
        <v>-</v>
      </c>
      <c r="D10291" s="6" t="str">
        <f t="shared" si="641"/>
        <v>-</v>
      </c>
      <c r="E10291" s="6" t="str">
        <f>IFERROR(VLOOKUP(B10291,总表!A:D,3,0),"-")</f>
        <v>-</v>
      </c>
      <c r="F10291" s="6" t="str">
        <f t="shared" si="642"/>
        <v>-</v>
      </c>
      <c r="H10291" s="6" t="str">
        <f>IF(IFERROR(VLOOKUP(B10291,总表!A:D,4,0),"露易")=0," ",IFERROR(VLOOKUP(B10291,总表!A:D,4,0),"-"))</f>
        <v>-</v>
      </c>
      <c r="I10291" s="6" t="str">
        <f t="shared" si="643"/>
        <v>-</v>
      </c>
    </row>
    <row r="10292" spans="1:9">
      <c r="A10292" s="6">
        <v>10291</v>
      </c>
      <c r="B10292" s="47" t="str">
        <f t="shared" si="640"/>
        <v>00002833</v>
      </c>
      <c r="C10292" s="47" t="str">
        <f>IFERROR(VLOOKUP(B10292,总表!A:B,2,0),"-")</f>
        <v>-</v>
      </c>
      <c r="D10292" s="6" t="str">
        <f t="shared" si="641"/>
        <v>-</v>
      </c>
      <c r="E10292" s="6" t="str">
        <f>IFERROR(VLOOKUP(B10292,总表!A:D,3,0),"-")</f>
        <v>-</v>
      </c>
      <c r="F10292" s="6" t="str">
        <f t="shared" si="642"/>
        <v>-</v>
      </c>
      <c r="H10292" s="6" t="str">
        <f>IF(IFERROR(VLOOKUP(B10292,总表!A:D,4,0),"露易")=0," ",IFERROR(VLOOKUP(B10292,总表!A:D,4,0),"-"))</f>
        <v>-</v>
      </c>
      <c r="I10292" s="6" t="str">
        <f t="shared" si="643"/>
        <v>-</v>
      </c>
    </row>
    <row r="10293" spans="1:9">
      <c r="A10293" s="6">
        <v>10292</v>
      </c>
      <c r="B10293" s="47" t="str">
        <f t="shared" si="640"/>
        <v>00002834</v>
      </c>
      <c r="C10293" s="47" t="str">
        <f>IFERROR(VLOOKUP(B10293,总表!A:B,2,0),"-")</f>
        <v>-</v>
      </c>
      <c r="D10293" s="6" t="str">
        <f t="shared" si="641"/>
        <v>-</v>
      </c>
      <c r="E10293" s="6" t="str">
        <f>IFERROR(VLOOKUP(B10293,总表!A:D,3,0),"-")</f>
        <v>-</v>
      </c>
      <c r="F10293" s="6" t="str">
        <f t="shared" si="642"/>
        <v>-</v>
      </c>
      <c r="H10293" s="6" t="str">
        <f>IF(IFERROR(VLOOKUP(B10293,总表!A:D,4,0),"露易")=0," ",IFERROR(VLOOKUP(B10293,总表!A:D,4,0),"-"))</f>
        <v>-</v>
      </c>
      <c r="I10293" s="6" t="str">
        <f t="shared" si="643"/>
        <v>-</v>
      </c>
    </row>
    <row r="10294" spans="1:9">
      <c r="A10294" s="6">
        <v>10293</v>
      </c>
      <c r="B10294" s="47" t="str">
        <f t="shared" si="640"/>
        <v>00002835</v>
      </c>
      <c r="C10294" s="47" t="str">
        <f>IFERROR(VLOOKUP(B10294,总表!A:B,2,0),"-")</f>
        <v>-</v>
      </c>
      <c r="D10294" s="6" t="str">
        <f t="shared" si="641"/>
        <v>-</v>
      </c>
      <c r="E10294" s="6" t="str">
        <f>IFERROR(VLOOKUP(B10294,总表!A:D,3,0),"-")</f>
        <v>-</v>
      </c>
      <c r="F10294" s="6" t="str">
        <f t="shared" si="642"/>
        <v>-</v>
      </c>
      <c r="H10294" s="6" t="str">
        <f>IF(IFERROR(VLOOKUP(B10294,总表!A:D,4,0),"露易")=0," ",IFERROR(VLOOKUP(B10294,总表!A:D,4,0),"-"))</f>
        <v>-</v>
      </c>
      <c r="I10294" s="6" t="str">
        <f t="shared" si="643"/>
        <v>-</v>
      </c>
    </row>
    <row r="10295" spans="1:9">
      <c r="A10295" s="6">
        <v>10294</v>
      </c>
      <c r="B10295" s="47" t="str">
        <f t="shared" si="640"/>
        <v>00002836</v>
      </c>
      <c r="C10295" s="47" t="str">
        <f>IFERROR(VLOOKUP(B10295,总表!A:B,2,0),"-")</f>
        <v>-</v>
      </c>
      <c r="D10295" s="6" t="str">
        <f t="shared" si="641"/>
        <v>-</v>
      </c>
      <c r="E10295" s="6" t="str">
        <f>IFERROR(VLOOKUP(B10295,总表!A:D,3,0),"-")</f>
        <v>-</v>
      </c>
      <c r="F10295" s="6" t="str">
        <f t="shared" si="642"/>
        <v>-</v>
      </c>
      <c r="H10295" s="6" t="str">
        <f>IF(IFERROR(VLOOKUP(B10295,总表!A:D,4,0),"露易")=0," ",IFERROR(VLOOKUP(B10295,总表!A:D,4,0),"-"))</f>
        <v>-</v>
      </c>
      <c r="I10295" s="6" t="str">
        <f t="shared" si="643"/>
        <v>-</v>
      </c>
    </row>
    <row r="10296" spans="1:9">
      <c r="A10296" s="6">
        <v>10295</v>
      </c>
      <c r="B10296" s="47" t="str">
        <f t="shared" si="640"/>
        <v>00002837</v>
      </c>
      <c r="C10296" s="47" t="str">
        <f>IFERROR(VLOOKUP(B10296,总表!A:B,2,0),"-")</f>
        <v>-</v>
      </c>
      <c r="D10296" s="6" t="str">
        <f t="shared" si="641"/>
        <v>-</v>
      </c>
      <c r="E10296" s="6" t="str">
        <f>IFERROR(VLOOKUP(B10296,总表!A:D,3,0),"-")</f>
        <v>-</v>
      </c>
      <c r="F10296" s="6" t="str">
        <f t="shared" si="642"/>
        <v>-</v>
      </c>
      <c r="H10296" s="6" t="str">
        <f>IF(IFERROR(VLOOKUP(B10296,总表!A:D,4,0),"露易")=0," ",IFERROR(VLOOKUP(B10296,总表!A:D,4,0),"-"))</f>
        <v>-</v>
      </c>
      <c r="I10296" s="6" t="str">
        <f t="shared" si="643"/>
        <v>-</v>
      </c>
    </row>
    <row r="10297" spans="1:9">
      <c r="A10297" s="6">
        <v>10296</v>
      </c>
      <c r="B10297" s="47" t="str">
        <f t="shared" si="640"/>
        <v>00002838</v>
      </c>
      <c r="C10297" s="47" t="str">
        <f>IFERROR(VLOOKUP(B10297,总表!A:B,2,0),"-")</f>
        <v>-</v>
      </c>
      <c r="D10297" s="6" t="str">
        <f t="shared" si="641"/>
        <v>-</v>
      </c>
      <c r="E10297" s="6" t="str">
        <f>IFERROR(VLOOKUP(B10297,总表!A:D,3,0),"-")</f>
        <v>-</v>
      </c>
      <c r="F10297" s="6" t="str">
        <f t="shared" si="642"/>
        <v>-</v>
      </c>
      <c r="H10297" s="6" t="str">
        <f>IF(IFERROR(VLOOKUP(B10297,总表!A:D,4,0),"露易")=0," ",IFERROR(VLOOKUP(B10297,总表!A:D,4,0),"-"))</f>
        <v>-</v>
      </c>
      <c r="I10297" s="6" t="str">
        <f t="shared" si="643"/>
        <v>-</v>
      </c>
    </row>
    <row r="10298" spans="1:9">
      <c r="A10298" s="6">
        <v>10297</v>
      </c>
      <c r="B10298" s="47" t="str">
        <f t="shared" si="640"/>
        <v>00002839</v>
      </c>
      <c r="C10298" s="47" t="str">
        <f>IFERROR(VLOOKUP(B10298,总表!A:B,2,0),"-")</f>
        <v>-</v>
      </c>
      <c r="D10298" s="6" t="str">
        <f t="shared" si="641"/>
        <v>-</v>
      </c>
      <c r="E10298" s="6" t="str">
        <f>IFERROR(VLOOKUP(B10298,总表!A:D,3,0),"-")</f>
        <v>-</v>
      </c>
      <c r="F10298" s="6" t="str">
        <f t="shared" si="642"/>
        <v>-</v>
      </c>
      <c r="H10298" s="6" t="str">
        <f>IF(IFERROR(VLOOKUP(B10298,总表!A:D,4,0),"露易")=0," ",IFERROR(VLOOKUP(B10298,总表!A:D,4,0),"-"))</f>
        <v>-</v>
      </c>
      <c r="I10298" s="6" t="str">
        <f t="shared" si="643"/>
        <v>-</v>
      </c>
    </row>
    <row r="10299" spans="1:9">
      <c r="A10299" s="6">
        <v>10298</v>
      </c>
      <c r="B10299" s="47" t="str">
        <f t="shared" si="640"/>
        <v>0000283A</v>
      </c>
      <c r="C10299" s="47" t="str">
        <f>IFERROR(VLOOKUP(B10299,总表!A:B,2,0),"-")</f>
        <v>-</v>
      </c>
      <c r="D10299" s="6" t="str">
        <f t="shared" si="641"/>
        <v>-</v>
      </c>
      <c r="E10299" s="6" t="str">
        <f>IFERROR(VLOOKUP(B10299,总表!A:D,3,0),"-")</f>
        <v>-</v>
      </c>
      <c r="F10299" s="6" t="str">
        <f t="shared" si="642"/>
        <v>-</v>
      </c>
      <c r="H10299" s="6" t="str">
        <f>IF(IFERROR(VLOOKUP(B10299,总表!A:D,4,0),"露易")=0," ",IFERROR(VLOOKUP(B10299,总表!A:D,4,0),"-"))</f>
        <v>-</v>
      </c>
      <c r="I10299" s="6" t="str">
        <f t="shared" si="643"/>
        <v>-</v>
      </c>
    </row>
    <row r="10300" spans="1:9">
      <c r="A10300" s="6">
        <v>10299</v>
      </c>
      <c r="B10300" s="47" t="str">
        <f t="shared" si="640"/>
        <v>0000283B</v>
      </c>
      <c r="C10300" s="47" t="str">
        <f>IFERROR(VLOOKUP(B10300,总表!A:B,2,0),"-")</f>
        <v>-</v>
      </c>
      <c r="D10300" s="6" t="str">
        <f t="shared" si="641"/>
        <v>-</v>
      </c>
      <c r="E10300" s="6" t="str">
        <f>IFERROR(VLOOKUP(B10300,总表!A:D,3,0),"-")</f>
        <v>-</v>
      </c>
      <c r="F10300" s="6" t="str">
        <f t="shared" si="642"/>
        <v>-</v>
      </c>
      <c r="H10300" s="6" t="str">
        <f>IF(IFERROR(VLOOKUP(B10300,总表!A:D,4,0),"露易")=0," ",IFERROR(VLOOKUP(B10300,总表!A:D,4,0),"-"))</f>
        <v>-</v>
      </c>
      <c r="I10300" s="6" t="str">
        <f t="shared" si="643"/>
        <v>-</v>
      </c>
    </row>
    <row r="10301" spans="1:9">
      <c r="A10301" s="6">
        <v>10300</v>
      </c>
      <c r="B10301" s="47" t="str">
        <f t="shared" si="640"/>
        <v>0000283C</v>
      </c>
      <c r="C10301" s="47" t="str">
        <f>IFERROR(VLOOKUP(B10301,总表!A:B,2,0),"-")</f>
        <v>-</v>
      </c>
      <c r="D10301" s="6" t="str">
        <f t="shared" si="641"/>
        <v>-</v>
      </c>
      <c r="E10301" s="6" t="str">
        <f>IFERROR(VLOOKUP(B10301,总表!A:D,3,0),"-")</f>
        <v>-</v>
      </c>
      <c r="F10301" s="6" t="str">
        <f t="shared" si="642"/>
        <v>-</v>
      </c>
      <c r="H10301" s="6" t="str">
        <f>IF(IFERROR(VLOOKUP(B10301,总表!A:D,4,0),"露易")=0," ",IFERROR(VLOOKUP(B10301,总表!A:D,4,0),"-"))</f>
        <v>-</v>
      </c>
      <c r="I10301" s="6" t="str">
        <f t="shared" si="643"/>
        <v>-</v>
      </c>
    </row>
    <row r="10302" spans="1:9">
      <c r="A10302" s="6">
        <v>10301</v>
      </c>
      <c r="B10302" s="47" t="str">
        <f t="shared" si="640"/>
        <v>0000283D</v>
      </c>
      <c r="C10302" s="47" t="str">
        <f>IFERROR(VLOOKUP(B10302,总表!A:B,2,0),"-")</f>
        <v>-</v>
      </c>
      <c r="D10302" s="6" t="str">
        <f t="shared" si="641"/>
        <v>-</v>
      </c>
      <c r="E10302" s="6" t="str">
        <f>IFERROR(VLOOKUP(B10302,总表!A:D,3,0),"-")</f>
        <v>-</v>
      </c>
      <c r="F10302" s="6" t="str">
        <f t="shared" si="642"/>
        <v>-</v>
      </c>
      <c r="H10302" s="6" t="str">
        <f>IF(IFERROR(VLOOKUP(B10302,总表!A:D,4,0),"露易")=0," ",IFERROR(VLOOKUP(B10302,总表!A:D,4,0),"-"))</f>
        <v>-</v>
      </c>
      <c r="I10302" s="6" t="str">
        <f t="shared" si="643"/>
        <v>-</v>
      </c>
    </row>
    <row r="10303" spans="1:9">
      <c r="A10303" s="6">
        <v>10302</v>
      </c>
      <c r="B10303" s="47" t="str">
        <f t="shared" si="640"/>
        <v>0000283E</v>
      </c>
      <c r="C10303" s="47" t="str">
        <f>IFERROR(VLOOKUP(B10303,总表!A:B,2,0),"-")</f>
        <v>-</v>
      </c>
      <c r="D10303" s="6" t="str">
        <f t="shared" si="641"/>
        <v>-</v>
      </c>
      <c r="E10303" s="6" t="str">
        <f>IFERROR(VLOOKUP(B10303,总表!A:D,3,0),"-")</f>
        <v>-</v>
      </c>
      <c r="F10303" s="6" t="str">
        <f t="shared" si="642"/>
        <v>-</v>
      </c>
      <c r="H10303" s="6" t="str">
        <f>IF(IFERROR(VLOOKUP(B10303,总表!A:D,4,0),"露易")=0," ",IFERROR(VLOOKUP(B10303,总表!A:D,4,0),"-"))</f>
        <v>-</v>
      </c>
      <c r="I10303" s="6" t="str">
        <f t="shared" si="643"/>
        <v>-</v>
      </c>
    </row>
    <row r="10304" spans="1:9">
      <c r="A10304" s="6">
        <v>10303</v>
      </c>
      <c r="B10304" s="47" t="str">
        <f t="shared" si="640"/>
        <v>0000283F</v>
      </c>
      <c r="C10304" s="47" t="str">
        <f>IFERROR(VLOOKUP(B10304,总表!A:B,2,0),"-")</f>
        <v>-</v>
      </c>
      <c r="D10304" s="6" t="str">
        <f t="shared" si="641"/>
        <v>-</v>
      </c>
      <c r="E10304" s="6" t="str">
        <f>IFERROR(VLOOKUP(B10304,总表!A:D,3,0),"-")</f>
        <v>-</v>
      </c>
      <c r="F10304" s="6" t="str">
        <f t="shared" si="642"/>
        <v>-</v>
      </c>
      <c r="H10304" s="6" t="str">
        <f>IF(IFERROR(VLOOKUP(B10304,总表!A:D,4,0),"露易")=0," ",IFERROR(VLOOKUP(B10304,总表!A:D,4,0),"-"))</f>
        <v>-</v>
      </c>
      <c r="I10304" s="6" t="str">
        <f t="shared" si="643"/>
        <v>-</v>
      </c>
    </row>
    <row r="10305" spans="1:9">
      <c r="A10305" s="6">
        <v>10304</v>
      </c>
      <c r="B10305" s="47" t="str">
        <f t="shared" si="640"/>
        <v>00002840</v>
      </c>
      <c r="C10305" s="47" t="str">
        <f>IFERROR(VLOOKUP(B10305,总表!A:B,2,0),"-")</f>
        <v>-</v>
      </c>
      <c r="D10305" s="6" t="str">
        <f t="shared" si="641"/>
        <v>-</v>
      </c>
      <c r="E10305" s="6" t="str">
        <f>IFERROR(VLOOKUP(B10305,总表!A:D,3,0),"-")</f>
        <v>-</v>
      </c>
      <c r="F10305" s="6" t="str">
        <f t="shared" si="642"/>
        <v>-</v>
      </c>
      <c r="H10305" s="6" t="str">
        <f>IF(IFERROR(VLOOKUP(B10305,总表!A:D,4,0),"露易")=0," ",IFERROR(VLOOKUP(B10305,总表!A:D,4,0),"-"))</f>
        <v>-</v>
      </c>
      <c r="I10305" s="6" t="str">
        <f t="shared" si="643"/>
        <v>-</v>
      </c>
    </row>
    <row r="10306" spans="1:9">
      <c r="A10306" s="6">
        <v>10305</v>
      </c>
      <c r="B10306" s="47" t="str">
        <f t="shared" ref="B10306:B10369" si="644">DEC2HEX(ROW(A10305),8)</f>
        <v>00002841</v>
      </c>
      <c r="C10306" s="47" t="str">
        <f>IFERROR(VLOOKUP(B10306,总表!A:B,2,0),"-")</f>
        <v>-</v>
      </c>
      <c r="D10306" s="6" t="str">
        <f t="shared" ref="D10306:D10369" si="645">C10306</f>
        <v>-</v>
      </c>
      <c r="E10306" s="6" t="str">
        <f>IFERROR(VLOOKUP(B10306,总表!A:D,3,0),"-")</f>
        <v>-</v>
      </c>
      <c r="F10306" s="6" t="str">
        <f t="shared" ref="F10306:F10369" si="646">E10306</f>
        <v>-</v>
      </c>
      <c r="H10306" s="6" t="str">
        <f>IF(IFERROR(VLOOKUP(B10306,总表!A:D,4,0),"露易")=0," ",IFERROR(VLOOKUP(B10306,总表!A:D,4,0),"-"))</f>
        <v>-</v>
      </c>
      <c r="I10306" s="6" t="str">
        <f t="shared" ref="I10306:I10369" si="647">H10306</f>
        <v>-</v>
      </c>
    </row>
    <row r="10307" spans="1:9">
      <c r="A10307" s="6">
        <v>10306</v>
      </c>
      <c r="B10307" s="47" t="str">
        <f t="shared" si="644"/>
        <v>00002842</v>
      </c>
      <c r="C10307" s="47" t="str">
        <f>IFERROR(VLOOKUP(B10307,总表!A:B,2,0),"-")</f>
        <v>-</v>
      </c>
      <c r="D10307" s="6" t="str">
        <f t="shared" si="645"/>
        <v>-</v>
      </c>
      <c r="E10307" s="6" t="str">
        <f>IFERROR(VLOOKUP(B10307,总表!A:D,3,0),"-")</f>
        <v>-</v>
      </c>
      <c r="F10307" s="6" t="str">
        <f t="shared" si="646"/>
        <v>-</v>
      </c>
      <c r="H10307" s="6" t="str">
        <f>IF(IFERROR(VLOOKUP(B10307,总表!A:D,4,0),"露易")=0," ",IFERROR(VLOOKUP(B10307,总表!A:D,4,0),"-"))</f>
        <v>-</v>
      </c>
      <c r="I10307" s="6" t="str">
        <f t="shared" si="647"/>
        <v>-</v>
      </c>
    </row>
    <row r="10308" spans="1:9">
      <c r="A10308" s="6">
        <v>10307</v>
      </c>
      <c r="B10308" s="47" t="str">
        <f t="shared" si="644"/>
        <v>00002843</v>
      </c>
      <c r="C10308" s="47" t="str">
        <f>IFERROR(VLOOKUP(B10308,总表!A:B,2,0),"-")</f>
        <v>-</v>
      </c>
      <c r="D10308" s="6" t="str">
        <f t="shared" si="645"/>
        <v>-</v>
      </c>
      <c r="E10308" s="6" t="str">
        <f>IFERROR(VLOOKUP(B10308,总表!A:D,3,0),"-")</f>
        <v>-</v>
      </c>
      <c r="F10308" s="6" t="str">
        <f t="shared" si="646"/>
        <v>-</v>
      </c>
      <c r="H10308" s="6" t="str">
        <f>IF(IFERROR(VLOOKUP(B10308,总表!A:D,4,0),"露易")=0," ",IFERROR(VLOOKUP(B10308,总表!A:D,4,0),"-"))</f>
        <v>-</v>
      </c>
      <c r="I10308" s="6" t="str">
        <f t="shared" si="647"/>
        <v>-</v>
      </c>
    </row>
    <row r="10309" spans="1:9">
      <c r="A10309" s="6">
        <v>10308</v>
      </c>
      <c r="B10309" s="47" t="str">
        <f t="shared" si="644"/>
        <v>00002844</v>
      </c>
      <c r="C10309" s="47" t="str">
        <f>IFERROR(VLOOKUP(B10309,总表!A:B,2,0),"-")</f>
        <v>-</v>
      </c>
      <c r="D10309" s="6" t="str">
        <f t="shared" si="645"/>
        <v>-</v>
      </c>
      <c r="E10309" s="6" t="str">
        <f>IFERROR(VLOOKUP(B10309,总表!A:D,3,0),"-")</f>
        <v>-</v>
      </c>
      <c r="F10309" s="6" t="str">
        <f t="shared" si="646"/>
        <v>-</v>
      </c>
      <c r="H10309" s="6" t="str">
        <f>IF(IFERROR(VLOOKUP(B10309,总表!A:D,4,0),"露易")=0," ",IFERROR(VLOOKUP(B10309,总表!A:D,4,0),"-"))</f>
        <v>-</v>
      </c>
      <c r="I10309" s="6" t="str">
        <f t="shared" si="647"/>
        <v>-</v>
      </c>
    </row>
    <row r="10310" spans="1:9">
      <c r="A10310" s="6">
        <v>10309</v>
      </c>
      <c r="B10310" s="47" t="str">
        <f t="shared" si="644"/>
        <v>00002845</v>
      </c>
      <c r="C10310" s="47" t="str">
        <f>IFERROR(VLOOKUP(B10310,总表!A:B,2,0),"-")</f>
        <v>其他类</v>
      </c>
      <c r="D10310" s="6" t="str">
        <f t="shared" si="645"/>
        <v>其他类</v>
      </c>
      <c r="E10310" s="51" t="str">
        <f>IFERROR(VLOOKUP(B10310,总表!A:D,3,0),"-")</f>
        <v>弹弓的DIY手册</v>
      </c>
      <c r="F10310" s="51" t="str">
        <f t="shared" si="646"/>
        <v>弹弓的DIY手册</v>
      </c>
      <c r="H10310" s="6" t="str">
        <f>IF(IFERROR(VLOOKUP(B10310,总表!A:D,4,0),"露易")=0," ",IFERROR(VLOOKUP(B10310,总表!A:D,4,0),"-"))</f>
        <v> </v>
      </c>
      <c r="I10310" s="6" t="str">
        <f t="shared" si="647"/>
        <v> </v>
      </c>
    </row>
    <row r="10311" spans="1:9">
      <c r="A10311" s="6">
        <v>10310</v>
      </c>
      <c r="B10311" s="47" t="str">
        <f t="shared" si="644"/>
        <v>00002846</v>
      </c>
      <c r="C10311" s="47" t="str">
        <f>IFERROR(VLOOKUP(B10311,总表!A:B,2,0),"-")</f>
        <v>-</v>
      </c>
      <c r="D10311" s="6" t="str">
        <f t="shared" si="645"/>
        <v>-</v>
      </c>
      <c r="E10311" s="6" t="str">
        <f>IFERROR(VLOOKUP(B10311,总表!A:D,3,0),"-")</f>
        <v>-</v>
      </c>
      <c r="F10311" s="6" t="str">
        <f t="shared" si="646"/>
        <v>-</v>
      </c>
      <c r="H10311" s="6" t="str">
        <f>IF(IFERROR(VLOOKUP(B10311,总表!A:D,4,0),"露易")=0," ",IFERROR(VLOOKUP(B10311,总表!A:D,4,0),"-"))</f>
        <v>-</v>
      </c>
      <c r="I10311" s="6" t="str">
        <f t="shared" si="647"/>
        <v>-</v>
      </c>
    </row>
    <row r="10312" spans="1:9">
      <c r="A10312" s="6">
        <v>10311</v>
      </c>
      <c r="B10312" s="47" t="str">
        <f t="shared" si="644"/>
        <v>00002847</v>
      </c>
      <c r="C10312" s="47" t="str">
        <f>IFERROR(VLOOKUP(B10312,总表!A:B,2,0),"-")</f>
        <v>-</v>
      </c>
      <c r="D10312" s="6" t="str">
        <f t="shared" si="645"/>
        <v>-</v>
      </c>
      <c r="E10312" s="6" t="str">
        <f>IFERROR(VLOOKUP(B10312,总表!A:D,3,0),"-")</f>
        <v>-</v>
      </c>
      <c r="F10312" s="6" t="str">
        <f t="shared" si="646"/>
        <v>-</v>
      </c>
      <c r="H10312" s="6" t="str">
        <f>IF(IFERROR(VLOOKUP(B10312,总表!A:D,4,0),"露易")=0," ",IFERROR(VLOOKUP(B10312,总表!A:D,4,0),"-"))</f>
        <v>-</v>
      </c>
      <c r="I10312" s="6" t="str">
        <f t="shared" si="647"/>
        <v>-</v>
      </c>
    </row>
    <row r="10313" spans="1:9">
      <c r="A10313" s="6">
        <v>10312</v>
      </c>
      <c r="B10313" s="47" t="str">
        <f t="shared" si="644"/>
        <v>00002848</v>
      </c>
      <c r="C10313" s="47" t="str">
        <f>IFERROR(VLOOKUP(B10313,总表!A:B,2,0),"-")</f>
        <v>海报类</v>
      </c>
      <c r="D10313" s="6" t="str">
        <f t="shared" si="645"/>
        <v>海报类</v>
      </c>
      <c r="E10313" s="6" t="str">
        <f>IFERROR(VLOOKUP(B10313,总表!A:D,3,0),"-")</f>
        <v>西施惠的海报</v>
      </c>
      <c r="F10313" s="6" t="str">
        <f t="shared" si="646"/>
        <v>西施惠的海报</v>
      </c>
      <c r="H10313" s="6" t="str">
        <f>IF(IFERROR(VLOOKUP(B10313,总表!A:D,4,0),"露易")=0," ",IFERROR(VLOOKUP(B10313,总表!A:D,4,0),"-"))</f>
        <v> </v>
      </c>
      <c r="I10313" s="6" t="str">
        <f t="shared" si="647"/>
        <v> </v>
      </c>
    </row>
    <row r="10314" spans="1:9">
      <c r="A10314" s="6">
        <v>10313</v>
      </c>
      <c r="B10314" s="47" t="str">
        <f t="shared" si="644"/>
        <v>00002849</v>
      </c>
      <c r="C10314" s="47" t="str">
        <f>IFERROR(VLOOKUP(B10314,总表!A:B,2,0),"-")</f>
        <v>海报类</v>
      </c>
      <c r="D10314" s="6" t="str">
        <f t="shared" si="645"/>
        <v>海报类</v>
      </c>
      <c r="E10314" s="51" t="str">
        <f>IFERROR(VLOOKUP(B10314,总表!A:D,3,0),"-")</f>
        <v>电源叔叔的海报</v>
      </c>
      <c r="F10314" s="51" t="str">
        <f t="shared" si="646"/>
        <v>电源叔叔的海报</v>
      </c>
      <c r="H10314" s="6" t="str">
        <f>IF(IFERROR(VLOOKUP(B10314,总表!A:D,4,0),"露易")=0," ",IFERROR(VLOOKUP(B10314,总表!A:D,4,0),"-"))</f>
        <v> </v>
      </c>
      <c r="I10314" s="6" t="str">
        <f t="shared" si="647"/>
        <v> </v>
      </c>
    </row>
    <row r="10315" spans="1:9">
      <c r="A10315" s="6">
        <v>10314</v>
      </c>
      <c r="B10315" s="47" t="str">
        <f t="shared" si="644"/>
        <v>0000284A</v>
      </c>
      <c r="C10315" s="47" t="str">
        <f>IFERROR(VLOOKUP(B10315,总表!A:B,2,0),"-")</f>
        <v>海报类</v>
      </c>
      <c r="D10315" s="6" t="str">
        <f t="shared" si="645"/>
        <v>海报类</v>
      </c>
      <c r="E10315" s="6" t="str">
        <f>IFERROR(VLOOKUP(B10315,总表!A:D,3,0),"-")</f>
        <v>布兰妮的海报</v>
      </c>
      <c r="F10315" s="6" t="str">
        <f t="shared" si="646"/>
        <v>布兰妮的海报</v>
      </c>
      <c r="H10315" s="6" t="str">
        <f>IF(IFERROR(VLOOKUP(B10315,总表!A:D,4,0),"露易")=0," ",IFERROR(VLOOKUP(B10315,总表!A:D,4,0),"-"))</f>
        <v> </v>
      </c>
      <c r="I10315" s="6" t="str">
        <f t="shared" si="647"/>
        <v> </v>
      </c>
    </row>
    <row r="10316" spans="1:9">
      <c r="A10316" s="6">
        <v>10315</v>
      </c>
      <c r="B10316" s="47" t="str">
        <f t="shared" si="644"/>
        <v>0000284B</v>
      </c>
      <c r="C10316" s="47" t="str">
        <f>IFERROR(VLOOKUP(B10316,总表!A:B,2,0),"-")</f>
        <v>海报类</v>
      </c>
      <c r="D10316" s="6" t="str">
        <f t="shared" si="645"/>
        <v>海报类</v>
      </c>
      <c r="E10316" s="6" t="str">
        <f>IFERROR(VLOOKUP(B10316,总表!A:D,3,0),"-")</f>
        <v>施傅的海报</v>
      </c>
      <c r="F10316" s="6" t="str">
        <f t="shared" si="646"/>
        <v>施傅的海报</v>
      </c>
      <c r="H10316" s="6" t="str">
        <f>IF(IFERROR(VLOOKUP(B10316,总表!A:D,4,0),"露易")=0," ",IFERROR(VLOOKUP(B10316,总表!A:D,4,0),"-"))</f>
        <v> </v>
      </c>
      <c r="I10316" s="6" t="str">
        <f t="shared" si="647"/>
        <v> </v>
      </c>
    </row>
    <row r="10317" spans="1:9">
      <c r="A10317" s="6">
        <v>10316</v>
      </c>
      <c r="B10317" s="47" t="str">
        <f t="shared" si="644"/>
        <v>0000284C</v>
      </c>
      <c r="C10317" s="47" t="str">
        <f>IFERROR(VLOOKUP(B10317,总表!A:B,2,0),"-")</f>
        <v>海报类</v>
      </c>
      <c r="D10317" s="6" t="str">
        <f t="shared" si="645"/>
        <v>海报类</v>
      </c>
      <c r="E10317" s="6" t="str">
        <f>IFERROR(VLOOKUP(B10317,总表!A:D,3,0),"-")</f>
        <v>莉莉安的海报</v>
      </c>
      <c r="F10317" s="6" t="str">
        <f t="shared" si="646"/>
        <v>莉莉安的海报</v>
      </c>
      <c r="H10317" s="6" t="str">
        <f>IF(IFERROR(VLOOKUP(B10317,总表!A:D,4,0),"露易")=0," ",IFERROR(VLOOKUP(B10317,总表!A:D,4,0),"-"))</f>
        <v> </v>
      </c>
      <c r="I10317" s="6" t="str">
        <f t="shared" si="647"/>
        <v> </v>
      </c>
    </row>
    <row r="10318" spans="1:9">
      <c r="A10318" s="6">
        <v>10317</v>
      </c>
      <c r="B10318" s="47" t="str">
        <f t="shared" si="644"/>
        <v>0000284D</v>
      </c>
      <c r="C10318" s="47" t="str">
        <f>IFERROR(VLOOKUP(B10318,总表!A:B,2,0),"-")</f>
        <v>海报类</v>
      </c>
      <c r="D10318" s="6" t="str">
        <f t="shared" si="645"/>
        <v>海报类</v>
      </c>
      <c r="E10318" s="6" t="str">
        <f>IFERROR(VLOOKUP(B10318,总表!A:D,3,0),"-")</f>
        <v>子墨的海报</v>
      </c>
      <c r="F10318" s="6" t="str">
        <f t="shared" si="646"/>
        <v>子墨的海报</v>
      </c>
      <c r="H10318" s="6" t="str">
        <f>IF(IFERROR(VLOOKUP(B10318,总表!A:D,4,0),"露易")=0," ",IFERROR(VLOOKUP(B10318,总表!A:D,4,0),"-"))</f>
        <v> </v>
      </c>
      <c r="I10318" s="6" t="str">
        <f t="shared" si="647"/>
        <v> </v>
      </c>
    </row>
    <row r="10319" spans="1:9">
      <c r="A10319" s="6">
        <v>10318</v>
      </c>
      <c r="B10319" s="47" t="str">
        <f t="shared" si="644"/>
        <v>0000284E</v>
      </c>
      <c r="C10319" s="47" t="str">
        <f>IFERROR(VLOOKUP(B10319,总表!A:B,2,0),"-")</f>
        <v>海报类</v>
      </c>
      <c r="D10319" s="6" t="str">
        <f t="shared" si="645"/>
        <v>海报类</v>
      </c>
      <c r="E10319" s="6" t="str">
        <f>IFERROR(VLOOKUP(B10319,总表!A:D,3,0),"-")</f>
        <v>倪家莉的海报</v>
      </c>
      <c r="F10319" s="6" t="str">
        <f t="shared" si="646"/>
        <v>倪家莉的海报</v>
      </c>
      <c r="H10319" s="6" t="str">
        <f>IF(IFERROR(VLOOKUP(B10319,总表!A:D,4,0),"露易")=0," ",IFERROR(VLOOKUP(B10319,总表!A:D,4,0),"-"))</f>
        <v> </v>
      </c>
      <c r="I10319" s="6" t="str">
        <f t="shared" si="647"/>
        <v> </v>
      </c>
    </row>
    <row r="10320" spans="1:9">
      <c r="A10320" s="6">
        <v>10319</v>
      </c>
      <c r="B10320" s="47" t="str">
        <f t="shared" si="644"/>
        <v>0000284F</v>
      </c>
      <c r="C10320" s="47" t="str">
        <f>IFERROR(VLOOKUP(B10320,总表!A:B,2,0),"-")</f>
        <v>海报类</v>
      </c>
      <c r="D10320" s="6" t="str">
        <f t="shared" si="645"/>
        <v>海报类</v>
      </c>
      <c r="E10320" s="6" t="str">
        <f>IFERROR(VLOOKUP(B10320,总表!A:D,3,0),"-")</f>
        <v>大大的海报</v>
      </c>
      <c r="F10320" s="6" t="str">
        <f t="shared" si="646"/>
        <v>大大的海报</v>
      </c>
      <c r="H10320" s="6" t="str">
        <f>IF(IFERROR(VLOOKUP(B10320,总表!A:D,4,0),"露易")=0," ",IFERROR(VLOOKUP(B10320,总表!A:D,4,0),"-"))</f>
        <v> </v>
      </c>
      <c r="I10320" s="6" t="str">
        <f t="shared" si="647"/>
        <v> </v>
      </c>
    </row>
    <row r="10321" spans="1:9">
      <c r="A10321" s="6">
        <v>10320</v>
      </c>
      <c r="B10321" s="47" t="str">
        <f t="shared" si="644"/>
        <v>00002850</v>
      </c>
      <c r="C10321" s="47" t="str">
        <f>IFERROR(VLOOKUP(B10321,总表!A:B,2,0),"-")</f>
        <v>海报类</v>
      </c>
      <c r="D10321" s="6" t="str">
        <f t="shared" si="645"/>
        <v>海报类</v>
      </c>
      <c r="E10321" s="6" t="str">
        <f>IFERROR(VLOOKUP(B10321,总表!A:D,3,0),"-")</f>
        <v>彭澎的海报</v>
      </c>
      <c r="F10321" s="6" t="str">
        <f t="shared" si="646"/>
        <v>彭澎的海报</v>
      </c>
      <c r="H10321" s="6" t="str">
        <f>IF(IFERROR(VLOOKUP(B10321,总表!A:D,4,0),"露易")=0," ",IFERROR(VLOOKUP(B10321,总表!A:D,4,0),"-"))</f>
        <v> </v>
      </c>
      <c r="I10321" s="6" t="str">
        <f t="shared" si="647"/>
        <v> </v>
      </c>
    </row>
    <row r="10322" spans="1:9">
      <c r="A10322" s="6">
        <v>10321</v>
      </c>
      <c r="B10322" s="47" t="str">
        <f t="shared" si="644"/>
        <v>00002851</v>
      </c>
      <c r="C10322" s="47" t="str">
        <f>IFERROR(VLOOKUP(B10322,总表!A:B,2,0),"-")</f>
        <v>海报类</v>
      </c>
      <c r="D10322" s="6" t="str">
        <f t="shared" si="645"/>
        <v>海报类</v>
      </c>
      <c r="E10322" s="6" t="str">
        <f>IFERROR(VLOOKUP(B10322,总表!A:D,3,0),"-")</f>
        <v>亨利的海报</v>
      </c>
      <c r="F10322" s="6" t="str">
        <f t="shared" si="646"/>
        <v>亨利的海报</v>
      </c>
      <c r="H10322" s="6" t="str">
        <f>IF(IFERROR(VLOOKUP(B10322,总表!A:D,4,0),"露易")=0," ",IFERROR(VLOOKUP(B10322,总表!A:D,4,0),"-"))</f>
        <v> </v>
      </c>
      <c r="I10322" s="6" t="str">
        <f t="shared" si="647"/>
        <v> </v>
      </c>
    </row>
    <row r="10323" spans="1:9">
      <c r="A10323" s="6">
        <v>10322</v>
      </c>
      <c r="B10323" s="47" t="str">
        <f t="shared" si="644"/>
        <v>00002852</v>
      </c>
      <c r="C10323" s="47" t="str">
        <f>IFERROR(VLOOKUP(B10323,总表!A:B,2,0),"-")</f>
        <v>海报类</v>
      </c>
      <c r="D10323" s="6" t="str">
        <f t="shared" si="645"/>
        <v>海报类</v>
      </c>
      <c r="E10323" s="6" t="str">
        <f>IFERROR(VLOOKUP(B10323,总表!A:D,3,0),"-")</f>
        <v>豆沙的海报</v>
      </c>
      <c r="F10323" s="6" t="str">
        <f t="shared" si="646"/>
        <v>豆沙的海报</v>
      </c>
      <c r="H10323" s="6" t="str">
        <f>IF(IFERROR(VLOOKUP(B10323,总表!A:D,4,0),"露易")=0," ",IFERROR(VLOOKUP(B10323,总表!A:D,4,0),"-"))</f>
        <v> </v>
      </c>
      <c r="I10323" s="6" t="str">
        <f t="shared" si="647"/>
        <v> </v>
      </c>
    </row>
    <row r="10324" spans="1:9">
      <c r="A10324" s="6">
        <v>10323</v>
      </c>
      <c r="B10324" s="47" t="str">
        <f t="shared" si="644"/>
        <v>00002853</v>
      </c>
      <c r="C10324" s="47" t="str">
        <f>IFERROR(VLOOKUP(B10324,总表!A:B,2,0),"-")</f>
        <v>海报类</v>
      </c>
      <c r="D10324" s="6" t="str">
        <f t="shared" si="645"/>
        <v>海报类</v>
      </c>
      <c r="E10324" s="6" t="str">
        <f>IFERROR(VLOOKUP(B10324,总表!A:D,3,0),"-")</f>
        <v>阳明的海报</v>
      </c>
      <c r="F10324" s="6" t="str">
        <f t="shared" si="646"/>
        <v>阳明的海报</v>
      </c>
      <c r="H10324" s="6" t="str">
        <f>IF(IFERROR(VLOOKUP(B10324,总表!A:D,4,0),"露易")=0," ",IFERROR(VLOOKUP(B10324,总表!A:D,4,0),"-"))</f>
        <v> </v>
      </c>
      <c r="I10324" s="6" t="str">
        <f t="shared" si="647"/>
        <v> </v>
      </c>
    </row>
    <row r="10325" spans="1:9">
      <c r="A10325" s="6">
        <v>10324</v>
      </c>
      <c r="B10325" s="47" t="str">
        <f t="shared" si="644"/>
        <v>00002854</v>
      </c>
      <c r="C10325" s="47" t="str">
        <f>IFERROR(VLOOKUP(B10325,总表!A:B,2,0),"-")</f>
        <v>海报类</v>
      </c>
      <c r="D10325" s="6" t="str">
        <f t="shared" si="645"/>
        <v>海报类</v>
      </c>
      <c r="E10325" s="6" t="str">
        <f>IFERROR(VLOOKUP(B10325,总表!A:D,3,0),"-")</f>
        <v>傅达的海报</v>
      </c>
      <c r="F10325" s="6" t="str">
        <f t="shared" si="646"/>
        <v>傅达的海报</v>
      </c>
      <c r="H10325" s="6" t="str">
        <f>IF(IFERROR(VLOOKUP(B10325,总表!A:D,4,0),"露易")=0," ",IFERROR(VLOOKUP(B10325,总表!A:D,4,0),"-"))</f>
        <v> </v>
      </c>
      <c r="I10325" s="6" t="str">
        <f t="shared" si="647"/>
        <v> </v>
      </c>
    </row>
    <row r="10326" spans="1:9">
      <c r="A10326" s="6">
        <v>10325</v>
      </c>
      <c r="B10326" s="47" t="str">
        <f t="shared" si="644"/>
        <v>00002855</v>
      </c>
      <c r="C10326" s="47" t="str">
        <f>IFERROR(VLOOKUP(B10326,总表!A:B,2,0),"-")</f>
        <v>海报类</v>
      </c>
      <c r="D10326" s="6" t="str">
        <f t="shared" si="645"/>
        <v>海报类</v>
      </c>
      <c r="E10326" s="6" t="str">
        <f>IFERROR(VLOOKUP(B10326,总表!A:D,3,0),"-")</f>
        <v>小桃的海报</v>
      </c>
      <c r="F10326" s="6" t="str">
        <f t="shared" si="646"/>
        <v>小桃的海报</v>
      </c>
      <c r="H10326" s="6" t="str">
        <f>IF(IFERROR(VLOOKUP(B10326,总表!A:D,4,0),"露易")=0," ",IFERROR(VLOOKUP(B10326,总表!A:D,4,0),"-"))</f>
        <v> </v>
      </c>
      <c r="I10326" s="6" t="str">
        <f t="shared" si="647"/>
        <v> </v>
      </c>
    </row>
    <row r="10327" spans="1:9">
      <c r="A10327" s="6">
        <v>10326</v>
      </c>
      <c r="B10327" s="47" t="str">
        <f t="shared" si="644"/>
        <v>00002856</v>
      </c>
      <c r="C10327" s="47" t="str">
        <f>IFERROR(VLOOKUP(B10327,总表!A:B,2,0),"-")</f>
        <v>海报类</v>
      </c>
      <c r="D10327" s="6" t="str">
        <f t="shared" si="645"/>
        <v>海报类</v>
      </c>
      <c r="E10327" s="6" t="str">
        <f>IFERROR(VLOOKUP(B10327,总表!A:D,3,0),"-")</f>
        <v>阿甘的海报</v>
      </c>
      <c r="F10327" s="6" t="str">
        <f t="shared" si="646"/>
        <v>阿甘的海报</v>
      </c>
      <c r="H10327" s="6" t="str">
        <f>IF(IFERROR(VLOOKUP(B10327,总表!A:D,4,0),"露易")=0," ",IFERROR(VLOOKUP(B10327,总表!A:D,4,0),"-"))</f>
        <v> </v>
      </c>
      <c r="I10327" s="6" t="str">
        <f t="shared" si="647"/>
        <v> </v>
      </c>
    </row>
    <row r="10328" spans="1:9">
      <c r="A10328" s="6">
        <v>10327</v>
      </c>
      <c r="B10328" s="47" t="str">
        <f t="shared" si="644"/>
        <v>00002857</v>
      </c>
      <c r="C10328" s="47" t="str">
        <f>IFERROR(VLOOKUP(B10328,总表!A:B,2,0),"-")</f>
        <v>海报类</v>
      </c>
      <c r="D10328" s="6" t="str">
        <f t="shared" si="645"/>
        <v>海报类</v>
      </c>
      <c r="E10328" s="6" t="str">
        <f>IFERROR(VLOOKUP(B10328,总表!A:D,3,0),"-")</f>
        <v>梅丽诺的海报</v>
      </c>
      <c r="F10328" s="6" t="str">
        <f t="shared" si="646"/>
        <v>梅丽诺的海报</v>
      </c>
      <c r="H10328" s="6" t="str">
        <f>IF(IFERROR(VLOOKUP(B10328,总表!A:D,4,0),"露易")=0," ",IFERROR(VLOOKUP(B10328,总表!A:D,4,0),"-"))</f>
        <v> </v>
      </c>
      <c r="I10328" s="6" t="str">
        <f t="shared" si="647"/>
        <v> </v>
      </c>
    </row>
    <row r="10329" spans="1:9">
      <c r="A10329" s="6">
        <v>10328</v>
      </c>
      <c r="B10329" s="47" t="str">
        <f t="shared" si="644"/>
        <v>00002858</v>
      </c>
      <c r="C10329" s="47" t="str">
        <f>IFERROR(VLOOKUP(B10329,总表!A:B,2,0),"-")</f>
        <v>海报类</v>
      </c>
      <c r="D10329" s="6" t="str">
        <f t="shared" si="645"/>
        <v>海报类</v>
      </c>
      <c r="E10329" s="6" t="str">
        <f>IFERROR(VLOOKUP(B10329,总表!A:D,3,0),"-")</f>
        <v>企鹅达的海报</v>
      </c>
      <c r="F10329" s="6" t="str">
        <f t="shared" si="646"/>
        <v>企鹅达的海报</v>
      </c>
      <c r="H10329" s="6" t="str">
        <f>IF(IFERROR(VLOOKUP(B10329,总表!A:D,4,0),"露易")=0," ",IFERROR(VLOOKUP(B10329,总表!A:D,4,0),"-"))</f>
        <v> </v>
      </c>
      <c r="I10329" s="6" t="str">
        <f t="shared" si="647"/>
        <v> </v>
      </c>
    </row>
    <row r="10330" spans="1:9">
      <c r="A10330" s="6">
        <v>10329</v>
      </c>
      <c r="B10330" s="47" t="str">
        <f t="shared" si="644"/>
        <v>00002859</v>
      </c>
      <c r="C10330" s="47" t="str">
        <f>IFERROR(VLOOKUP(B10330,总表!A:B,2,0),"-")</f>
        <v>海报类</v>
      </c>
      <c r="D10330" s="6" t="str">
        <f t="shared" si="645"/>
        <v>海报类</v>
      </c>
      <c r="E10330" s="51" t="str">
        <f>IFERROR(VLOOKUP(B10330,总表!A:D,3,0),"-")</f>
        <v>亚美的海报</v>
      </c>
      <c r="F10330" s="51" t="str">
        <f t="shared" si="646"/>
        <v>亚美的海报</v>
      </c>
      <c r="H10330" s="6" t="str">
        <f>IF(IFERROR(VLOOKUP(B10330,总表!A:D,4,0),"露易")=0," ",IFERROR(VLOOKUP(B10330,总表!A:D,4,0),"-"))</f>
        <v> </v>
      </c>
      <c r="I10330" s="6" t="str">
        <f t="shared" si="647"/>
        <v> </v>
      </c>
    </row>
    <row r="10331" spans="1:9">
      <c r="A10331" s="6">
        <v>10330</v>
      </c>
      <c r="B10331" s="47" t="str">
        <f t="shared" si="644"/>
        <v>0000285A</v>
      </c>
      <c r="C10331" s="47" t="str">
        <f>IFERROR(VLOOKUP(B10331,总表!A:B,2,0),"-")</f>
        <v>海报类</v>
      </c>
      <c r="D10331" s="6" t="str">
        <f t="shared" si="645"/>
        <v>海报类</v>
      </c>
      <c r="E10331" s="6" t="str">
        <f>IFERROR(VLOOKUP(B10331,总表!A:D,3,0),"-")</f>
        <v>阿笨的海报</v>
      </c>
      <c r="F10331" s="6" t="str">
        <f t="shared" si="646"/>
        <v>阿笨的海报</v>
      </c>
      <c r="H10331" s="6" t="str">
        <f>IF(IFERROR(VLOOKUP(B10331,总表!A:D,4,0),"露易")=0," ",IFERROR(VLOOKUP(B10331,总表!A:D,4,0),"-"))</f>
        <v> </v>
      </c>
      <c r="I10331" s="6" t="str">
        <f t="shared" si="647"/>
        <v> </v>
      </c>
    </row>
    <row r="10332" spans="1:9">
      <c r="A10332" s="6">
        <v>10331</v>
      </c>
      <c r="B10332" s="47" t="str">
        <f t="shared" si="644"/>
        <v>0000285B</v>
      </c>
      <c r="C10332" s="47" t="str">
        <f>IFERROR(VLOOKUP(B10332,总表!A:B,2,0),"-")</f>
        <v>海报类</v>
      </c>
      <c r="D10332" s="6" t="str">
        <f t="shared" si="645"/>
        <v>海报类</v>
      </c>
      <c r="E10332" s="6" t="str">
        <f>IFERROR(VLOOKUP(B10332,总表!A:D,3,0),"-")</f>
        <v>K.K.的海报</v>
      </c>
      <c r="F10332" s="6" t="str">
        <f t="shared" si="646"/>
        <v>K.K.的海报</v>
      </c>
      <c r="H10332" s="6" t="str">
        <f>IF(IFERROR(VLOOKUP(B10332,总表!A:D,4,0),"露易")=0," ",IFERROR(VLOOKUP(B10332,总表!A:D,4,0),"-"))</f>
        <v> </v>
      </c>
      <c r="I10332" s="6" t="str">
        <f t="shared" si="647"/>
        <v> </v>
      </c>
    </row>
    <row r="10333" spans="1:9">
      <c r="A10333" s="6">
        <v>10332</v>
      </c>
      <c r="B10333" s="47" t="str">
        <f t="shared" si="644"/>
        <v>0000285C</v>
      </c>
      <c r="C10333" s="47" t="str">
        <f>IFERROR(VLOOKUP(B10333,总表!A:B,2,0),"-")</f>
        <v>海报类</v>
      </c>
      <c r="D10333" s="6" t="str">
        <f t="shared" si="645"/>
        <v>海报类</v>
      </c>
      <c r="E10333" s="6" t="str">
        <f>IFERROR(VLOOKUP(B10333,总表!A:D,3,0),"-")</f>
        <v>薛革的海报</v>
      </c>
      <c r="F10333" s="6" t="str">
        <f t="shared" si="646"/>
        <v>薛革的海报</v>
      </c>
      <c r="H10333" s="6" t="str">
        <f>IF(IFERROR(VLOOKUP(B10333,总表!A:D,4,0),"露易")=0," ",IFERROR(VLOOKUP(B10333,总表!A:D,4,0),"-"))</f>
        <v> </v>
      </c>
      <c r="I10333" s="6" t="str">
        <f t="shared" si="647"/>
        <v> </v>
      </c>
    </row>
    <row r="10334" spans="1:9">
      <c r="A10334" s="6">
        <v>10333</v>
      </c>
      <c r="B10334" s="47" t="str">
        <f t="shared" si="644"/>
        <v>0000285D</v>
      </c>
      <c r="C10334" s="47" t="str">
        <f>IFERROR(VLOOKUP(B10334,总表!A:B,2,0),"-")</f>
        <v>海报类</v>
      </c>
      <c r="D10334" s="6" t="str">
        <f t="shared" si="645"/>
        <v>海报类</v>
      </c>
      <c r="E10334" s="51" t="str">
        <f>IFERROR(VLOOKUP(B10334,总表!A:D,3,0),"-")</f>
        <v>绵儿的海报</v>
      </c>
      <c r="F10334" s="51" t="str">
        <f t="shared" si="646"/>
        <v>绵儿的海报</v>
      </c>
      <c r="H10334" s="6" t="str">
        <f>IF(IFERROR(VLOOKUP(B10334,总表!A:D,4,0),"露易")=0," ",IFERROR(VLOOKUP(B10334,总表!A:D,4,0),"-"))</f>
        <v> </v>
      </c>
      <c r="I10334" s="6" t="str">
        <f t="shared" si="647"/>
        <v> </v>
      </c>
    </row>
    <row r="10335" spans="1:9">
      <c r="A10335" s="6">
        <v>10334</v>
      </c>
      <c r="B10335" s="47" t="str">
        <f t="shared" si="644"/>
        <v>0000285E</v>
      </c>
      <c r="C10335" s="47" t="str">
        <f>IFERROR(VLOOKUP(B10335,总表!A:B,2,0),"-")</f>
        <v>海报类</v>
      </c>
      <c r="D10335" s="6" t="str">
        <f t="shared" si="645"/>
        <v>海报类</v>
      </c>
      <c r="E10335" s="6" t="str">
        <f>IFERROR(VLOOKUP(B10335,总表!A:D,3,0),"-")</f>
        <v>傅珂的海报</v>
      </c>
      <c r="F10335" s="6" t="str">
        <f t="shared" si="646"/>
        <v>傅珂的海报</v>
      </c>
      <c r="H10335" s="6" t="str">
        <f>IF(IFERROR(VLOOKUP(B10335,总表!A:D,4,0),"露易")=0," ",IFERROR(VLOOKUP(B10335,总表!A:D,4,0),"-"))</f>
        <v> </v>
      </c>
      <c r="I10335" s="6" t="str">
        <f t="shared" si="647"/>
        <v> </v>
      </c>
    </row>
    <row r="10336" spans="1:9">
      <c r="A10336" s="6">
        <v>10335</v>
      </c>
      <c r="B10336" s="47" t="str">
        <f t="shared" si="644"/>
        <v>0000285F</v>
      </c>
      <c r="C10336" s="47" t="str">
        <f>IFERROR(VLOOKUP(B10336,总表!A:B,2,0),"-")</f>
        <v>海报类</v>
      </c>
      <c r="D10336" s="6" t="str">
        <f t="shared" si="645"/>
        <v>海报类</v>
      </c>
      <c r="E10336" s="6" t="str">
        <f>IFERROR(VLOOKUP(B10336,总表!A:D,3,0),"-")</f>
        <v>警察叔叔的海报</v>
      </c>
      <c r="F10336" s="6" t="str">
        <f t="shared" si="646"/>
        <v>警察叔叔的海报</v>
      </c>
      <c r="H10336" s="6" t="str">
        <f>IF(IFERROR(VLOOKUP(B10336,总表!A:D,4,0),"露易")=0," ",IFERROR(VLOOKUP(B10336,总表!A:D,4,0),"-"))</f>
        <v> </v>
      </c>
      <c r="I10336" s="6" t="str">
        <f t="shared" si="647"/>
        <v> </v>
      </c>
    </row>
    <row r="10337" spans="1:9">
      <c r="A10337" s="6">
        <v>10336</v>
      </c>
      <c r="B10337" s="47" t="str">
        <f t="shared" si="644"/>
        <v>00002860</v>
      </c>
      <c r="C10337" s="47" t="str">
        <f>IFERROR(VLOOKUP(B10337,总表!A:B,2,0),"-")</f>
        <v>海报类</v>
      </c>
      <c r="D10337" s="6" t="str">
        <f t="shared" si="645"/>
        <v>海报类</v>
      </c>
      <c r="E10337" s="6" t="str">
        <f>IFERROR(VLOOKUP(B10337,总表!A:D,3,0),"-")</f>
        <v>警察叔叔的海报</v>
      </c>
      <c r="F10337" s="6" t="str">
        <f t="shared" si="646"/>
        <v>警察叔叔的海报</v>
      </c>
      <c r="H10337" s="6" t="str">
        <f>IF(IFERROR(VLOOKUP(B10337,总表!A:D,4,0),"露易")=0," ",IFERROR(VLOOKUP(B10337,总表!A:D,4,0),"-"))</f>
        <v> </v>
      </c>
      <c r="I10337" s="6" t="str">
        <f t="shared" si="647"/>
        <v> </v>
      </c>
    </row>
    <row r="10338" spans="1:9">
      <c r="A10338" s="6">
        <v>10337</v>
      </c>
      <c r="B10338" s="47" t="str">
        <f t="shared" si="644"/>
        <v>00002861</v>
      </c>
      <c r="C10338" s="47" t="str">
        <f>IFERROR(VLOOKUP(B10338,总表!A:B,2,0),"-")</f>
        <v>海报类</v>
      </c>
      <c r="D10338" s="6" t="str">
        <f t="shared" si="645"/>
        <v>海报类</v>
      </c>
      <c r="E10338" s="6" t="str">
        <f>IFERROR(VLOOKUP(B10338,总表!A:D,3,0),"-")</f>
        <v>咪露的海报</v>
      </c>
      <c r="F10338" s="6" t="str">
        <f t="shared" si="646"/>
        <v>咪露的海报</v>
      </c>
      <c r="H10338" s="6" t="str">
        <f>IF(IFERROR(VLOOKUP(B10338,总表!A:D,4,0),"露易")=0," ",IFERROR(VLOOKUP(B10338,总表!A:D,4,0),"-"))</f>
        <v> </v>
      </c>
      <c r="I10338" s="6" t="str">
        <f t="shared" si="647"/>
        <v> </v>
      </c>
    </row>
    <row r="10339" spans="1:9">
      <c r="A10339" s="6">
        <v>10338</v>
      </c>
      <c r="B10339" s="47" t="str">
        <f t="shared" si="644"/>
        <v>00002862</v>
      </c>
      <c r="C10339" s="47" t="str">
        <f>IFERROR(VLOOKUP(B10339,总表!A:B,2,0),"-")</f>
        <v>海报类</v>
      </c>
      <c r="D10339" s="6" t="str">
        <f t="shared" si="645"/>
        <v>海报类</v>
      </c>
      <c r="E10339" s="6" t="str">
        <f>IFERROR(VLOOKUP(B10339,总表!A:D,3,0),"-")</f>
        <v>粒狸的海报</v>
      </c>
      <c r="F10339" s="6" t="str">
        <f t="shared" si="646"/>
        <v>粒狸的海报</v>
      </c>
      <c r="H10339" s="6" t="str">
        <f>IF(IFERROR(VLOOKUP(B10339,总表!A:D,4,0),"露易")=0," ",IFERROR(VLOOKUP(B10339,总表!A:D,4,0),"-"))</f>
        <v> </v>
      </c>
      <c r="I10339" s="6" t="str">
        <f t="shared" si="647"/>
        <v> </v>
      </c>
    </row>
    <row r="10340" spans="1:9">
      <c r="A10340" s="6">
        <v>10339</v>
      </c>
      <c r="B10340" s="47" t="str">
        <f t="shared" si="644"/>
        <v>00002863</v>
      </c>
      <c r="C10340" s="47" t="str">
        <f>IFERROR(VLOOKUP(B10340,总表!A:B,2,0),"-")</f>
        <v>海报类</v>
      </c>
      <c r="D10340" s="6" t="str">
        <f t="shared" si="645"/>
        <v>海报类</v>
      </c>
      <c r="E10340" s="51" t="str">
        <f>IFERROR(VLOOKUP(B10340,总表!A:D,3,0),"-")</f>
        <v>车长叔叔的海报</v>
      </c>
      <c r="F10340" s="51" t="str">
        <f t="shared" si="646"/>
        <v>车长叔叔的海报</v>
      </c>
      <c r="H10340" s="6" t="str">
        <f>IF(IFERROR(VLOOKUP(B10340,总表!A:D,4,0),"露易")=0," ",IFERROR(VLOOKUP(B10340,总表!A:D,4,0),"-"))</f>
        <v> </v>
      </c>
      <c r="I10340" s="6" t="str">
        <f t="shared" si="647"/>
        <v> </v>
      </c>
    </row>
    <row r="10341" spans="1:9">
      <c r="A10341" s="6">
        <v>10340</v>
      </c>
      <c r="B10341" s="47" t="str">
        <f t="shared" si="644"/>
        <v>00002864</v>
      </c>
      <c r="C10341" s="47" t="str">
        <f>IFERROR(VLOOKUP(B10341,总表!A:B,2,0),"-")</f>
        <v>海报类</v>
      </c>
      <c r="D10341" s="6" t="str">
        <f t="shared" si="645"/>
        <v>海报类</v>
      </c>
      <c r="E10341" s="6" t="str">
        <f>IFERROR(VLOOKUP(B10341,总表!A:D,3,0),"-")</f>
        <v>沽沽的海报</v>
      </c>
      <c r="F10341" s="6" t="str">
        <f t="shared" si="646"/>
        <v>沽沽的海报</v>
      </c>
      <c r="H10341" s="6" t="str">
        <f>IF(IFERROR(VLOOKUP(B10341,总表!A:D,4,0),"露易")=0," ",IFERROR(VLOOKUP(B10341,总表!A:D,4,0),"-"))</f>
        <v> </v>
      </c>
      <c r="I10341" s="6" t="str">
        <f t="shared" si="647"/>
        <v> </v>
      </c>
    </row>
    <row r="10342" spans="1:9">
      <c r="A10342" s="6">
        <v>10341</v>
      </c>
      <c r="B10342" s="47" t="str">
        <f t="shared" si="644"/>
        <v>00002865</v>
      </c>
      <c r="C10342" s="47" t="str">
        <f>IFERROR(VLOOKUP(B10342,总表!A:B,2,0),"-")</f>
        <v>海报类</v>
      </c>
      <c r="D10342" s="6" t="str">
        <f t="shared" si="645"/>
        <v>海报类</v>
      </c>
      <c r="E10342" s="6" t="str">
        <f>IFERROR(VLOOKUP(B10342,总表!A:D,3,0),"-")</f>
        <v>笑匠的海报</v>
      </c>
      <c r="F10342" s="6" t="str">
        <f t="shared" si="646"/>
        <v>笑匠的海报</v>
      </c>
      <c r="H10342" s="6" t="str">
        <f>IF(IFERROR(VLOOKUP(B10342,总表!A:D,4,0),"露易")=0," ",IFERROR(VLOOKUP(B10342,总表!A:D,4,0),"-"))</f>
        <v> </v>
      </c>
      <c r="I10342" s="6" t="str">
        <f t="shared" si="647"/>
        <v> </v>
      </c>
    </row>
    <row r="10343" spans="1:9">
      <c r="A10343" s="6">
        <v>10342</v>
      </c>
      <c r="B10343" s="47" t="str">
        <f t="shared" si="644"/>
        <v>00002866</v>
      </c>
      <c r="C10343" s="47" t="str">
        <f>IFERROR(VLOOKUP(B10343,总表!A:B,2,0),"-")</f>
        <v>海报类</v>
      </c>
      <c r="D10343" s="6" t="str">
        <f t="shared" si="645"/>
        <v>海报类</v>
      </c>
      <c r="E10343" s="6" t="str">
        <f>IFERROR(VLOOKUP(B10343,总表!A:D,3,0),"-")</f>
        <v>开关叔叔的海报</v>
      </c>
      <c r="F10343" s="6" t="str">
        <f t="shared" si="646"/>
        <v>开关叔叔的海报</v>
      </c>
      <c r="H10343" s="6" t="str">
        <f>IF(IFERROR(VLOOKUP(B10343,总表!A:D,4,0),"露易")=0," ",IFERROR(VLOOKUP(B10343,总表!A:D,4,0),"-"))</f>
        <v> </v>
      </c>
      <c r="I10343" s="6" t="str">
        <f t="shared" si="647"/>
        <v> </v>
      </c>
    </row>
    <row r="10344" spans="1:9">
      <c r="A10344" s="6">
        <v>10343</v>
      </c>
      <c r="B10344" s="47" t="str">
        <f t="shared" si="644"/>
        <v>00002867</v>
      </c>
      <c r="C10344" s="47" t="str">
        <f>IFERROR(VLOOKUP(B10344,总表!A:B,2,0),"-")</f>
        <v>海报类</v>
      </c>
      <c r="D10344" s="6" t="str">
        <f t="shared" si="645"/>
        <v>海报类</v>
      </c>
      <c r="E10344" s="6" t="str">
        <f>IFERROR(VLOOKUP(B10344,总表!A:D,3,0),"-")</f>
        <v>无脸猫的海报</v>
      </c>
      <c r="F10344" s="6" t="str">
        <f t="shared" si="646"/>
        <v>无脸猫的海报</v>
      </c>
      <c r="H10344" s="6" t="str">
        <f>IF(IFERROR(VLOOKUP(B10344,总表!A:D,4,0),"露易")=0," ",IFERROR(VLOOKUP(B10344,总表!A:D,4,0),"-"))</f>
        <v> </v>
      </c>
      <c r="I10344" s="6" t="str">
        <f t="shared" si="647"/>
        <v> </v>
      </c>
    </row>
    <row r="10345" spans="1:9">
      <c r="A10345" s="6">
        <v>10344</v>
      </c>
      <c r="B10345" s="47" t="str">
        <f t="shared" si="644"/>
        <v>00002868</v>
      </c>
      <c r="C10345" s="47" t="str">
        <f>IFERROR(VLOOKUP(B10345,总表!A:B,2,0),"-")</f>
        <v>海报类</v>
      </c>
      <c r="D10345" s="6" t="str">
        <f t="shared" si="645"/>
        <v>海报类</v>
      </c>
      <c r="E10345" s="51" t="str">
        <f>IFERROR(VLOOKUP(B10345,总表!A:D,3,0),"-")</f>
        <v>龙山先生的海报</v>
      </c>
      <c r="F10345" s="51" t="str">
        <f t="shared" si="646"/>
        <v>龙山先生的海报</v>
      </c>
      <c r="H10345" s="6" t="str">
        <f>IF(IFERROR(VLOOKUP(B10345,总表!A:D,4,0),"露易")=0," ",IFERROR(VLOOKUP(B10345,总表!A:D,4,0),"-"))</f>
        <v> </v>
      </c>
      <c r="I10345" s="6" t="str">
        <f t="shared" si="647"/>
        <v> </v>
      </c>
    </row>
    <row r="10346" spans="1:9">
      <c r="A10346" s="6">
        <v>10345</v>
      </c>
      <c r="B10346" s="47" t="str">
        <f t="shared" si="644"/>
        <v>00002869</v>
      </c>
      <c r="C10346" s="47" t="str">
        <f>IFERROR(VLOOKUP(B10346,总表!A:B,2,0),"-")</f>
        <v>海报类</v>
      </c>
      <c r="D10346" s="6" t="str">
        <f t="shared" si="645"/>
        <v>海报类</v>
      </c>
      <c r="E10346" s="51" t="str">
        <f>IFERROR(VLOOKUP(B10346,总表!A:D,3,0),"-")</f>
        <v>俞正的海报</v>
      </c>
      <c r="F10346" s="51" t="str">
        <f t="shared" si="646"/>
        <v>俞正的海报</v>
      </c>
      <c r="H10346" s="6" t="str">
        <f>IF(IFERROR(VLOOKUP(B10346,总表!A:D,4,0),"露易")=0," ",IFERROR(VLOOKUP(B10346,总表!A:D,4,0),"-"))</f>
        <v> </v>
      </c>
      <c r="I10346" s="6" t="str">
        <f t="shared" si="647"/>
        <v> </v>
      </c>
    </row>
    <row r="10347" spans="1:9">
      <c r="A10347" s="6">
        <v>10346</v>
      </c>
      <c r="B10347" s="47" t="str">
        <f t="shared" si="644"/>
        <v>0000286A</v>
      </c>
      <c r="C10347" s="47" t="str">
        <f>IFERROR(VLOOKUP(B10347,总表!A:B,2,0),"-")</f>
        <v>海报类</v>
      </c>
      <c r="D10347" s="6" t="str">
        <f t="shared" si="645"/>
        <v>海报类</v>
      </c>
      <c r="E10347" s="6" t="str">
        <f>IFERROR(VLOOKUP(B10347,总表!A:D,3,0),"-")</f>
        <v>南瓜王的海报</v>
      </c>
      <c r="F10347" s="6" t="str">
        <f t="shared" si="646"/>
        <v>南瓜王的海报</v>
      </c>
      <c r="H10347" s="6" t="str">
        <f>IF(IFERROR(VLOOKUP(B10347,总表!A:D,4,0),"露易")=0," ",IFERROR(VLOOKUP(B10347,总表!A:D,4,0),"-"))</f>
        <v> </v>
      </c>
      <c r="I10347" s="6" t="str">
        <f t="shared" si="647"/>
        <v> </v>
      </c>
    </row>
    <row r="10348" spans="1:9">
      <c r="A10348" s="6">
        <v>10347</v>
      </c>
      <c r="B10348" s="47" t="str">
        <f t="shared" si="644"/>
        <v>0000286B</v>
      </c>
      <c r="C10348" s="47" t="str">
        <f>IFERROR(VLOOKUP(B10348,总表!A:B,2,0),"-")</f>
        <v>海报类</v>
      </c>
      <c r="D10348" s="6" t="str">
        <f t="shared" si="645"/>
        <v>海报类</v>
      </c>
      <c r="E10348" s="6" t="str">
        <f>IFERROR(VLOOKUP(B10348,总表!A:D,3,0),"-")</f>
        <v>蓬蓬的海报</v>
      </c>
      <c r="F10348" s="6" t="str">
        <f t="shared" si="646"/>
        <v>蓬蓬的海报</v>
      </c>
      <c r="H10348" s="6" t="str">
        <f>IF(IFERROR(VLOOKUP(B10348,总表!A:D,4,0),"露易")=0," ",IFERROR(VLOOKUP(B10348,总表!A:D,4,0),"-"))</f>
        <v> </v>
      </c>
      <c r="I10348" s="6" t="str">
        <f t="shared" si="647"/>
        <v> </v>
      </c>
    </row>
    <row r="10349" spans="1:9">
      <c r="A10349" s="6">
        <v>10348</v>
      </c>
      <c r="B10349" s="47" t="str">
        <f t="shared" si="644"/>
        <v>0000286C</v>
      </c>
      <c r="C10349" s="47" t="str">
        <f>IFERROR(VLOOKUP(B10349,总表!A:B,2,0),"-")</f>
        <v>海报类</v>
      </c>
      <c r="D10349" s="6" t="str">
        <f t="shared" si="645"/>
        <v>海报类</v>
      </c>
      <c r="E10349" s="6" t="str">
        <f>IFERROR(VLOOKUP(B10349,总表!A:D,3,0),"-")</f>
        <v>美佳的海报</v>
      </c>
      <c r="F10349" s="6" t="str">
        <f t="shared" si="646"/>
        <v>美佳的海报</v>
      </c>
      <c r="H10349" s="6" t="str">
        <f>IF(IFERROR(VLOOKUP(B10349,总表!A:D,4,0),"露易")=0," ",IFERROR(VLOOKUP(B10349,总表!A:D,4,0),"-"))</f>
        <v> </v>
      </c>
      <c r="I10349" s="6" t="str">
        <f t="shared" si="647"/>
        <v> </v>
      </c>
    </row>
    <row r="10350" spans="1:9">
      <c r="A10350" s="6">
        <v>10349</v>
      </c>
      <c r="B10350" s="47" t="str">
        <f t="shared" si="644"/>
        <v>0000286D</v>
      </c>
      <c r="C10350" s="47" t="str">
        <f>IFERROR(VLOOKUP(B10350,总表!A:B,2,0),"-")</f>
        <v>海报类</v>
      </c>
      <c r="D10350" s="6" t="str">
        <f t="shared" si="645"/>
        <v>海报类</v>
      </c>
      <c r="E10350" s="6" t="str">
        <f>IFERROR(VLOOKUP(B10350,总表!A:D,3,0),"-")</f>
        <v>阿栗的海报</v>
      </c>
      <c r="F10350" s="6" t="str">
        <f t="shared" si="646"/>
        <v>阿栗的海报</v>
      </c>
      <c r="H10350" s="6" t="str">
        <f>IF(IFERROR(VLOOKUP(B10350,总表!A:D,4,0),"露易")=0," ",IFERROR(VLOOKUP(B10350,总表!A:D,4,0),"-"))</f>
        <v> </v>
      </c>
      <c r="I10350" s="6" t="str">
        <f t="shared" si="647"/>
        <v> </v>
      </c>
    </row>
    <row r="10351" spans="1:9">
      <c r="A10351" s="6">
        <v>10350</v>
      </c>
      <c r="B10351" s="47" t="str">
        <f t="shared" si="644"/>
        <v>0000286E</v>
      </c>
      <c r="C10351" s="47" t="str">
        <f>IFERROR(VLOOKUP(B10351,总表!A:B,2,0),"-")</f>
        <v>海报类</v>
      </c>
      <c r="D10351" s="6" t="str">
        <f t="shared" si="645"/>
        <v>海报类</v>
      </c>
      <c r="E10351" s="6" t="str">
        <f>IFERROR(VLOOKUP(B10351,总表!A:D,3,0),"-")</f>
        <v>茉莉的海报</v>
      </c>
      <c r="F10351" s="6" t="str">
        <f t="shared" si="646"/>
        <v>茉莉的海报</v>
      </c>
      <c r="H10351" s="6" t="str">
        <f>IF(IFERROR(VLOOKUP(B10351,总表!A:D,4,0),"露易")=0," ",IFERROR(VLOOKUP(B10351,总表!A:D,4,0),"-"))</f>
        <v> </v>
      </c>
      <c r="I10351" s="6" t="str">
        <f t="shared" si="647"/>
        <v> </v>
      </c>
    </row>
    <row r="10352" spans="1:9">
      <c r="A10352" s="6">
        <v>10351</v>
      </c>
      <c r="B10352" s="47" t="str">
        <f t="shared" si="644"/>
        <v>0000286F</v>
      </c>
      <c r="C10352" s="47" t="str">
        <f>IFERROR(VLOOKUP(B10352,总表!A:B,2,0),"-")</f>
        <v>海报类</v>
      </c>
      <c r="D10352" s="6" t="str">
        <f t="shared" si="645"/>
        <v>海报类</v>
      </c>
      <c r="E10352" s="6" t="str">
        <f>IFERROR(VLOOKUP(B10352,总表!A:D,3,0),"-")</f>
        <v>摔角鸦的海报</v>
      </c>
      <c r="F10352" s="6" t="str">
        <f t="shared" si="646"/>
        <v>摔角鸦的海报</v>
      </c>
      <c r="H10352" s="6" t="str">
        <f>IF(IFERROR(VLOOKUP(B10352,总表!A:D,4,0),"露易")=0," ",IFERROR(VLOOKUP(B10352,总表!A:D,4,0),"-"))</f>
        <v> </v>
      </c>
      <c r="I10352" s="6" t="str">
        <f t="shared" si="647"/>
        <v> </v>
      </c>
    </row>
    <row r="10353" spans="1:9">
      <c r="A10353" s="6">
        <v>10352</v>
      </c>
      <c r="B10353" s="47" t="str">
        <f t="shared" si="644"/>
        <v>00002870</v>
      </c>
      <c r="C10353" s="47" t="str">
        <f>IFERROR(VLOOKUP(B10353,总表!A:B,2,0),"-")</f>
        <v>海报类</v>
      </c>
      <c r="D10353" s="6" t="str">
        <f t="shared" si="645"/>
        <v>海报类</v>
      </c>
      <c r="E10353" s="51" t="str">
        <f>IFERROR(VLOOKUP(B10353,总表!A:D,3,0),"-")</f>
        <v>洁西卡的海报</v>
      </c>
      <c r="F10353" s="51" t="str">
        <f t="shared" si="646"/>
        <v>洁西卡的海报</v>
      </c>
      <c r="H10353" s="6" t="str">
        <f>IF(IFERROR(VLOOKUP(B10353,总表!A:D,4,0),"露易")=0," ",IFERROR(VLOOKUP(B10353,总表!A:D,4,0),"-"))</f>
        <v> </v>
      </c>
      <c r="I10353" s="6" t="str">
        <f t="shared" si="647"/>
        <v> </v>
      </c>
    </row>
    <row r="10354" spans="1:9">
      <c r="A10354" s="6">
        <v>10353</v>
      </c>
      <c r="B10354" s="47" t="str">
        <f t="shared" si="644"/>
        <v>00002871</v>
      </c>
      <c r="C10354" s="47" t="str">
        <f>IFERROR(VLOOKUP(B10354,总表!A:B,2,0),"-")</f>
        <v>海报类</v>
      </c>
      <c r="D10354" s="6" t="str">
        <f t="shared" si="645"/>
        <v>海报类</v>
      </c>
      <c r="E10354" s="6" t="str">
        <f>IFERROR(VLOOKUP(B10354,总表!A:D,3,0),"-")</f>
        <v>欧世豪的海报</v>
      </c>
      <c r="F10354" s="6" t="str">
        <f t="shared" si="646"/>
        <v>欧世豪的海报</v>
      </c>
      <c r="H10354" s="6" t="str">
        <f>IF(IFERROR(VLOOKUP(B10354,总表!A:D,4,0),"露易")=0," ",IFERROR(VLOOKUP(B10354,总表!A:D,4,0),"-"))</f>
        <v> </v>
      </c>
      <c r="I10354" s="6" t="str">
        <f t="shared" si="647"/>
        <v> </v>
      </c>
    </row>
    <row r="10355" spans="1:9">
      <c r="A10355" s="6">
        <v>10354</v>
      </c>
      <c r="B10355" s="47" t="str">
        <f t="shared" si="644"/>
        <v>00002872</v>
      </c>
      <c r="C10355" s="47" t="str">
        <f>IFERROR(VLOOKUP(B10355,总表!A:B,2,0),"-")</f>
        <v>海报类</v>
      </c>
      <c r="D10355" s="6" t="str">
        <f t="shared" si="645"/>
        <v>海报类</v>
      </c>
      <c r="E10355" s="6" t="str">
        <f>IFERROR(VLOOKUP(B10355,总表!A:D,3,0),"-")</f>
        <v>航平的海报</v>
      </c>
      <c r="F10355" s="6" t="str">
        <f t="shared" si="646"/>
        <v>航平的海报</v>
      </c>
      <c r="H10355" s="6" t="str">
        <f>IF(IFERROR(VLOOKUP(B10355,总表!A:D,4,0),"露易")=0," ",IFERROR(VLOOKUP(B10355,总表!A:D,4,0),"-"))</f>
        <v> </v>
      </c>
      <c r="I10355" s="6" t="str">
        <f t="shared" si="647"/>
        <v> </v>
      </c>
    </row>
    <row r="10356" spans="1:9">
      <c r="A10356" s="6">
        <v>10355</v>
      </c>
      <c r="B10356" s="47" t="str">
        <f t="shared" si="644"/>
        <v>00002873</v>
      </c>
      <c r="C10356" s="47" t="str">
        <f>IFERROR(VLOOKUP(B10356,总表!A:B,2,0),"-")</f>
        <v>海报类</v>
      </c>
      <c r="D10356" s="6" t="str">
        <f t="shared" si="645"/>
        <v>海报类</v>
      </c>
      <c r="E10356" s="6" t="str">
        <f>IFERROR(VLOOKUP(B10356,总表!A:D,3,0),"-")</f>
        <v>宝拉的海报</v>
      </c>
      <c r="F10356" s="6" t="str">
        <f t="shared" si="646"/>
        <v>宝拉的海报</v>
      </c>
      <c r="H10356" s="6" t="str">
        <f>IF(IFERROR(VLOOKUP(B10356,总表!A:D,4,0),"露易")=0," ",IFERROR(VLOOKUP(B10356,总表!A:D,4,0),"-"))</f>
        <v> </v>
      </c>
      <c r="I10356" s="6" t="str">
        <f t="shared" si="647"/>
        <v> </v>
      </c>
    </row>
    <row r="10357" spans="1:9">
      <c r="A10357" s="6">
        <v>10356</v>
      </c>
      <c r="B10357" s="47" t="str">
        <f t="shared" si="644"/>
        <v>00002874</v>
      </c>
      <c r="C10357" s="47" t="str">
        <f>IFERROR(VLOOKUP(B10357,总表!A:B,2,0),"-")</f>
        <v>海报类</v>
      </c>
      <c r="D10357" s="6" t="str">
        <f t="shared" si="645"/>
        <v>海报类</v>
      </c>
      <c r="E10357" s="6" t="str">
        <f>IFERROR(VLOOKUP(B10357,总表!A:D,3,0),"-")</f>
        <v>大常的海报</v>
      </c>
      <c r="F10357" s="6" t="str">
        <f t="shared" si="646"/>
        <v>大常的海报</v>
      </c>
      <c r="H10357" s="6" t="str">
        <f>IF(IFERROR(VLOOKUP(B10357,总表!A:D,4,0),"露易")=0," ",IFERROR(VLOOKUP(B10357,总表!A:D,4,0),"-"))</f>
        <v> </v>
      </c>
      <c r="I10357" s="6" t="str">
        <f t="shared" si="647"/>
        <v> </v>
      </c>
    </row>
    <row r="10358" spans="1:9">
      <c r="A10358" s="6">
        <v>10357</v>
      </c>
      <c r="B10358" s="47" t="str">
        <f t="shared" si="644"/>
        <v>00002875</v>
      </c>
      <c r="C10358" s="47" t="str">
        <f>IFERROR(VLOOKUP(B10358,总表!A:B,2,0),"-")</f>
        <v>海报类</v>
      </c>
      <c r="D10358" s="6" t="str">
        <f t="shared" si="645"/>
        <v>海报类</v>
      </c>
      <c r="E10358" s="51" t="str">
        <f>IFERROR(VLOOKUP(B10358,总表!A:D,3,0),"-")</f>
        <v>缝缝的海报</v>
      </c>
      <c r="F10358" s="51" t="str">
        <f t="shared" si="646"/>
        <v>缝缝的海报</v>
      </c>
      <c r="H10358" s="6" t="str">
        <f>IF(IFERROR(VLOOKUP(B10358,总表!A:D,4,0),"露易")=0," ",IFERROR(VLOOKUP(B10358,总表!A:D,4,0),"-"))</f>
        <v> </v>
      </c>
      <c r="I10358" s="6" t="str">
        <f t="shared" si="647"/>
        <v> </v>
      </c>
    </row>
    <row r="10359" spans="1:9">
      <c r="A10359" s="6">
        <v>10358</v>
      </c>
      <c r="B10359" s="47" t="str">
        <f t="shared" si="644"/>
        <v>00002876</v>
      </c>
      <c r="C10359" s="47" t="str">
        <f>IFERROR(VLOOKUP(B10359,总表!A:B,2,0),"-")</f>
        <v>海报类</v>
      </c>
      <c r="D10359" s="6" t="str">
        <f t="shared" si="645"/>
        <v>海报类</v>
      </c>
      <c r="E10359" s="6" t="str">
        <f>IFERROR(VLOOKUP(B10359,总表!A:D,3,0),"-")</f>
        <v>阿邦的海报</v>
      </c>
      <c r="F10359" s="6" t="str">
        <f t="shared" si="646"/>
        <v>阿邦的海报</v>
      </c>
      <c r="H10359" s="6" t="str">
        <f>IF(IFERROR(VLOOKUP(B10359,总表!A:D,4,0),"露易")=0," ",IFERROR(VLOOKUP(B10359,总表!A:D,4,0),"-"))</f>
        <v> </v>
      </c>
      <c r="I10359" s="6" t="str">
        <f t="shared" si="647"/>
        <v> </v>
      </c>
    </row>
    <row r="10360" spans="1:9">
      <c r="A10360" s="6">
        <v>10359</v>
      </c>
      <c r="B10360" s="47" t="str">
        <f t="shared" si="644"/>
        <v>00002877</v>
      </c>
      <c r="C10360" s="47" t="str">
        <f>IFERROR(VLOOKUP(B10360,总表!A:B,2,0),"-")</f>
        <v>海报类</v>
      </c>
      <c r="D10360" s="6" t="str">
        <f t="shared" si="645"/>
        <v>海报类</v>
      </c>
      <c r="E10360" s="6" t="str">
        <f>IFERROR(VLOOKUP(B10360,总表!A:D,3,0),"-")</f>
        <v>牧牧的海报</v>
      </c>
      <c r="F10360" s="6" t="str">
        <f t="shared" si="646"/>
        <v>牧牧的海报</v>
      </c>
      <c r="H10360" s="6" t="str">
        <f>IF(IFERROR(VLOOKUP(B10360,总表!A:D,4,0),"露易")=0," ",IFERROR(VLOOKUP(B10360,总表!A:D,4,0),"-"))</f>
        <v> </v>
      </c>
      <c r="I10360" s="6" t="str">
        <f t="shared" si="647"/>
        <v> </v>
      </c>
    </row>
    <row r="10361" spans="1:9">
      <c r="A10361" s="6">
        <v>10360</v>
      </c>
      <c r="B10361" s="47" t="str">
        <f t="shared" si="644"/>
        <v>00002878</v>
      </c>
      <c r="C10361" s="47" t="str">
        <f>IFERROR(VLOOKUP(B10361,总表!A:B,2,0),"-")</f>
        <v>海报类</v>
      </c>
      <c r="D10361" s="6" t="str">
        <f t="shared" si="645"/>
        <v>海报类</v>
      </c>
      <c r="E10361" s="6" t="str">
        <f>IFERROR(VLOOKUP(B10361,总表!A:D,3,0),"-")</f>
        <v>青呱的海报</v>
      </c>
      <c r="F10361" s="6" t="str">
        <f t="shared" si="646"/>
        <v>青呱的海报</v>
      </c>
      <c r="H10361" s="6" t="str">
        <f>IF(IFERROR(VLOOKUP(B10361,总表!A:D,4,0),"露易")=0," ",IFERROR(VLOOKUP(B10361,总表!A:D,4,0),"-"))</f>
        <v> </v>
      </c>
      <c r="I10361" s="6" t="str">
        <f t="shared" si="647"/>
        <v> </v>
      </c>
    </row>
    <row r="10362" spans="1:9">
      <c r="A10362" s="6">
        <v>10361</v>
      </c>
      <c r="B10362" s="47" t="str">
        <f t="shared" si="644"/>
        <v>00002879</v>
      </c>
      <c r="C10362" s="47" t="str">
        <f>IFERROR(VLOOKUP(B10362,总表!A:B,2,0),"-")</f>
        <v>海报类</v>
      </c>
      <c r="D10362" s="6" t="str">
        <f t="shared" si="645"/>
        <v>海报类</v>
      </c>
      <c r="E10362" s="51" t="str">
        <f>IFERROR(VLOOKUP(B10362,总表!A:D,3,0),"-")</f>
        <v>爱哭鬼的海报</v>
      </c>
      <c r="F10362" s="51" t="str">
        <f t="shared" si="646"/>
        <v>爱哭鬼的海报</v>
      </c>
      <c r="H10362" s="6" t="str">
        <f>IF(IFERROR(VLOOKUP(B10362,总表!A:D,4,0),"露易")=0," ",IFERROR(VLOOKUP(B10362,总表!A:D,4,0),"-"))</f>
        <v> </v>
      </c>
      <c r="I10362" s="6" t="str">
        <f t="shared" si="647"/>
        <v> </v>
      </c>
    </row>
    <row r="10363" spans="1:9">
      <c r="A10363" s="6">
        <v>10362</v>
      </c>
      <c r="B10363" s="47" t="str">
        <f t="shared" si="644"/>
        <v>0000287A</v>
      </c>
      <c r="C10363" s="47" t="str">
        <f>IFERROR(VLOOKUP(B10363,总表!A:B,2,0),"-")</f>
        <v>海报类</v>
      </c>
      <c r="D10363" s="6" t="str">
        <f t="shared" si="645"/>
        <v>海报类</v>
      </c>
      <c r="E10363" s="6" t="str">
        <f>IFERROR(VLOOKUP(B10363,总表!A:D,3,0),"-")</f>
        <v>嘉弼的海报</v>
      </c>
      <c r="F10363" s="6" t="str">
        <f t="shared" si="646"/>
        <v>嘉弼的海报</v>
      </c>
      <c r="H10363" s="6" t="str">
        <f>IF(IFERROR(VLOOKUP(B10363,总表!A:D,4,0),"露易")=0," ",IFERROR(VLOOKUP(B10363,总表!A:D,4,0),"-"))</f>
        <v> </v>
      </c>
      <c r="I10363" s="6" t="str">
        <f t="shared" si="647"/>
        <v> </v>
      </c>
    </row>
    <row r="10364" spans="1:9">
      <c r="A10364" s="6">
        <v>10363</v>
      </c>
      <c r="B10364" s="47" t="str">
        <f t="shared" si="644"/>
        <v>0000287B</v>
      </c>
      <c r="C10364" s="47" t="str">
        <f>IFERROR(VLOOKUP(B10364,总表!A:B,2,0),"-")</f>
        <v>海报类</v>
      </c>
      <c r="D10364" s="6" t="str">
        <f t="shared" si="645"/>
        <v>海报类</v>
      </c>
      <c r="E10364" s="6" t="str">
        <f>IFERROR(VLOOKUP(B10364,总表!A:D,3,0),"-")</f>
        <v>草斑娜的海报</v>
      </c>
      <c r="F10364" s="6" t="str">
        <f t="shared" si="646"/>
        <v>草斑娜的海报</v>
      </c>
      <c r="H10364" s="6" t="str">
        <f>IF(IFERROR(VLOOKUP(B10364,总表!A:D,4,0),"露易")=0," ",IFERROR(VLOOKUP(B10364,总表!A:D,4,0),"-"))</f>
        <v> </v>
      </c>
      <c r="I10364" s="6" t="str">
        <f t="shared" si="647"/>
        <v> </v>
      </c>
    </row>
    <row r="10365" spans="1:9">
      <c r="A10365" s="6">
        <v>10364</v>
      </c>
      <c r="B10365" s="47" t="str">
        <f t="shared" si="644"/>
        <v>0000287C</v>
      </c>
      <c r="C10365" s="47" t="str">
        <f>IFERROR(VLOOKUP(B10365,总表!A:B,2,0),"-")</f>
        <v>海报类</v>
      </c>
      <c r="D10365" s="6" t="str">
        <f t="shared" si="645"/>
        <v>海报类</v>
      </c>
      <c r="E10365" s="6" t="str">
        <f>IFERROR(VLOOKUP(B10365,总表!A:D,3,0),"-")</f>
        <v>文青的海报</v>
      </c>
      <c r="F10365" s="6" t="str">
        <f t="shared" si="646"/>
        <v>文青的海报</v>
      </c>
      <c r="H10365" s="6" t="str">
        <f>IF(IFERROR(VLOOKUP(B10365,总表!A:D,4,0),"露易")=0," ",IFERROR(VLOOKUP(B10365,总表!A:D,4,0),"-"))</f>
        <v> </v>
      </c>
      <c r="I10365" s="6" t="str">
        <f t="shared" si="647"/>
        <v> </v>
      </c>
    </row>
    <row r="10366" spans="1:9">
      <c r="A10366" s="6">
        <v>10365</v>
      </c>
      <c r="B10366" s="47" t="str">
        <f t="shared" si="644"/>
        <v>0000287D</v>
      </c>
      <c r="C10366" s="47" t="str">
        <f>IFERROR(VLOOKUP(B10366,总表!A:B,2,0),"-")</f>
        <v>海报类</v>
      </c>
      <c r="D10366" s="6" t="str">
        <f t="shared" si="645"/>
        <v>海报类</v>
      </c>
      <c r="E10366" s="6" t="str">
        <f>IFERROR(VLOOKUP(B10366,总表!A:D,3,0),"-")</f>
        <v>火鸟的海报</v>
      </c>
      <c r="F10366" s="6" t="str">
        <f t="shared" si="646"/>
        <v>火鸟的海报</v>
      </c>
      <c r="H10366" s="6" t="str">
        <f>IF(IFERROR(VLOOKUP(B10366,总表!A:D,4,0),"露易")=0," ",IFERROR(VLOOKUP(B10366,总表!A:D,4,0),"-"))</f>
        <v> </v>
      </c>
      <c r="I10366" s="6" t="str">
        <f t="shared" si="647"/>
        <v> </v>
      </c>
    </row>
    <row r="10367" spans="1:9">
      <c r="A10367" s="6">
        <v>10366</v>
      </c>
      <c r="B10367" s="47" t="str">
        <f t="shared" si="644"/>
        <v>0000287E</v>
      </c>
      <c r="C10367" s="47" t="str">
        <f>IFERROR(VLOOKUP(B10367,总表!A:B,2,0),"-")</f>
        <v>海报类</v>
      </c>
      <c r="D10367" s="6" t="str">
        <f t="shared" si="645"/>
        <v>海报类</v>
      </c>
      <c r="E10367" s="6" t="str">
        <f>IFERROR(VLOOKUP(B10367,总表!A:D,3,0),"-")</f>
        <v>黄金鸡的海报</v>
      </c>
      <c r="F10367" s="6" t="str">
        <f t="shared" si="646"/>
        <v>黄金鸡的海报</v>
      </c>
      <c r="H10367" s="6" t="str">
        <f>IF(IFERROR(VLOOKUP(B10367,总表!A:D,4,0),"露易")=0," ",IFERROR(VLOOKUP(B10367,总表!A:D,4,0),"-"))</f>
        <v> </v>
      </c>
      <c r="I10367" s="6" t="str">
        <f t="shared" si="647"/>
        <v> </v>
      </c>
    </row>
    <row r="10368" spans="1:9">
      <c r="A10368" s="6">
        <v>10367</v>
      </c>
      <c r="B10368" s="47" t="str">
        <f t="shared" si="644"/>
        <v>0000287F</v>
      </c>
      <c r="C10368" s="47" t="str">
        <f>IFERROR(VLOOKUP(B10368,总表!A:B,2,0),"-")</f>
        <v>海报类</v>
      </c>
      <c r="D10368" s="6" t="str">
        <f t="shared" si="645"/>
        <v>海报类</v>
      </c>
      <c r="E10368" s="6" t="str">
        <f>IFERROR(VLOOKUP(B10368,总表!A:D,3,0),"-")</f>
        <v>珮琳的海报</v>
      </c>
      <c r="F10368" s="6" t="str">
        <f t="shared" si="646"/>
        <v>珮琳的海报</v>
      </c>
      <c r="H10368" s="6" t="str">
        <f>IF(IFERROR(VLOOKUP(B10368,总表!A:D,4,0),"露易")=0," ",IFERROR(VLOOKUP(B10368,总表!A:D,4,0),"-"))</f>
        <v> </v>
      </c>
      <c r="I10368" s="6" t="str">
        <f t="shared" si="647"/>
        <v> </v>
      </c>
    </row>
    <row r="10369" spans="1:9">
      <c r="A10369" s="6">
        <v>10368</v>
      </c>
      <c r="B10369" s="47" t="str">
        <f t="shared" si="644"/>
        <v>00002880</v>
      </c>
      <c r="C10369" s="47" t="str">
        <f>IFERROR(VLOOKUP(B10369,总表!A:B,2,0),"-")</f>
        <v>海报类</v>
      </c>
      <c r="D10369" s="6" t="str">
        <f t="shared" si="645"/>
        <v>海报类</v>
      </c>
      <c r="E10369" s="6" t="str">
        <f>IFERROR(VLOOKUP(B10369,总表!A:D,3,0),"-")</f>
        <v>海德的海报</v>
      </c>
      <c r="F10369" s="6" t="str">
        <f t="shared" si="646"/>
        <v>海德的海报</v>
      </c>
      <c r="H10369" s="6" t="str">
        <f>IF(IFERROR(VLOOKUP(B10369,总表!A:D,4,0),"露易")=0," ",IFERROR(VLOOKUP(B10369,总表!A:D,4,0),"-"))</f>
        <v> </v>
      </c>
      <c r="I10369" s="6" t="str">
        <f t="shared" si="647"/>
        <v> </v>
      </c>
    </row>
    <row r="10370" spans="1:9">
      <c r="A10370" s="6">
        <v>10369</v>
      </c>
      <c r="B10370" s="47" t="str">
        <f t="shared" ref="B10370:B10433" si="648">DEC2HEX(ROW(A10369),8)</f>
        <v>00002881</v>
      </c>
      <c r="C10370" s="47" t="str">
        <f>IFERROR(VLOOKUP(B10370,总表!A:B,2,0),"-")</f>
        <v>海报类</v>
      </c>
      <c r="D10370" s="6" t="str">
        <f t="shared" ref="D10370:D10433" si="649">C10370</f>
        <v>海报类</v>
      </c>
      <c r="E10370" s="6" t="str">
        <f>IFERROR(VLOOKUP(B10370,总表!A:D,3,0),"-")</f>
        <v>小影的海报</v>
      </c>
      <c r="F10370" s="6" t="str">
        <f t="shared" ref="F10370:F10433" si="650">E10370</f>
        <v>小影的海报</v>
      </c>
      <c r="H10370" s="6" t="str">
        <f>IF(IFERROR(VLOOKUP(B10370,总表!A:D,4,0),"露易")=0," ",IFERROR(VLOOKUP(B10370,总表!A:D,4,0),"-"))</f>
        <v> </v>
      </c>
      <c r="I10370" s="6" t="str">
        <f t="shared" ref="I10370:I10433" si="651">H10370</f>
        <v> </v>
      </c>
    </row>
    <row r="10371" spans="1:9">
      <c r="A10371" s="6">
        <v>10370</v>
      </c>
      <c r="B10371" s="47" t="str">
        <f t="shared" si="648"/>
        <v>00002882</v>
      </c>
      <c r="C10371" s="47" t="str">
        <f>IFERROR(VLOOKUP(B10371,总表!A:B,2,0),"-")</f>
        <v>海报类</v>
      </c>
      <c r="D10371" s="6" t="str">
        <f t="shared" si="649"/>
        <v>海报类</v>
      </c>
      <c r="E10371" s="6" t="str">
        <f>IFERROR(VLOOKUP(B10371,总表!A:D,3,0),"-")</f>
        <v>安谷斯的海报</v>
      </c>
      <c r="F10371" s="6" t="str">
        <f t="shared" si="650"/>
        <v>安谷斯的海报</v>
      </c>
      <c r="H10371" s="6" t="str">
        <f>IF(IFERROR(VLOOKUP(B10371,总表!A:D,4,0),"露易")=0," ",IFERROR(VLOOKUP(B10371,总表!A:D,4,0),"-"))</f>
        <v> </v>
      </c>
      <c r="I10371" s="6" t="str">
        <f t="shared" si="651"/>
        <v> </v>
      </c>
    </row>
    <row r="10372" spans="1:9">
      <c r="A10372" s="6">
        <v>10371</v>
      </c>
      <c r="B10372" s="47" t="str">
        <f t="shared" si="648"/>
        <v>00002883</v>
      </c>
      <c r="C10372" s="47" t="str">
        <f>IFERROR(VLOOKUP(B10372,总表!A:B,2,0),"-")</f>
        <v>海报类</v>
      </c>
      <c r="D10372" s="6" t="str">
        <f t="shared" si="649"/>
        <v>海报类</v>
      </c>
      <c r="E10372" s="6" t="str">
        <f>IFERROR(VLOOKUP(B10372,总表!A:D,3,0),"-")</f>
        <v>七七的海报</v>
      </c>
      <c r="F10372" s="6" t="str">
        <f t="shared" si="650"/>
        <v>七七的海报</v>
      </c>
      <c r="H10372" s="6" t="str">
        <f>IF(IFERROR(VLOOKUP(B10372,总表!A:D,4,0),"露易")=0," ",IFERROR(VLOOKUP(B10372,总表!A:D,4,0),"-"))</f>
        <v> </v>
      </c>
      <c r="I10372" s="6" t="str">
        <f t="shared" si="651"/>
        <v> </v>
      </c>
    </row>
    <row r="10373" spans="1:9">
      <c r="A10373" s="6">
        <v>10372</v>
      </c>
      <c r="B10373" s="47" t="str">
        <f t="shared" si="648"/>
        <v>00002884</v>
      </c>
      <c r="C10373" s="47" t="str">
        <f>IFERROR(VLOOKUP(B10373,总表!A:B,2,0),"-")</f>
        <v>海报类</v>
      </c>
      <c r="D10373" s="6" t="str">
        <f t="shared" si="649"/>
        <v>海报类</v>
      </c>
      <c r="E10373" s="6" t="str">
        <f>IFERROR(VLOOKUP(B10373,总表!A:D,3,0),"-")</f>
        <v>文雄的海报</v>
      </c>
      <c r="F10373" s="6" t="str">
        <f t="shared" si="650"/>
        <v>文雄的海报</v>
      </c>
      <c r="H10373" s="6" t="str">
        <f>IF(IFERROR(VLOOKUP(B10373,总表!A:D,4,0),"露易")=0," ",IFERROR(VLOOKUP(B10373,总表!A:D,4,0),"-"))</f>
        <v> </v>
      </c>
      <c r="I10373" s="6" t="str">
        <f t="shared" si="651"/>
        <v> </v>
      </c>
    </row>
    <row r="10374" spans="1:9">
      <c r="A10374" s="6">
        <v>10373</v>
      </c>
      <c r="B10374" s="47" t="str">
        <f t="shared" si="648"/>
        <v>00002885</v>
      </c>
      <c r="C10374" s="47" t="str">
        <f>IFERROR(VLOOKUP(B10374,总表!A:B,2,0),"-")</f>
        <v>海报类</v>
      </c>
      <c r="D10374" s="6" t="str">
        <f t="shared" si="649"/>
        <v>海报类</v>
      </c>
      <c r="E10374" s="6" t="str">
        <f>IFERROR(VLOOKUP(B10374,总表!A:D,3,0),"-")</f>
        <v>阿朗的海报</v>
      </c>
      <c r="F10374" s="6" t="str">
        <f t="shared" si="650"/>
        <v>阿朗的海报</v>
      </c>
      <c r="H10374" s="6" t="str">
        <f>IF(IFERROR(VLOOKUP(B10374,总表!A:D,4,0),"露易")=0," ",IFERROR(VLOOKUP(B10374,总表!A:D,4,0),"-"))</f>
        <v> </v>
      </c>
      <c r="I10374" s="6" t="str">
        <f t="shared" si="651"/>
        <v> </v>
      </c>
    </row>
    <row r="10375" spans="1:9">
      <c r="A10375" s="6">
        <v>10374</v>
      </c>
      <c r="B10375" s="47" t="str">
        <f t="shared" si="648"/>
        <v>00002886</v>
      </c>
      <c r="C10375" s="47" t="str">
        <f>IFERROR(VLOOKUP(B10375,总表!A:B,2,0),"-")</f>
        <v>海报类</v>
      </c>
      <c r="D10375" s="6" t="str">
        <f t="shared" si="649"/>
        <v>海报类</v>
      </c>
      <c r="E10375" s="6" t="str">
        <f>IFERROR(VLOOKUP(B10375,总表!A:D,3,0),"-")</f>
        <v>巧蔻的海报</v>
      </c>
      <c r="F10375" s="6" t="str">
        <f t="shared" si="650"/>
        <v>巧蔻的海报</v>
      </c>
      <c r="H10375" s="6" t="str">
        <f>IF(IFERROR(VLOOKUP(B10375,总表!A:D,4,0),"露易")=0," ",IFERROR(VLOOKUP(B10375,总表!A:D,4,0),"-"))</f>
        <v> </v>
      </c>
      <c r="I10375" s="6" t="str">
        <f t="shared" si="651"/>
        <v> </v>
      </c>
    </row>
    <row r="10376" spans="1:9">
      <c r="A10376" s="6">
        <v>10375</v>
      </c>
      <c r="B10376" s="47" t="str">
        <f t="shared" si="648"/>
        <v>00002887</v>
      </c>
      <c r="C10376" s="47" t="str">
        <f>IFERROR(VLOOKUP(B10376,总表!A:B,2,0),"-")</f>
        <v>海报类</v>
      </c>
      <c r="D10376" s="6" t="str">
        <f t="shared" si="649"/>
        <v>海报类</v>
      </c>
      <c r="E10376" s="6" t="str">
        <f>IFERROR(VLOOKUP(B10376,总表!A:D,3,0),"-")</f>
        <v>米米的海报</v>
      </c>
      <c r="F10376" s="6" t="str">
        <f t="shared" si="650"/>
        <v>米米的海报</v>
      </c>
      <c r="H10376" s="6" t="str">
        <f>IF(IFERROR(VLOOKUP(B10376,总表!A:D,4,0),"露易")=0," ",IFERROR(VLOOKUP(B10376,总表!A:D,4,0),"-"))</f>
        <v> </v>
      </c>
      <c r="I10376" s="6" t="str">
        <f t="shared" si="651"/>
        <v> </v>
      </c>
    </row>
    <row r="10377" spans="1:9">
      <c r="A10377" s="6">
        <v>10376</v>
      </c>
      <c r="B10377" s="47" t="str">
        <f t="shared" si="648"/>
        <v>00002888</v>
      </c>
      <c r="C10377" s="47" t="str">
        <f>IFERROR(VLOOKUP(B10377,总表!A:B,2,0),"-")</f>
        <v>海报类</v>
      </c>
      <c r="D10377" s="6" t="str">
        <f t="shared" si="649"/>
        <v>海报类</v>
      </c>
      <c r="E10377" s="6" t="str">
        <f>IFERROR(VLOOKUP(B10377,总表!A:D,3,0),"-")</f>
        <v>阿守的海报</v>
      </c>
      <c r="F10377" s="6" t="str">
        <f t="shared" si="650"/>
        <v>阿守的海报</v>
      </c>
      <c r="H10377" s="6" t="str">
        <f>IF(IFERROR(VLOOKUP(B10377,总表!A:D,4,0),"露易")=0," ",IFERROR(VLOOKUP(B10377,总表!A:D,4,0),"-"))</f>
        <v> </v>
      </c>
      <c r="I10377" s="6" t="str">
        <f t="shared" si="651"/>
        <v> </v>
      </c>
    </row>
    <row r="10378" spans="1:9">
      <c r="A10378" s="6">
        <v>10377</v>
      </c>
      <c r="B10378" s="47" t="str">
        <f t="shared" si="648"/>
        <v>00002889</v>
      </c>
      <c r="C10378" s="47" t="str">
        <f>IFERROR(VLOOKUP(B10378,总表!A:B,2,0),"-")</f>
        <v>海报类</v>
      </c>
      <c r="D10378" s="6" t="str">
        <f t="shared" si="649"/>
        <v>海报类</v>
      </c>
      <c r="E10378" s="51" t="str">
        <f>IFERROR(VLOOKUP(B10378,总表!A:D,3,0),"-")</f>
        <v>毕安卡的海报</v>
      </c>
      <c r="F10378" s="51" t="str">
        <f t="shared" si="650"/>
        <v>毕安卡的海报</v>
      </c>
      <c r="H10378" s="6" t="str">
        <f>IF(IFERROR(VLOOKUP(B10378,总表!A:D,4,0),"露易")=0," ",IFERROR(VLOOKUP(B10378,总表!A:D,4,0),"-"))</f>
        <v> </v>
      </c>
      <c r="I10378" s="6" t="str">
        <f t="shared" si="651"/>
        <v> </v>
      </c>
    </row>
    <row r="10379" spans="1:9">
      <c r="A10379" s="6">
        <v>10378</v>
      </c>
      <c r="B10379" s="47" t="str">
        <f t="shared" si="648"/>
        <v>0000288A</v>
      </c>
      <c r="C10379" s="47" t="str">
        <f>IFERROR(VLOOKUP(B10379,总表!A:B,2,0),"-")</f>
        <v>海报类</v>
      </c>
      <c r="D10379" s="6" t="str">
        <f t="shared" si="649"/>
        <v>海报类</v>
      </c>
      <c r="E10379" s="6" t="str">
        <f>IFERROR(VLOOKUP(B10379,总表!A:D,3,0),"-")</f>
        <v>茜蓝的海报</v>
      </c>
      <c r="F10379" s="6" t="str">
        <f t="shared" si="650"/>
        <v>茜蓝的海报</v>
      </c>
      <c r="H10379" s="6" t="str">
        <f>IF(IFERROR(VLOOKUP(B10379,总表!A:D,4,0),"露易")=0," ",IFERROR(VLOOKUP(B10379,总表!A:D,4,0),"-"))</f>
        <v> </v>
      </c>
      <c r="I10379" s="6" t="str">
        <f t="shared" si="651"/>
        <v> </v>
      </c>
    </row>
    <row r="10380" spans="1:9">
      <c r="A10380" s="6">
        <v>10379</v>
      </c>
      <c r="B10380" s="47" t="str">
        <f t="shared" si="648"/>
        <v>0000288B</v>
      </c>
      <c r="C10380" s="47" t="str">
        <f>IFERROR(VLOOKUP(B10380,总表!A:B,2,0),"-")</f>
        <v>海报类</v>
      </c>
      <c r="D10380" s="6" t="str">
        <f t="shared" si="649"/>
        <v>海报类</v>
      </c>
      <c r="E10380" s="6" t="str">
        <f>IFERROR(VLOOKUP(B10380,总表!A:D,3,0),"-")</f>
        <v>仰韶的海报</v>
      </c>
      <c r="F10380" s="6" t="str">
        <f t="shared" si="650"/>
        <v>仰韶的海报</v>
      </c>
      <c r="H10380" s="6" t="str">
        <f>IF(IFERROR(VLOOKUP(B10380,总表!A:D,4,0),"露易")=0," ",IFERROR(VLOOKUP(B10380,总表!A:D,4,0),"-"))</f>
        <v> </v>
      </c>
      <c r="I10380" s="6" t="str">
        <f t="shared" si="651"/>
        <v> </v>
      </c>
    </row>
    <row r="10381" spans="1:9">
      <c r="A10381" s="6">
        <v>10380</v>
      </c>
      <c r="B10381" s="47" t="str">
        <f t="shared" si="648"/>
        <v>0000288C</v>
      </c>
      <c r="C10381" s="47" t="str">
        <f>IFERROR(VLOOKUP(B10381,总表!A:B,2,0),"-")</f>
        <v>海报类</v>
      </c>
      <c r="D10381" s="6" t="str">
        <f t="shared" si="649"/>
        <v>海报类</v>
      </c>
      <c r="E10381" s="6" t="str">
        <f>IFERROR(VLOOKUP(B10381,总表!A:D,3,0),"-")</f>
        <v>爪爪的海报</v>
      </c>
      <c r="F10381" s="6" t="str">
        <f t="shared" si="650"/>
        <v>爪爪的海报</v>
      </c>
      <c r="H10381" s="6" t="str">
        <f>IF(IFERROR(VLOOKUP(B10381,总表!A:D,4,0),"露易")=0," ",IFERROR(VLOOKUP(B10381,总表!A:D,4,0),"-"))</f>
        <v> </v>
      </c>
      <c r="I10381" s="6" t="str">
        <f t="shared" si="651"/>
        <v> </v>
      </c>
    </row>
    <row r="10382" spans="1:9">
      <c r="A10382" s="6">
        <v>10381</v>
      </c>
      <c r="B10382" s="47" t="str">
        <f t="shared" si="648"/>
        <v>0000288D</v>
      </c>
      <c r="C10382" s="47" t="str">
        <f>IFERROR(VLOOKUP(B10382,总表!A:B,2,0),"-")</f>
        <v>海报类</v>
      </c>
      <c r="D10382" s="6" t="str">
        <f t="shared" si="649"/>
        <v>海报类</v>
      </c>
      <c r="E10382" s="6" t="str">
        <f>IFERROR(VLOOKUP(B10382,总表!A:D,3,0),"-")</f>
        <v>雪花的海报</v>
      </c>
      <c r="F10382" s="6" t="str">
        <f t="shared" si="650"/>
        <v>雪花的海报</v>
      </c>
      <c r="H10382" s="6" t="str">
        <f>IF(IFERROR(VLOOKUP(B10382,总表!A:D,4,0),"露易")=0," ",IFERROR(VLOOKUP(B10382,总表!A:D,4,0),"-"))</f>
        <v> </v>
      </c>
      <c r="I10382" s="6" t="str">
        <f t="shared" si="651"/>
        <v> </v>
      </c>
    </row>
    <row r="10383" spans="1:9">
      <c r="A10383" s="6">
        <v>10382</v>
      </c>
      <c r="B10383" s="47" t="str">
        <f t="shared" si="648"/>
        <v>0000288E</v>
      </c>
      <c r="C10383" s="47" t="str">
        <f>IFERROR(VLOOKUP(B10383,总表!A:B,2,0),"-")</f>
        <v>海报类</v>
      </c>
      <c r="D10383" s="6" t="str">
        <f t="shared" si="649"/>
        <v>海报类</v>
      </c>
      <c r="E10383" s="6" t="str">
        <f>IFERROR(VLOOKUP(B10383,总表!A:D,3,0),"-")</f>
        <v>阿泥的海报</v>
      </c>
      <c r="F10383" s="6" t="str">
        <f t="shared" si="650"/>
        <v>阿泥的海报</v>
      </c>
      <c r="H10383" s="6" t="str">
        <f>IF(IFERROR(VLOOKUP(B10383,总表!A:D,4,0),"露易")=0," ",IFERROR(VLOOKUP(B10383,总表!A:D,4,0),"-"))</f>
        <v> </v>
      </c>
      <c r="I10383" s="6" t="str">
        <f t="shared" si="651"/>
        <v> </v>
      </c>
    </row>
    <row r="10384" spans="1:9">
      <c r="A10384" s="6">
        <v>10383</v>
      </c>
      <c r="B10384" s="47" t="str">
        <f t="shared" si="648"/>
        <v>0000288F</v>
      </c>
      <c r="C10384" s="47" t="str">
        <f>IFERROR(VLOOKUP(B10384,总表!A:B,2,0),"-")</f>
        <v>海报类</v>
      </c>
      <c r="D10384" s="6" t="str">
        <f t="shared" si="649"/>
        <v>海报类</v>
      </c>
      <c r="E10384" s="6" t="str">
        <f>IFERROR(VLOOKUP(B10384,总表!A:D,3,0),"-")</f>
        <v>梦梦的海报</v>
      </c>
      <c r="F10384" s="6" t="str">
        <f t="shared" si="650"/>
        <v>梦梦的海报</v>
      </c>
      <c r="H10384" s="6" t="str">
        <f>IF(IFERROR(VLOOKUP(B10384,总表!A:D,4,0),"露易")=0," ",IFERROR(VLOOKUP(B10384,总表!A:D,4,0),"-"))</f>
        <v> </v>
      </c>
      <c r="I10384" s="6" t="str">
        <f t="shared" si="651"/>
        <v> </v>
      </c>
    </row>
    <row r="10385" spans="1:9">
      <c r="A10385" s="6">
        <v>10384</v>
      </c>
      <c r="B10385" s="47" t="str">
        <f t="shared" si="648"/>
        <v>00002890</v>
      </c>
      <c r="C10385" s="47" t="str">
        <f>IFERROR(VLOOKUP(B10385,总表!A:B,2,0),"-")</f>
        <v>海报类</v>
      </c>
      <c r="D10385" s="6" t="str">
        <f t="shared" si="649"/>
        <v>海报类</v>
      </c>
      <c r="E10385" s="6" t="str">
        <f>IFERROR(VLOOKUP(B10385,总表!A:D,3,0),"-")</f>
        <v>狸克的海报</v>
      </c>
      <c r="F10385" s="6" t="str">
        <f t="shared" si="650"/>
        <v>狸克的海报</v>
      </c>
      <c r="H10385" s="6" t="str">
        <f>IF(IFERROR(VLOOKUP(B10385,总表!A:D,4,0),"露易")=0," ",IFERROR(VLOOKUP(B10385,总表!A:D,4,0),"-"))</f>
        <v> </v>
      </c>
      <c r="I10385" s="6" t="str">
        <f t="shared" si="651"/>
        <v> </v>
      </c>
    </row>
    <row r="10386" spans="1:9">
      <c r="A10386" s="6">
        <v>10385</v>
      </c>
      <c r="B10386" s="47" t="str">
        <f t="shared" si="648"/>
        <v>00002891</v>
      </c>
      <c r="C10386" s="47" t="str">
        <f>IFERROR(VLOOKUP(B10386,总表!A:B,2,0),"-")</f>
        <v>海报类</v>
      </c>
      <c r="D10386" s="6" t="str">
        <f t="shared" si="649"/>
        <v>海报类</v>
      </c>
      <c r="E10386" s="51" t="str">
        <f>IFERROR(VLOOKUP(B10386,总表!A:D,3,0),"-")</f>
        <v>约翰的海报</v>
      </c>
      <c r="F10386" s="51" t="str">
        <f t="shared" si="650"/>
        <v>约翰的海报</v>
      </c>
      <c r="H10386" s="6" t="str">
        <f>IF(IFERROR(VLOOKUP(B10386,总表!A:D,4,0),"露易")=0," ",IFERROR(VLOOKUP(B10386,总表!A:D,4,0),"-"))</f>
        <v> </v>
      </c>
      <c r="I10386" s="6" t="str">
        <f t="shared" si="651"/>
        <v> </v>
      </c>
    </row>
    <row r="10387" spans="1:9">
      <c r="A10387" s="6">
        <v>10386</v>
      </c>
      <c r="B10387" s="47" t="str">
        <f t="shared" si="648"/>
        <v>00002892</v>
      </c>
      <c r="C10387" s="47" t="str">
        <f>IFERROR(VLOOKUP(B10387,总表!A:B,2,0),"-")</f>
        <v>海报类</v>
      </c>
      <c r="D10387" s="6" t="str">
        <f t="shared" si="649"/>
        <v>海报类</v>
      </c>
      <c r="E10387" s="6" t="str">
        <f>IFERROR(VLOOKUP(B10387,总表!A:D,3,0),"-")</f>
        <v>珮琪的海报</v>
      </c>
      <c r="F10387" s="6" t="str">
        <f t="shared" si="650"/>
        <v>珮琪的海报</v>
      </c>
      <c r="H10387" s="6" t="str">
        <f>IF(IFERROR(VLOOKUP(B10387,总表!A:D,4,0),"露易")=0," ",IFERROR(VLOOKUP(B10387,总表!A:D,4,0),"-"))</f>
        <v> </v>
      </c>
      <c r="I10387" s="6" t="str">
        <f t="shared" si="651"/>
        <v> </v>
      </c>
    </row>
    <row r="10388" spans="1:9">
      <c r="A10388" s="6">
        <v>10387</v>
      </c>
      <c r="B10388" s="47" t="str">
        <f t="shared" si="648"/>
        <v>00002893</v>
      </c>
      <c r="C10388" s="47" t="str">
        <f>IFERROR(VLOOKUP(B10388,总表!A:B,2,0),"-")</f>
        <v>海报类</v>
      </c>
      <c r="D10388" s="6" t="str">
        <f t="shared" si="649"/>
        <v>海报类</v>
      </c>
      <c r="E10388" s="6" t="str">
        <f>IFERROR(VLOOKUP(B10388,总表!A:D,3,0),"-")</f>
        <v>阿聘的海报</v>
      </c>
      <c r="F10388" s="6" t="str">
        <f t="shared" si="650"/>
        <v>阿聘的海报</v>
      </c>
      <c r="H10388" s="6" t="str">
        <f>IF(IFERROR(VLOOKUP(B10388,总表!A:D,4,0),"露易")=0," ",IFERROR(VLOOKUP(B10388,总表!A:D,4,0),"-"))</f>
        <v> </v>
      </c>
      <c r="I10388" s="6" t="str">
        <f t="shared" si="651"/>
        <v> </v>
      </c>
    </row>
    <row r="10389" spans="1:9">
      <c r="A10389" s="6">
        <v>10388</v>
      </c>
      <c r="B10389" s="47" t="str">
        <f t="shared" si="648"/>
        <v>00002894</v>
      </c>
      <c r="C10389" s="47" t="str">
        <f>IFERROR(VLOOKUP(B10389,总表!A:B,2,0),"-")</f>
        <v>海报类</v>
      </c>
      <c r="D10389" s="6" t="str">
        <f t="shared" si="649"/>
        <v>海报类</v>
      </c>
      <c r="E10389" s="6" t="str">
        <f>IFERROR(VLOOKUP(B10389,总表!A:D,3,0),"-")</f>
        <v>阿司的海报</v>
      </c>
      <c r="F10389" s="6" t="str">
        <f t="shared" si="650"/>
        <v>阿司的海报</v>
      </c>
      <c r="H10389" s="6" t="str">
        <f>IF(IFERROR(VLOOKUP(B10389,总表!A:D,4,0),"露易")=0," ",IFERROR(VLOOKUP(B10389,总表!A:D,4,0),"-"))</f>
        <v> </v>
      </c>
      <c r="I10389" s="6" t="str">
        <f t="shared" si="651"/>
        <v> </v>
      </c>
    </row>
    <row r="10390" spans="1:9">
      <c r="A10390" s="6">
        <v>10389</v>
      </c>
      <c r="B10390" s="47" t="str">
        <f t="shared" si="648"/>
        <v>00002895</v>
      </c>
      <c r="C10390" s="47" t="str">
        <f>IFERROR(VLOOKUP(B10390,总表!A:B,2,0),"-")</f>
        <v>海报类</v>
      </c>
      <c r="D10390" s="6" t="str">
        <f t="shared" si="649"/>
        <v>海报类</v>
      </c>
      <c r="E10390" s="6" t="str">
        <f>IFERROR(VLOOKUP(B10390,总表!A:D,3,0),"-")</f>
        <v>森森的海报</v>
      </c>
      <c r="F10390" s="6" t="str">
        <f t="shared" si="650"/>
        <v>森森的海报</v>
      </c>
      <c r="H10390" s="6" t="str">
        <f>IF(IFERROR(VLOOKUP(B10390,总表!A:D,4,0),"露易")=0," ",IFERROR(VLOOKUP(B10390,总表!A:D,4,0),"-"))</f>
        <v> </v>
      </c>
      <c r="I10390" s="6" t="str">
        <f t="shared" si="651"/>
        <v> </v>
      </c>
    </row>
    <row r="10391" spans="1:9">
      <c r="A10391" s="6">
        <v>10390</v>
      </c>
      <c r="B10391" s="47" t="str">
        <f t="shared" si="648"/>
        <v>00002896</v>
      </c>
      <c r="C10391" s="47" t="str">
        <f>IFERROR(VLOOKUP(B10391,总表!A:B,2,0),"-")</f>
        <v>海报类</v>
      </c>
      <c r="D10391" s="6" t="str">
        <f t="shared" si="649"/>
        <v>海报类</v>
      </c>
      <c r="E10391" s="6" t="str">
        <f>IFERROR(VLOOKUP(B10391,总表!A:D,3,0),"-")</f>
        <v>佳敏的海报</v>
      </c>
      <c r="F10391" s="6" t="str">
        <f t="shared" si="650"/>
        <v>佳敏的海报</v>
      </c>
      <c r="H10391" s="6" t="str">
        <f>IF(IFERROR(VLOOKUP(B10391,总表!A:D,4,0),"露易")=0," ",IFERROR(VLOOKUP(B10391,总表!A:D,4,0),"-"))</f>
        <v> </v>
      </c>
      <c r="I10391" s="6" t="str">
        <f t="shared" si="651"/>
        <v> </v>
      </c>
    </row>
    <row r="10392" spans="1:9">
      <c r="A10392" s="6">
        <v>10391</v>
      </c>
      <c r="B10392" s="47" t="str">
        <f t="shared" si="648"/>
        <v>00002897</v>
      </c>
      <c r="C10392" s="47" t="str">
        <f>IFERROR(VLOOKUP(B10392,总表!A:B,2,0),"-")</f>
        <v>海报类</v>
      </c>
      <c r="D10392" s="6" t="str">
        <f t="shared" si="649"/>
        <v>海报类</v>
      </c>
      <c r="E10392" s="51" t="str">
        <f>IFERROR(VLOOKUP(B10392,总表!A:D,3,0),"-")</f>
        <v>亚莎的海报</v>
      </c>
      <c r="F10392" s="51" t="str">
        <f t="shared" si="650"/>
        <v>亚莎的海报</v>
      </c>
      <c r="H10392" s="6" t="str">
        <f>IF(IFERROR(VLOOKUP(B10392,总表!A:D,4,0),"露易")=0," ",IFERROR(VLOOKUP(B10392,总表!A:D,4,0),"-"))</f>
        <v> </v>
      </c>
      <c r="I10392" s="6" t="str">
        <f t="shared" si="651"/>
        <v> </v>
      </c>
    </row>
    <row r="10393" spans="1:9">
      <c r="A10393" s="6">
        <v>10392</v>
      </c>
      <c r="B10393" s="47" t="str">
        <f t="shared" si="648"/>
        <v>00002898</v>
      </c>
      <c r="C10393" s="47" t="str">
        <f>IFERROR(VLOOKUP(B10393,总表!A:B,2,0),"-")</f>
        <v>海报类</v>
      </c>
      <c r="D10393" s="6" t="str">
        <f t="shared" si="649"/>
        <v>海报类</v>
      </c>
      <c r="E10393" s="51" t="str">
        <f>IFERROR(VLOOKUP(B10393,总表!A:D,3,0),"-")</f>
        <v>马誉的海报</v>
      </c>
      <c r="F10393" s="51" t="str">
        <f t="shared" si="650"/>
        <v>马誉的海报</v>
      </c>
      <c r="H10393" s="6" t="str">
        <f>IF(IFERROR(VLOOKUP(B10393,总表!A:D,4,0),"露易")=0," ",IFERROR(VLOOKUP(B10393,总表!A:D,4,0),"-"))</f>
        <v> </v>
      </c>
      <c r="I10393" s="6" t="str">
        <f t="shared" si="651"/>
        <v> </v>
      </c>
    </row>
    <row r="10394" spans="1:9">
      <c r="A10394" s="6">
        <v>10393</v>
      </c>
      <c r="B10394" s="47" t="str">
        <f t="shared" si="648"/>
        <v>00002899</v>
      </c>
      <c r="C10394" s="47" t="str">
        <f>IFERROR(VLOOKUP(B10394,总表!A:B,2,0),"-")</f>
        <v>海报类</v>
      </c>
      <c r="D10394" s="6" t="str">
        <f t="shared" si="649"/>
        <v>海报类</v>
      </c>
      <c r="E10394" s="6" t="str">
        <f>IFERROR(VLOOKUP(B10394,总表!A:D,3,0),"-")</f>
        <v>小雪的海报</v>
      </c>
      <c r="F10394" s="6" t="str">
        <f t="shared" si="650"/>
        <v>小雪的海报</v>
      </c>
      <c r="H10394" s="6" t="str">
        <f>IF(IFERROR(VLOOKUP(B10394,总表!A:D,4,0),"露易")=0," ",IFERROR(VLOOKUP(B10394,总表!A:D,4,0),"-"))</f>
        <v> </v>
      </c>
      <c r="I10394" s="6" t="str">
        <f t="shared" si="651"/>
        <v> </v>
      </c>
    </row>
    <row r="10395" spans="1:9">
      <c r="A10395" s="6">
        <v>10394</v>
      </c>
      <c r="B10395" s="47" t="str">
        <f t="shared" si="648"/>
        <v>0000289A</v>
      </c>
      <c r="C10395" s="47" t="str">
        <f>IFERROR(VLOOKUP(B10395,总表!A:B,2,0),"-")</f>
        <v>海报类</v>
      </c>
      <c r="D10395" s="6" t="str">
        <f t="shared" si="649"/>
        <v>海报类</v>
      </c>
      <c r="E10395" s="6" t="str">
        <f>IFERROR(VLOOKUP(B10395,总表!A:D,3,0),"-")</f>
        <v>瑞奇的海报</v>
      </c>
      <c r="F10395" s="6" t="str">
        <f t="shared" si="650"/>
        <v>瑞奇的海报</v>
      </c>
      <c r="H10395" s="6" t="str">
        <f>IF(IFERROR(VLOOKUP(B10395,总表!A:D,4,0),"露易")=0," ",IFERROR(VLOOKUP(B10395,总表!A:D,4,0),"-"))</f>
        <v> </v>
      </c>
      <c r="I10395" s="6" t="str">
        <f t="shared" si="651"/>
        <v> </v>
      </c>
    </row>
    <row r="10396" spans="1:9">
      <c r="A10396" s="6">
        <v>10395</v>
      </c>
      <c r="B10396" s="47" t="str">
        <f t="shared" si="648"/>
        <v>0000289B</v>
      </c>
      <c r="C10396" s="47" t="str">
        <f>IFERROR(VLOOKUP(B10396,总表!A:B,2,0),"-")</f>
        <v>海报类</v>
      </c>
      <c r="D10396" s="6" t="str">
        <f t="shared" si="649"/>
        <v>海报类</v>
      </c>
      <c r="E10396" s="6" t="str">
        <f>IFERROR(VLOOKUP(B10396,总表!A:D,3,0),"-")</f>
        <v>朱古莉的海报</v>
      </c>
      <c r="F10396" s="6" t="str">
        <f t="shared" si="650"/>
        <v>朱古莉的海报</v>
      </c>
      <c r="H10396" s="6" t="str">
        <f>IF(IFERROR(VLOOKUP(B10396,总表!A:D,4,0),"露易")=0," ",IFERROR(VLOOKUP(B10396,总表!A:D,4,0),"-"))</f>
        <v> </v>
      </c>
      <c r="I10396" s="6" t="str">
        <f t="shared" si="651"/>
        <v> </v>
      </c>
    </row>
    <row r="10397" spans="1:9">
      <c r="A10397" s="6">
        <v>10396</v>
      </c>
      <c r="B10397" s="47" t="str">
        <f t="shared" si="648"/>
        <v>0000289C</v>
      </c>
      <c r="C10397" s="47" t="str">
        <f>IFERROR(VLOOKUP(B10397,总表!A:B,2,0),"-")</f>
        <v>海报类</v>
      </c>
      <c r="D10397" s="6" t="str">
        <f t="shared" si="649"/>
        <v>海报类</v>
      </c>
      <c r="E10397" s="6" t="str">
        <f>IFERROR(VLOOKUP(B10397,总表!A:D,3,0),"-")</f>
        <v>彼得的海报</v>
      </c>
      <c r="F10397" s="6" t="str">
        <f t="shared" si="650"/>
        <v>彼得的海报</v>
      </c>
      <c r="H10397" s="6" t="str">
        <f>IF(IFERROR(VLOOKUP(B10397,总表!A:D,4,0),"露易")=0," ",IFERROR(VLOOKUP(B10397,总表!A:D,4,0),"-"))</f>
        <v> </v>
      </c>
      <c r="I10397" s="6" t="str">
        <f t="shared" si="651"/>
        <v> </v>
      </c>
    </row>
    <row r="10398" spans="1:9">
      <c r="A10398" s="6">
        <v>10397</v>
      </c>
      <c r="B10398" s="47" t="str">
        <f t="shared" si="648"/>
        <v>0000289D</v>
      </c>
      <c r="C10398" s="47" t="str">
        <f>IFERROR(VLOOKUP(B10398,总表!A:B,2,0),"-")</f>
        <v>海报类</v>
      </c>
      <c r="D10398" s="6" t="str">
        <f t="shared" si="649"/>
        <v>海报类</v>
      </c>
      <c r="E10398" s="6" t="str">
        <f>IFERROR(VLOOKUP(B10398,总表!A:D,3,0),"-")</f>
        <v>墨墨的海报</v>
      </c>
      <c r="F10398" s="6" t="str">
        <f t="shared" si="650"/>
        <v>墨墨的海报</v>
      </c>
      <c r="H10398" s="6" t="str">
        <f>IF(IFERROR(VLOOKUP(B10398,总表!A:D,4,0),"露易")=0," ",IFERROR(VLOOKUP(B10398,总表!A:D,4,0),"-"))</f>
        <v> </v>
      </c>
      <c r="I10398" s="6" t="str">
        <f t="shared" si="651"/>
        <v> </v>
      </c>
    </row>
    <row r="10399" spans="1:9">
      <c r="A10399" s="6">
        <v>10398</v>
      </c>
      <c r="B10399" s="47" t="str">
        <f t="shared" si="648"/>
        <v>0000289E</v>
      </c>
      <c r="C10399" s="47" t="str">
        <f>IFERROR(VLOOKUP(B10399,总表!A:B,2,0),"-")</f>
        <v>海报类</v>
      </c>
      <c r="D10399" s="6" t="str">
        <f t="shared" si="649"/>
        <v>海报类</v>
      </c>
      <c r="E10399" s="6" t="str">
        <f>IFERROR(VLOOKUP(B10399,总表!A:D,3,0),"-")</f>
        <v>莫敬的海报</v>
      </c>
      <c r="F10399" s="6" t="str">
        <f t="shared" si="650"/>
        <v>莫敬的海报</v>
      </c>
      <c r="H10399" s="6" t="str">
        <f>IF(IFERROR(VLOOKUP(B10399,总表!A:D,4,0),"露易")=0," ",IFERROR(VLOOKUP(B10399,总表!A:D,4,0),"-"))</f>
        <v> </v>
      </c>
      <c r="I10399" s="6" t="str">
        <f t="shared" si="651"/>
        <v> </v>
      </c>
    </row>
    <row r="10400" spans="1:9">
      <c r="A10400" s="6">
        <v>10399</v>
      </c>
      <c r="B10400" s="47" t="str">
        <f t="shared" si="648"/>
        <v>0000289F</v>
      </c>
      <c r="C10400" s="47" t="str">
        <f>IFERROR(VLOOKUP(B10400,总表!A:B,2,0),"-")</f>
        <v>海报类</v>
      </c>
      <c r="D10400" s="6" t="str">
        <f t="shared" si="649"/>
        <v>海报类</v>
      </c>
      <c r="E10400" s="6" t="str">
        <f>IFERROR(VLOOKUP(B10400,总表!A:D,3,0),"-")</f>
        <v>月兔的海报</v>
      </c>
      <c r="F10400" s="6" t="str">
        <f t="shared" si="650"/>
        <v>月兔的海报</v>
      </c>
      <c r="H10400" s="6" t="str">
        <f>IF(IFERROR(VLOOKUP(B10400,总表!A:D,4,0),"露易")=0," ",IFERROR(VLOOKUP(B10400,总表!A:D,4,0),"-"))</f>
        <v> </v>
      </c>
      <c r="I10400" s="6" t="str">
        <f t="shared" si="651"/>
        <v> </v>
      </c>
    </row>
    <row r="10401" spans="1:9">
      <c r="A10401" s="6">
        <v>10400</v>
      </c>
      <c r="B10401" s="47" t="str">
        <f t="shared" si="648"/>
        <v>000028A0</v>
      </c>
      <c r="C10401" s="47" t="str">
        <f>IFERROR(VLOOKUP(B10401,总表!A:B,2,0),"-")</f>
        <v>海报类</v>
      </c>
      <c r="D10401" s="6" t="str">
        <f t="shared" si="649"/>
        <v>海报类</v>
      </c>
      <c r="E10401" s="6" t="str">
        <f>IFERROR(VLOOKUP(B10401,总表!A:D,3,0),"-")</f>
        <v>沛希的海报</v>
      </c>
      <c r="F10401" s="6" t="str">
        <f t="shared" si="650"/>
        <v>沛希的海报</v>
      </c>
      <c r="H10401" s="6" t="str">
        <f>IF(IFERROR(VLOOKUP(B10401,总表!A:D,4,0),"露易")=0," ",IFERROR(VLOOKUP(B10401,总表!A:D,4,0),"-"))</f>
        <v> </v>
      </c>
      <c r="I10401" s="6" t="str">
        <f t="shared" si="651"/>
        <v> </v>
      </c>
    </row>
    <row r="10402" spans="1:9">
      <c r="A10402" s="6">
        <v>10401</v>
      </c>
      <c r="B10402" s="47" t="str">
        <f t="shared" si="648"/>
        <v>000028A1</v>
      </c>
      <c r="C10402" s="47" t="str">
        <f>IFERROR(VLOOKUP(B10402,总表!A:B,2,0),"-")</f>
        <v>海报类</v>
      </c>
      <c r="D10402" s="6" t="str">
        <f t="shared" si="649"/>
        <v>海报类</v>
      </c>
      <c r="E10402" s="6" t="str">
        <f>IFERROR(VLOOKUP(B10402,总表!A:D,3,0),"-")</f>
        <v>古乃欣的海报</v>
      </c>
      <c r="F10402" s="6" t="str">
        <f t="shared" si="650"/>
        <v>古乃欣的海报</v>
      </c>
      <c r="H10402" s="6" t="str">
        <f>IF(IFERROR(VLOOKUP(B10402,总表!A:D,4,0),"露易")=0," ",IFERROR(VLOOKUP(B10402,总表!A:D,4,0),"-"))</f>
        <v> </v>
      </c>
      <c r="I10402" s="6" t="str">
        <f t="shared" si="651"/>
        <v> </v>
      </c>
    </row>
    <row r="10403" spans="1:9">
      <c r="A10403" s="6">
        <v>10402</v>
      </c>
      <c r="B10403" s="47" t="str">
        <f t="shared" si="648"/>
        <v>000028A2</v>
      </c>
      <c r="C10403" s="47" t="str">
        <f>IFERROR(VLOOKUP(B10403,总表!A:B,2,0),"-")</f>
        <v>海报类</v>
      </c>
      <c r="D10403" s="6" t="str">
        <f t="shared" si="649"/>
        <v>海报类</v>
      </c>
      <c r="E10403" s="6" t="str">
        <f>IFERROR(VLOOKUP(B10403,总表!A:D,3,0),"-")</f>
        <v>朱黎的海报</v>
      </c>
      <c r="F10403" s="6" t="str">
        <f t="shared" si="650"/>
        <v>朱黎的海报</v>
      </c>
      <c r="H10403" s="6" t="str">
        <f>IF(IFERROR(VLOOKUP(B10403,总表!A:D,4,0),"露易")=0," ",IFERROR(VLOOKUP(B10403,总表!A:D,4,0),"-"))</f>
        <v> </v>
      </c>
      <c r="I10403" s="6" t="str">
        <f t="shared" si="651"/>
        <v> </v>
      </c>
    </row>
    <row r="10404" spans="1:9">
      <c r="A10404" s="6">
        <v>10403</v>
      </c>
      <c r="B10404" s="47" t="str">
        <f t="shared" si="648"/>
        <v>000028A3</v>
      </c>
      <c r="C10404" s="47" t="str">
        <f>IFERROR(VLOOKUP(B10404,总表!A:B,2,0),"-")</f>
        <v>海报类</v>
      </c>
      <c r="D10404" s="6" t="str">
        <f t="shared" si="649"/>
        <v>海报类</v>
      </c>
      <c r="E10404" s="6" t="str">
        <f>IFERROR(VLOOKUP(B10404,总表!A:D,3,0),"-")</f>
        <v>丸子的海报</v>
      </c>
      <c r="F10404" s="6" t="str">
        <f t="shared" si="650"/>
        <v>丸子的海报</v>
      </c>
      <c r="H10404" s="6" t="str">
        <f>IF(IFERROR(VLOOKUP(B10404,总表!A:D,4,0),"露易")=0," ",IFERROR(VLOOKUP(B10404,总表!A:D,4,0),"-"))</f>
        <v> </v>
      </c>
      <c r="I10404" s="6" t="str">
        <f t="shared" si="651"/>
        <v> </v>
      </c>
    </row>
    <row r="10405" spans="1:9">
      <c r="A10405" s="6">
        <v>10404</v>
      </c>
      <c r="B10405" s="47" t="str">
        <f t="shared" si="648"/>
        <v>000028A4</v>
      </c>
      <c r="C10405" s="47" t="str">
        <f>IFERROR(VLOOKUP(B10405,总表!A:B,2,0),"-")</f>
        <v>海报类</v>
      </c>
      <c r="D10405" s="6" t="str">
        <f t="shared" si="649"/>
        <v>海报类</v>
      </c>
      <c r="E10405" s="6" t="str">
        <f>IFERROR(VLOOKUP(B10405,总表!A:D,3,0),"-")</f>
        <v>阿燕的海报</v>
      </c>
      <c r="F10405" s="6" t="str">
        <f t="shared" si="650"/>
        <v>阿燕的海报</v>
      </c>
      <c r="H10405" s="6" t="str">
        <f>IF(IFERROR(VLOOKUP(B10405,总表!A:D,4,0),"露易")=0," ",IFERROR(VLOOKUP(B10405,总表!A:D,4,0),"-"))</f>
        <v> </v>
      </c>
      <c r="I10405" s="6" t="str">
        <f t="shared" si="651"/>
        <v> </v>
      </c>
    </row>
    <row r="10406" spans="1:9">
      <c r="A10406" s="6">
        <v>10405</v>
      </c>
      <c r="B10406" s="47" t="str">
        <f t="shared" si="648"/>
        <v>000028A5</v>
      </c>
      <c r="C10406" s="47" t="str">
        <f>IFERROR(VLOOKUP(B10406,总表!A:B,2,0),"-")</f>
        <v>海报类</v>
      </c>
      <c r="D10406" s="6" t="str">
        <f t="shared" si="649"/>
        <v>海报类</v>
      </c>
      <c r="E10406" s="6" t="str">
        <f>IFERROR(VLOOKUP(B10406,总表!A:D,3,0),"-")</f>
        <v>冰莎的海报</v>
      </c>
      <c r="F10406" s="6" t="str">
        <f t="shared" si="650"/>
        <v>冰莎的海报</v>
      </c>
      <c r="H10406" s="6" t="str">
        <f>IF(IFERROR(VLOOKUP(B10406,总表!A:D,4,0),"露易")=0," ",IFERROR(VLOOKUP(B10406,总表!A:D,4,0),"-"))</f>
        <v> </v>
      </c>
      <c r="I10406" s="6" t="str">
        <f t="shared" si="651"/>
        <v> </v>
      </c>
    </row>
    <row r="10407" spans="1:9">
      <c r="A10407" s="6">
        <v>10406</v>
      </c>
      <c r="B10407" s="47" t="str">
        <f t="shared" si="648"/>
        <v>000028A6</v>
      </c>
      <c r="C10407" s="47" t="str">
        <f>IFERROR(VLOOKUP(B10407,总表!A:B,2,0),"-")</f>
        <v>海报类</v>
      </c>
      <c r="D10407" s="6" t="str">
        <f t="shared" si="649"/>
        <v>海报类</v>
      </c>
      <c r="E10407" s="6" t="str">
        <f>IFERROR(VLOOKUP(B10407,总表!A:D,3,0),"-")</f>
        <v>天佑的海报</v>
      </c>
      <c r="F10407" s="6" t="str">
        <f t="shared" si="650"/>
        <v>天佑的海报</v>
      </c>
      <c r="H10407" s="6" t="str">
        <f>IF(IFERROR(VLOOKUP(B10407,总表!A:D,4,0),"露易")=0," ",IFERROR(VLOOKUP(B10407,总表!A:D,4,0),"-"))</f>
        <v> </v>
      </c>
      <c r="I10407" s="6" t="str">
        <f t="shared" si="651"/>
        <v> </v>
      </c>
    </row>
    <row r="10408" spans="1:9">
      <c r="A10408" s="6">
        <v>10407</v>
      </c>
      <c r="B10408" s="47" t="str">
        <f t="shared" si="648"/>
        <v>000028A7</v>
      </c>
      <c r="C10408" s="47" t="str">
        <f>IFERROR(VLOOKUP(B10408,总表!A:B,2,0),"-")</f>
        <v>海报类</v>
      </c>
      <c r="D10408" s="6" t="str">
        <f t="shared" si="649"/>
        <v>海报类</v>
      </c>
      <c r="E10408" s="6" t="str">
        <f>IFERROR(VLOOKUP(B10408,总表!A:D,3,0),"-")</f>
        <v>阿猪的海报</v>
      </c>
      <c r="F10408" s="6" t="str">
        <f t="shared" si="650"/>
        <v>阿猪的海报</v>
      </c>
      <c r="H10408" s="6" t="str">
        <f>IF(IFERROR(VLOOKUP(B10408,总表!A:D,4,0),"露易")=0," ",IFERROR(VLOOKUP(B10408,总表!A:D,4,0),"-"))</f>
        <v> </v>
      </c>
      <c r="I10408" s="6" t="str">
        <f t="shared" si="651"/>
        <v> </v>
      </c>
    </row>
    <row r="10409" spans="1:9">
      <c r="A10409" s="6">
        <v>10408</v>
      </c>
      <c r="B10409" s="47" t="str">
        <f t="shared" si="648"/>
        <v>000028A8</v>
      </c>
      <c r="C10409" s="47" t="str">
        <f>IFERROR(VLOOKUP(B10409,总表!A:B,2,0),"-")</f>
        <v>海报类</v>
      </c>
      <c r="D10409" s="6" t="str">
        <f t="shared" si="649"/>
        <v>海报类</v>
      </c>
      <c r="E10409" s="6" t="str">
        <f>IFERROR(VLOOKUP(B10409,总表!A:D,3,0),"-")</f>
        <v>达满的海报</v>
      </c>
      <c r="F10409" s="6" t="str">
        <f t="shared" si="650"/>
        <v>达满的海报</v>
      </c>
      <c r="H10409" s="6" t="str">
        <f>IF(IFERROR(VLOOKUP(B10409,总表!A:D,4,0),"露易")=0," ",IFERROR(VLOOKUP(B10409,总表!A:D,4,0),"-"))</f>
        <v> </v>
      </c>
      <c r="I10409" s="6" t="str">
        <f t="shared" si="651"/>
        <v> </v>
      </c>
    </row>
    <row r="10410" spans="1:9">
      <c r="A10410" s="6">
        <v>10409</v>
      </c>
      <c r="B10410" s="47" t="str">
        <f t="shared" si="648"/>
        <v>000028A9</v>
      </c>
      <c r="C10410" s="47" t="str">
        <f>IFERROR(VLOOKUP(B10410,总表!A:B,2,0),"-")</f>
        <v>海报类</v>
      </c>
      <c r="D10410" s="6" t="str">
        <f t="shared" si="649"/>
        <v>海报类</v>
      </c>
      <c r="E10410" s="6" t="str">
        <f>IFERROR(VLOOKUP(B10410,总表!A:D,3,0),"-")</f>
        <v>雷贝嘉的海报</v>
      </c>
      <c r="F10410" s="6" t="str">
        <f t="shared" si="650"/>
        <v>雷贝嘉的海报</v>
      </c>
      <c r="H10410" s="6" t="str">
        <f>IF(IFERROR(VLOOKUP(B10410,总表!A:D,4,0),"露易")=0," ",IFERROR(VLOOKUP(B10410,总表!A:D,4,0),"-"))</f>
        <v> </v>
      </c>
      <c r="I10410" s="6" t="str">
        <f t="shared" si="651"/>
        <v> </v>
      </c>
    </row>
    <row r="10411" spans="1:9">
      <c r="A10411" s="6">
        <v>10410</v>
      </c>
      <c r="B10411" s="47" t="str">
        <f t="shared" si="648"/>
        <v>000028AA</v>
      </c>
      <c r="C10411" s="47" t="str">
        <f>IFERROR(VLOOKUP(B10411,总表!A:B,2,0),"-")</f>
        <v>海报类</v>
      </c>
      <c r="D10411" s="6" t="str">
        <f t="shared" si="649"/>
        <v>海报类</v>
      </c>
      <c r="E10411" s="6" t="str">
        <f>IFERROR(VLOOKUP(B10411,总表!A:D,3,0),"-")</f>
        <v>肥肝的海报</v>
      </c>
      <c r="F10411" s="6" t="str">
        <f t="shared" si="650"/>
        <v>肥肝的海报</v>
      </c>
      <c r="H10411" s="6" t="str">
        <f>IF(IFERROR(VLOOKUP(B10411,总表!A:D,4,0),"露易")=0," ",IFERROR(VLOOKUP(B10411,总表!A:D,4,0),"-"))</f>
        <v> </v>
      </c>
      <c r="I10411" s="6" t="str">
        <f t="shared" si="651"/>
        <v> </v>
      </c>
    </row>
    <row r="10412" spans="1:9">
      <c r="A10412" s="6">
        <v>10411</v>
      </c>
      <c r="B10412" s="47" t="str">
        <f t="shared" si="648"/>
        <v>000028AB</v>
      </c>
      <c r="C10412" s="47" t="str">
        <f>IFERROR(VLOOKUP(B10412,总表!A:B,2,0),"-")</f>
        <v>海报类</v>
      </c>
      <c r="D10412" s="6" t="str">
        <f t="shared" si="649"/>
        <v>海报类</v>
      </c>
      <c r="E10412" s="6" t="str">
        <f>IFERROR(VLOOKUP(B10412,总表!A:D,3,0),"-")</f>
        <v>莫儿的海报</v>
      </c>
      <c r="F10412" s="6" t="str">
        <f t="shared" si="650"/>
        <v>莫儿的海报</v>
      </c>
      <c r="H10412" s="6" t="str">
        <f>IF(IFERROR(VLOOKUP(B10412,总表!A:D,4,0),"露易")=0," ",IFERROR(VLOOKUP(B10412,总表!A:D,4,0),"-"))</f>
        <v> </v>
      </c>
      <c r="I10412" s="6" t="str">
        <f t="shared" si="651"/>
        <v> </v>
      </c>
    </row>
    <row r="10413" spans="1:9">
      <c r="A10413" s="6">
        <v>10412</v>
      </c>
      <c r="B10413" s="47" t="str">
        <f t="shared" si="648"/>
        <v>000028AC</v>
      </c>
      <c r="C10413" s="47" t="str">
        <f>IFERROR(VLOOKUP(B10413,总表!A:B,2,0),"-")</f>
        <v>海报类</v>
      </c>
      <c r="D10413" s="6" t="str">
        <f t="shared" si="649"/>
        <v>海报类</v>
      </c>
      <c r="E10413" s="6" t="str">
        <f>IFERROR(VLOOKUP(B10413,总表!A:D,3,0),"-")</f>
        <v>迷仔的海报</v>
      </c>
      <c r="F10413" s="6" t="str">
        <f t="shared" si="650"/>
        <v>迷仔的海报</v>
      </c>
      <c r="H10413" s="6" t="str">
        <f>IF(IFERROR(VLOOKUP(B10413,总表!A:D,4,0),"露易")=0," ",IFERROR(VLOOKUP(B10413,总表!A:D,4,0),"-"))</f>
        <v> </v>
      </c>
      <c r="I10413" s="6" t="str">
        <f t="shared" si="651"/>
        <v> </v>
      </c>
    </row>
    <row r="10414" spans="1:9">
      <c r="A10414" s="6">
        <v>10413</v>
      </c>
      <c r="B10414" s="47" t="str">
        <f t="shared" si="648"/>
        <v>000028AD</v>
      </c>
      <c r="C10414" s="47" t="str">
        <f>IFERROR(VLOOKUP(B10414,总表!A:B,2,0),"-")</f>
        <v>海报类</v>
      </c>
      <c r="D10414" s="6" t="str">
        <f t="shared" si="649"/>
        <v>海报类</v>
      </c>
      <c r="E10414" s="51" t="str">
        <f>IFERROR(VLOOKUP(B10414,总表!A:D,3,0),"-")</f>
        <v>罗萱儿的海报</v>
      </c>
      <c r="F10414" s="51" t="str">
        <f t="shared" si="650"/>
        <v>罗萱儿的海报</v>
      </c>
      <c r="H10414" s="6" t="str">
        <f>IF(IFERROR(VLOOKUP(B10414,总表!A:D,4,0),"露易")=0," ",IFERROR(VLOOKUP(B10414,总表!A:D,4,0),"-"))</f>
        <v> </v>
      </c>
      <c r="I10414" s="6" t="str">
        <f t="shared" si="651"/>
        <v> </v>
      </c>
    </row>
    <row r="10415" spans="1:9">
      <c r="A10415" s="6">
        <v>10414</v>
      </c>
      <c r="B10415" s="47" t="str">
        <f t="shared" si="648"/>
        <v>000028AE</v>
      </c>
      <c r="C10415" s="47" t="str">
        <f>IFERROR(VLOOKUP(B10415,总表!A:B,2,0),"-")</f>
        <v>海报类</v>
      </c>
      <c r="D10415" s="6" t="str">
        <f t="shared" si="649"/>
        <v>海报类</v>
      </c>
      <c r="E10415" s="6" t="str">
        <f>IFERROR(VLOOKUP(B10415,总表!A:D,3,0),"-")</f>
        <v>豚皇的海报</v>
      </c>
      <c r="F10415" s="6" t="str">
        <f t="shared" si="650"/>
        <v>豚皇的海报</v>
      </c>
      <c r="H10415" s="6" t="str">
        <f>IF(IFERROR(VLOOKUP(B10415,总表!A:D,4,0),"露易")=0," ",IFERROR(VLOOKUP(B10415,总表!A:D,4,0),"-"))</f>
        <v> </v>
      </c>
      <c r="I10415" s="6" t="str">
        <f t="shared" si="651"/>
        <v> </v>
      </c>
    </row>
    <row r="10416" spans="1:9">
      <c r="A10416" s="6">
        <v>10415</v>
      </c>
      <c r="B10416" s="47" t="str">
        <f t="shared" si="648"/>
        <v>000028AF</v>
      </c>
      <c r="C10416" s="47" t="str">
        <f>IFERROR(VLOOKUP(B10416,总表!A:B,2,0),"-")</f>
        <v>海报类</v>
      </c>
      <c r="D10416" s="6" t="str">
        <f t="shared" si="649"/>
        <v>海报类</v>
      </c>
      <c r="E10416" s="51" t="str">
        <f>IFERROR(VLOOKUP(B10416,总表!A:D,3,0),"-")</f>
        <v>卢尔曼的海报</v>
      </c>
      <c r="F10416" s="51" t="str">
        <f t="shared" si="650"/>
        <v>卢尔曼的海报</v>
      </c>
      <c r="H10416" s="6" t="str">
        <f>IF(IFERROR(VLOOKUP(B10416,总表!A:D,4,0),"露易")=0," ",IFERROR(VLOOKUP(B10416,总表!A:D,4,0),"-"))</f>
        <v> </v>
      </c>
      <c r="I10416" s="6" t="str">
        <f t="shared" si="651"/>
        <v> </v>
      </c>
    </row>
    <row r="10417" spans="1:9">
      <c r="A10417" s="6">
        <v>10416</v>
      </c>
      <c r="B10417" s="47" t="str">
        <f t="shared" si="648"/>
        <v>000028B0</v>
      </c>
      <c r="C10417" s="47" t="str">
        <f>IFERROR(VLOOKUP(B10417,总表!A:B,2,0),"-")</f>
        <v>海报类</v>
      </c>
      <c r="D10417" s="6" t="str">
        <f t="shared" si="649"/>
        <v>海报类</v>
      </c>
      <c r="E10417" s="51" t="str">
        <f>IFERROR(VLOOKUP(B10417,总表!A:D,3,0),"-")</f>
        <v>艳后的海报</v>
      </c>
      <c r="F10417" s="51" t="str">
        <f t="shared" si="650"/>
        <v>艳后的海报</v>
      </c>
      <c r="H10417" s="6" t="str">
        <f>IF(IFERROR(VLOOKUP(B10417,总表!A:D,4,0),"露易")=0," ",IFERROR(VLOOKUP(B10417,总表!A:D,4,0),"-"))</f>
        <v> </v>
      </c>
      <c r="I10417" s="6" t="str">
        <f t="shared" si="651"/>
        <v> </v>
      </c>
    </row>
    <row r="10418" spans="1:9">
      <c r="A10418" s="6">
        <v>10417</v>
      </c>
      <c r="B10418" s="47" t="str">
        <f t="shared" si="648"/>
        <v>000028B1</v>
      </c>
      <c r="C10418" s="47" t="str">
        <f>IFERROR(VLOOKUP(B10418,总表!A:B,2,0),"-")</f>
        <v>海报类</v>
      </c>
      <c r="D10418" s="6" t="str">
        <f t="shared" si="649"/>
        <v>海报类</v>
      </c>
      <c r="E10418" s="6" t="str">
        <f>IFERROR(VLOOKUP(B10418,总表!A:D,3,0),"-")</f>
        <v>毒仔的海报</v>
      </c>
      <c r="F10418" s="6" t="str">
        <f t="shared" si="650"/>
        <v>毒仔的海报</v>
      </c>
      <c r="H10418" s="6" t="str">
        <f>IF(IFERROR(VLOOKUP(B10418,总表!A:D,4,0),"露易")=0," ",IFERROR(VLOOKUP(B10418,总表!A:D,4,0),"-"))</f>
        <v> </v>
      </c>
      <c r="I10418" s="6" t="str">
        <f t="shared" si="651"/>
        <v> </v>
      </c>
    </row>
    <row r="10419" spans="1:9">
      <c r="A10419" s="6">
        <v>10418</v>
      </c>
      <c r="B10419" s="47" t="str">
        <f t="shared" si="648"/>
        <v>000028B2</v>
      </c>
      <c r="C10419" s="47" t="str">
        <f>IFERROR(VLOOKUP(B10419,总表!A:B,2,0),"-")</f>
        <v>海报类</v>
      </c>
      <c r="D10419" s="6" t="str">
        <f t="shared" si="649"/>
        <v>海报类</v>
      </c>
      <c r="E10419" s="51" t="str">
        <f>IFERROR(VLOOKUP(B10419,总表!A:D,3,0),"-")</f>
        <v>绵绵的海报</v>
      </c>
      <c r="F10419" s="51" t="str">
        <f t="shared" si="650"/>
        <v>绵绵的海报</v>
      </c>
      <c r="H10419" s="6" t="str">
        <f>IF(IFERROR(VLOOKUP(B10419,总表!A:D,4,0),"露易")=0," ",IFERROR(VLOOKUP(B10419,总表!A:D,4,0),"-"))</f>
        <v> </v>
      </c>
      <c r="I10419" s="6" t="str">
        <f t="shared" si="651"/>
        <v> </v>
      </c>
    </row>
    <row r="10420" spans="1:9">
      <c r="A10420" s="6">
        <v>10419</v>
      </c>
      <c r="B10420" s="47" t="str">
        <f t="shared" si="648"/>
        <v>000028B3</v>
      </c>
      <c r="C10420" s="47" t="str">
        <f>IFERROR(VLOOKUP(B10420,总表!A:B,2,0),"-")</f>
        <v>海报类</v>
      </c>
      <c r="D10420" s="6" t="str">
        <f t="shared" si="649"/>
        <v>海报类</v>
      </c>
      <c r="E10420" s="6" t="str">
        <f>IFERROR(VLOOKUP(B10420,总表!A:D,3,0),"-")</f>
        <v>文字烧的海报</v>
      </c>
      <c r="F10420" s="6" t="str">
        <f t="shared" si="650"/>
        <v>文字烧的海报</v>
      </c>
      <c r="H10420" s="6" t="str">
        <f>IF(IFERROR(VLOOKUP(B10420,总表!A:D,4,0),"露易")=0," ",IFERROR(VLOOKUP(B10420,总表!A:D,4,0),"-"))</f>
        <v> </v>
      </c>
      <c r="I10420" s="6" t="str">
        <f t="shared" si="651"/>
        <v> </v>
      </c>
    </row>
    <row r="10421" spans="1:9">
      <c r="A10421" s="6">
        <v>10420</v>
      </c>
      <c r="B10421" s="47" t="str">
        <f t="shared" si="648"/>
        <v>000028B4</v>
      </c>
      <c r="C10421" s="47" t="str">
        <f>IFERROR(VLOOKUP(B10421,总表!A:B,2,0),"-")</f>
        <v>海报类</v>
      </c>
      <c r="D10421" s="6" t="str">
        <f t="shared" si="649"/>
        <v>海报类</v>
      </c>
      <c r="E10421" s="6" t="str">
        <f>IFERROR(VLOOKUP(B10421,总表!A:D,3,0),"-")</f>
        <v>佩希的海报</v>
      </c>
      <c r="F10421" s="6" t="str">
        <f t="shared" si="650"/>
        <v>佩希的海报</v>
      </c>
      <c r="H10421" s="6" t="str">
        <f>IF(IFERROR(VLOOKUP(B10421,总表!A:D,4,0),"露易")=0," ",IFERROR(VLOOKUP(B10421,总表!A:D,4,0),"-"))</f>
        <v> </v>
      </c>
      <c r="I10421" s="6" t="str">
        <f t="shared" si="651"/>
        <v> </v>
      </c>
    </row>
    <row r="10422" spans="1:9">
      <c r="A10422" s="6">
        <v>10421</v>
      </c>
      <c r="B10422" s="47" t="str">
        <f t="shared" si="648"/>
        <v>000028B5</v>
      </c>
      <c r="C10422" s="47" t="str">
        <f>IFERROR(VLOOKUP(B10422,总表!A:B,2,0),"-")</f>
        <v>海报类</v>
      </c>
      <c r="D10422" s="6" t="str">
        <f t="shared" si="649"/>
        <v>海报类</v>
      </c>
      <c r="E10422" s="6" t="str">
        <f>IFERROR(VLOOKUP(B10422,总表!A:D,3,0),"-")</f>
        <v>法兰克的海报</v>
      </c>
      <c r="F10422" s="6" t="str">
        <f t="shared" si="650"/>
        <v>法兰克的海报</v>
      </c>
      <c r="H10422" s="6" t="str">
        <f>IF(IFERROR(VLOOKUP(B10422,总表!A:D,4,0),"露易")=0," ",IFERROR(VLOOKUP(B10422,总表!A:D,4,0),"-"))</f>
        <v> </v>
      </c>
      <c r="I10422" s="6" t="str">
        <f t="shared" si="651"/>
        <v> </v>
      </c>
    </row>
    <row r="10423" spans="1:9">
      <c r="A10423" s="6">
        <v>10422</v>
      </c>
      <c r="B10423" s="47" t="str">
        <f t="shared" si="648"/>
        <v>000028B6</v>
      </c>
      <c r="C10423" s="47" t="str">
        <f>IFERROR(VLOOKUP(B10423,总表!A:B,2,0),"-")</f>
        <v>海报类</v>
      </c>
      <c r="D10423" s="6" t="str">
        <f t="shared" si="649"/>
        <v>海报类</v>
      </c>
      <c r="E10423" s="6" t="str">
        <f>IFERROR(VLOOKUP(B10423,总表!A:D,3,0),"-")</f>
        <v>仙仙的海报</v>
      </c>
      <c r="F10423" s="6" t="str">
        <f t="shared" si="650"/>
        <v>仙仙的海报</v>
      </c>
      <c r="H10423" s="6" t="str">
        <f>IF(IFERROR(VLOOKUP(B10423,总表!A:D,4,0),"露易")=0," ",IFERROR(VLOOKUP(B10423,总表!A:D,4,0),"-"))</f>
        <v> </v>
      </c>
      <c r="I10423" s="6" t="str">
        <f t="shared" si="651"/>
        <v> </v>
      </c>
    </row>
    <row r="10424" spans="1:9">
      <c r="A10424" s="6">
        <v>10423</v>
      </c>
      <c r="B10424" s="47" t="str">
        <f t="shared" si="648"/>
        <v>000028B7</v>
      </c>
      <c r="C10424" s="47" t="str">
        <f>IFERROR(VLOOKUP(B10424,总表!A:B,2,0),"-")</f>
        <v>海报类</v>
      </c>
      <c r="D10424" s="6" t="str">
        <f t="shared" si="649"/>
        <v>海报类</v>
      </c>
      <c r="E10424" s="6" t="str">
        <f>IFERROR(VLOOKUP(B10424,总表!A:D,3,0),"-")</f>
        <v>小仓的海报</v>
      </c>
      <c r="F10424" s="6" t="str">
        <f t="shared" si="650"/>
        <v>小仓的海报</v>
      </c>
      <c r="H10424" s="6" t="str">
        <f>IF(IFERROR(VLOOKUP(B10424,总表!A:D,4,0),"露易")=0," ",IFERROR(VLOOKUP(B10424,总表!A:D,4,0),"-"))</f>
        <v> </v>
      </c>
      <c r="I10424" s="6" t="str">
        <f t="shared" si="651"/>
        <v> </v>
      </c>
    </row>
    <row r="10425" spans="1:9">
      <c r="A10425" s="6">
        <v>10424</v>
      </c>
      <c r="B10425" s="47" t="str">
        <f t="shared" si="648"/>
        <v>000028B8</v>
      </c>
      <c r="C10425" s="47" t="str">
        <f>IFERROR(VLOOKUP(B10425,总表!A:B,2,0),"-")</f>
        <v>海报类</v>
      </c>
      <c r="D10425" s="6" t="str">
        <f t="shared" si="649"/>
        <v>海报类</v>
      </c>
      <c r="E10425" s="6" t="str">
        <f>IFERROR(VLOOKUP(B10425,总表!A:D,3,0),"-")</f>
        <v>冰冰的海报</v>
      </c>
      <c r="F10425" s="6" t="str">
        <f t="shared" si="650"/>
        <v>冰冰的海报</v>
      </c>
      <c r="H10425" s="6" t="str">
        <f>IF(IFERROR(VLOOKUP(B10425,总表!A:D,4,0),"露易")=0," ",IFERROR(VLOOKUP(B10425,总表!A:D,4,0),"-"))</f>
        <v> </v>
      </c>
      <c r="I10425" s="6" t="str">
        <f t="shared" si="651"/>
        <v> </v>
      </c>
    </row>
    <row r="10426" spans="1:9">
      <c r="A10426" s="6">
        <v>10425</v>
      </c>
      <c r="B10426" s="47" t="str">
        <f t="shared" si="648"/>
        <v>000028B9</v>
      </c>
      <c r="C10426" s="47" t="str">
        <f>IFERROR(VLOOKUP(B10426,总表!A:B,2,0),"-")</f>
        <v>海报类</v>
      </c>
      <c r="D10426" s="6" t="str">
        <f t="shared" si="649"/>
        <v>海报类</v>
      </c>
      <c r="E10426" s="6" t="str">
        <f>IFERROR(VLOOKUP(B10426,总表!A:D,3,0),"-")</f>
        <v>阿二的海报</v>
      </c>
      <c r="F10426" s="6" t="str">
        <f t="shared" si="650"/>
        <v>阿二的海报</v>
      </c>
      <c r="H10426" s="6" t="str">
        <f>IF(IFERROR(VLOOKUP(B10426,总表!A:D,4,0),"露易")=0," ",IFERROR(VLOOKUP(B10426,总表!A:D,4,0),"-"))</f>
        <v> </v>
      </c>
      <c r="I10426" s="6" t="str">
        <f t="shared" si="651"/>
        <v> </v>
      </c>
    </row>
    <row r="10427" spans="1:9">
      <c r="A10427" s="6">
        <v>10426</v>
      </c>
      <c r="B10427" s="47" t="str">
        <f t="shared" si="648"/>
        <v>000028BA</v>
      </c>
      <c r="C10427" s="47" t="str">
        <f>IFERROR(VLOOKUP(B10427,总表!A:B,2,0),"-")</f>
        <v>海报类</v>
      </c>
      <c r="D10427" s="6" t="str">
        <f t="shared" si="649"/>
        <v>海报类</v>
      </c>
      <c r="E10427" s="6" t="str">
        <f>IFERROR(VLOOKUP(B10427,总表!A:D,3,0),"-")</f>
        <v>阿三的海报</v>
      </c>
      <c r="F10427" s="6" t="str">
        <f t="shared" si="650"/>
        <v>阿三的海报</v>
      </c>
      <c r="H10427" s="6" t="str">
        <f>IF(IFERROR(VLOOKUP(B10427,总表!A:D,4,0),"露易")=0," ",IFERROR(VLOOKUP(B10427,总表!A:D,4,0),"-"))</f>
        <v> </v>
      </c>
      <c r="I10427" s="6" t="str">
        <f t="shared" si="651"/>
        <v> </v>
      </c>
    </row>
    <row r="10428" spans="1:9">
      <c r="A10428" s="6">
        <v>10427</v>
      </c>
      <c r="B10428" s="47" t="str">
        <f t="shared" si="648"/>
        <v>000028BB</v>
      </c>
      <c r="C10428" s="47" t="str">
        <f>IFERROR(VLOOKUP(B10428,总表!A:B,2,0),"-")</f>
        <v>海报类</v>
      </c>
      <c r="D10428" s="6" t="str">
        <f t="shared" si="649"/>
        <v>海报类</v>
      </c>
      <c r="E10428" s="6" t="str">
        <f>IFERROR(VLOOKUP(B10428,总表!A:D,3,0),"-")</f>
        <v>阿四的海报</v>
      </c>
      <c r="F10428" s="6" t="str">
        <f t="shared" si="650"/>
        <v>阿四的海报</v>
      </c>
      <c r="H10428" s="6" t="str">
        <f>IF(IFERROR(VLOOKUP(B10428,总表!A:D,4,0),"露易")=0," ",IFERROR(VLOOKUP(B10428,总表!A:D,4,0),"-"))</f>
        <v> </v>
      </c>
      <c r="I10428" s="6" t="str">
        <f t="shared" si="651"/>
        <v> </v>
      </c>
    </row>
    <row r="10429" spans="1:9">
      <c r="A10429" s="6">
        <v>10428</v>
      </c>
      <c r="B10429" s="47" t="str">
        <f t="shared" si="648"/>
        <v>000028BC</v>
      </c>
      <c r="C10429" s="47" t="str">
        <f>IFERROR(VLOOKUP(B10429,总表!A:B,2,0),"-")</f>
        <v>海报类</v>
      </c>
      <c r="D10429" s="6" t="str">
        <f t="shared" si="649"/>
        <v>海报类</v>
      </c>
      <c r="E10429" s="6" t="str">
        <f>IFERROR(VLOOKUP(B10429,总表!A:D,3,0),"-")</f>
        <v>陌陌的海报</v>
      </c>
      <c r="F10429" s="6" t="str">
        <f t="shared" si="650"/>
        <v>陌陌的海报</v>
      </c>
      <c r="H10429" s="6" t="str">
        <f>IF(IFERROR(VLOOKUP(B10429,总表!A:D,4,0),"露易")=0," ",IFERROR(VLOOKUP(B10429,总表!A:D,4,0),"-"))</f>
        <v> </v>
      </c>
      <c r="I10429" s="6" t="str">
        <f t="shared" si="651"/>
        <v> </v>
      </c>
    </row>
    <row r="10430" spans="1:9">
      <c r="A10430" s="6">
        <v>10429</v>
      </c>
      <c r="B10430" s="47" t="str">
        <f t="shared" si="648"/>
        <v>000028BD</v>
      </c>
      <c r="C10430" s="47" t="str">
        <f>IFERROR(VLOOKUP(B10430,总表!A:B,2,0),"-")</f>
        <v>海报类</v>
      </c>
      <c r="D10430" s="6" t="str">
        <f t="shared" si="649"/>
        <v>海报类</v>
      </c>
      <c r="E10430" s="6" t="str">
        <f>IFERROR(VLOOKUP(B10430,总表!A:D,3,0),"-")</f>
        <v>宋信子的海报</v>
      </c>
      <c r="F10430" s="6" t="str">
        <f t="shared" si="650"/>
        <v>宋信子的海报</v>
      </c>
      <c r="H10430" s="6" t="str">
        <f>IF(IFERROR(VLOOKUP(B10430,总表!A:D,4,0),"露易")=0," ",IFERROR(VLOOKUP(B10430,总表!A:D,4,0),"-"))</f>
        <v> </v>
      </c>
      <c r="I10430" s="6" t="str">
        <f t="shared" si="651"/>
        <v> </v>
      </c>
    </row>
    <row r="10431" spans="1:9">
      <c r="A10431" s="6">
        <v>10430</v>
      </c>
      <c r="B10431" s="47" t="str">
        <f t="shared" si="648"/>
        <v>000028BE</v>
      </c>
      <c r="C10431" s="47" t="str">
        <f>IFERROR(VLOOKUP(B10431,总表!A:B,2,0),"-")</f>
        <v>海报类</v>
      </c>
      <c r="D10431" s="6" t="str">
        <f t="shared" si="649"/>
        <v>海报类</v>
      </c>
      <c r="E10431" s="6" t="str">
        <f>IFERROR(VLOOKUP(B10431,总表!A:D,3,0),"-")</f>
        <v>曹谷的海报</v>
      </c>
      <c r="F10431" s="6" t="str">
        <f t="shared" si="650"/>
        <v>曹谷的海报</v>
      </c>
      <c r="H10431" s="6" t="str">
        <f>IF(IFERROR(VLOOKUP(B10431,总表!A:D,4,0),"露易")=0," ",IFERROR(VLOOKUP(B10431,总表!A:D,4,0),"-"))</f>
        <v> </v>
      </c>
      <c r="I10431" s="6" t="str">
        <f t="shared" si="651"/>
        <v> </v>
      </c>
    </row>
    <row r="10432" spans="1:9">
      <c r="A10432" s="6">
        <v>10431</v>
      </c>
      <c r="B10432" s="47" t="str">
        <f t="shared" si="648"/>
        <v>000028BF</v>
      </c>
      <c r="C10432" s="47" t="str">
        <f>IFERROR(VLOOKUP(B10432,总表!A:B,2,0),"-")</f>
        <v>海报类</v>
      </c>
      <c r="D10432" s="6" t="str">
        <f t="shared" si="649"/>
        <v>海报类</v>
      </c>
      <c r="E10432" s="6" t="str">
        <f>IFERROR(VLOOKUP(B10432,总表!A:D,3,0),"-")</f>
        <v>宋信美的海报</v>
      </c>
      <c r="F10432" s="6" t="str">
        <f t="shared" si="650"/>
        <v>宋信美的海报</v>
      </c>
      <c r="H10432" s="6" t="str">
        <f>IF(IFERROR(VLOOKUP(B10432,总表!A:D,4,0),"露易")=0," ",IFERROR(VLOOKUP(B10432,总表!A:D,4,0),"-"))</f>
        <v> </v>
      </c>
      <c r="I10432" s="6" t="str">
        <f t="shared" si="651"/>
        <v> </v>
      </c>
    </row>
    <row r="10433" spans="1:9">
      <c r="A10433" s="6">
        <v>10432</v>
      </c>
      <c r="B10433" s="47" t="str">
        <f t="shared" si="648"/>
        <v>000028C0</v>
      </c>
      <c r="C10433" s="47" t="str">
        <f>IFERROR(VLOOKUP(B10433,总表!A:B,2,0),"-")</f>
        <v>海报类</v>
      </c>
      <c r="D10433" s="6" t="str">
        <f t="shared" si="649"/>
        <v>海报类</v>
      </c>
      <c r="E10433" s="51" t="str">
        <f>IFERROR(VLOOKUP(B10433,总表!A:D,3,0),"-")</f>
        <v>绢儿的海报</v>
      </c>
      <c r="F10433" s="51" t="str">
        <f t="shared" si="650"/>
        <v>绢儿的海报</v>
      </c>
      <c r="H10433" s="6" t="str">
        <f>IF(IFERROR(VLOOKUP(B10433,总表!A:D,4,0),"露易")=0," ",IFERROR(VLOOKUP(B10433,总表!A:D,4,0),"-"))</f>
        <v> </v>
      </c>
      <c r="I10433" s="6" t="str">
        <f t="shared" si="651"/>
        <v> </v>
      </c>
    </row>
    <row r="10434" spans="1:9">
      <c r="A10434" s="6">
        <v>10433</v>
      </c>
      <c r="B10434" s="47" t="str">
        <f t="shared" ref="B10434:B10497" si="652">DEC2HEX(ROW(A10433),8)</f>
        <v>000028C1</v>
      </c>
      <c r="C10434" s="47" t="str">
        <f>IFERROR(VLOOKUP(B10434,总表!A:B,2,0),"-")</f>
        <v>海报类</v>
      </c>
      <c r="D10434" s="6" t="str">
        <f t="shared" ref="D10434:D10497" si="653">C10434</f>
        <v>海报类</v>
      </c>
      <c r="E10434" s="6" t="str">
        <f>IFERROR(VLOOKUP(B10434,总表!A:D,3,0),"-")</f>
        <v>然然的海报</v>
      </c>
      <c r="F10434" s="6" t="str">
        <f t="shared" ref="F10434:F10497" si="654">E10434</f>
        <v>然然的海报</v>
      </c>
      <c r="H10434" s="6" t="str">
        <f>IF(IFERROR(VLOOKUP(B10434,总表!A:D,4,0),"露易")=0," ",IFERROR(VLOOKUP(B10434,总表!A:D,4,0),"-"))</f>
        <v> </v>
      </c>
      <c r="I10434" s="6" t="str">
        <f t="shared" ref="I10434:I10497" si="655">H10434</f>
        <v> </v>
      </c>
    </row>
    <row r="10435" spans="1:9">
      <c r="A10435" s="6">
        <v>10434</v>
      </c>
      <c r="B10435" s="47" t="str">
        <f t="shared" si="652"/>
        <v>000028C2</v>
      </c>
      <c r="C10435" s="47" t="str">
        <f>IFERROR(VLOOKUP(B10435,总表!A:B,2,0),"-")</f>
        <v>海报类</v>
      </c>
      <c r="D10435" s="6" t="str">
        <f t="shared" si="653"/>
        <v>海报类</v>
      </c>
      <c r="E10435" s="6" t="str">
        <f>IFERROR(VLOOKUP(B10435,总表!A:D,3,0),"-")</f>
        <v>海项的海报</v>
      </c>
      <c r="F10435" s="6" t="str">
        <f t="shared" si="654"/>
        <v>海项的海报</v>
      </c>
      <c r="H10435" s="6" t="str">
        <f>IF(IFERROR(VLOOKUP(B10435,总表!A:D,4,0),"露易")=0," ",IFERROR(VLOOKUP(B10435,总表!A:D,4,0),"-"))</f>
        <v> </v>
      </c>
      <c r="I10435" s="6" t="str">
        <f t="shared" si="655"/>
        <v> </v>
      </c>
    </row>
    <row r="10436" spans="1:9">
      <c r="A10436" s="6">
        <v>10435</v>
      </c>
      <c r="B10436" s="47" t="str">
        <f t="shared" si="652"/>
        <v>000028C3</v>
      </c>
      <c r="C10436" s="47" t="str">
        <f>IFERROR(VLOOKUP(B10436,总表!A:B,2,0),"-")</f>
        <v>海报类</v>
      </c>
      <c r="D10436" s="6" t="str">
        <f t="shared" si="653"/>
        <v>海报类</v>
      </c>
      <c r="E10436" s="6" t="str">
        <f>IFERROR(VLOOKUP(B10436,总表!A:D,3,0),"-")</f>
        <v>健兆的海报</v>
      </c>
      <c r="F10436" s="6" t="str">
        <f t="shared" si="654"/>
        <v>健兆的海报</v>
      </c>
      <c r="H10436" s="6" t="str">
        <f>IF(IFERROR(VLOOKUP(B10436,总表!A:D,4,0),"露易")=0," ",IFERROR(VLOOKUP(B10436,总表!A:D,4,0),"-"))</f>
        <v> </v>
      </c>
      <c r="I10436" s="6" t="str">
        <f t="shared" si="655"/>
        <v> </v>
      </c>
    </row>
    <row r="10437" spans="1:9">
      <c r="A10437" s="6">
        <v>10436</v>
      </c>
      <c r="B10437" s="47" t="str">
        <f t="shared" si="652"/>
        <v>000028C4</v>
      </c>
      <c r="C10437" s="47" t="str">
        <f>IFERROR(VLOOKUP(B10437,总表!A:B,2,0),"-")</f>
        <v>海报类</v>
      </c>
      <c r="D10437" s="6" t="str">
        <f t="shared" si="653"/>
        <v>海报类</v>
      </c>
      <c r="E10437" s="6" t="str">
        <f>IFERROR(VLOOKUP(B10437,总表!A:D,3,0),"-")</f>
        <v>阿玉婆婆的海报</v>
      </c>
      <c r="F10437" s="6" t="str">
        <f t="shared" si="654"/>
        <v>阿玉婆婆的海报</v>
      </c>
      <c r="H10437" s="6" t="str">
        <f>IF(IFERROR(VLOOKUP(B10437,总表!A:D,4,0),"露易")=0," ",IFERROR(VLOOKUP(B10437,总表!A:D,4,0),"-"))</f>
        <v> </v>
      </c>
      <c r="I10437" s="6" t="str">
        <f t="shared" si="655"/>
        <v> </v>
      </c>
    </row>
    <row r="10438" spans="1:9">
      <c r="A10438" s="6">
        <v>10437</v>
      </c>
      <c r="B10438" s="47" t="str">
        <f t="shared" si="652"/>
        <v>000028C5</v>
      </c>
      <c r="C10438" s="47" t="str">
        <f>IFERROR(VLOOKUP(B10438,总表!A:B,2,0),"-")</f>
        <v>海报类</v>
      </c>
      <c r="D10438" s="6" t="str">
        <f t="shared" si="653"/>
        <v>海报类</v>
      </c>
      <c r="E10438" s="6" t="str">
        <f>IFERROR(VLOOKUP(B10438,总表!A:D,3,0),"-")</f>
        <v>豆狸的海报</v>
      </c>
      <c r="F10438" s="6" t="str">
        <f t="shared" si="654"/>
        <v>豆狸的海报</v>
      </c>
      <c r="H10438" s="6" t="str">
        <f>IF(IFERROR(VLOOKUP(B10438,总表!A:D,4,0),"露易")=0," ",IFERROR(VLOOKUP(B10438,总表!A:D,4,0),"-"))</f>
        <v> </v>
      </c>
      <c r="I10438" s="6" t="str">
        <f t="shared" si="655"/>
        <v> </v>
      </c>
    </row>
    <row r="10439" spans="1:9">
      <c r="A10439" s="6">
        <v>10438</v>
      </c>
      <c r="B10439" s="47" t="str">
        <f t="shared" si="652"/>
        <v>000028C6</v>
      </c>
      <c r="C10439" s="47" t="str">
        <f>IFERROR(VLOOKUP(B10439,总表!A:B,2,0),"-")</f>
        <v>海报类</v>
      </c>
      <c r="D10439" s="6" t="str">
        <f t="shared" si="653"/>
        <v>海报类</v>
      </c>
      <c r="E10439" s="6" t="str">
        <f>IFERROR(VLOOKUP(B10439,总表!A:D,3,0),"-")</f>
        <v>西施德的海报</v>
      </c>
      <c r="F10439" s="6" t="str">
        <f t="shared" si="654"/>
        <v>西施德的海报</v>
      </c>
      <c r="H10439" s="6" t="str">
        <f>IF(IFERROR(VLOOKUP(B10439,总表!A:D,4,0),"露易")=0," ",IFERROR(VLOOKUP(B10439,总表!A:D,4,0),"-"))</f>
        <v> </v>
      </c>
      <c r="I10439" s="6" t="str">
        <f t="shared" si="655"/>
        <v> </v>
      </c>
    </row>
    <row r="10440" spans="1:9">
      <c r="A10440" s="6">
        <v>10439</v>
      </c>
      <c r="B10440" s="47" t="str">
        <f t="shared" si="652"/>
        <v>000028C7</v>
      </c>
      <c r="C10440" s="47" t="str">
        <f>IFERROR(VLOOKUP(B10440,总表!A:B,2,0),"-")</f>
        <v>海报类</v>
      </c>
      <c r="D10440" s="6" t="str">
        <f t="shared" si="653"/>
        <v>海报类</v>
      </c>
      <c r="E10440" s="51" t="str">
        <f>IFERROR(VLOOKUP(B10440,总表!A:D,3,0),"-")</f>
        <v>铃铃鹿的海报</v>
      </c>
      <c r="F10440" s="51" t="str">
        <f t="shared" si="654"/>
        <v>铃铃鹿的海报</v>
      </c>
      <c r="H10440" s="6" t="str">
        <f>IF(IFERROR(VLOOKUP(B10440,总表!A:D,4,0),"露易")=0," ",IFERROR(VLOOKUP(B10440,总表!A:D,4,0),"-"))</f>
        <v> </v>
      </c>
      <c r="I10440" s="6" t="str">
        <f t="shared" si="655"/>
        <v> </v>
      </c>
    </row>
    <row r="10441" spans="1:9">
      <c r="A10441" s="6">
        <v>10440</v>
      </c>
      <c r="B10441" s="47" t="str">
        <f t="shared" si="652"/>
        <v>000028C8</v>
      </c>
      <c r="C10441" s="47" t="str">
        <f>IFERROR(VLOOKUP(B10441,总表!A:B,2,0),"-")</f>
        <v>海报类</v>
      </c>
      <c r="D10441" s="6" t="str">
        <f t="shared" si="653"/>
        <v>海报类</v>
      </c>
      <c r="E10441" s="6" t="str">
        <f>IFERROR(VLOOKUP(B10441,总表!A:D,3,0),"-")</f>
        <v>雷妮的海报</v>
      </c>
      <c r="F10441" s="6" t="str">
        <f t="shared" si="654"/>
        <v>雷妮的海报</v>
      </c>
      <c r="H10441" s="6" t="str">
        <f>IF(IFERROR(VLOOKUP(B10441,总表!A:D,4,0),"露易")=0," ",IFERROR(VLOOKUP(B10441,总表!A:D,4,0),"-"))</f>
        <v> </v>
      </c>
      <c r="I10441" s="6" t="str">
        <f t="shared" si="655"/>
        <v> </v>
      </c>
    </row>
    <row r="10442" spans="1:9">
      <c r="A10442" s="6">
        <v>10441</v>
      </c>
      <c r="B10442" s="47" t="str">
        <f t="shared" si="652"/>
        <v>000028C9</v>
      </c>
      <c r="C10442" s="47" t="str">
        <f>IFERROR(VLOOKUP(B10442,总表!A:B,2,0),"-")</f>
        <v>海报类</v>
      </c>
      <c r="D10442" s="6" t="str">
        <f t="shared" si="653"/>
        <v>海报类</v>
      </c>
      <c r="E10442" s="6" t="str">
        <f>IFERROR(VLOOKUP(B10442,总表!A:D,3,0),"-")</f>
        <v>小虎的海报</v>
      </c>
      <c r="F10442" s="6" t="str">
        <f t="shared" si="654"/>
        <v>小虎的海报</v>
      </c>
      <c r="H10442" s="6" t="str">
        <f>IF(IFERROR(VLOOKUP(B10442,总表!A:D,4,0),"露易")=0," ",IFERROR(VLOOKUP(B10442,总表!A:D,4,0),"-"))</f>
        <v> </v>
      </c>
      <c r="I10442" s="6" t="str">
        <f t="shared" si="655"/>
        <v> </v>
      </c>
    </row>
    <row r="10443" spans="1:9">
      <c r="A10443" s="6">
        <v>10442</v>
      </c>
      <c r="B10443" s="47" t="str">
        <f t="shared" si="652"/>
        <v>000028CA</v>
      </c>
      <c r="C10443" s="47" t="str">
        <f>IFERROR(VLOOKUP(B10443,总表!A:B,2,0),"-")</f>
        <v>海报类</v>
      </c>
      <c r="D10443" s="6" t="str">
        <f t="shared" si="653"/>
        <v>海报类</v>
      </c>
      <c r="E10443" s="6" t="str">
        <f>IFERROR(VLOOKUP(B10443,总表!A:D,3,0),"-")</f>
        <v>艾德豪的海报</v>
      </c>
      <c r="F10443" s="6" t="str">
        <f t="shared" si="654"/>
        <v>艾德豪的海报</v>
      </c>
      <c r="H10443" s="6" t="str">
        <f>IF(IFERROR(VLOOKUP(B10443,总表!A:D,4,0),"露易")=0," ",IFERROR(VLOOKUP(B10443,总表!A:D,4,0),"-"))</f>
        <v> </v>
      </c>
      <c r="I10443" s="6" t="str">
        <f t="shared" si="655"/>
        <v> </v>
      </c>
    </row>
    <row r="10444" spans="1:9">
      <c r="A10444" s="6">
        <v>10443</v>
      </c>
      <c r="B10444" s="47" t="str">
        <f t="shared" si="652"/>
        <v>000028CB</v>
      </c>
      <c r="C10444" s="47" t="str">
        <f>IFERROR(VLOOKUP(B10444,总表!A:B,2,0),"-")</f>
        <v>海报类</v>
      </c>
      <c r="D10444" s="6" t="str">
        <f t="shared" si="653"/>
        <v>海报类</v>
      </c>
      <c r="E10444" s="6" t="str">
        <f>IFERROR(VLOOKUP(B10444,总表!A:D,3,0),"-")</f>
        <v>米兰达的海报</v>
      </c>
      <c r="F10444" s="6" t="str">
        <f t="shared" si="654"/>
        <v>米兰达的海报</v>
      </c>
      <c r="H10444" s="6" t="str">
        <f>IF(IFERROR(VLOOKUP(B10444,总表!A:D,4,0),"露易")=0," ",IFERROR(VLOOKUP(B10444,总表!A:D,4,0),"-"))</f>
        <v> </v>
      </c>
      <c r="I10444" s="6" t="str">
        <f t="shared" si="655"/>
        <v> </v>
      </c>
    </row>
    <row r="10445" spans="1:9">
      <c r="A10445" s="6">
        <v>10444</v>
      </c>
      <c r="B10445" s="47" t="str">
        <f t="shared" si="652"/>
        <v>000028CC</v>
      </c>
      <c r="C10445" s="47" t="str">
        <f>IFERROR(VLOOKUP(B10445,总表!A:B,2,0),"-")</f>
        <v>海报类</v>
      </c>
      <c r="D10445" s="6" t="str">
        <f t="shared" si="653"/>
        <v>海报类</v>
      </c>
      <c r="E10445" s="6" t="str">
        <f>IFERROR(VLOOKUP(B10445,总表!A:D,3,0),"-")</f>
        <v>大和的海报</v>
      </c>
      <c r="F10445" s="6" t="str">
        <f t="shared" si="654"/>
        <v>大和的海报</v>
      </c>
      <c r="H10445" s="6" t="str">
        <f>IF(IFERROR(VLOOKUP(B10445,总表!A:D,4,0),"露易")=0," ",IFERROR(VLOOKUP(B10445,总表!A:D,4,0),"-"))</f>
        <v> </v>
      </c>
      <c r="I10445" s="6" t="str">
        <f t="shared" si="655"/>
        <v> </v>
      </c>
    </row>
    <row r="10446" spans="1:9">
      <c r="A10446" s="6">
        <v>10445</v>
      </c>
      <c r="B10446" s="47" t="str">
        <f t="shared" si="652"/>
        <v>000028CD</v>
      </c>
      <c r="C10446" s="47" t="str">
        <f>IFERROR(VLOOKUP(B10446,总表!A:B,2,0),"-")</f>
        <v>海报类</v>
      </c>
      <c r="D10446" s="6" t="str">
        <f t="shared" si="653"/>
        <v>海报类</v>
      </c>
      <c r="E10446" s="51" t="str">
        <f>IFERROR(VLOOKUP(B10446,总表!A:D,3,0),"-")</f>
        <v>乌骨鸡的海报</v>
      </c>
      <c r="F10446" s="51" t="str">
        <f t="shared" si="654"/>
        <v>乌骨鸡的海报</v>
      </c>
      <c r="H10446" s="6" t="str">
        <f>IF(IFERROR(VLOOKUP(B10446,总表!A:D,4,0),"露易")=0," ",IFERROR(VLOOKUP(B10446,总表!A:D,4,0),"-"))</f>
        <v> </v>
      </c>
      <c r="I10446" s="6" t="str">
        <f t="shared" si="655"/>
        <v> </v>
      </c>
    </row>
    <row r="10447" spans="1:9">
      <c r="A10447" s="6">
        <v>10446</v>
      </c>
      <c r="B10447" s="47" t="str">
        <f t="shared" si="652"/>
        <v>000028CE</v>
      </c>
      <c r="C10447" s="47" t="str">
        <f>IFERROR(VLOOKUP(B10447,总表!A:B,2,0),"-")</f>
        <v>海报类</v>
      </c>
      <c r="D10447" s="6" t="str">
        <f t="shared" si="653"/>
        <v>海报类</v>
      </c>
      <c r="E10447" s="51" t="str">
        <f>IFERROR(VLOOKUP(B10447,总表!A:D,3,0),"-")</f>
        <v>罗迪欧的海报</v>
      </c>
      <c r="F10447" s="51" t="str">
        <f t="shared" si="654"/>
        <v>罗迪欧的海报</v>
      </c>
      <c r="H10447" s="6" t="str">
        <f>IF(IFERROR(VLOOKUP(B10447,总表!A:D,4,0),"露易")=0," ",IFERROR(VLOOKUP(B10447,总表!A:D,4,0),"-"))</f>
        <v> </v>
      </c>
      <c r="I10447" s="6" t="str">
        <f t="shared" si="655"/>
        <v> </v>
      </c>
    </row>
    <row r="10448" spans="1:9">
      <c r="A10448" s="6">
        <v>10447</v>
      </c>
      <c r="B10448" s="47" t="str">
        <f t="shared" si="652"/>
        <v>000028CF</v>
      </c>
      <c r="C10448" s="47" t="str">
        <f>IFERROR(VLOOKUP(B10448,总表!A:B,2,0),"-")</f>
        <v>海报类</v>
      </c>
      <c r="D10448" s="6" t="str">
        <f t="shared" si="653"/>
        <v>海报类</v>
      </c>
      <c r="E10448" s="6" t="str">
        <f>IFERROR(VLOOKUP(B10448,总表!A:D,3,0),"-")</f>
        <v>曹珂的海报</v>
      </c>
      <c r="F10448" s="6" t="str">
        <f t="shared" si="654"/>
        <v>曹珂的海报</v>
      </c>
      <c r="H10448" s="6" t="str">
        <f>IF(IFERROR(VLOOKUP(B10448,总表!A:D,4,0),"露易")=0," ",IFERROR(VLOOKUP(B10448,总表!A:D,4,0),"-"))</f>
        <v> </v>
      </c>
      <c r="I10448" s="6" t="str">
        <f t="shared" si="655"/>
        <v> </v>
      </c>
    </row>
    <row r="10449" spans="1:9">
      <c r="A10449" s="6">
        <v>10448</v>
      </c>
      <c r="B10449" s="47" t="str">
        <f t="shared" si="652"/>
        <v>000028D0</v>
      </c>
      <c r="C10449" s="47" t="str">
        <f>IFERROR(VLOOKUP(B10449,总表!A:B,2,0),"-")</f>
        <v>海报类</v>
      </c>
      <c r="D10449" s="6" t="str">
        <f t="shared" si="653"/>
        <v>海报类</v>
      </c>
      <c r="E10449" s="6" t="str">
        <f>IFERROR(VLOOKUP(B10449,总表!A:D,3,0),"-")</f>
        <v>春卷的海报</v>
      </c>
      <c r="F10449" s="6" t="str">
        <f t="shared" si="654"/>
        <v>春卷的海报</v>
      </c>
      <c r="H10449" s="6" t="str">
        <f>IF(IFERROR(VLOOKUP(B10449,总表!A:D,4,0),"露易")=0," ",IFERROR(VLOOKUP(B10449,总表!A:D,4,0),"-"))</f>
        <v> </v>
      </c>
      <c r="I10449" s="6" t="str">
        <f t="shared" si="655"/>
        <v> </v>
      </c>
    </row>
    <row r="10450" spans="1:9">
      <c r="A10450" s="6">
        <v>10449</v>
      </c>
      <c r="B10450" s="47" t="str">
        <f t="shared" si="652"/>
        <v>000028D1</v>
      </c>
      <c r="C10450" s="47" t="str">
        <f>IFERROR(VLOOKUP(B10450,总表!A:B,2,0),"-")</f>
        <v>海报类</v>
      </c>
      <c r="D10450" s="6" t="str">
        <f t="shared" si="653"/>
        <v>海报类</v>
      </c>
      <c r="E10450" s="6" t="str">
        <f>IFERROR(VLOOKUP(B10450,总表!A:D,3,0),"-")</f>
        <v>班长的海报</v>
      </c>
      <c r="F10450" s="6" t="str">
        <f t="shared" si="654"/>
        <v>班长的海报</v>
      </c>
      <c r="H10450" s="6" t="str">
        <f>IF(IFERROR(VLOOKUP(B10450,总表!A:D,4,0),"露易")=0," ",IFERROR(VLOOKUP(B10450,总表!A:D,4,0),"-"))</f>
        <v> </v>
      </c>
      <c r="I10450" s="6" t="str">
        <f t="shared" si="655"/>
        <v> </v>
      </c>
    </row>
    <row r="10451" spans="1:9">
      <c r="A10451" s="6">
        <v>10450</v>
      </c>
      <c r="B10451" s="47" t="str">
        <f t="shared" si="652"/>
        <v>000028D2</v>
      </c>
      <c r="C10451" s="47" t="str">
        <f>IFERROR(VLOOKUP(B10451,总表!A:B,2,0),"-")</f>
        <v>海报类</v>
      </c>
      <c r="D10451" s="6" t="str">
        <f t="shared" si="653"/>
        <v>海报类</v>
      </c>
      <c r="E10451" s="6" t="str">
        <f>IFERROR(VLOOKUP(B10451,总表!A:D,3,0),"-")</f>
        <v>皇狮的海报</v>
      </c>
      <c r="F10451" s="6" t="str">
        <f t="shared" si="654"/>
        <v>皇狮的海报</v>
      </c>
      <c r="H10451" s="6" t="str">
        <f>IF(IFERROR(VLOOKUP(B10451,总表!A:D,4,0),"露易")=0," ",IFERROR(VLOOKUP(B10451,总表!A:D,4,0),"-"))</f>
        <v> </v>
      </c>
      <c r="I10451" s="6" t="str">
        <f t="shared" si="655"/>
        <v> </v>
      </c>
    </row>
    <row r="10452" spans="1:9">
      <c r="A10452" s="6">
        <v>10451</v>
      </c>
      <c r="B10452" s="47" t="str">
        <f t="shared" si="652"/>
        <v>000028D3</v>
      </c>
      <c r="C10452" s="47" t="str">
        <f>IFERROR(VLOOKUP(B10452,总表!A:B,2,0),"-")</f>
        <v>海报类</v>
      </c>
      <c r="D10452" s="6" t="str">
        <f t="shared" si="653"/>
        <v>海报类</v>
      </c>
      <c r="E10452" s="51" t="str">
        <f>IFERROR(VLOOKUP(B10452,总表!A:D,3,0),"-")</f>
        <v>简培菈的海报</v>
      </c>
      <c r="F10452" s="51" t="str">
        <f t="shared" si="654"/>
        <v>简培菈的海报</v>
      </c>
      <c r="H10452" s="6" t="str">
        <f>IF(IFERROR(VLOOKUP(B10452,总表!A:D,4,0),"露易")=0," ",IFERROR(VLOOKUP(B10452,总表!A:D,4,0),"-"))</f>
        <v> </v>
      </c>
      <c r="I10452" s="6" t="str">
        <f t="shared" si="655"/>
        <v> </v>
      </c>
    </row>
    <row r="10453" spans="1:9">
      <c r="A10453" s="6">
        <v>10452</v>
      </c>
      <c r="B10453" s="47" t="str">
        <f t="shared" si="652"/>
        <v>000028D4</v>
      </c>
      <c r="C10453" s="47" t="str">
        <f>IFERROR(VLOOKUP(B10453,总表!A:B,2,0),"-")</f>
        <v>海报类</v>
      </c>
      <c r="D10453" s="6" t="str">
        <f t="shared" si="653"/>
        <v>海报类</v>
      </c>
      <c r="E10453" s="6" t="str">
        <f>IFERROR(VLOOKUP(B10453,总表!A:D,3,0),"-")</f>
        <v>安索尼的海报</v>
      </c>
      <c r="F10453" s="6" t="str">
        <f t="shared" si="654"/>
        <v>安索尼的海报</v>
      </c>
      <c r="H10453" s="6" t="str">
        <f>IF(IFERROR(VLOOKUP(B10453,总表!A:D,4,0),"露易")=0," ",IFERROR(VLOOKUP(B10453,总表!A:D,4,0),"-"))</f>
        <v> </v>
      </c>
      <c r="I10453" s="6" t="str">
        <f t="shared" si="655"/>
        <v> </v>
      </c>
    </row>
    <row r="10454" spans="1:9">
      <c r="A10454" s="6">
        <v>10453</v>
      </c>
      <c r="B10454" s="47" t="str">
        <f t="shared" si="652"/>
        <v>000028D5</v>
      </c>
      <c r="C10454" s="47" t="str">
        <f>IFERROR(VLOOKUP(B10454,总表!A:B,2,0),"-")</f>
        <v>海报类</v>
      </c>
      <c r="D10454" s="6" t="str">
        <f t="shared" si="653"/>
        <v>海报类</v>
      </c>
      <c r="E10454" s="6" t="str">
        <f>IFERROR(VLOOKUP(B10454,总表!A:D,3,0),"-")</f>
        <v>章立娜的海报</v>
      </c>
      <c r="F10454" s="6" t="str">
        <f t="shared" si="654"/>
        <v>章立娜的海报</v>
      </c>
      <c r="H10454" s="6" t="str">
        <f>IF(IFERROR(VLOOKUP(B10454,总表!A:D,4,0),"露易")=0," ",IFERROR(VLOOKUP(B10454,总表!A:D,4,0),"-"))</f>
        <v> </v>
      </c>
      <c r="I10454" s="6" t="str">
        <f t="shared" si="655"/>
        <v> </v>
      </c>
    </row>
    <row r="10455" spans="1:9">
      <c r="A10455" s="6">
        <v>10454</v>
      </c>
      <c r="B10455" s="47" t="str">
        <f t="shared" si="652"/>
        <v>000028D6</v>
      </c>
      <c r="C10455" s="47" t="str">
        <f>IFERROR(VLOOKUP(B10455,总表!A:B,2,0),"-")</f>
        <v>海报类</v>
      </c>
      <c r="D10455" s="6" t="str">
        <f t="shared" si="653"/>
        <v>海报类</v>
      </c>
      <c r="E10455" s="6" t="str">
        <f>IFERROR(VLOOKUP(B10455,总表!A:D,3,0),"-")</f>
        <v>肉肉的海报</v>
      </c>
      <c r="F10455" s="6" t="str">
        <f t="shared" si="654"/>
        <v>肉肉的海报</v>
      </c>
      <c r="H10455" s="6" t="str">
        <f>IF(IFERROR(VLOOKUP(B10455,总表!A:D,4,0),"露易")=0," ",IFERROR(VLOOKUP(B10455,总表!A:D,4,0),"-"))</f>
        <v> </v>
      </c>
      <c r="I10455" s="6" t="str">
        <f t="shared" si="655"/>
        <v> </v>
      </c>
    </row>
    <row r="10456" spans="1:9">
      <c r="A10456" s="6">
        <v>10455</v>
      </c>
      <c r="B10456" s="47" t="str">
        <f t="shared" si="652"/>
        <v>000028D7</v>
      </c>
      <c r="C10456" s="47" t="str">
        <f>IFERROR(VLOOKUP(B10456,总表!A:B,2,0),"-")</f>
        <v>海报类</v>
      </c>
      <c r="D10456" s="6" t="str">
        <f t="shared" si="653"/>
        <v>海报类</v>
      </c>
      <c r="E10456" s="6" t="str">
        <f>IFERROR(VLOOKUP(B10456,总表!A:D,3,0),"-")</f>
        <v>小鲔的海报</v>
      </c>
      <c r="F10456" s="6" t="str">
        <f t="shared" si="654"/>
        <v>小鲔的海报</v>
      </c>
      <c r="H10456" s="6" t="str">
        <f>IF(IFERROR(VLOOKUP(B10456,总表!A:D,4,0),"露易")=0," ",IFERROR(VLOOKUP(B10456,总表!A:D,4,0),"-"))</f>
        <v> </v>
      </c>
      <c r="I10456" s="6" t="str">
        <f t="shared" si="655"/>
        <v> </v>
      </c>
    </row>
    <row r="10457" spans="1:9">
      <c r="A10457" s="6">
        <v>10456</v>
      </c>
      <c r="B10457" s="47" t="str">
        <f t="shared" si="652"/>
        <v>000028D8</v>
      </c>
      <c r="C10457" s="47" t="str">
        <f>IFERROR(VLOOKUP(B10457,总表!A:B,2,0),"-")</f>
        <v>海报类</v>
      </c>
      <c r="D10457" s="6" t="str">
        <f t="shared" si="653"/>
        <v>海报类</v>
      </c>
      <c r="E10457" s="6" t="str">
        <f>IFERROR(VLOOKUP(B10457,总表!A:D,3,0),"-")</f>
        <v>小健的海报</v>
      </c>
      <c r="F10457" s="6" t="str">
        <f t="shared" si="654"/>
        <v>小健的海报</v>
      </c>
      <c r="H10457" s="6" t="str">
        <f>IF(IFERROR(VLOOKUP(B10457,总表!A:D,4,0),"露易")=0," ",IFERROR(VLOOKUP(B10457,总表!A:D,4,0),"-"))</f>
        <v> </v>
      </c>
      <c r="I10457" s="6" t="str">
        <f t="shared" si="655"/>
        <v> </v>
      </c>
    </row>
    <row r="10458" spans="1:9">
      <c r="A10458" s="6">
        <v>10457</v>
      </c>
      <c r="B10458" s="47" t="str">
        <f t="shared" si="652"/>
        <v>000028D9</v>
      </c>
      <c r="C10458" s="47" t="str">
        <f>IFERROR(VLOOKUP(B10458,总表!A:B,2,0),"-")</f>
        <v>海报类</v>
      </c>
      <c r="D10458" s="6" t="str">
        <f t="shared" si="653"/>
        <v>海报类</v>
      </c>
      <c r="E10458" s="51" t="str">
        <f>IFERROR(VLOOKUP(B10458,总表!A:D,3,0),"-")</f>
        <v>谢宾娜的海报</v>
      </c>
      <c r="F10458" s="51" t="str">
        <f t="shared" si="654"/>
        <v>谢宾娜的海报</v>
      </c>
      <c r="H10458" s="6" t="str">
        <f>IF(IFERROR(VLOOKUP(B10458,总表!A:D,4,0),"露易")=0," ",IFERROR(VLOOKUP(B10458,总表!A:D,4,0),"-"))</f>
        <v> </v>
      </c>
      <c r="I10458" s="6" t="str">
        <f t="shared" si="655"/>
        <v> </v>
      </c>
    </row>
    <row r="10459" spans="1:9">
      <c r="A10459" s="6">
        <v>10458</v>
      </c>
      <c r="B10459" s="47" t="str">
        <f t="shared" si="652"/>
        <v>000028DA</v>
      </c>
      <c r="C10459" s="47" t="str">
        <f>IFERROR(VLOOKUP(B10459,总表!A:B,2,0),"-")</f>
        <v>海报类</v>
      </c>
      <c r="D10459" s="6" t="str">
        <f t="shared" si="653"/>
        <v>海报类</v>
      </c>
      <c r="E10459" s="6" t="str">
        <f>IFERROR(VLOOKUP(B10459,总表!A:D,3,0),"-")</f>
        <v>嘉治的海报</v>
      </c>
      <c r="F10459" s="6" t="str">
        <f t="shared" si="654"/>
        <v>嘉治的海报</v>
      </c>
      <c r="H10459" s="6" t="str">
        <f>IF(IFERROR(VLOOKUP(B10459,总表!A:D,4,0),"露易")=0," ",IFERROR(VLOOKUP(B10459,总表!A:D,4,0),"-"))</f>
        <v> </v>
      </c>
      <c r="I10459" s="6" t="str">
        <f t="shared" si="655"/>
        <v> </v>
      </c>
    </row>
    <row r="10460" spans="1:9">
      <c r="A10460" s="6">
        <v>10459</v>
      </c>
      <c r="B10460" s="47" t="str">
        <f t="shared" si="652"/>
        <v>000028DB</v>
      </c>
      <c r="C10460" s="47" t="str">
        <f>IFERROR(VLOOKUP(B10460,总表!A:B,2,0),"-")</f>
        <v>海报类</v>
      </c>
      <c r="D10460" s="6" t="str">
        <f t="shared" si="653"/>
        <v>海报类</v>
      </c>
      <c r="E10460" s="6" t="str">
        <f>IFERROR(VLOOKUP(B10460,总表!A:D,3,0),"-")</f>
        <v>娣雅的海报</v>
      </c>
      <c r="F10460" s="6" t="str">
        <f t="shared" si="654"/>
        <v>娣雅的海报</v>
      </c>
      <c r="H10460" s="6" t="str">
        <f>IF(IFERROR(VLOOKUP(B10460,总表!A:D,4,0),"露易")=0," ",IFERROR(VLOOKUP(B10460,总表!A:D,4,0),"-"))</f>
        <v> </v>
      </c>
      <c r="I10460" s="6" t="str">
        <f t="shared" si="655"/>
        <v> </v>
      </c>
    </row>
    <row r="10461" spans="1:9">
      <c r="A10461" s="6">
        <v>10460</v>
      </c>
      <c r="B10461" s="47" t="str">
        <f t="shared" si="652"/>
        <v>000028DC</v>
      </c>
      <c r="C10461" s="47" t="str">
        <f>IFERROR(VLOOKUP(B10461,总表!A:B,2,0),"-")</f>
        <v>海报类</v>
      </c>
      <c r="D10461" s="6" t="str">
        <f t="shared" si="653"/>
        <v>海报类</v>
      </c>
      <c r="E10461" s="6" t="str">
        <f>IFERROR(VLOOKUP(B10461,总表!A:D,3,0),"-")</f>
        <v>史奈鲁的海报</v>
      </c>
      <c r="F10461" s="6" t="str">
        <f t="shared" si="654"/>
        <v>史奈鲁的海报</v>
      </c>
      <c r="H10461" s="6" t="str">
        <f>IF(IFERROR(VLOOKUP(B10461,总表!A:D,4,0),"露易")=0," ",IFERROR(VLOOKUP(B10461,总表!A:D,4,0),"-"))</f>
        <v> </v>
      </c>
      <c r="I10461" s="6" t="str">
        <f t="shared" si="655"/>
        <v> </v>
      </c>
    </row>
    <row r="10462" spans="1:9">
      <c r="A10462" s="6">
        <v>10461</v>
      </c>
      <c r="B10462" s="47" t="str">
        <f t="shared" si="652"/>
        <v>000028DD</v>
      </c>
      <c r="C10462" s="47" t="str">
        <f>IFERROR(VLOOKUP(B10462,总表!A:B,2,0),"-")</f>
        <v>海报类</v>
      </c>
      <c r="D10462" s="6" t="str">
        <f t="shared" si="653"/>
        <v>海报类</v>
      </c>
      <c r="E10462" s="6" t="str">
        <f>IFERROR(VLOOKUP(B10462,总表!A:D,3,0),"-")</f>
        <v>雪儿的海报</v>
      </c>
      <c r="F10462" s="6" t="str">
        <f t="shared" si="654"/>
        <v>雪儿的海报</v>
      </c>
      <c r="H10462" s="6" t="str">
        <f>IF(IFERROR(VLOOKUP(B10462,总表!A:D,4,0),"露易")=0," ",IFERROR(VLOOKUP(B10462,总表!A:D,4,0),"-"))</f>
        <v> </v>
      </c>
      <c r="I10462" s="6" t="str">
        <f t="shared" si="655"/>
        <v> </v>
      </c>
    </row>
    <row r="10463" spans="1:9">
      <c r="A10463" s="6">
        <v>10462</v>
      </c>
      <c r="B10463" s="47" t="str">
        <f t="shared" si="652"/>
        <v>000028DE</v>
      </c>
      <c r="C10463" s="47" t="str">
        <f>IFERROR(VLOOKUP(B10463,总表!A:B,2,0),"-")</f>
        <v>海报类</v>
      </c>
      <c r="D10463" s="6" t="str">
        <f t="shared" si="653"/>
        <v>海报类</v>
      </c>
      <c r="E10463" s="6" t="str">
        <f>IFERROR(VLOOKUP(B10463,总表!A:D,3,0),"-")</f>
        <v>阿龙的海报</v>
      </c>
      <c r="F10463" s="6" t="str">
        <f t="shared" si="654"/>
        <v>阿龙的海报</v>
      </c>
      <c r="H10463" s="6" t="str">
        <f>IF(IFERROR(VLOOKUP(B10463,总表!A:D,4,0),"露易")=0," ",IFERROR(VLOOKUP(B10463,总表!A:D,4,0),"-"))</f>
        <v> </v>
      </c>
      <c r="I10463" s="6" t="str">
        <f t="shared" si="655"/>
        <v> </v>
      </c>
    </row>
    <row r="10464" spans="1:9">
      <c r="A10464" s="6">
        <v>10463</v>
      </c>
      <c r="B10464" s="47" t="str">
        <f t="shared" si="652"/>
        <v>000028DF</v>
      </c>
      <c r="C10464" s="47" t="str">
        <f>IFERROR(VLOOKUP(B10464,总表!A:B,2,0),"-")</f>
        <v>海报类</v>
      </c>
      <c r="D10464" s="6" t="str">
        <f t="shared" si="653"/>
        <v>海报类</v>
      </c>
      <c r="E10464" s="6" t="str">
        <f>IFERROR(VLOOKUP(B10464,总表!A:D,3,0),"-")</f>
        <v>金牌的海报</v>
      </c>
      <c r="F10464" s="6" t="str">
        <f t="shared" si="654"/>
        <v>金牌的海报</v>
      </c>
      <c r="H10464" s="6" t="str">
        <f>IF(IFERROR(VLOOKUP(B10464,总表!A:D,4,0),"露易")=0," ",IFERROR(VLOOKUP(B10464,总表!A:D,4,0),"-"))</f>
        <v> </v>
      </c>
      <c r="I10464" s="6" t="str">
        <f t="shared" si="655"/>
        <v> </v>
      </c>
    </row>
    <row r="10465" spans="1:9">
      <c r="A10465" s="6">
        <v>10464</v>
      </c>
      <c r="B10465" s="47" t="str">
        <f t="shared" si="652"/>
        <v>000028E0</v>
      </c>
      <c r="C10465" s="47" t="str">
        <f>IFERROR(VLOOKUP(B10465,总表!A:B,2,0),"-")</f>
        <v>海报类</v>
      </c>
      <c r="D10465" s="6" t="str">
        <f t="shared" si="653"/>
        <v>海报类</v>
      </c>
      <c r="E10465" s="6" t="str">
        <f>IFERROR(VLOOKUP(B10465,总表!A:D,3,0),"-")</f>
        <v>艾勒芬的海报</v>
      </c>
      <c r="F10465" s="6" t="str">
        <f t="shared" si="654"/>
        <v>艾勒芬的海报</v>
      </c>
      <c r="H10465" s="6" t="str">
        <f>IF(IFERROR(VLOOKUP(B10465,总表!A:D,4,0),"露易")=0," ",IFERROR(VLOOKUP(B10465,总表!A:D,4,0),"-"))</f>
        <v> </v>
      </c>
      <c r="I10465" s="6" t="str">
        <f t="shared" si="655"/>
        <v> </v>
      </c>
    </row>
    <row r="10466" spans="1:9">
      <c r="A10466" s="6">
        <v>10465</v>
      </c>
      <c r="B10466" s="47" t="str">
        <f t="shared" si="652"/>
        <v>000028E1</v>
      </c>
      <c r="C10466" s="47" t="str">
        <f>IFERROR(VLOOKUP(B10466,总表!A:B,2,0),"-")</f>
        <v>海报类</v>
      </c>
      <c r="D10466" s="6" t="str">
        <f t="shared" si="653"/>
        <v>海报类</v>
      </c>
      <c r="E10466" s="6" t="str">
        <f>IFERROR(VLOOKUP(B10466,总表!A:D,3,0),"-")</f>
        <v>山姆的海报</v>
      </c>
      <c r="F10466" s="6" t="str">
        <f t="shared" si="654"/>
        <v>山姆的海报</v>
      </c>
      <c r="H10466" s="6" t="str">
        <f>IF(IFERROR(VLOOKUP(B10466,总表!A:D,4,0),"露易")=0," ",IFERROR(VLOOKUP(B10466,总表!A:D,4,0),"-"))</f>
        <v> </v>
      </c>
      <c r="I10466" s="6" t="str">
        <f t="shared" si="655"/>
        <v> </v>
      </c>
    </row>
    <row r="10467" spans="1:9">
      <c r="A10467" s="6">
        <v>10466</v>
      </c>
      <c r="B10467" s="47" t="str">
        <f t="shared" si="652"/>
        <v>000028E2</v>
      </c>
      <c r="C10467" s="47" t="str">
        <f>IFERROR(VLOOKUP(B10467,总表!A:B,2,0),"-")</f>
        <v>海报类</v>
      </c>
      <c r="D10467" s="6" t="str">
        <f t="shared" si="653"/>
        <v>海报类</v>
      </c>
      <c r="E10467" s="6" t="str">
        <f>IFERROR(VLOOKUP(B10467,总表!A:D,3,0),"-")</f>
        <v>艾栗丝的海报</v>
      </c>
      <c r="F10467" s="6" t="str">
        <f t="shared" si="654"/>
        <v>艾栗丝的海报</v>
      </c>
      <c r="H10467" s="6" t="str">
        <f>IF(IFERROR(VLOOKUP(B10467,总表!A:D,4,0),"露易")=0," ",IFERROR(VLOOKUP(B10467,总表!A:D,4,0),"-"))</f>
        <v> </v>
      </c>
      <c r="I10467" s="6" t="str">
        <f t="shared" si="655"/>
        <v> </v>
      </c>
    </row>
    <row r="10468" spans="1:9">
      <c r="A10468" s="6">
        <v>10467</v>
      </c>
      <c r="B10468" s="47" t="str">
        <f t="shared" si="652"/>
        <v>000028E3</v>
      </c>
      <c r="C10468" s="47" t="str">
        <f>IFERROR(VLOOKUP(B10468,总表!A:B,2,0),"-")</f>
        <v>海报类</v>
      </c>
      <c r="D10468" s="6" t="str">
        <f t="shared" si="653"/>
        <v>海报类</v>
      </c>
      <c r="E10468" s="6" t="str">
        <f>IFERROR(VLOOKUP(B10468,总表!A:D,3,0),"-")</f>
        <v>陶米咕的海报</v>
      </c>
      <c r="F10468" s="6" t="str">
        <f t="shared" si="654"/>
        <v>陶米咕的海报</v>
      </c>
      <c r="H10468" s="6" t="str">
        <f>IF(IFERROR(VLOOKUP(B10468,总表!A:D,4,0),"露易")=0," ",IFERROR(VLOOKUP(B10468,总表!A:D,4,0),"-"))</f>
        <v> </v>
      </c>
      <c r="I10468" s="6" t="str">
        <f t="shared" si="655"/>
        <v> </v>
      </c>
    </row>
    <row r="10469" spans="1:9">
      <c r="A10469" s="6">
        <v>10468</v>
      </c>
      <c r="B10469" s="47" t="str">
        <f t="shared" si="652"/>
        <v>000028E4</v>
      </c>
      <c r="C10469" s="47" t="str">
        <f>IFERROR(VLOOKUP(B10469,总表!A:B,2,0),"-")</f>
        <v>海报类</v>
      </c>
      <c r="D10469" s="6" t="str">
        <f t="shared" si="653"/>
        <v>海报类</v>
      </c>
      <c r="E10469" s="6" t="str">
        <f>IFERROR(VLOOKUP(B10469,总表!A:D,3,0),"-")</f>
        <v>胖达的海报</v>
      </c>
      <c r="F10469" s="6" t="str">
        <f t="shared" si="654"/>
        <v>胖达的海报</v>
      </c>
      <c r="H10469" s="6" t="str">
        <f>IF(IFERROR(VLOOKUP(B10469,总表!A:D,4,0),"露易")=0," ",IFERROR(VLOOKUP(B10469,总表!A:D,4,0),"-"))</f>
        <v> </v>
      </c>
      <c r="I10469" s="6" t="str">
        <f t="shared" si="655"/>
        <v> </v>
      </c>
    </row>
    <row r="10470" spans="1:9">
      <c r="A10470" s="6">
        <v>10469</v>
      </c>
      <c r="B10470" s="47" t="str">
        <f t="shared" si="652"/>
        <v>000028E5</v>
      </c>
      <c r="C10470" s="47" t="str">
        <f>IFERROR(VLOOKUP(B10470,总表!A:B,2,0),"-")</f>
        <v>海报类</v>
      </c>
      <c r="D10470" s="6" t="str">
        <f t="shared" si="653"/>
        <v>海报类</v>
      </c>
      <c r="E10470" s="6" t="str">
        <f>IFERROR(VLOOKUP(B10470,总表!A:D,3,0),"-")</f>
        <v>儒林的海报</v>
      </c>
      <c r="F10470" s="6" t="str">
        <f t="shared" si="654"/>
        <v>儒林的海报</v>
      </c>
      <c r="H10470" s="6" t="str">
        <f>IF(IFERROR(VLOOKUP(B10470,总表!A:D,4,0),"露易")=0," ",IFERROR(VLOOKUP(B10470,总表!A:D,4,0),"-"))</f>
        <v> </v>
      </c>
      <c r="I10470" s="6" t="str">
        <f t="shared" si="655"/>
        <v> </v>
      </c>
    </row>
    <row r="10471" spans="1:9">
      <c r="A10471" s="6">
        <v>10470</v>
      </c>
      <c r="B10471" s="47" t="str">
        <f t="shared" si="652"/>
        <v>000028E6</v>
      </c>
      <c r="C10471" s="47" t="str">
        <f>IFERROR(VLOOKUP(B10471,总表!A:B,2,0),"-")</f>
        <v>海报类</v>
      </c>
      <c r="D10471" s="6" t="str">
        <f t="shared" si="653"/>
        <v>海报类</v>
      </c>
      <c r="E10471" s="6" t="str">
        <f>IFERROR(VLOOKUP(B10471,总表!A:D,3,0),"-")</f>
        <v>如意的海报</v>
      </c>
      <c r="F10471" s="6" t="str">
        <f t="shared" si="654"/>
        <v>如意的海报</v>
      </c>
      <c r="H10471" s="6" t="str">
        <f>IF(IFERROR(VLOOKUP(B10471,总表!A:D,4,0),"露易")=0," ",IFERROR(VLOOKUP(B10471,总表!A:D,4,0),"-"))</f>
        <v> </v>
      </c>
      <c r="I10471" s="6" t="str">
        <f t="shared" si="655"/>
        <v> </v>
      </c>
    </row>
    <row r="10472" spans="1:9">
      <c r="A10472" s="6">
        <v>10471</v>
      </c>
      <c r="B10472" s="47" t="str">
        <f t="shared" si="652"/>
        <v>000028E7</v>
      </c>
      <c r="C10472" s="47" t="str">
        <f>IFERROR(VLOOKUP(B10472,总表!A:B,2,0),"-")</f>
        <v>海报类</v>
      </c>
      <c r="D10472" s="6" t="str">
        <f t="shared" si="653"/>
        <v>海报类</v>
      </c>
      <c r="E10472" s="6" t="str">
        <f>IFERROR(VLOOKUP(B10472,总表!A:D,3,0),"-")</f>
        <v>狐利的海报</v>
      </c>
      <c r="F10472" s="6" t="str">
        <f t="shared" si="654"/>
        <v>狐利的海报</v>
      </c>
      <c r="H10472" s="6" t="str">
        <f>IF(IFERROR(VLOOKUP(B10472,总表!A:D,4,0),"露易")=0," ",IFERROR(VLOOKUP(B10472,总表!A:D,4,0),"-"))</f>
        <v> </v>
      </c>
      <c r="I10472" s="6" t="str">
        <f t="shared" si="655"/>
        <v> </v>
      </c>
    </row>
    <row r="10473" spans="1:9">
      <c r="A10473" s="6">
        <v>10472</v>
      </c>
      <c r="B10473" s="47" t="str">
        <f t="shared" si="652"/>
        <v>000028E8</v>
      </c>
      <c r="C10473" s="47" t="str">
        <f>IFERROR(VLOOKUP(B10473,总表!A:B,2,0),"-")</f>
        <v>海报类</v>
      </c>
      <c r="D10473" s="6" t="str">
        <f t="shared" si="653"/>
        <v>海报类</v>
      </c>
      <c r="E10473" s="51" t="str">
        <f>IFERROR(VLOOKUP(B10473,总表!A:D,3,0),"-")</f>
        <v>罗博的海报</v>
      </c>
      <c r="F10473" s="51" t="str">
        <f t="shared" si="654"/>
        <v>罗博的海报</v>
      </c>
      <c r="H10473" s="6" t="str">
        <f>IF(IFERROR(VLOOKUP(B10473,总表!A:D,4,0),"露易")=0," ",IFERROR(VLOOKUP(B10473,总表!A:D,4,0),"-"))</f>
        <v> </v>
      </c>
      <c r="I10473" s="6" t="str">
        <f t="shared" si="655"/>
        <v> </v>
      </c>
    </row>
    <row r="10474" spans="1:9">
      <c r="A10474" s="6">
        <v>10473</v>
      </c>
      <c r="B10474" s="47" t="str">
        <f t="shared" si="652"/>
        <v>000028E9</v>
      </c>
      <c r="C10474" s="47" t="str">
        <f>IFERROR(VLOOKUP(B10474,总表!A:B,2,0),"-")</f>
        <v>海报类</v>
      </c>
      <c r="D10474" s="6" t="str">
        <f t="shared" si="653"/>
        <v>海报类</v>
      </c>
      <c r="E10474" s="6" t="str">
        <f>IFERROR(VLOOKUP(B10474,总表!A:D,3,0),"-")</f>
        <v>小睫的海报</v>
      </c>
      <c r="F10474" s="6" t="str">
        <f t="shared" si="654"/>
        <v>小睫的海报</v>
      </c>
      <c r="H10474" s="6" t="str">
        <f>IF(IFERROR(VLOOKUP(B10474,总表!A:D,4,0),"露易")=0," ",IFERROR(VLOOKUP(B10474,总表!A:D,4,0),"-"))</f>
        <v> </v>
      </c>
      <c r="I10474" s="6" t="str">
        <f t="shared" si="655"/>
        <v> </v>
      </c>
    </row>
    <row r="10475" spans="1:9">
      <c r="A10475" s="6">
        <v>10474</v>
      </c>
      <c r="B10475" s="47" t="str">
        <f t="shared" si="652"/>
        <v>000028EA</v>
      </c>
      <c r="C10475" s="47" t="str">
        <f>IFERROR(VLOOKUP(B10475,总表!A:B,2,0),"-")</f>
        <v>海报类</v>
      </c>
      <c r="D10475" s="6" t="str">
        <f t="shared" si="653"/>
        <v>海报类</v>
      </c>
      <c r="E10475" s="6" t="str">
        <f>IFERROR(VLOOKUP(B10475,总表!A:D,3,0),"-")</f>
        <v>香草的海报</v>
      </c>
      <c r="F10475" s="6" t="str">
        <f t="shared" si="654"/>
        <v>香草的海报</v>
      </c>
      <c r="H10475" s="6" t="str">
        <f>IF(IFERROR(VLOOKUP(B10475,总表!A:D,4,0),"露易")=0," ",IFERROR(VLOOKUP(B10475,总表!A:D,4,0),"-"))</f>
        <v> </v>
      </c>
      <c r="I10475" s="6" t="str">
        <f t="shared" si="655"/>
        <v> </v>
      </c>
    </row>
    <row r="10476" spans="1:9">
      <c r="A10476" s="6">
        <v>10475</v>
      </c>
      <c r="B10476" s="47" t="str">
        <f t="shared" si="652"/>
        <v>000028EB</v>
      </c>
      <c r="C10476" s="47" t="str">
        <f>IFERROR(VLOOKUP(B10476,总表!A:B,2,0),"-")</f>
        <v>海报类</v>
      </c>
      <c r="D10476" s="6" t="str">
        <f t="shared" si="653"/>
        <v>海报类</v>
      </c>
      <c r="E10476" s="6" t="str">
        <f>IFERROR(VLOOKUP(B10476,总表!A:D,3,0),"-")</f>
        <v>男子汗的海报</v>
      </c>
      <c r="F10476" s="6" t="str">
        <f t="shared" si="654"/>
        <v>男子汗的海报</v>
      </c>
      <c r="H10476" s="6" t="str">
        <f>IF(IFERROR(VLOOKUP(B10476,总表!A:D,4,0),"露易")=0," ",IFERROR(VLOOKUP(B10476,总表!A:D,4,0),"-"))</f>
        <v> </v>
      </c>
      <c r="I10476" s="6" t="str">
        <f t="shared" si="655"/>
        <v> </v>
      </c>
    </row>
    <row r="10477" spans="1:9">
      <c r="A10477" s="6">
        <v>10476</v>
      </c>
      <c r="B10477" s="47" t="str">
        <f t="shared" si="652"/>
        <v>000028EC</v>
      </c>
      <c r="C10477" s="47" t="str">
        <f>IFERROR(VLOOKUP(B10477,总表!A:B,2,0),"-")</f>
        <v>海报类</v>
      </c>
      <c r="D10477" s="6" t="str">
        <f t="shared" si="653"/>
        <v>海报类</v>
      </c>
      <c r="E10477" s="6" t="str">
        <f>IFERROR(VLOOKUP(B10477,总表!A:D,3,0),"-")</f>
        <v>四月的海报</v>
      </c>
      <c r="F10477" s="6" t="str">
        <f t="shared" si="654"/>
        <v>四月的海报</v>
      </c>
      <c r="H10477" s="6" t="str">
        <f>IF(IFERROR(VLOOKUP(B10477,总表!A:D,4,0),"露易")=0," ",IFERROR(VLOOKUP(B10477,总表!A:D,4,0),"-"))</f>
        <v> </v>
      </c>
      <c r="I10477" s="6" t="str">
        <f t="shared" si="655"/>
        <v> </v>
      </c>
    </row>
    <row r="10478" spans="1:9">
      <c r="A10478" s="6">
        <v>10477</v>
      </c>
      <c r="B10478" s="47" t="str">
        <f t="shared" si="652"/>
        <v>000028ED</v>
      </c>
      <c r="C10478" s="47" t="str">
        <f>IFERROR(VLOOKUP(B10478,总表!A:B,2,0),"-")</f>
        <v>海报类</v>
      </c>
      <c r="D10478" s="6" t="str">
        <f t="shared" si="653"/>
        <v>海报类</v>
      </c>
      <c r="E10478" s="6" t="str">
        <f>IFERROR(VLOOKUP(B10478,总表!A:D,3,0),"-")</f>
        <v>阿原的海报</v>
      </c>
      <c r="F10478" s="6" t="str">
        <f t="shared" si="654"/>
        <v>阿原的海报</v>
      </c>
      <c r="H10478" s="6" t="str">
        <f>IF(IFERROR(VLOOKUP(B10478,总表!A:D,4,0),"露易")=0," ",IFERROR(VLOOKUP(B10478,总表!A:D,4,0),"-"))</f>
        <v> </v>
      </c>
      <c r="I10478" s="6" t="str">
        <f t="shared" si="655"/>
        <v> </v>
      </c>
    </row>
    <row r="10479" spans="1:9">
      <c r="A10479" s="6">
        <v>10478</v>
      </c>
      <c r="B10479" s="47" t="str">
        <f t="shared" si="652"/>
        <v>000028EE</v>
      </c>
      <c r="C10479" s="47" t="str">
        <f>IFERROR(VLOOKUP(B10479,总表!A:B,2,0),"-")</f>
        <v>海报类</v>
      </c>
      <c r="D10479" s="6" t="str">
        <f t="shared" si="653"/>
        <v>海报类</v>
      </c>
      <c r="E10479" s="6" t="str">
        <f>IFERROR(VLOOKUP(B10479,总表!A:D,3,0),"-")</f>
        <v>小偲的海报</v>
      </c>
      <c r="F10479" s="6" t="str">
        <f t="shared" si="654"/>
        <v>小偲的海报</v>
      </c>
      <c r="H10479" s="6" t="str">
        <f>IF(IFERROR(VLOOKUP(B10479,总表!A:D,4,0),"露易")=0," ",IFERROR(VLOOKUP(B10479,总表!A:D,4,0),"-"))</f>
        <v> </v>
      </c>
      <c r="I10479" s="6" t="str">
        <f t="shared" si="655"/>
        <v> </v>
      </c>
    </row>
    <row r="10480" spans="1:9">
      <c r="A10480" s="6">
        <v>10479</v>
      </c>
      <c r="B10480" s="47" t="str">
        <f t="shared" si="652"/>
        <v>000028EF</v>
      </c>
      <c r="C10480" s="47" t="str">
        <f>IFERROR(VLOOKUP(B10480,总表!A:B,2,0),"-")</f>
        <v>海报类</v>
      </c>
      <c r="D10480" s="6" t="str">
        <f t="shared" si="653"/>
        <v>海报类</v>
      </c>
      <c r="E10480" s="6" t="str">
        <f>IFERROR(VLOOKUP(B10480,总表!A:D,3,0),"-")</f>
        <v>猛兔的海报</v>
      </c>
      <c r="F10480" s="6" t="str">
        <f t="shared" si="654"/>
        <v>猛兔的海报</v>
      </c>
      <c r="H10480" s="6" t="str">
        <f>IF(IFERROR(VLOOKUP(B10480,总表!A:D,4,0),"露易")=0," ",IFERROR(VLOOKUP(B10480,总表!A:D,4,0),"-"))</f>
        <v> </v>
      </c>
      <c r="I10480" s="6" t="str">
        <f t="shared" si="655"/>
        <v> </v>
      </c>
    </row>
    <row r="10481" spans="1:9">
      <c r="A10481" s="6">
        <v>10480</v>
      </c>
      <c r="B10481" s="47" t="str">
        <f t="shared" si="652"/>
        <v>000028F0</v>
      </c>
      <c r="C10481" s="47" t="str">
        <f>IFERROR(VLOOKUP(B10481,总表!A:B,2,0),"-")</f>
        <v>海报类</v>
      </c>
      <c r="D10481" s="6" t="str">
        <f t="shared" si="653"/>
        <v>海报类</v>
      </c>
      <c r="E10481" s="6" t="str">
        <f>IFERROR(VLOOKUP(B10481,总表!A:D,3,0),"-")</f>
        <v>小润的海报</v>
      </c>
      <c r="F10481" s="6" t="str">
        <f t="shared" si="654"/>
        <v>小润的海报</v>
      </c>
      <c r="H10481" s="6" t="str">
        <f>IF(IFERROR(VLOOKUP(B10481,总表!A:D,4,0),"露易")=0," ",IFERROR(VLOOKUP(B10481,总表!A:D,4,0),"-"))</f>
        <v> </v>
      </c>
      <c r="I10481" s="6" t="str">
        <f t="shared" si="655"/>
        <v> </v>
      </c>
    </row>
    <row r="10482" spans="1:9">
      <c r="A10482" s="6">
        <v>10481</v>
      </c>
      <c r="B10482" s="47" t="str">
        <f t="shared" si="652"/>
        <v>000028F1</v>
      </c>
      <c r="C10482" s="47" t="str">
        <f>IFERROR(VLOOKUP(B10482,总表!A:B,2,0),"-")</f>
        <v>海报类</v>
      </c>
      <c r="D10482" s="6" t="str">
        <f t="shared" si="653"/>
        <v>海报类</v>
      </c>
      <c r="E10482" s="51" t="str">
        <f>IFERROR(VLOOKUP(B10482,总表!A:D,3,0),"-")</f>
        <v>骆岚的海报</v>
      </c>
      <c r="F10482" s="51" t="str">
        <f t="shared" si="654"/>
        <v>骆岚的海报</v>
      </c>
      <c r="H10482" s="6" t="str">
        <f>IF(IFERROR(VLOOKUP(B10482,总表!A:D,4,0),"露易")=0," ",IFERROR(VLOOKUP(B10482,总表!A:D,4,0),"-"))</f>
        <v> </v>
      </c>
      <c r="I10482" s="6" t="str">
        <f t="shared" si="655"/>
        <v> </v>
      </c>
    </row>
    <row r="10483" spans="1:9">
      <c r="A10483" s="6">
        <v>10482</v>
      </c>
      <c r="B10483" s="47" t="str">
        <f t="shared" si="652"/>
        <v>000028F2</v>
      </c>
      <c r="C10483" s="47" t="str">
        <f>IFERROR(VLOOKUP(B10483,总表!A:B,2,0),"-")</f>
        <v>海报类</v>
      </c>
      <c r="D10483" s="6" t="str">
        <f t="shared" si="653"/>
        <v>海报类</v>
      </c>
      <c r="E10483" s="6" t="str">
        <f>IFERROR(VLOOKUP(B10483,总表!A:D,3,0),"-")</f>
        <v>小芽的海报</v>
      </c>
      <c r="F10483" s="6" t="str">
        <f t="shared" si="654"/>
        <v>小芽的海报</v>
      </c>
      <c r="H10483" s="6" t="str">
        <f>IF(IFERROR(VLOOKUP(B10483,总表!A:D,4,0),"露易")=0," ",IFERROR(VLOOKUP(B10483,总表!A:D,4,0),"-"))</f>
        <v> </v>
      </c>
      <c r="I10483" s="6" t="str">
        <f t="shared" si="655"/>
        <v> </v>
      </c>
    </row>
    <row r="10484" spans="1:9">
      <c r="A10484" s="6">
        <v>10483</v>
      </c>
      <c r="B10484" s="47" t="str">
        <f t="shared" si="652"/>
        <v>000028F3</v>
      </c>
      <c r="C10484" s="47" t="str">
        <f>IFERROR(VLOOKUP(B10484,总表!A:B,2,0),"-")</f>
        <v>海报类</v>
      </c>
      <c r="D10484" s="6" t="str">
        <f t="shared" si="653"/>
        <v>海报类</v>
      </c>
      <c r="E10484" s="6" t="str">
        <f>IFERROR(VLOOKUP(B10484,总表!A:D,3,0),"-")</f>
        <v>李察的海报</v>
      </c>
      <c r="F10484" s="6" t="str">
        <f t="shared" si="654"/>
        <v>李察的海报</v>
      </c>
      <c r="H10484" s="6" t="str">
        <f>IF(IFERROR(VLOOKUP(B10484,总表!A:D,4,0),"露易")=0," ",IFERROR(VLOOKUP(B10484,总表!A:D,4,0),"-"))</f>
        <v> </v>
      </c>
      <c r="I10484" s="6" t="str">
        <f t="shared" si="655"/>
        <v> </v>
      </c>
    </row>
    <row r="10485" spans="1:9">
      <c r="A10485" s="6">
        <v>10484</v>
      </c>
      <c r="B10485" s="47" t="str">
        <f t="shared" si="652"/>
        <v>000028F4</v>
      </c>
      <c r="C10485" s="47" t="str">
        <f>IFERROR(VLOOKUP(B10485,总表!A:B,2,0),"-")</f>
        <v>海报类</v>
      </c>
      <c r="D10485" s="6" t="str">
        <f t="shared" si="653"/>
        <v>海报类</v>
      </c>
      <c r="E10485" s="51" t="str">
        <f>IFERROR(VLOOKUP(B10485,总表!A:D,3,0),"-")</f>
        <v>罗塔的海报</v>
      </c>
      <c r="F10485" s="51" t="str">
        <f t="shared" si="654"/>
        <v>罗塔的海报</v>
      </c>
      <c r="H10485" s="6" t="str">
        <f>IF(IFERROR(VLOOKUP(B10485,总表!A:D,4,0),"露易")=0," ",IFERROR(VLOOKUP(B10485,总表!A:D,4,0),"-"))</f>
        <v> </v>
      </c>
      <c r="I10485" s="6" t="str">
        <f t="shared" si="655"/>
        <v> </v>
      </c>
    </row>
    <row r="10486" spans="1:9">
      <c r="A10486" s="6">
        <v>10485</v>
      </c>
      <c r="B10486" s="47" t="str">
        <f t="shared" si="652"/>
        <v>000028F5</v>
      </c>
      <c r="C10486" s="47" t="str">
        <f>IFERROR(VLOOKUP(B10486,总表!A:B,2,0),"-")</f>
        <v>海报类</v>
      </c>
      <c r="D10486" s="6" t="str">
        <f t="shared" si="653"/>
        <v>海报类</v>
      </c>
      <c r="E10486" s="6" t="str">
        <f>IFERROR(VLOOKUP(B10486,总表!A:D,3,0),"-")</f>
        <v>威亚的海报</v>
      </c>
      <c r="F10486" s="6" t="str">
        <f t="shared" si="654"/>
        <v>威亚的海报</v>
      </c>
      <c r="H10486" s="6" t="str">
        <f>IF(IFERROR(VLOOKUP(B10486,总表!A:D,4,0),"露易")=0," ",IFERROR(VLOOKUP(B10486,总表!A:D,4,0),"-"))</f>
        <v> </v>
      </c>
      <c r="I10486" s="6" t="str">
        <f t="shared" si="655"/>
        <v> </v>
      </c>
    </row>
    <row r="10487" spans="1:9">
      <c r="A10487" s="6">
        <v>10486</v>
      </c>
      <c r="B10487" s="47" t="str">
        <f t="shared" si="652"/>
        <v>000028F6</v>
      </c>
      <c r="C10487" s="47" t="str">
        <f>IFERROR(VLOOKUP(B10487,总表!A:B,2,0),"-")</f>
        <v>海报类</v>
      </c>
      <c r="D10487" s="6" t="str">
        <f t="shared" si="653"/>
        <v>海报类</v>
      </c>
      <c r="E10487" s="6" t="str">
        <f>IFERROR(VLOOKUP(B10487,总表!A:D,3,0),"-")</f>
        <v>西瓜皮的海报</v>
      </c>
      <c r="F10487" s="6" t="str">
        <f t="shared" si="654"/>
        <v>西瓜皮的海报</v>
      </c>
      <c r="H10487" s="6" t="str">
        <f>IF(IFERROR(VLOOKUP(B10487,总表!A:D,4,0),"露易")=0," ",IFERROR(VLOOKUP(B10487,总表!A:D,4,0),"-"))</f>
        <v> </v>
      </c>
      <c r="I10487" s="6" t="str">
        <f t="shared" si="655"/>
        <v> </v>
      </c>
    </row>
    <row r="10488" spans="1:9">
      <c r="A10488" s="6">
        <v>10487</v>
      </c>
      <c r="B10488" s="47" t="str">
        <f t="shared" si="652"/>
        <v>000028F7</v>
      </c>
      <c r="C10488" s="47" t="str">
        <f>IFERROR(VLOOKUP(B10488,总表!A:B,2,0),"-")</f>
        <v>海报类</v>
      </c>
      <c r="D10488" s="6" t="str">
        <f t="shared" si="653"/>
        <v>海报类</v>
      </c>
      <c r="E10488" s="6" t="str">
        <f>IFERROR(VLOOKUP(B10488,总表!A:D,3,0),"-")</f>
        <v>麦克的海报</v>
      </c>
      <c r="F10488" s="6" t="str">
        <f t="shared" si="654"/>
        <v>麦克的海报</v>
      </c>
      <c r="H10488" s="6" t="str">
        <f>IF(IFERROR(VLOOKUP(B10488,总表!A:D,4,0),"露易")=0," ",IFERROR(VLOOKUP(B10488,总表!A:D,4,0),"-"))</f>
        <v> </v>
      </c>
      <c r="I10488" s="6" t="str">
        <f t="shared" si="655"/>
        <v> </v>
      </c>
    </row>
    <row r="10489" spans="1:9">
      <c r="A10489" s="6">
        <v>10488</v>
      </c>
      <c r="B10489" s="47" t="str">
        <f t="shared" si="652"/>
        <v>000028F8</v>
      </c>
      <c r="C10489" s="47" t="str">
        <f>IFERROR(VLOOKUP(B10489,总表!A:B,2,0),"-")</f>
        <v>海报类</v>
      </c>
      <c r="D10489" s="6" t="str">
        <f t="shared" si="653"/>
        <v>海报类</v>
      </c>
      <c r="E10489" s="51" t="str">
        <f>IFERROR(VLOOKUP(B10489,总表!A:D,3,0),"-")</f>
        <v>贾洛斯的海报</v>
      </c>
      <c r="F10489" s="51" t="str">
        <f t="shared" si="654"/>
        <v>贾洛斯的海报</v>
      </c>
      <c r="H10489" s="6" t="str">
        <f>IF(IFERROR(VLOOKUP(B10489,总表!A:D,4,0),"露易")=0," ",IFERROR(VLOOKUP(B10489,总表!A:D,4,0),"-"))</f>
        <v> </v>
      </c>
      <c r="I10489" s="6" t="str">
        <f t="shared" si="655"/>
        <v> </v>
      </c>
    </row>
    <row r="10490" spans="1:9">
      <c r="A10490" s="6">
        <v>10489</v>
      </c>
      <c r="B10490" s="47" t="str">
        <f t="shared" si="652"/>
        <v>000028F9</v>
      </c>
      <c r="C10490" s="47" t="str">
        <f>IFERROR(VLOOKUP(B10490,总表!A:B,2,0),"-")</f>
        <v>海报类</v>
      </c>
      <c r="D10490" s="6" t="str">
        <f t="shared" si="653"/>
        <v>海报类</v>
      </c>
      <c r="E10490" s="6" t="str">
        <f>IFERROR(VLOOKUP(B10490,总表!A:D,3,0),"-")</f>
        <v>百合的海报</v>
      </c>
      <c r="F10490" s="6" t="str">
        <f t="shared" si="654"/>
        <v>百合的海报</v>
      </c>
      <c r="H10490" s="6" t="str">
        <f>IF(IFERROR(VLOOKUP(B10490,总表!A:D,4,0),"露易")=0," ",IFERROR(VLOOKUP(B10490,总表!A:D,4,0),"-"))</f>
        <v> </v>
      </c>
      <c r="I10490" s="6" t="str">
        <f t="shared" si="655"/>
        <v> </v>
      </c>
    </row>
    <row r="10491" spans="1:9">
      <c r="A10491" s="6">
        <v>10490</v>
      </c>
      <c r="B10491" s="47" t="str">
        <f t="shared" si="652"/>
        <v>000028FA</v>
      </c>
      <c r="C10491" s="47" t="str">
        <f>IFERROR(VLOOKUP(B10491,总表!A:B,2,0),"-")</f>
        <v>海报类</v>
      </c>
      <c r="D10491" s="6" t="str">
        <f t="shared" si="653"/>
        <v>海报类</v>
      </c>
      <c r="E10491" s="6" t="str">
        <f>IFERROR(VLOOKUP(B10491,总表!A:D,3,0),"-")</f>
        <v>胡拉拉的海报</v>
      </c>
      <c r="F10491" s="6" t="str">
        <f t="shared" si="654"/>
        <v>胡拉拉的海报</v>
      </c>
      <c r="H10491" s="6" t="str">
        <f>IF(IFERROR(VLOOKUP(B10491,总表!A:D,4,0),"露易")=0," ",IFERROR(VLOOKUP(B10491,总表!A:D,4,0),"-"))</f>
        <v> </v>
      </c>
      <c r="I10491" s="6" t="str">
        <f t="shared" si="655"/>
        <v> </v>
      </c>
    </row>
    <row r="10492" spans="1:9">
      <c r="A10492" s="6">
        <v>10491</v>
      </c>
      <c r="B10492" s="47" t="str">
        <f t="shared" si="652"/>
        <v>000028FB</v>
      </c>
      <c r="C10492" s="47" t="str">
        <f>IFERROR(VLOOKUP(B10492,总表!A:B,2,0),"-")</f>
        <v>海报类</v>
      </c>
      <c r="D10492" s="6" t="str">
        <f t="shared" si="653"/>
        <v>海报类</v>
      </c>
      <c r="E10492" s="6" t="str">
        <f>IFERROR(VLOOKUP(B10492,总表!A:D,3,0),"-")</f>
        <v>梦美的海报</v>
      </c>
      <c r="F10492" s="6" t="str">
        <f t="shared" si="654"/>
        <v>梦美的海报</v>
      </c>
      <c r="H10492" s="6" t="str">
        <f>IF(IFERROR(VLOOKUP(B10492,总表!A:D,4,0),"露易")=0," ",IFERROR(VLOOKUP(B10492,总表!A:D,4,0),"-"))</f>
        <v> </v>
      </c>
      <c r="I10492" s="6" t="str">
        <f t="shared" si="655"/>
        <v> </v>
      </c>
    </row>
    <row r="10493" spans="1:9">
      <c r="A10493" s="6">
        <v>10492</v>
      </c>
      <c r="B10493" s="47" t="str">
        <f t="shared" si="652"/>
        <v>000028FC</v>
      </c>
      <c r="C10493" s="47" t="str">
        <f>IFERROR(VLOOKUP(B10493,总表!A:B,2,0),"-")</f>
        <v>海报类</v>
      </c>
      <c r="D10493" s="6" t="str">
        <f t="shared" si="653"/>
        <v>海报类</v>
      </c>
      <c r="E10493" s="6" t="str">
        <f>IFERROR(VLOOKUP(B10493,总表!A:D,3,0),"-")</f>
        <v>哈姆的海报</v>
      </c>
      <c r="F10493" s="6" t="str">
        <f t="shared" si="654"/>
        <v>哈姆的海报</v>
      </c>
      <c r="H10493" s="6" t="str">
        <f>IF(IFERROR(VLOOKUP(B10493,总表!A:D,4,0),"露易")=0," ",IFERROR(VLOOKUP(B10493,总表!A:D,4,0),"-"))</f>
        <v> </v>
      </c>
      <c r="I10493" s="6" t="str">
        <f t="shared" si="655"/>
        <v> </v>
      </c>
    </row>
    <row r="10494" spans="1:9">
      <c r="A10494" s="6">
        <v>10493</v>
      </c>
      <c r="B10494" s="47" t="str">
        <f t="shared" si="652"/>
        <v>000028FD</v>
      </c>
      <c r="C10494" s="47" t="str">
        <f>IFERROR(VLOOKUP(B10494,总表!A:B,2,0),"-")</f>
        <v>海报类</v>
      </c>
      <c r="D10494" s="6" t="str">
        <f t="shared" si="653"/>
        <v>海报类</v>
      </c>
      <c r="E10494" s="6" t="str">
        <f>IFERROR(VLOOKUP(B10494,总表!A:D,3,0),"-")</f>
        <v>童儿的海报</v>
      </c>
      <c r="F10494" s="6" t="str">
        <f t="shared" si="654"/>
        <v>童儿的海报</v>
      </c>
      <c r="H10494" s="6" t="str">
        <f>IF(IFERROR(VLOOKUP(B10494,总表!A:D,4,0),"露易")=0," ",IFERROR(VLOOKUP(B10494,总表!A:D,4,0),"-"))</f>
        <v> </v>
      </c>
      <c r="I10494" s="6" t="str">
        <f t="shared" si="655"/>
        <v> </v>
      </c>
    </row>
    <row r="10495" spans="1:9">
      <c r="A10495" s="6">
        <v>10494</v>
      </c>
      <c r="B10495" s="47" t="str">
        <f t="shared" si="652"/>
        <v>000028FE</v>
      </c>
      <c r="C10495" s="47" t="str">
        <f>IFERROR(VLOOKUP(B10495,总表!A:B,2,0),"-")</f>
        <v>海报类</v>
      </c>
      <c r="D10495" s="6" t="str">
        <f t="shared" si="653"/>
        <v>海报类</v>
      </c>
      <c r="E10495" s="6" t="str">
        <f>IFERROR(VLOOKUP(B10495,总表!A:D,3,0),"-")</f>
        <v>皮猴的海报</v>
      </c>
      <c r="F10495" s="6" t="str">
        <f t="shared" si="654"/>
        <v>皮猴的海报</v>
      </c>
      <c r="H10495" s="6" t="str">
        <f>IF(IFERROR(VLOOKUP(B10495,总表!A:D,4,0),"露易")=0," ",IFERROR(VLOOKUP(B10495,总表!A:D,4,0),"-"))</f>
        <v> </v>
      </c>
      <c r="I10495" s="6" t="str">
        <f t="shared" si="655"/>
        <v> </v>
      </c>
    </row>
    <row r="10496" spans="1:9">
      <c r="A10496" s="6">
        <v>10495</v>
      </c>
      <c r="B10496" s="47" t="str">
        <f t="shared" si="652"/>
        <v>000028FF</v>
      </c>
      <c r="C10496" s="47" t="str">
        <f>IFERROR(VLOOKUP(B10496,总表!A:B,2,0),"-")</f>
        <v>海报类</v>
      </c>
      <c r="D10496" s="6" t="str">
        <f t="shared" si="653"/>
        <v>海报类</v>
      </c>
      <c r="E10496" s="6" t="str">
        <f>IFERROR(VLOOKUP(B10496,总表!A:D,3,0),"-")</f>
        <v>杜美的海报</v>
      </c>
      <c r="F10496" s="6" t="str">
        <f t="shared" si="654"/>
        <v>杜美的海报</v>
      </c>
      <c r="H10496" s="6" t="str">
        <f>IF(IFERROR(VLOOKUP(B10496,总表!A:D,4,0),"露易")=0," ",IFERROR(VLOOKUP(B10496,总表!A:D,4,0),"-"))</f>
        <v> </v>
      </c>
      <c r="I10496" s="6" t="str">
        <f t="shared" si="655"/>
        <v> </v>
      </c>
    </row>
    <row r="10497" spans="1:9">
      <c r="A10497" s="6">
        <v>10496</v>
      </c>
      <c r="B10497" s="47" t="str">
        <f t="shared" si="652"/>
        <v>00002900</v>
      </c>
      <c r="C10497" s="47" t="str">
        <f>IFERROR(VLOOKUP(B10497,总表!A:B,2,0),"-")</f>
        <v>海报类</v>
      </c>
      <c r="D10497" s="6" t="str">
        <f t="shared" si="653"/>
        <v>海报类</v>
      </c>
      <c r="E10497" s="51" t="str">
        <f>IFERROR(VLOOKUP(B10497,总表!A:D,3,0),"-")</f>
        <v>罗宾的海报</v>
      </c>
      <c r="F10497" s="51" t="str">
        <f t="shared" si="654"/>
        <v>罗宾的海报</v>
      </c>
      <c r="H10497" s="6" t="str">
        <f>IF(IFERROR(VLOOKUP(B10497,总表!A:D,4,0),"露易")=0," ",IFERROR(VLOOKUP(B10497,总表!A:D,4,0),"-"))</f>
        <v> </v>
      </c>
      <c r="I10497" s="6" t="str">
        <f t="shared" si="655"/>
        <v> </v>
      </c>
    </row>
    <row r="10498" spans="1:9">
      <c r="A10498" s="6">
        <v>10497</v>
      </c>
      <c r="B10498" s="47" t="str">
        <f t="shared" ref="B10498:B10561" si="656">DEC2HEX(ROW(A10497),8)</f>
        <v>00002901</v>
      </c>
      <c r="C10498" s="47" t="str">
        <f>IFERROR(VLOOKUP(B10498,总表!A:B,2,0),"-")</f>
        <v>海报类</v>
      </c>
      <c r="D10498" s="6" t="str">
        <f t="shared" ref="D10498:D10561" si="657">C10498</f>
        <v>海报类</v>
      </c>
      <c r="E10498" s="6" t="str">
        <f>IFERROR(VLOOKUP(B10498,总表!A:D,3,0),"-")</f>
        <v>圣萝的海报</v>
      </c>
      <c r="F10498" s="6" t="str">
        <f t="shared" ref="F10498:F10561" si="658">E10498</f>
        <v>圣萝的海报</v>
      </c>
      <c r="H10498" s="6" t="str">
        <f>IF(IFERROR(VLOOKUP(B10498,总表!A:D,4,0),"露易")=0," ",IFERROR(VLOOKUP(B10498,总表!A:D,4,0),"-"))</f>
        <v> </v>
      </c>
      <c r="I10498" s="6" t="str">
        <f t="shared" ref="I10498:I10561" si="659">H10498</f>
        <v> </v>
      </c>
    </row>
    <row r="10499" spans="1:9">
      <c r="A10499" s="6">
        <v>10498</v>
      </c>
      <c r="B10499" s="47" t="str">
        <f t="shared" si="656"/>
        <v>00002902</v>
      </c>
      <c r="C10499" s="47" t="str">
        <f>IFERROR(VLOOKUP(B10499,总表!A:B,2,0),"-")</f>
        <v>海报类</v>
      </c>
      <c r="D10499" s="6" t="str">
        <f t="shared" si="657"/>
        <v>海报类</v>
      </c>
      <c r="E10499" s="6" t="str">
        <f>IFERROR(VLOOKUP(B10499,总表!A:D,3,0),"-")</f>
        <v>敖志明的海报</v>
      </c>
      <c r="F10499" s="6" t="str">
        <f t="shared" si="658"/>
        <v>敖志明的海报</v>
      </c>
      <c r="H10499" s="6" t="str">
        <f>IF(IFERROR(VLOOKUP(B10499,总表!A:D,4,0),"露易")=0," ",IFERROR(VLOOKUP(B10499,总表!A:D,4,0),"-"))</f>
        <v> </v>
      </c>
      <c r="I10499" s="6" t="str">
        <f t="shared" si="659"/>
        <v> </v>
      </c>
    </row>
    <row r="10500" spans="1:9">
      <c r="A10500" s="6">
        <v>10499</v>
      </c>
      <c r="B10500" s="47" t="str">
        <f t="shared" si="656"/>
        <v>00002903</v>
      </c>
      <c r="C10500" s="47" t="str">
        <f>IFERROR(VLOOKUP(B10500,总表!A:B,2,0),"-")</f>
        <v>海报类</v>
      </c>
      <c r="D10500" s="6" t="str">
        <f t="shared" si="657"/>
        <v>海报类</v>
      </c>
      <c r="E10500" s="6" t="str">
        <f>IFERROR(VLOOKUP(B10500,总表!A:D,3,0),"-")</f>
        <v>吴紫眉的海报</v>
      </c>
      <c r="F10500" s="6" t="str">
        <f t="shared" si="658"/>
        <v>吴紫眉的海报</v>
      </c>
      <c r="H10500" s="6" t="str">
        <f>IF(IFERROR(VLOOKUP(B10500,总表!A:D,4,0),"露易")=0," ",IFERROR(VLOOKUP(B10500,总表!A:D,4,0),"-"))</f>
        <v> </v>
      </c>
      <c r="I10500" s="6" t="str">
        <f t="shared" si="659"/>
        <v> </v>
      </c>
    </row>
    <row r="10501" spans="1:9">
      <c r="A10501" s="6">
        <v>10500</v>
      </c>
      <c r="B10501" s="47" t="str">
        <f t="shared" si="656"/>
        <v>00002904</v>
      </c>
      <c r="C10501" s="47" t="str">
        <f>IFERROR(VLOOKUP(B10501,总表!A:B,2,0),"-")</f>
        <v>海报类</v>
      </c>
      <c r="D10501" s="6" t="str">
        <f t="shared" si="657"/>
        <v>海报类</v>
      </c>
      <c r="E10501" s="6" t="str">
        <f>IFERROR(VLOOKUP(B10501,总表!A:D,3,0),"-")</f>
        <v>浩克的海报</v>
      </c>
      <c r="F10501" s="6" t="str">
        <f t="shared" si="658"/>
        <v>浩克的海报</v>
      </c>
      <c r="H10501" s="6" t="str">
        <f>IF(IFERROR(VLOOKUP(B10501,总表!A:D,4,0),"露易")=0," ",IFERROR(VLOOKUP(B10501,总表!A:D,4,0),"-"))</f>
        <v> </v>
      </c>
      <c r="I10501" s="6" t="str">
        <f t="shared" si="659"/>
        <v> </v>
      </c>
    </row>
    <row r="10502" spans="1:9">
      <c r="A10502" s="6">
        <v>10501</v>
      </c>
      <c r="B10502" s="47" t="str">
        <f t="shared" si="656"/>
        <v>00002905</v>
      </c>
      <c r="C10502" s="47" t="str">
        <f>IFERROR(VLOOKUP(B10502,总表!A:B,2,0),"-")</f>
        <v>海报类</v>
      </c>
      <c r="D10502" s="6" t="str">
        <f t="shared" si="657"/>
        <v>海报类</v>
      </c>
      <c r="E10502" s="6" t="str">
        <f>IFERROR(VLOOKUP(B10502,总表!A:D,3,0),"-")</f>
        <v>起司的海报</v>
      </c>
      <c r="F10502" s="6" t="str">
        <f t="shared" si="658"/>
        <v>起司的海报</v>
      </c>
      <c r="H10502" s="6" t="str">
        <f>IF(IFERROR(VLOOKUP(B10502,总表!A:D,4,0),"露易")=0," ",IFERROR(VLOOKUP(B10502,总表!A:D,4,0),"-"))</f>
        <v> </v>
      </c>
      <c r="I10502" s="6" t="str">
        <f t="shared" si="659"/>
        <v> </v>
      </c>
    </row>
    <row r="10503" spans="1:9">
      <c r="A10503" s="6">
        <v>10502</v>
      </c>
      <c r="B10503" s="47" t="str">
        <f t="shared" si="656"/>
        <v>00002906</v>
      </c>
      <c r="C10503" s="47" t="str">
        <f>IFERROR(VLOOKUP(B10503,总表!A:B,2,0),"-")</f>
        <v>海报类</v>
      </c>
      <c r="D10503" s="6" t="str">
        <f t="shared" si="657"/>
        <v>海报类</v>
      </c>
      <c r="E10503" s="6" t="str">
        <f>IFERROR(VLOOKUP(B10503,总表!A:D,3,0),"-")</f>
        <v>草莓的海报</v>
      </c>
      <c r="F10503" s="6" t="str">
        <f t="shared" si="658"/>
        <v>草莓的海报</v>
      </c>
      <c r="H10503" s="6" t="str">
        <f>IF(IFERROR(VLOOKUP(B10503,总表!A:D,4,0),"露易")=0," ",IFERROR(VLOOKUP(B10503,总表!A:D,4,0),"-"))</f>
        <v> </v>
      </c>
      <c r="I10503" s="6" t="str">
        <f t="shared" si="659"/>
        <v> </v>
      </c>
    </row>
    <row r="10504" spans="1:9">
      <c r="A10504" s="6">
        <v>10503</v>
      </c>
      <c r="B10504" s="47" t="str">
        <f t="shared" si="656"/>
        <v>00002907</v>
      </c>
      <c r="C10504" s="47" t="str">
        <f>IFERROR(VLOOKUP(B10504,总表!A:B,2,0),"-")</f>
        <v>海报类</v>
      </c>
      <c r="D10504" s="6" t="str">
        <f t="shared" si="657"/>
        <v>海报类</v>
      </c>
      <c r="E10504" s="51" t="str">
        <f>IFERROR(VLOOKUP(B10504,总表!A:D,3,0),"-")</f>
        <v>罗斯的海报</v>
      </c>
      <c r="F10504" s="51" t="str">
        <f t="shared" si="658"/>
        <v>罗斯的海报</v>
      </c>
      <c r="H10504" s="6" t="str">
        <f>IF(IFERROR(VLOOKUP(B10504,总表!A:D,4,0),"露易")=0," ",IFERROR(VLOOKUP(B10504,总表!A:D,4,0),"-"))</f>
        <v> </v>
      </c>
      <c r="I10504" s="6" t="str">
        <f t="shared" si="659"/>
        <v> </v>
      </c>
    </row>
    <row r="10505" spans="1:9">
      <c r="A10505" s="6">
        <v>10504</v>
      </c>
      <c r="B10505" s="47" t="str">
        <f t="shared" si="656"/>
        <v>00002908</v>
      </c>
      <c r="C10505" s="47" t="str">
        <f>IFERROR(VLOOKUP(B10505,总表!A:B,2,0),"-")</f>
        <v>海报类</v>
      </c>
      <c r="D10505" s="6" t="str">
        <f t="shared" si="657"/>
        <v>海报类</v>
      </c>
      <c r="E10505" s="51" t="str">
        <f>IFERROR(VLOOKUP(B10505,总表!A:D,3,0),"-")</f>
        <v>马丽莲的海报</v>
      </c>
      <c r="F10505" s="51" t="str">
        <f t="shared" si="658"/>
        <v>马丽莲的海报</v>
      </c>
      <c r="H10505" s="6" t="str">
        <f>IF(IFERROR(VLOOKUP(B10505,总表!A:D,4,0),"露易")=0," ",IFERROR(VLOOKUP(B10505,总表!A:D,4,0),"-"))</f>
        <v> </v>
      </c>
      <c r="I10505" s="6" t="str">
        <f t="shared" si="659"/>
        <v> </v>
      </c>
    </row>
    <row r="10506" spans="1:9">
      <c r="A10506" s="6">
        <v>10505</v>
      </c>
      <c r="B10506" s="47" t="str">
        <f t="shared" si="656"/>
        <v>00002909</v>
      </c>
      <c r="C10506" s="47" t="str">
        <f>IFERROR(VLOOKUP(B10506,总表!A:B,2,0),"-")</f>
        <v>海报类</v>
      </c>
      <c r="D10506" s="6" t="str">
        <f t="shared" si="657"/>
        <v>海报类</v>
      </c>
      <c r="E10506" s="51" t="str">
        <f>IFERROR(VLOOKUP(B10506,总表!A:D,3,0),"-")</f>
        <v>胜利的海报</v>
      </c>
      <c r="F10506" s="51" t="str">
        <f t="shared" si="658"/>
        <v>胜利的海报</v>
      </c>
      <c r="H10506" s="6" t="str">
        <f>IF(IFERROR(VLOOKUP(B10506,总表!A:D,4,0),"露易")=0," ",IFERROR(VLOOKUP(B10506,总表!A:D,4,0),"-"))</f>
        <v> </v>
      </c>
      <c r="I10506" s="6" t="str">
        <f t="shared" si="659"/>
        <v> </v>
      </c>
    </row>
    <row r="10507" spans="1:9">
      <c r="A10507" s="6">
        <v>10506</v>
      </c>
      <c r="B10507" s="47" t="str">
        <f t="shared" si="656"/>
        <v>0000290A</v>
      </c>
      <c r="C10507" s="47" t="str">
        <f>IFERROR(VLOOKUP(B10507,总表!A:B,2,0),"-")</f>
        <v>海报类</v>
      </c>
      <c r="D10507" s="6" t="str">
        <f t="shared" si="657"/>
        <v>海报类</v>
      </c>
      <c r="E10507" s="6" t="str">
        <f>IFERROR(VLOOKUP(B10507,总表!A:D,3,0),"-")</f>
        <v>秀益的海报</v>
      </c>
      <c r="F10507" s="6" t="str">
        <f t="shared" si="658"/>
        <v>秀益的海报</v>
      </c>
      <c r="H10507" s="6" t="str">
        <f>IF(IFERROR(VLOOKUP(B10507,总表!A:D,4,0),"露易")=0," ",IFERROR(VLOOKUP(B10507,总表!A:D,4,0),"-"))</f>
        <v> </v>
      </c>
      <c r="I10507" s="6" t="str">
        <f t="shared" si="659"/>
        <v> </v>
      </c>
    </row>
    <row r="10508" spans="1:9">
      <c r="A10508" s="6">
        <v>10507</v>
      </c>
      <c r="B10508" s="47" t="str">
        <f t="shared" si="656"/>
        <v>0000290B</v>
      </c>
      <c r="C10508" s="47" t="str">
        <f>IFERROR(VLOOKUP(B10508,总表!A:B,2,0),"-")</f>
        <v>海报类</v>
      </c>
      <c r="D10508" s="6" t="str">
        <f t="shared" si="657"/>
        <v>海报类</v>
      </c>
      <c r="E10508" s="51" t="str">
        <f>IFERROR(VLOOKUP(B10508,总表!A:D,3,0),"-")</f>
        <v>贾萝琳的海报</v>
      </c>
      <c r="F10508" s="51" t="str">
        <f t="shared" si="658"/>
        <v>贾萝琳的海报</v>
      </c>
      <c r="H10508" s="6" t="str">
        <f>IF(IFERROR(VLOOKUP(B10508,总表!A:D,4,0),"露易")=0," ",IFERROR(VLOOKUP(B10508,总表!A:D,4,0),"-"))</f>
        <v> </v>
      </c>
      <c r="I10508" s="6" t="str">
        <f t="shared" si="659"/>
        <v> </v>
      </c>
    </row>
    <row r="10509" spans="1:9">
      <c r="A10509" s="6">
        <v>10508</v>
      </c>
      <c r="B10509" s="47" t="str">
        <f t="shared" si="656"/>
        <v>0000290C</v>
      </c>
      <c r="C10509" s="47" t="str">
        <f>IFERROR(VLOOKUP(B10509,总表!A:B,2,0),"-")</f>
        <v>海报类</v>
      </c>
      <c r="D10509" s="6" t="str">
        <f t="shared" si="657"/>
        <v>海报类</v>
      </c>
      <c r="E10509" s="51" t="str">
        <f>IFERROR(VLOOKUP(B10509,总表!A:D,3,0),"-")</f>
        <v>华尔滋的海报</v>
      </c>
      <c r="F10509" s="51" t="str">
        <f t="shared" si="658"/>
        <v>华尔滋的海报</v>
      </c>
      <c r="H10509" s="6" t="str">
        <f>IF(IFERROR(VLOOKUP(B10509,总表!A:D,4,0),"露易")=0," ",IFERROR(VLOOKUP(B10509,总表!A:D,4,0),"-"))</f>
        <v> </v>
      </c>
      <c r="I10509" s="6" t="str">
        <f t="shared" si="659"/>
        <v> </v>
      </c>
    </row>
    <row r="10510" spans="1:9">
      <c r="A10510" s="6">
        <v>10509</v>
      </c>
      <c r="B10510" s="47" t="str">
        <f t="shared" si="656"/>
        <v>0000290D</v>
      </c>
      <c r="C10510" s="47" t="str">
        <f>IFERROR(VLOOKUP(B10510,总表!A:B,2,0),"-")</f>
        <v>海报类</v>
      </c>
      <c r="D10510" s="6" t="str">
        <f t="shared" si="657"/>
        <v>海报类</v>
      </c>
      <c r="E10510" s="6" t="str">
        <f>IFERROR(VLOOKUP(B10510,总表!A:D,3,0),"-")</f>
        <v>朱穆朗的海报</v>
      </c>
      <c r="F10510" s="6" t="str">
        <f t="shared" si="658"/>
        <v>朱穆朗的海报</v>
      </c>
      <c r="H10510" s="6" t="str">
        <f>IF(IFERROR(VLOOKUP(B10510,总表!A:D,4,0),"露易")=0," ",IFERROR(VLOOKUP(B10510,总表!A:D,4,0),"-"))</f>
        <v> </v>
      </c>
      <c r="I10510" s="6" t="str">
        <f t="shared" si="659"/>
        <v> </v>
      </c>
    </row>
    <row r="10511" spans="1:9">
      <c r="A10511" s="6">
        <v>10510</v>
      </c>
      <c r="B10511" s="47" t="str">
        <f t="shared" si="656"/>
        <v>0000290E</v>
      </c>
      <c r="C10511" s="47" t="str">
        <f>IFERROR(VLOOKUP(B10511,总表!A:B,2,0),"-")</f>
        <v>海报类</v>
      </c>
      <c r="D10511" s="6" t="str">
        <f t="shared" si="657"/>
        <v>海报类</v>
      </c>
      <c r="E10511" s="6" t="str">
        <f>IFERROR(VLOOKUP(B10511,总表!A:D,3,0),"-")</f>
        <v>小枫的海报</v>
      </c>
      <c r="F10511" s="6" t="str">
        <f t="shared" si="658"/>
        <v>小枫的海报</v>
      </c>
      <c r="H10511" s="6" t="str">
        <f>IF(IFERROR(VLOOKUP(B10511,总表!A:D,4,0),"露易")=0," ",IFERROR(VLOOKUP(B10511,总表!A:D,4,0),"-"))</f>
        <v> </v>
      </c>
      <c r="I10511" s="6" t="str">
        <f t="shared" si="659"/>
        <v> </v>
      </c>
    </row>
    <row r="10512" spans="1:9">
      <c r="A10512" s="6">
        <v>10511</v>
      </c>
      <c r="B10512" s="47" t="str">
        <f t="shared" si="656"/>
        <v>0000290F</v>
      </c>
      <c r="C10512" s="47" t="str">
        <f>IFERROR(VLOOKUP(B10512,总表!A:B,2,0),"-")</f>
        <v>海报类</v>
      </c>
      <c r="D10512" s="6" t="str">
        <f t="shared" si="657"/>
        <v>海报类</v>
      </c>
      <c r="E10512" s="6" t="str">
        <f>IFERROR(VLOOKUP(B10512,总表!A:D,3,0),"-")</f>
        <v>安安的海报</v>
      </c>
      <c r="F10512" s="6" t="str">
        <f t="shared" si="658"/>
        <v>安安的海报</v>
      </c>
      <c r="H10512" s="6" t="str">
        <f>IF(IFERROR(VLOOKUP(B10512,总表!A:D,4,0),"露易")=0," ",IFERROR(VLOOKUP(B10512,总表!A:D,4,0),"-"))</f>
        <v> </v>
      </c>
      <c r="I10512" s="6" t="str">
        <f t="shared" si="659"/>
        <v> </v>
      </c>
    </row>
    <row r="10513" spans="1:9">
      <c r="A10513" s="6">
        <v>10512</v>
      </c>
      <c r="B10513" s="47" t="str">
        <f t="shared" si="656"/>
        <v>00002910</v>
      </c>
      <c r="C10513" s="47" t="str">
        <f>IFERROR(VLOOKUP(B10513,总表!A:B,2,0),"-")</f>
        <v>海报类</v>
      </c>
      <c r="D10513" s="6" t="str">
        <f t="shared" si="657"/>
        <v>海报类</v>
      </c>
      <c r="E10513" s="6" t="str">
        <f>IFERROR(VLOOKUP(B10513,总表!A:D,3,0),"-")</f>
        <v>阿波罗的海报</v>
      </c>
      <c r="F10513" s="6" t="str">
        <f t="shared" si="658"/>
        <v>阿波罗的海报</v>
      </c>
      <c r="H10513" s="6" t="str">
        <f>IF(IFERROR(VLOOKUP(B10513,总表!A:D,4,0),"露易")=0," ",IFERROR(VLOOKUP(B10513,总表!A:D,4,0),"-"))</f>
        <v> </v>
      </c>
      <c r="I10513" s="6" t="str">
        <f t="shared" si="659"/>
        <v> </v>
      </c>
    </row>
    <row r="10514" spans="1:9">
      <c r="A10514" s="6">
        <v>10513</v>
      </c>
      <c r="B10514" s="47" t="str">
        <f t="shared" si="656"/>
        <v>00002911</v>
      </c>
      <c r="C10514" s="47" t="str">
        <f>IFERROR(VLOOKUP(B10514,总表!A:B,2,0),"-")</f>
        <v>海报类</v>
      </c>
      <c r="D10514" s="6" t="str">
        <f t="shared" si="657"/>
        <v>海报类</v>
      </c>
      <c r="E10514" s="6" t="str">
        <f>IFERROR(VLOOKUP(B10514,总表!A:D,3,0),"-")</f>
        <v>阿坊的海报</v>
      </c>
      <c r="F10514" s="6" t="str">
        <f t="shared" si="658"/>
        <v>阿坊的海报</v>
      </c>
      <c r="H10514" s="6" t="str">
        <f>IF(IFERROR(VLOOKUP(B10514,总表!A:D,4,0),"露易")=0," ",IFERROR(VLOOKUP(B10514,总表!A:D,4,0),"-"))</f>
        <v> </v>
      </c>
      <c r="I10514" s="6" t="str">
        <f t="shared" si="659"/>
        <v> </v>
      </c>
    </row>
    <row r="10515" spans="1:9">
      <c r="A10515" s="6">
        <v>10514</v>
      </c>
      <c r="B10515" s="47" t="str">
        <f t="shared" si="656"/>
        <v>00002912</v>
      </c>
      <c r="C10515" s="47" t="str">
        <f>IFERROR(VLOOKUP(B10515,总表!A:B,2,0),"-")</f>
        <v>海报类</v>
      </c>
      <c r="D10515" s="6" t="str">
        <f t="shared" si="657"/>
        <v>海报类</v>
      </c>
      <c r="E10515" s="6" t="str">
        <f>IFERROR(VLOOKUP(B10515,总表!A:D,3,0),"-")</f>
        <v>法蓝琪的海报</v>
      </c>
      <c r="F10515" s="6" t="str">
        <f t="shared" si="658"/>
        <v>法蓝琪的海报</v>
      </c>
      <c r="H10515" s="6" t="str">
        <f>IF(IFERROR(VLOOKUP(B10515,总表!A:D,4,0),"露易")=0," ",IFERROR(VLOOKUP(B10515,总表!A:D,4,0),"-"))</f>
        <v> </v>
      </c>
      <c r="I10515" s="6" t="str">
        <f t="shared" si="659"/>
        <v> </v>
      </c>
    </row>
    <row r="10516" spans="1:9">
      <c r="A10516" s="6">
        <v>10515</v>
      </c>
      <c r="B10516" s="47" t="str">
        <f t="shared" si="656"/>
        <v>00002913</v>
      </c>
      <c r="C10516" s="47" t="str">
        <f>IFERROR(VLOOKUP(B10516,总表!A:B,2,0),"-")</f>
        <v>海报类</v>
      </c>
      <c r="D10516" s="6" t="str">
        <f t="shared" si="657"/>
        <v>海报类</v>
      </c>
      <c r="E10516" s="6" t="str">
        <f>IFERROR(VLOOKUP(B10516,总表!A:D,3,0),"-")</f>
        <v>克莉琪的海报</v>
      </c>
      <c r="F10516" s="6" t="str">
        <f t="shared" si="658"/>
        <v>克莉琪的海报</v>
      </c>
      <c r="H10516" s="6" t="str">
        <f>IF(IFERROR(VLOOKUP(B10516,总表!A:D,4,0),"露易")=0," ",IFERROR(VLOOKUP(B10516,总表!A:D,4,0),"-"))</f>
        <v> </v>
      </c>
      <c r="I10516" s="6" t="str">
        <f t="shared" si="659"/>
        <v> </v>
      </c>
    </row>
    <row r="10517" spans="1:9">
      <c r="A10517" s="6">
        <v>10516</v>
      </c>
      <c r="B10517" s="47" t="str">
        <f t="shared" si="656"/>
        <v>00002914</v>
      </c>
      <c r="C10517" s="47" t="str">
        <f>IFERROR(VLOOKUP(B10517,总表!A:B,2,0),"-")</f>
        <v>海报类</v>
      </c>
      <c r="D10517" s="6" t="str">
        <f t="shared" si="657"/>
        <v>海报类</v>
      </c>
      <c r="E10517" s="6" t="str">
        <f>IFERROR(VLOOKUP(B10517,总表!A:D,3,0),"-")</f>
        <v>老板的海报</v>
      </c>
      <c r="F10517" s="6" t="str">
        <f t="shared" si="658"/>
        <v>老板的海报</v>
      </c>
      <c r="H10517" s="6" t="str">
        <f>IF(IFERROR(VLOOKUP(B10517,总表!A:D,4,0),"露易")=0," ",IFERROR(VLOOKUP(B10517,总表!A:D,4,0),"-"))</f>
        <v> </v>
      </c>
      <c r="I10517" s="6" t="str">
        <f t="shared" si="659"/>
        <v> </v>
      </c>
    </row>
    <row r="10518" spans="1:9">
      <c r="A10518" s="6">
        <v>10517</v>
      </c>
      <c r="B10518" s="47" t="str">
        <f t="shared" si="656"/>
        <v>00002915</v>
      </c>
      <c r="C10518" s="47" t="str">
        <f>IFERROR(VLOOKUP(B10518,总表!A:B,2,0),"-")</f>
        <v>海报类</v>
      </c>
      <c r="D10518" s="6" t="str">
        <f t="shared" si="657"/>
        <v>海报类</v>
      </c>
      <c r="E10518" s="6" t="str">
        <f>IFERROR(VLOOKUP(B10518,总表!A:D,3,0),"-")</f>
        <v>星薇的海报</v>
      </c>
      <c r="F10518" s="6" t="str">
        <f t="shared" si="658"/>
        <v>星薇的海报</v>
      </c>
      <c r="H10518" s="6" t="str">
        <f>IF(IFERROR(VLOOKUP(B10518,总表!A:D,4,0),"露易")=0," ",IFERROR(VLOOKUP(B10518,总表!A:D,4,0),"-"))</f>
        <v> </v>
      </c>
      <c r="I10518" s="6" t="str">
        <f t="shared" si="659"/>
        <v> </v>
      </c>
    </row>
    <row r="10519" spans="1:9">
      <c r="A10519" s="6">
        <v>10518</v>
      </c>
      <c r="B10519" s="47" t="str">
        <f t="shared" si="656"/>
        <v>00002916</v>
      </c>
      <c r="C10519" s="47" t="str">
        <f>IFERROR(VLOOKUP(B10519,总表!A:B,2,0),"-")</f>
        <v>海报类</v>
      </c>
      <c r="D10519" s="6" t="str">
        <f t="shared" si="657"/>
        <v>海报类</v>
      </c>
      <c r="E10519" s="6" t="str">
        <f>IFERROR(VLOOKUP(B10519,总表!A:D,3,0),"-")</f>
        <v>葛瑞斯的海报</v>
      </c>
      <c r="F10519" s="6" t="str">
        <f t="shared" si="658"/>
        <v>葛瑞斯的海报</v>
      </c>
      <c r="H10519" s="6" t="str">
        <f>IF(IFERROR(VLOOKUP(B10519,总表!A:D,4,0),"露易")=0," ",IFERROR(VLOOKUP(B10519,总表!A:D,4,0),"-"))</f>
        <v> </v>
      </c>
      <c r="I10519" s="6" t="str">
        <f t="shared" si="659"/>
        <v> </v>
      </c>
    </row>
    <row r="10520" spans="1:9">
      <c r="A10520" s="6">
        <v>10519</v>
      </c>
      <c r="B10520" s="47" t="str">
        <f t="shared" si="656"/>
        <v>00002917</v>
      </c>
      <c r="C10520" s="47" t="str">
        <f>IFERROR(VLOOKUP(B10520,总表!A:B,2,0),"-")</f>
        <v>海报类</v>
      </c>
      <c r="D10520" s="6" t="str">
        <f t="shared" si="657"/>
        <v>海报类</v>
      </c>
      <c r="E10520" s="6" t="str">
        <f>IFERROR(VLOOKUP(B10520,总表!A:D,3,0),"-")</f>
        <v>沽玉的海报</v>
      </c>
      <c r="F10520" s="6" t="str">
        <f t="shared" si="658"/>
        <v>沽玉的海报</v>
      </c>
      <c r="H10520" s="6" t="str">
        <f>IF(IFERROR(VLOOKUP(B10520,总表!A:D,4,0),"露易")=0," ",IFERROR(VLOOKUP(B10520,总表!A:D,4,0),"-"))</f>
        <v> </v>
      </c>
      <c r="I10520" s="6" t="str">
        <f t="shared" si="659"/>
        <v> </v>
      </c>
    </row>
    <row r="10521" spans="1:9">
      <c r="A10521" s="6">
        <v>10520</v>
      </c>
      <c r="B10521" s="47" t="str">
        <f t="shared" si="656"/>
        <v>00002918</v>
      </c>
      <c r="C10521" s="47" t="str">
        <f>IFERROR(VLOOKUP(B10521,总表!A:B,2,0),"-")</f>
        <v>海报类</v>
      </c>
      <c r="D10521" s="6" t="str">
        <f t="shared" si="657"/>
        <v>海报类</v>
      </c>
      <c r="E10521" s="6" t="str">
        <f>IFERROR(VLOOKUP(B10521,总表!A:D,3,0),"-")</f>
        <v>阿欢的海报</v>
      </c>
      <c r="F10521" s="6" t="str">
        <f t="shared" si="658"/>
        <v>阿欢的海报</v>
      </c>
      <c r="H10521" s="6" t="str">
        <f>IF(IFERROR(VLOOKUP(B10521,总表!A:D,4,0),"露易")=0," ",IFERROR(VLOOKUP(B10521,总表!A:D,4,0),"-"))</f>
        <v> </v>
      </c>
      <c r="I10521" s="6" t="str">
        <f t="shared" si="659"/>
        <v> </v>
      </c>
    </row>
    <row r="10522" spans="1:9">
      <c r="A10522" s="6">
        <v>10521</v>
      </c>
      <c r="B10522" s="47" t="str">
        <f t="shared" si="656"/>
        <v>00002919</v>
      </c>
      <c r="C10522" s="47" t="str">
        <f>IFERROR(VLOOKUP(B10522,总表!A:B,2,0),"-")</f>
        <v>海报类</v>
      </c>
      <c r="D10522" s="6" t="str">
        <f t="shared" si="657"/>
        <v>海报类</v>
      </c>
      <c r="E10522" s="51" t="str">
        <f>IFERROR(VLOOKUP(B10522,总表!A:D,3,0),"-")</f>
        <v>吕游的海报</v>
      </c>
      <c r="F10522" s="51" t="str">
        <f t="shared" si="658"/>
        <v>吕游的海报</v>
      </c>
      <c r="H10522" s="6" t="str">
        <f>IF(IFERROR(VLOOKUP(B10522,总表!A:D,4,0),"露易")=0," ",IFERROR(VLOOKUP(B10522,总表!A:D,4,0),"-"))</f>
        <v> </v>
      </c>
      <c r="I10522" s="6" t="str">
        <f t="shared" si="659"/>
        <v> </v>
      </c>
    </row>
    <row r="10523" spans="1:9">
      <c r="A10523" s="6">
        <v>10522</v>
      </c>
      <c r="B10523" s="47" t="str">
        <f t="shared" si="656"/>
        <v>0000291A</v>
      </c>
      <c r="C10523" s="47" t="str">
        <f>IFERROR(VLOOKUP(B10523,总表!A:B,2,0),"-")</f>
        <v>海报类</v>
      </c>
      <c r="D10523" s="6" t="str">
        <f t="shared" si="657"/>
        <v>海报类</v>
      </c>
      <c r="E10523" s="51" t="str">
        <f>IFERROR(VLOOKUP(B10523,总表!A:D,3,0),"-")</f>
        <v>蹦蹦的海报</v>
      </c>
      <c r="F10523" s="51" t="str">
        <f t="shared" si="658"/>
        <v>蹦蹦的海报</v>
      </c>
      <c r="H10523" s="6" t="str">
        <f>IF(IFERROR(VLOOKUP(B10523,总表!A:D,4,0),"露易")=0," ",IFERROR(VLOOKUP(B10523,总表!A:D,4,0),"-"))</f>
        <v> </v>
      </c>
      <c r="I10523" s="6" t="str">
        <f t="shared" si="659"/>
        <v> </v>
      </c>
    </row>
    <row r="10524" spans="1:9">
      <c r="A10524" s="6">
        <v>10523</v>
      </c>
      <c r="B10524" s="47" t="str">
        <f t="shared" si="656"/>
        <v>0000291B</v>
      </c>
      <c r="C10524" s="47" t="str">
        <f>IFERROR(VLOOKUP(B10524,总表!A:B,2,0),"-")</f>
        <v>海报类</v>
      </c>
      <c r="D10524" s="6" t="str">
        <f t="shared" si="657"/>
        <v>海报类</v>
      </c>
      <c r="E10524" s="6" t="str">
        <f>IFERROR(VLOOKUP(B10524,总表!A:D,3,0),"-")</f>
        <v>牛奶糖的海报</v>
      </c>
      <c r="F10524" s="6" t="str">
        <f t="shared" si="658"/>
        <v>牛奶糖的海报</v>
      </c>
      <c r="H10524" s="6" t="str">
        <f>IF(IFERROR(VLOOKUP(B10524,总表!A:D,4,0),"露易")=0," ",IFERROR(VLOOKUP(B10524,总表!A:D,4,0),"-"))</f>
        <v> </v>
      </c>
      <c r="I10524" s="6" t="str">
        <f t="shared" si="659"/>
        <v> </v>
      </c>
    </row>
    <row r="10525" spans="1:9">
      <c r="A10525" s="6">
        <v>10524</v>
      </c>
      <c r="B10525" s="47" t="str">
        <f t="shared" si="656"/>
        <v>0000291C</v>
      </c>
      <c r="C10525" s="47" t="str">
        <f>IFERROR(VLOOKUP(B10525,总表!A:B,2,0),"-")</f>
        <v>海报类</v>
      </c>
      <c r="D10525" s="6" t="str">
        <f t="shared" si="657"/>
        <v>海报类</v>
      </c>
      <c r="E10525" s="6" t="str">
        <f>IFERROR(VLOOKUP(B10525,总表!A:D,3,0),"-")</f>
        <v>玩具熊的海报</v>
      </c>
      <c r="F10525" s="6" t="str">
        <f t="shared" si="658"/>
        <v>玩具熊的海报</v>
      </c>
      <c r="H10525" s="6" t="str">
        <f>IF(IFERROR(VLOOKUP(B10525,总表!A:D,4,0),"露易")=0," ",IFERROR(VLOOKUP(B10525,总表!A:D,4,0),"-"))</f>
        <v> </v>
      </c>
      <c r="I10525" s="6" t="str">
        <f t="shared" si="659"/>
        <v> </v>
      </c>
    </row>
    <row r="10526" spans="1:9">
      <c r="A10526" s="6">
        <v>10525</v>
      </c>
      <c r="B10526" s="47" t="str">
        <f t="shared" si="656"/>
        <v>0000291D</v>
      </c>
      <c r="C10526" s="47" t="str">
        <f>IFERROR(VLOOKUP(B10526,总表!A:B,2,0),"-")</f>
        <v>海报类</v>
      </c>
      <c r="D10526" s="6" t="str">
        <f t="shared" si="657"/>
        <v>海报类</v>
      </c>
      <c r="E10526" s="6" t="str">
        <f>IFERROR(VLOOKUP(B10526,总表!A:D,3,0),"-")</f>
        <v>李克的海报</v>
      </c>
      <c r="F10526" s="6" t="str">
        <f t="shared" si="658"/>
        <v>李克的海报</v>
      </c>
      <c r="H10526" s="6" t="str">
        <f>IF(IFERROR(VLOOKUP(B10526,总表!A:D,4,0),"露易")=0," ",IFERROR(VLOOKUP(B10526,总表!A:D,4,0),"-"))</f>
        <v> </v>
      </c>
      <c r="I10526" s="6" t="str">
        <f t="shared" si="659"/>
        <v> </v>
      </c>
    </row>
    <row r="10527" spans="1:9">
      <c r="A10527" s="6">
        <v>10526</v>
      </c>
      <c r="B10527" s="47" t="str">
        <f t="shared" si="656"/>
        <v>0000291E</v>
      </c>
      <c r="C10527" s="47" t="str">
        <f>IFERROR(VLOOKUP(B10527,总表!A:B,2,0),"-")</f>
        <v>海报类</v>
      </c>
      <c r="D10527" s="6" t="str">
        <f t="shared" si="657"/>
        <v>海报类</v>
      </c>
      <c r="E10527" s="51" t="str">
        <f>IFERROR(VLOOKUP(B10527,总表!A:D,3,0),"-")</f>
        <v>苏米的海报</v>
      </c>
      <c r="F10527" s="51" t="str">
        <f t="shared" si="658"/>
        <v>苏米的海报</v>
      </c>
      <c r="H10527" s="6" t="str">
        <f>IF(IFERROR(VLOOKUP(B10527,总表!A:D,4,0),"露易")=0," ",IFERROR(VLOOKUP(B10527,总表!A:D,4,0),"-"))</f>
        <v> </v>
      </c>
      <c r="I10527" s="6" t="str">
        <f t="shared" si="659"/>
        <v> </v>
      </c>
    </row>
    <row r="10528" spans="1:9">
      <c r="A10528" s="6">
        <v>10527</v>
      </c>
      <c r="B10528" s="47" t="str">
        <f t="shared" si="656"/>
        <v>0000291F</v>
      </c>
      <c r="C10528" s="47" t="str">
        <f>IFERROR(VLOOKUP(B10528,总表!A:B,2,0),"-")</f>
        <v>海报类</v>
      </c>
      <c r="D10528" s="6" t="str">
        <f t="shared" si="657"/>
        <v>海报类</v>
      </c>
      <c r="E10528" s="6" t="str">
        <f>IFERROR(VLOOKUP(B10528,总表!A:D,3,0),"-")</f>
        <v>孔在来的海报</v>
      </c>
      <c r="F10528" s="6" t="str">
        <f t="shared" si="658"/>
        <v>孔在来的海报</v>
      </c>
      <c r="H10528" s="6" t="str">
        <f>IF(IFERROR(VLOOKUP(B10528,总表!A:D,4,0),"露易")=0," ",IFERROR(VLOOKUP(B10528,总表!A:D,4,0),"-"))</f>
        <v> </v>
      </c>
      <c r="I10528" s="6" t="str">
        <f t="shared" si="659"/>
        <v> </v>
      </c>
    </row>
    <row r="10529" spans="1:9">
      <c r="A10529" s="6">
        <v>10528</v>
      </c>
      <c r="B10529" s="47" t="str">
        <f t="shared" si="656"/>
        <v>00002920</v>
      </c>
      <c r="C10529" s="47" t="str">
        <f>IFERROR(VLOOKUP(B10529,总表!A:B,2,0),"-")</f>
        <v>海报类</v>
      </c>
      <c r="D10529" s="6" t="str">
        <f t="shared" si="657"/>
        <v>海报类</v>
      </c>
      <c r="E10529" s="6" t="str">
        <f>IFERROR(VLOOKUP(B10529,总表!A:D,3,0),"-")</f>
        <v>巧巧的海报</v>
      </c>
      <c r="F10529" s="6" t="str">
        <f t="shared" si="658"/>
        <v>巧巧的海报</v>
      </c>
      <c r="H10529" s="6" t="str">
        <f>IF(IFERROR(VLOOKUP(B10529,总表!A:D,4,0),"露易")=0," ",IFERROR(VLOOKUP(B10529,总表!A:D,4,0),"-"))</f>
        <v> </v>
      </c>
      <c r="I10529" s="6" t="str">
        <f t="shared" si="659"/>
        <v> </v>
      </c>
    </row>
    <row r="10530" spans="1:9">
      <c r="A10530" s="6">
        <v>10529</v>
      </c>
      <c r="B10530" s="47" t="str">
        <f t="shared" si="656"/>
        <v>00002921</v>
      </c>
      <c r="C10530" s="47" t="str">
        <f>IFERROR(VLOOKUP(B10530,总表!A:B,2,0),"-")</f>
        <v>海报类</v>
      </c>
      <c r="D10530" s="6" t="str">
        <f t="shared" si="657"/>
        <v>海报类</v>
      </c>
      <c r="E10530" s="6" t="str">
        <f>IFERROR(VLOOKUP(B10530,总表!A:D,3,0),"-")</f>
        <v>麦麦的海报</v>
      </c>
      <c r="F10530" s="6" t="str">
        <f t="shared" si="658"/>
        <v>麦麦的海报</v>
      </c>
      <c r="H10530" s="6" t="str">
        <f>IF(IFERROR(VLOOKUP(B10530,总表!A:D,4,0),"露易")=0," ",IFERROR(VLOOKUP(B10530,总表!A:D,4,0),"-"))</f>
        <v> </v>
      </c>
      <c r="I10530" s="6" t="str">
        <f t="shared" si="659"/>
        <v> </v>
      </c>
    </row>
    <row r="10531" spans="1:9">
      <c r="A10531" s="6">
        <v>10530</v>
      </c>
      <c r="B10531" s="47" t="str">
        <f t="shared" si="656"/>
        <v>00002922</v>
      </c>
      <c r="C10531" s="47" t="str">
        <f>IFERROR(VLOOKUP(B10531,总表!A:B,2,0),"-")</f>
        <v>海报类</v>
      </c>
      <c r="D10531" s="6" t="str">
        <f t="shared" si="657"/>
        <v>海报类</v>
      </c>
      <c r="E10531" s="6" t="str">
        <f>IFERROR(VLOOKUP(B10531,总表!A:D,3,0),"-")</f>
        <v>音音的海报</v>
      </c>
      <c r="F10531" s="6" t="str">
        <f t="shared" si="658"/>
        <v>音音的海报</v>
      </c>
      <c r="H10531" s="6" t="str">
        <f>IF(IFERROR(VLOOKUP(B10531,总表!A:D,4,0),"露易")=0," ",IFERROR(VLOOKUP(B10531,总表!A:D,4,0),"-"))</f>
        <v> </v>
      </c>
      <c r="I10531" s="6" t="str">
        <f t="shared" si="659"/>
        <v> </v>
      </c>
    </row>
    <row r="10532" spans="1:9">
      <c r="A10532" s="6">
        <v>10531</v>
      </c>
      <c r="B10532" s="47" t="str">
        <f t="shared" si="656"/>
        <v>00002923</v>
      </c>
      <c r="C10532" s="47" t="str">
        <f>IFERROR(VLOOKUP(B10532,总表!A:B,2,0),"-")</f>
        <v>海报类</v>
      </c>
      <c r="D10532" s="6" t="str">
        <f t="shared" si="657"/>
        <v>海报类</v>
      </c>
      <c r="E10532" s="6" t="str">
        <f>IFERROR(VLOOKUP(B10532,总表!A:D,3,0),"-")</f>
        <v>小薰的海报</v>
      </c>
      <c r="F10532" s="6" t="str">
        <f t="shared" si="658"/>
        <v>小薰的海报</v>
      </c>
      <c r="H10532" s="6" t="str">
        <f>IF(IFERROR(VLOOKUP(B10532,总表!A:D,4,0),"露易")=0," ",IFERROR(VLOOKUP(B10532,总表!A:D,4,0),"-"))</f>
        <v> </v>
      </c>
      <c r="I10532" s="6" t="str">
        <f t="shared" si="659"/>
        <v> </v>
      </c>
    </row>
    <row r="10533" spans="1:9">
      <c r="A10533" s="6">
        <v>10532</v>
      </c>
      <c r="B10533" s="47" t="str">
        <f t="shared" si="656"/>
        <v>00002924</v>
      </c>
      <c r="C10533" s="47" t="str">
        <f>IFERROR(VLOOKUP(B10533,总表!A:B,2,0),"-")</f>
        <v>海报类</v>
      </c>
      <c r="D10533" s="6" t="str">
        <f t="shared" si="657"/>
        <v>海报类</v>
      </c>
      <c r="E10533" s="6" t="str">
        <f>IFERROR(VLOOKUP(B10533,总表!A:D,3,0),"-")</f>
        <v>巨巨的海报</v>
      </c>
      <c r="F10533" s="6" t="str">
        <f t="shared" si="658"/>
        <v>巨巨的海报</v>
      </c>
      <c r="H10533" s="6" t="str">
        <f>IF(IFERROR(VLOOKUP(B10533,总表!A:D,4,0),"露易")=0," ",IFERROR(VLOOKUP(B10533,总表!A:D,4,0),"-"))</f>
        <v> </v>
      </c>
      <c r="I10533" s="6" t="str">
        <f t="shared" si="659"/>
        <v> </v>
      </c>
    </row>
    <row r="10534" spans="1:9">
      <c r="A10534" s="6">
        <v>10533</v>
      </c>
      <c r="B10534" s="47" t="str">
        <f t="shared" si="656"/>
        <v>00002925</v>
      </c>
      <c r="C10534" s="47" t="str">
        <f>IFERROR(VLOOKUP(B10534,总表!A:B,2,0),"-")</f>
        <v>海报类</v>
      </c>
      <c r="D10534" s="6" t="str">
        <f t="shared" si="657"/>
        <v>海报类</v>
      </c>
      <c r="E10534" s="6" t="str">
        <f>IFERROR(VLOOKUP(B10534,总表!A:D,3,0),"-")</f>
        <v>小啾的海报</v>
      </c>
      <c r="F10534" s="6" t="str">
        <f t="shared" si="658"/>
        <v>小啾的海报</v>
      </c>
      <c r="H10534" s="6" t="str">
        <f>IF(IFERROR(VLOOKUP(B10534,总表!A:D,4,0),"露易")=0," ",IFERROR(VLOOKUP(B10534,总表!A:D,4,0),"-"))</f>
        <v> </v>
      </c>
      <c r="I10534" s="6" t="str">
        <f t="shared" si="659"/>
        <v> </v>
      </c>
    </row>
    <row r="10535" spans="1:9">
      <c r="A10535" s="6">
        <v>10534</v>
      </c>
      <c r="B10535" s="47" t="str">
        <f t="shared" si="656"/>
        <v>00002926</v>
      </c>
      <c r="C10535" s="47" t="str">
        <f>IFERROR(VLOOKUP(B10535,总表!A:B,2,0),"-")</f>
        <v>海报类</v>
      </c>
      <c r="D10535" s="6" t="str">
        <f t="shared" si="657"/>
        <v>海报类</v>
      </c>
      <c r="E10535" s="6" t="str">
        <f>IFERROR(VLOOKUP(B10535,总表!A:D,3,0),"-")</f>
        <v>万泰的海报</v>
      </c>
      <c r="F10535" s="6" t="str">
        <f t="shared" si="658"/>
        <v>万泰的海报</v>
      </c>
      <c r="H10535" s="6" t="str">
        <f>IF(IFERROR(VLOOKUP(B10535,总表!A:D,4,0),"露易")=0," ",IFERROR(VLOOKUP(B10535,总表!A:D,4,0),"-"))</f>
        <v> </v>
      </c>
      <c r="I10535" s="6" t="str">
        <f t="shared" si="659"/>
        <v> </v>
      </c>
    </row>
    <row r="10536" spans="1:9">
      <c r="A10536" s="6">
        <v>10535</v>
      </c>
      <c r="B10536" s="47" t="str">
        <f t="shared" si="656"/>
        <v>00002927</v>
      </c>
      <c r="C10536" s="47" t="str">
        <f>IFERROR(VLOOKUP(B10536,总表!A:B,2,0),"-")</f>
        <v>海报类</v>
      </c>
      <c r="D10536" s="6" t="str">
        <f t="shared" si="657"/>
        <v>海报类</v>
      </c>
      <c r="E10536" s="51" t="str">
        <f>IFERROR(VLOOKUP(B10536,总表!A:D,3,0),"-")</f>
        <v>凯西的海报</v>
      </c>
      <c r="F10536" s="51" t="str">
        <f t="shared" si="658"/>
        <v>凯西的海报</v>
      </c>
      <c r="H10536" s="6" t="str">
        <f>IF(IFERROR(VLOOKUP(B10536,总表!A:D,4,0),"露易")=0," ",IFERROR(VLOOKUP(B10536,总表!A:D,4,0),"-"))</f>
        <v> </v>
      </c>
      <c r="I10536" s="6" t="str">
        <f t="shared" si="659"/>
        <v> </v>
      </c>
    </row>
    <row r="10537" spans="1:9">
      <c r="A10537" s="6">
        <v>10536</v>
      </c>
      <c r="B10537" s="47" t="str">
        <f t="shared" si="656"/>
        <v>00002928</v>
      </c>
      <c r="C10537" s="47" t="str">
        <f>IFERROR(VLOOKUP(B10537,总表!A:B,2,0),"-")</f>
        <v>海报类</v>
      </c>
      <c r="D10537" s="6" t="str">
        <f t="shared" si="657"/>
        <v>海报类</v>
      </c>
      <c r="E10537" s="6" t="str">
        <f>IFERROR(VLOOKUP(B10537,总表!A:D,3,0),"-")</f>
        <v>太子的海报</v>
      </c>
      <c r="F10537" s="6" t="str">
        <f t="shared" si="658"/>
        <v>太子的海报</v>
      </c>
      <c r="H10537" s="6" t="str">
        <f>IF(IFERROR(VLOOKUP(B10537,总表!A:D,4,0),"露易")=0," ",IFERROR(VLOOKUP(B10537,总表!A:D,4,0),"-"))</f>
        <v> </v>
      </c>
      <c r="I10537" s="6" t="str">
        <f t="shared" si="659"/>
        <v> </v>
      </c>
    </row>
    <row r="10538" spans="1:9">
      <c r="A10538" s="6">
        <v>10537</v>
      </c>
      <c r="B10538" s="47" t="str">
        <f t="shared" si="656"/>
        <v>00002929</v>
      </c>
      <c r="C10538" s="47" t="str">
        <f>IFERROR(VLOOKUP(B10538,总表!A:B,2,0),"-")</f>
        <v>海报类</v>
      </c>
      <c r="D10538" s="6" t="str">
        <f t="shared" si="657"/>
        <v>海报类</v>
      </c>
      <c r="E10538" s="6" t="str">
        <f>IFERROR(VLOOKUP(B10538,总表!A:D,3,0),"-")</f>
        <v>芭芭拉的海报</v>
      </c>
      <c r="F10538" s="6" t="str">
        <f t="shared" si="658"/>
        <v>芭芭拉的海报</v>
      </c>
      <c r="H10538" s="6" t="str">
        <f>IF(IFERROR(VLOOKUP(B10538,总表!A:D,4,0),"露易")=0," ",IFERROR(VLOOKUP(B10538,总表!A:D,4,0),"-"))</f>
        <v> </v>
      </c>
      <c r="I10538" s="6" t="str">
        <f t="shared" si="659"/>
        <v> </v>
      </c>
    </row>
    <row r="10539" spans="1:9">
      <c r="A10539" s="6">
        <v>10538</v>
      </c>
      <c r="B10539" s="47" t="str">
        <f t="shared" si="656"/>
        <v>0000292A</v>
      </c>
      <c r="C10539" s="47" t="str">
        <f>IFERROR(VLOOKUP(B10539,总表!A:B,2,0),"-")</f>
        <v>海报类</v>
      </c>
      <c r="D10539" s="6" t="str">
        <f t="shared" si="657"/>
        <v>海报类</v>
      </c>
      <c r="E10539" s="6" t="str">
        <f>IFERROR(VLOOKUP(B10539,总表!A:D,3,0),"-")</f>
        <v>包伯的海报</v>
      </c>
      <c r="F10539" s="6" t="str">
        <f t="shared" si="658"/>
        <v>包伯的海报</v>
      </c>
      <c r="H10539" s="6" t="str">
        <f>IF(IFERROR(VLOOKUP(B10539,总表!A:D,4,0),"露易")=0," ",IFERROR(VLOOKUP(B10539,总表!A:D,4,0),"-"))</f>
        <v> </v>
      </c>
      <c r="I10539" s="6" t="str">
        <f t="shared" si="659"/>
        <v> </v>
      </c>
    </row>
    <row r="10540" spans="1:9">
      <c r="A10540" s="6">
        <v>10539</v>
      </c>
      <c r="B10540" s="47" t="str">
        <f t="shared" si="656"/>
        <v>0000292B</v>
      </c>
      <c r="C10540" s="47" t="str">
        <f>IFERROR(VLOOKUP(B10540,总表!A:B,2,0),"-")</f>
        <v>海报类</v>
      </c>
      <c r="D10540" s="6" t="str">
        <f t="shared" si="657"/>
        <v>海报类</v>
      </c>
      <c r="E10540" s="51" t="str">
        <f>IFERROR(VLOOKUP(B10540,总表!A:D,3,0),"-")</f>
        <v>柠檬娜的海报</v>
      </c>
      <c r="F10540" s="51" t="str">
        <f t="shared" si="658"/>
        <v>柠檬娜的海报</v>
      </c>
      <c r="H10540" s="6" t="str">
        <f>IF(IFERROR(VLOOKUP(B10540,总表!A:D,4,0),"露易")=0," ",IFERROR(VLOOKUP(B10540,总表!A:D,4,0),"-"))</f>
        <v> </v>
      </c>
      <c r="I10540" s="6" t="str">
        <f t="shared" si="659"/>
        <v> </v>
      </c>
    </row>
    <row r="10541" spans="1:9">
      <c r="A10541" s="6">
        <v>10540</v>
      </c>
      <c r="B10541" s="47" t="str">
        <f t="shared" si="656"/>
        <v>0000292C</v>
      </c>
      <c r="C10541" s="47" t="str">
        <f>IFERROR(VLOOKUP(B10541,总表!A:B,2,0),"-")</f>
        <v>海报类</v>
      </c>
      <c r="D10541" s="6" t="str">
        <f t="shared" si="657"/>
        <v>海报类</v>
      </c>
      <c r="E10541" s="51" t="str">
        <f>IFERROR(VLOOKUP(B10541,总表!A:D,3,0),"-")</f>
        <v>查克的海报</v>
      </c>
      <c r="F10541" s="51" t="str">
        <f t="shared" si="658"/>
        <v>查克的海报</v>
      </c>
      <c r="H10541" s="6" t="str">
        <f>IF(IFERROR(VLOOKUP(B10541,总表!A:D,4,0),"露易")=0," ",IFERROR(VLOOKUP(B10541,总表!A:D,4,0),"-"))</f>
        <v> </v>
      </c>
      <c r="I10541" s="6" t="str">
        <f t="shared" si="659"/>
        <v> </v>
      </c>
    </row>
    <row r="10542" spans="1:9">
      <c r="A10542" s="6">
        <v>10541</v>
      </c>
      <c r="B10542" s="47" t="str">
        <f t="shared" si="656"/>
        <v>0000292D</v>
      </c>
      <c r="C10542" s="47" t="str">
        <f>IFERROR(VLOOKUP(B10542,总表!A:B,2,0),"-")</f>
        <v>海报类</v>
      </c>
      <c r="D10542" s="6" t="str">
        <f t="shared" si="657"/>
        <v>海报类</v>
      </c>
      <c r="E10542" s="51" t="str">
        <f>IFERROR(VLOOKUP(B10542,总表!A:D,3,0),"-")</f>
        <v>玛莎的海报</v>
      </c>
      <c r="F10542" s="51" t="str">
        <f t="shared" si="658"/>
        <v>玛莎的海报</v>
      </c>
      <c r="H10542" s="6" t="str">
        <f>IF(IFERROR(VLOOKUP(B10542,总表!A:D,4,0),"露易")=0," ",IFERROR(VLOOKUP(B10542,总表!A:D,4,0),"-"))</f>
        <v> </v>
      </c>
      <c r="I10542" s="6" t="str">
        <f t="shared" si="659"/>
        <v> </v>
      </c>
    </row>
    <row r="10543" spans="1:9">
      <c r="A10543" s="6">
        <v>10542</v>
      </c>
      <c r="B10543" s="47" t="str">
        <f t="shared" si="656"/>
        <v>0000292E</v>
      </c>
      <c r="C10543" s="47" t="str">
        <f>IFERROR(VLOOKUP(B10543,总表!A:B,2,0),"-")</f>
        <v>海报类</v>
      </c>
      <c r="D10543" s="6" t="str">
        <f t="shared" si="657"/>
        <v>海报类</v>
      </c>
      <c r="E10543" s="51" t="str">
        <f>IFERROR(VLOOKUP(B10543,总表!A:D,3,0),"-")</f>
        <v>谢博强的海报</v>
      </c>
      <c r="F10543" s="51" t="str">
        <f t="shared" si="658"/>
        <v>谢博强的海报</v>
      </c>
      <c r="H10543" s="6" t="str">
        <f>IF(IFERROR(VLOOKUP(B10543,总表!A:D,4,0),"露易")=0," ",IFERROR(VLOOKUP(B10543,总表!A:D,4,0),"-"))</f>
        <v> </v>
      </c>
      <c r="I10543" s="6" t="str">
        <f t="shared" si="659"/>
        <v> </v>
      </c>
    </row>
    <row r="10544" spans="1:9">
      <c r="A10544" s="6">
        <v>10543</v>
      </c>
      <c r="B10544" s="47" t="str">
        <f t="shared" si="656"/>
        <v>0000292F</v>
      </c>
      <c r="C10544" s="47" t="str">
        <f>IFERROR(VLOOKUP(B10544,总表!A:B,2,0),"-")</f>
        <v>海报类</v>
      </c>
      <c r="D10544" s="6" t="str">
        <f t="shared" si="657"/>
        <v>海报类</v>
      </c>
      <c r="E10544" s="6" t="str">
        <f>IFERROR(VLOOKUP(B10544,总表!A:D,3,0),"-")</f>
        <v>果果的海报</v>
      </c>
      <c r="F10544" s="6" t="str">
        <f t="shared" si="658"/>
        <v>果果的海报</v>
      </c>
      <c r="H10544" s="6" t="str">
        <f>IF(IFERROR(VLOOKUP(B10544,总表!A:D,4,0),"露易")=0," ",IFERROR(VLOOKUP(B10544,总表!A:D,4,0),"-"))</f>
        <v> </v>
      </c>
      <c r="I10544" s="6" t="str">
        <f t="shared" si="659"/>
        <v> </v>
      </c>
    </row>
    <row r="10545" spans="1:9">
      <c r="A10545" s="6">
        <v>10544</v>
      </c>
      <c r="B10545" s="47" t="str">
        <f t="shared" si="656"/>
        <v>00002930</v>
      </c>
      <c r="C10545" s="47" t="str">
        <f>IFERROR(VLOOKUP(B10545,总表!A:B,2,0),"-")</f>
        <v>海报类</v>
      </c>
      <c r="D10545" s="6" t="str">
        <f t="shared" si="657"/>
        <v>海报类</v>
      </c>
      <c r="E10545" s="6" t="str">
        <f>IFERROR(VLOOKUP(B10545,总表!A:D,3,0),"-")</f>
        <v>史培亚的海报</v>
      </c>
      <c r="F10545" s="6" t="str">
        <f t="shared" si="658"/>
        <v>史培亚的海报</v>
      </c>
      <c r="H10545" s="6" t="str">
        <f>IF(IFERROR(VLOOKUP(B10545,总表!A:D,4,0),"露易")=0," ",IFERROR(VLOOKUP(B10545,总表!A:D,4,0),"-"))</f>
        <v> </v>
      </c>
      <c r="I10545" s="6" t="str">
        <f t="shared" si="659"/>
        <v> </v>
      </c>
    </row>
    <row r="10546" spans="1:9">
      <c r="A10546" s="6">
        <v>10545</v>
      </c>
      <c r="B10546" s="47" t="str">
        <f t="shared" si="656"/>
        <v>00002931</v>
      </c>
      <c r="C10546" s="47" t="str">
        <f>IFERROR(VLOOKUP(B10546,总表!A:B,2,0),"-")</f>
        <v>海报类</v>
      </c>
      <c r="D10546" s="6" t="str">
        <f t="shared" si="657"/>
        <v>海报类</v>
      </c>
      <c r="E10546" s="6" t="str">
        <f>IFERROR(VLOOKUP(B10546,总表!A:D,3,0),"-")</f>
        <v>温蒂的海报</v>
      </c>
      <c r="F10546" s="6" t="str">
        <f t="shared" si="658"/>
        <v>温蒂的海报</v>
      </c>
      <c r="H10546" s="6" t="str">
        <f>IF(IFERROR(VLOOKUP(B10546,总表!A:D,4,0),"露易")=0," ",IFERROR(VLOOKUP(B10546,总表!A:D,4,0),"-"))</f>
        <v> </v>
      </c>
      <c r="I10546" s="6" t="str">
        <f t="shared" si="659"/>
        <v> </v>
      </c>
    </row>
    <row r="10547" spans="1:9">
      <c r="A10547" s="6">
        <v>10546</v>
      </c>
      <c r="B10547" s="47" t="str">
        <f t="shared" si="656"/>
        <v>00002932</v>
      </c>
      <c r="C10547" s="47" t="str">
        <f>IFERROR(VLOOKUP(B10547,总表!A:B,2,0),"-")</f>
        <v>海报类</v>
      </c>
      <c r="D10547" s="6" t="str">
        <f t="shared" si="657"/>
        <v>海报类</v>
      </c>
      <c r="E10547" s="6" t="str">
        <f>IFERROR(VLOOKUP(B10547,总表!A:D,3,0),"-")</f>
        <v>伏特的海报</v>
      </c>
      <c r="F10547" s="6" t="str">
        <f t="shared" si="658"/>
        <v>伏特的海报</v>
      </c>
      <c r="H10547" s="6" t="str">
        <f>IF(IFERROR(VLOOKUP(B10547,总表!A:D,4,0),"露易")=0," ",IFERROR(VLOOKUP(B10547,总表!A:D,4,0),"-"))</f>
        <v> </v>
      </c>
      <c r="I10547" s="6" t="str">
        <f t="shared" si="659"/>
        <v> </v>
      </c>
    </row>
    <row r="10548" spans="1:9">
      <c r="A10548" s="6">
        <v>10547</v>
      </c>
      <c r="B10548" s="47" t="str">
        <f t="shared" si="656"/>
        <v>00002933</v>
      </c>
      <c r="C10548" s="47" t="str">
        <f>IFERROR(VLOOKUP(B10548,总表!A:B,2,0),"-")</f>
        <v>海报类</v>
      </c>
      <c r="D10548" s="6" t="str">
        <f t="shared" si="657"/>
        <v>海报类</v>
      </c>
      <c r="E10548" s="6" t="str">
        <f>IFERROR(VLOOKUP(B10548,总表!A:D,3,0),"-")</f>
        <v>阿得的海报</v>
      </c>
      <c r="F10548" s="6" t="str">
        <f t="shared" si="658"/>
        <v>阿得的海报</v>
      </c>
      <c r="H10548" s="6" t="str">
        <f>IF(IFERROR(VLOOKUP(B10548,总表!A:D,4,0),"露易")=0," ",IFERROR(VLOOKUP(B10548,总表!A:D,4,0),"-"))</f>
        <v> </v>
      </c>
      <c r="I10548" s="6" t="str">
        <f t="shared" si="659"/>
        <v> </v>
      </c>
    </row>
    <row r="10549" spans="1:9">
      <c r="A10549" s="6">
        <v>10548</v>
      </c>
      <c r="B10549" s="47" t="str">
        <f t="shared" si="656"/>
        <v>00002934</v>
      </c>
      <c r="C10549" s="47" t="str">
        <f>IFERROR(VLOOKUP(B10549,总表!A:B,2,0),"-")</f>
        <v>海报类</v>
      </c>
      <c r="D10549" s="6" t="str">
        <f t="shared" si="657"/>
        <v>海报类</v>
      </c>
      <c r="E10549" s="6" t="str">
        <f>IFERROR(VLOOKUP(B10549,总表!A:D,3,0),"-")</f>
        <v>阿富的海报</v>
      </c>
      <c r="F10549" s="6" t="str">
        <f t="shared" si="658"/>
        <v>阿富的海报</v>
      </c>
      <c r="H10549" s="6" t="str">
        <f>IF(IFERROR(VLOOKUP(B10549,总表!A:D,4,0),"露易")=0," ",IFERROR(VLOOKUP(B10549,总表!A:D,4,0),"-"))</f>
        <v> </v>
      </c>
      <c r="I10549" s="6" t="str">
        <f t="shared" si="659"/>
        <v> </v>
      </c>
    </row>
    <row r="10550" spans="1:9">
      <c r="A10550" s="6">
        <v>10549</v>
      </c>
      <c r="B10550" s="47" t="str">
        <f t="shared" si="656"/>
        <v>00002935</v>
      </c>
      <c r="C10550" s="47" t="str">
        <f>IFERROR(VLOOKUP(B10550,总表!A:B,2,0),"-")</f>
        <v>海报类</v>
      </c>
      <c r="D10550" s="6" t="str">
        <f t="shared" si="657"/>
        <v>海报类</v>
      </c>
      <c r="E10550" s="6" t="str">
        <f>IFERROR(VLOOKUP(B10550,总表!A:D,3,0),"-")</f>
        <v>茶茶的海报</v>
      </c>
      <c r="F10550" s="6" t="str">
        <f t="shared" si="658"/>
        <v>茶茶的海报</v>
      </c>
      <c r="H10550" s="6" t="str">
        <f>IF(IFERROR(VLOOKUP(B10550,总表!A:D,4,0),"露易")=0," ",IFERROR(VLOOKUP(B10550,总表!A:D,4,0),"-"))</f>
        <v> </v>
      </c>
      <c r="I10550" s="6" t="str">
        <f t="shared" si="659"/>
        <v> </v>
      </c>
    </row>
    <row r="10551" spans="1:9">
      <c r="A10551" s="6">
        <v>10550</v>
      </c>
      <c r="B10551" s="47" t="str">
        <f t="shared" si="656"/>
        <v>00002936</v>
      </c>
      <c r="C10551" s="47" t="str">
        <f>IFERROR(VLOOKUP(B10551,总表!A:B,2,0),"-")</f>
        <v>海报类</v>
      </c>
      <c r="D10551" s="6" t="str">
        <f t="shared" si="657"/>
        <v>海报类</v>
      </c>
      <c r="E10551" s="6" t="str">
        <f>IFERROR(VLOOKUP(B10551,总表!A:D,3,0),"-")</f>
        <v>傅兰的海报</v>
      </c>
      <c r="F10551" s="6" t="str">
        <f t="shared" si="658"/>
        <v>傅兰的海报</v>
      </c>
      <c r="H10551" s="6" t="str">
        <f>IF(IFERROR(VLOOKUP(B10551,总表!A:D,4,0),"露易")=0," ",IFERROR(VLOOKUP(B10551,总表!A:D,4,0),"-"))</f>
        <v> </v>
      </c>
      <c r="I10551" s="6" t="str">
        <f t="shared" si="659"/>
        <v> </v>
      </c>
    </row>
    <row r="10552" spans="1:9">
      <c r="A10552" s="6">
        <v>10551</v>
      </c>
      <c r="B10552" s="47" t="str">
        <f t="shared" si="656"/>
        <v>00002937</v>
      </c>
      <c r="C10552" s="47" t="str">
        <f>IFERROR(VLOOKUP(B10552,总表!A:B,2,0),"-")</f>
        <v>海报类</v>
      </c>
      <c r="D10552" s="6" t="str">
        <f t="shared" si="657"/>
        <v>海报类</v>
      </c>
      <c r="E10552" s="6" t="str">
        <f>IFERROR(VLOOKUP(B10552,总表!A:D,3,0),"-")</f>
        <v>玉兰的海报</v>
      </c>
      <c r="F10552" s="6" t="str">
        <f t="shared" si="658"/>
        <v>玉兰的海报</v>
      </c>
      <c r="H10552" s="6" t="str">
        <f>IF(IFERROR(VLOOKUP(B10552,总表!A:D,4,0),"露易")=0," ",IFERROR(VLOOKUP(B10552,总表!A:D,4,0),"-"))</f>
        <v> </v>
      </c>
      <c r="I10552" s="6" t="str">
        <f t="shared" si="659"/>
        <v> </v>
      </c>
    </row>
    <row r="10553" spans="1:9">
      <c r="A10553" s="6">
        <v>10552</v>
      </c>
      <c r="B10553" s="47" t="str">
        <f t="shared" si="656"/>
        <v>00002938</v>
      </c>
      <c r="C10553" s="47" t="str">
        <f>IFERROR(VLOOKUP(B10553,总表!A:B,2,0),"-")</f>
        <v>海报类</v>
      </c>
      <c r="D10553" s="6" t="str">
        <f t="shared" si="657"/>
        <v>海报类</v>
      </c>
      <c r="E10553" s="51" t="str">
        <f>IFERROR(VLOOKUP(B10553,总表!A:D,3,0),"-")</f>
        <v>哑铃的海报</v>
      </c>
      <c r="F10553" s="51" t="str">
        <f t="shared" si="658"/>
        <v>哑铃的海报</v>
      </c>
      <c r="H10553" s="6" t="str">
        <f>IF(IFERROR(VLOOKUP(B10553,总表!A:D,4,0),"露易")=0," ",IFERROR(VLOOKUP(B10553,总表!A:D,4,0),"-"))</f>
        <v> </v>
      </c>
      <c r="I10553" s="6" t="str">
        <f t="shared" si="659"/>
        <v> </v>
      </c>
    </row>
    <row r="10554" spans="1:9">
      <c r="A10554" s="6">
        <v>10553</v>
      </c>
      <c r="B10554" s="47" t="str">
        <f t="shared" si="656"/>
        <v>00002939</v>
      </c>
      <c r="C10554" s="47" t="str">
        <f>IFERROR(VLOOKUP(B10554,总表!A:B,2,0),"-")</f>
        <v>海报类</v>
      </c>
      <c r="D10554" s="6" t="str">
        <f t="shared" si="657"/>
        <v>海报类</v>
      </c>
      <c r="E10554" s="6" t="str">
        <f>IFERROR(VLOOKUP(B10554,总表!A:D,3,0),"-")</f>
        <v>然姐的海报</v>
      </c>
      <c r="F10554" s="6" t="str">
        <f t="shared" si="658"/>
        <v>然姐的海报</v>
      </c>
      <c r="H10554" s="6" t="str">
        <f>IF(IFERROR(VLOOKUP(B10554,总表!A:D,4,0),"露易")=0," ",IFERROR(VLOOKUP(B10554,总表!A:D,4,0),"-"))</f>
        <v> </v>
      </c>
      <c r="I10554" s="6" t="str">
        <f t="shared" si="659"/>
        <v> </v>
      </c>
    </row>
    <row r="10555" spans="1:9">
      <c r="A10555" s="6">
        <v>10554</v>
      </c>
      <c r="B10555" s="47" t="str">
        <f t="shared" si="656"/>
        <v>0000293A</v>
      </c>
      <c r="C10555" s="47" t="str">
        <f>IFERROR(VLOOKUP(B10555,总表!A:B,2,0),"-")</f>
        <v>海报类</v>
      </c>
      <c r="D10555" s="6" t="str">
        <f t="shared" si="657"/>
        <v>海报类</v>
      </c>
      <c r="E10555" s="6" t="str">
        <f>IFERROR(VLOOKUP(B10555,总表!A:D,3,0),"-")</f>
        <v>露西的海报</v>
      </c>
      <c r="F10555" s="6" t="str">
        <f t="shared" si="658"/>
        <v>露西的海报</v>
      </c>
      <c r="H10555" s="6" t="str">
        <f>IF(IFERROR(VLOOKUP(B10555,总表!A:D,4,0),"露易")=0," ",IFERROR(VLOOKUP(B10555,总表!A:D,4,0),"-"))</f>
        <v> </v>
      </c>
      <c r="I10555" s="6" t="str">
        <f t="shared" si="659"/>
        <v> </v>
      </c>
    </row>
    <row r="10556" spans="1:9">
      <c r="A10556" s="6">
        <v>10555</v>
      </c>
      <c r="B10556" s="47" t="str">
        <f t="shared" si="656"/>
        <v>0000293B</v>
      </c>
      <c r="C10556" s="47" t="str">
        <f>IFERROR(VLOOKUP(B10556,总表!A:B,2,0),"-")</f>
        <v>海报类</v>
      </c>
      <c r="D10556" s="6" t="str">
        <f t="shared" si="657"/>
        <v>海报类</v>
      </c>
      <c r="E10556" s="6" t="str">
        <f>IFERROR(VLOOKUP(B10556,总表!A:D,3,0),"-")</f>
        <v>酥饼的海报</v>
      </c>
      <c r="F10556" s="6" t="str">
        <f t="shared" si="658"/>
        <v>酥饼的海报</v>
      </c>
      <c r="H10556" s="6" t="str">
        <f>IF(IFERROR(VLOOKUP(B10556,总表!A:D,4,0),"露易")=0," ",IFERROR(VLOOKUP(B10556,总表!A:D,4,0),"-"))</f>
        <v> </v>
      </c>
      <c r="I10556" s="6" t="str">
        <f t="shared" si="659"/>
        <v> </v>
      </c>
    </row>
    <row r="10557" spans="1:9">
      <c r="A10557" s="6">
        <v>10556</v>
      </c>
      <c r="B10557" s="47" t="str">
        <f t="shared" si="656"/>
        <v>0000293C</v>
      </c>
      <c r="C10557" s="47" t="str">
        <f>IFERROR(VLOOKUP(B10557,总表!A:B,2,0),"-")</f>
        <v>海报类</v>
      </c>
      <c r="D10557" s="6" t="str">
        <f t="shared" si="657"/>
        <v>海报类</v>
      </c>
      <c r="E10557" s="6" t="str">
        <f>IFERROR(VLOOKUP(B10557,总表!A:D,3,0),"-")</f>
        <v>剪刀的海报</v>
      </c>
      <c r="F10557" s="6" t="str">
        <f t="shared" si="658"/>
        <v>剪刀的海报</v>
      </c>
      <c r="H10557" s="6" t="str">
        <f>IF(IFERROR(VLOOKUP(B10557,总表!A:D,4,0),"露易")=0," ",IFERROR(VLOOKUP(B10557,总表!A:D,4,0),"-"))</f>
        <v> </v>
      </c>
      <c r="I10557" s="6" t="str">
        <f t="shared" si="659"/>
        <v> </v>
      </c>
    </row>
    <row r="10558" spans="1:9">
      <c r="A10558" s="6">
        <v>10557</v>
      </c>
      <c r="B10558" s="47" t="str">
        <f t="shared" si="656"/>
        <v>0000293D</v>
      </c>
      <c r="C10558" s="47" t="str">
        <f>IFERROR(VLOOKUP(B10558,总表!A:B,2,0),"-")</f>
        <v>海报类</v>
      </c>
      <c r="D10558" s="6" t="str">
        <f t="shared" si="657"/>
        <v>海报类</v>
      </c>
      <c r="E10558" s="51" t="str">
        <f>IFERROR(VLOOKUP(B10558,总表!A:D,3,0),"-")</f>
        <v>亚瑟的海报</v>
      </c>
      <c r="F10558" s="51" t="str">
        <f t="shared" si="658"/>
        <v>亚瑟的海报</v>
      </c>
      <c r="H10558" s="6" t="str">
        <f>IF(IFERROR(VLOOKUP(B10558,总表!A:D,4,0),"露易")=0," ",IFERROR(VLOOKUP(B10558,总表!A:D,4,0),"-"))</f>
        <v> </v>
      </c>
      <c r="I10558" s="6" t="str">
        <f t="shared" si="659"/>
        <v> </v>
      </c>
    </row>
    <row r="10559" spans="1:9">
      <c r="A10559" s="6">
        <v>10558</v>
      </c>
      <c r="B10559" s="47" t="str">
        <f t="shared" si="656"/>
        <v>0000293E</v>
      </c>
      <c r="C10559" s="47" t="str">
        <f>IFERROR(VLOOKUP(B10559,总表!A:B,2,0),"-")</f>
        <v>海报类</v>
      </c>
      <c r="D10559" s="6" t="str">
        <f t="shared" si="657"/>
        <v>海报类</v>
      </c>
      <c r="E10559" s="6" t="str">
        <f>IFERROR(VLOOKUP(B10559,总表!A:D,3,0),"-")</f>
        <v>孟琪的海报</v>
      </c>
      <c r="F10559" s="6" t="str">
        <f t="shared" si="658"/>
        <v>孟琪的海报</v>
      </c>
      <c r="H10559" s="6" t="str">
        <f>IF(IFERROR(VLOOKUP(B10559,总表!A:D,4,0),"露易")=0," ",IFERROR(VLOOKUP(B10559,总表!A:D,4,0),"-"))</f>
        <v> </v>
      </c>
      <c r="I10559" s="6" t="str">
        <f t="shared" si="659"/>
        <v> </v>
      </c>
    </row>
    <row r="10560" spans="1:9">
      <c r="A10560" s="6">
        <v>10559</v>
      </c>
      <c r="B10560" s="47" t="str">
        <f t="shared" si="656"/>
        <v>0000293F</v>
      </c>
      <c r="C10560" s="47" t="str">
        <f>IFERROR(VLOOKUP(B10560,总表!A:B,2,0),"-")</f>
        <v>海报类</v>
      </c>
      <c r="D10560" s="6" t="str">
        <f t="shared" si="657"/>
        <v>海报类</v>
      </c>
      <c r="E10560" s="6" t="str">
        <f>IFERROR(VLOOKUP(B10560,总表!A:D,3,0),"-")</f>
        <v>袋钢的海报</v>
      </c>
      <c r="F10560" s="6" t="str">
        <f t="shared" si="658"/>
        <v>袋钢的海报</v>
      </c>
      <c r="H10560" s="6" t="str">
        <f>IF(IFERROR(VLOOKUP(B10560,总表!A:D,4,0),"露易")=0," ",IFERROR(VLOOKUP(B10560,总表!A:D,4,0),"-"))</f>
        <v> </v>
      </c>
      <c r="I10560" s="6" t="str">
        <f t="shared" si="659"/>
        <v> </v>
      </c>
    </row>
    <row r="10561" spans="1:9">
      <c r="A10561" s="6">
        <v>10560</v>
      </c>
      <c r="B10561" s="47" t="str">
        <f t="shared" si="656"/>
        <v>00002940</v>
      </c>
      <c r="C10561" s="47" t="str">
        <f>IFERROR(VLOOKUP(B10561,总表!A:B,2,0),"-")</f>
        <v>海报类</v>
      </c>
      <c r="D10561" s="6" t="str">
        <f t="shared" si="657"/>
        <v>海报类</v>
      </c>
      <c r="E10561" s="6" t="str">
        <f>IFERROR(VLOOKUP(B10561,总表!A:D,3,0),"-")</f>
        <v>阿彪的海报</v>
      </c>
      <c r="F10561" s="6" t="str">
        <f t="shared" si="658"/>
        <v>阿彪的海报</v>
      </c>
      <c r="H10561" s="6" t="str">
        <f>IF(IFERROR(VLOOKUP(B10561,总表!A:D,4,0),"露易")=0," ",IFERROR(VLOOKUP(B10561,总表!A:D,4,0),"-"))</f>
        <v> </v>
      </c>
      <c r="I10561" s="6" t="str">
        <f t="shared" si="659"/>
        <v> </v>
      </c>
    </row>
    <row r="10562" spans="1:9">
      <c r="A10562" s="6">
        <v>10561</v>
      </c>
      <c r="B10562" s="47" t="str">
        <f t="shared" ref="B10562:B10625" si="660">DEC2HEX(ROW(A10561),8)</f>
        <v>00002941</v>
      </c>
      <c r="C10562" s="47" t="str">
        <f>IFERROR(VLOOKUP(B10562,总表!A:B,2,0),"-")</f>
        <v>海报类</v>
      </c>
      <c r="D10562" s="6" t="str">
        <f t="shared" ref="D10562:D10625" si="661">C10562</f>
        <v>海报类</v>
      </c>
      <c r="E10562" s="6" t="str">
        <f>IFERROR(VLOOKUP(B10562,总表!A:D,3,0),"-")</f>
        <v>蜜拉的海报</v>
      </c>
      <c r="F10562" s="6" t="str">
        <f t="shared" ref="F10562:F10625" si="662">E10562</f>
        <v>蜜拉的海报</v>
      </c>
      <c r="H10562" s="6" t="str">
        <f>IF(IFERROR(VLOOKUP(B10562,总表!A:D,4,0),"露易")=0," ",IFERROR(VLOOKUP(B10562,总表!A:D,4,0),"-"))</f>
        <v> </v>
      </c>
      <c r="I10562" s="6" t="str">
        <f t="shared" ref="I10562:I10625" si="663">H10562</f>
        <v> </v>
      </c>
    </row>
    <row r="10563" spans="1:9">
      <c r="A10563" s="6">
        <v>10562</v>
      </c>
      <c r="B10563" s="47" t="str">
        <f t="shared" si="660"/>
        <v>00002942</v>
      </c>
      <c r="C10563" s="47" t="str">
        <f>IFERROR(VLOOKUP(B10563,总表!A:B,2,0),"-")</f>
        <v>海报类</v>
      </c>
      <c r="D10563" s="6" t="str">
        <f t="shared" si="661"/>
        <v>海报类</v>
      </c>
      <c r="E10563" s="6" t="str">
        <f>IFERROR(VLOOKUP(B10563,总表!A:D,3,0),"-")</f>
        <v>皮耶罗的海报</v>
      </c>
      <c r="F10563" s="6" t="str">
        <f t="shared" si="662"/>
        <v>皮耶罗的海报</v>
      </c>
      <c r="H10563" s="6" t="str">
        <f>IF(IFERROR(VLOOKUP(B10563,总表!A:D,4,0),"露易")=0," ",IFERROR(VLOOKUP(B10563,总表!A:D,4,0),"-"))</f>
        <v> </v>
      </c>
      <c r="I10563" s="6" t="str">
        <f t="shared" si="663"/>
        <v> </v>
      </c>
    </row>
    <row r="10564" spans="1:9">
      <c r="A10564" s="6">
        <v>10563</v>
      </c>
      <c r="B10564" s="47" t="str">
        <f t="shared" si="660"/>
        <v>00002943</v>
      </c>
      <c r="C10564" s="47" t="str">
        <f>IFERROR(VLOOKUP(B10564,总表!A:B,2,0),"-")</f>
        <v>海报类</v>
      </c>
      <c r="D10564" s="6" t="str">
        <f t="shared" si="661"/>
        <v>海报类</v>
      </c>
      <c r="E10564" s="6" t="str">
        <f>IFERROR(VLOOKUP(B10564,总表!A:D,3,0),"-")</f>
        <v>欧若拉的海报</v>
      </c>
      <c r="F10564" s="6" t="str">
        <f t="shared" si="662"/>
        <v>欧若拉的海报</v>
      </c>
      <c r="H10564" s="6" t="str">
        <f>IF(IFERROR(VLOOKUP(B10564,总表!A:D,4,0),"露易")=0," ",IFERROR(VLOOKUP(B10564,总表!A:D,4,0),"-"))</f>
        <v> </v>
      </c>
      <c r="I10564" s="6" t="str">
        <f t="shared" si="663"/>
        <v> </v>
      </c>
    </row>
    <row r="10565" spans="1:9">
      <c r="A10565" s="6">
        <v>10564</v>
      </c>
      <c r="B10565" s="47" t="str">
        <f t="shared" si="660"/>
        <v>00002944</v>
      </c>
      <c r="C10565" s="47" t="str">
        <f>IFERROR(VLOOKUP(B10565,总表!A:B,2,0),"-")</f>
        <v>海报类</v>
      </c>
      <c r="D10565" s="6" t="str">
        <f t="shared" si="661"/>
        <v>海报类</v>
      </c>
      <c r="E10565" s="6" t="str">
        <f>IFERROR(VLOOKUP(B10565,总表!A:D,3,0),"-")</f>
        <v>小冈的海报</v>
      </c>
      <c r="F10565" s="6" t="str">
        <f t="shared" si="662"/>
        <v>小冈的海报</v>
      </c>
      <c r="H10565" s="6" t="str">
        <f>IF(IFERROR(VLOOKUP(B10565,总表!A:D,4,0),"露易")=0," ",IFERROR(VLOOKUP(B10565,总表!A:D,4,0),"-"))</f>
        <v> </v>
      </c>
      <c r="I10565" s="6" t="str">
        <f t="shared" si="663"/>
        <v> </v>
      </c>
    </row>
    <row r="10566" spans="1:9">
      <c r="A10566" s="6">
        <v>10565</v>
      </c>
      <c r="B10566" s="47" t="str">
        <f t="shared" si="660"/>
        <v>00002945</v>
      </c>
      <c r="C10566" s="47" t="str">
        <f>IFERROR(VLOOKUP(B10566,总表!A:B,2,0),"-")</f>
        <v>海报类</v>
      </c>
      <c r="D10566" s="6" t="str">
        <f t="shared" si="661"/>
        <v>海报类</v>
      </c>
      <c r="E10566" s="6" t="str">
        <f>IFERROR(VLOOKUP(B10566,总表!A:D,3,0),"-")</f>
        <v>苹果的海报</v>
      </c>
      <c r="F10566" s="6" t="str">
        <f t="shared" si="662"/>
        <v>苹果的海报</v>
      </c>
      <c r="H10566" s="6" t="str">
        <f>IF(IFERROR(VLOOKUP(B10566,总表!A:D,4,0),"露易")=0," ",IFERROR(VLOOKUP(B10566,总表!A:D,4,0),"-"))</f>
        <v> </v>
      </c>
      <c r="I10566" s="6" t="str">
        <f t="shared" si="663"/>
        <v> </v>
      </c>
    </row>
    <row r="10567" spans="1:9">
      <c r="A10567" s="6">
        <v>10566</v>
      </c>
      <c r="B10567" s="47" t="str">
        <f t="shared" si="660"/>
        <v>00002946</v>
      </c>
      <c r="C10567" s="47" t="str">
        <f>IFERROR(VLOOKUP(B10567,总表!A:B,2,0),"-")</f>
        <v>海报类</v>
      </c>
      <c r="D10567" s="6" t="str">
        <f t="shared" si="661"/>
        <v>海报类</v>
      </c>
      <c r="E10567" s="6" t="str">
        <f>IFERROR(VLOOKUP(B10567,总表!A:D,3,0),"-")</f>
        <v>阿将的海报</v>
      </c>
      <c r="F10567" s="6" t="str">
        <f t="shared" si="662"/>
        <v>阿将的海报</v>
      </c>
      <c r="H10567" s="6" t="str">
        <f>IF(IFERROR(VLOOKUP(B10567,总表!A:D,4,0),"露易")=0," ",IFERROR(VLOOKUP(B10567,总表!A:D,4,0),"-"))</f>
        <v> </v>
      </c>
      <c r="I10567" s="6" t="str">
        <f t="shared" si="663"/>
        <v> </v>
      </c>
    </row>
    <row r="10568" spans="1:9">
      <c r="A10568" s="6">
        <v>10567</v>
      </c>
      <c r="B10568" s="47" t="str">
        <f t="shared" si="660"/>
        <v>00002947</v>
      </c>
      <c r="C10568" s="47" t="str">
        <f>IFERROR(VLOOKUP(B10568,总表!A:B,2,0),"-")</f>
        <v>海报类</v>
      </c>
      <c r="D10568" s="6" t="str">
        <f t="shared" si="661"/>
        <v>海报类</v>
      </c>
      <c r="E10568" s="51" t="str">
        <f>IFERROR(VLOOKUP(B10568,总表!A:D,3,0),"-")</f>
        <v>闪电的海报</v>
      </c>
      <c r="F10568" s="51" t="str">
        <f t="shared" si="662"/>
        <v>闪电的海报</v>
      </c>
      <c r="H10568" s="6" t="str">
        <f>IF(IFERROR(VLOOKUP(B10568,总表!A:D,4,0),"露易")=0," ",IFERROR(VLOOKUP(B10568,总表!A:D,4,0),"-"))</f>
        <v> </v>
      </c>
      <c r="I10568" s="6" t="str">
        <f t="shared" si="663"/>
        <v> </v>
      </c>
    </row>
    <row r="10569" spans="1:9">
      <c r="A10569" s="6">
        <v>10568</v>
      </c>
      <c r="B10569" s="47" t="str">
        <f t="shared" si="660"/>
        <v>00002948</v>
      </c>
      <c r="C10569" s="47" t="str">
        <f>IFERROR(VLOOKUP(B10569,总表!A:B,2,0),"-")</f>
        <v>海报类</v>
      </c>
      <c r="D10569" s="6" t="str">
        <f t="shared" si="661"/>
        <v>海报类</v>
      </c>
      <c r="E10569" s="6" t="str">
        <f>IFERROR(VLOOKUP(B10569,总表!A:D,3,0),"-")</f>
        <v>蒂芬妮的海报</v>
      </c>
      <c r="F10569" s="6" t="str">
        <f t="shared" si="662"/>
        <v>蒂芬妮的海报</v>
      </c>
      <c r="H10569" s="6" t="str">
        <f>IF(IFERROR(VLOOKUP(B10569,总表!A:D,4,0),"露易")=0," ",IFERROR(VLOOKUP(B10569,总表!A:D,4,0),"-"))</f>
        <v> </v>
      </c>
      <c r="I10569" s="6" t="str">
        <f t="shared" si="663"/>
        <v> </v>
      </c>
    </row>
    <row r="10570" spans="1:9">
      <c r="A10570" s="6">
        <v>10569</v>
      </c>
      <c r="B10570" s="47" t="str">
        <f t="shared" si="660"/>
        <v>00002949</v>
      </c>
      <c r="C10570" s="47" t="str">
        <f>IFERROR(VLOOKUP(B10570,总表!A:B,2,0),"-")</f>
        <v>海报类</v>
      </c>
      <c r="D10570" s="6" t="str">
        <f t="shared" si="661"/>
        <v>海报类</v>
      </c>
      <c r="E10570" s="6" t="str">
        <f>IFERROR(VLOOKUP(B10570,总表!A:D,3,0),"-")</f>
        <v>章丸丸的海报</v>
      </c>
      <c r="F10570" s="6" t="str">
        <f t="shared" si="662"/>
        <v>章丸丸的海报</v>
      </c>
      <c r="H10570" s="6" t="str">
        <f>IF(IFERROR(VLOOKUP(B10570,总表!A:D,4,0),"露易")=0," ",IFERROR(VLOOKUP(B10570,总表!A:D,4,0),"-"))</f>
        <v> </v>
      </c>
      <c r="I10570" s="6" t="str">
        <f t="shared" si="663"/>
        <v> </v>
      </c>
    </row>
    <row r="10571" spans="1:9">
      <c r="A10571" s="6">
        <v>10570</v>
      </c>
      <c r="B10571" s="47" t="str">
        <f t="shared" si="660"/>
        <v>0000294A</v>
      </c>
      <c r="C10571" s="47" t="str">
        <f>IFERROR(VLOOKUP(B10571,总表!A:B,2,0),"-")</f>
        <v>海报类</v>
      </c>
      <c r="D10571" s="6" t="str">
        <f t="shared" si="661"/>
        <v>海报类</v>
      </c>
      <c r="E10571" s="51" t="str">
        <f>IFERROR(VLOOKUP(B10571,总表!A:D,3,0),"-")</f>
        <v>樱桃的海报</v>
      </c>
      <c r="F10571" s="51" t="str">
        <f t="shared" si="662"/>
        <v>樱桃的海报</v>
      </c>
      <c r="H10571" s="6" t="str">
        <f>IF(IFERROR(VLOOKUP(B10571,总表!A:D,4,0),"露易")=0," ",IFERROR(VLOOKUP(B10571,总表!A:D,4,0),"-"))</f>
        <v> </v>
      </c>
      <c r="I10571" s="6" t="str">
        <f t="shared" si="663"/>
        <v> </v>
      </c>
    </row>
    <row r="10572" spans="1:9">
      <c r="A10572" s="6">
        <v>10571</v>
      </c>
      <c r="B10572" s="47" t="str">
        <f t="shared" si="660"/>
        <v>0000294B</v>
      </c>
      <c r="C10572" s="47" t="str">
        <f>IFERROR(VLOOKUP(B10572,总表!A:B,2,0),"-")</f>
        <v>海报类</v>
      </c>
      <c r="D10572" s="6" t="str">
        <f t="shared" si="661"/>
        <v>海报类</v>
      </c>
      <c r="E10572" s="6" t="str">
        <f>IFERROR(VLOOKUP(B10572,总表!A:D,3,0),"-")</f>
        <v>千惠的海报</v>
      </c>
      <c r="F10572" s="6" t="str">
        <f t="shared" si="662"/>
        <v>千惠的海报</v>
      </c>
      <c r="H10572" s="6" t="str">
        <f>IF(IFERROR(VLOOKUP(B10572,总表!A:D,4,0),"露易")=0," ",IFERROR(VLOOKUP(B10572,总表!A:D,4,0),"-"))</f>
        <v> </v>
      </c>
      <c r="I10572" s="6" t="str">
        <f t="shared" si="663"/>
        <v> </v>
      </c>
    </row>
    <row r="10573" spans="1:9">
      <c r="A10573" s="6">
        <v>10572</v>
      </c>
      <c r="B10573" s="47" t="str">
        <f t="shared" si="660"/>
        <v>0000294C</v>
      </c>
      <c r="C10573" s="47" t="str">
        <f>IFERROR(VLOOKUP(B10573,总表!A:B,2,0),"-")</f>
        <v>海报类</v>
      </c>
      <c r="D10573" s="6" t="str">
        <f t="shared" si="661"/>
        <v>海报类</v>
      </c>
      <c r="E10573" s="51" t="str">
        <f>IFERROR(VLOOKUP(B10573,总表!A:D,3,0),"-")</f>
        <v>锵锵的海报</v>
      </c>
      <c r="F10573" s="51" t="str">
        <f t="shared" si="662"/>
        <v>锵锵的海报</v>
      </c>
      <c r="H10573" s="6" t="str">
        <f>IF(IFERROR(VLOOKUP(B10573,总表!A:D,4,0),"露易")=0," ",IFERROR(VLOOKUP(B10573,总表!A:D,4,0),"-"))</f>
        <v> </v>
      </c>
      <c r="I10573" s="6" t="str">
        <f t="shared" si="663"/>
        <v> </v>
      </c>
    </row>
    <row r="10574" spans="1:9">
      <c r="A10574" s="6">
        <v>10573</v>
      </c>
      <c r="B10574" s="47" t="str">
        <f t="shared" si="660"/>
        <v>0000294D</v>
      </c>
      <c r="C10574" s="47" t="str">
        <f>IFERROR(VLOOKUP(B10574,总表!A:B,2,0),"-")</f>
        <v>海报类</v>
      </c>
      <c r="D10574" s="6" t="str">
        <f t="shared" si="661"/>
        <v>海报类</v>
      </c>
      <c r="E10574" s="6" t="str">
        <f>IFERROR(VLOOKUP(B10574,总表!A:D,3,0),"-")</f>
        <v>舒芙蕾的海报</v>
      </c>
      <c r="F10574" s="6" t="str">
        <f t="shared" si="662"/>
        <v>舒芙蕾的海报</v>
      </c>
      <c r="H10574" s="6" t="str">
        <f>IF(IFERROR(VLOOKUP(B10574,总表!A:D,4,0),"露易")=0," ",IFERROR(VLOOKUP(B10574,总表!A:D,4,0),"-"))</f>
        <v> </v>
      </c>
      <c r="I10574" s="6" t="str">
        <f t="shared" si="663"/>
        <v> </v>
      </c>
    </row>
    <row r="10575" spans="1:9">
      <c r="A10575" s="6">
        <v>10574</v>
      </c>
      <c r="B10575" s="47" t="str">
        <f t="shared" si="660"/>
        <v>0000294E</v>
      </c>
      <c r="C10575" s="47" t="str">
        <f>IFERROR(VLOOKUP(B10575,总表!A:B,2,0),"-")</f>
        <v>海报类</v>
      </c>
      <c r="D10575" s="6" t="str">
        <f t="shared" si="661"/>
        <v>海报类</v>
      </c>
      <c r="E10575" s="6" t="str">
        <f>IFERROR(VLOOKUP(B10575,总表!A:D,3,0),"-")</f>
        <v>希薇亚的海报</v>
      </c>
      <c r="F10575" s="6" t="str">
        <f t="shared" si="662"/>
        <v>希薇亚的海报</v>
      </c>
      <c r="H10575" s="6" t="str">
        <f>IF(IFERROR(VLOOKUP(B10575,总表!A:D,4,0),"露易")=0," ",IFERROR(VLOOKUP(B10575,总表!A:D,4,0),"-"))</f>
        <v> </v>
      </c>
      <c r="I10575" s="6" t="str">
        <f t="shared" si="663"/>
        <v> </v>
      </c>
    </row>
    <row r="10576" spans="1:9">
      <c r="A10576" s="6">
        <v>10575</v>
      </c>
      <c r="B10576" s="47" t="str">
        <f t="shared" si="660"/>
        <v>0000294F</v>
      </c>
      <c r="C10576" s="47" t="str">
        <f>IFERROR(VLOOKUP(B10576,总表!A:B,2,0),"-")</f>
        <v>海报类</v>
      </c>
      <c r="D10576" s="6" t="str">
        <f t="shared" si="661"/>
        <v>海报类</v>
      </c>
      <c r="E10576" s="6" t="str">
        <f>IFERROR(VLOOKUP(B10576,总表!A:D,3,0),"-")</f>
        <v>拉拉米的海报</v>
      </c>
      <c r="F10576" s="6" t="str">
        <f t="shared" si="662"/>
        <v>拉拉米的海报</v>
      </c>
      <c r="H10576" s="6" t="str">
        <f>IF(IFERROR(VLOOKUP(B10576,总表!A:D,4,0),"露易")=0," ",IFERROR(VLOOKUP(B10576,总表!A:D,4,0),"-"))</f>
        <v> </v>
      </c>
      <c r="I10576" s="6" t="str">
        <f t="shared" si="663"/>
        <v> </v>
      </c>
    </row>
    <row r="10577" spans="1:9">
      <c r="A10577" s="6">
        <v>10576</v>
      </c>
      <c r="B10577" s="47" t="str">
        <f t="shared" si="660"/>
        <v>00002950</v>
      </c>
      <c r="C10577" s="47" t="str">
        <f>IFERROR(VLOOKUP(B10577,总表!A:B,2,0),"-")</f>
        <v>海报类</v>
      </c>
      <c r="D10577" s="6" t="str">
        <f t="shared" si="661"/>
        <v>海报类</v>
      </c>
      <c r="E10577" s="6" t="str">
        <f>IFERROR(VLOOKUP(B10577,总表!A:D,3,0),"-")</f>
        <v>阿飞的海报</v>
      </c>
      <c r="F10577" s="6" t="str">
        <f t="shared" si="662"/>
        <v>阿飞的海报</v>
      </c>
      <c r="H10577" s="6" t="str">
        <f>IF(IFERROR(VLOOKUP(B10577,总表!A:D,4,0),"露易")=0," ",IFERROR(VLOOKUP(B10577,总表!A:D,4,0),"-"))</f>
        <v> </v>
      </c>
      <c r="I10577" s="6" t="str">
        <f t="shared" si="663"/>
        <v> </v>
      </c>
    </row>
    <row r="10578" spans="1:9">
      <c r="A10578" s="6">
        <v>10577</v>
      </c>
      <c r="B10578" s="47" t="str">
        <f t="shared" si="660"/>
        <v>00002951</v>
      </c>
      <c r="C10578" s="47" t="str">
        <f>IFERROR(VLOOKUP(B10578,总表!A:B,2,0),"-")</f>
        <v>海报类</v>
      </c>
      <c r="D10578" s="6" t="str">
        <f t="shared" si="661"/>
        <v>海报类</v>
      </c>
      <c r="E10578" s="6" t="str">
        <f>IFERROR(VLOOKUP(B10578,总表!A:D,3,0),"-")</f>
        <v>海苔裴的海报</v>
      </c>
      <c r="F10578" s="6" t="str">
        <f t="shared" si="662"/>
        <v>海苔裴的海报</v>
      </c>
      <c r="H10578" s="6" t="str">
        <f>IF(IFERROR(VLOOKUP(B10578,总表!A:D,4,0),"露易")=0," ",IFERROR(VLOOKUP(B10578,总表!A:D,4,0),"-"))</f>
        <v> </v>
      </c>
      <c r="I10578" s="6" t="str">
        <f t="shared" si="663"/>
        <v> </v>
      </c>
    </row>
    <row r="10579" spans="1:9">
      <c r="A10579" s="6">
        <v>10578</v>
      </c>
      <c r="B10579" s="47" t="str">
        <f t="shared" si="660"/>
        <v>00002952</v>
      </c>
      <c r="C10579" s="47" t="str">
        <f>IFERROR(VLOOKUP(B10579,总表!A:B,2,0),"-")</f>
        <v>海报类</v>
      </c>
      <c r="D10579" s="6" t="str">
        <f t="shared" si="661"/>
        <v>海报类</v>
      </c>
      <c r="E10579" s="6" t="str">
        <f>IFERROR(VLOOKUP(B10579,总表!A:D,3,0),"-")</f>
        <v>阿足的海报</v>
      </c>
      <c r="F10579" s="6" t="str">
        <f t="shared" si="662"/>
        <v>阿足的海报</v>
      </c>
      <c r="H10579" s="6" t="str">
        <f>IF(IFERROR(VLOOKUP(B10579,总表!A:D,4,0),"露易")=0," ",IFERROR(VLOOKUP(B10579,总表!A:D,4,0),"-"))</f>
        <v> </v>
      </c>
      <c r="I10579" s="6" t="str">
        <f t="shared" si="663"/>
        <v> </v>
      </c>
    </row>
    <row r="10580" spans="1:9">
      <c r="A10580" s="6">
        <v>10579</v>
      </c>
      <c r="B10580" s="47" t="str">
        <f t="shared" si="660"/>
        <v>00002953</v>
      </c>
      <c r="C10580" s="47" t="str">
        <f>IFERROR(VLOOKUP(B10580,总表!A:B,2,0),"-")</f>
        <v>海报类</v>
      </c>
      <c r="D10580" s="6" t="str">
        <f t="shared" si="661"/>
        <v>海报类</v>
      </c>
      <c r="E10580" s="6" t="str">
        <f>IFERROR(VLOOKUP(B10580,总表!A:D,3,0),"-")</f>
        <v>李可的海报</v>
      </c>
      <c r="F10580" s="6" t="str">
        <f t="shared" si="662"/>
        <v>李可的海报</v>
      </c>
      <c r="H10580" s="6" t="str">
        <f>IF(IFERROR(VLOOKUP(B10580,总表!A:D,4,0),"露易")=0," ",IFERROR(VLOOKUP(B10580,总表!A:D,4,0),"-"))</f>
        <v> </v>
      </c>
      <c r="I10580" s="6" t="str">
        <f t="shared" si="663"/>
        <v> </v>
      </c>
    </row>
    <row r="10581" spans="1:9">
      <c r="A10581" s="6">
        <v>10580</v>
      </c>
      <c r="B10581" s="47" t="str">
        <f t="shared" si="660"/>
        <v>00002954</v>
      </c>
      <c r="C10581" s="47" t="str">
        <f>IFERROR(VLOOKUP(B10581,总表!A:B,2,0),"-")</f>
        <v>海报类</v>
      </c>
      <c r="D10581" s="6" t="str">
        <f t="shared" si="661"/>
        <v>海报类</v>
      </c>
      <c r="E10581" s="6" t="str">
        <f>IFERROR(VLOOKUP(B10581,总表!A:D,3,0),"-")</f>
        <v>咏旋的海报</v>
      </c>
      <c r="F10581" s="6" t="str">
        <f t="shared" si="662"/>
        <v>咏旋的海报</v>
      </c>
      <c r="H10581" s="6" t="str">
        <f>IF(IFERROR(VLOOKUP(B10581,总表!A:D,4,0),"露易")=0," ",IFERROR(VLOOKUP(B10581,总表!A:D,4,0),"-"))</f>
        <v> </v>
      </c>
      <c r="I10581" s="6" t="str">
        <f t="shared" si="663"/>
        <v> </v>
      </c>
    </row>
    <row r="10582" spans="1:9">
      <c r="A10582" s="6">
        <v>10581</v>
      </c>
      <c r="B10582" s="47" t="str">
        <f t="shared" si="660"/>
        <v>00002955</v>
      </c>
      <c r="C10582" s="47" t="str">
        <f>IFERROR(VLOOKUP(B10582,总表!A:B,2,0),"-")</f>
        <v>海报类</v>
      </c>
      <c r="D10582" s="6" t="str">
        <f t="shared" si="661"/>
        <v>海报类</v>
      </c>
      <c r="E10582" s="6" t="str">
        <f>IFERROR(VLOOKUP(B10582,总表!A:D,3,0),"-")</f>
        <v>悄俊的海报</v>
      </c>
      <c r="F10582" s="6" t="str">
        <f t="shared" si="662"/>
        <v>悄俊的海报</v>
      </c>
      <c r="H10582" s="6" t="str">
        <f>IF(IFERROR(VLOOKUP(B10582,总表!A:D,4,0),"露易")=0," ",IFERROR(VLOOKUP(B10582,总表!A:D,4,0),"-"))</f>
        <v> </v>
      </c>
      <c r="I10582" s="6" t="str">
        <f t="shared" si="663"/>
        <v> </v>
      </c>
    </row>
    <row r="10583" spans="1:9">
      <c r="A10583" s="6">
        <v>10582</v>
      </c>
      <c r="B10583" s="47" t="str">
        <f t="shared" si="660"/>
        <v>00002956</v>
      </c>
      <c r="C10583" s="47" t="str">
        <f>IFERROR(VLOOKUP(B10583,总表!A:B,2,0),"-")</f>
        <v>海报类</v>
      </c>
      <c r="D10583" s="6" t="str">
        <f t="shared" si="661"/>
        <v>海报类</v>
      </c>
      <c r="E10583" s="6" t="str">
        <f>IFERROR(VLOOKUP(B10583,总表!A:D,3,0),"-")</f>
        <v>思颖的海报</v>
      </c>
      <c r="F10583" s="6" t="str">
        <f t="shared" si="662"/>
        <v>思颖的海报</v>
      </c>
      <c r="H10583" s="6" t="str">
        <f>IF(IFERROR(VLOOKUP(B10583,总表!A:D,4,0),"露易")=0," ",IFERROR(VLOOKUP(B10583,总表!A:D,4,0),"-"))</f>
        <v> </v>
      </c>
      <c r="I10583" s="6" t="str">
        <f t="shared" si="663"/>
        <v> </v>
      </c>
    </row>
    <row r="10584" spans="1:9">
      <c r="A10584" s="6">
        <v>10583</v>
      </c>
      <c r="B10584" s="47" t="str">
        <f t="shared" si="660"/>
        <v>00002957</v>
      </c>
      <c r="C10584" s="47" t="str">
        <f>IFERROR(VLOOKUP(B10584,总表!A:B,2,0),"-")</f>
        <v>海报类</v>
      </c>
      <c r="D10584" s="6" t="str">
        <f t="shared" si="661"/>
        <v>海报类</v>
      </c>
      <c r="E10584" s="6" t="str">
        <f>IFERROR(VLOOKUP(B10584,总表!A:D,3,0),"-")</f>
        <v>阿西的海报</v>
      </c>
      <c r="F10584" s="6" t="str">
        <f t="shared" si="662"/>
        <v>阿西的海报</v>
      </c>
      <c r="H10584" s="6" t="str">
        <f>IF(IFERROR(VLOOKUP(B10584,总表!A:D,4,0),"露易")=0," ",IFERROR(VLOOKUP(B10584,总表!A:D,4,0),"-"))</f>
        <v> </v>
      </c>
      <c r="I10584" s="6" t="str">
        <f t="shared" si="663"/>
        <v> </v>
      </c>
    </row>
    <row r="10585" spans="1:9">
      <c r="A10585" s="6">
        <v>10584</v>
      </c>
      <c r="B10585" s="47" t="str">
        <f t="shared" si="660"/>
        <v>00002958</v>
      </c>
      <c r="C10585" s="47" t="str">
        <f>IFERROR(VLOOKUP(B10585,总表!A:B,2,0),"-")</f>
        <v>海报类</v>
      </c>
      <c r="D10585" s="6" t="str">
        <f t="shared" si="661"/>
        <v>海报类</v>
      </c>
      <c r="E10585" s="6" t="str">
        <f>IFERROR(VLOOKUP(B10585,总表!A:D,3,0),"-")</f>
        <v>咬咬的海报</v>
      </c>
      <c r="F10585" s="6" t="str">
        <f t="shared" si="662"/>
        <v>咬咬的海报</v>
      </c>
      <c r="H10585" s="6" t="str">
        <f>IF(IFERROR(VLOOKUP(B10585,总表!A:D,4,0),"露易")=0," ",IFERROR(VLOOKUP(B10585,总表!A:D,4,0),"-"))</f>
        <v> </v>
      </c>
      <c r="I10585" s="6" t="str">
        <f t="shared" si="663"/>
        <v> </v>
      </c>
    </row>
    <row r="10586" spans="1:9">
      <c r="A10586" s="6">
        <v>10585</v>
      </c>
      <c r="B10586" s="47" t="str">
        <f t="shared" si="660"/>
        <v>00002959</v>
      </c>
      <c r="C10586" s="47" t="str">
        <f>IFERROR(VLOOKUP(B10586,总表!A:B,2,0),"-")</f>
        <v>海报类</v>
      </c>
      <c r="D10586" s="6" t="str">
        <f t="shared" si="661"/>
        <v>海报类</v>
      </c>
      <c r="E10586" s="6" t="str">
        <f>IFERROR(VLOOKUP(B10586,总表!A:D,3,0),"-")</f>
        <v>伊比利的海报</v>
      </c>
      <c r="F10586" s="6" t="str">
        <f t="shared" si="662"/>
        <v>伊比利的海报</v>
      </c>
      <c r="H10586" s="6" t="str">
        <f>IF(IFERROR(VLOOKUP(B10586,总表!A:D,4,0),"露易")=0," ",IFERROR(VLOOKUP(B10586,总表!A:D,4,0),"-"))</f>
        <v> </v>
      </c>
      <c r="I10586" s="6" t="str">
        <f t="shared" si="663"/>
        <v> </v>
      </c>
    </row>
    <row r="10587" spans="1:9">
      <c r="A10587" s="6">
        <v>10586</v>
      </c>
      <c r="B10587" s="47" t="str">
        <f t="shared" si="660"/>
        <v>0000295A</v>
      </c>
      <c r="C10587" s="47" t="str">
        <f>IFERROR(VLOOKUP(B10587,总表!A:B,2,0),"-")</f>
        <v>海报类</v>
      </c>
      <c r="D10587" s="6" t="str">
        <f t="shared" si="661"/>
        <v>海报类</v>
      </c>
      <c r="E10587" s="6" t="str">
        <f>IFERROR(VLOOKUP(B10587,总表!A:D,3,0),"-")</f>
        <v>素返真的海报</v>
      </c>
      <c r="F10587" s="6" t="str">
        <f t="shared" si="662"/>
        <v>素返真的海报</v>
      </c>
      <c r="H10587" s="6" t="str">
        <f>IF(IFERROR(VLOOKUP(B10587,总表!A:D,4,0),"露易")=0," ",IFERROR(VLOOKUP(B10587,总表!A:D,4,0),"-"))</f>
        <v> </v>
      </c>
      <c r="I10587" s="6" t="str">
        <f t="shared" si="663"/>
        <v> </v>
      </c>
    </row>
    <row r="10588" spans="1:9">
      <c r="A10588" s="6">
        <v>10587</v>
      </c>
      <c r="B10588" s="47" t="str">
        <f t="shared" si="660"/>
        <v>0000295B</v>
      </c>
      <c r="C10588" s="47" t="str">
        <f>IFERROR(VLOOKUP(B10588,总表!A:B,2,0),"-")</f>
        <v>海报类</v>
      </c>
      <c r="D10588" s="6" t="str">
        <f t="shared" si="661"/>
        <v>海报类</v>
      </c>
      <c r="E10588" s="6" t="str">
        <f>IFERROR(VLOOKUP(B10588,总表!A:D,3,0),"-")</f>
        <v>潘奇隆的海报</v>
      </c>
      <c r="F10588" s="6" t="str">
        <f t="shared" si="662"/>
        <v>潘奇隆的海报</v>
      </c>
      <c r="H10588" s="6" t="str">
        <f>IF(IFERROR(VLOOKUP(B10588,总表!A:D,4,0),"露易")=0," ",IFERROR(VLOOKUP(B10588,总表!A:D,4,0),"-"))</f>
        <v> </v>
      </c>
      <c r="I10588" s="6" t="str">
        <f t="shared" si="663"/>
        <v> </v>
      </c>
    </row>
    <row r="10589" spans="1:9">
      <c r="A10589" s="6">
        <v>10588</v>
      </c>
      <c r="B10589" s="47" t="str">
        <f t="shared" si="660"/>
        <v>0000295C</v>
      </c>
      <c r="C10589" s="47" t="str">
        <f>IFERROR(VLOOKUP(B10589,总表!A:B,2,0),"-")</f>
        <v>海报类</v>
      </c>
      <c r="D10589" s="6" t="str">
        <f t="shared" si="661"/>
        <v>海报类</v>
      </c>
      <c r="E10589" s="6" t="str">
        <f>IFERROR(VLOOKUP(B10589,总表!A:D,3,0),"-")</f>
        <v>戴维的海报</v>
      </c>
      <c r="F10589" s="6" t="str">
        <f t="shared" si="662"/>
        <v>戴维的海报</v>
      </c>
      <c r="H10589" s="6" t="str">
        <f>IF(IFERROR(VLOOKUP(B10589,总表!A:D,4,0),"露易")=0," ",IFERROR(VLOOKUP(B10589,总表!A:D,4,0),"-"))</f>
        <v> </v>
      </c>
      <c r="I10589" s="6" t="str">
        <f t="shared" si="663"/>
        <v> </v>
      </c>
    </row>
    <row r="10590" spans="1:9">
      <c r="A10590" s="6">
        <v>10589</v>
      </c>
      <c r="B10590" s="47" t="str">
        <f t="shared" si="660"/>
        <v>0000295D</v>
      </c>
      <c r="C10590" s="47" t="str">
        <f>IFERROR(VLOOKUP(B10590,总表!A:B,2,0),"-")</f>
        <v>海报类</v>
      </c>
      <c r="D10590" s="6" t="str">
        <f t="shared" si="661"/>
        <v>海报类</v>
      </c>
      <c r="E10590" s="6" t="str">
        <f>IFERROR(VLOOKUP(B10590,总表!A:D,3,0),"-")</f>
        <v>莎莉的海报</v>
      </c>
      <c r="F10590" s="6" t="str">
        <f t="shared" si="662"/>
        <v>莎莉的海报</v>
      </c>
      <c r="H10590" s="6" t="str">
        <f>IF(IFERROR(VLOOKUP(B10590,总表!A:D,4,0),"露易")=0," ",IFERROR(VLOOKUP(B10590,总表!A:D,4,0),"-"))</f>
        <v> </v>
      </c>
      <c r="I10590" s="6" t="str">
        <f t="shared" si="663"/>
        <v> </v>
      </c>
    </row>
    <row r="10591" spans="1:9">
      <c r="A10591" s="6">
        <v>10590</v>
      </c>
      <c r="B10591" s="47" t="str">
        <f t="shared" si="660"/>
        <v>0000295E</v>
      </c>
      <c r="C10591" s="47" t="str">
        <f>IFERROR(VLOOKUP(B10591,总表!A:B,2,0),"-")</f>
        <v>海报类</v>
      </c>
      <c r="D10591" s="6" t="str">
        <f t="shared" si="661"/>
        <v>海报类</v>
      </c>
      <c r="E10591" s="6" t="str">
        <f>IFERROR(VLOOKUP(B10591,总表!A:D,3,0),"-")</f>
        <v>阿保的海报</v>
      </c>
      <c r="F10591" s="6" t="str">
        <f t="shared" si="662"/>
        <v>阿保的海报</v>
      </c>
      <c r="H10591" s="6" t="str">
        <f>IF(IFERROR(VLOOKUP(B10591,总表!A:D,4,0),"露易")=0," ",IFERROR(VLOOKUP(B10591,总表!A:D,4,0),"-"))</f>
        <v> </v>
      </c>
      <c r="I10591" s="6" t="str">
        <f t="shared" si="663"/>
        <v> </v>
      </c>
    </row>
    <row r="10592" spans="1:9">
      <c r="A10592" s="6">
        <v>10591</v>
      </c>
      <c r="B10592" s="47" t="str">
        <f t="shared" si="660"/>
        <v>0000295F</v>
      </c>
      <c r="C10592" s="47" t="str">
        <f>IFERROR(VLOOKUP(B10592,总表!A:B,2,0),"-")</f>
        <v>海报类</v>
      </c>
      <c r="D10592" s="6" t="str">
        <f t="shared" si="661"/>
        <v>海报类</v>
      </c>
      <c r="E10592" s="6" t="str">
        <f>IFERROR(VLOOKUP(B10592,总表!A:D,3,0),"-")</f>
        <v>大吉的海报</v>
      </c>
      <c r="F10592" s="6" t="str">
        <f t="shared" si="662"/>
        <v>大吉的海报</v>
      </c>
      <c r="H10592" s="6" t="str">
        <f>IF(IFERROR(VLOOKUP(B10592,总表!A:D,4,0),"露易")=0," ",IFERROR(VLOOKUP(B10592,总表!A:D,4,0),"-"))</f>
        <v> </v>
      </c>
      <c r="I10592" s="6" t="str">
        <f t="shared" si="663"/>
        <v> </v>
      </c>
    </row>
    <row r="10593" spans="1:9">
      <c r="A10593" s="6">
        <v>10592</v>
      </c>
      <c r="B10593" s="47" t="str">
        <f t="shared" si="660"/>
        <v>00002960</v>
      </c>
      <c r="C10593" s="47" t="str">
        <f>IFERROR(VLOOKUP(B10593,总表!A:B,2,0),"-")</f>
        <v>海报类</v>
      </c>
      <c r="D10593" s="6" t="str">
        <f t="shared" si="661"/>
        <v>海报类</v>
      </c>
      <c r="E10593" s="6" t="str">
        <f>IFERROR(VLOOKUP(B10593,总表!A:D,3,0),"-")</f>
        <v>戈麦斯的海报</v>
      </c>
      <c r="F10593" s="6" t="str">
        <f t="shared" si="662"/>
        <v>戈麦斯的海报</v>
      </c>
      <c r="H10593" s="6" t="str">
        <f>IF(IFERROR(VLOOKUP(B10593,总表!A:D,4,0),"露易")=0," ",IFERROR(VLOOKUP(B10593,总表!A:D,4,0),"-"))</f>
        <v> </v>
      </c>
      <c r="I10593" s="6" t="str">
        <f t="shared" si="663"/>
        <v> </v>
      </c>
    </row>
    <row r="10594" spans="1:9">
      <c r="A10594" s="6">
        <v>10593</v>
      </c>
      <c r="B10594" s="47" t="str">
        <f t="shared" si="660"/>
        <v>00002961</v>
      </c>
      <c r="C10594" s="47" t="str">
        <f>IFERROR(VLOOKUP(B10594,总表!A:B,2,0),"-")</f>
        <v>海报类</v>
      </c>
      <c r="D10594" s="6" t="str">
        <f t="shared" si="661"/>
        <v>海报类</v>
      </c>
      <c r="E10594" s="6" t="str">
        <f>IFERROR(VLOOKUP(B10594,总表!A:D,3,0),"-")</f>
        <v>安妮的海报</v>
      </c>
      <c r="F10594" s="6" t="str">
        <f t="shared" si="662"/>
        <v>安妮的海报</v>
      </c>
      <c r="H10594" s="6" t="str">
        <f>IF(IFERROR(VLOOKUP(B10594,总表!A:D,4,0),"露易")=0," ",IFERROR(VLOOKUP(B10594,总表!A:D,4,0),"-"))</f>
        <v> </v>
      </c>
      <c r="I10594" s="6" t="str">
        <f t="shared" si="663"/>
        <v> </v>
      </c>
    </row>
    <row r="10595" spans="1:9">
      <c r="A10595" s="6">
        <v>10594</v>
      </c>
      <c r="B10595" s="47" t="str">
        <f t="shared" si="660"/>
        <v>00002962</v>
      </c>
      <c r="C10595" s="47" t="str">
        <f>IFERROR(VLOOKUP(B10595,总表!A:B,2,0),"-")</f>
        <v>海报类</v>
      </c>
      <c r="D10595" s="6" t="str">
        <f t="shared" si="661"/>
        <v>海报类</v>
      </c>
      <c r="E10595" s="6" t="str">
        <f>IFERROR(VLOOKUP(B10595,总表!A:D,3,0),"-")</f>
        <v>布鹿斯的海报</v>
      </c>
      <c r="F10595" s="6" t="str">
        <f t="shared" si="662"/>
        <v>布鹿斯的海报</v>
      </c>
      <c r="H10595" s="6" t="str">
        <f>IF(IFERROR(VLOOKUP(B10595,总表!A:D,4,0),"露易")=0," ",IFERROR(VLOOKUP(B10595,总表!A:D,4,0),"-"))</f>
        <v> </v>
      </c>
      <c r="I10595" s="6" t="str">
        <f t="shared" si="663"/>
        <v> </v>
      </c>
    </row>
    <row r="10596" spans="1:9">
      <c r="A10596" s="6">
        <v>10595</v>
      </c>
      <c r="B10596" s="47" t="str">
        <f t="shared" si="660"/>
        <v>00002963</v>
      </c>
      <c r="C10596" s="47" t="str">
        <f>IFERROR(VLOOKUP(B10596,总表!A:B,2,0),"-")</f>
        <v>海报类</v>
      </c>
      <c r="D10596" s="6" t="str">
        <f t="shared" si="661"/>
        <v>海报类</v>
      </c>
      <c r="E10596" s="6" t="str">
        <f>IFERROR(VLOOKUP(B10596,总表!A:D,3,0),"-")</f>
        <v>桑托斯的海报</v>
      </c>
      <c r="F10596" s="6" t="str">
        <f t="shared" si="662"/>
        <v>桑托斯的海报</v>
      </c>
      <c r="H10596" s="6" t="str">
        <f>IF(IFERROR(VLOOKUP(B10596,总表!A:D,4,0),"露易")=0," ",IFERROR(VLOOKUP(B10596,总表!A:D,4,0),"-"))</f>
        <v> </v>
      </c>
      <c r="I10596" s="6" t="str">
        <f t="shared" si="663"/>
        <v> </v>
      </c>
    </row>
    <row r="10597" spans="1:9">
      <c r="A10597" s="6">
        <v>10596</v>
      </c>
      <c r="B10597" s="47" t="str">
        <f t="shared" si="660"/>
        <v>00002964</v>
      </c>
      <c r="C10597" s="47" t="str">
        <f>IFERROR(VLOOKUP(B10597,总表!A:B,2,0),"-")</f>
        <v>海报类</v>
      </c>
      <c r="D10597" s="6" t="str">
        <f t="shared" si="661"/>
        <v>海报类</v>
      </c>
      <c r="E10597" s="51" t="str">
        <f>IFERROR(VLOOKUP(B10597,总表!A:D,3,0),"-")</f>
        <v>爱莉的海报</v>
      </c>
      <c r="F10597" s="51" t="str">
        <f t="shared" si="662"/>
        <v>爱莉的海报</v>
      </c>
      <c r="H10597" s="6" t="str">
        <f>IF(IFERROR(VLOOKUP(B10597,总表!A:D,4,0),"露易")=0," ",IFERROR(VLOOKUP(B10597,总表!A:D,4,0),"-"))</f>
        <v> </v>
      </c>
      <c r="I10597" s="6" t="str">
        <f t="shared" si="663"/>
        <v> </v>
      </c>
    </row>
    <row r="10598" spans="1:9">
      <c r="A10598" s="6">
        <v>10597</v>
      </c>
      <c r="B10598" s="47" t="str">
        <f t="shared" si="660"/>
        <v>00002965</v>
      </c>
      <c r="C10598" s="47" t="str">
        <f>IFERROR(VLOOKUP(B10598,总表!A:B,2,0),"-")</f>
        <v>海报类</v>
      </c>
      <c r="D10598" s="6" t="str">
        <f t="shared" si="661"/>
        <v>海报类</v>
      </c>
      <c r="E10598" s="6" t="str">
        <f>IFERROR(VLOOKUP(B10598,总表!A:D,3,0),"-")</f>
        <v>朱禄的海报</v>
      </c>
      <c r="F10598" s="6" t="str">
        <f t="shared" si="662"/>
        <v>朱禄的海报</v>
      </c>
      <c r="H10598" s="6" t="str">
        <f>IF(IFERROR(VLOOKUP(B10598,总表!A:D,4,0),"露易")=0," ",IFERROR(VLOOKUP(B10598,总表!A:D,4,0),"-"))</f>
        <v> </v>
      </c>
      <c r="I10598" s="6" t="str">
        <f t="shared" si="663"/>
        <v> </v>
      </c>
    </row>
    <row r="10599" spans="1:9">
      <c r="A10599" s="6">
        <v>10598</v>
      </c>
      <c r="B10599" s="47" t="str">
        <f t="shared" si="660"/>
        <v>00002966</v>
      </c>
      <c r="C10599" s="47" t="str">
        <f>IFERROR(VLOOKUP(B10599,总表!A:B,2,0),"-")</f>
        <v>海报类</v>
      </c>
      <c r="D10599" s="6" t="str">
        <f t="shared" si="661"/>
        <v>海报类</v>
      </c>
      <c r="E10599" s="6" t="str">
        <f>IFERROR(VLOOKUP(B10599,总表!A:D,3,0),"-")</f>
        <v>江适的海报</v>
      </c>
      <c r="F10599" s="6" t="str">
        <f t="shared" si="662"/>
        <v>江适的海报</v>
      </c>
      <c r="H10599" s="6" t="str">
        <f>IF(IFERROR(VLOOKUP(B10599,总表!A:D,4,0),"露易")=0," ",IFERROR(VLOOKUP(B10599,总表!A:D,4,0),"-"))</f>
        <v> </v>
      </c>
      <c r="I10599" s="6" t="str">
        <f t="shared" si="663"/>
        <v> </v>
      </c>
    </row>
    <row r="10600" spans="1:9">
      <c r="A10600" s="6">
        <v>10599</v>
      </c>
      <c r="B10600" s="47" t="str">
        <f t="shared" si="660"/>
        <v>00002967</v>
      </c>
      <c r="C10600" s="47" t="str">
        <f>IFERROR(VLOOKUP(B10600,总表!A:B,2,0),"-")</f>
        <v>海报类</v>
      </c>
      <c r="D10600" s="6" t="str">
        <f t="shared" si="661"/>
        <v>海报类</v>
      </c>
      <c r="E10600" s="6" t="str">
        <f>IFERROR(VLOOKUP(B10600,总表!A:D,3,0),"-")</f>
        <v>柴姐的海报</v>
      </c>
      <c r="F10600" s="6" t="str">
        <f t="shared" si="662"/>
        <v>柴姐的海报</v>
      </c>
      <c r="H10600" s="6" t="str">
        <f>IF(IFERROR(VLOOKUP(B10600,总表!A:D,4,0),"露易")=0," ",IFERROR(VLOOKUP(B10600,总表!A:D,4,0),"-"))</f>
        <v> </v>
      </c>
      <c r="I10600" s="6" t="str">
        <f t="shared" si="663"/>
        <v> </v>
      </c>
    </row>
    <row r="10601" spans="1:9">
      <c r="A10601" s="6">
        <v>10600</v>
      </c>
      <c r="B10601" s="47" t="str">
        <f t="shared" si="660"/>
        <v>00002968</v>
      </c>
      <c r="C10601" s="47" t="str">
        <f>IFERROR(VLOOKUP(B10601,总表!A:B,2,0),"-")</f>
        <v>海报类</v>
      </c>
      <c r="D10601" s="6" t="str">
        <f t="shared" si="661"/>
        <v>海报类</v>
      </c>
      <c r="E10601" s="6" t="str">
        <f>IFERROR(VLOOKUP(B10601,总表!A:D,3,0),"-")</f>
        <v>小芹的海报</v>
      </c>
      <c r="F10601" s="6" t="str">
        <f t="shared" si="662"/>
        <v>小芹的海报</v>
      </c>
      <c r="H10601" s="6" t="str">
        <f>IF(IFERROR(VLOOKUP(B10601,总表!A:D,4,0),"露易")=0," ",IFERROR(VLOOKUP(B10601,总表!A:D,4,0),"-"))</f>
        <v> </v>
      </c>
      <c r="I10601" s="6" t="str">
        <f t="shared" si="663"/>
        <v> </v>
      </c>
    </row>
    <row r="10602" spans="1:9">
      <c r="A10602" s="6">
        <v>10601</v>
      </c>
      <c r="B10602" s="47" t="str">
        <f t="shared" si="660"/>
        <v>00002969</v>
      </c>
      <c r="C10602" s="47" t="str">
        <f>IFERROR(VLOOKUP(B10602,总表!A:B,2,0),"-")</f>
        <v>海报类</v>
      </c>
      <c r="D10602" s="6" t="str">
        <f t="shared" si="661"/>
        <v>海报类</v>
      </c>
      <c r="E10602" s="51" t="str">
        <f>IFERROR(VLOOKUP(B10602,总表!A:D,3,0),"-")</f>
        <v>远仁的海报</v>
      </c>
      <c r="F10602" s="51" t="str">
        <f t="shared" si="662"/>
        <v>远仁的海报</v>
      </c>
      <c r="H10602" s="6" t="str">
        <f>IF(IFERROR(VLOOKUP(B10602,总表!A:D,4,0),"露易")=0," ",IFERROR(VLOOKUP(B10602,总表!A:D,4,0),"-"))</f>
        <v> </v>
      </c>
      <c r="I10602" s="6" t="str">
        <f t="shared" si="663"/>
        <v> </v>
      </c>
    </row>
    <row r="10603" spans="1:9">
      <c r="A10603" s="6">
        <v>10602</v>
      </c>
      <c r="B10603" s="47" t="str">
        <f t="shared" si="660"/>
        <v>0000296A</v>
      </c>
      <c r="C10603" s="47" t="str">
        <f>IFERROR(VLOOKUP(B10603,总表!A:B,2,0),"-")</f>
        <v>海报类</v>
      </c>
      <c r="D10603" s="6" t="str">
        <f t="shared" si="661"/>
        <v>海报类</v>
      </c>
      <c r="E10603" s="6" t="str">
        <f>IFERROR(VLOOKUP(B10603,总表!A:D,3,0),"-")</f>
        <v>花寿司的海报</v>
      </c>
      <c r="F10603" s="6" t="str">
        <f t="shared" si="662"/>
        <v>花寿司的海报</v>
      </c>
      <c r="H10603" s="6" t="str">
        <f>IF(IFERROR(VLOOKUP(B10603,总表!A:D,4,0),"露易")=0," ",IFERROR(VLOOKUP(B10603,总表!A:D,4,0),"-"))</f>
        <v> </v>
      </c>
      <c r="I10603" s="6" t="str">
        <f t="shared" si="663"/>
        <v> </v>
      </c>
    </row>
    <row r="10604" spans="1:9">
      <c r="A10604" s="6">
        <v>10603</v>
      </c>
      <c r="B10604" s="47" t="str">
        <f t="shared" si="660"/>
        <v>0000296B</v>
      </c>
      <c r="C10604" s="47" t="str">
        <f>IFERROR(VLOOKUP(B10604,总表!A:B,2,0),"-")</f>
        <v>海报类</v>
      </c>
      <c r="D10604" s="6" t="str">
        <f t="shared" si="661"/>
        <v>海报类</v>
      </c>
      <c r="E10604" s="6" t="str">
        <f>IFERROR(VLOOKUP(B10604,总表!A:D,3,0),"-")</f>
        <v>范妮沙的海报</v>
      </c>
      <c r="F10604" s="6" t="str">
        <f t="shared" si="662"/>
        <v>范妮沙的海报</v>
      </c>
      <c r="H10604" s="6" t="str">
        <f>IF(IFERROR(VLOOKUP(B10604,总表!A:D,4,0),"露易")=0," ",IFERROR(VLOOKUP(B10604,总表!A:D,4,0),"-"))</f>
        <v> </v>
      </c>
      <c r="I10604" s="6" t="str">
        <f t="shared" si="663"/>
        <v> </v>
      </c>
    </row>
    <row r="10605" spans="1:9">
      <c r="A10605" s="6">
        <v>10604</v>
      </c>
      <c r="B10605" s="47" t="str">
        <f t="shared" si="660"/>
        <v>0000296C</v>
      </c>
      <c r="C10605" s="47" t="str">
        <f>IFERROR(VLOOKUP(B10605,总表!A:B,2,0),"-")</f>
        <v>海报类</v>
      </c>
      <c r="D10605" s="6" t="str">
        <f t="shared" si="661"/>
        <v>海报类</v>
      </c>
      <c r="E10605" s="51" t="str">
        <f>IFERROR(VLOOKUP(B10605,总表!A:D,3,0),"-")</f>
        <v>风杰的海报</v>
      </c>
      <c r="F10605" s="51" t="str">
        <f t="shared" si="662"/>
        <v>风杰的海报</v>
      </c>
      <c r="H10605" s="6" t="str">
        <f>IF(IFERROR(VLOOKUP(B10605,总表!A:D,4,0),"露易")=0," ",IFERROR(VLOOKUP(B10605,总表!A:D,4,0),"-"))</f>
        <v> </v>
      </c>
      <c r="I10605" s="6" t="str">
        <f t="shared" si="663"/>
        <v> </v>
      </c>
    </row>
    <row r="10606" spans="1:9">
      <c r="A10606" s="6">
        <v>10605</v>
      </c>
      <c r="B10606" s="47" t="str">
        <f t="shared" si="660"/>
        <v>0000296D</v>
      </c>
      <c r="C10606" s="47" t="str">
        <f>IFERROR(VLOOKUP(B10606,总表!A:B,2,0),"-")</f>
        <v>海报类</v>
      </c>
      <c r="D10606" s="6" t="str">
        <f t="shared" si="661"/>
        <v>海报类</v>
      </c>
      <c r="E10606" s="6" t="str">
        <f>IFERROR(VLOOKUP(B10606,总表!A:D,3,0),"-")</f>
        <v>阿妹的海报</v>
      </c>
      <c r="F10606" s="6" t="str">
        <f t="shared" si="662"/>
        <v>阿妹的海报</v>
      </c>
      <c r="H10606" s="6" t="str">
        <f>IF(IFERROR(VLOOKUP(B10606,总表!A:D,4,0),"露易")=0," ",IFERROR(VLOOKUP(B10606,总表!A:D,4,0),"-"))</f>
        <v> </v>
      </c>
      <c r="I10606" s="6" t="str">
        <f t="shared" si="663"/>
        <v> </v>
      </c>
    </row>
    <row r="10607" spans="1:9">
      <c r="A10607" s="6">
        <v>10606</v>
      </c>
      <c r="B10607" s="47" t="str">
        <f t="shared" si="660"/>
        <v>0000296E</v>
      </c>
      <c r="C10607" s="47" t="str">
        <f>IFERROR(VLOOKUP(B10607,总表!A:B,2,0),"-")</f>
        <v>海报类</v>
      </c>
      <c r="D10607" s="6" t="str">
        <f t="shared" si="661"/>
        <v>海报类</v>
      </c>
      <c r="E10607" s="51" t="str">
        <f>IFERROR(VLOOKUP(B10607,总表!A:D,3,0),"-")</f>
        <v>汤姆的海报</v>
      </c>
      <c r="F10607" s="51" t="str">
        <f t="shared" si="662"/>
        <v>汤姆的海报</v>
      </c>
      <c r="H10607" s="6" t="str">
        <f>IF(IFERROR(VLOOKUP(B10607,总表!A:D,4,0),"露易")=0," ",IFERROR(VLOOKUP(B10607,总表!A:D,4,0),"-"))</f>
        <v> </v>
      </c>
      <c r="I10607" s="6" t="str">
        <f t="shared" si="663"/>
        <v> </v>
      </c>
    </row>
    <row r="10608" spans="1:9">
      <c r="A10608" s="6">
        <v>10607</v>
      </c>
      <c r="B10608" s="47" t="str">
        <f t="shared" si="660"/>
        <v>0000296F</v>
      </c>
      <c r="C10608" s="47" t="str">
        <f>IFERROR(VLOOKUP(B10608,总表!A:B,2,0),"-")</f>
        <v>海报类</v>
      </c>
      <c r="D10608" s="6" t="str">
        <f t="shared" si="661"/>
        <v>海报类</v>
      </c>
      <c r="E10608" s="6" t="str">
        <f>IFERROR(VLOOKUP(B10608,总表!A:D,3,0),"-")</f>
        <v>保罗的海报</v>
      </c>
      <c r="F10608" s="6" t="str">
        <f t="shared" si="662"/>
        <v>保罗的海报</v>
      </c>
      <c r="H10608" s="6" t="str">
        <f>IF(IFERROR(VLOOKUP(B10608,总表!A:D,4,0),"露易")=0," ",IFERROR(VLOOKUP(B10608,总表!A:D,4,0),"-"))</f>
        <v> </v>
      </c>
      <c r="I10608" s="6" t="str">
        <f t="shared" si="663"/>
        <v> </v>
      </c>
    </row>
    <row r="10609" spans="1:9">
      <c r="A10609" s="6">
        <v>10608</v>
      </c>
      <c r="B10609" s="47" t="str">
        <f t="shared" si="660"/>
        <v>00002970</v>
      </c>
      <c r="C10609" s="47" t="str">
        <f>IFERROR(VLOOKUP(B10609,总表!A:B,2,0),"-")</f>
        <v>海报类</v>
      </c>
      <c r="D10609" s="6" t="str">
        <f t="shared" si="661"/>
        <v>海报类</v>
      </c>
      <c r="E10609" s="6" t="str">
        <f>IFERROR(VLOOKUP(B10609,总表!A:D,3,0),"-")</f>
        <v>光雄的海报</v>
      </c>
      <c r="F10609" s="6" t="str">
        <f t="shared" si="662"/>
        <v>光雄的海报</v>
      </c>
      <c r="H10609" s="6" t="str">
        <f>IF(IFERROR(VLOOKUP(B10609,总表!A:D,4,0),"露易")=0," ",IFERROR(VLOOKUP(B10609,总表!A:D,4,0),"-"))</f>
        <v> </v>
      </c>
      <c r="I10609" s="6" t="str">
        <f t="shared" si="663"/>
        <v> </v>
      </c>
    </row>
    <row r="10610" spans="1:9">
      <c r="A10610" s="6">
        <v>10609</v>
      </c>
      <c r="B10610" s="47" t="str">
        <f t="shared" si="660"/>
        <v>00002971</v>
      </c>
      <c r="C10610" s="47" t="str">
        <f>IFERROR(VLOOKUP(B10610,总表!A:B,2,0),"-")</f>
        <v>海报类</v>
      </c>
      <c r="D10610" s="6" t="str">
        <f t="shared" si="661"/>
        <v>海报类</v>
      </c>
      <c r="E10610" s="6" t="str">
        <f>IFERROR(VLOOKUP(B10610,总表!A:D,3,0),"-")</f>
        <v>毡毡的海报</v>
      </c>
      <c r="F10610" s="6" t="str">
        <f t="shared" si="662"/>
        <v>毡毡的海报</v>
      </c>
      <c r="H10610" s="6" t="str">
        <f>IF(IFERROR(VLOOKUP(B10610,总表!A:D,4,0),"露易")=0," ",IFERROR(VLOOKUP(B10610,总表!A:D,4,0),"-"))</f>
        <v> </v>
      </c>
      <c r="I10610" s="6" t="str">
        <f t="shared" si="663"/>
        <v> </v>
      </c>
    </row>
    <row r="10611" spans="1:9">
      <c r="A10611" s="6">
        <v>10610</v>
      </c>
      <c r="B10611" s="47" t="str">
        <f t="shared" si="660"/>
        <v>00002972</v>
      </c>
      <c r="C10611" s="47" t="str">
        <f>IFERROR(VLOOKUP(B10611,总表!A:B,2,0),"-")</f>
        <v>海报类</v>
      </c>
      <c r="D10611" s="6" t="str">
        <f t="shared" si="661"/>
        <v>海报类</v>
      </c>
      <c r="E10611" s="6" t="str">
        <f>IFERROR(VLOOKUP(B10611,总表!A:D,3,0),"-")</f>
        <v>谷丰的海报</v>
      </c>
      <c r="F10611" s="6" t="str">
        <f t="shared" si="662"/>
        <v>谷丰的海报</v>
      </c>
      <c r="H10611" s="6" t="str">
        <f>IF(IFERROR(VLOOKUP(B10611,总表!A:D,4,0),"露易")=0," ",IFERROR(VLOOKUP(B10611,总表!A:D,4,0),"-"))</f>
        <v> </v>
      </c>
      <c r="I10611" s="6" t="str">
        <f t="shared" si="663"/>
        <v> </v>
      </c>
    </row>
    <row r="10612" spans="1:9">
      <c r="A10612" s="6">
        <v>10611</v>
      </c>
      <c r="B10612" s="47" t="str">
        <f t="shared" si="660"/>
        <v>00002973</v>
      </c>
      <c r="C10612" s="47" t="str">
        <f>IFERROR(VLOOKUP(B10612,总表!A:B,2,0),"-")</f>
        <v>海报类</v>
      </c>
      <c r="D10612" s="6" t="str">
        <f t="shared" si="661"/>
        <v>海报类</v>
      </c>
      <c r="E10612" s="6" t="str">
        <f>IFERROR(VLOOKUP(B10612,总表!A:D,3,0),"-")</f>
        <v>吸管的海报</v>
      </c>
      <c r="F10612" s="6" t="str">
        <f t="shared" si="662"/>
        <v>吸管的海报</v>
      </c>
      <c r="H10612" s="6" t="str">
        <f>IF(IFERROR(VLOOKUP(B10612,总表!A:D,4,0),"露易")=0," ",IFERROR(VLOOKUP(B10612,总表!A:D,4,0),"-"))</f>
        <v> </v>
      </c>
      <c r="I10612" s="6" t="str">
        <f t="shared" si="663"/>
        <v> </v>
      </c>
    </row>
    <row r="10613" spans="1:9">
      <c r="A10613" s="6">
        <v>10612</v>
      </c>
      <c r="B10613" s="47" t="str">
        <f t="shared" si="660"/>
        <v>00002974</v>
      </c>
      <c r="C10613" s="47" t="str">
        <f>IFERROR(VLOOKUP(B10613,总表!A:B,2,0),"-")</f>
        <v>海报类</v>
      </c>
      <c r="D10613" s="6" t="str">
        <f t="shared" si="661"/>
        <v>海报类</v>
      </c>
      <c r="E10613" s="6" t="str">
        <f>IFERROR(VLOOKUP(B10613,总表!A:D,3,0),"-")</f>
        <v>孟珮的海报</v>
      </c>
      <c r="F10613" s="6" t="str">
        <f t="shared" si="662"/>
        <v>孟珮的海报</v>
      </c>
      <c r="H10613" s="6" t="str">
        <f>IF(IFERROR(VLOOKUP(B10613,总表!A:D,4,0),"露易")=0," ",IFERROR(VLOOKUP(B10613,总表!A:D,4,0),"-"))</f>
        <v> </v>
      </c>
      <c r="I10613" s="6" t="str">
        <f t="shared" si="663"/>
        <v> </v>
      </c>
    </row>
    <row r="10614" spans="1:9">
      <c r="A10614" s="6">
        <v>10613</v>
      </c>
      <c r="B10614" s="47" t="str">
        <f t="shared" si="660"/>
        <v>00002975</v>
      </c>
      <c r="C10614" s="47" t="str">
        <f>IFERROR(VLOOKUP(B10614,总表!A:B,2,0),"-")</f>
        <v>海报类</v>
      </c>
      <c r="D10614" s="6" t="str">
        <f t="shared" si="661"/>
        <v>海报类</v>
      </c>
      <c r="E10614" s="6" t="str">
        <f>IFERROR(VLOOKUP(B10614,总表!A:D,3,0),"-")</f>
        <v>达利的海报</v>
      </c>
      <c r="F10614" s="6" t="str">
        <f t="shared" si="662"/>
        <v>达利的海报</v>
      </c>
      <c r="H10614" s="6" t="str">
        <f>IF(IFERROR(VLOOKUP(B10614,总表!A:D,4,0),"露易")=0," ",IFERROR(VLOOKUP(B10614,总表!A:D,4,0),"-"))</f>
        <v> </v>
      </c>
      <c r="I10614" s="6" t="str">
        <f t="shared" si="663"/>
        <v> </v>
      </c>
    </row>
    <row r="10615" spans="1:9">
      <c r="A10615" s="6">
        <v>10614</v>
      </c>
      <c r="B10615" s="47" t="str">
        <f t="shared" si="660"/>
        <v>00002976</v>
      </c>
      <c r="C10615" s="47" t="str">
        <f>IFERROR(VLOOKUP(B10615,总表!A:B,2,0),"-")</f>
        <v>海报类</v>
      </c>
      <c r="D10615" s="6" t="str">
        <f t="shared" si="661"/>
        <v>海报类</v>
      </c>
      <c r="E10615" s="6" t="str">
        <f>IFERROR(VLOOKUP(B10615,总表!A:D,3,0),"-")</f>
        <v>竹轮的海报</v>
      </c>
      <c r="F10615" s="6" t="str">
        <f t="shared" si="662"/>
        <v>竹轮的海报</v>
      </c>
      <c r="H10615" s="6" t="str">
        <f>IF(IFERROR(VLOOKUP(B10615,总表!A:D,4,0),"露易")=0," ",IFERROR(VLOOKUP(B10615,总表!A:D,4,0),"-"))</f>
        <v> </v>
      </c>
      <c r="I10615" s="6" t="str">
        <f t="shared" si="663"/>
        <v> </v>
      </c>
    </row>
    <row r="10616" spans="1:9">
      <c r="A10616" s="6">
        <v>10615</v>
      </c>
      <c r="B10616" s="47" t="str">
        <f t="shared" si="660"/>
        <v>00002977</v>
      </c>
      <c r="C10616" s="47" t="str">
        <f>IFERROR(VLOOKUP(B10616,总表!A:B,2,0),"-")</f>
        <v>海报类</v>
      </c>
      <c r="D10616" s="6" t="str">
        <f t="shared" si="661"/>
        <v>海报类</v>
      </c>
      <c r="E10616" s="51" t="str">
        <f>IFERROR(VLOOKUP(B10616,总表!A:D,3,0),"-")</f>
        <v>妈咪的海报</v>
      </c>
      <c r="F10616" s="51" t="str">
        <f t="shared" si="662"/>
        <v>妈咪的海报</v>
      </c>
      <c r="H10616" s="6" t="str">
        <f>IF(IFERROR(VLOOKUP(B10616,总表!A:D,4,0),"露易")=0," ",IFERROR(VLOOKUP(B10616,总表!A:D,4,0),"-"))</f>
        <v> </v>
      </c>
      <c r="I10616" s="6" t="str">
        <f t="shared" si="663"/>
        <v> </v>
      </c>
    </row>
    <row r="10617" spans="1:9">
      <c r="A10617" s="6">
        <v>10616</v>
      </c>
      <c r="B10617" s="47" t="str">
        <f t="shared" si="660"/>
        <v>00002978</v>
      </c>
      <c r="C10617" s="47" t="str">
        <f>IFERROR(VLOOKUP(B10617,总表!A:B,2,0),"-")</f>
        <v>海报类</v>
      </c>
      <c r="D10617" s="6" t="str">
        <f t="shared" si="661"/>
        <v>海报类</v>
      </c>
      <c r="E10617" s="6" t="str">
        <f>IFERROR(VLOOKUP(B10617,总表!A:D,3,0),"-")</f>
        <v>番茄酱的海报</v>
      </c>
      <c r="F10617" s="6" t="str">
        <f t="shared" si="662"/>
        <v>番茄酱的海报</v>
      </c>
      <c r="H10617" s="6" t="str">
        <f>IF(IFERROR(VLOOKUP(B10617,总表!A:D,4,0),"露易")=0," ",IFERROR(VLOOKUP(B10617,总表!A:D,4,0),"-"))</f>
        <v> </v>
      </c>
      <c r="I10617" s="6" t="str">
        <f t="shared" si="663"/>
        <v> </v>
      </c>
    </row>
    <row r="10618" spans="1:9">
      <c r="A10618" s="6">
        <v>10617</v>
      </c>
      <c r="B10618" s="47" t="str">
        <f t="shared" si="660"/>
        <v>00002979</v>
      </c>
      <c r="C10618" s="47" t="str">
        <f>IFERROR(VLOOKUP(B10618,总表!A:B,2,0),"-")</f>
        <v>海报类</v>
      </c>
      <c r="D10618" s="6" t="str">
        <f t="shared" si="661"/>
        <v>海报类</v>
      </c>
      <c r="E10618" s="6" t="str">
        <f>IFERROR(VLOOKUP(B10618,总表!A:D,3,0),"-")</f>
        <v>翡翠的海报</v>
      </c>
      <c r="F10618" s="6" t="str">
        <f t="shared" si="662"/>
        <v>翡翠的海报</v>
      </c>
      <c r="H10618" s="6" t="str">
        <f>IF(IFERROR(VLOOKUP(B10618,总表!A:D,4,0),"露易")=0," ",IFERROR(VLOOKUP(B10618,总表!A:D,4,0),"-"))</f>
        <v> </v>
      </c>
      <c r="I10618" s="6" t="str">
        <f t="shared" si="663"/>
        <v> </v>
      </c>
    </row>
    <row r="10619" spans="1:9">
      <c r="A10619" s="6">
        <v>10618</v>
      </c>
      <c r="B10619" s="47" t="str">
        <f t="shared" si="660"/>
        <v>0000297A</v>
      </c>
      <c r="C10619" s="47" t="str">
        <f>IFERROR(VLOOKUP(B10619,总表!A:B,2,0),"-")</f>
        <v>海报类</v>
      </c>
      <c r="D10619" s="6" t="str">
        <f t="shared" si="661"/>
        <v>海报类</v>
      </c>
      <c r="E10619" s="6" t="str">
        <f>IFERROR(VLOOKUP(B10619,总表!A:D,3,0),"-")</f>
        <v>晴天的海报</v>
      </c>
      <c r="F10619" s="6" t="str">
        <f t="shared" si="662"/>
        <v>晴天的海报</v>
      </c>
      <c r="H10619" s="6" t="str">
        <f>IF(IFERROR(VLOOKUP(B10619,总表!A:D,4,0),"露易")=0," ",IFERROR(VLOOKUP(B10619,总表!A:D,4,0),"-"))</f>
        <v> </v>
      </c>
      <c r="I10619" s="6" t="str">
        <f t="shared" si="663"/>
        <v> </v>
      </c>
    </row>
    <row r="10620" spans="1:9">
      <c r="A10620" s="6">
        <v>10619</v>
      </c>
      <c r="B10620" s="47" t="str">
        <f t="shared" si="660"/>
        <v>0000297B</v>
      </c>
      <c r="C10620" s="47" t="str">
        <f>IFERROR(VLOOKUP(B10620,总表!A:B,2,0),"-")</f>
        <v>海报类</v>
      </c>
      <c r="D10620" s="6" t="str">
        <f t="shared" si="661"/>
        <v>海报类</v>
      </c>
      <c r="E10620" s="6" t="str">
        <f>IFERROR(VLOOKUP(B10620,总表!A:D,3,0),"-")</f>
        <v>麻蓉的海报</v>
      </c>
      <c r="F10620" s="6" t="str">
        <f t="shared" si="662"/>
        <v>麻蓉的海报</v>
      </c>
      <c r="H10620" s="6" t="str">
        <f>IF(IFERROR(VLOOKUP(B10620,总表!A:D,4,0),"露易")=0," ",IFERROR(VLOOKUP(B10620,总表!A:D,4,0),"-"))</f>
        <v> </v>
      </c>
      <c r="I10620" s="6" t="str">
        <f t="shared" si="663"/>
        <v> </v>
      </c>
    </row>
    <row r="10621" spans="1:9">
      <c r="A10621" s="6">
        <v>10620</v>
      </c>
      <c r="B10621" s="47" t="str">
        <f t="shared" si="660"/>
        <v>0000297C</v>
      </c>
      <c r="C10621" s="47" t="str">
        <f>IFERROR(VLOOKUP(B10621,总表!A:B,2,0),"-")</f>
        <v>海报类</v>
      </c>
      <c r="D10621" s="6" t="str">
        <f t="shared" si="661"/>
        <v>海报类</v>
      </c>
      <c r="E10621" s="51" t="str">
        <f>IFERROR(VLOOKUP(B10621,总表!A:D,3,0),"-")</f>
        <v>亚星的海报</v>
      </c>
      <c r="F10621" s="51" t="str">
        <f t="shared" si="662"/>
        <v>亚星的海报</v>
      </c>
      <c r="H10621" s="6" t="str">
        <f>IF(IFERROR(VLOOKUP(B10621,总表!A:D,4,0),"露易")=0," ",IFERROR(VLOOKUP(B10621,总表!A:D,4,0),"-"))</f>
        <v> </v>
      </c>
      <c r="I10621" s="6" t="str">
        <f t="shared" si="663"/>
        <v> </v>
      </c>
    </row>
    <row r="10622" spans="1:9">
      <c r="A10622" s="6">
        <v>10621</v>
      </c>
      <c r="B10622" s="47" t="str">
        <f t="shared" si="660"/>
        <v>0000297D</v>
      </c>
      <c r="C10622" s="47" t="str">
        <f>IFERROR(VLOOKUP(B10622,总表!A:B,2,0),"-")</f>
        <v>海报类</v>
      </c>
      <c r="D10622" s="6" t="str">
        <f t="shared" si="661"/>
        <v>海报类</v>
      </c>
      <c r="E10622" s="6" t="str">
        <f>IFERROR(VLOOKUP(B10622,总表!A:D,3,0),"-")</f>
        <v>空空的海报</v>
      </c>
      <c r="F10622" s="6" t="str">
        <f t="shared" si="662"/>
        <v>空空的海报</v>
      </c>
      <c r="H10622" s="6" t="str">
        <f>IF(IFERROR(VLOOKUP(B10622,总表!A:D,4,0),"露易")=0," ",IFERROR(VLOOKUP(B10622,总表!A:D,4,0),"-"))</f>
        <v> </v>
      </c>
      <c r="I10622" s="6" t="str">
        <f t="shared" si="663"/>
        <v> </v>
      </c>
    </row>
    <row r="10623" spans="1:9">
      <c r="A10623" s="6">
        <v>10622</v>
      </c>
      <c r="B10623" s="47" t="str">
        <f t="shared" si="660"/>
        <v>0000297E</v>
      </c>
      <c r="C10623" s="47" t="str">
        <f>IFERROR(VLOOKUP(B10623,总表!A:B,2,0),"-")</f>
        <v>海报类</v>
      </c>
      <c r="D10623" s="6" t="str">
        <f t="shared" si="661"/>
        <v>海报类</v>
      </c>
      <c r="E10623" s="6" t="str">
        <f>IFERROR(VLOOKUP(B10623,总表!A:D,3,0),"-")</f>
        <v>艾咪的海报</v>
      </c>
      <c r="F10623" s="6" t="str">
        <f t="shared" si="662"/>
        <v>艾咪的海报</v>
      </c>
      <c r="H10623" s="6" t="str">
        <f>IF(IFERROR(VLOOKUP(B10623,总表!A:D,4,0),"露易")=0," ",IFERROR(VLOOKUP(B10623,总表!A:D,4,0),"-"))</f>
        <v> </v>
      </c>
      <c r="I10623" s="6" t="str">
        <f t="shared" si="663"/>
        <v> </v>
      </c>
    </row>
    <row r="10624" spans="1:9">
      <c r="A10624" s="6">
        <v>10623</v>
      </c>
      <c r="B10624" s="47" t="str">
        <f t="shared" si="660"/>
        <v>0000297F</v>
      </c>
      <c r="C10624" s="47" t="str">
        <f>IFERROR(VLOOKUP(B10624,总表!A:B,2,0),"-")</f>
        <v>海报类</v>
      </c>
      <c r="D10624" s="6" t="str">
        <f t="shared" si="661"/>
        <v>海报类</v>
      </c>
      <c r="E10624" s="51" t="str">
        <f>IFERROR(VLOOKUP(B10624,总表!A:D,3,0),"-")</f>
        <v>玛格的海报</v>
      </c>
      <c r="F10624" s="51" t="str">
        <f t="shared" si="662"/>
        <v>玛格的海报</v>
      </c>
      <c r="H10624" s="6" t="str">
        <f>IF(IFERROR(VLOOKUP(B10624,总表!A:D,4,0),"露易")=0," ",IFERROR(VLOOKUP(B10624,总表!A:D,4,0),"-"))</f>
        <v> </v>
      </c>
      <c r="I10624" s="6" t="str">
        <f t="shared" si="663"/>
        <v> </v>
      </c>
    </row>
    <row r="10625" spans="1:9">
      <c r="A10625" s="6">
        <v>10624</v>
      </c>
      <c r="B10625" s="47" t="str">
        <f t="shared" si="660"/>
        <v>00002980</v>
      </c>
      <c r="C10625" s="47" t="str">
        <f>IFERROR(VLOOKUP(B10625,总表!A:B,2,0),"-")</f>
        <v>海报类</v>
      </c>
      <c r="D10625" s="6" t="str">
        <f t="shared" si="661"/>
        <v>海报类</v>
      </c>
      <c r="E10625" s="51" t="str">
        <f>IFERROR(VLOOKUP(B10625,总表!A:D,3,0),"-")</f>
        <v>宪雄的海报</v>
      </c>
      <c r="F10625" s="51" t="str">
        <f t="shared" si="662"/>
        <v>宪雄的海报</v>
      </c>
      <c r="H10625" s="6" t="str">
        <f>IF(IFERROR(VLOOKUP(B10625,总表!A:D,4,0),"露易")=0," ",IFERROR(VLOOKUP(B10625,总表!A:D,4,0),"-"))</f>
        <v> </v>
      </c>
      <c r="I10625" s="6" t="str">
        <f t="shared" si="663"/>
        <v> </v>
      </c>
    </row>
    <row r="10626" spans="1:9">
      <c r="A10626" s="6">
        <v>10625</v>
      </c>
      <c r="B10626" s="47" t="str">
        <f t="shared" ref="B10626:B10689" si="664">DEC2HEX(ROW(A10625),8)</f>
        <v>00002981</v>
      </c>
      <c r="C10626" s="47" t="str">
        <f>IFERROR(VLOOKUP(B10626,总表!A:B,2,0),"-")</f>
        <v>海报类</v>
      </c>
      <c r="D10626" s="6" t="str">
        <f t="shared" ref="D10626:D10689" si="665">C10626</f>
        <v>海报类</v>
      </c>
      <c r="E10626" s="6" t="str">
        <f>IFERROR(VLOOKUP(B10626,总表!A:D,3,0),"-")</f>
        <v>古烈的海报</v>
      </c>
      <c r="F10626" s="6" t="str">
        <f t="shared" ref="F10626:F10689" si="666">E10626</f>
        <v>古烈的海报</v>
      </c>
      <c r="H10626" s="6" t="str">
        <f>IF(IFERROR(VLOOKUP(B10626,总表!A:D,4,0),"露易")=0," ",IFERROR(VLOOKUP(B10626,总表!A:D,4,0),"-"))</f>
        <v> </v>
      </c>
      <c r="I10626" s="6" t="str">
        <f t="shared" ref="I10626:I10689" si="667">H10626</f>
        <v> </v>
      </c>
    </row>
    <row r="10627" spans="1:9">
      <c r="A10627" s="6">
        <v>10626</v>
      </c>
      <c r="B10627" s="47" t="str">
        <f t="shared" si="664"/>
        <v>00002982</v>
      </c>
      <c r="C10627" s="47" t="str">
        <f>IFERROR(VLOOKUP(B10627,总表!A:B,2,0),"-")</f>
        <v>海报类</v>
      </c>
      <c r="D10627" s="6" t="str">
        <f t="shared" si="665"/>
        <v>海报类</v>
      </c>
      <c r="E10627" s="6" t="str">
        <f>IFERROR(VLOOKUP(B10627,总表!A:D,3,0),"-")</f>
        <v>帕塔雅的海报</v>
      </c>
      <c r="F10627" s="6" t="str">
        <f t="shared" si="666"/>
        <v>帕塔雅的海报</v>
      </c>
      <c r="H10627" s="6" t="str">
        <f>IF(IFERROR(VLOOKUP(B10627,总表!A:D,4,0),"露易")=0," ",IFERROR(VLOOKUP(B10627,总表!A:D,4,0),"-"))</f>
        <v> </v>
      </c>
      <c r="I10627" s="6" t="str">
        <f t="shared" si="667"/>
        <v> </v>
      </c>
    </row>
    <row r="10628" spans="1:9">
      <c r="A10628" s="6">
        <v>10627</v>
      </c>
      <c r="B10628" s="47" t="str">
        <f t="shared" si="664"/>
        <v>00002983</v>
      </c>
      <c r="C10628" s="47" t="str">
        <f>IFERROR(VLOOKUP(B10628,总表!A:B,2,0),"-")</f>
        <v>海报类</v>
      </c>
      <c r="D10628" s="6" t="str">
        <f t="shared" si="665"/>
        <v>海报类</v>
      </c>
      <c r="E10628" s="6" t="str">
        <f>IFERROR(VLOOKUP(B10628,总表!A:D,3,0),"-")</f>
        <v>小岚的海报</v>
      </c>
      <c r="F10628" s="6" t="str">
        <f t="shared" si="666"/>
        <v>小岚的海报</v>
      </c>
      <c r="H10628" s="6" t="str">
        <f>IF(IFERROR(VLOOKUP(B10628,总表!A:D,4,0),"露易")=0," ",IFERROR(VLOOKUP(B10628,总表!A:D,4,0),"-"))</f>
        <v> </v>
      </c>
      <c r="I10628" s="6" t="str">
        <f t="shared" si="667"/>
        <v> </v>
      </c>
    </row>
    <row r="10629" spans="1:9">
      <c r="A10629" s="6">
        <v>10628</v>
      </c>
      <c r="B10629" s="47" t="str">
        <f t="shared" si="664"/>
        <v>00002984</v>
      </c>
      <c r="C10629" s="47" t="str">
        <f>IFERROR(VLOOKUP(B10629,总表!A:B,2,0),"-")</f>
        <v>海报类</v>
      </c>
      <c r="D10629" s="6" t="str">
        <f t="shared" si="665"/>
        <v>海报类</v>
      </c>
      <c r="E10629" s="6" t="str">
        <f>IFERROR(VLOOKUP(B10629,总表!A:D,3,0),"-")</f>
        <v>阿醋的海报</v>
      </c>
      <c r="F10629" s="6" t="str">
        <f t="shared" si="666"/>
        <v>阿醋的海报</v>
      </c>
      <c r="H10629" s="6" t="str">
        <f>IF(IFERROR(VLOOKUP(B10629,总表!A:D,4,0),"露易")=0," ",IFERROR(VLOOKUP(B10629,总表!A:D,4,0),"-"))</f>
        <v> </v>
      </c>
      <c r="I10629" s="6" t="str">
        <f t="shared" si="667"/>
        <v> </v>
      </c>
    </row>
    <row r="10630" spans="1:9">
      <c r="A10630" s="6">
        <v>10629</v>
      </c>
      <c r="B10630" s="47" t="str">
        <f t="shared" si="664"/>
        <v>00002985</v>
      </c>
      <c r="C10630" s="47" t="str">
        <f>IFERROR(VLOOKUP(B10630,总表!A:B,2,0),"-")</f>
        <v>海报类</v>
      </c>
      <c r="D10630" s="6" t="str">
        <f t="shared" si="665"/>
        <v>海报类</v>
      </c>
      <c r="E10630" s="6" t="str">
        <f>IFERROR(VLOOKUP(B10630,总表!A:D,3,0),"-")</f>
        <v>嘉俊的海报</v>
      </c>
      <c r="F10630" s="6" t="str">
        <f t="shared" si="666"/>
        <v>嘉俊的海报</v>
      </c>
      <c r="H10630" s="6" t="str">
        <f>IF(IFERROR(VLOOKUP(B10630,总表!A:D,4,0),"露易")=0," ",IFERROR(VLOOKUP(B10630,总表!A:D,4,0),"-"))</f>
        <v> </v>
      </c>
      <c r="I10630" s="6" t="str">
        <f t="shared" si="667"/>
        <v> </v>
      </c>
    </row>
    <row r="10631" spans="1:9">
      <c r="A10631" s="6">
        <v>10630</v>
      </c>
      <c r="B10631" s="47" t="str">
        <f t="shared" si="664"/>
        <v>00002986</v>
      </c>
      <c r="C10631" s="47" t="str">
        <f>IFERROR(VLOOKUP(B10631,总表!A:B,2,0),"-")</f>
        <v>海报类</v>
      </c>
      <c r="D10631" s="6" t="str">
        <f t="shared" si="665"/>
        <v>海报类</v>
      </c>
      <c r="E10631" s="6" t="str">
        <f>IFERROR(VLOOKUP(B10631,总表!A:D,3,0),"-")</f>
        <v>朱莉亚的海报</v>
      </c>
      <c r="F10631" s="6" t="str">
        <f t="shared" si="666"/>
        <v>朱莉亚的海报</v>
      </c>
      <c r="H10631" s="6" t="str">
        <f>IF(IFERROR(VLOOKUP(B10631,总表!A:D,4,0),"露易")=0," ",IFERROR(VLOOKUP(B10631,总表!A:D,4,0),"-"))</f>
        <v> </v>
      </c>
      <c r="I10631" s="6" t="str">
        <f t="shared" si="667"/>
        <v> </v>
      </c>
    </row>
    <row r="10632" spans="1:9">
      <c r="A10632" s="6">
        <v>10631</v>
      </c>
      <c r="B10632" s="47" t="str">
        <f t="shared" si="664"/>
        <v>00002987</v>
      </c>
      <c r="C10632" s="47" t="str">
        <f>IFERROR(VLOOKUP(B10632,总表!A:B,2,0),"-")</f>
        <v>海报类</v>
      </c>
      <c r="D10632" s="6" t="str">
        <f t="shared" si="665"/>
        <v>海报类</v>
      </c>
      <c r="E10632" s="6" t="str">
        <f>IFERROR(VLOOKUP(B10632,总表!A:D,3,0),"-")</f>
        <v>壮壮的海报</v>
      </c>
      <c r="F10632" s="6" t="str">
        <f t="shared" si="666"/>
        <v>壮壮的海报</v>
      </c>
      <c r="H10632" s="6" t="str">
        <f>IF(IFERROR(VLOOKUP(B10632,总表!A:D,4,0),"露易")=0," ",IFERROR(VLOOKUP(B10632,总表!A:D,4,0),"-"))</f>
        <v> </v>
      </c>
      <c r="I10632" s="6" t="str">
        <f t="shared" si="667"/>
        <v> </v>
      </c>
    </row>
    <row r="10633" spans="1:9">
      <c r="A10633" s="6">
        <v>10632</v>
      </c>
      <c r="B10633" s="47" t="str">
        <f t="shared" si="664"/>
        <v>00002988</v>
      </c>
      <c r="C10633" s="47" t="str">
        <f>IFERROR(VLOOKUP(B10633,总表!A:B,2,0),"-")</f>
        <v>海报类</v>
      </c>
      <c r="D10633" s="6" t="str">
        <f t="shared" si="665"/>
        <v>海报类</v>
      </c>
      <c r="E10633" s="51" t="str">
        <f>IFERROR(VLOOKUP(B10633,总表!A:D,3,0),"-")</f>
        <v>贝果的海报</v>
      </c>
      <c r="F10633" s="51" t="str">
        <f t="shared" si="666"/>
        <v>贝果的海报</v>
      </c>
      <c r="H10633" s="6" t="str">
        <f>IF(IFERROR(VLOOKUP(B10633,总表!A:D,4,0),"露易")=0," ",IFERROR(VLOOKUP(B10633,总表!A:D,4,0),"-"))</f>
        <v> </v>
      </c>
      <c r="I10633" s="6" t="str">
        <f t="shared" si="667"/>
        <v> </v>
      </c>
    </row>
    <row r="10634" spans="1:9">
      <c r="A10634" s="6">
        <v>10633</v>
      </c>
      <c r="B10634" s="47" t="str">
        <f t="shared" si="664"/>
        <v>00002989</v>
      </c>
      <c r="C10634" s="47" t="str">
        <f>IFERROR(VLOOKUP(B10634,总表!A:B,2,0),"-")</f>
        <v>海报类</v>
      </c>
      <c r="D10634" s="6" t="str">
        <f t="shared" si="665"/>
        <v>海报类</v>
      </c>
      <c r="E10634" s="6" t="str">
        <f>IFERROR(VLOOKUP(B10634,总表!A:D,3,0),"-")</f>
        <v>泡芙的海报</v>
      </c>
      <c r="F10634" s="6" t="str">
        <f t="shared" si="666"/>
        <v>泡芙的海报</v>
      </c>
      <c r="H10634" s="6" t="str">
        <f>IF(IFERROR(VLOOKUP(B10634,总表!A:D,4,0),"露易")=0," ",IFERROR(VLOOKUP(B10634,总表!A:D,4,0),"-"))</f>
        <v> </v>
      </c>
      <c r="I10634" s="6" t="str">
        <f t="shared" si="667"/>
        <v> </v>
      </c>
    </row>
    <row r="10635" spans="1:9">
      <c r="A10635" s="6">
        <v>10634</v>
      </c>
      <c r="B10635" s="47" t="str">
        <f t="shared" si="664"/>
        <v>0000298A</v>
      </c>
      <c r="C10635" s="47" t="str">
        <f>IFERROR(VLOOKUP(B10635,总表!A:B,2,0),"-")</f>
        <v>海报类</v>
      </c>
      <c r="D10635" s="6" t="str">
        <f t="shared" si="665"/>
        <v>海报类</v>
      </c>
      <c r="E10635" s="6" t="str">
        <f>IFERROR(VLOOKUP(B10635,总表!A:D,3,0),"-")</f>
        <v>丰年的海报</v>
      </c>
      <c r="F10635" s="6" t="str">
        <f t="shared" si="666"/>
        <v>丰年的海报</v>
      </c>
      <c r="H10635" s="6" t="str">
        <f>IF(IFERROR(VLOOKUP(B10635,总表!A:D,4,0),"露易")=0," ",IFERROR(VLOOKUP(B10635,总表!A:D,4,0),"-"))</f>
        <v> </v>
      </c>
      <c r="I10635" s="6" t="str">
        <f t="shared" si="667"/>
        <v> </v>
      </c>
    </row>
    <row r="10636" spans="1:9">
      <c r="A10636" s="6">
        <v>10635</v>
      </c>
      <c r="B10636" s="47" t="str">
        <f t="shared" si="664"/>
        <v>0000298B</v>
      </c>
      <c r="C10636" s="47" t="str">
        <f>IFERROR(VLOOKUP(B10636,总表!A:B,2,0),"-")</f>
        <v>海报类</v>
      </c>
      <c r="D10636" s="6" t="str">
        <f t="shared" si="665"/>
        <v>海报类</v>
      </c>
      <c r="E10636" s="6" t="str">
        <f>IFERROR(VLOOKUP(B10636,总表!A:D,3,0),"-")</f>
        <v>大姐头的海报</v>
      </c>
      <c r="F10636" s="6" t="str">
        <f t="shared" si="666"/>
        <v>大姐头的海报</v>
      </c>
      <c r="H10636" s="6" t="str">
        <f>IF(IFERROR(VLOOKUP(B10636,总表!A:D,4,0),"露易")=0," ",IFERROR(VLOOKUP(B10636,总表!A:D,4,0),"-"))</f>
        <v> </v>
      </c>
      <c r="I10636" s="6" t="str">
        <f t="shared" si="667"/>
        <v> </v>
      </c>
    </row>
    <row r="10637" spans="1:9">
      <c r="A10637" s="6">
        <v>10636</v>
      </c>
      <c r="B10637" s="47" t="str">
        <f t="shared" si="664"/>
        <v>0000298C</v>
      </c>
      <c r="C10637" s="47" t="str">
        <f>IFERROR(VLOOKUP(B10637,总表!A:B,2,0),"-")</f>
        <v>海报类</v>
      </c>
      <c r="D10637" s="6" t="str">
        <f t="shared" si="665"/>
        <v>海报类</v>
      </c>
      <c r="E10637" s="6" t="str">
        <f>IFERROR(VLOOKUP(B10637,总表!A:D,3,0),"-")</f>
        <v>卿德的海报</v>
      </c>
      <c r="F10637" s="6" t="str">
        <f t="shared" si="666"/>
        <v>卿德的海报</v>
      </c>
      <c r="H10637" s="6" t="str">
        <f>IF(IFERROR(VLOOKUP(B10637,总表!A:D,4,0),"露易")=0," ",IFERROR(VLOOKUP(B10637,总表!A:D,4,0),"-"))</f>
        <v> </v>
      </c>
      <c r="I10637" s="6" t="str">
        <f t="shared" si="667"/>
        <v> </v>
      </c>
    </row>
    <row r="10638" spans="1:9">
      <c r="A10638" s="6">
        <v>10637</v>
      </c>
      <c r="B10638" s="47" t="str">
        <f t="shared" si="664"/>
        <v>0000298D</v>
      </c>
      <c r="C10638" s="47" t="str">
        <f>IFERROR(VLOOKUP(B10638,总表!A:B,2,0),"-")</f>
        <v>海报类</v>
      </c>
      <c r="D10638" s="6" t="str">
        <f t="shared" si="665"/>
        <v>海报类</v>
      </c>
      <c r="E10638" s="6" t="str">
        <f>IFERROR(VLOOKUP(B10638,总表!A:D,3,0),"-")</f>
        <v>甘油的海报</v>
      </c>
      <c r="F10638" s="6" t="str">
        <f t="shared" si="666"/>
        <v>甘油的海报</v>
      </c>
      <c r="H10638" s="6" t="str">
        <f>IF(IFERROR(VLOOKUP(B10638,总表!A:D,4,0),"露易")=0," ",IFERROR(VLOOKUP(B10638,总表!A:D,4,0),"-"))</f>
        <v> </v>
      </c>
      <c r="I10638" s="6" t="str">
        <f t="shared" si="667"/>
        <v> </v>
      </c>
    </row>
    <row r="10639" spans="1:9">
      <c r="A10639" s="6">
        <v>10638</v>
      </c>
      <c r="B10639" s="47" t="str">
        <f t="shared" si="664"/>
        <v>0000298E</v>
      </c>
      <c r="C10639" s="47" t="str">
        <f>IFERROR(VLOOKUP(B10639,总表!A:B,2,0),"-")</f>
        <v>海报类</v>
      </c>
      <c r="D10639" s="6" t="str">
        <f t="shared" si="665"/>
        <v>海报类</v>
      </c>
      <c r="E10639" s="6" t="str">
        <f>IFERROR(VLOOKUP(B10639,总表!A:D,3,0),"-")</f>
        <v>老狮的海报</v>
      </c>
      <c r="F10639" s="6" t="str">
        <f t="shared" si="666"/>
        <v>老狮的海报</v>
      </c>
      <c r="H10639" s="6" t="str">
        <f>IF(IFERROR(VLOOKUP(B10639,总表!A:D,4,0),"露易")=0," ",IFERROR(VLOOKUP(B10639,总表!A:D,4,0),"-"))</f>
        <v> </v>
      </c>
      <c r="I10639" s="6" t="str">
        <f t="shared" si="667"/>
        <v> </v>
      </c>
    </row>
    <row r="10640" spans="1:9">
      <c r="A10640" s="6">
        <v>10639</v>
      </c>
      <c r="B10640" s="47" t="str">
        <f t="shared" si="664"/>
        <v>0000298F</v>
      </c>
      <c r="C10640" s="47" t="str">
        <f>IFERROR(VLOOKUP(B10640,总表!A:B,2,0),"-")</f>
        <v>海报类</v>
      </c>
      <c r="D10640" s="6" t="str">
        <f t="shared" si="665"/>
        <v>海报类</v>
      </c>
      <c r="E10640" s="6" t="str">
        <f>IFERROR(VLOOKUP(B10640,总表!A:D,3,0),"-")</f>
        <v>阿蹲的海报</v>
      </c>
      <c r="F10640" s="6" t="str">
        <f t="shared" si="666"/>
        <v>阿蹲的海报</v>
      </c>
      <c r="H10640" s="6" t="str">
        <f>IF(IFERROR(VLOOKUP(B10640,总表!A:D,4,0),"露易")=0," ",IFERROR(VLOOKUP(B10640,总表!A:D,4,0),"-"))</f>
        <v> </v>
      </c>
      <c r="I10640" s="6" t="str">
        <f t="shared" si="667"/>
        <v> </v>
      </c>
    </row>
    <row r="10641" spans="1:9">
      <c r="A10641" s="6">
        <v>10640</v>
      </c>
      <c r="B10641" s="47" t="str">
        <f t="shared" si="664"/>
        <v>00002990</v>
      </c>
      <c r="C10641" s="47" t="str">
        <f>IFERROR(VLOOKUP(B10641,总表!A:B,2,0),"-")</f>
        <v>海报类</v>
      </c>
      <c r="D10641" s="6" t="str">
        <f t="shared" si="665"/>
        <v>海报类</v>
      </c>
      <c r="E10641" s="51" t="str">
        <f>IFERROR(VLOOKUP(B10641,总表!A:D,3,0),"-")</f>
        <v>爱睦的海报</v>
      </c>
      <c r="F10641" s="51" t="str">
        <f t="shared" si="666"/>
        <v>爱睦的海报</v>
      </c>
      <c r="H10641" s="6" t="str">
        <f>IF(IFERROR(VLOOKUP(B10641,总表!A:D,4,0),"露易")=0," ",IFERROR(VLOOKUP(B10641,总表!A:D,4,0),"-"))</f>
        <v> </v>
      </c>
      <c r="I10641" s="6" t="str">
        <f t="shared" si="667"/>
        <v> </v>
      </c>
    </row>
    <row r="10642" spans="1:9">
      <c r="A10642" s="6">
        <v>10641</v>
      </c>
      <c r="B10642" s="47" t="str">
        <f t="shared" si="664"/>
        <v>00002991</v>
      </c>
      <c r="C10642" s="47" t="str">
        <f>IFERROR(VLOOKUP(B10642,总表!A:B,2,0),"-")</f>
        <v>海报类</v>
      </c>
      <c r="D10642" s="6" t="str">
        <f t="shared" si="665"/>
        <v>海报类</v>
      </c>
      <c r="E10642" s="6" t="str">
        <f>IFERROR(VLOOKUP(B10642,总表!A:D,3,0),"-")</f>
        <v>阿田的海报</v>
      </c>
      <c r="F10642" s="6" t="str">
        <f t="shared" si="666"/>
        <v>阿田的海报</v>
      </c>
      <c r="H10642" s="6" t="str">
        <f>IF(IFERROR(VLOOKUP(B10642,总表!A:D,4,0),"露易")=0," ",IFERROR(VLOOKUP(B10642,总表!A:D,4,0),"-"))</f>
        <v> </v>
      </c>
      <c r="I10642" s="6" t="str">
        <f t="shared" si="667"/>
        <v> </v>
      </c>
    </row>
    <row r="10643" spans="1:9">
      <c r="A10643" s="6">
        <v>10642</v>
      </c>
      <c r="B10643" s="47" t="str">
        <f t="shared" si="664"/>
        <v>00002992</v>
      </c>
      <c r="C10643" s="47" t="str">
        <f>IFERROR(VLOOKUP(B10643,总表!A:B,2,0),"-")</f>
        <v>海报类</v>
      </c>
      <c r="D10643" s="6" t="str">
        <f t="shared" si="665"/>
        <v>海报类</v>
      </c>
      <c r="E10643" s="6" t="str">
        <f>IFERROR(VLOOKUP(B10643,总表!A:D,3,0),"-")</f>
        <v>晨曦的海报</v>
      </c>
      <c r="F10643" s="6" t="str">
        <f t="shared" si="666"/>
        <v>晨曦的海报</v>
      </c>
      <c r="H10643" s="6" t="str">
        <f>IF(IFERROR(VLOOKUP(B10643,总表!A:D,4,0),"露易")=0," ",IFERROR(VLOOKUP(B10643,总表!A:D,4,0),"-"))</f>
        <v> </v>
      </c>
      <c r="I10643" s="6" t="str">
        <f t="shared" si="667"/>
        <v> </v>
      </c>
    </row>
    <row r="10644" spans="1:9">
      <c r="A10644" s="6">
        <v>10643</v>
      </c>
      <c r="B10644" s="47" t="str">
        <f t="shared" si="664"/>
        <v>00002993</v>
      </c>
      <c r="C10644" s="47" t="str">
        <f>IFERROR(VLOOKUP(B10644,总表!A:B,2,0),"-")</f>
        <v>海报类</v>
      </c>
      <c r="D10644" s="6" t="str">
        <f t="shared" si="665"/>
        <v>海报类</v>
      </c>
      <c r="E10644" s="51" t="str">
        <f>IFERROR(VLOOKUP(B10644,总表!A:D,3,0),"-")</f>
        <v>钢锁的海报</v>
      </c>
      <c r="F10644" s="51" t="str">
        <f t="shared" si="666"/>
        <v>钢锁的海报</v>
      </c>
      <c r="H10644" s="6" t="str">
        <f>IF(IFERROR(VLOOKUP(B10644,总表!A:D,4,0),"露易")=0," ",IFERROR(VLOOKUP(B10644,总表!A:D,4,0),"-"))</f>
        <v> </v>
      </c>
      <c r="I10644" s="6" t="str">
        <f t="shared" si="667"/>
        <v> </v>
      </c>
    </row>
    <row r="10645" spans="1:9">
      <c r="A10645" s="6">
        <v>10644</v>
      </c>
      <c r="B10645" s="47" t="str">
        <f t="shared" si="664"/>
        <v>00002994</v>
      </c>
      <c r="C10645" s="47" t="str">
        <f>IFERROR(VLOOKUP(B10645,总表!A:B,2,0),"-")</f>
        <v>海报类</v>
      </c>
      <c r="D10645" s="6" t="str">
        <f t="shared" si="665"/>
        <v>海报类</v>
      </c>
      <c r="E10645" s="51" t="str">
        <f>IFERROR(VLOOKUP(B10645,总表!A:D,3,0),"-")</f>
        <v>鹤兹的海报</v>
      </c>
      <c r="F10645" s="51" t="str">
        <f t="shared" si="666"/>
        <v>鹤兹的海报</v>
      </c>
      <c r="H10645" s="6" t="str">
        <f>IF(IFERROR(VLOOKUP(B10645,总表!A:D,4,0),"露易")=0," ",IFERROR(VLOOKUP(B10645,总表!A:D,4,0),"-"))</f>
        <v> </v>
      </c>
      <c r="I10645" s="6" t="str">
        <f t="shared" si="667"/>
        <v> </v>
      </c>
    </row>
    <row r="10646" spans="1:9">
      <c r="A10646" s="6">
        <v>10645</v>
      </c>
      <c r="B10646" s="47" t="str">
        <f t="shared" si="664"/>
        <v>00002995</v>
      </c>
      <c r="C10646" s="47" t="str">
        <f>IFERROR(VLOOKUP(B10646,总表!A:B,2,0),"-")</f>
        <v>海报类</v>
      </c>
      <c r="D10646" s="6" t="str">
        <f t="shared" si="665"/>
        <v>海报类</v>
      </c>
      <c r="E10646" s="6" t="str">
        <f>IFERROR(VLOOKUP(B10646,总表!A:D,3,0),"-")</f>
        <v>克栗斯的海报</v>
      </c>
      <c r="F10646" s="6" t="str">
        <f t="shared" si="666"/>
        <v>克栗斯的海报</v>
      </c>
      <c r="H10646" s="6" t="str">
        <f>IF(IFERROR(VLOOKUP(B10646,总表!A:D,4,0),"露易")=0," ",IFERROR(VLOOKUP(B10646,总表!A:D,4,0),"-"))</f>
        <v> </v>
      </c>
      <c r="I10646" s="6" t="str">
        <f t="shared" si="667"/>
        <v> </v>
      </c>
    </row>
    <row r="10647" spans="1:9">
      <c r="A10647" s="6">
        <v>10646</v>
      </c>
      <c r="B10647" s="47" t="str">
        <f t="shared" si="664"/>
        <v>00002996</v>
      </c>
      <c r="C10647" s="47" t="str">
        <f>IFERROR(VLOOKUP(B10647,总表!A:B,2,0),"-")</f>
        <v>海报类</v>
      </c>
      <c r="D10647" s="6" t="str">
        <f t="shared" si="665"/>
        <v>海报类</v>
      </c>
      <c r="E10647" s="51" t="str">
        <f>IFERROR(VLOOKUP(B10647,总表!A:D,3,0),"-")</f>
        <v>毕克萝的海报</v>
      </c>
      <c r="F10647" s="51" t="str">
        <f t="shared" si="666"/>
        <v>毕克萝的海报</v>
      </c>
      <c r="H10647" s="6" t="str">
        <f>IF(IFERROR(VLOOKUP(B10647,总表!A:D,4,0),"露易")=0," ",IFERROR(VLOOKUP(B10647,总表!A:D,4,0),"-"))</f>
        <v> </v>
      </c>
      <c r="I10647" s="6" t="str">
        <f t="shared" si="667"/>
        <v> </v>
      </c>
    </row>
    <row r="10648" spans="1:9">
      <c r="A10648" s="6">
        <v>10647</v>
      </c>
      <c r="B10648" s="47" t="str">
        <f t="shared" si="664"/>
        <v>00002997</v>
      </c>
      <c r="C10648" s="47" t="str">
        <f>IFERROR(VLOOKUP(B10648,总表!A:B,2,0),"-")</f>
        <v>海报类</v>
      </c>
      <c r="D10648" s="6" t="str">
        <f t="shared" si="665"/>
        <v>海报类</v>
      </c>
      <c r="E10648" s="6" t="str">
        <f>IFERROR(VLOOKUP(B10648,总表!A:D,3,0),"-")</f>
        <v>阿研的海报</v>
      </c>
      <c r="F10648" s="6" t="str">
        <f t="shared" si="666"/>
        <v>阿研的海报</v>
      </c>
      <c r="H10648" s="6" t="str">
        <f>IF(IFERROR(VLOOKUP(B10648,总表!A:D,4,0),"露易")=0," ",IFERROR(VLOOKUP(B10648,总表!A:D,4,0),"-"))</f>
        <v> </v>
      </c>
      <c r="I10648" s="6" t="str">
        <f t="shared" si="667"/>
        <v> </v>
      </c>
    </row>
    <row r="10649" spans="1:9">
      <c r="A10649" s="6">
        <v>10648</v>
      </c>
      <c r="B10649" s="47" t="str">
        <f t="shared" si="664"/>
        <v>00002998</v>
      </c>
      <c r="C10649" s="47" t="str">
        <f>IFERROR(VLOOKUP(B10649,总表!A:B,2,0),"-")</f>
        <v>海报类</v>
      </c>
      <c r="D10649" s="6" t="str">
        <f t="shared" si="665"/>
        <v>海报类</v>
      </c>
      <c r="E10649" s="51" t="str">
        <f>IFERROR(VLOOKUP(B10649,总表!A:D,3,0),"-")</f>
        <v>继光的海报</v>
      </c>
      <c r="F10649" s="51" t="str">
        <f t="shared" si="666"/>
        <v>继光的海报</v>
      </c>
      <c r="H10649" s="6" t="str">
        <f>IF(IFERROR(VLOOKUP(B10649,总表!A:D,4,0),"露易")=0," ",IFERROR(VLOOKUP(B10649,总表!A:D,4,0),"-"))</f>
        <v> </v>
      </c>
      <c r="I10649" s="6" t="str">
        <f t="shared" si="667"/>
        <v> </v>
      </c>
    </row>
    <row r="10650" spans="1:9">
      <c r="A10650" s="6">
        <v>10649</v>
      </c>
      <c r="B10650" s="47" t="str">
        <f t="shared" si="664"/>
        <v>00002999</v>
      </c>
      <c r="C10650" s="47" t="str">
        <f>IFERROR(VLOOKUP(B10650,总表!A:B,2,0),"-")</f>
        <v>海报类</v>
      </c>
      <c r="D10650" s="6" t="str">
        <f t="shared" si="665"/>
        <v>海报类</v>
      </c>
      <c r="E10650" s="6" t="str">
        <f>IFERROR(VLOOKUP(B10650,总表!A:D,3,0),"-")</f>
        <v>小铀的海报</v>
      </c>
      <c r="F10650" s="6" t="str">
        <f t="shared" si="666"/>
        <v>小铀的海报</v>
      </c>
      <c r="H10650" s="6" t="str">
        <f>IF(IFERROR(VLOOKUP(B10650,总表!A:D,4,0),"露易")=0," ",IFERROR(VLOOKUP(B10650,总表!A:D,4,0),"-"))</f>
        <v> </v>
      </c>
      <c r="I10650" s="6" t="str">
        <f t="shared" si="667"/>
        <v> </v>
      </c>
    </row>
    <row r="10651" spans="1:9">
      <c r="A10651" s="6">
        <v>10650</v>
      </c>
      <c r="B10651" s="47" t="str">
        <f t="shared" si="664"/>
        <v>0000299A</v>
      </c>
      <c r="C10651" s="47" t="str">
        <f>IFERROR(VLOOKUP(B10651,总表!A:B,2,0),"-")</f>
        <v>海报类</v>
      </c>
      <c r="D10651" s="6" t="str">
        <f t="shared" si="665"/>
        <v>海报类</v>
      </c>
      <c r="E10651" s="6" t="str">
        <f>IFERROR(VLOOKUP(B10651,总表!A:D,3,0),"-")</f>
        <v>大功的海报</v>
      </c>
      <c r="F10651" s="6" t="str">
        <f t="shared" si="666"/>
        <v>大功的海报</v>
      </c>
      <c r="H10651" s="6" t="str">
        <f>IF(IFERROR(VLOOKUP(B10651,总表!A:D,4,0),"露易")=0," ",IFERROR(VLOOKUP(B10651,总表!A:D,4,0),"-"))</f>
        <v> </v>
      </c>
      <c r="I10651" s="6" t="str">
        <f t="shared" si="667"/>
        <v> </v>
      </c>
    </row>
    <row r="10652" spans="1:9">
      <c r="A10652" s="6">
        <v>10651</v>
      </c>
      <c r="B10652" s="47" t="str">
        <f t="shared" si="664"/>
        <v>0000299B</v>
      </c>
      <c r="C10652" s="47" t="str">
        <f>IFERROR(VLOOKUP(B10652,总表!A:B,2,0),"-")</f>
        <v>海报类</v>
      </c>
      <c r="D10652" s="6" t="str">
        <f t="shared" si="665"/>
        <v>海报类</v>
      </c>
      <c r="E10652" s="6" t="str">
        <f>IFERROR(VLOOKUP(B10652,总表!A:D,3,0),"-")</f>
        <v>娜塔丽的海报</v>
      </c>
      <c r="F10652" s="6" t="str">
        <f t="shared" si="666"/>
        <v>娜塔丽的海报</v>
      </c>
      <c r="H10652" s="6" t="str">
        <f>IF(IFERROR(VLOOKUP(B10652,总表!A:D,4,0),"露易")=0," ",IFERROR(VLOOKUP(B10652,总表!A:D,4,0),"-"))</f>
        <v> </v>
      </c>
      <c r="I10652" s="6" t="str">
        <f t="shared" si="667"/>
        <v> </v>
      </c>
    </row>
    <row r="10653" spans="1:9">
      <c r="A10653" s="6">
        <v>10652</v>
      </c>
      <c r="B10653" s="47" t="str">
        <f t="shared" si="664"/>
        <v>0000299C</v>
      </c>
      <c r="C10653" s="47" t="str">
        <f>IFERROR(VLOOKUP(B10653,总表!A:B,2,0),"-")</f>
        <v>海报类</v>
      </c>
      <c r="D10653" s="6" t="str">
        <f t="shared" si="665"/>
        <v>海报类</v>
      </c>
      <c r="E10653" s="6" t="str">
        <f>IFERROR(VLOOKUP(B10653,总表!A:D,3,0),"-")</f>
        <v>娃娃的海报</v>
      </c>
      <c r="F10653" s="6" t="str">
        <f t="shared" si="666"/>
        <v>娃娃的海报</v>
      </c>
      <c r="H10653" s="6" t="str">
        <f>IF(IFERROR(VLOOKUP(B10653,总表!A:D,4,0),"露易")=0," ",IFERROR(VLOOKUP(B10653,总表!A:D,4,0),"-"))</f>
        <v> </v>
      </c>
      <c r="I10653" s="6" t="str">
        <f t="shared" si="667"/>
        <v> </v>
      </c>
    </row>
    <row r="10654" spans="1:9">
      <c r="A10654" s="6">
        <v>10653</v>
      </c>
      <c r="B10654" s="47" t="str">
        <f t="shared" si="664"/>
        <v>0000299D</v>
      </c>
      <c r="C10654" s="47" t="str">
        <f>IFERROR(VLOOKUP(B10654,总表!A:B,2,0),"-")</f>
        <v>海报类</v>
      </c>
      <c r="D10654" s="6" t="str">
        <f t="shared" si="665"/>
        <v>海报类</v>
      </c>
      <c r="E10654" s="6" t="str">
        <f>IFERROR(VLOOKUP(B10654,总表!A:D,3,0),"-")</f>
        <v>皮蛋的海报</v>
      </c>
      <c r="F10654" s="6" t="str">
        <f t="shared" si="666"/>
        <v>皮蛋的海报</v>
      </c>
      <c r="H10654" s="6" t="str">
        <f>IF(IFERROR(VLOOKUP(B10654,总表!A:D,4,0),"露易")=0," ",IFERROR(VLOOKUP(B10654,总表!A:D,4,0),"-"))</f>
        <v> </v>
      </c>
      <c r="I10654" s="6" t="str">
        <f t="shared" si="667"/>
        <v> </v>
      </c>
    </row>
    <row r="10655" spans="1:9">
      <c r="A10655" s="6">
        <v>10654</v>
      </c>
      <c r="B10655" s="47" t="str">
        <f t="shared" si="664"/>
        <v>0000299E</v>
      </c>
      <c r="C10655" s="47" t="str">
        <f>IFERROR(VLOOKUP(B10655,总表!A:B,2,0),"-")</f>
        <v>海报类</v>
      </c>
      <c r="D10655" s="6" t="str">
        <f t="shared" si="665"/>
        <v>海报类</v>
      </c>
      <c r="E10655" s="6" t="str">
        <f>IFERROR(VLOOKUP(B10655,总表!A:D,3,0),"-")</f>
        <v>德里的海报</v>
      </c>
      <c r="F10655" s="6" t="str">
        <f t="shared" si="666"/>
        <v>德里的海报</v>
      </c>
      <c r="H10655" s="6" t="str">
        <f>IF(IFERROR(VLOOKUP(B10655,总表!A:D,4,0),"露易")=0," ",IFERROR(VLOOKUP(B10655,总表!A:D,4,0),"-"))</f>
        <v> </v>
      </c>
      <c r="I10655" s="6" t="str">
        <f t="shared" si="667"/>
        <v> </v>
      </c>
    </row>
    <row r="10656" spans="1:9">
      <c r="A10656" s="6">
        <v>10655</v>
      </c>
      <c r="B10656" s="47" t="str">
        <f t="shared" si="664"/>
        <v>0000299F</v>
      </c>
      <c r="C10656" s="47" t="str">
        <f>IFERROR(VLOOKUP(B10656,总表!A:B,2,0),"-")</f>
        <v>海报类</v>
      </c>
      <c r="D10656" s="6" t="str">
        <f t="shared" si="665"/>
        <v>海报类</v>
      </c>
      <c r="E10656" s="51" t="str">
        <f>IFERROR(VLOOKUP(B10656,总表!A:D,3,0),"-")</f>
        <v>鳄罗思的海报</v>
      </c>
      <c r="F10656" s="51" t="str">
        <f t="shared" si="666"/>
        <v>鳄罗思的海报</v>
      </c>
      <c r="H10656" s="6" t="str">
        <f>IF(IFERROR(VLOOKUP(B10656,总表!A:D,4,0),"露易")=0," ",IFERROR(VLOOKUP(B10656,总表!A:D,4,0),"-"))</f>
        <v> </v>
      </c>
      <c r="I10656" s="6" t="str">
        <f t="shared" si="667"/>
        <v> </v>
      </c>
    </row>
    <row r="10657" spans="1:9">
      <c r="A10657" s="6">
        <v>10656</v>
      </c>
      <c r="B10657" s="47" t="str">
        <f t="shared" si="664"/>
        <v>000029A0</v>
      </c>
      <c r="C10657" s="47" t="str">
        <f>IFERROR(VLOOKUP(B10657,总表!A:B,2,0),"-")</f>
        <v>海报类</v>
      </c>
      <c r="D10657" s="6" t="str">
        <f t="shared" si="665"/>
        <v>海报类</v>
      </c>
      <c r="E10657" s="6" t="str">
        <f>IFERROR(VLOOKUP(B10657,总表!A:D,3,0),"-")</f>
        <v>阿排的海报</v>
      </c>
      <c r="F10657" s="6" t="str">
        <f t="shared" si="666"/>
        <v>阿排的海报</v>
      </c>
      <c r="H10657" s="6" t="str">
        <f>IF(IFERROR(VLOOKUP(B10657,总表!A:D,4,0),"露易")=0," ",IFERROR(VLOOKUP(B10657,总表!A:D,4,0),"-"))</f>
        <v> </v>
      </c>
      <c r="I10657" s="6" t="str">
        <f t="shared" si="667"/>
        <v> </v>
      </c>
    </row>
    <row r="10658" spans="1:9">
      <c r="A10658" s="6">
        <v>10657</v>
      </c>
      <c r="B10658" s="47" t="str">
        <f t="shared" si="664"/>
        <v>000029A1</v>
      </c>
      <c r="C10658" s="47" t="str">
        <f>IFERROR(VLOOKUP(B10658,总表!A:B,2,0),"-")</f>
        <v>海报类</v>
      </c>
      <c r="D10658" s="6" t="str">
        <f t="shared" si="665"/>
        <v>海报类</v>
      </c>
      <c r="E10658" s="6" t="str">
        <f>IFERROR(VLOOKUP(B10658,总表!A:D,3,0),"-")</f>
        <v>林妲的海报</v>
      </c>
      <c r="F10658" s="6" t="str">
        <f t="shared" si="666"/>
        <v>林妲的海报</v>
      </c>
      <c r="H10658" s="6" t="str">
        <f>IF(IFERROR(VLOOKUP(B10658,总表!A:D,4,0),"露易")=0," ",IFERROR(VLOOKUP(B10658,总表!A:D,4,0),"-"))</f>
        <v> </v>
      </c>
      <c r="I10658" s="6" t="str">
        <f t="shared" si="667"/>
        <v> </v>
      </c>
    </row>
    <row r="10659" spans="1:9">
      <c r="A10659" s="6">
        <v>10658</v>
      </c>
      <c r="B10659" s="47" t="str">
        <f t="shared" si="664"/>
        <v>000029A2</v>
      </c>
      <c r="C10659" s="47" t="str">
        <f>IFERROR(VLOOKUP(B10659,总表!A:B,2,0),"-")</f>
        <v>海报类</v>
      </c>
      <c r="D10659" s="6" t="str">
        <f t="shared" si="665"/>
        <v>海报类</v>
      </c>
      <c r="E10659" s="6" t="str">
        <f>IFERROR(VLOOKUP(B10659,总表!A:D,3,0),"-")</f>
        <v>何童的海报</v>
      </c>
      <c r="F10659" s="6" t="str">
        <f t="shared" si="666"/>
        <v>何童的海报</v>
      </c>
      <c r="H10659" s="6" t="str">
        <f>IF(IFERROR(VLOOKUP(B10659,总表!A:D,4,0),"露易")=0," ",IFERROR(VLOOKUP(B10659,总表!A:D,4,0),"-"))</f>
        <v> </v>
      </c>
      <c r="I10659" s="6" t="str">
        <f t="shared" si="667"/>
        <v> </v>
      </c>
    </row>
    <row r="10660" spans="1:9">
      <c r="A10660" s="6">
        <v>10659</v>
      </c>
      <c r="B10660" s="47" t="str">
        <f t="shared" si="664"/>
        <v>000029A3</v>
      </c>
      <c r="C10660" s="47" t="str">
        <f>IFERROR(VLOOKUP(B10660,总表!A:B,2,0),"-")</f>
        <v>海报类</v>
      </c>
      <c r="D10660" s="6" t="str">
        <f t="shared" si="665"/>
        <v>海报类</v>
      </c>
      <c r="E10660" s="51" t="str">
        <f>IFERROR(VLOOKUP(B10660,总表!A:D,3,0),"-")</f>
        <v>玛莉亚的海报</v>
      </c>
      <c r="F10660" s="51" t="str">
        <f t="shared" si="666"/>
        <v>玛莉亚的海报</v>
      </c>
      <c r="H10660" s="6" t="str">
        <f>IF(IFERROR(VLOOKUP(B10660,总表!A:D,4,0),"露易")=0," ",IFERROR(VLOOKUP(B10660,总表!A:D,4,0),"-"))</f>
        <v> </v>
      </c>
      <c r="I10660" s="6" t="str">
        <f t="shared" si="667"/>
        <v> </v>
      </c>
    </row>
    <row r="10661" spans="1:9">
      <c r="A10661" s="6">
        <v>10660</v>
      </c>
      <c r="B10661" s="47" t="str">
        <f t="shared" si="664"/>
        <v>000029A4</v>
      </c>
      <c r="C10661" s="47" t="str">
        <f>IFERROR(VLOOKUP(B10661,总表!A:B,2,0),"-")</f>
        <v>海报类</v>
      </c>
      <c r="D10661" s="6" t="str">
        <f t="shared" si="665"/>
        <v>海报类</v>
      </c>
      <c r="E10661" s="6" t="str">
        <f>IFERROR(VLOOKUP(B10661,总表!A:D,3,0),"-")</f>
        <v>哈奇的海报</v>
      </c>
      <c r="F10661" s="6" t="str">
        <f t="shared" si="666"/>
        <v>哈奇的海报</v>
      </c>
      <c r="H10661" s="6" t="str">
        <f>IF(IFERROR(VLOOKUP(B10661,总表!A:D,4,0),"露易")=0," ",IFERROR(VLOOKUP(B10661,总表!A:D,4,0),"-"))</f>
        <v> </v>
      </c>
      <c r="I10661" s="6" t="str">
        <f t="shared" si="667"/>
        <v> </v>
      </c>
    </row>
    <row r="10662" spans="1:9">
      <c r="A10662" s="6">
        <v>10661</v>
      </c>
      <c r="B10662" s="47" t="str">
        <f t="shared" si="664"/>
        <v>000029A5</v>
      </c>
      <c r="C10662" s="47" t="str">
        <f>IFERROR(VLOOKUP(B10662,总表!A:B,2,0),"-")</f>
        <v>海报类</v>
      </c>
      <c r="D10662" s="6" t="str">
        <f t="shared" si="665"/>
        <v>海报类</v>
      </c>
      <c r="E10662" s="6" t="str">
        <f>IFERROR(VLOOKUP(B10662,总表!A:D,3,0),"-")</f>
        <v>雪莉的海报</v>
      </c>
      <c r="F10662" s="6" t="str">
        <f t="shared" si="666"/>
        <v>雪莉的海报</v>
      </c>
      <c r="H10662" s="6" t="str">
        <f>IF(IFERROR(VLOOKUP(B10662,总表!A:D,4,0),"露易")=0," ",IFERROR(VLOOKUP(B10662,总表!A:D,4,0),"-"))</f>
        <v> </v>
      </c>
      <c r="I10662" s="6" t="str">
        <f t="shared" si="667"/>
        <v> </v>
      </c>
    </row>
    <row r="10663" spans="1:9">
      <c r="A10663" s="6">
        <v>10662</v>
      </c>
      <c r="B10663" s="47" t="str">
        <f t="shared" si="664"/>
        <v>000029A6</v>
      </c>
      <c r="C10663" s="47" t="str">
        <f>IFERROR(VLOOKUP(B10663,总表!A:B,2,0),"-")</f>
        <v>海报类</v>
      </c>
      <c r="D10663" s="6" t="str">
        <f t="shared" si="665"/>
        <v>海报类</v>
      </c>
      <c r="E10663" s="51" t="str">
        <f>IFERROR(VLOOKUP(B10663,总表!A:D,3,0),"-")</f>
        <v>张瑜的海报</v>
      </c>
      <c r="F10663" s="51" t="str">
        <f t="shared" si="666"/>
        <v>张瑜的海报</v>
      </c>
      <c r="H10663" s="6" t="str">
        <f>IF(IFERROR(VLOOKUP(B10663,总表!A:D,4,0),"露易")=0," ",IFERROR(VLOOKUP(B10663,总表!A:D,4,0),"-"))</f>
        <v> </v>
      </c>
      <c r="I10663" s="6" t="str">
        <f t="shared" si="667"/>
        <v> </v>
      </c>
    </row>
    <row r="10664" spans="1:9">
      <c r="A10664" s="6">
        <v>10663</v>
      </c>
      <c r="B10664" s="47" t="str">
        <f t="shared" si="664"/>
        <v>000029A7</v>
      </c>
      <c r="C10664" s="47" t="str">
        <f>IFERROR(VLOOKUP(B10664,总表!A:B,2,0),"-")</f>
        <v>海报类</v>
      </c>
      <c r="D10664" s="6" t="str">
        <f t="shared" si="665"/>
        <v>海报类</v>
      </c>
      <c r="E10664" s="51" t="str">
        <f>IFERROR(VLOOKUP(B10664,总表!A:D,3,0),"-")</f>
        <v>马星星的海报</v>
      </c>
      <c r="F10664" s="51" t="str">
        <f t="shared" si="666"/>
        <v>马星星的海报</v>
      </c>
      <c r="H10664" s="6" t="str">
        <f>IF(IFERROR(VLOOKUP(B10664,总表!A:D,4,0),"露易")=0," ",IFERROR(VLOOKUP(B10664,总表!A:D,4,0),"-"))</f>
        <v> </v>
      </c>
      <c r="I10664" s="6" t="str">
        <f t="shared" si="667"/>
        <v> </v>
      </c>
    </row>
    <row r="10665" spans="1:9">
      <c r="A10665" s="6">
        <v>10664</v>
      </c>
      <c r="B10665" s="47" t="str">
        <f t="shared" si="664"/>
        <v>000029A8</v>
      </c>
      <c r="C10665" s="47" t="str">
        <f>IFERROR(VLOOKUP(B10665,总表!A:B,2,0),"-")</f>
        <v>海报类</v>
      </c>
      <c r="D10665" s="6" t="str">
        <f t="shared" si="665"/>
        <v>海报类</v>
      </c>
      <c r="E10665" s="6" t="str">
        <f>IFERROR(VLOOKUP(B10665,总表!A:D,3,0),"-")</f>
        <v>金阁的海报</v>
      </c>
      <c r="F10665" s="6" t="str">
        <f t="shared" si="666"/>
        <v>金阁的海报</v>
      </c>
      <c r="H10665" s="6" t="str">
        <f>IF(IFERROR(VLOOKUP(B10665,总表!A:D,4,0),"露易")=0," ",IFERROR(VLOOKUP(B10665,总表!A:D,4,0),"-"))</f>
        <v> </v>
      </c>
      <c r="I10665" s="6" t="str">
        <f t="shared" si="667"/>
        <v> </v>
      </c>
    </row>
    <row r="10666" spans="1:9">
      <c r="A10666" s="6">
        <v>10665</v>
      </c>
      <c r="B10666" s="47" t="str">
        <f t="shared" si="664"/>
        <v>000029A9</v>
      </c>
      <c r="C10666" s="47" t="str">
        <f>IFERROR(VLOOKUP(B10666,总表!A:B,2,0),"-")</f>
        <v>海报类</v>
      </c>
      <c r="D10666" s="6" t="str">
        <f t="shared" si="665"/>
        <v>海报类</v>
      </c>
      <c r="E10666" s="51" t="str">
        <f>IFERROR(VLOOKUP(B10666,总表!A:D,3,0),"-")</f>
        <v>银阁的海报</v>
      </c>
      <c r="F10666" s="51" t="str">
        <f t="shared" si="666"/>
        <v>银阁的海报</v>
      </c>
      <c r="H10666" s="6" t="str">
        <f>IF(IFERROR(VLOOKUP(B10666,总表!A:D,4,0),"露易")=0," ",IFERROR(VLOOKUP(B10666,总表!A:D,4,0),"-"))</f>
        <v> </v>
      </c>
      <c r="I10666" s="6" t="str">
        <f t="shared" si="667"/>
        <v> </v>
      </c>
    </row>
    <row r="10667" spans="1:9">
      <c r="A10667" s="6">
        <v>10666</v>
      </c>
      <c r="B10667" s="47" t="str">
        <f t="shared" si="664"/>
        <v>000029AA</v>
      </c>
      <c r="C10667" s="47" t="str">
        <f>IFERROR(VLOOKUP(B10667,总表!A:B,2,0),"-")</f>
        <v>海报类</v>
      </c>
      <c r="D10667" s="6" t="str">
        <f t="shared" si="665"/>
        <v>海报类</v>
      </c>
      <c r="E10667" s="6" t="str">
        <f>IFERROR(VLOOKUP(B10667,总表!A:D,3,0),"-")</f>
        <v>妙妙的海报</v>
      </c>
      <c r="F10667" s="6" t="str">
        <f t="shared" si="666"/>
        <v>妙妙的海报</v>
      </c>
      <c r="H10667" s="6" t="str">
        <f>IF(IFERROR(VLOOKUP(B10667,总表!A:D,4,0),"露易")=0," ",IFERROR(VLOOKUP(B10667,总表!A:D,4,0),"-"))</f>
        <v> </v>
      </c>
      <c r="I10667" s="6" t="str">
        <f t="shared" si="667"/>
        <v> </v>
      </c>
    </row>
    <row r="10668" spans="1:9">
      <c r="A10668" s="6">
        <v>10667</v>
      </c>
      <c r="B10668" s="47" t="str">
        <f t="shared" si="664"/>
        <v>000029AB</v>
      </c>
      <c r="C10668" s="47" t="str">
        <f>IFERROR(VLOOKUP(B10668,总表!A:B,2,0),"-")</f>
        <v>海报类</v>
      </c>
      <c r="D10668" s="6" t="str">
        <f t="shared" si="665"/>
        <v>海报类</v>
      </c>
      <c r="E10668" s="6" t="str">
        <f>IFERROR(VLOOKUP(B10668,总表!A:D,3,0),"-")</f>
        <v>露露的海报</v>
      </c>
      <c r="F10668" s="6" t="str">
        <f t="shared" si="666"/>
        <v>露露的海报</v>
      </c>
      <c r="H10668" s="6" t="str">
        <f>IF(IFERROR(VLOOKUP(B10668,总表!A:D,4,0),"露易")=0," ",IFERROR(VLOOKUP(B10668,总表!A:D,4,0),"-"))</f>
        <v> </v>
      </c>
      <c r="I10668" s="6" t="str">
        <f t="shared" si="667"/>
        <v> </v>
      </c>
    </row>
    <row r="10669" spans="1:9">
      <c r="A10669" s="6">
        <v>10668</v>
      </c>
      <c r="B10669" s="47" t="str">
        <f t="shared" si="664"/>
        <v>000029AC</v>
      </c>
      <c r="C10669" s="47" t="str">
        <f>IFERROR(VLOOKUP(B10669,总表!A:B,2,0),"-")</f>
        <v>海报类</v>
      </c>
      <c r="D10669" s="6" t="str">
        <f t="shared" si="665"/>
        <v>海报类</v>
      </c>
      <c r="E10669" s="51" t="str">
        <f>IFERROR(VLOOKUP(B10669,总表!A:D,3,0),"-")</f>
        <v>软糖的海报</v>
      </c>
      <c r="F10669" s="51" t="str">
        <f t="shared" si="666"/>
        <v>软糖的海报</v>
      </c>
      <c r="H10669" s="6" t="str">
        <f>IF(IFERROR(VLOOKUP(B10669,总表!A:D,4,0),"露易")=0," ",IFERROR(VLOOKUP(B10669,总表!A:D,4,0),"-"))</f>
        <v> </v>
      </c>
      <c r="I10669" s="6" t="str">
        <f t="shared" si="667"/>
        <v> </v>
      </c>
    </row>
    <row r="10670" spans="1:9">
      <c r="A10670" s="6">
        <v>10669</v>
      </c>
      <c r="B10670" s="47" t="str">
        <f t="shared" si="664"/>
        <v>000029AD</v>
      </c>
      <c r="C10670" s="47" t="str">
        <f>IFERROR(VLOOKUP(B10670,总表!A:B,2,0),"-")</f>
        <v>海报类</v>
      </c>
      <c r="D10670" s="6" t="str">
        <f t="shared" si="665"/>
        <v>海报类</v>
      </c>
      <c r="E10670" s="6" t="str">
        <f>IFERROR(VLOOKUP(B10670,总表!A:D,3,0),"-")</f>
        <v>韭菜的海报</v>
      </c>
      <c r="F10670" s="6" t="str">
        <f t="shared" si="666"/>
        <v>韭菜的海报</v>
      </c>
      <c r="H10670" s="6" t="str">
        <f>IF(IFERROR(VLOOKUP(B10670,总表!A:D,4,0),"露易")=0," ",IFERROR(VLOOKUP(B10670,总表!A:D,4,0),"-"))</f>
        <v> </v>
      </c>
      <c r="I10670" s="6" t="str">
        <f t="shared" si="667"/>
        <v> </v>
      </c>
    </row>
    <row r="10671" spans="1:9">
      <c r="A10671" s="6">
        <v>10670</v>
      </c>
      <c r="B10671" s="47" t="str">
        <f t="shared" si="664"/>
        <v>000029AE</v>
      </c>
      <c r="C10671" s="47" t="str">
        <f>IFERROR(VLOOKUP(B10671,总表!A:B,2,0),"-")</f>
        <v>海报类</v>
      </c>
      <c r="D10671" s="6" t="str">
        <f t="shared" si="665"/>
        <v>海报类</v>
      </c>
      <c r="E10671" s="6" t="str">
        <f>IFERROR(VLOOKUP(B10671,总表!A:D,3,0),"-")</f>
        <v>球藻的海报</v>
      </c>
      <c r="F10671" s="6" t="str">
        <f t="shared" si="666"/>
        <v>球藻的海报</v>
      </c>
      <c r="H10671" s="6" t="str">
        <f>IF(IFERROR(VLOOKUP(B10671,总表!A:D,4,0),"露易")=0," ",IFERROR(VLOOKUP(B10671,总表!A:D,4,0),"-"))</f>
        <v> </v>
      </c>
      <c r="I10671" s="6" t="str">
        <f t="shared" si="667"/>
        <v> </v>
      </c>
    </row>
    <row r="10672" spans="1:9">
      <c r="A10672" s="6">
        <v>10671</v>
      </c>
      <c r="B10672" s="47" t="str">
        <f t="shared" si="664"/>
        <v>000029AF</v>
      </c>
      <c r="C10672" s="47" t="str">
        <f>IFERROR(VLOOKUP(B10672,总表!A:B,2,0),"-")</f>
        <v>海报类</v>
      </c>
      <c r="D10672" s="6" t="str">
        <f t="shared" si="665"/>
        <v>海报类</v>
      </c>
      <c r="E10672" s="6" t="str">
        <f>IFERROR(VLOOKUP(B10672,总表!A:D,3,0),"-")</f>
        <v>百川的海报</v>
      </c>
      <c r="F10672" s="6" t="str">
        <f t="shared" si="666"/>
        <v>百川的海报</v>
      </c>
      <c r="H10672" s="6" t="str">
        <f>IF(IFERROR(VLOOKUP(B10672,总表!A:D,4,0),"露易")=0," ",IFERROR(VLOOKUP(B10672,总表!A:D,4,0),"-"))</f>
        <v> </v>
      </c>
      <c r="I10672" s="6" t="str">
        <f t="shared" si="667"/>
        <v> </v>
      </c>
    </row>
    <row r="10673" spans="1:9">
      <c r="A10673" s="6">
        <v>10672</v>
      </c>
      <c r="B10673" s="47" t="str">
        <f t="shared" si="664"/>
        <v>000029B0</v>
      </c>
      <c r="C10673" s="47" t="str">
        <f>IFERROR(VLOOKUP(B10673,总表!A:B,2,0),"-")</f>
        <v>海报类</v>
      </c>
      <c r="D10673" s="6" t="str">
        <f t="shared" si="665"/>
        <v>海报类</v>
      </c>
      <c r="E10673" s="51" t="str">
        <f>IFERROR(VLOOKUP(B10673,总表!A:D,3,0),"-")</f>
        <v>卢姿的海报</v>
      </c>
      <c r="F10673" s="51" t="str">
        <f t="shared" si="666"/>
        <v>卢姿的海报</v>
      </c>
      <c r="H10673" s="6" t="str">
        <f>IF(IFERROR(VLOOKUP(B10673,总表!A:D,4,0),"露易")=0," ",IFERROR(VLOOKUP(B10673,总表!A:D,4,0),"-"))</f>
        <v> </v>
      </c>
      <c r="I10673" s="6" t="str">
        <f t="shared" si="667"/>
        <v> </v>
      </c>
    </row>
    <row r="10674" spans="1:9">
      <c r="A10674" s="6">
        <v>10673</v>
      </c>
      <c r="B10674" s="47" t="str">
        <f t="shared" si="664"/>
        <v>000029B1</v>
      </c>
      <c r="C10674" s="47" t="str">
        <f>IFERROR(VLOOKUP(B10674,总表!A:B,2,0),"-")</f>
        <v>海报类</v>
      </c>
      <c r="D10674" s="6" t="str">
        <f t="shared" si="665"/>
        <v>海报类</v>
      </c>
      <c r="E10674" s="51" t="str">
        <f>IFERROR(VLOOKUP(B10674,总表!A:D,3,0),"-")</f>
        <v>凯恩的海报</v>
      </c>
      <c r="F10674" s="51" t="str">
        <f t="shared" si="666"/>
        <v>凯恩的海报</v>
      </c>
      <c r="H10674" s="6" t="str">
        <f>IF(IFERROR(VLOOKUP(B10674,总表!A:D,4,0),"露易")=0," ",IFERROR(VLOOKUP(B10674,总表!A:D,4,0),"-"))</f>
        <v> </v>
      </c>
      <c r="I10674" s="6" t="str">
        <f t="shared" si="667"/>
        <v> </v>
      </c>
    </row>
    <row r="10675" spans="1:9">
      <c r="A10675" s="6">
        <v>10674</v>
      </c>
      <c r="B10675" s="47" t="str">
        <f t="shared" si="664"/>
        <v>000029B2</v>
      </c>
      <c r="C10675" s="47" t="str">
        <f>IFERROR(VLOOKUP(B10675,总表!A:B,2,0),"-")</f>
        <v>海报类</v>
      </c>
      <c r="D10675" s="6" t="str">
        <f t="shared" si="665"/>
        <v>海报类</v>
      </c>
      <c r="E10675" s="6" t="str">
        <f>IFERROR(VLOOKUP(B10675,总表!A:D,3,0),"-")</f>
        <v>和平的海报</v>
      </c>
      <c r="F10675" s="6" t="str">
        <f t="shared" si="666"/>
        <v>和平的海报</v>
      </c>
      <c r="H10675" s="6" t="str">
        <f>IF(IFERROR(VLOOKUP(B10675,总表!A:D,4,0),"露易")=0," ",IFERROR(VLOOKUP(B10675,总表!A:D,4,0),"-"))</f>
        <v> </v>
      </c>
      <c r="I10675" s="6" t="str">
        <f t="shared" si="667"/>
        <v> </v>
      </c>
    </row>
    <row r="10676" spans="1:9">
      <c r="A10676" s="6">
        <v>10675</v>
      </c>
      <c r="B10676" s="47" t="str">
        <f t="shared" si="664"/>
        <v>000029B3</v>
      </c>
      <c r="C10676" s="47" t="str">
        <f>IFERROR(VLOOKUP(B10676,总表!A:B,2,0),"-")</f>
        <v>海报类</v>
      </c>
      <c r="D10676" s="6" t="str">
        <f t="shared" si="665"/>
        <v>海报类</v>
      </c>
      <c r="E10676" s="6" t="str">
        <f>IFERROR(VLOOKUP(B10676,总表!A:D,3,0),"-")</f>
        <v>小敏的海报</v>
      </c>
      <c r="F10676" s="6" t="str">
        <f t="shared" si="666"/>
        <v>小敏的海报</v>
      </c>
      <c r="H10676" s="6" t="str">
        <f>IF(IFERROR(VLOOKUP(B10676,总表!A:D,4,0),"露易")=0," ",IFERROR(VLOOKUP(B10676,总表!A:D,4,0),"-"))</f>
        <v> </v>
      </c>
      <c r="I10676" s="6" t="str">
        <f t="shared" si="667"/>
        <v> </v>
      </c>
    </row>
    <row r="10677" spans="1:9">
      <c r="A10677" s="6">
        <v>10676</v>
      </c>
      <c r="B10677" s="47" t="str">
        <f t="shared" si="664"/>
        <v>000029B4</v>
      </c>
      <c r="C10677" s="47" t="str">
        <f>IFERROR(VLOOKUP(B10677,总表!A:B,2,0),"-")</f>
        <v>海报类</v>
      </c>
      <c r="D10677" s="6" t="str">
        <f t="shared" si="665"/>
        <v>海报类</v>
      </c>
      <c r="E10677" s="6" t="str">
        <f>IFERROR(VLOOKUP(B10677,总表!A:D,3,0),"-")</f>
        <v>阿钦的海报</v>
      </c>
      <c r="F10677" s="6" t="str">
        <f t="shared" si="666"/>
        <v>阿钦的海报</v>
      </c>
      <c r="H10677" s="6" t="str">
        <f>IF(IFERROR(VLOOKUP(B10677,总表!A:D,4,0),"露易")=0," ",IFERROR(VLOOKUP(B10677,总表!A:D,4,0),"-"))</f>
        <v> </v>
      </c>
      <c r="I10677" s="6" t="str">
        <f t="shared" si="667"/>
        <v> </v>
      </c>
    </row>
    <row r="10678" spans="1:9">
      <c r="A10678" s="6">
        <v>10677</v>
      </c>
      <c r="B10678" s="47" t="str">
        <f t="shared" si="664"/>
        <v>000029B5</v>
      </c>
      <c r="C10678" s="47" t="str">
        <f>IFERROR(VLOOKUP(B10678,总表!A:B,2,0),"-")</f>
        <v>海报类</v>
      </c>
      <c r="D10678" s="6" t="str">
        <f t="shared" si="665"/>
        <v>海报类</v>
      </c>
      <c r="E10678" s="6" t="str">
        <f>IFERROR(VLOOKUP(B10678,总表!A:D,3,0),"-")</f>
        <v>小酒窝的海报</v>
      </c>
      <c r="F10678" s="6" t="str">
        <f t="shared" si="666"/>
        <v>小酒窝的海报</v>
      </c>
      <c r="H10678" s="6" t="str">
        <f>IF(IFERROR(VLOOKUP(B10678,总表!A:D,4,0),"露易")=0," ",IFERROR(VLOOKUP(B10678,总表!A:D,4,0),"-"))</f>
        <v> </v>
      </c>
      <c r="I10678" s="6" t="str">
        <f t="shared" si="667"/>
        <v> </v>
      </c>
    </row>
    <row r="10679" spans="1:9">
      <c r="A10679" s="6">
        <v>10678</v>
      </c>
      <c r="B10679" s="47" t="str">
        <f t="shared" si="664"/>
        <v>000029B6</v>
      </c>
      <c r="C10679" s="47" t="str">
        <f>IFERROR(VLOOKUP(B10679,总表!A:B,2,0),"-")</f>
        <v>海报类</v>
      </c>
      <c r="D10679" s="6" t="str">
        <f t="shared" si="665"/>
        <v>海报类</v>
      </c>
      <c r="E10679" s="6" t="str">
        <f>IFERROR(VLOOKUP(B10679,总表!A:D,3,0),"-")</f>
        <v>比利的海报</v>
      </c>
      <c r="F10679" s="6" t="str">
        <f t="shared" si="666"/>
        <v>比利的海报</v>
      </c>
      <c r="H10679" s="6" t="str">
        <f>IF(IFERROR(VLOOKUP(B10679,总表!A:D,4,0),"露易")=0," ",IFERROR(VLOOKUP(B10679,总表!A:D,4,0),"-"))</f>
        <v> </v>
      </c>
      <c r="I10679" s="6" t="str">
        <f t="shared" si="667"/>
        <v> </v>
      </c>
    </row>
    <row r="10680" spans="1:9">
      <c r="A10680" s="6">
        <v>10679</v>
      </c>
      <c r="B10680" s="47" t="str">
        <f t="shared" si="664"/>
        <v>000029B7</v>
      </c>
      <c r="C10680" s="47" t="str">
        <f>IFERROR(VLOOKUP(B10680,总表!A:B,2,0),"-")</f>
        <v>海报类</v>
      </c>
      <c r="D10680" s="6" t="str">
        <f t="shared" si="665"/>
        <v>海报类</v>
      </c>
      <c r="E10680" s="6" t="str">
        <f>IFERROR(VLOOKUP(B10680,总表!A:D,3,0),"-")</f>
        <v>雪美的海报</v>
      </c>
      <c r="F10680" s="6" t="str">
        <f t="shared" si="666"/>
        <v>雪美的海报</v>
      </c>
      <c r="H10680" s="6" t="str">
        <f>IF(IFERROR(VLOOKUP(B10680,总表!A:D,4,0),"露易")=0," ",IFERROR(VLOOKUP(B10680,总表!A:D,4,0),"-"))</f>
        <v> </v>
      </c>
      <c r="I10680" s="6" t="str">
        <f t="shared" si="667"/>
        <v> </v>
      </c>
    </row>
    <row r="10681" spans="1:9">
      <c r="A10681" s="6">
        <v>10680</v>
      </c>
      <c r="B10681" s="47" t="str">
        <f t="shared" si="664"/>
        <v>000029B8</v>
      </c>
      <c r="C10681" s="47" t="str">
        <f>IFERROR(VLOOKUP(B10681,总表!A:B,2,0),"-")</f>
        <v>海报类</v>
      </c>
      <c r="D10681" s="6" t="str">
        <f t="shared" si="665"/>
        <v>海报类</v>
      </c>
      <c r="E10681" s="6" t="str">
        <f>IFERROR(VLOOKUP(B10681,总表!A:D,3,0),"-")</f>
        <v>笛笛的海报</v>
      </c>
      <c r="F10681" s="6" t="str">
        <f t="shared" si="666"/>
        <v>笛笛的海报</v>
      </c>
      <c r="H10681" s="6" t="str">
        <f>IF(IFERROR(VLOOKUP(B10681,总表!A:D,4,0),"露易")=0," ",IFERROR(VLOOKUP(B10681,总表!A:D,4,0),"-"))</f>
        <v> </v>
      </c>
      <c r="I10681" s="6" t="str">
        <f t="shared" si="667"/>
        <v> </v>
      </c>
    </row>
    <row r="10682" spans="1:9">
      <c r="A10682" s="6">
        <v>10681</v>
      </c>
      <c r="B10682" s="47" t="str">
        <f t="shared" si="664"/>
        <v>000029B9</v>
      </c>
      <c r="C10682" s="47" t="str">
        <f>IFERROR(VLOOKUP(B10682,总表!A:B,2,0),"-")</f>
        <v>海报类</v>
      </c>
      <c r="D10682" s="6" t="str">
        <f t="shared" si="665"/>
        <v>海报类</v>
      </c>
      <c r="E10682" s="51" t="str">
        <f>IFERROR(VLOOKUP(B10682,总表!A:D,3,0),"-")</f>
        <v>贝拉的海报</v>
      </c>
      <c r="F10682" s="51" t="str">
        <f t="shared" si="666"/>
        <v>贝拉的海报</v>
      </c>
      <c r="H10682" s="6" t="str">
        <f>IF(IFERROR(VLOOKUP(B10682,总表!A:D,4,0),"露易")=0," ",IFERROR(VLOOKUP(B10682,总表!A:D,4,0),"-"))</f>
        <v> </v>
      </c>
      <c r="I10682" s="6" t="str">
        <f t="shared" si="667"/>
        <v> </v>
      </c>
    </row>
    <row r="10683" spans="1:9">
      <c r="A10683" s="6">
        <v>10682</v>
      </c>
      <c r="B10683" s="47" t="str">
        <f t="shared" si="664"/>
        <v>000029BA</v>
      </c>
      <c r="C10683" s="47" t="str">
        <f>IFERROR(VLOOKUP(B10683,总表!A:B,2,0),"-")</f>
        <v>海报类</v>
      </c>
      <c r="D10683" s="6" t="str">
        <f t="shared" si="665"/>
        <v>海报类</v>
      </c>
      <c r="E10683" s="51" t="str">
        <f>IFERROR(VLOOKUP(B10683,总表!A:D,3,0),"-")</f>
        <v>贾宝为的海报</v>
      </c>
      <c r="F10683" s="51" t="str">
        <f t="shared" si="666"/>
        <v>贾宝为的海报</v>
      </c>
      <c r="H10683" s="6" t="str">
        <f>IF(IFERROR(VLOOKUP(B10683,总表!A:D,4,0),"露易")=0," ",IFERROR(VLOOKUP(B10683,总表!A:D,4,0),"-"))</f>
        <v> </v>
      </c>
      <c r="I10683" s="6" t="str">
        <f t="shared" si="667"/>
        <v> </v>
      </c>
    </row>
    <row r="10684" spans="1:9">
      <c r="A10684" s="6">
        <v>10683</v>
      </c>
      <c r="B10684" s="47" t="str">
        <f t="shared" si="664"/>
        <v>000029BB</v>
      </c>
      <c r="C10684" s="47" t="str">
        <f>IFERROR(VLOOKUP(B10684,总表!A:B,2,0),"-")</f>
        <v>海报类</v>
      </c>
      <c r="D10684" s="6" t="str">
        <f t="shared" si="665"/>
        <v>海报类</v>
      </c>
      <c r="E10684" s="6" t="str">
        <f>IFERROR(VLOOKUP(B10684,总表!A:D,3,0),"-")</f>
        <v>尤嘉莉的海报</v>
      </c>
      <c r="F10684" s="6" t="str">
        <f t="shared" si="666"/>
        <v>尤嘉莉的海报</v>
      </c>
      <c r="H10684" s="6" t="str">
        <f>IF(IFERROR(VLOOKUP(B10684,总表!A:D,4,0),"露易")=0," ",IFERROR(VLOOKUP(B10684,总表!A:D,4,0),"-"))</f>
        <v> </v>
      </c>
      <c r="I10684" s="6" t="str">
        <f t="shared" si="667"/>
        <v> </v>
      </c>
    </row>
    <row r="10685" spans="1:9">
      <c r="A10685" s="6">
        <v>10684</v>
      </c>
      <c r="B10685" s="47" t="str">
        <f t="shared" si="664"/>
        <v>000029BC</v>
      </c>
      <c r="C10685" s="47" t="str">
        <f>IFERROR(VLOOKUP(B10685,总表!A:B,2,0),"-")</f>
        <v>海报类</v>
      </c>
      <c r="D10685" s="6" t="str">
        <f t="shared" si="665"/>
        <v>海报类</v>
      </c>
      <c r="E10685" s="51" t="str">
        <f>IFERROR(VLOOKUP(B10685,总表!A:D,3,0),"-")</f>
        <v>赖恩睿的海报</v>
      </c>
      <c r="F10685" s="51" t="str">
        <f t="shared" si="666"/>
        <v>赖恩睿的海报</v>
      </c>
      <c r="H10685" s="6" t="str">
        <f>IF(IFERROR(VLOOKUP(B10685,总表!A:D,4,0),"露易")=0," ",IFERROR(VLOOKUP(B10685,总表!A:D,4,0),"-"))</f>
        <v> </v>
      </c>
      <c r="I10685" s="6" t="str">
        <f t="shared" si="667"/>
        <v> </v>
      </c>
    </row>
    <row r="10686" spans="1:9">
      <c r="A10686" s="6">
        <v>10685</v>
      </c>
      <c r="B10686" s="47" t="str">
        <f t="shared" si="664"/>
        <v>000029BD</v>
      </c>
      <c r="C10686" s="47" t="str">
        <f>IFERROR(VLOOKUP(B10686,总表!A:B,2,0),"-")</f>
        <v>海报类</v>
      </c>
      <c r="D10686" s="6" t="str">
        <f t="shared" si="665"/>
        <v>海报类</v>
      </c>
      <c r="E10686" s="6" t="str">
        <f>IFERROR(VLOOKUP(B10686,总表!A:D,3,0),"-")</f>
        <v>蕾拉的海报</v>
      </c>
      <c r="F10686" s="6" t="str">
        <f t="shared" si="666"/>
        <v>蕾拉的海报</v>
      </c>
      <c r="H10686" s="6" t="str">
        <f>IF(IFERROR(VLOOKUP(B10686,总表!A:D,4,0),"露易")=0," ",IFERROR(VLOOKUP(B10686,总表!A:D,4,0),"-"))</f>
        <v> </v>
      </c>
      <c r="I10686" s="6" t="str">
        <f t="shared" si="667"/>
        <v> </v>
      </c>
    </row>
    <row r="10687" spans="1:9">
      <c r="A10687" s="6">
        <v>10686</v>
      </c>
      <c r="B10687" s="47" t="str">
        <f t="shared" si="664"/>
        <v>000029BE</v>
      </c>
      <c r="C10687" s="47" t="str">
        <f>IFERROR(VLOOKUP(B10687,总表!A:B,2,0),"-")</f>
        <v>海报类</v>
      </c>
      <c r="D10687" s="6" t="str">
        <f t="shared" si="665"/>
        <v>海报类</v>
      </c>
      <c r="E10687" s="6" t="str">
        <f>IFERROR(VLOOKUP(B10687,总表!A:D,3,0),"-")</f>
        <v>博士的海报</v>
      </c>
      <c r="F10687" s="6" t="str">
        <f t="shared" si="666"/>
        <v>博士的海报</v>
      </c>
      <c r="H10687" s="6" t="str">
        <f>IF(IFERROR(VLOOKUP(B10687,总表!A:D,4,0),"露易")=0," ",IFERROR(VLOOKUP(B10687,总表!A:D,4,0),"-"))</f>
        <v> </v>
      </c>
      <c r="I10687" s="6" t="str">
        <f t="shared" si="667"/>
        <v> </v>
      </c>
    </row>
    <row r="10688" spans="1:9">
      <c r="A10688" s="6">
        <v>10687</v>
      </c>
      <c r="B10688" s="47" t="str">
        <f t="shared" si="664"/>
        <v>000029BF</v>
      </c>
      <c r="C10688" s="47" t="str">
        <f>IFERROR(VLOOKUP(B10688,总表!A:B,2,0),"-")</f>
        <v>海报类</v>
      </c>
      <c r="D10688" s="6" t="str">
        <f t="shared" si="665"/>
        <v>海报类</v>
      </c>
      <c r="E10688" s="6" t="str">
        <f>IFERROR(VLOOKUP(B10688,总表!A:D,3,0),"-")</f>
        <v>安地斯的海报</v>
      </c>
      <c r="F10688" s="6" t="str">
        <f t="shared" si="666"/>
        <v>安地斯的海报</v>
      </c>
      <c r="H10688" s="6" t="str">
        <f>IF(IFERROR(VLOOKUP(B10688,总表!A:D,4,0),"露易")=0," ",IFERROR(VLOOKUP(B10688,总表!A:D,4,0),"-"))</f>
        <v> </v>
      </c>
      <c r="I10688" s="6" t="str">
        <f t="shared" si="667"/>
        <v> </v>
      </c>
    </row>
    <row r="10689" spans="1:9">
      <c r="A10689" s="6">
        <v>10688</v>
      </c>
      <c r="B10689" s="47" t="str">
        <f t="shared" si="664"/>
        <v>000029C0</v>
      </c>
      <c r="C10689" s="47" t="str">
        <f>IFERROR(VLOOKUP(B10689,总表!A:B,2,0),"-")</f>
        <v>海报类</v>
      </c>
      <c r="D10689" s="6" t="str">
        <f t="shared" si="665"/>
        <v>海报类</v>
      </c>
      <c r="E10689" s="6" t="str">
        <f>IFERROR(VLOOKUP(B10689,总表!A:D,3,0),"-")</f>
        <v>阿刻的海报</v>
      </c>
      <c r="F10689" s="6" t="str">
        <f t="shared" si="666"/>
        <v>阿刻的海报</v>
      </c>
      <c r="H10689" s="6" t="str">
        <f>IF(IFERROR(VLOOKUP(B10689,总表!A:D,4,0),"露易")=0," ",IFERROR(VLOOKUP(B10689,总表!A:D,4,0),"-"))</f>
        <v> </v>
      </c>
      <c r="I10689" s="6" t="str">
        <f t="shared" si="667"/>
        <v> </v>
      </c>
    </row>
    <row r="10690" spans="1:9">
      <c r="A10690" s="6">
        <v>10689</v>
      </c>
      <c r="B10690" s="47" t="str">
        <f t="shared" ref="B10690:B10753" si="668">DEC2HEX(ROW(A10689),8)</f>
        <v>000029C1</v>
      </c>
      <c r="C10690" s="47" t="str">
        <f>IFERROR(VLOOKUP(B10690,总表!A:B,2,0),"-")</f>
        <v>海报类</v>
      </c>
      <c r="D10690" s="6" t="str">
        <f t="shared" ref="D10690:D10753" si="669">C10690</f>
        <v>海报类</v>
      </c>
      <c r="E10690" s="6" t="str">
        <f>IFERROR(VLOOKUP(B10690,总表!A:D,3,0),"-")</f>
        <v>花娜的海报</v>
      </c>
      <c r="F10690" s="6" t="str">
        <f t="shared" ref="F10690:F10753" si="670">E10690</f>
        <v>花娜的海报</v>
      </c>
      <c r="H10690" s="6" t="str">
        <f>IF(IFERROR(VLOOKUP(B10690,总表!A:D,4,0),"露易")=0," ",IFERROR(VLOOKUP(B10690,总表!A:D,4,0),"-"))</f>
        <v> </v>
      </c>
      <c r="I10690" s="6" t="str">
        <f t="shared" ref="I10690:I10753" si="671">H10690</f>
        <v> </v>
      </c>
    </row>
    <row r="10691" spans="1:9">
      <c r="A10691" s="6">
        <v>10690</v>
      </c>
      <c r="B10691" s="47" t="str">
        <f t="shared" si="668"/>
        <v>000029C2</v>
      </c>
      <c r="C10691" s="47" t="str">
        <f>IFERROR(VLOOKUP(B10691,总表!A:B,2,0),"-")</f>
        <v>海报类</v>
      </c>
      <c r="D10691" s="6" t="str">
        <f t="shared" si="669"/>
        <v>海报类</v>
      </c>
      <c r="E10691" s="6" t="str">
        <f>IFERROR(VLOOKUP(B10691,总表!A:D,3,0),"-")</f>
        <v>黑马的海报</v>
      </c>
      <c r="F10691" s="6" t="str">
        <f t="shared" si="670"/>
        <v>黑马的海报</v>
      </c>
      <c r="H10691" s="6" t="str">
        <f>IF(IFERROR(VLOOKUP(B10691,总表!A:D,4,0),"露易")=0," ",IFERROR(VLOOKUP(B10691,总表!A:D,4,0),"-"))</f>
        <v> </v>
      </c>
      <c r="I10691" s="6" t="str">
        <f t="shared" si="671"/>
        <v> </v>
      </c>
    </row>
    <row r="10692" spans="1:9">
      <c r="A10692" s="6">
        <v>10691</v>
      </c>
      <c r="B10692" s="47" t="str">
        <f t="shared" si="668"/>
        <v>000029C3</v>
      </c>
      <c r="C10692" s="47" t="str">
        <f>IFERROR(VLOOKUP(B10692,总表!A:B,2,0),"-")</f>
        <v>海报类</v>
      </c>
      <c r="D10692" s="6" t="str">
        <f t="shared" si="669"/>
        <v>海报类</v>
      </c>
      <c r="E10692" s="51" t="str">
        <f>IFERROR(VLOOKUP(B10692,总表!A:D,3,0),"-")</f>
        <v>嘟嘟的海报</v>
      </c>
      <c r="F10692" s="51" t="str">
        <f t="shared" si="670"/>
        <v>嘟嘟的海报</v>
      </c>
      <c r="H10692" s="6" t="str">
        <f>IF(IFERROR(VLOOKUP(B10692,总表!A:D,4,0),"露易")=0," ",IFERROR(VLOOKUP(B10692,总表!A:D,4,0),"-"))</f>
        <v> </v>
      </c>
      <c r="I10692" s="6" t="str">
        <f t="shared" si="671"/>
        <v> </v>
      </c>
    </row>
    <row r="10693" spans="1:9">
      <c r="A10693" s="6">
        <v>10692</v>
      </c>
      <c r="B10693" s="47" t="str">
        <f t="shared" si="668"/>
        <v>000029C4</v>
      </c>
      <c r="C10693" s="47" t="str">
        <f>IFERROR(VLOOKUP(B10693,总表!A:B,2,0),"-")</f>
        <v>海报类</v>
      </c>
      <c r="D10693" s="6" t="str">
        <f t="shared" si="669"/>
        <v>海报类</v>
      </c>
      <c r="E10693" s="51" t="str">
        <f>IFERROR(VLOOKUP(B10693,总表!A:D,3,0),"-")</f>
        <v>罗奇的海报</v>
      </c>
      <c r="F10693" s="51" t="str">
        <f t="shared" si="670"/>
        <v>罗奇的海报</v>
      </c>
      <c r="H10693" s="6" t="str">
        <f>IF(IFERROR(VLOOKUP(B10693,总表!A:D,4,0),"露易")=0," ",IFERROR(VLOOKUP(B10693,总表!A:D,4,0),"-"))</f>
        <v> </v>
      </c>
      <c r="I10693" s="6" t="str">
        <f t="shared" si="671"/>
        <v> </v>
      </c>
    </row>
    <row r="10694" spans="1:9">
      <c r="A10694" s="6">
        <v>10693</v>
      </c>
      <c r="B10694" s="47" t="str">
        <f t="shared" si="668"/>
        <v>000029C5</v>
      </c>
      <c r="C10694" s="47" t="str">
        <f>IFERROR(VLOOKUP(B10694,总表!A:B,2,0),"-")</f>
        <v>海报类</v>
      </c>
      <c r="D10694" s="6" t="str">
        <f t="shared" si="669"/>
        <v>海报类</v>
      </c>
      <c r="E10694" s="6" t="str">
        <f>IFERROR(VLOOKUP(B10694,总表!A:D,3,0),"-")</f>
        <v>毛海儿的海报</v>
      </c>
      <c r="F10694" s="6" t="str">
        <f t="shared" si="670"/>
        <v>毛海儿的海报</v>
      </c>
      <c r="H10694" s="6" t="str">
        <f>IF(IFERROR(VLOOKUP(B10694,总表!A:D,4,0),"露易")=0," ",IFERROR(VLOOKUP(B10694,总表!A:D,4,0),"-"))</f>
        <v> </v>
      </c>
      <c r="I10694" s="6" t="str">
        <f t="shared" si="671"/>
        <v> </v>
      </c>
    </row>
    <row r="10695" spans="1:9">
      <c r="A10695" s="6">
        <v>10694</v>
      </c>
      <c r="B10695" s="47" t="str">
        <f t="shared" si="668"/>
        <v>000029C6</v>
      </c>
      <c r="C10695" s="47" t="str">
        <f>IFERROR(VLOOKUP(B10695,总表!A:B,2,0),"-")</f>
        <v>海报类</v>
      </c>
      <c r="D10695" s="6" t="str">
        <f t="shared" si="669"/>
        <v>海报类</v>
      </c>
      <c r="E10695" s="6" t="str">
        <f>IFERROR(VLOOKUP(B10695,总表!A:D,3,0),"-")</f>
        <v>肯肯的海报</v>
      </c>
      <c r="F10695" s="6" t="str">
        <f t="shared" si="670"/>
        <v>肯肯的海报</v>
      </c>
      <c r="H10695" s="6" t="str">
        <f>IF(IFERROR(VLOOKUP(B10695,总表!A:D,4,0),"露易")=0," ",IFERROR(VLOOKUP(B10695,总表!A:D,4,0),"-"))</f>
        <v> </v>
      </c>
      <c r="I10695" s="6" t="str">
        <f t="shared" si="671"/>
        <v> </v>
      </c>
    </row>
    <row r="10696" spans="1:9">
      <c r="A10696" s="6">
        <v>10695</v>
      </c>
      <c r="B10696" s="47" t="str">
        <f t="shared" si="668"/>
        <v>000029C7</v>
      </c>
      <c r="C10696" s="47" t="str">
        <f>IFERROR(VLOOKUP(B10696,总表!A:B,2,0),"-")</f>
        <v>海报类</v>
      </c>
      <c r="D10696" s="6" t="str">
        <f t="shared" si="669"/>
        <v>海报类</v>
      </c>
      <c r="E10696" s="6" t="str">
        <f>IFERROR(VLOOKUP(B10696,总表!A:D,3,0),"-")</f>
        <v>小八的海报</v>
      </c>
      <c r="F10696" s="6" t="str">
        <f t="shared" si="670"/>
        <v>小八的海报</v>
      </c>
      <c r="H10696" s="6" t="str">
        <f>IF(IFERROR(VLOOKUP(B10696,总表!A:D,4,0),"露易")=0," ",IFERROR(VLOOKUP(B10696,总表!A:D,4,0),"-"))</f>
        <v> </v>
      </c>
      <c r="I10696" s="6" t="str">
        <f t="shared" si="671"/>
        <v> </v>
      </c>
    </row>
    <row r="10697" spans="1:9">
      <c r="A10697" s="6">
        <v>10696</v>
      </c>
      <c r="B10697" s="47" t="str">
        <f t="shared" si="668"/>
        <v>000029C8</v>
      </c>
      <c r="C10697" s="47" t="str">
        <f>IFERROR(VLOOKUP(B10697,总表!A:B,2,0),"-")</f>
        <v>鞋类</v>
      </c>
      <c r="D10697" s="6" t="str">
        <f t="shared" si="669"/>
        <v>鞋类</v>
      </c>
      <c r="E10697" s="6" t="str">
        <f>IFERROR(VLOOKUP(B10697,总表!A:D,3,0),"-")</f>
        <v>浴室拖鞋</v>
      </c>
      <c r="F10697" s="6" t="str">
        <f t="shared" si="670"/>
        <v>浴室拖鞋</v>
      </c>
      <c r="H10697" s="6" t="str">
        <f>IF(IFERROR(VLOOKUP(B10697,总表!A:D,4,0),"露易")=0," ",IFERROR(VLOOKUP(B10697,总表!A:D,4,0),"-"))</f>
        <v>白色</v>
      </c>
      <c r="I10697" s="6" t="str">
        <f t="shared" si="671"/>
        <v>白色</v>
      </c>
    </row>
    <row r="10698" spans="1:9">
      <c r="A10698" s="6">
        <v>10697</v>
      </c>
      <c r="B10698" s="47" t="str">
        <f t="shared" si="668"/>
        <v>000029C9</v>
      </c>
      <c r="C10698" s="47" t="str">
        <f>IFERROR(VLOOKUP(B10698,总表!A:B,2,0),"-")</f>
        <v>鞋类</v>
      </c>
      <c r="D10698" s="6" t="str">
        <f t="shared" si="669"/>
        <v>鞋类</v>
      </c>
      <c r="E10698" s="6" t="str">
        <f>IFERROR(VLOOKUP(B10698,总表!A:D,3,0),"-")</f>
        <v>浴室拖鞋</v>
      </c>
      <c r="F10698" s="6" t="str">
        <f t="shared" si="670"/>
        <v>浴室拖鞋</v>
      </c>
      <c r="H10698" s="6" t="str">
        <f>IF(IFERROR(VLOOKUP(B10698,总表!A:D,4,0),"露易")=0," ",IFERROR(VLOOKUP(B10698,总表!A:D,4,0),"-"))</f>
        <v>金色</v>
      </c>
      <c r="I10698" s="6" t="str">
        <f t="shared" si="671"/>
        <v>金色</v>
      </c>
    </row>
    <row r="10699" spans="1:9">
      <c r="A10699" s="6">
        <v>10698</v>
      </c>
      <c r="B10699" s="47" t="str">
        <f t="shared" si="668"/>
        <v>000029CA</v>
      </c>
      <c r="C10699" s="47" t="str">
        <f>IFERROR(VLOOKUP(B10699,总表!A:B,2,0),"-")</f>
        <v>鞋类</v>
      </c>
      <c r="D10699" s="6" t="str">
        <f t="shared" si="669"/>
        <v>鞋类</v>
      </c>
      <c r="E10699" s="6" t="str">
        <f>IFERROR(VLOOKUP(B10699,总表!A:D,3,0),"-")</f>
        <v>浴室拖鞋</v>
      </c>
      <c r="F10699" s="6" t="str">
        <f t="shared" si="670"/>
        <v>浴室拖鞋</v>
      </c>
      <c r="H10699" s="51" t="str">
        <f>IF(IFERROR(VLOOKUP(B10699,总表!A:D,4,0),"露易")=0," ",IFERROR(VLOOKUP(B10699,总表!A:D,4,0),"-"))</f>
        <v>红色</v>
      </c>
      <c r="I10699" s="51" t="str">
        <f t="shared" si="671"/>
        <v>红色</v>
      </c>
    </row>
    <row r="10700" spans="1:9">
      <c r="A10700" s="6">
        <v>10699</v>
      </c>
      <c r="B10700" s="47" t="str">
        <f t="shared" si="668"/>
        <v>000029CB</v>
      </c>
      <c r="C10700" s="47" t="str">
        <f>IFERROR(VLOOKUP(B10700,总表!A:B,2,0),"-")</f>
        <v>鞋类</v>
      </c>
      <c r="D10700" s="6" t="str">
        <f t="shared" si="669"/>
        <v>鞋类</v>
      </c>
      <c r="E10700" s="6" t="str">
        <f>IFERROR(VLOOKUP(B10700,总表!A:D,3,0),"-")</f>
        <v>浴室拖鞋</v>
      </c>
      <c r="F10700" s="6" t="str">
        <f t="shared" si="670"/>
        <v>浴室拖鞋</v>
      </c>
      <c r="H10700" s="51" t="str">
        <f>IF(IFERROR(VLOOKUP(B10700,总表!A:D,4,0),"露易")=0," ",IFERROR(VLOOKUP(B10700,总表!A:D,4,0),"-"))</f>
        <v>蓝色</v>
      </c>
      <c r="I10700" s="51" t="str">
        <f t="shared" si="671"/>
        <v>蓝色</v>
      </c>
    </row>
    <row r="10701" spans="1:9">
      <c r="A10701" s="6">
        <v>10700</v>
      </c>
      <c r="B10701" s="47" t="str">
        <f t="shared" si="668"/>
        <v>000029CC</v>
      </c>
      <c r="C10701" s="47" t="str">
        <f>IFERROR(VLOOKUP(B10701,总表!A:B,2,0),"-")</f>
        <v>鞋类</v>
      </c>
      <c r="D10701" s="6" t="str">
        <f t="shared" si="669"/>
        <v>鞋类</v>
      </c>
      <c r="E10701" s="6" t="str">
        <f>IFERROR(VLOOKUP(B10701,总表!A:D,3,0),"-")</f>
        <v>双带凉鞋</v>
      </c>
      <c r="F10701" s="6" t="str">
        <f t="shared" si="670"/>
        <v>双带凉鞋</v>
      </c>
      <c r="H10701" s="6" t="str">
        <f>IF(IFERROR(VLOOKUP(B10701,总表!A:D,4,0),"露易")=0," ",IFERROR(VLOOKUP(B10701,总表!A:D,4,0),"-"))</f>
        <v>白色</v>
      </c>
      <c r="I10701" s="6" t="str">
        <f t="shared" si="671"/>
        <v>白色</v>
      </c>
    </row>
    <row r="10702" spans="1:9">
      <c r="A10702" s="6">
        <v>10701</v>
      </c>
      <c r="B10702" s="47" t="str">
        <f t="shared" si="668"/>
        <v>000029CD</v>
      </c>
      <c r="C10702" s="47" t="str">
        <f>IFERROR(VLOOKUP(B10702,总表!A:B,2,0),"-")</f>
        <v>鞋类</v>
      </c>
      <c r="D10702" s="6" t="str">
        <f t="shared" si="669"/>
        <v>鞋类</v>
      </c>
      <c r="E10702" s="6" t="str">
        <f>IFERROR(VLOOKUP(B10702,总表!A:D,3,0),"-")</f>
        <v>双带凉鞋</v>
      </c>
      <c r="F10702" s="6" t="str">
        <f t="shared" si="670"/>
        <v>双带凉鞋</v>
      </c>
      <c r="H10702" s="51" t="str">
        <f>IF(IFERROR(VLOOKUP(B10702,总表!A:D,4,0),"露易")=0," ",IFERROR(VLOOKUP(B10702,总表!A:D,4,0),"-"))</f>
        <v>绿色</v>
      </c>
      <c r="I10702" s="51" t="str">
        <f t="shared" si="671"/>
        <v>绿色</v>
      </c>
    </row>
    <row r="10703" spans="1:9">
      <c r="A10703" s="6">
        <v>10702</v>
      </c>
      <c r="B10703" s="47" t="str">
        <f t="shared" si="668"/>
        <v>000029CE</v>
      </c>
      <c r="C10703" s="47" t="str">
        <f>IFERROR(VLOOKUP(B10703,总表!A:B,2,0),"-")</f>
        <v>鞋类</v>
      </c>
      <c r="D10703" s="6" t="str">
        <f t="shared" si="669"/>
        <v>鞋类</v>
      </c>
      <c r="E10703" s="6" t="str">
        <f>IFERROR(VLOOKUP(B10703,总表!A:D,3,0),"-")</f>
        <v>双带凉鞋</v>
      </c>
      <c r="F10703" s="6" t="str">
        <f t="shared" si="670"/>
        <v>双带凉鞋</v>
      </c>
      <c r="H10703" s="51" t="str">
        <f>IF(IFERROR(VLOOKUP(B10703,总表!A:D,4,0),"露易")=0," ",IFERROR(VLOOKUP(B10703,总表!A:D,4,0),"-"))</f>
        <v>蓝色</v>
      </c>
      <c r="I10703" s="51" t="str">
        <f t="shared" si="671"/>
        <v>蓝色</v>
      </c>
    </row>
    <row r="10704" spans="1:9">
      <c r="A10704" s="6">
        <v>10703</v>
      </c>
      <c r="B10704" s="47" t="str">
        <f t="shared" si="668"/>
        <v>000029CF</v>
      </c>
      <c r="C10704" s="47" t="str">
        <f>IFERROR(VLOOKUP(B10704,总表!A:B,2,0),"-")</f>
        <v>鞋类</v>
      </c>
      <c r="D10704" s="6" t="str">
        <f t="shared" si="669"/>
        <v>鞋类</v>
      </c>
      <c r="E10704" s="6" t="str">
        <f>IFERROR(VLOOKUP(B10704,总表!A:D,3,0),"-")</f>
        <v>双带凉鞋</v>
      </c>
      <c r="F10704" s="6" t="str">
        <f t="shared" si="670"/>
        <v>双带凉鞋</v>
      </c>
      <c r="H10704" s="51" t="str">
        <f>IF(IFERROR(VLOOKUP(B10704,总表!A:D,4,0),"露易")=0," ",IFERROR(VLOOKUP(B10704,总表!A:D,4,0),"-"))</f>
        <v>红色</v>
      </c>
      <c r="I10704" s="51" t="str">
        <f t="shared" si="671"/>
        <v>红色</v>
      </c>
    </row>
    <row r="10705" spans="1:9">
      <c r="A10705" s="6">
        <v>10704</v>
      </c>
      <c r="B10705" s="47" t="str">
        <f t="shared" si="668"/>
        <v>000029D0</v>
      </c>
      <c r="C10705" s="47" t="str">
        <f>IFERROR(VLOOKUP(B10705,总表!A:B,2,0),"-")</f>
        <v>鞋类</v>
      </c>
      <c r="D10705" s="6" t="str">
        <f t="shared" si="669"/>
        <v>鞋类</v>
      </c>
      <c r="E10705" s="6" t="str">
        <f>IFERROR(VLOOKUP(B10705,总表!A:D,3,0),"-")</f>
        <v>双带凉鞋</v>
      </c>
      <c r="F10705" s="6" t="str">
        <f t="shared" si="670"/>
        <v>双带凉鞋</v>
      </c>
      <c r="H10705" s="6" t="str">
        <f>IF(IFERROR(VLOOKUP(B10705,总表!A:D,4,0),"露易")=0," ",IFERROR(VLOOKUP(B10705,总表!A:D,4,0),"-"))</f>
        <v>橘色</v>
      </c>
      <c r="I10705" s="6" t="str">
        <f t="shared" si="671"/>
        <v>橘色</v>
      </c>
    </row>
    <row r="10706" spans="1:9">
      <c r="A10706" s="6">
        <v>10705</v>
      </c>
      <c r="B10706" s="47" t="str">
        <f t="shared" si="668"/>
        <v>000029D1</v>
      </c>
      <c r="C10706" s="47" t="str">
        <f>IFERROR(VLOOKUP(B10706,总表!A:B,2,0),"-")</f>
        <v>鞋类</v>
      </c>
      <c r="D10706" s="6" t="str">
        <f t="shared" si="669"/>
        <v>鞋类</v>
      </c>
      <c r="E10706" s="6" t="str">
        <f>IFERROR(VLOOKUP(B10706,总表!A:D,3,0),"-")</f>
        <v>双带凉鞋</v>
      </c>
      <c r="F10706" s="6" t="str">
        <f t="shared" si="670"/>
        <v>双带凉鞋</v>
      </c>
      <c r="H10706" s="6" t="str">
        <f>IF(IFERROR(VLOOKUP(B10706,总表!A:D,4,0),"露易")=0," ",IFERROR(VLOOKUP(B10706,总表!A:D,4,0),"-"))</f>
        <v>黄色</v>
      </c>
      <c r="I10706" s="6" t="str">
        <f t="shared" si="671"/>
        <v>黄色</v>
      </c>
    </row>
    <row r="10707" spans="1:9">
      <c r="A10707" s="6">
        <v>10706</v>
      </c>
      <c r="B10707" s="47" t="str">
        <f t="shared" si="668"/>
        <v>000029D2</v>
      </c>
      <c r="C10707" s="47" t="str">
        <f>IFERROR(VLOOKUP(B10707,总表!A:B,2,0),"-")</f>
        <v>鞋类</v>
      </c>
      <c r="D10707" s="6" t="str">
        <f t="shared" si="669"/>
        <v>鞋类</v>
      </c>
      <c r="E10707" s="6" t="str">
        <f>IFERROR(VLOOKUP(B10707,总表!A:D,3,0),"-")</f>
        <v>双带凉鞋</v>
      </c>
      <c r="F10707" s="6" t="str">
        <f t="shared" si="670"/>
        <v>双带凉鞋</v>
      </c>
      <c r="H10707" s="6" t="str">
        <f>IF(IFERROR(VLOOKUP(B10707,总表!A:D,4,0),"露易")=0," ",IFERROR(VLOOKUP(B10707,总表!A:D,4,0),"-"))</f>
        <v>紫色</v>
      </c>
      <c r="I10707" s="6" t="str">
        <f t="shared" si="671"/>
        <v>紫色</v>
      </c>
    </row>
    <row r="10708" spans="1:9">
      <c r="A10708" s="6">
        <v>10707</v>
      </c>
      <c r="B10708" s="47" t="str">
        <f t="shared" si="668"/>
        <v>000029D3</v>
      </c>
      <c r="C10708" s="47" t="str">
        <f>IFERROR(VLOOKUP(B10708,总表!A:B,2,0),"-")</f>
        <v>鞋类</v>
      </c>
      <c r="D10708" s="6" t="str">
        <f t="shared" si="669"/>
        <v>鞋类</v>
      </c>
      <c r="E10708" s="51" t="str">
        <f>IFERROR(VLOOKUP(B10708,总表!A:D,3,0),"-")</f>
        <v>户外凉鞋</v>
      </c>
      <c r="F10708" s="51" t="str">
        <f t="shared" si="670"/>
        <v>户外凉鞋</v>
      </c>
      <c r="H10708" s="51" t="str">
        <f>IF(IFERROR(VLOOKUP(B10708,总表!A:D,4,0),"露易")=0," ",IFERROR(VLOOKUP(B10708,总表!A:D,4,0),"-"))</f>
        <v>红色</v>
      </c>
      <c r="I10708" s="51" t="str">
        <f t="shared" si="671"/>
        <v>红色</v>
      </c>
    </row>
    <row r="10709" spans="1:9">
      <c r="A10709" s="6">
        <v>10708</v>
      </c>
      <c r="B10709" s="47" t="str">
        <f t="shared" si="668"/>
        <v>000029D4</v>
      </c>
      <c r="C10709" s="47" t="str">
        <f>IFERROR(VLOOKUP(B10709,总表!A:B,2,0),"-")</f>
        <v>鞋类</v>
      </c>
      <c r="D10709" s="6" t="str">
        <f t="shared" si="669"/>
        <v>鞋类</v>
      </c>
      <c r="E10709" s="51" t="str">
        <f>IFERROR(VLOOKUP(B10709,总表!A:D,3,0),"-")</f>
        <v>户外凉鞋</v>
      </c>
      <c r="F10709" s="51" t="str">
        <f t="shared" si="670"/>
        <v>户外凉鞋</v>
      </c>
      <c r="H10709" s="51" t="str">
        <f>IF(IFERROR(VLOOKUP(B10709,总表!A:D,4,0),"露易")=0," ",IFERROR(VLOOKUP(B10709,总表!A:D,4,0),"-"))</f>
        <v>蓝色</v>
      </c>
      <c r="I10709" s="51" t="str">
        <f t="shared" si="671"/>
        <v>蓝色</v>
      </c>
    </row>
    <row r="10710" spans="1:9">
      <c r="A10710" s="6">
        <v>10709</v>
      </c>
      <c r="B10710" s="47" t="str">
        <f t="shared" si="668"/>
        <v>000029D5</v>
      </c>
      <c r="C10710" s="47" t="str">
        <f>IFERROR(VLOOKUP(B10710,总表!A:B,2,0),"-")</f>
        <v>鞋类</v>
      </c>
      <c r="D10710" s="6" t="str">
        <f t="shared" si="669"/>
        <v>鞋类</v>
      </c>
      <c r="E10710" s="51" t="str">
        <f>IFERROR(VLOOKUP(B10710,总表!A:D,3,0),"-")</f>
        <v>户外凉鞋</v>
      </c>
      <c r="F10710" s="51" t="str">
        <f t="shared" si="670"/>
        <v>户外凉鞋</v>
      </c>
      <c r="H10710" s="6" t="str">
        <f>IF(IFERROR(VLOOKUP(B10710,总表!A:D,4,0),"露易")=0," ",IFERROR(VLOOKUP(B10710,总表!A:D,4,0),"-"))</f>
        <v>紫色</v>
      </c>
      <c r="I10710" s="6" t="str">
        <f t="shared" si="671"/>
        <v>紫色</v>
      </c>
    </row>
    <row r="10711" spans="1:9">
      <c r="A10711" s="6">
        <v>10710</v>
      </c>
      <c r="B10711" s="47" t="str">
        <f t="shared" si="668"/>
        <v>000029D6</v>
      </c>
      <c r="C10711" s="47" t="str">
        <f>IFERROR(VLOOKUP(B10711,总表!A:B,2,0),"-")</f>
        <v>鞋类</v>
      </c>
      <c r="D10711" s="6" t="str">
        <f t="shared" si="669"/>
        <v>鞋类</v>
      </c>
      <c r="E10711" s="51" t="str">
        <f>IFERROR(VLOOKUP(B10711,总表!A:D,3,0),"-")</f>
        <v>户外凉鞋</v>
      </c>
      <c r="F10711" s="51" t="str">
        <f t="shared" si="670"/>
        <v>户外凉鞋</v>
      </c>
      <c r="H10711" s="6" t="str">
        <f>IF(IFERROR(VLOOKUP(B10711,总表!A:D,4,0),"露易")=0," ",IFERROR(VLOOKUP(B10711,总表!A:D,4,0),"-"))</f>
        <v>黄色</v>
      </c>
      <c r="I10711" s="6" t="str">
        <f t="shared" si="671"/>
        <v>黄色</v>
      </c>
    </row>
    <row r="10712" spans="1:9">
      <c r="A10712" s="6">
        <v>10711</v>
      </c>
      <c r="B10712" s="47" t="str">
        <f t="shared" si="668"/>
        <v>000029D7</v>
      </c>
      <c r="C10712" s="47" t="str">
        <f>IFERROR(VLOOKUP(B10712,总表!A:B,2,0),"-")</f>
        <v>鞋类</v>
      </c>
      <c r="D10712" s="6" t="str">
        <f t="shared" si="669"/>
        <v>鞋类</v>
      </c>
      <c r="E10712" s="51" t="str">
        <f>IFERROR(VLOOKUP(B10712,总表!A:D,3,0),"-")</f>
        <v>户外凉鞋</v>
      </c>
      <c r="F10712" s="51" t="str">
        <f t="shared" si="670"/>
        <v>户外凉鞋</v>
      </c>
      <c r="H10712" s="6" t="str">
        <f>IF(IFERROR(VLOOKUP(B10712,总表!A:D,4,0),"露易")=0," ",IFERROR(VLOOKUP(B10712,总表!A:D,4,0),"-"))</f>
        <v>橘色</v>
      </c>
      <c r="I10712" s="6" t="str">
        <f t="shared" si="671"/>
        <v>橘色</v>
      </c>
    </row>
    <row r="10713" spans="1:9">
      <c r="A10713" s="6">
        <v>10712</v>
      </c>
      <c r="B10713" s="47" t="str">
        <f t="shared" si="668"/>
        <v>000029D8</v>
      </c>
      <c r="C10713" s="47" t="str">
        <f>IFERROR(VLOOKUP(B10713,总表!A:B,2,0),"-")</f>
        <v>鞋类</v>
      </c>
      <c r="D10713" s="6" t="str">
        <f t="shared" si="669"/>
        <v>鞋类</v>
      </c>
      <c r="E10713" s="51" t="str">
        <f>IFERROR(VLOOKUP(B10713,总表!A:D,3,0),"-")</f>
        <v>户外凉鞋</v>
      </c>
      <c r="F10713" s="51" t="str">
        <f t="shared" si="670"/>
        <v>户外凉鞋</v>
      </c>
      <c r="H10713" s="6" t="str">
        <f>IF(IFERROR(VLOOKUP(B10713,总表!A:D,4,0),"露易")=0," ",IFERROR(VLOOKUP(B10713,总表!A:D,4,0),"-"))</f>
        <v>白色</v>
      </c>
      <c r="I10713" s="6" t="str">
        <f t="shared" si="671"/>
        <v>白色</v>
      </c>
    </row>
    <row r="10714" spans="1:9">
      <c r="A10714" s="6">
        <v>10713</v>
      </c>
      <c r="B10714" s="47" t="str">
        <f t="shared" si="668"/>
        <v>000029D9</v>
      </c>
      <c r="C10714" s="47" t="str">
        <f>IFERROR(VLOOKUP(B10714,总表!A:B,2,0),"-")</f>
        <v>鞋类</v>
      </c>
      <c r="D10714" s="6" t="str">
        <f t="shared" si="669"/>
        <v>鞋类</v>
      </c>
      <c r="E10714" s="51" t="str">
        <f>IFERROR(VLOOKUP(B10714,总表!A:D,3,0),"-")</f>
        <v>户外凉鞋</v>
      </c>
      <c r="F10714" s="51" t="str">
        <f t="shared" si="670"/>
        <v>户外凉鞋</v>
      </c>
      <c r="H10714" s="6" t="str">
        <f>IF(IFERROR(VLOOKUP(B10714,总表!A:D,4,0),"露易")=0," ",IFERROR(VLOOKUP(B10714,总表!A:D,4,0),"-"))</f>
        <v>黑色</v>
      </c>
      <c r="I10714" s="6" t="str">
        <f t="shared" si="671"/>
        <v>黑色</v>
      </c>
    </row>
    <row r="10715" spans="1:9">
      <c r="A10715" s="6">
        <v>10714</v>
      </c>
      <c r="B10715" s="47" t="str">
        <f t="shared" si="668"/>
        <v>000029DA</v>
      </c>
      <c r="C10715" s="47" t="str">
        <f>IFERROR(VLOOKUP(B10715,总表!A:B,2,0),"-")</f>
        <v>鞋类</v>
      </c>
      <c r="D10715" s="6" t="str">
        <f t="shared" si="669"/>
        <v>鞋类</v>
      </c>
      <c r="E10715" s="6" t="str">
        <f>IFERROR(VLOOKUP(B10715,总表!A:D,3,0),"-")</f>
        <v>水陆凉鞋</v>
      </c>
      <c r="F10715" s="6" t="str">
        <f t="shared" si="670"/>
        <v>水陆凉鞋</v>
      </c>
      <c r="H10715" s="6" t="str">
        <f>IF(IFERROR(VLOOKUP(B10715,总表!A:D,4,0),"露易")=0," ",IFERROR(VLOOKUP(B10715,总表!A:D,4,0),"-"))</f>
        <v>海军蓝</v>
      </c>
      <c r="I10715" s="6" t="str">
        <f t="shared" si="671"/>
        <v>海军蓝</v>
      </c>
    </row>
    <row r="10716" spans="1:9">
      <c r="A10716" s="6">
        <v>10715</v>
      </c>
      <c r="B10716" s="47" t="str">
        <f t="shared" si="668"/>
        <v>000029DB</v>
      </c>
      <c r="C10716" s="47" t="str">
        <f>IFERROR(VLOOKUP(B10716,总表!A:B,2,0),"-")</f>
        <v>鞋类</v>
      </c>
      <c r="D10716" s="6" t="str">
        <f t="shared" si="669"/>
        <v>鞋类</v>
      </c>
      <c r="E10716" s="6" t="str">
        <f>IFERROR(VLOOKUP(B10716,总表!A:D,3,0),"-")</f>
        <v>水陆凉鞋</v>
      </c>
      <c r="F10716" s="6" t="str">
        <f t="shared" si="670"/>
        <v>水陆凉鞋</v>
      </c>
      <c r="H10716" s="51" t="str">
        <f>IF(IFERROR(VLOOKUP(B10716,总表!A:D,4,0),"露易")=0," ",IFERROR(VLOOKUP(B10716,总表!A:D,4,0),"-"))</f>
        <v>红色</v>
      </c>
      <c r="I10716" s="51" t="str">
        <f t="shared" si="671"/>
        <v>红色</v>
      </c>
    </row>
    <row r="10717" spans="1:9">
      <c r="A10717" s="6">
        <v>10716</v>
      </c>
      <c r="B10717" s="47" t="str">
        <f t="shared" si="668"/>
        <v>000029DC</v>
      </c>
      <c r="C10717" s="47" t="str">
        <f>IFERROR(VLOOKUP(B10717,总表!A:B,2,0),"-")</f>
        <v>鞋类</v>
      </c>
      <c r="D10717" s="6" t="str">
        <f t="shared" si="669"/>
        <v>鞋类</v>
      </c>
      <c r="E10717" s="6" t="str">
        <f>IFERROR(VLOOKUP(B10717,总表!A:D,3,0),"-")</f>
        <v>水陆凉鞋</v>
      </c>
      <c r="F10717" s="6" t="str">
        <f t="shared" si="670"/>
        <v>水陆凉鞋</v>
      </c>
      <c r="H10717" s="6" t="str">
        <f>IF(IFERROR(VLOOKUP(B10717,总表!A:D,4,0),"露易")=0," ",IFERROR(VLOOKUP(B10717,总表!A:D,4,0),"-"))</f>
        <v>浅蓝色</v>
      </c>
      <c r="I10717" s="6" t="str">
        <f t="shared" si="671"/>
        <v>浅蓝色</v>
      </c>
    </row>
    <row r="10718" spans="1:9">
      <c r="A10718" s="6">
        <v>10717</v>
      </c>
      <c r="B10718" s="47" t="str">
        <f t="shared" si="668"/>
        <v>000029DD</v>
      </c>
      <c r="C10718" s="47" t="str">
        <f>IFERROR(VLOOKUP(B10718,总表!A:B,2,0),"-")</f>
        <v>鞋类</v>
      </c>
      <c r="D10718" s="6" t="str">
        <f t="shared" si="669"/>
        <v>鞋类</v>
      </c>
      <c r="E10718" s="6" t="str">
        <f>IFERROR(VLOOKUP(B10718,总表!A:D,3,0),"-")</f>
        <v>水陆凉鞋</v>
      </c>
      <c r="F10718" s="6" t="str">
        <f t="shared" si="670"/>
        <v>水陆凉鞋</v>
      </c>
      <c r="H10718" s="6" t="str">
        <f>IF(IFERROR(VLOOKUP(B10718,总表!A:D,4,0),"露易")=0," ",IFERROR(VLOOKUP(B10718,总表!A:D,4,0),"-"))</f>
        <v>橘色</v>
      </c>
      <c r="I10718" s="6" t="str">
        <f t="shared" si="671"/>
        <v>橘色</v>
      </c>
    </row>
    <row r="10719" spans="1:9">
      <c r="A10719" s="6">
        <v>10718</v>
      </c>
      <c r="B10719" s="47" t="str">
        <f t="shared" si="668"/>
        <v>000029DE</v>
      </c>
      <c r="C10719" s="47" t="str">
        <f>IFERROR(VLOOKUP(B10719,总表!A:B,2,0),"-")</f>
        <v>鞋类</v>
      </c>
      <c r="D10719" s="6" t="str">
        <f t="shared" si="669"/>
        <v>鞋类</v>
      </c>
      <c r="E10719" s="6" t="str">
        <f>IFERROR(VLOOKUP(B10719,总表!A:D,3,0),"-")</f>
        <v>水陆凉鞋</v>
      </c>
      <c r="F10719" s="6" t="str">
        <f t="shared" si="670"/>
        <v>水陆凉鞋</v>
      </c>
      <c r="H10719" s="6" t="str">
        <f>IF(IFERROR(VLOOKUP(B10719,总表!A:D,4,0),"露易")=0," ",IFERROR(VLOOKUP(B10719,总表!A:D,4,0),"-"))</f>
        <v>紫色</v>
      </c>
      <c r="I10719" s="6" t="str">
        <f t="shared" si="671"/>
        <v>紫色</v>
      </c>
    </row>
    <row r="10720" spans="1:9">
      <c r="A10720" s="6">
        <v>10719</v>
      </c>
      <c r="B10720" s="47" t="str">
        <f t="shared" si="668"/>
        <v>000029DF</v>
      </c>
      <c r="C10720" s="47" t="str">
        <f>IFERROR(VLOOKUP(B10720,总表!A:B,2,0),"-")</f>
        <v>鞋类</v>
      </c>
      <c r="D10720" s="6" t="str">
        <f t="shared" si="669"/>
        <v>鞋类</v>
      </c>
      <c r="E10720" s="6" t="str">
        <f>IFERROR(VLOOKUP(B10720,总表!A:D,3,0),"-")</f>
        <v>水陆凉鞋</v>
      </c>
      <c r="F10720" s="6" t="str">
        <f t="shared" si="670"/>
        <v>水陆凉鞋</v>
      </c>
      <c r="H10720" s="51" t="str">
        <f>IF(IFERROR(VLOOKUP(B10720,总表!A:D,4,0),"露易")=0," ",IFERROR(VLOOKUP(B10720,总表!A:D,4,0),"-"))</f>
        <v>绿色</v>
      </c>
      <c r="I10720" s="51" t="str">
        <f t="shared" si="671"/>
        <v>绿色</v>
      </c>
    </row>
    <row r="10721" spans="1:9">
      <c r="A10721" s="6">
        <v>10720</v>
      </c>
      <c r="B10721" s="47" t="str">
        <f t="shared" si="668"/>
        <v>000029E0</v>
      </c>
      <c r="C10721" s="47" t="str">
        <f>IFERROR(VLOOKUP(B10721,总表!A:B,2,0),"-")</f>
        <v>鞋类</v>
      </c>
      <c r="D10721" s="6" t="str">
        <f t="shared" si="669"/>
        <v>鞋类</v>
      </c>
      <c r="E10721" s="6" t="str">
        <f>IFERROR(VLOOKUP(B10721,总表!A:D,3,0),"-")</f>
        <v>水陆凉鞋</v>
      </c>
      <c r="F10721" s="6" t="str">
        <f t="shared" si="670"/>
        <v>水陆凉鞋</v>
      </c>
      <c r="H10721" s="6" t="str">
        <f>IF(IFERROR(VLOOKUP(B10721,总表!A:D,4,0),"露易")=0," ",IFERROR(VLOOKUP(B10721,总表!A:D,4,0),"-"))</f>
        <v>黄色</v>
      </c>
      <c r="I10721" s="6" t="str">
        <f t="shared" si="671"/>
        <v>黄色</v>
      </c>
    </row>
    <row r="10722" spans="1:9">
      <c r="A10722" s="6">
        <v>10721</v>
      </c>
      <c r="B10722" s="47" t="str">
        <f t="shared" si="668"/>
        <v>000029E1</v>
      </c>
      <c r="C10722" s="47" t="str">
        <f>IFERROR(VLOOKUP(B10722,总表!A:B,2,0),"-")</f>
        <v>鞋类</v>
      </c>
      <c r="D10722" s="6" t="str">
        <f t="shared" si="669"/>
        <v>鞋类</v>
      </c>
      <c r="E10722" s="6" t="str">
        <f>IFERROR(VLOOKUP(B10722,总表!A:D,3,0),"-")</f>
        <v>蝴蝶结拖鞋</v>
      </c>
      <c r="F10722" s="6" t="str">
        <f t="shared" si="670"/>
        <v>蝴蝶结拖鞋</v>
      </c>
      <c r="H10722" s="6" t="str">
        <f>IF(IFERROR(VLOOKUP(B10722,总表!A:D,4,0),"露易")=0," ",IFERROR(VLOOKUP(B10722,总表!A:D,4,0),"-"))</f>
        <v>白色</v>
      </c>
      <c r="I10722" s="6" t="str">
        <f t="shared" si="671"/>
        <v>白色</v>
      </c>
    </row>
    <row r="10723" spans="1:9">
      <c r="A10723" s="6">
        <v>10722</v>
      </c>
      <c r="B10723" s="47" t="str">
        <f t="shared" si="668"/>
        <v>000029E2</v>
      </c>
      <c r="C10723" s="47" t="str">
        <f>IFERROR(VLOOKUP(B10723,总表!A:B,2,0),"-")</f>
        <v>鞋类</v>
      </c>
      <c r="D10723" s="6" t="str">
        <f t="shared" si="669"/>
        <v>鞋类</v>
      </c>
      <c r="E10723" s="6" t="str">
        <f>IFERROR(VLOOKUP(B10723,总表!A:D,3,0),"-")</f>
        <v>蝴蝶结拖鞋</v>
      </c>
      <c r="F10723" s="6" t="str">
        <f t="shared" si="670"/>
        <v>蝴蝶结拖鞋</v>
      </c>
      <c r="H10723" s="6" t="str">
        <f>IF(IFERROR(VLOOKUP(B10723,总表!A:D,4,0),"露易")=0," ",IFERROR(VLOOKUP(B10723,总表!A:D,4,0),"-"))</f>
        <v>粉红</v>
      </c>
      <c r="I10723" s="6" t="str">
        <f t="shared" si="671"/>
        <v>粉红</v>
      </c>
    </row>
    <row r="10724" spans="1:9">
      <c r="A10724" s="6">
        <v>10723</v>
      </c>
      <c r="B10724" s="47" t="str">
        <f t="shared" si="668"/>
        <v>000029E3</v>
      </c>
      <c r="C10724" s="47" t="str">
        <f>IFERROR(VLOOKUP(B10724,总表!A:B,2,0),"-")</f>
        <v>鞋类</v>
      </c>
      <c r="D10724" s="6" t="str">
        <f t="shared" si="669"/>
        <v>鞋类</v>
      </c>
      <c r="E10724" s="6" t="str">
        <f>IFERROR(VLOOKUP(B10724,总表!A:D,3,0),"-")</f>
        <v>蝴蝶结拖鞋</v>
      </c>
      <c r="F10724" s="6" t="str">
        <f t="shared" si="670"/>
        <v>蝴蝶结拖鞋</v>
      </c>
      <c r="H10724" s="6" t="str">
        <f>IF(IFERROR(VLOOKUP(B10724,总表!A:D,4,0),"露易")=0," ",IFERROR(VLOOKUP(B10724,总表!A:D,4,0),"-"))</f>
        <v>黄色</v>
      </c>
      <c r="I10724" s="6" t="str">
        <f t="shared" si="671"/>
        <v>黄色</v>
      </c>
    </row>
    <row r="10725" spans="1:9">
      <c r="A10725" s="6">
        <v>10724</v>
      </c>
      <c r="B10725" s="47" t="str">
        <f t="shared" si="668"/>
        <v>000029E4</v>
      </c>
      <c r="C10725" s="47" t="str">
        <f>IFERROR(VLOOKUP(B10725,总表!A:B,2,0),"-")</f>
        <v>鞋类</v>
      </c>
      <c r="D10725" s="6" t="str">
        <f t="shared" si="669"/>
        <v>鞋类</v>
      </c>
      <c r="E10725" s="6" t="str">
        <f>IFERROR(VLOOKUP(B10725,总表!A:D,3,0),"-")</f>
        <v>蝴蝶结拖鞋</v>
      </c>
      <c r="F10725" s="6" t="str">
        <f t="shared" si="670"/>
        <v>蝴蝶结拖鞋</v>
      </c>
      <c r="H10725" s="51" t="str">
        <f>IF(IFERROR(VLOOKUP(B10725,总表!A:D,4,0),"露易")=0," ",IFERROR(VLOOKUP(B10725,总表!A:D,4,0),"-"))</f>
        <v>绿色</v>
      </c>
      <c r="I10725" s="51" t="str">
        <f t="shared" si="671"/>
        <v>绿色</v>
      </c>
    </row>
    <row r="10726" spans="1:9">
      <c r="A10726" s="6">
        <v>10725</v>
      </c>
      <c r="B10726" s="47" t="str">
        <f t="shared" si="668"/>
        <v>000029E5</v>
      </c>
      <c r="C10726" s="47" t="str">
        <f>IFERROR(VLOOKUP(B10726,总表!A:B,2,0),"-")</f>
        <v>鞋类</v>
      </c>
      <c r="D10726" s="6" t="str">
        <f t="shared" si="669"/>
        <v>鞋类</v>
      </c>
      <c r="E10726" s="6" t="str">
        <f>IFERROR(VLOOKUP(B10726,总表!A:D,3,0),"-")</f>
        <v>蝴蝶结拖鞋</v>
      </c>
      <c r="F10726" s="6" t="str">
        <f t="shared" si="670"/>
        <v>蝴蝶结拖鞋</v>
      </c>
      <c r="H10726" s="6" t="str">
        <f>IF(IFERROR(VLOOKUP(B10726,总表!A:D,4,0),"露易")=0," ",IFERROR(VLOOKUP(B10726,总表!A:D,4,0),"-"))</f>
        <v>酒红色</v>
      </c>
      <c r="I10726" s="6" t="str">
        <f t="shared" si="671"/>
        <v>酒红色</v>
      </c>
    </row>
    <row r="10727" spans="1:9">
      <c r="A10727" s="6">
        <v>10726</v>
      </c>
      <c r="B10727" s="47" t="str">
        <f t="shared" si="668"/>
        <v>000029E6</v>
      </c>
      <c r="C10727" s="47" t="str">
        <f>IFERROR(VLOOKUP(B10727,总表!A:B,2,0),"-")</f>
        <v>鞋类</v>
      </c>
      <c r="D10727" s="6" t="str">
        <f t="shared" si="669"/>
        <v>鞋类</v>
      </c>
      <c r="E10727" s="6" t="str">
        <f>IFERROR(VLOOKUP(B10727,总表!A:D,3,0),"-")</f>
        <v>蝴蝶结拖鞋</v>
      </c>
      <c r="F10727" s="6" t="str">
        <f t="shared" si="670"/>
        <v>蝴蝶结拖鞋</v>
      </c>
      <c r="H10727" s="6" t="str">
        <f>IF(IFERROR(VLOOKUP(B10727,总表!A:D,4,0),"露易")=0," ",IFERROR(VLOOKUP(B10727,总表!A:D,4,0),"-"))</f>
        <v>黑色</v>
      </c>
      <c r="I10727" s="6" t="str">
        <f t="shared" si="671"/>
        <v>黑色</v>
      </c>
    </row>
    <row r="10728" spans="1:9">
      <c r="A10728" s="6">
        <v>10727</v>
      </c>
      <c r="B10728" s="47" t="str">
        <f t="shared" si="668"/>
        <v>000029E7</v>
      </c>
      <c r="C10728" s="47" t="str">
        <f>IFERROR(VLOOKUP(B10728,总表!A:B,2,0),"-")</f>
        <v>鞋类</v>
      </c>
      <c r="D10728" s="6" t="str">
        <f t="shared" si="669"/>
        <v>鞋类</v>
      </c>
      <c r="E10728" s="6" t="str">
        <f>IFERROR(VLOOKUP(B10728,总表!A:D,3,0),"-")</f>
        <v>蝴蝶结拖鞋</v>
      </c>
      <c r="F10728" s="6" t="str">
        <f t="shared" si="670"/>
        <v>蝴蝶结拖鞋</v>
      </c>
      <c r="H10728" s="6" t="str">
        <f>IF(IFERROR(VLOOKUP(B10728,总表!A:D,4,0),"露易")=0," ",IFERROR(VLOOKUP(B10728,总表!A:D,4,0),"-"))</f>
        <v>米色</v>
      </c>
      <c r="I10728" s="6" t="str">
        <f t="shared" si="671"/>
        <v>米色</v>
      </c>
    </row>
    <row r="10729" spans="1:9">
      <c r="A10729" s="6">
        <v>10728</v>
      </c>
      <c r="B10729" s="47" t="str">
        <f t="shared" si="668"/>
        <v>000029E8</v>
      </c>
      <c r="C10729" s="47" t="str">
        <f>IFERROR(VLOOKUP(B10729,总表!A:B,2,0),"-")</f>
        <v>鞋类</v>
      </c>
      <c r="D10729" s="6" t="str">
        <f t="shared" si="669"/>
        <v>鞋类</v>
      </c>
      <c r="E10729" s="6" t="str">
        <f>IFERROR(VLOOKUP(B10729,总表!A:D,3,0),"-")</f>
        <v>运动凉鞋</v>
      </c>
      <c r="F10729" s="6" t="str">
        <f t="shared" si="670"/>
        <v>运动凉鞋</v>
      </c>
      <c r="H10729" s="6" t="str">
        <f>IF(IFERROR(VLOOKUP(B10729,总表!A:D,4,0),"露易")=0," ",IFERROR(VLOOKUP(B10729,总表!A:D,4,0),"-"))</f>
        <v>橄榄绿</v>
      </c>
      <c r="I10729" s="6" t="str">
        <f t="shared" si="671"/>
        <v>橄榄绿</v>
      </c>
    </row>
    <row r="10730" spans="1:9">
      <c r="A10730" s="6">
        <v>10729</v>
      </c>
      <c r="B10730" s="47" t="str">
        <f t="shared" si="668"/>
        <v>000029E9</v>
      </c>
      <c r="C10730" s="47" t="str">
        <f>IFERROR(VLOOKUP(B10730,总表!A:B,2,0),"-")</f>
        <v>鞋类</v>
      </c>
      <c r="D10730" s="6" t="str">
        <f t="shared" si="669"/>
        <v>鞋类</v>
      </c>
      <c r="E10730" s="6" t="str">
        <f>IFERROR(VLOOKUP(B10730,总表!A:D,3,0),"-")</f>
        <v>运动凉鞋</v>
      </c>
      <c r="F10730" s="6" t="str">
        <f t="shared" si="670"/>
        <v>运动凉鞋</v>
      </c>
      <c r="H10730" s="51" t="str">
        <f>IF(IFERROR(VLOOKUP(B10730,总表!A:D,4,0),"露易")=0," ",IFERROR(VLOOKUP(B10730,总表!A:D,4,0),"-"))</f>
        <v>蓝色</v>
      </c>
      <c r="I10730" s="51" t="str">
        <f t="shared" si="671"/>
        <v>蓝色</v>
      </c>
    </row>
    <row r="10731" spans="1:9">
      <c r="A10731" s="6">
        <v>10730</v>
      </c>
      <c r="B10731" s="47" t="str">
        <f t="shared" si="668"/>
        <v>000029EA</v>
      </c>
      <c r="C10731" s="47" t="str">
        <f>IFERROR(VLOOKUP(B10731,总表!A:B,2,0),"-")</f>
        <v>鞋类</v>
      </c>
      <c r="D10731" s="6" t="str">
        <f t="shared" si="669"/>
        <v>鞋类</v>
      </c>
      <c r="E10731" s="6" t="str">
        <f>IFERROR(VLOOKUP(B10731,总表!A:D,3,0),"-")</f>
        <v>运动凉鞋</v>
      </c>
      <c r="F10731" s="6" t="str">
        <f t="shared" si="670"/>
        <v>运动凉鞋</v>
      </c>
      <c r="H10731" s="6" t="str">
        <f>IF(IFERROR(VLOOKUP(B10731,总表!A:D,4,0),"露易")=0," ",IFERROR(VLOOKUP(B10731,总表!A:D,4,0),"-"))</f>
        <v>紫色</v>
      </c>
      <c r="I10731" s="6" t="str">
        <f t="shared" si="671"/>
        <v>紫色</v>
      </c>
    </row>
    <row r="10732" spans="1:9">
      <c r="A10732" s="6">
        <v>10731</v>
      </c>
      <c r="B10732" s="47" t="str">
        <f t="shared" si="668"/>
        <v>000029EB</v>
      </c>
      <c r="C10732" s="47" t="str">
        <f>IFERROR(VLOOKUP(B10732,总表!A:B,2,0),"-")</f>
        <v>鞋类</v>
      </c>
      <c r="D10732" s="6" t="str">
        <f t="shared" si="669"/>
        <v>鞋类</v>
      </c>
      <c r="E10732" s="6" t="str">
        <f>IFERROR(VLOOKUP(B10732,总表!A:D,3,0),"-")</f>
        <v>运动凉鞋</v>
      </c>
      <c r="F10732" s="6" t="str">
        <f t="shared" si="670"/>
        <v>运动凉鞋</v>
      </c>
      <c r="H10732" s="51" t="str">
        <f>IF(IFERROR(VLOOKUP(B10732,总表!A:D,4,0),"露易")=0," ",IFERROR(VLOOKUP(B10732,总表!A:D,4,0),"-"))</f>
        <v>绿色</v>
      </c>
      <c r="I10732" s="51" t="str">
        <f t="shared" si="671"/>
        <v>绿色</v>
      </c>
    </row>
    <row r="10733" spans="1:9">
      <c r="A10733" s="6">
        <v>10732</v>
      </c>
      <c r="B10733" s="47" t="str">
        <f t="shared" si="668"/>
        <v>000029EC</v>
      </c>
      <c r="C10733" s="47" t="str">
        <f>IFERROR(VLOOKUP(B10733,总表!A:B,2,0),"-")</f>
        <v>鞋类</v>
      </c>
      <c r="D10733" s="6" t="str">
        <f t="shared" si="669"/>
        <v>鞋类</v>
      </c>
      <c r="E10733" s="6" t="str">
        <f>IFERROR(VLOOKUP(B10733,总表!A:D,3,0),"-")</f>
        <v>运动凉鞋</v>
      </c>
      <c r="F10733" s="6" t="str">
        <f t="shared" si="670"/>
        <v>运动凉鞋</v>
      </c>
      <c r="H10733" s="6" t="str">
        <f>IF(IFERROR(VLOOKUP(B10733,总表!A:D,4,0),"露易")=0," ",IFERROR(VLOOKUP(B10733,总表!A:D,4,0),"-"))</f>
        <v>粉红</v>
      </c>
      <c r="I10733" s="6" t="str">
        <f t="shared" si="671"/>
        <v>粉红</v>
      </c>
    </row>
    <row r="10734" spans="1:9">
      <c r="A10734" s="6">
        <v>10733</v>
      </c>
      <c r="B10734" s="47" t="str">
        <f t="shared" si="668"/>
        <v>000029ED</v>
      </c>
      <c r="C10734" s="47" t="str">
        <f>IFERROR(VLOOKUP(B10734,总表!A:B,2,0),"-")</f>
        <v>鞋类</v>
      </c>
      <c r="D10734" s="6" t="str">
        <f t="shared" si="669"/>
        <v>鞋类</v>
      </c>
      <c r="E10734" s="6" t="str">
        <f>IFERROR(VLOOKUP(B10734,总表!A:D,3,0),"-")</f>
        <v>运动凉鞋</v>
      </c>
      <c r="F10734" s="6" t="str">
        <f t="shared" si="670"/>
        <v>运动凉鞋</v>
      </c>
      <c r="H10734" s="6" t="str">
        <f>IF(IFERROR(VLOOKUP(B10734,总表!A:D,4,0),"露易")=0," ",IFERROR(VLOOKUP(B10734,总表!A:D,4,0),"-"))</f>
        <v>米色</v>
      </c>
      <c r="I10734" s="6" t="str">
        <f t="shared" si="671"/>
        <v>米色</v>
      </c>
    </row>
    <row r="10735" spans="1:9">
      <c r="A10735" s="6">
        <v>10734</v>
      </c>
      <c r="B10735" s="47" t="str">
        <f t="shared" si="668"/>
        <v>000029EE</v>
      </c>
      <c r="C10735" s="47" t="str">
        <f>IFERROR(VLOOKUP(B10735,总表!A:B,2,0),"-")</f>
        <v>鞋类</v>
      </c>
      <c r="D10735" s="6" t="str">
        <f t="shared" si="669"/>
        <v>鞋类</v>
      </c>
      <c r="E10735" s="6" t="str">
        <f>IFERROR(VLOOKUP(B10735,总表!A:D,3,0),"-")</f>
        <v>运动凉鞋</v>
      </c>
      <c r="F10735" s="6" t="str">
        <f t="shared" si="670"/>
        <v>运动凉鞋</v>
      </c>
      <c r="H10735" s="6" t="str">
        <f>IF(IFERROR(VLOOKUP(B10735,总表!A:D,4,0),"露易")=0," ",IFERROR(VLOOKUP(B10735,总表!A:D,4,0),"-"))</f>
        <v>灰色</v>
      </c>
      <c r="I10735" s="6" t="str">
        <f t="shared" si="671"/>
        <v>灰色</v>
      </c>
    </row>
    <row r="10736" spans="1:9">
      <c r="A10736" s="6">
        <v>10735</v>
      </c>
      <c r="B10736" s="47" t="str">
        <f t="shared" si="668"/>
        <v>000029EF</v>
      </c>
      <c r="C10736" s="47" t="str">
        <f>IFERROR(VLOOKUP(B10736,总表!A:B,2,0),"-")</f>
        <v>鞋类</v>
      </c>
      <c r="D10736" s="6" t="str">
        <f t="shared" si="669"/>
        <v>鞋类</v>
      </c>
      <c r="E10736" s="6" t="str">
        <f>IFERROR(VLOOKUP(B10736,总表!A:D,3,0),"-")</f>
        <v>沙滩拖鞋</v>
      </c>
      <c r="F10736" s="6" t="str">
        <f t="shared" si="670"/>
        <v>沙滩拖鞋</v>
      </c>
      <c r="H10736" s="6" t="str">
        <f>IF(IFERROR(VLOOKUP(B10736,总表!A:D,4,0),"露易")=0," ",IFERROR(VLOOKUP(B10736,总表!A:D,4,0),"-"))</f>
        <v>白色</v>
      </c>
      <c r="I10736" s="6" t="str">
        <f t="shared" si="671"/>
        <v>白色</v>
      </c>
    </row>
    <row r="10737" spans="1:9">
      <c r="A10737" s="6">
        <v>10736</v>
      </c>
      <c r="B10737" s="47" t="str">
        <f t="shared" si="668"/>
        <v>000029F0</v>
      </c>
      <c r="C10737" s="47" t="str">
        <f>IFERROR(VLOOKUP(B10737,总表!A:B,2,0),"-")</f>
        <v>鞋类</v>
      </c>
      <c r="D10737" s="6" t="str">
        <f t="shared" si="669"/>
        <v>鞋类</v>
      </c>
      <c r="E10737" s="6" t="str">
        <f>IFERROR(VLOOKUP(B10737,总表!A:D,3,0),"-")</f>
        <v>沙滩拖鞋</v>
      </c>
      <c r="F10737" s="6" t="str">
        <f t="shared" si="670"/>
        <v>沙滩拖鞋</v>
      </c>
      <c r="H10737" s="6" t="str">
        <f>IF(IFERROR(VLOOKUP(B10737,总表!A:D,4,0),"露易")=0," ",IFERROR(VLOOKUP(B10737,总表!A:D,4,0),"-"))</f>
        <v>橘色</v>
      </c>
      <c r="I10737" s="6" t="str">
        <f t="shared" si="671"/>
        <v>橘色</v>
      </c>
    </row>
    <row r="10738" spans="1:9">
      <c r="A10738" s="6">
        <v>10737</v>
      </c>
      <c r="B10738" s="47" t="str">
        <f t="shared" si="668"/>
        <v>000029F1</v>
      </c>
      <c r="C10738" s="47" t="str">
        <f>IFERROR(VLOOKUP(B10738,总表!A:B,2,0),"-")</f>
        <v>鞋类</v>
      </c>
      <c r="D10738" s="6" t="str">
        <f t="shared" si="669"/>
        <v>鞋类</v>
      </c>
      <c r="E10738" s="6" t="str">
        <f>IFERROR(VLOOKUP(B10738,总表!A:D,3,0),"-")</f>
        <v>沙滩拖鞋</v>
      </c>
      <c r="F10738" s="6" t="str">
        <f t="shared" si="670"/>
        <v>沙滩拖鞋</v>
      </c>
      <c r="H10738" s="6" t="str">
        <f>IF(IFERROR(VLOOKUP(B10738,总表!A:D,4,0),"露易")=0," ",IFERROR(VLOOKUP(B10738,总表!A:D,4,0),"-"))</f>
        <v>浅蓝色</v>
      </c>
      <c r="I10738" s="6" t="str">
        <f t="shared" si="671"/>
        <v>浅蓝色</v>
      </c>
    </row>
    <row r="10739" spans="1:9">
      <c r="A10739" s="6">
        <v>10738</v>
      </c>
      <c r="B10739" s="47" t="str">
        <f t="shared" si="668"/>
        <v>000029F2</v>
      </c>
      <c r="C10739" s="47" t="str">
        <f>IFERROR(VLOOKUP(B10739,总表!A:B,2,0),"-")</f>
        <v>鞋类</v>
      </c>
      <c r="D10739" s="6" t="str">
        <f t="shared" si="669"/>
        <v>鞋类</v>
      </c>
      <c r="E10739" s="6" t="str">
        <f>IFERROR(VLOOKUP(B10739,总表!A:D,3,0),"-")</f>
        <v>沙滩拖鞋</v>
      </c>
      <c r="F10739" s="6" t="str">
        <f t="shared" si="670"/>
        <v>沙滩拖鞋</v>
      </c>
      <c r="H10739" s="6" t="str">
        <f>IF(IFERROR(VLOOKUP(B10739,总表!A:D,4,0),"露易")=0," ",IFERROR(VLOOKUP(B10739,总表!A:D,4,0),"-"))</f>
        <v>粉红</v>
      </c>
      <c r="I10739" s="6" t="str">
        <f t="shared" si="671"/>
        <v>粉红</v>
      </c>
    </row>
    <row r="10740" spans="1:9">
      <c r="A10740" s="6">
        <v>10739</v>
      </c>
      <c r="B10740" s="47" t="str">
        <f t="shared" si="668"/>
        <v>000029F3</v>
      </c>
      <c r="C10740" s="47" t="str">
        <f>IFERROR(VLOOKUP(B10740,总表!A:B,2,0),"-")</f>
        <v>鞋类</v>
      </c>
      <c r="D10740" s="6" t="str">
        <f t="shared" si="669"/>
        <v>鞋类</v>
      </c>
      <c r="E10740" s="6" t="str">
        <f>IFERROR(VLOOKUP(B10740,总表!A:D,3,0),"-")</f>
        <v>沙滩拖鞋</v>
      </c>
      <c r="F10740" s="6" t="str">
        <f t="shared" si="670"/>
        <v>沙滩拖鞋</v>
      </c>
      <c r="H10740" s="51" t="str">
        <f>IF(IFERROR(VLOOKUP(B10740,总表!A:D,4,0),"露易")=0," ",IFERROR(VLOOKUP(B10740,总表!A:D,4,0),"-"))</f>
        <v>红色</v>
      </c>
      <c r="I10740" s="51" t="str">
        <f t="shared" si="671"/>
        <v>红色</v>
      </c>
    </row>
    <row r="10741" spans="1:9">
      <c r="A10741" s="6">
        <v>10740</v>
      </c>
      <c r="B10741" s="47" t="str">
        <f t="shared" si="668"/>
        <v>000029F4</v>
      </c>
      <c r="C10741" s="47" t="str">
        <f>IFERROR(VLOOKUP(B10741,总表!A:B,2,0),"-")</f>
        <v>-</v>
      </c>
      <c r="D10741" s="6" t="str">
        <f t="shared" si="669"/>
        <v>-</v>
      </c>
      <c r="E10741" s="6" t="str">
        <f>IFERROR(VLOOKUP(B10741,总表!A:D,3,0),"-")</f>
        <v>-</v>
      </c>
      <c r="F10741" s="6" t="str">
        <f t="shared" si="670"/>
        <v>-</v>
      </c>
      <c r="H10741" s="6" t="str">
        <f>IF(IFERROR(VLOOKUP(B10741,总表!A:D,4,0),"露易")=0," ",IFERROR(VLOOKUP(B10741,总表!A:D,4,0),"-"))</f>
        <v>-</v>
      </c>
      <c r="I10741" s="6" t="str">
        <f t="shared" si="671"/>
        <v>-</v>
      </c>
    </row>
    <row r="10742" spans="1:9">
      <c r="A10742" s="6">
        <v>10741</v>
      </c>
      <c r="B10742" s="47" t="str">
        <f t="shared" si="668"/>
        <v>000029F5</v>
      </c>
      <c r="C10742" s="47" t="str">
        <f>IFERROR(VLOOKUP(B10742,总表!A:B,2,0),"-")</f>
        <v>海报类</v>
      </c>
      <c r="D10742" s="6" t="str">
        <f t="shared" si="669"/>
        <v>海报类</v>
      </c>
      <c r="E10742" s="6" t="str">
        <f>IFERROR(VLOOKUP(B10742,总表!A:D,3,0),"-")</f>
        <v>村民的海报</v>
      </c>
      <c r="F10742" s="6" t="str">
        <f t="shared" si="670"/>
        <v>村民的海报</v>
      </c>
      <c r="H10742" s="6" t="str">
        <f>IF(IFERROR(VLOOKUP(B10742,总表!A:D,4,0),"露易")=0," ",IFERROR(VLOOKUP(B10742,总表!A:D,4,0),"-"))</f>
        <v> </v>
      </c>
      <c r="I10742" s="6" t="str">
        <f t="shared" si="671"/>
        <v> </v>
      </c>
    </row>
    <row r="10743" spans="1:9">
      <c r="A10743" s="6">
        <v>10742</v>
      </c>
      <c r="B10743" s="47" t="str">
        <f t="shared" si="668"/>
        <v>000029F6</v>
      </c>
      <c r="C10743" s="50" t="str">
        <f>IFERROR(VLOOKUP(B10743,总表!A:B,2,0),"-")</f>
        <v>摆设类</v>
      </c>
      <c r="D10743" s="51" t="str">
        <f t="shared" si="669"/>
        <v>摆设类</v>
      </c>
      <c r="E10743" s="6" t="str">
        <f>IFERROR(VLOOKUP(B10743,总表!A:D,3,0),"-")</f>
        <v>竹凳子</v>
      </c>
      <c r="F10743" s="6" t="str">
        <f t="shared" si="670"/>
        <v>竹凳子</v>
      </c>
      <c r="H10743" s="6" t="str">
        <f>IF(IFERROR(VLOOKUP(B10743,总表!A:D,4,0),"露易")=0," ",IFERROR(VLOOKUP(B10743,总表!A:D,4,0),"-"))</f>
        <v> </v>
      </c>
      <c r="I10743" s="6" t="str">
        <f t="shared" si="671"/>
        <v> </v>
      </c>
    </row>
    <row r="10744" spans="1:9">
      <c r="A10744" s="6">
        <v>10743</v>
      </c>
      <c r="B10744" s="47" t="str">
        <f t="shared" si="668"/>
        <v>000029F7</v>
      </c>
      <c r="C10744" s="50" t="str">
        <f>IFERROR(VLOOKUP(B10744,总表!A:B,2,0),"-")</f>
        <v>摆设类</v>
      </c>
      <c r="D10744" s="51" t="str">
        <f t="shared" si="669"/>
        <v>摆设类</v>
      </c>
      <c r="E10744" s="6" t="str">
        <f>IFERROR(VLOOKUP(B10744,总表!A:D,3,0),"-")</f>
        <v>竹制扬声器</v>
      </c>
      <c r="F10744" s="6" t="str">
        <f t="shared" si="670"/>
        <v>竹制扬声器</v>
      </c>
      <c r="H10744" s="6" t="str">
        <f>IF(IFERROR(VLOOKUP(B10744,总表!A:D,4,0),"露易")=0," ",IFERROR(VLOOKUP(B10744,总表!A:D,4,0),"-"))</f>
        <v> </v>
      </c>
      <c r="I10744" s="6" t="str">
        <f t="shared" si="671"/>
        <v> </v>
      </c>
    </row>
    <row r="10745" spans="1:9">
      <c r="A10745" s="6">
        <v>10744</v>
      </c>
      <c r="B10745" s="47" t="str">
        <f t="shared" si="668"/>
        <v>000029F8</v>
      </c>
      <c r="C10745" s="47" t="str">
        <f>IFERROR(VLOOKUP(B10745,总表!A:B,2,0),"-")</f>
        <v>帽子类</v>
      </c>
      <c r="D10745" s="6" t="str">
        <f t="shared" si="669"/>
        <v>帽子类</v>
      </c>
      <c r="E10745" s="6" t="str">
        <f>IFERROR(VLOOKUP(B10745,总表!A:D,3,0),"-")</f>
        <v>三角巾</v>
      </c>
      <c r="F10745" s="6" t="str">
        <f t="shared" si="670"/>
        <v>三角巾</v>
      </c>
      <c r="H10745" s="51" t="str">
        <f>IF(IFERROR(VLOOKUP(B10745,总表!A:D,4,0),"露易")=0," ",IFERROR(VLOOKUP(B10745,总表!A:D,4,0),"-"))</f>
        <v>蓝色</v>
      </c>
      <c r="I10745" s="51" t="str">
        <f t="shared" si="671"/>
        <v>蓝色</v>
      </c>
    </row>
    <row r="10746" spans="1:9">
      <c r="A10746" s="6">
        <v>10745</v>
      </c>
      <c r="B10746" s="47" t="str">
        <f t="shared" si="668"/>
        <v>000029F9</v>
      </c>
      <c r="C10746" s="47" t="str">
        <f>IFERROR(VLOOKUP(B10746,总表!A:B,2,0),"-")</f>
        <v>帽子类</v>
      </c>
      <c r="D10746" s="6" t="str">
        <f t="shared" si="669"/>
        <v>帽子类</v>
      </c>
      <c r="E10746" s="6" t="str">
        <f>IFERROR(VLOOKUP(B10746,总表!A:D,3,0),"-")</f>
        <v>三角巾</v>
      </c>
      <c r="F10746" s="6" t="str">
        <f t="shared" si="670"/>
        <v>三角巾</v>
      </c>
      <c r="H10746" s="51" t="str">
        <f>IF(IFERROR(VLOOKUP(B10746,总表!A:D,4,0),"露易")=0," ",IFERROR(VLOOKUP(B10746,总表!A:D,4,0),"-"))</f>
        <v>红色</v>
      </c>
      <c r="I10746" s="51" t="str">
        <f t="shared" si="671"/>
        <v>红色</v>
      </c>
    </row>
    <row r="10747" spans="1:9">
      <c r="A10747" s="6">
        <v>10746</v>
      </c>
      <c r="B10747" s="47" t="str">
        <f t="shared" si="668"/>
        <v>000029FA</v>
      </c>
      <c r="C10747" s="47" t="str">
        <f>IFERROR(VLOOKUP(B10747,总表!A:B,2,0),"-")</f>
        <v>帽子类</v>
      </c>
      <c r="D10747" s="6" t="str">
        <f t="shared" si="669"/>
        <v>帽子类</v>
      </c>
      <c r="E10747" s="6" t="str">
        <f>IFERROR(VLOOKUP(B10747,总表!A:D,3,0),"-")</f>
        <v>三角巾</v>
      </c>
      <c r="F10747" s="6" t="str">
        <f t="shared" si="670"/>
        <v>三角巾</v>
      </c>
      <c r="H10747" s="6" t="str">
        <f>IF(IFERROR(VLOOKUP(B10747,总表!A:D,4,0),"露易")=0," ",IFERROR(VLOOKUP(B10747,总表!A:D,4,0),"-"))</f>
        <v>粉红</v>
      </c>
      <c r="I10747" s="6" t="str">
        <f t="shared" si="671"/>
        <v>粉红</v>
      </c>
    </row>
    <row r="10748" spans="1:9">
      <c r="A10748" s="6">
        <v>10747</v>
      </c>
      <c r="B10748" s="47" t="str">
        <f t="shared" si="668"/>
        <v>000029FB</v>
      </c>
      <c r="C10748" s="47" t="str">
        <f>IFERROR(VLOOKUP(B10748,总表!A:B,2,0),"-")</f>
        <v>帽子类</v>
      </c>
      <c r="D10748" s="6" t="str">
        <f t="shared" si="669"/>
        <v>帽子类</v>
      </c>
      <c r="E10748" s="6" t="str">
        <f>IFERROR(VLOOKUP(B10748,总表!A:D,3,0),"-")</f>
        <v>三角巾</v>
      </c>
      <c r="F10748" s="6" t="str">
        <f t="shared" si="670"/>
        <v>三角巾</v>
      </c>
      <c r="H10748" s="6" t="str">
        <f>IF(IFERROR(VLOOKUP(B10748,总表!A:D,4,0),"露易")=0," ",IFERROR(VLOOKUP(B10748,总表!A:D,4,0),"-"))</f>
        <v>黑色</v>
      </c>
      <c r="I10748" s="6" t="str">
        <f t="shared" si="671"/>
        <v>黑色</v>
      </c>
    </row>
    <row r="10749" spans="1:9">
      <c r="A10749" s="6">
        <v>10748</v>
      </c>
      <c r="B10749" s="47" t="str">
        <f t="shared" si="668"/>
        <v>000029FC</v>
      </c>
      <c r="C10749" s="47" t="str">
        <f>IFERROR(VLOOKUP(B10749,总表!A:B,2,0),"-")</f>
        <v>帽子类</v>
      </c>
      <c r="D10749" s="6" t="str">
        <f t="shared" si="669"/>
        <v>帽子类</v>
      </c>
      <c r="E10749" s="6" t="str">
        <f>IFERROR(VLOOKUP(B10749,总表!A:D,3,0),"-")</f>
        <v>三角巾</v>
      </c>
      <c r="F10749" s="6" t="str">
        <f t="shared" si="670"/>
        <v>三角巾</v>
      </c>
      <c r="H10749" s="6" t="str">
        <f>IF(IFERROR(VLOOKUP(B10749,总表!A:D,4,0),"露易")=0," ",IFERROR(VLOOKUP(B10749,总表!A:D,4,0),"-"))</f>
        <v>紫色</v>
      </c>
      <c r="I10749" s="6" t="str">
        <f t="shared" si="671"/>
        <v>紫色</v>
      </c>
    </row>
    <row r="10750" spans="1:9">
      <c r="A10750" s="6">
        <v>10749</v>
      </c>
      <c r="B10750" s="47" t="str">
        <f t="shared" si="668"/>
        <v>000029FD</v>
      </c>
      <c r="C10750" s="47" t="str">
        <f>IFERROR(VLOOKUP(B10750,总表!A:B,2,0),"-")</f>
        <v>帽子类</v>
      </c>
      <c r="D10750" s="6" t="str">
        <f t="shared" si="669"/>
        <v>帽子类</v>
      </c>
      <c r="E10750" s="6" t="str">
        <f>IFERROR(VLOOKUP(B10750,总表!A:D,3,0),"-")</f>
        <v>三角巾</v>
      </c>
      <c r="F10750" s="6" t="str">
        <f t="shared" si="670"/>
        <v>三角巾</v>
      </c>
      <c r="H10750" s="51" t="str">
        <f>IF(IFERROR(VLOOKUP(B10750,总表!A:D,4,0),"露易")=0," ",IFERROR(VLOOKUP(B10750,总表!A:D,4,0),"-"))</f>
        <v>绿色</v>
      </c>
      <c r="I10750" s="51" t="str">
        <f t="shared" si="671"/>
        <v>绿色</v>
      </c>
    </row>
    <row r="10751" spans="1:9">
      <c r="A10751" s="6">
        <v>10750</v>
      </c>
      <c r="B10751" s="47" t="str">
        <f t="shared" si="668"/>
        <v>000029FE</v>
      </c>
      <c r="C10751" s="47" t="str">
        <f>IFERROR(VLOOKUP(B10751,总表!A:B,2,0),"-")</f>
        <v>帽子类</v>
      </c>
      <c r="D10751" s="6" t="str">
        <f t="shared" si="669"/>
        <v>帽子类</v>
      </c>
      <c r="E10751" s="6" t="str">
        <f>IFERROR(VLOOKUP(B10751,总表!A:D,3,0),"-")</f>
        <v>三角巾</v>
      </c>
      <c r="F10751" s="6" t="str">
        <f t="shared" si="670"/>
        <v>三角巾</v>
      </c>
      <c r="H10751" s="6" t="str">
        <f>IF(IFERROR(VLOOKUP(B10751,总表!A:D,4,0),"露易")=0," ",IFERROR(VLOOKUP(B10751,总表!A:D,4,0),"-"))</f>
        <v>米色</v>
      </c>
      <c r="I10751" s="6" t="str">
        <f t="shared" si="671"/>
        <v>米色</v>
      </c>
    </row>
    <row r="10752" spans="1:9">
      <c r="A10752" s="6">
        <v>10751</v>
      </c>
      <c r="B10752" s="47" t="str">
        <f t="shared" si="668"/>
        <v>000029FF</v>
      </c>
      <c r="C10752" s="47" t="str">
        <f>IFERROR(VLOOKUP(B10752,总表!A:B,2,0),"-")</f>
        <v>帽子类</v>
      </c>
      <c r="D10752" s="6" t="str">
        <f t="shared" si="669"/>
        <v>帽子类</v>
      </c>
      <c r="E10752" s="6" t="str">
        <f>IFERROR(VLOOKUP(B10752,总表!A:D,3,0),"-")</f>
        <v>水手帽</v>
      </c>
      <c r="F10752" s="6" t="str">
        <f t="shared" si="670"/>
        <v>水手帽</v>
      </c>
      <c r="H10752" s="6" t="str">
        <f>IF(IFERROR(VLOOKUP(B10752,总表!A:D,4,0),"露易")=0," ",IFERROR(VLOOKUP(B10752,总表!A:D,4,0),"-"))</f>
        <v>海军蓝</v>
      </c>
      <c r="I10752" s="6" t="str">
        <f t="shared" si="671"/>
        <v>海军蓝</v>
      </c>
    </row>
    <row r="10753" spans="1:9">
      <c r="A10753" s="6">
        <v>10752</v>
      </c>
      <c r="B10753" s="47" t="str">
        <f t="shared" si="668"/>
        <v>00002A00</v>
      </c>
      <c r="C10753" s="47" t="str">
        <f>IFERROR(VLOOKUP(B10753,总表!A:B,2,0),"-")</f>
        <v>帽子类</v>
      </c>
      <c r="D10753" s="6" t="str">
        <f t="shared" si="669"/>
        <v>帽子类</v>
      </c>
      <c r="E10753" s="6" t="str">
        <f>IFERROR(VLOOKUP(B10753,总表!A:D,3,0),"-")</f>
        <v>水手帽</v>
      </c>
      <c r="F10753" s="6" t="str">
        <f t="shared" si="670"/>
        <v>水手帽</v>
      </c>
      <c r="H10753" s="51" t="str">
        <f>IF(IFERROR(VLOOKUP(B10753,总表!A:D,4,0),"露易")=0," ",IFERROR(VLOOKUP(B10753,总表!A:D,4,0),"-"))</f>
        <v>蓝色</v>
      </c>
      <c r="I10753" s="51" t="str">
        <f t="shared" si="671"/>
        <v>蓝色</v>
      </c>
    </row>
    <row r="10754" spans="1:9">
      <c r="A10754" s="6">
        <v>10753</v>
      </c>
      <c r="B10754" s="47" t="str">
        <f t="shared" ref="B10754:B10817" si="672">DEC2HEX(ROW(A10753),8)</f>
        <v>00002A01</v>
      </c>
      <c r="C10754" s="47" t="str">
        <f>IFERROR(VLOOKUP(B10754,总表!A:B,2,0),"-")</f>
        <v>帽子类</v>
      </c>
      <c r="D10754" s="6" t="str">
        <f t="shared" ref="D10754:D10817" si="673">C10754</f>
        <v>帽子类</v>
      </c>
      <c r="E10754" s="6" t="str">
        <f>IFERROR(VLOOKUP(B10754,总表!A:D,3,0),"-")</f>
        <v>泳帽</v>
      </c>
      <c r="F10754" s="6" t="str">
        <f t="shared" ref="F10754:F10817" si="674">E10754</f>
        <v>泳帽</v>
      </c>
      <c r="H10754" s="6" t="str">
        <f>IF(IFERROR(VLOOKUP(B10754,总表!A:D,4,0),"露易")=0," ",IFERROR(VLOOKUP(B10754,总表!A:D,4,0),"-"))</f>
        <v>浅蓝色</v>
      </c>
      <c r="I10754" s="6" t="str">
        <f t="shared" ref="I10754:I10817" si="675">H10754</f>
        <v>浅蓝色</v>
      </c>
    </row>
    <row r="10755" spans="1:9">
      <c r="A10755" s="6">
        <v>10754</v>
      </c>
      <c r="B10755" s="47" t="str">
        <f t="shared" si="672"/>
        <v>00002A02</v>
      </c>
      <c r="C10755" s="47" t="str">
        <f>IFERROR(VLOOKUP(B10755,总表!A:B,2,0),"-")</f>
        <v>帽子类</v>
      </c>
      <c r="D10755" s="6" t="str">
        <f t="shared" si="673"/>
        <v>帽子类</v>
      </c>
      <c r="E10755" s="6" t="str">
        <f>IFERROR(VLOOKUP(B10755,总表!A:D,3,0),"-")</f>
        <v>泳帽</v>
      </c>
      <c r="F10755" s="6" t="str">
        <f t="shared" si="674"/>
        <v>泳帽</v>
      </c>
      <c r="H10755" s="51" t="str">
        <f>IF(IFERROR(VLOOKUP(B10755,总表!A:D,4,0),"露易")=0," ",IFERROR(VLOOKUP(B10755,总表!A:D,4,0),"-"))</f>
        <v>红色</v>
      </c>
      <c r="I10755" s="51" t="str">
        <f t="shared" si="675"/>
        <v>红色</v>
      </c>
    </row>
    <row r="10756" spans="1:9">
      <c r="A10756" s="6">
        <v>10755</v>
      </c>
      <c r="B10756" s="47" t="str">
        <f t="shared" si="672"/>
        <v>00002A03</v>
      </c>
      <c r="C10756" s="47" t="str">
        <f>IFERROR(VLOOKUP(B10756,总表!A:B,2,0),"-")</f>
        <v>帽子类</v>
      </c>
      <c r="D10756" s="6" t="str">
        <f t="shared" si="673"/>
        <v>帽子类</v>
      </c>
      <c r="E10756" s="6" t="str">
        <f>IFERROR(VLOOKUP(B10756,总表!A:D,3,0),"-")</f>
        <v>泳帽</v>
      </c>
      <c r="F10756" s="6" t="str">
        <f t="shared" si="674"/>
        <v>泳帽</v>
      </c>
      <c r="H10756" s="6" t="str">
        <f>IF(IFERROR(VLOOKUP(B10756,总表!A:D,4,0),"露易")=0," ",IFERROR(VLOOKUP(B10756,总表!A:D,4,0),"-"))</f>
        <v>白色</v>
      </c>
      <c r="I10756" s="6" t="str">
        <f t="shared" si="675"/>
        <v>白色</v>
      </c>
    </row>
    <row r="10757" spans="1:9">
      <c r="A10757" s="6">
        <v>10756</v>
      </c>
      <c r="B10757" s="47" t="str">
        <f t="shared" si="672"/>
        <v>00002A04</v>
      </c>
      <c r="C10757" s="47" t="str">
        <f>IFERROR(VLOOKUP(B10757,总表!A:B,2,0),"-")</f>
        <v>帽子类</v>
      </c>
      <c r="D10757" s="6" t="str">
        <f t="shared" si="673"/>
        <v>帽子类</v>
      </c>
      <c r="E10757" s="6" t="str">
        <f>IFERROR(VLOOKUP(B10757,总表!A:D,3,0),"-")</f>
        <v>泳帽</v>
      </c>
      <c r="F10757" s="6" t="str">
        <f t="shared" si="674"/>
        <v>泳帽</v>
      </c>
      <c r="H10757" s="6" t="str">
        <f>IF(IFERROR(VLOOKUP(B10757,总表!A:D,4,0),"露易")=0," ",IFERROR(VLOOKUP(B10757,总表!A:D,4,0),"-"))</f>
        <v>黑色</v>
      </c>
      <c r="I10757" s="6" t="str">
        <f t="shared" si="675"/>
        <v>黑色</v>
      </c>
    </row>
    <row r="10758" spans="1:9">
      <c r="A10758" s="6">
        <v>10757</v>
      </c>
      <c r="B10758" s="47" t="str">
        <f t="shared" si="672"/>
        <v>00002A05</v>
      </c>
      <c r="C10758" s="47" t="str">
        <f>IFERROR(VLOOKUP(B10758,总表!A:B,2,0),"-")</f>
        <v>帽子类</v>
      </c>
      <c r="D10758" s="6" t="str">
        <f t="shared" si="673"/>
        <v>帽子类</v>
      </c>
      <c r="E10758" s="6" t="str">
        <f>IFERROR(VLOOKUP(B10758,总表!A:D,3,0),"-")</f>
        <v>泳帽</v>
      </c>
      <c r="F10758" s="6" t="str">
        <f t="shared" si="674"/>
        <v>泳帽</v>
      </c>
      <c r="H10758" s="51" t="str">
        <f>IF(IFERROR(VLOOKUP(B10758,总表!A:D,4,0),"露易")=0," ",IFERROR(VLOOKUP(B10758,总表!A:D,4,0),"-"))</f>
        <v>蓝色</v>
      </c>
      <c r="I10758" s="51" t="str">
        <f t="shared" si="675"/>
        <v>蓝色</v>
      </c>
    </row>
    <row r="10759" spans="1:9">
      <c r="A10759" s="6">
        <v>10758</v>
      </c>
      <c r="B10759" s="47" t="str">
        <f t="shared" si="672"/>
        <v>00002A06</v>
      </c>
      <c r="C10759" s="47" t="str">
        <f>IFERROR(VLOOKUP(B10759,总表!A:B,2,0),"-")</f>
        <v>帽子类</v>
      </c>
      <c r="D10759" s="6" t="str">
        <f t="shared" si="673"/>
        <v>帽子类</v>
      </c>
      <c r="E10759" s="6" t="str">
        <f>IFERROR(VLOOKUP(B10759,总表!A:D,3,0),"-")</f>
        <v>泳帽</v>
      </c>
      <c r="F10759" s="6" t="str">
        <f t="shared" si="674"/>
        <v>泳帽</v>
      </c>
      <c r="H10759" s="6" t="str">
        <f>IF(IFERROR(VLOOKUP(B10759,总表!A:D,4,0),"露易")=0," ",IFERROR(VLOOKUP(B10759,总表!A:D,4,0),"-"))</f>
        <v>粉红</v>
      </c>
      <c r="I10759" s="6" t="str">
        <f t="shared" si="675"/>
        <v>粉红</v>
      </c>
    </row>
    <row r="10760" spans="1:9">
      <c r="A10760" s="6">
        <v>10759</v>
      </c>
      <c r="B10760" s="47" t="str">
        <f t="shared" si="672"/>
        <v>00002A07</v>
      </c>
      <c r="C10760" s="47" t="str">
        <f>IFERROR(VLOOKUP(B10760,总表!A:B,2,0),"-")</f>
        <v>帽子类</v>
      </c>
      <c r="D10760" s="6" t="str">
        <f t="shared" si="673"/>
        <v>帽子类</v>
      </c>
      <c r="E10760" s="6" t="str">
        <f>IFERROR(VLOOKUP(B10760,总表!A:D,3,0),"-")</f>
        <v>泳帽</v>
      </c>
      <c r="F10760" s="6" t="str">
        <f t="shared" si="674"/>
        <v>泳帽</v>
      </c>
      <c r="H10760" s="51" t="str">
        <f>IF(IFERROR(VLOOKUP(B10760,总表!A:D,4,0),"露易")=0," ",IFERROR(VLOOKUP(B10760,总表!A:D,4,0),"-"))</f>
        <v>绿色</v>
      </c>
      <c r="I10760" s="51" t="str">
        <f t="shared" si="675"/>
        <v>绿色</v>
      </c>
    </row>
    <row r="10761" spans="1:9">
      <c r="A10761" s="6">
        <v>10760</v>
      </c>
      <c r="B10761" s="47" t="str">
        <f t="shared" si="672"/>
        <v>00002A08</v>
      </c>
      <c r="C10761" s="47" t="str">
        <f>IFERROR(VLOOKUP(B10761,总表!A:B,2,0),"-")</f>
        <v>帽子类</v>
      </c>
      <c r="D10761" s="6" t="str">
        <f t="shared" si="673"/>
        <v>帽子类</v>
      </c>
      <c r="E10761" s="51" t="str">
        <f>IFERROR(VLOOKUP(B10761,总表!A:D,3,0),"-")</f>
        <v>变形虫图腾头巾</v>
      </c>
      <c r="F10761" s="51" t="str">
        <f t="shared" si="674"/>
        <v>变形虫图腾头巾</v>
      </c>
      <c r="H10761" s="51" t="str">
        <f>IF(IFERROR(VLOOKUP(B10761,总表!A:D,4,0),"露易")=0," ",IFERROR(VLOOKUP(B10761,总表!A:D,4,0),"-"))</f>
        <v>蓝色</v>
      </c>
      <c r="I10761" s="51" t="str">
        <f t="shared" si="675"/>
        <v>蓝色</v>
      </c>
    </row>
    <row r="10762" spans="1:9">
      <c r="A10762" s="6">
        <v>10761</v>
      </c>
      <c r="B10762" s="47" t="str">
        <f t="shared" si="672"/>
        <v>00002A09</v>
      </c>
      <c r="C10762" s="47" t="str">
        <f>IFERROR(VLOOKUP(B10762,总表!A:B,2,0),"-")</f>
        <v>帽子类</v>
      </c>
      <c r="D10762" s="6" t="str">
        <f t="shared" si="673"/>
        <v>帽子类</v>
      </c>
      <c r="E10762" s="51" t="str">
        <f>IFERROR(VLOOKUP(B10762,总表!A:D,3,0),"-")</f>
        <v>变形虫图腾头巾</v>
      </c>
      <c r="F10762" s="51" t="str">
        <f t="shared" si="674"/>
        <v>变形虫图腾头巾</v>
      </c>
      <c r="H10762" s="6" t="str">
        <f>IF(IFERROR(VLOOKUP(B10762,总表!A:D,4,0),"露易")=0," ",IFERROR(VLOOKUP(B10762,总表!A:D,4,0),"-"))</f>
        <v>黄色</v>
      </c>
      <c r="I10762" s="6" t="str">
        <f t="shared" si="675"/>
        <v>黄色</v>
      </c>
    </row>
    <row r="10763" spans="1:9">
      <c r="A10763" s="6">
        <v>10762</v>
      </c>
      <c r="B10763" s="47" t="str">
        <f t="shared" si="672"/>
        <v>00002A0A</v>
      </c>
      <c r="C10763" s="47" t="str">
        <f>IFERROR(VLOOKUP(B10763,总表!A:B,2,0),"-")</f>
        <v>帽子类</v>
      </c>
      <c r="D10763" s="6" t="str">
        <f t="shared" si="673"/>
        <v>帽子类</v>
      </c>
      <c r="E10763" s="51" t="str">
        <f>IFERROR(VLOOKUP(B10763,总表!A:D,3,0),"-")</f>
        <v>变形虫图腾头巾</v>
      </c>
      <c r="F10763" s="51" t="str">
        <f t="shared" si="674"/>
        <v>变形虫图腾头巾</v>
      </c>
      <c r="H10763" s="6" t="str">
        <f>IF(IFERROR(VLOOKUP(B10763,总表!A:D,4,0),"露易")=0," ",IFERROR(VLOOKUP(B10763,总表!A:D,4,0),"-"))</f>
        <v>黑色</v>
      </c>
      <c r="I10763" s="6" t="str">
        <f t="shared" si="675"/>
        <v>黑色</v>
      </c>
    </row>
    <row r="10764" spans="1:9">
      <c r="A10764" s="6">
        <v>10763</v>
      </c>
      <c r="B10764" s="47" t="str">
        <f t="shared" si="672"/>
        <v>00002A0B</v>
      </c>
      <c r="C10764" s="47" t="str">
        <f>IFERROR(VLOOKUP(B10764,总表!A:B,2,0),"-")</f>
        <v>帽子类</v>
      </c>
      <c r="D10764" s="6" t="str">
        <f t="shared" si="673"/>
        <v>帽子类</v>
      </c>
      <c r="E10764" s="51" t="str">
        <f>IFERROR(VLOOKUP(B10764,总表!A:D,3,0),"-")</f>
        <v>变形虫图腾头巾</v>
      </c>
      <c r="F10764" s="51" t="str">
        <f t="shared" si="674"/>
        <v>变形虫图腾头巾</v>
      </c>
      <c r="H10764" s="51" t="str">
        <f>IF(IFERROR(VLOOKUP(B10764,总表!A:D,4,0),"露易")=0," ",IFERROR(VLOOKUP(B10764,总表!A:D,4,0),"-"))</f>
        <v>绿色</v>
      </c>
      <c r="I10764" s="51" t="str">
        <f t="shared" si="675"/>
        <v>绿色</v>
      </c>
    </row>
    <row r="10765" spans="1:9">
      <c r="A10765" s="6">
        <v>10764</v>
      </c>
      <c r="B10765" s="47" t="str">
        <f t="shared" si="672"/>
        <v>00002A0C</v>
      </c>
      <c r="C10765" s="47" t="str">
        <f>IFERROR(VLOOKUP(B10765,总表!A:B,2,0),"-")</f>
        <v>帽子类</v>
      </c>
      <c r="D10765" s="6" t="str">
        <f t="shared" si="673"/>
        <v>帽子类</v>
      </c>
      <c r="E10765" s="51" t="str">
        <f>IFERROR(VLOOKUP(B10765,总表!A:D,3,0),"-")</f>
        <v>变形虫图腾头巾</v>
      </c>
      <c r="F10765" s="51" t="str">
        <f t="shared" si="674"/>
        <v>变形虫图腾头巾</v>
      </c>
      <c r="H10765" s="6" t="str">
        <f>IF(IFERROR(VLOOKUP(B10765,总表!A:D,4,0),"露易")=0," ",IFERROR(VLOOKUP(B10765,总表!A:D,4,0),"-"))</f>
        <v>橘色</v>
      </c>
      <c r="I10765" s="6" t="str">
        <f t="shared" si="675"/>
        <v>橘色</v>
      </c>
    </row>
    <row r="10766" spans="1:9">
      <c r="A10766" s="6">
        <v>10765</v>
      </c>
      <c r="B10766" s="47" t="str">
        <f t="shared" si="672"/>
        <v>00002A0D</v>
      </c>
      <c r="C10766" s="47" t="str">
        <f>IFERROR(VLOOKUP(B10766,总表!A:B,2,0),"-")</f>
        <v>帽子类</v>
      </c>
      <c r="D10766" s="6" t="str">
        <f t="shared" si="673"/>
        <v>帽子类</v>
      </c>
      <c r="E10766" s="51" t="str">
        <f>IFERROR(VLOOKUP(B10766,总表!A:D,3,0),"-")</f>
        <v>变形虫图腾头巾</v>
      </c>
      <c r="F10766" s="51" t="str">
        <f t="shared" si="674"/>
        <v>变形虫图腾头巾</v>
      </c>
      <c r="H10766" s="6" t="str">
        <f>IF(IFERROR(VLOOKUP(B10766,总表!A:D,4,0),"露易")=0," ",IFERROR(VLOOKUP(B10766,总表!A:D,4,0),"-"))</f>
        <v>粉红</v>
      </c>
      <c r="I10766" s="6" t="str">
        <f t="shared" si="675"/>
        <v>粉红</v>
      </c>
    </row>
    <row r="10767" spans="1:9">
      <c r="A10767" s="6">
        <v>10766</v>
      </c>
      <c r="B10767" s="47" t="str">
        <f t="shared" si="672"/>
        <v>00002A0E</v>
      </c>
      <c r="C10767" s="47" t="str">
        <f>IFERROR(VLOOKUP(B10767,总表!A:B,2,0),"-")</f>
        <v>帽子类</v>
      </c>
      <c r="D10767" s="6" t="str">
        <f t="shared" si="673"/>
        <v>帽子类</v>
      </c>
      <c r="E10767" s="51" t="str">
        <f>IFERROR(VLOOKUP(B10767,总表!A:D,3,0),"-")</f>
        <v>变形虫图腾头巾</v>
      </c>
      <c r="F10767" s="51" t="str">
        <f t="shared" si="674"/>
        <v>变形虫图腾头巾</v>
      </c>
      <c r="H10767" s="6" t="str">
        <f>IF(IFERROR(VLOOKUP(B10767,总表!A:D,4,0),"露易")=0," ",IFERROR(VLOOKUP(B10767,总表!A:D,4,0),"-"))</f>
        <v>紫色</v>
      </c>
      <c r="I10767" s="6" t="str">
        <f t="shared" si="675"/>
        <v>紫色</v>
      </c>
    </row>
    <row r="10768" spans="1:9">
      <c r="A10768" s="6">
        <v>10767</v>
      </c>
      <c r="B10768" s="47" t="str">
        <f t="shared" si="672"/>
        <v>00002A0F</v>
      </c>
      <c r="C10768" s="47" t="str">
        <f>IFERROR(VLOOKUP(B10768,总表!A:B,2,0),"-")</f>
        <v>帽子类</v>
      </c>
      <c r="D10768" s="6" t="str">
        <f t="shared" si="673"/>
        <v>帽子类</v>
      </c>
      <c r="E10768" s="6" t="str">
        <f>IFERROR(VLOOKUP(B10768,总表!A:D,3,0),"-")</f>
        <v>毛巾帽</v>
      </c>
      <c r="F10768" s="6" t="str">
        <f t="shared" si="674"/>
        <v>毛巾帽</v>
      </c>
      <c r="H10768" s="6" t="str">
        <f>IF(IFERROR(VLOOKUP(B10768,总表!A:D,4,0),"露易")=0," ",IFERROR(VLOOKUP(B10768,总表!A:D,4,0),"-"))</f>
        <v>黑色</v>
      </c>
      <c r="I10768" s="6" t="str">
        <f t="shared" si="675"/>
        <v>黑色</v>
      </c>
    </row>
    <row r="10769" spans="1:9">
      <c r="A10769" s="6">
        <v>10768</v>
      </c>
      <c r="B10769" s="47" t="str">
        <f t="shared" si="672"/>
        <v>00002A10</v>
      </c>
      <c r="C10769" s="47" t="str">
        <f>IFERROR(VLOOKUP(B10769,总表!A:B,2,0),"-")</f>
        <v>帽子类</v>
      </c>
      <c r="D10769" s="6" t="str">
        <f t="shared" si="673"/>
        <v>帽子类</v>
      </c>
      <c r="E10769" s="6" t="str">
        <f>IFERROR(VLOOKUP(B10769,总表!A:D,3,0),"-")</f>
        <v>毛巾帽</v>
      </c>
      <c r="F10769" s="6" t="str">
        <f t="shared" si="674"/>
        <v>毛巾帽</v>
      </c>
      <c r="H10769" s="51" t="str">
        <f>IF(IFERROR(VLOOKUP(B10769,总表!A:D,4,0),"露易")=0," ",IFERROR(VLOOKUP(B10769,总表!A:D,4,0),"-"))</f>
        <v>蓝色</v>
      </c>
      <c r="I10769" s="51" t="str">
        <f t="shared" si="675"/>
        <v>蓝色</v>
      </c>
    </row>
    <row r="10770" spans="1:9">
      <c r="A10770" s="6">
        <v>10769</v>
      </c>
      <c r="B10770" s="47" t="str">
        <f t="shared" si="672"/>
        <v>00002A11</v>
      </c>
      <c r="C10770" s="47" t="str">
        <f>IFERROR(VLOOKUP(B10770,总表!A:B,2,0),"-")</f>
        <v>帽子类</v>
      </c>
      <c r="D10770" s="6" t="str">
        <f t="shared" si="673"/>
        <v>帽子类</v>
      </c>
      <c r="E10770" s="6" t="str">
        <f>IFERROR(VLOOKUP(B10770,总表!A:D,3,0),"-")</f>
        <v>毛巾帽</v>
      </c>
      <c r="F10770" s="6" t="str">
        <f t="shared" si="674"/>
        <v>毛巾帽</v>
      </c>
      <c r="H10770" s="6" t="str">
        <f>IF(IFERROR(VLOOKUP(B10770,总表!A:D,4,0),"露易")=0," ",IFERROR(VLOOKUP(B10770,总表!A:D,4,0),"-"))</f>
        <v>棕色</v>
      </c>
      <c r="I10770" s="6" t="str">
        <f t="shared" si="675"/>
        <v>棕色</v>
      </c>
    </row>
    <row r="10771" spans="1:9">
      <c r="A10771" s="6">
        <v>10770</v>
      </c>
      <c r="B10771" s="47" t="str">
        <f t="shared" si="672"/>
        <v>00002A12</v>
      </c>
      <c r="C10771" s="47" t="str">
        <f>IFERROR(VLOOKUP(B10771,总表!A:B,2,0),"-")</f>
        <v>帽子类</v>
      </c>
      <c r="D10771" s="6" t="str">
        <f t="shared" si="673"/>
        <v>帽子类</v>
      </c>
      <c r="E10771" s="6" t="str">
        <f>IFERROR(VLOOKUP(B10771,总表!A:D,3,0),"-")</f>
        <v>毛巾帽</v>
      </c>
      <c r="F10771" s="6" t="str">
        <f t="shared" si="674"/>
        <v>毛巾帽</v>
      </c>
      <c r="H10771" s="6" t="str">
        <f>IF(IFERROR(VLOOKUP(B10771,总表!A:D,4,0),"露易")=0," ",IFERROR(VLOOKUP(B10771,总表!A:D,4,0),"-"))</f>
        <v>黄色</v>
      </c>
      <c r="I10771" s="6" t="str">
        <f t="shared" si="675"/>
        <v>黄色</v>
      </c>
    </row>
    <row r="10772" spans="1:9">
      <c r="A10772" s="6">
        <v>10771</v>
      </c>
      <c r="B10772" s="47" t="str">
        <f t="shared" si="672"/>
        <v>00002A13</v>
      </c>
      <c r="C10772" s="47" t="str">
        <f>IFERROR(VLOOKUP(B10772,总表!A:B,2,0),"-")</f>
        <v>帽子类</v>
      </c>
      <c r="D10772" s="6" t="str">
        <f t="shared" si="673"/>
        <v>帽子类</v>
      </c>
      <c r="E10772" s="6" t="str">
        <f>IFERROR(VLOOKUP(B10772,总表!A:D,3,0),"-")</f>
        <v>毛巾帽</v>
      </c>
      <c r="F10772" s="6" t="str">
        <f t="shared" si="674"/>
        <v>毛巾帽</v>
      </c>
      <c r="H10772" s="6" t="str">
        <f>IF(IFERROR(VLOOKUP(B10772,总表!A:D,4,0),"露易")=0," ",IFERROR(VLOOKUP(B10772,总表!A:D,4,0),"-"))</f>
        <v>酒红色</v>
      </c>
      <c r="I10772" s="6" t="str">
        <f t="shared" si="675"/>
        <v>酒红色</v>
      </c>
    </row>
    <row r="10773" spans="1:9">
      <c r="A10773" s="6">
        <v>10772</v>
      </c>
      <c r="B10773" s="47" t="str">
        <f t="shared" si="672"/>
        <v>00002A14</v>
      </c>
      <c r="C10773" s="47" t="str">
        <f>IFERROR(VLOOKUP(B10773,总表!A:B,2,0),"-")</f>
        <v>海报类</v>
      </c>
      <c r="D10773" s="6" t="str">
        <f t="shared" si="673"/>
        <v>海报类</v>
      </c>
      <c r="E10773" s="6" t="str">
        <f>IFERROR(VLOOKUP(B10773,总表!A:D,3,0),"-")</f>
        <v>莉咏的海报</v>
      </c>
      <c r="F10773" s="6" t="str">
        <f t="shared" si="674"/>
        <v>莉咏的海报</v>
      </c>
      <c r="H10773" s="6" t="str">
        <f>IF(IFERROR(VLOOKUP(B10773,总表!A:D,4,0),"露易")=0," ",IFERROR(VLOOKUP(B10773,总表!A:D,4,0),"-"))</f>
        <v> </v>
      </c>
      <c r="I10773" s="6" t="str">
        <f t="shared" si="675"/>
        <v> </v>
      </c>
    </row>
    <row r="10774" spans="1:9">
      <c r="A10774" s="6">
        <v>10773</v>
      </c>
      <c r="B10774" s="47" t="str">
        <f t="shared" si="672"/>
        <v>00002A15</v>
      </c>
      <c r="C10774" s="47" t="str">
        <f>IFERROR(VLOOKUP(B10774,总表!A:B,2,0),"-")</f>
        <v>海报类</v>
      </c>
      <c r="D10774" s="6" t="str">
        <f t="shared" si="673"/>
        <v>海报类</v>
      </c>
      <c r="E10774" s="6" t="str">
        <f>IFERROR(VLOOKUP(B10774,总表!A:D,3,0),"-")</f>
        <v>巧美的海报</v>
      </c>
      <c r="F10774" s="6" t="str">
        <f t="shared" si="674"/>
        <v>巧美的海报</v>
      </c>
      <c r="H10774" s="6" t="str">
        <f>IF(IFERROR(VLOOKUP(B10774,总表!A:D,4,0),"露易")=0," ",IFERROR(VLOOKUP(B10774,总表!A:D,4,0),"-"))</f>
        <v> </v>
      </c>
      <c r="I10774" s="6" t="str">
        <f t="shared" si="675"/>
        <v> </v>
      </c>
    </row>
    <row r="10775" spans="1:9">
      <c r="A10775" s="6">
        <v>10774</v>
      </c>
      <c r="B10775" s="47" t="str">
        <f t="shared" si="672"/>
        <v>00002A16</v>
      </c>
      <c r="C10775" s="47" t="str">
        <f>IFERROR(VLOOKUP(B10775,总表!A:B,2,0),"-")</f>
        <v>海报类</v>
      </c>
      <c r="D10775" s="6" t="str">
        <f t="shared" si="673"/>
        <v>海报类</v>
      </c>
      <c r="E10775" s="6" t="str">
        <f>IFERROR(VLOOKUP(B10775,总表!A:D,3,0),"-")</f>
        <v>奥莉的海报</v>
      </c>
      <c r="F10775" s="6" t="str">
        <f t="shared" si="674"/>
        <v>奥莉的海报</v>
      </c>
      <c r="H10775" s="6" t="str">
        <f>IF(IFERROR(VLOOKUP(B10775,总表!A:D,4,0),"露易")=0," ",IFERROR(VLOOKUP(B10775,总表!A:D,4,0),"-"))</f>
        <v> </v>
      </c>
      <c r="I10775" s="6" t="str">
        <f t="shared" si="675"/>
        <v> </v>
      </c>
    </row>
    <row r="10776" spans="1:9">
      <c r="A10776" s="6">
        <v>10775</v>
      </c>
      <c r="B10776" s="47" t="str">
        <f t="shared" si="672"/>
        <v>00002A17</v>
      </c>
      <c r="C10776" s="47" t="str">
        <f>IFERROR(VLOOKUP(B10776,总表!A:B,2,0),"-")</f>
        <v>海报类</v>
      </c>
      <c r="D10776" s="6" t="str">
        <f t="shared" si="673"/>
        <v>海报类</v>
      </c>
      <c r="E10776" s="6" t="str">
        <f>IFERROR(VLOOKUP(B10776,总表!A:D,3,0),"-")</f>
        <v>太平的海报</v>
      </c>
      <c r="F10776" s="6" t="str">
        <f t="shared" si="674"/>
        <v>太平的海报</v>
      </c>
      <c r="H10776" s="6" t="str">
        <f>IF(IFERROR(VLOOKUP(B10776,总表!A:D,4,0),"露易")=0," ",IFERROR(VLOOKUP(B10776,总表!A:D,4,0),"-"))</f>
        <v> </v>
      </c>
      <c r="I10776" s="6" t="str">
        <f t="shared" si="675"/>
        <v> </v>
      </c>
    </row>
    <row r="10777" spans="1:9">
      <c r="A10777" s="6">
        <v>10776</v>
      </c>
      <c r="B10777" s="47" t="str">
        <f t="shared" si="672"/>
        <v>00002A18</v>
      </c>
      <c r="C10777" s="47" t="str">
        <f>IFERROR(VLOOKUP(B10777,总表!A:B,2,0),"-")</f>
        <v>海报类</v>
      </c>
      <c r="D10777" s="6" t="str">
        <f t="shared" si="673"/>
        <v>海报类</v>
      </c>
      <c r="E10777" s="6" t="str">
        <f>IFERROR(VLOOKUP(B10777,总表!A:D,3,0),"-")</f>
        <v>DJ KK的海报</v>
      </c>
      <c r="F10777" s="6" t="str">
        <f t="shared" si="674"/>
        <v>DJ KK的海报</v>
      </c>
      <c r="H10777" s="6" t="str">
        <f>IF(IFERROR(VLOOKUP(B10777,总表!A:D,4,0),"露易")=0," ",IFERROR(VLOOKUP(B10777,总表!A:D,4,0),"-"))</f>
        <v> </v>
      </c>
      <c r="I10777" s="6" t="str">
        <f t="shared" si="675"/>
        <v> </v>
      </c>
    </row>
    <row r="10778" spans="1:9">
      <c r="A10778" s="6">
        <v>10777</v>
      </c>
      <c r="B10778" s="47" t="str">
        <f t="shared" si="672"/>
        <v>00002A19</v>
      </c>
      <c r="C10778" s="47" t="str">
        <f>IFERROR(VLOOKUP(B10778,总表!A:B,2,0),"-")</f>
        <v>海报类</v>
      </c>
      <c r="D10778" s="6" t="str">
        <f t="shared" si="673"/>
        <v>海报类</v>
      </c>
      <c r="E10778" s="6" t="str">
        <f>IFERROR(VLOOKUP(B10778,总表!A:D,3,0),"-")</f>
        <v>麻儿的海报</v>
      </c>
      <c r="F10778" s="6" t="str">
        <f t="shared" si="674"/>
        <v>麻儿的海报</v>
      </c>
      <c r="H10778" s="6" t="str">
        <f>IF(IFERROR(VLOOKUP(B10778,总表!A:D,4,0),"露易")=0," ",IFERROR(VLOOKUP(B10778,总表!A:D,4,0),"-"))</f>
        <v> </v>
      </c>
      <c r="I10778" s="6" t="str">
        <f t="shared" si="675"/>
        <v> </v>
      </c>
    </row>
    <row r="10779" spans="1:9">
      <c r="A10779" s="6">
        <v>10778</v>
      </c>
      <c r="B10779" s="47" t="str">
        <f t="shared" si="672"/>
        <v>00002A1A</v>
      </c>
      <c r="C10779" s="47" t="str">
        <f>IFERROR(VLOOKUP(B10779,总表!A:B,2,0),"-")</f>
        <v>海报类</v>
      </c>
      <c r="D10779" s="6" t="str">
        <f t="shared" si="673"/>
        <v>海报类</v>
      </c>
      <c r="E10779" s="6" t="str">
        <f>IFERROR(VLOOKUP(B10779,总表!A:D,3,0),"-")</f>
        <v>恰咪的海报</v>
      </c>
      <c r="F10779" s="6" t="str">
        <f t="shared" si="674"/>
        <v>恰咪的海报</v>
      </c>
      <c r="H10779" s="6" t="str">
        <f>IF(IFERROR(VLOOKUP(B10779,总表!A:D,4,0),"露易")=0," ",IFERROR(VLOOKUP(B10779,总表!A:D,4,0),"-"))</f>
        <v> </v>
      </c>
      <c r="I10779" s="6" t="str">
        <f t="shared" si="675"/>
        <v> </v>
      </c>
    </row>
    <row r="10780" spans="1:9">
      <c r="A10780" s="6">
        <v>10779</v>
      </c>
      <c r="B10780" s="47" t="str">
        <f t="shared" si="672"/>
        <v>00002A1B</v>
      </c>
      <c r="C10780" s="47" t="str">
        <f>IFERROR(VLOOKUP(B10780,总表!A:B,2,0),"-")</f>
        <v>海报类</v>
      </c>
      <c r="D10780" s="6" t="str">
        <f t="shared" si="673"/>
        <v>海报类</v>
      </c>
      <c r="E10780" s="6" t="str">
        <f>IFERROR(VLOOKUP(B10780,总表!A:D,3,0),"-")</f>
        <v>阿一的海报</v>
      </c>
      <c r="F10780" s="6" t="str">
        <f t="shared" si="674"/>
        <v>阿一的海报</v>
      </c>
      <c r="H10780" s="6" t="str">
        <f>IF(IFERROR(VLOOKUP(B10780,总表!A:D,4,0),"露易")=0," ",IFERROR(VLOOKUP(B10780,总表!A:D,4,0),"-"))</f>
        <v> </v>
      </c>
      <c r="I10780" s="6" t="str">
        <f t="shared" si="675"/>
        <v> </v>
      </c>
    </row>
    <row r="10781" spans="1:9">
      <c r="A10781" s="6">
        <v>10780</v>
      </c>
      <c r="B10781" s="47" t="str">
        <f t="shared" si="672"/>
        <v>00002A1C</v>
      </c>
      <c r="C10781" s="47" t="str">
        <f>IFERROR(VLOOKUP(B10781,总表!A:B,2,0),"-")</f>
        <v>海报类</v>
      </c>
      <c r="D10781" s="6" t="str">
        <f t="shared" si="673"/>
        <v>海报类</v>
      </c>
      <c r="E10781" s="6" t="str">
        <f>IFERROR(VLOOKUP(B10781,总表!A:D,3,0),"-")</f>
        <v>程信雄的海报</v>
      </c>
      <c r="F10781" s="6" t="str">
        <f t="shared" si="674"/>
        <v>程信雄的海报</v>
      </c>
      <c r="H10781" s="6" t="str">
        <f>IF(IFERROR(VLOOKUP(B10781,总表!A:D,4,0),"露易")=0," ",IFERROR(VLOOKUP(B10781,总表!A:D,4,0),"-"))</f>
        <v> </v>
      </c>
      <c r="I10781" s="6" t="str">
        <f t="shared" si="675"/>
        <v> </v>
      </c>
    </row>
    <row r="10782" spans="1:9">
      <c r="A10782" s="6">
        <v>10781</v>
      </c>
      <c r="B10782" s="47" t="str">
        <f t="shared" si="672"/>
        <v>00002A1D</v>
      </c>
      <c r="C10782" s="47" t="str">
        <f>IFERROR(VLOOKUP(B10782,总表!A:B,2,0),"-")</f>
        <v>海报类</v>
      </c>
      <c r="D10782" s="6" t="str">
        <f t="shared" si="673"/>
        <v>海报类</v>
      </c>
      <c r="E10782" s="6" t="str">
        <f>IFERROR(VLOOKUP(B10782,总表!A:D,3,0),"-")</f>
        <v>富蓝的海报</v>
      </c>
      <c r="F10782" s="6" t="str">
        <f t="shared" si="674"/>
        <v>富蓝的海报</v>
      </c>
      <c r="H10782" s="6" t="str">
        <f>IF(IFERROR(VLOOKUP(B10782,总表!A:D,4,0),"露易")=0," ",IFERROR(VLOOKUP(B10782,总表!A:D,4,0),"-"))</f>
        <v> </v>
      </c>
      <c r="I10782" s="6" t="str">
        <f t="shared" si="675"/>
        <v> </v>
      </c>
    </row>
    <row r="10783" spans="1:9">
      <c r="A10783" s="6">
        <v>10782</v>
      </c>
      <c r="B10783" s="47" t="str">
        <f t="shared" si="672"/>
        <v>00002A1E</v>
      </c>
      <c r="C10783" s="47" t="str">
        <f>IFERROR(VLOOKUP(B10783,总表!A:B,2,0),"-")</f>
        <v>海报类</v>
      </c>
      <c r="D10783" s="6" t="str">
        <f t="shared" si="673"/>
        <v>海报类</v>
      </c>
      <c r="E10783" s="51" t="str">
        <f>IFERROR(VLOOKUP(B10783,总表!A:D,3,0),"-")</f>
        <v>凤尾的海报</v>
      </c>
      <c r="F10783" s="51" t="str">
        <f t="shared" si="674"/>
        <v>凤尾的海报</v>
      </c>
      <c r="H10783" s="6" t="str">
        <f>IF(IFERROR(VLOOKUP(B10783,总表!A:D,4,0),"露易")=0," ",IFERROR(VLOOKUP(B10783,总表!A:D,4,0),"-"))</f>
        <v> </v>
      </c>
      <c r="I10783" s="6" t="str">
        <f t="shared" si="675"/>
        <v> </v>
      </c>
    </row>
    <row r="10784" spans="1:9">
      <c r="A10784" s="6">
        <v>10783</v>
      </c>
      <c r="B10784" s="47" t="str">
        <f t="shared" si="672"/>
        <v>00002A1F</v>
      </c>
      <c r="C10784" s="47" t="str">
        <f>IFERROR(VLOOKUP(B10784,总表!A:B,2,0),"-")</f>
        <v>海报类</v>
      </c>
      <c r="D10784" s="6" t="str">
        <f t="shared" si="673"/>
        <v>海报类</v>
      </c>
      <c r="E10784" s="6" t="str">
        <f>IFERROR(VLOOKUP(B10784,总表!A:D,3,0),"-")</f>
        <v>瑞秋的海报</v>
      </c>
      <c r="F10784" s="6" t="str">
        <f t="shared" si="674"/>
        <v>瑞秋的海报</v>
      </c>
      <c r="H10784" s="6" t="str">
        <f>IF(IFERROR(VLOOKUP(B10784,总表!A:D,4,0),"露易")=0," ",IFERROR(VLOOKUP(B10784,总表!A:D,4,0),"-"))</f>
        <v> </v>
      </c>
      <c r="I10784" s="6" t="str">
        <f t="shared" si="675"/>
        <v> </v>
      </c>
    </row>
    <row r="10785" spans="1:9">
      <c r="A10785" s="6">
        <v>10784</v>
      </c>
      <c r="B10785" s="47" t="str">
        <f t="shared" si="672"/>
        <v>00002A20</v>
      </c>
      <c r="C10785" s="47" t="str">
        <f>IFERROR(VLOOKUP(B10785,总表!A:B,2,0),"-")</f>
        <v>海报类</v>
      </c>
      <c r="D10785" s="6" t="str">
        <f t="shared" si="673"/>
        <v>海报类</v>
      </c>
      <c r="E10785" s="51" t="str">
        <f>IFERROR(VLOOKUP(B10785,总表!A:D,3,0),"-")</f>
        <v>圆圆的海报</v>
      </c>
      <c r="F10785" s="51" t="str">
        <f t="shared" si="674"/>
        <v>圆圆的海报</v>
      </c>
      <c r="H10785" s="6" t="str">
        <f>IF(IFERROR(VLOOKUP(B10785,总表!A:D,4,0),"露易")=0," ",IFERROR(VLOOKUP(B10785,总表!A:D,4,0),"-"))</f>
        <v> </v>
      </c>
      <c r="I10785" s="6" t="str">
        <f t="shared" si="675"/>
        <v> </v>
      </c>
    </row>
    <row r="10786" spans="1:9">
      <c r="A10786" s="6">
        <v>10785</v>
      </c>
      <c r="B10786" s="47" t="str">
        <f t="shared" si="672"/>
        <v>00002A21</v>
      </c>
      <c r="C10786" s="47" t="str">
        <f>IFERROR(VLOOKUP(B10786,总表!A:B,2,0),"-")</f>
        <v>海报类</v>
      </c>
      <c r="D10786" s="6" t="str">
        <f t="shared" si="673"/>
        <v>海报类</v>
      </c>
      <c r="E10786" s="6" t="str">
        <f>IFERROR(VLOOKUP(B10786,总表!A:D,3,0),"-")</f>
        <v>阿獭的海报</v>
      </c>
      <c r="F10786" s="6" t="str">
        <f t="shared" si="674"/>
        <v>阿獭的海报</v>
      </c>
      <c r="H10786" s="6" t="str">
        <f>IF(IFERROR(VLOOKUP(B10786,总表!A:D,4,0),"露易")=0," ",IFERROR(VLOOKUP(B10786,总表!A:D,4,0),"-"))</f>
        <v> </v>
      </c>
      <c r="I10786" s="6" t="str">
        <f t="shared" si="675"/>
        <v> </v>
      </c>
    </row>
    <row r="10787" spans="1:9">
      <c r="A10787" s="6">
        <v>10786</v>
      </c>
      <c r="B10787" s="47" t="str">
        <f t="shared" si="672"/>
        <v>00002A22</v>
      </c>
      <c r="C10787" s="47" t="str">
        <f>IFERROR(VLOOKUP(B10787,总表!A:B,2,0),"-")</f>
        <v>海报类</v>
      </c>
      <c r="D10787" s="6" t="str">
        <f t="shared" si="673"/>
        <v>海报类</v>
      </c>
      <c r="E10787" s="51" t="str">
        <f>IFERROR(VLOOKUP(B10787,总表!A:D,3,0),"-")</f>
        <v>纯纯的海报</v>
      </c>
      <c r="F10787" s="51" t="str">
        <f t="shared" si="674"/>
        <v>纯纯的海报</v>
      </c>
      <c r="H10787" s="6" t="str">
        <f>IF(IFERROR(VLOOKUP(B10787,总表!A:D,4,0),"露易")=0," ",IFERROR(VLOOKUP(B10787,总表!A:D,4,0),"-"))</f>
        <v> </v>
      </c>
      <c r="I10787" s="6" t="str">
        <f t="shared" si="675"/>
        <v> </v>
      </c>
    </row>
    <row r="10788" spans="1:9">
      <c r="A10788" s="6">
        <v>10787</v>
      </c>
      <c r="B10788" s="47" t="str">
        <f t="shared" si="672"/>
        <v>00002A23</v>
      </c>
      <c r="C10788" s="47" t="str">
        <f>IFERROR(VLOOKUP(B10788,总表!A:B,2,0),"-")</f>
        <v>海报类</v>
      </c>
      <c r="D10788" s="6" t="str">
        <f t="shared" si="673"/>
        <v>海报类</v>
      </c>
      <c r="E10788" s="6" t="str">
        <f>IFERROR(VLOOKUP(B10788,总表!A:D,3,0),"-")</f>
        <v>刀丽茹的海报</v>
      </c>
      <c r="F10788" s="6" t="str">
        <f t="shared" si="674"/>
        <v>刀丽茹的海报</v>
      </c>
      <c r="H10788" s="6" t="str">
        <f>IF(IFERROR(VLOOKUP(B10788,总表!A:D,4,0),"露易")=0," ",IFERROR(VLOOKUP(B10788,总表!A:D,4,0),"-"))</f>
        <v> </v>
      </c>
      <c r="I10788" s="6" t="str">
        <f t="shared" si="675"/>
        <v> </v>
      </c>
    </row>
    <row r="10789" spans="1:9">
      <c r="A10789" s="6">
        <v>10788</v>
      </c>
      <c r="B10789" s="47" t="str">
        <f t="shared" si="672"/>
        <v>00002A24</v>
      </c>
      <c r="C10789" s="47" t="str">
        <f>IFERROR(VLOOKUP(B10789,总表!A:B,2,0),"-")</f>
        <v>海报类</v>
      </c>
      <c r="D10789" s="6" t="str">
        <f t="shared" si="673"/>
        <v>海报类</v>
      </c>
      <c r="E10789" s="6" t="str">
        <f>IFERROR(VLOOKUP(B10789,总表!A:D,3,0),"-")</f>
        <v>熊大叔的海报</v>
      </c>
      <c r="F10789" s="6" t="str">
        <f t="shared" si="674"/>
        <v>熊大叔的海报</v>
      </c>
      <c r="H10789" s="6" t="str">
        <f>IF(IFERROR(VLOOKUP(B10789,总表!A:D,4,0),"露易")=0," ",IFERROR(VLOOKUP(B10789,总表!A:D,4,0),"-"))</f>
        <v> </v>
      </c>
      <c r="I10789" s="6" t="str">
        <f t="shared" si="675"/>
        <v> </v>
      </c>
    </row>
    <row r="10790" spans="1:9">
      <c r="A10790" s="6">
        <v>10789</v>
      </c>
      <c r="B10790" s="47" t="str">
        <f t="shared" si="672"/>
        <v>00002A25</v>
      </c>
      <c r="C10790" s="47" t="str">
        <f>IFERROR(VLOOKUP(B10790,总表!A:B,2,0),"-")</f>
        <v>海报类</v>
      </c>
      <c r="D10790" s="6" t="str">
        <f t="shared" si="673"/>
        <v>海报类</v>
      </c>
      <c r="E10790" s="6" t="str">
        <f>IFERROR(VLOOKUP(B10790,总表!A:D,3,0),"-")</f>
        <v>莎莎的海报</v>
      </c>
      <c r="F10790" s="6" t="str">
        <f t="shared" si="674"/>
        <v>莎莎的海报</v>
      </c>
      <c r="H10790" s="6" t="str">
        <f>IF(IFERROR(VLOOKUP(B10790,总表!A:D,4,0),"露易")=0," ",IFERROR(VLOOKUP(B10790,总表!A:D,4,0),"-"))</f>
        <v> </v>
      </c>
      <c r="I10790" s="6" t="str">
        <f t="shared" si="675"/>
        <v> </v>
      </c>
    </row>
    <row r="10791" spans="1:9">
      <c r="A10791" s="6">
        <v>10790</v>
      </c>
      <c r="B10791" s="47" t="str">
        <f t="shared" si="672"/>
        <v>00002A26</v>
      </c>
      <c r="C10791" s="47" t="str">
        <f>IFERROR(VLOOKUP(B10791,总表!A:B,2,0),"-")</f>
        <v>海报类</v>
      </c>
      <c r="D10791" s="6" t="str">
        <f t="shared" si="673"/>
        <v>海报类</v>
      </c>
      <c r="E10791" s="6" t="str">
        <f>IFERROR(VLOOKUP(B10791,总表!A:D,3,0),"-")</f>
        <v>熊战士的海报</v>
      </c>
      <c r="F10791" s="6" t="str">
        <f t="shared" si="674"/>
        <v>熊战士的海报</v>
      </c>
      <c r="H10791" s="6" t="str">
        <f>IF(IFERROR(VLOOKUP(B10791,总表!A:D,4,0),"露易")=0," ",IFERROR(VLOOKUP(B10791,总表!A:D,4,0),"-"))</f>
        <v> </v>
      </c>
      <c r="I10791" s="6" t="str">
        <f t="shared" si="675"/>
        <v> </v>
      </c>
    </row>
    <row r="10792" spans="1:9">
      <c r="A10792" s="6">
        <v>10791</v>
      </c>
      <c r="B10792" s="47" t="str">
        <f t="shared" si="672"/>
        <v>00002A27</v>
      </c>
      <c r="C10792" s="47" t="str">
        <f>IFERROR(VLOOKUP(B10792,总表!A:B,2,0),"-")</f>
        <v>海报类</v>
      </c>
      <c r="D10792" s="6" t="str">
        <f t="shared" si="673"/>
        <v>海报类</v>
      </c>
      <c r="E10792" s="6" t="str">
        <f>IFERROR(VLOOKUP(B10792,总表!A:D,3,0),"-")</f>
        <v>仁平的海报</v>
      </c>
      <c r="F10792" s="6" t="str">
        <f t="shared" si="674"/>
        <v>仁平的海报</v>
      </c>
      <c r="H10792" s="6" t="str">
        <f>IF(IFERROR(VLOOKUP(B10792,总表!A:D,4,0),"露易")=0," ",IFERROR(VLOOKUP(B10792,总表!A:D,4,0),"-"))</f>
        <v> </v>
      </c>
      <c r="I10792" s="6" t="str">
        <f t="shared" si="675"/>
        <v> </v>
      </c>
    </row>
    <row r="10793" spans="1:9">
      <c r="A10793" s="6">
        <v>10792</v>
      </c>
      <c r="B10793" s="47" t="str">
        <f t="shared" si="672"/>
        <v>00002A28</v>
      </c>
      <c r="C10793" s="47" t="str">
        <f>IFERROR(VLOOKUP(B10793,总表!A:B,2,0),"-")</f>
        <v>海报类</v>
      </c>
      <c r="D10793" s="6" t="str">
        <f t="shared" si="673"/>
        <v>海报类</v>
      </c>
      <c r="E10793" s="6" t="str">
        <f>IFERROR(VLOOKUP(B10793,总表!A:D,3,0),"-")</f>
        <v>寿伯的海报</v>
      </c>
      <c r="F10793" s="6" t="str">
        <f t="shared" si="674"/>
        <v>寿伯的海报</v>
      </c>
      <c r="H10793" s="6" t="str">
        <f>IF(IFERROR(VLOOKUP(B10793,总表!A:D,4,0),"露易")=0," ",IFERROR(VLOOKUP(B10793,总表!A:D,4,0),"-"))</f>
        <v> </v>
      </c>
      <c r="I10793" s="6" t="str">
        <f t="shared" si="675"/>
        <v> </v>
      </c>
    </row>
    <row r="10794" spans="1:9">
      <c r="A10794" s="6">
        <v>10793</v>
      </c>
      <c r="B10794" s="47" t="str">
        <f t="shared" si="672"/>
        <v>00002A29</v>
      </c>
      <c r="C10794" s="47" t="str">
        <f>IFERROR(VLOOKUP(B10794,总表!A:B,2,0),"-")</f>
        <v>海报类</v>
      </c>
      <c r="D10794" s="6" t="str">
        <f t="shared" si="673"/>
        <v>海报类</v>
      </c>
      <c r="E10794" s="6" t="str">
        <f>IFERROR(VLOOKUP(B10794,总表!A:D,3,0),"-")</f>
        <v>周之翔的海报</v>
      </c>
      <c r="F10794" s="6" t="str">
        <f t="shared" si="674"/>
        <v>周之翔的海报</v>
      </c>
      <c r="H10794" s="6" t="str">
        <f>IF(IFERROR(VLOOKUP(B10794,总表!A:D,4,0),"露易")=0," ",IFERROR(VLOOKUP(B10794,总表!A:D,4,0),"-"))</f>
        <v> </v>
      </c>
      <c r="I10794" s="6" t="str">
        <f t="shared" si="675"/>
        <v> </v>
      </c>
    </row>
    <row r="10795" spans="1:9">
      <c r="A10795" s="6">
        <v>10794</v>
      </c>
      <c r="B10795" s="47" t="str">
        <f t="shared" si="672"/>
        <v>00002A2A</v>
      </c>
      <c r="C10795" s="47" t="str">
        <f>IFERROR(VLOOKUP(B10795,总表!A:B,2,0),"-")</f>
        <v>海报类</v>
      </c>
      <c r="D10795" s="6" t="str">
        <f t="shared" si="673"/>
        <v>海报类</v>
      </c>
      <c r="E10795" s="6" t="str">
        <f>IFERROR(VLOOKUP(B10795,总表!A:D,3,0),"-")</f>
        <v>阿本先生的海报</v>
      </c>
      <c r="F10795" s="6" t="str">
        <f t="shared" si="674"/>
        <v>阿本先生的海报</v>
      </c>
      <c r="H10795" s="6" t="str">
        <f>IF(IFERROR(VLOOKUP(B10795,总表!A:D,4,0),"露易")=0," ",IFERROR(VLOOKUP(B10795,总表!A:D,4,0),"-"))</f>
        <v> </v>
      </c>
      <c r="I10795" s="6" t="str">
        <f t="shared" si="675"/>
        <v> </v>
      </c>
    </row>
    <row r="10796" spans="1:9">
      <c r="A10796" s="6">
        <v>10795</v>
      </c>
      <c r="B10796" s="47" t="str">
        <f t="shared" si="672"/>
        <v>00002A2B</v>
      </c>
      <c r="C10796" s="47" t="str">
        <f>IFERROR(VLOOKUP(B10796,总表!A:B,2,0),"-")</f>
        <v>海报类</v>
      </c>
      <c r="D10796" s="6" t="str">
        <f t="shared" si="673"/>
        <v>海报类</v>
      </c>
      <c r="E10796" s="6" t="str">
        <f>IFERROR(VLOOKUP(B10796,总表!A:D,3,0),"-")</f>
        <v>阿诚的海报</v>
      </c>
      <c r="F10796" s="6" t="str">
        <f t="shared" si="674"/>
        <v>阿诚的海报</v>
      </c>
      <c r="H10796" s="6" t="str">
        <f>IF(IFERROR(VLOOKUP(B10796,总表!A:D,4,0),"露易")=0," ",IFERROR(VLOOKUP(B10796,总表!A:D,4,0),"-"))</f>
        <v> </v>
      </c>
      <c r="I10796" s="6" t="str">
        <f t="shared" si="675"/>
        <v> </v>
      </c>
    </row>
    <row r="10797" spans="1:9">
      <c r="A10797" s="6">
        <v>10796</v>
      </c>
      <c r="B10797" s="47" t="str">
        <f t="shared" si="672"/>
        <v>00002A2C</v>
      </c>
      <c r="C10797" s="47" t="str">
        <f>IFERROR(VLOOKUP(B10797,总表!A:B,2,0),"-")</f>
        <v>海报类</v>
      </c>
      <c r="D10797" s="6" t="str">
        <f t="shared" si="673"/>
        <v>海报类</v>
      </c>
      <c r="E10797" s="6" t="str">
        <f>IFERROR(VLOOKUP(B10797,总表!A:D,3,0),"-")</f>
        <v>博陆恩的海报</v>
      </c>
      <c r="F10797" s="6" t="str">
        <f t="shared" si="674"/>
        <v>博陆恩的海报</v>
      </c>
      <c r="H10797" s="6" t="str">
        <f>IF(IFERROR(VLOOKUP(B10797,总表!A:D,4,0),"露易")=0," ",IFERROR(VLOOKUP(B10797,总表!A:D,4,0),"-"))</f>
        <v> </v>
      </c>
      <c r="I10797" s="6" t="str">
        <f t="shared" si="675"/>
        <v> </v>
      </c>
    </row>
    <row r="10798" spans="1:9">
      <c r="A10798" s="6">
        <v>10797</v>
      </c>
      <c r="B10798" s="47" t="str">
        <f t="shared" si="672"/>
        <v>00002A2D</v>
      </c>
      <c r="C10798" s="47" t="str">
        <f>IFERROR(VLOOKUP(B10798,总表!A:B,2,0),"-")</f>
        <v>海报类</v>
      </c>
      <c r="D10798" s="6" t="str">
        <f t="shared" si="673"/>
        <v>海报类</v>
      </c>
      <c r="E10798" s="6" t="str">
        <f>IFERROR(VLOOKUP(B10798,总表!A:D,3,0),"-")</f>
        <v>阿判的海报</v>
      </c>
      <c r="F10798" s="6" t="str">
        <f t="shared" si="674"/>
        <v>阿判的海报</v>
      </c>
      <c r="H10798" s="6" t="str">
        <f>IF(IFERROR(VLOOKUP(B10798,总表!A:D,4,0),"露易")=0," ",IFERROR(VLOOKUP(B10798,总表!A:D,4,0),"-"))</f>
        <v> </v>
      </c>
      <c r="I10798" s="6" t="str">
        <f t="shared" si="675"/>
        <v> </v>
      </c>
    </row>
    <row r="10799" spans="1:9">
      <c r="A10799" s="6">
        <v>10798</v>
      </c>
      <c r="B10799" s="47" t="str">
        <f t="shared" si="672"/>
        <v>00002A2E</v>
      </c>
      <c r="C10799" s="47" t="str">
        <f>IFERROR(VLOOKUP(B10799,总表!A:B,2,0),"-")</f>
        <v>海报类</v>
      </c>
      <c r="D10799" s="6" t="str">
        <f t="shared" si="673"/>
        <v>海报类</v>
      </c>
      <c r="E10799" s="6" t="str">
        <f>IFERROR(VLOOKUP(B10799,总表!A:D,3,0),"-")</f>
        <v>丹丹的海报</v>
      </c>
      <c r="F10799" s="6" t="str">
        <f t="shared" si="674"/>
        <v>丹丹的海报</v>
      </c>
      <c r="H10799" s="6" t="str">
        <f>IF(IFERROR(VLOOKUP(B10799,总表!A:D,4,0),"露易")=0," ",IFERROR(VLOOKUP(B10799,总表!A:D,4,0),"-"))</f>
        <v> </v>
      </c>
      <c r="I10799" s="6" t="str">
        <f t="shared" si="675"/>
        <v> </v>
      </c>
    </row>
    <row r="10800" spans="1:9">
      <c r="A10800" s="6">
        <v>10799</v>
      </c>
      <c r="B10800" s="47" t="str">
        <f t="shared" si="672"/>
        <v>00002A2F</v>
      </c>
      <c r="C10800" s="47" t="str">
        <f>IFERROR(VLOOKUP(B10800,总表!A:B,2,0),"-")</f>
        <v>海报类</v>
      </c>
      <c r="D10800" s="6" t="str">
        <f t="shared" si="673"/>
        <v>海报类</v>
      </c>
      <c r="E10800" s="51" t="str">
        <f>IFERROR(VLOOKUP(B10800,总表!A:D,3,0),"-")</f>
        <v>铁熊的海报</v>
      </c>
      <c r="F10800" s="51" t="str">
        <f t="shared" si="674"/>
        <v>铁熊的海报</v>
      </c>
      <c r="H10800" s="6" t="str">
        <f>IF(IFERROR(VLOOKUP(B10800,总表!A:D,4,0),"露易")=0," ",IFERROR(VLOOKUP(B10800,总表!A:D,4,0),"-"))</f>
        <v> </v>
      </c>
      <c r="I10800" s="6" t="str">
        <f t="shared" si="675"/>
        <v> </v>
      </c>
    </row>
    <row r="10801" spans="1:9">
      <c r="A10801" s="6">
        <v>10800</v>
      </c>
      <c r="B10801" s="47" t="str">
        <f t="shared" si="672"/>
        <v>00002A30</v>
      </c>
      <c r="C10801" s="47" t="str">
        <f>IFERROR(VLOOKUP(B10801,总表!A:B,2,0),"-")</f>
        <v>海报类</v>
      </c>
      <c r="D10801" s="6" t="str">
        <f t="shared" si="673"/>
        <v>海报类</v>
      </c>
      <c r="E10801" s="6" t="str">
        <f>IFERROR(VLOOKUP(B10801,总表!A:D,3,0),"-")</f>
        <v>有美的海报</v>
      </c>
      <c r="F10801" s="6" t="str">
        <f t="shared" si="674"/>
        <v>有美的海报</v>
      </c>
      <c r="H10801" s="6" t="str">
        <f>IF(IFERROR(VLOOKUP(B10801,总表!A:D,4,0),"露易")=0," ",IFERROR(VLOOKUP(B10801,总表!A:D,4,0),"-"))</f>
        <v> </v>
      </c>
      <c r="I10801" s="6" t="str">
        <f t="shared" si="675"/>
        <v> </v>
      </c>
    </row>
    <row r="10802" spans="1:9">
      <c r="A10802" s="6">
        <v>10801</v>
      </c>
      <c r="B10802" s="47" t="str">
        <f t="shared" si="672"/>
        <v>00002A31</v>
      </c>
      <c r="C10802" s="47" t="str">
        <f>IFERROR(VLOOKUP(B10802,总表!A:B,2,0),"-")</f>
        <v>海报类</v>
      </c>
      <c r="D10802" s="6" t="str">
        <f t="shared" si="673"/>
        <v>海报类</v>
      </c>
      <c r="E10802" s="6" t="str">
        <f>IFERROR(VLOOKUP(B10802,总表!A:D,3,0),"-")</f>
        <v>安东尼的海报</v>
      </c>
      <c r="F10802" s="6" t="str">
        <f t="shared" si="674"/>
        <v>安东尼的海报</v>
      </c>
      <c r="H10802" s="6" t="str">
        <f>IF(IFERROR(VLOOKUP(B10802,总表!A:D,4,0),"露易")=0," ",IFERROR(VLOOKUP(B10802,总表!A:D,4,0),"-"))</f>
        <v> </v>
      </c>
      <c r="I10802" s="6" t="str">
        <f t="shared" si="675"/>
        <v> </v>
      </c>
    </row>
    <row r="10803" spans="1:9">
      <c r="A10803" s="6">
        <v>10802</v>
      </c>
      <c r="B10803" s="47" t="str">
        <f t="shared" si="672"/>
        <v>00002A32</v>
      </c>
      <c r="C10803" s="47" t="str">
        <f>IFERROR(VLOOKUP(B10803,总表!A:B,2,0),"-")</f>
        <v>海报类</v>
      </c>
      <c r="D10803" s="6" t="str">
        <f t="shared" si="673"/>
        <v>海报类</v>
      </c>
      <c r="E10803" s="6" t="str">
        <f>IFERROR(VLOOKUP(B10803,总表!A:D,3,0),"-")</f>
        <v>小玉的海报</v>
      </c>
      <c r="F10803" s="6" t="str">
        <f t="shared" si="674"/>
        <v>小玉的海报</v>
      </c>
      <c r="H10803" s="6" t="str">
        <f>IF(IFERROR(VLOOKUP(B10803,总表!A:D,4,0),"露易")=0," ",IFERROR(VLOOKUP(B10803,总表!A:D,4,0),"-"))</f>
        <v> </v>
      </c>
      <c r="I10803" s="6" t="str">
        <f t="shared" si="675"/>
        <v> </v>
      </c>
    </row>
    <row r="10804" spans="1:9">
      <c r="A10804" s="6">
        <v>10803</v>
      </c>
      <c r="B10804" s="47" t="str">
        <f t="shared" si="672"/>
        <v>00002A33</v>
      </c>
      <c r="C10804" s="47" t="str">
        <f>IFERROR(VLOOKUP(B10804,总表!A:B,2,0),"-")</f>
        <v>海报类</v>
      </c>
      <c r="D10804" s="6" t="str">
        <f t="shared" si="673"/>
        <v>海报类</v>
      </c>
      <c r="E10804" s="6" t="str">
        <f>IFERROR(VLOOKUP(B10804,总表!A:D,3,0),"-")</f>
        <v>朝阳的海报</v>
      </c>
      <c r="F10804" s="6" t="str">
        <f t="shared" si="674"/>
        <v>朝阳的海报</v>
      </c>
      <c r="H10804" s="6" t="str">
        <f>IF(IFERROR(VLOOKUP(B10804,总表!A:D,4,0),"露易")=0," ",IFERROR(VLOOKUP(B10804,总表!A:D,4,0),"-"))</f>
        <v> </v>
      </c>
      <c r="I10804" s="6" t="str">
        <f t="shared" si="675"/>
        <v> </v>
      </c>
    </row>
    <row r="10805" spans="1:9">
      <c r="A10805" s="6">
        <v>10804</v>
      </c>
      <c r="B10805" s="47" t="str">
        <f t="shared" si="672"/>
        <v>00002A34</v>
      </c>
      <c r="C10805" s="47" t="str">
        <f>IFERROR(VLOOKUP(B10805,总表!A:B,2,0),"-")</f>
        <v>海报类</v>
      </c>
      <c r="D10805" s="6" t="str">
        <f t="shared" si="673"/>
        <v>海报类</v>
      </c>
      <c r="E10805" s="51" t="str">
        <f>IFERROR(VLOOKUP(B10805,总表!A:D,3,0),"-")</f>
        <v>赵奇的海报</v>
      </c>
      <c r="F10805" s="51" t="str">
        <f t="shared" si="674"/>
        <v>赵奇的海报</v>
      </c>
      <c r="H10805" s="6" t="str">
        <f>IF(IFERROR(VLOOKUP(B10805,总表!A:D,4,0),"露易")=0," ",IFERROR(VLOOKUP(B10805,总表!A:D,4,0),"-"))</f>
        <v> </v>
      </c>
      <c r="I10805" s="6" t="str">
        <f t="shared" si="675"/>
        <v> </v>
      </c>
    </row>
    <row r="10806" spans="1:9">
      <c r="A10806" s="6">
        <v>10805</v>
      </c>
      <c r="B10806" s="47" t="str">
        <f t="shared" si="672"/>
        <v>00002A35</v>
      </c>
      <c r="C10806" s="47" t="str">
        <f>IFERROR(VLOOKUP(B10806,总表!A:B,2,0),"-")</f>
        <v>海报类</v>
      </c>
      <c r="D10806" s="6" t="str">
        <f t="shared" si="673"/>
        <v>海报类</v>
      </c>
      <c r="E10806" s="6" t="str">
        <f>IFERROR(VLOOKUP(B10806,总表!A:D,3,0),"-")</f>
        <v>彭花的海报</v>
      </c>
      <c r="F10806" s="6" t="str">
        <f t="shared" si="674"/>
        <v>彭花的海报</v>
      </c>
      <c r="H10806" s="6" t="str">
        <f>IF(IFERROR(VLOOKUP(B10806,总表!A:D,4,0),"露易")=0," ",IFERROR(VLOOKUP(B10806,总表!A:D,4,0),"-"))</f>
        <v> </v>
      </c>
      <c r="I10806" s="6" t="str">
        <f t="shared" si="675"/>
        <v> </v>
      </c>
    </row>
    <row r="10807" spans="1:9">
      <c r="A10807" s="6">
        <v>10806</v>
      </c>
      <c r="B10807" s="47" t="str">
        <f t="shared" si="672"/>
        <v>00002A36</v>
      </c>
      <c r="C10807" s="47" t="str">
        <f>IFERROR(VLOOKUP(B10807,总表!A:B,2,0),"-")</f>
        <v>海报类</v>
      </c>
      <c r="D10807" s="6" t="str">
        <f t="shared" si="673"/>
        <v>海报类</v>
      </c>
      <c r="E10807" s="6" t="str">
        <f>IFERROR(VLOOKUP(B10807,总表!A:D,3,0),"-")</f>
        <v>穆穆的海报</v>
      </c>
      <c r="F10807" s="6" t="str">
        <f t="shared" si="674"/>
        <v>穆穆的海报</v>
      </c>
      <c r="H10807" s="6" t="str">
        <f>IF(IFERROR(VLOOKUP(B10807,总表!A:D,4,0),"露易")=0," ",IFERROR(VLOOKUP(B10807,总表!A:D,4,0),"-"))</f>
        <v> </v>
      </c>
      <c r="I10807" s="6" t="str">
        <f t="shared" si="675"/>
        <v> </v>
      </c>
    </row>
    <row r="10808" spans="1:9">
      <c r="A10808" s="6">
        <v>10807</v>
      </c>
      <c r="B10808" s="47" t="str">
        <f t="shared" si="672"/>
        <v>00002A37</v>
      </c>
      <c r="C10808" s="47" t="str">
        <f>IFERROR(VLOOKUP(B10808,总表!A:B,2,0),"-")</f>
        <v>海报类</v>
      </c>
      <c r="D10808" s="6" t="str">
        <f t="shared" si="673"/>
        <v>海报类</v>
      </c>
      <c r="E10808" s="6" t="str">
        <f>IFERROR(VLOOKUP(B10808,总表!A:D,3,0),"-")</f>
        <v>施万德的海报</v>
      </c>
      <c r="F10808" s="6" t="str">
        <f t="shared" si="674"/>
        <v>施万德的海报</v>
      </c>
      <c r="H10808" s="6" t="str">
        <f>IF(IFERROR(VLOOKUP(B10808,总表!A:D,4,0),"露易")=0," ",IFERROR(VLOOKUP(B10808,总表!A:D,4,0),"-"))</f>
        <v> </v>
      </c>
      <c r="I10808" s="6" t="str">
        <f t="shared" si="675"/>
        <v> </v>
      </c>
    </row>
    <row r="10809" spans="1:9">
      <c r="A10809" s="6">
        <v>10808</v>
      </c>
      <c r="B10809" s="47" t="str">
        <f t="shared" si="672"/>
        <v>00002A38</v>
      </c>
      <c r="C10809" s="47" t="str">
        <f>IFERROR(VLOOKUP(B10809,总表!A:B,2,0),"-")</f>
        <v>海报类</v>
      </c>
      <c r="D10809" s="6" t="str">
        <f t="shared" si="673"/>
        <v>海报类</v>
      </c>
      <c r="E10809" s="51" t="str">
        <f>IFERROR(VLOOKUP(B10809,总表!A:D,3,0),"-")</f>
        <v>叽叽的海报</v>
      </c>
      <c r="F10809" s="51" t="str">
        <f t="shared" si="674"/>
        <v>叽叽的海报</v>
      </c>
      <c r="H10809" s="6" t="str">
        <f>IF(IFERROR(VLOOKUP(B10809,总表!A:D,4,0),"露易")=0," ",IFERROR(VLOOKUP(B10809,总表!A:D,4,0),"-"))</f>
        <v> </v>
      </c>
      <c r="I10809" s="6" t="str">
        <f t="shared" si="675"/>
        <v> </v>
      </c>
    </row>
    <row r="10810" spans="1:9">
      <c r="A10810" s="6">
        <v>10809</v>
      </c>
      <c r="B10810" s="47" t="str">
        <f t="shared" si="672"/>
        <v>00002A39</v>
      </c>
      <c r="C10810" s="47" t="str">
        <f>IFERROR(VLOOKUP(B10810,总表!A:B,2,0),"-")</f>
        <v>海报类</v>
      </c>
      <c r="D10810" s="6" t="str">
        <f t="shared" si="673"/>
        <v>海报类</v>
      </c>
      <c r="E10810" s="51" t="str">
        <f>IFERROR(VLOOKUP(B10810,总表!A:D,3,0),"-")</f>
        <v>喳喳的海报</v>
      </c>
      <c r="F10810" s="51" t="str">
        <f t="shared" si="674"/>
        <v>喳喳的海报</v>
      </c>
      <c r="H10810" s="6" t="str">
        <f>IF(IFERROR(VLOOKUP(B10810,总表!A:D,4,0),"露易")=0," ",IFERROR(VLOOKUP(B10810,总表!A:D,4,0),"-"))</f>
        <v> </v>
      </c>
      <c r="I10810" s="6" t="str">
        <f t="shared" si="675"/>
        <v> </v>
      </c>
    </row>
    <row r="10811" spans="1:9">
      <c r="A10811" s="6">
        <v>10810</v>
      </c>
      <c r="B10811" s="47" t="str">
        <f t="shared" si="672"/>
        <v>00002A3A</v>
      </c>
      <c r="C10811" s="47" t="str">
        <f>IFERROR(VLOOKUP(B10811,总表!A:B,2,0),"-")</f>
        <v>海报类</v>
      </c>
      <c r="D10811" s="6" t="str">
        <f t="shared" si="673"/>
        <v>海报类</v>
      </c>
      <c r="E10811" s="51" t="str">
        <f>IFERROR(VLOOKUP(B10811,总表!A:D,3,0),"-")</f>
        <v>丽婷的海报</v>
      </c>
      <c r="F10811" s="51" t="str">
        <f t="shared" si="674"/>
        <v>丽婷的海报</v>
      </c>
      <c r="H10811" s="6" t="str">
        <f>IF(IFERROR(VLOOKUP(B10811,总表!A:D,4,0),"露易")=0," ",IFERROR(VLOOKUP(B10811,总表!A:D,4,0),"-"))</f>
        <v> </v>
      </c>
      <c r="I10811" s="6" t="str">
        <f t="shared" si="675"/>
        <v> </v>
      </c>
    </row>
    <row r="10812" spans="1:9">
      <c r="A10812" s="6">
        <v>10811</v>
      </c>
      <c r="B10812" s="47" t="str">
        <f t="shared" si="672"/>
        <v>00002A3B</v>
      </c>
      <c r="C10812" s="47" t="str">
        <f>IFERROR(VLOOKUP(B10812,总表!A:B,2,0),"-")</f>
        <v>海报类</v>
      </c>
      <c r="D10812" s="6" t="str">
        <f t="shared" si="673"/>
        <v>海报类</v>
      </c>
      <c r="E10812" s="6" t="str">
        <f>IFERROR(VLOOKUP(B10812,总表!A:D,3,0),"-")</f>
        <v>毛乐时的海报</v>
      </c>
      <c r="F10812" s="6" t="str">
        <f t="shared" si="674"/>
        <v>毛乐时的海报</v>
      </c>
      <c r="H10812" s="6" t="str">
        <f>IF(IFERROR(VLOOKUP(B10812,总表!A:D,4,0),"露易")=0," ",IFERROR(VLOOKUP(B10812,总表!A:D,4,0),"-"))</f>
        <v> </v>
      </c>
      <c r="I10812" s="6" t="str">
        <f t="shared" si="675"/>
        <v> </v>
      </c>
    </row>
    <row r="10813" spans="1:9">
      <c r="A10813" s="6">
        <v>10812</v>
      </c>
      <c r="B10813" s="47" t="str">
        <f t="shared" si="672"/>
        <v>00002A3C</v>
      </c>
      <c r="C10813" s="47" t="str">
        <f>IFERROR(VLOOKUP(B10813,总表!A:B,2,0),"-")</f>
        <v>海报类</v>
      </c>
      <c r="D10813" s="6" t="str">
        <f t="shared" si="673"/>
        <v>海报类</v>
      </c>
      <c r="E10813" s="6" t="str">
        <f>IFERROR(VLOOKUP(B10813,总表!A:D,3,0),"-")</f>
        <v>妮雅的海报</v>
      </c>
      <c r="F10813" s="6" t="str">
        <f t="shared" si="674"/>
        <v>妮雅的海报</v>
      </c>
      <c r="H10813" s="6" t="str">
        <f>IF(IFERROR(VLOOKUP(B10813,总表!A:D,4,0),"露易")=0," ",IFERROR(VLOOKUP(B10813,总表!A:D,4,0),"-"))</f>
        <v> </v>
      </c>
      <c r="I10813" s="6" t="str">
        <f t="shared" si="675"/>
        <v> </v>
      </c>
    </row>
    <row r="10814" spans="1:9">
      <c r="A10814" s="6">
        <v>10813</v>
      </c>
      <c r="B10814" s="47" t="str">
        <f t="shared" si="672"/>
        <v>00002A3D</v>
      </c>
      <c r="C10814" s="47" t="str">
        <f>IFERROR(VLOOKUP(B10814,总表!A:B,2,0),"-")</f>
        <v>海报类</v>
      </c>
      <c r="D10814" s="6" t="str">
        <f t="shared" si="673"/>
        <v>海报类</v>
      </c>
      <c r="E10814" s="6" t="str">
        <f>IFERROR(VLOOKUP(B10814,总表!A:D,3,0),"-")</f>
        <v>余板的海报</v>
      </c>
      <c r="F10814" s="6" t="str">
        <f t="shared" si="674"/>
        <v>余板的海报</v>
      </c>
      <c r="H10814" s="6" t="str">
        <f>IF(IFERROR(VLOOKUP(B10814,总表!A:D,4,0),"露易")=0," ",IFERROR(VLOOKUP(B10814,总表!A:D,4,0),"-"))</f>
        <v> </v>
      </c>
      <c r="I10814" s="6" t="str">
        <f t="shared" si="675"/>
        <v> </v>
      </c>
    </row>
    <row r="10815" spans="1:9">
      <c r="A10815" s="6">
        <v>10814</v>
      </c>
      <c r="B10815" s="47" t="str">
        <f t="shared" si="672"/>
        <v>00002A3E</v>
      </c>
      <c r="C10815" s="47" t="str">
        <f>IFERROR(VLOOKUP(B10815,总表!A:B,2,0),"-")</f>
        <v>海报类</v>
      </c>
      <c r="D10815" s="6" t="str">
        <f t="shared" si="673"/>
        <v>海报类</v>
      </c>
      <c r="E10815" s="6" t="str">
        <f>IFERROR(VLOOKUP(B10815,总表!A:D,3,0),"-")</f>
        <v>李彻的海报</v>
      </c>
      <c r="F10815" s="6" t="str">
        <f t="shared" si="674"/>
        <v>李彻的海报</v>
      </c>
      <c r="H10815" s="6" t="str">
        <f>IF(IFERROR(VLOOKUP(B10815,总表!A:D,4,0),"露易")=0," ",IFERROR(VLOOKUP(B10815,总表!A:D,4,0),"-"))</f>
        <v> </v>
      </c>
      <c r="I10815" s="6" t="str">
        <f t="shared" si="675"/>
        <v> </v>
      </c>
    </row>
    <row r="10816" spans="1:9">
      <c r="A10816" s="6">
        <v>10815</v>
      </c>
      <c r="B10816" s="47" t="str">
        <f t="shared" si="672"/>
        <v>00002A3F</v>
      </c>
      <c r="C10816" s="47" t="str">
        <f>IFERROR(VLOOKUP(B10816,总表!A:B,2,0),"-")</f>
        <v>海报类</v>
      </c>
      <c r="D10816" s="6" t="str">
        <f t="shared" si="673"/>
        <v>海报类</v>
      </c>
      <c r="E10816" s="51" t="str">
        <f>IFERROR(VLOOKUP(B10816,总表!A:D,3,0),"-")</f>
        <v>贵妃的海报</v>
      </c>
      <c r="F10816" s="51" t="str">
        <f t="shared" si="674"/>
        <v>贵妃的海报</v>
      </c>
      <c r="H10816" s="6" t="str">
        <f>IF(IFERROR(VLOOKUP(B10816,总表!A:D,4,0),"露易")=0," ",IFERROR(VLOOKUP(B10816,总表!A:D,4,0),"-"))</f>
        <v> </v>
      </c>
      <c r="I10816" s="6" t="str">
        <f t="shared" si="675"/>
        <v> </v>
      </c>
    </row>
    <row r="10817" spans="1:9">
      <c r="A10817" s="6">
        <v>10816</v>
      </c>
      <c r="B10817" s="47" t="str">
        <f t="shared" si="672"/>
        <v>00002A40</v>
      </c>
      <c r="C10817" s="47" t="str">
        <f>IFERROR(VLOOKUP(B10817,总表!A:B,2,0),"-")</f>
        <v>海报类</v>
      </c>
      <c r="D10817" s="6" t="str">
        <f t="shared" si="673"/>
        <v>海报类</v>
      </c>
      <c r="E10817" s="6" t="str">
        <f>IFERROR(VLOOKUP(B10817,总表!A:D,3,0),"-")</f>
        <v>余子酱的海报</v>
      </c>
      <c r="F10817" s="6" t="str">
        <f t="shared" si="674"/>
        <v>余子酱的海报</v>
      </c>
      <c r="H10817" s="6" t="str">
        <f>IF(IFERROR(VLOOKUP(B10817,总表!A:D,4,0),"露易")=0," ",IFERROR(VLOOKUP(B10817,总表!A:D,4,0),"-"))</f>
        <v> </v>
      </c>
      <c r="I10817" s="6" t="str">
        <f t="shared" si="675"/>
        <v> </v>
      </c>
    </row>
    <row r="10818" spans="1:9">
      <c r="A10818" s="6">
        <v>10817</v>
      </c>
      <c r="B10818" s="47" t="str">
        <f t="shared" ref="B10818:B10881" si="676">DEC2HEX(ROW(A10817),8)</f>
        <v>00002A41</v>
      </c>
      <c r="C10818" s="47" t="str">
        <f>IFERROR(VLOOKUP(B10818,总表!A:B,2,0),"-")</f>
        <v>海报类</v>
      </c>
      <c r="D10818" s="6" t="str">
        <f t="shared" ref="D10818:D10881" si="677">C10818</f>
        <v>海报类</v>
      </c>
      <c r="E10818" s="6" t="str">
        <f>IFERROR(VLOOKUP(B10818,总表!A:D,3,0),"-")</f>
        <v>戈伍纪的海报</v>
      </c>
      <c r="F10818" s="6" t="str">
        <f t="shared" ref="F10818:F10881" si="678">E10818</f>
        <v>戈伍纪的海报</v>
      </c>
      <c r="H10818" s="6" t="str">
        <f>IF(IFERROR(VLOOKUP(B10818,总表!A:D,4,0),"露易")=0," ",IFERROR(VLOOKUP(B10818,总表!A:D,4,0),"-"))</f>
        <v> </v>
      </c>
      <c r="I10818" s="6" t="str">
        <f t="shared" ref="I10818:I10881" si="679">H10818</f>
        <v> </v>
      </c>
    </row>
    <row r="10819" spans="1:9">
      <c r="A10819" s="6">
        <v>10818</v>
      </c>
      <c r="B10819" s="47" t="str">
        <f t="shared" si="676"/>
        <v>00002A42</v>
      </c>
      <c r="C10819" s="47" t="str">
        <f>IFERROR(VLOOKUP(B10819,总表!A:B,2,0),"-")</f>
        <v>海报类</v>
      </c>
      <c r="D10819" s="6" t="str">
        <f t="shared" si="677"/>
        <v>海报类</v>
      </c>
      <c r="E10819" s="51" t="str">
        <f>IFERROR(VLOOKUP(B10819,总表!A:D,3,0),"-")</f>
        <v>纪诺的海报</v>
      </c>
      <c r="F10819" s="51" t="str">
        <f t="shared" si="678"/>
        <v>纪诺的海报</v>
      </c>
      <c r="H10819" s="6" t="str">
        <f>IF(IFERROR(VLOOKUP(B10819,总表!A:D,4,0),"露易")=0," ",IFERROR(VLOOKUP(B10819,总表!A:D,4,0),"-"))</f>
        <v> </v>
      </c>
      <c r="I10819" s="6" t="str">
        <f t="shared" si="679"/>
        <v> </v>
      </c>
    </row>
    <row r="10820" spans="1:9">
      <c r="A10820" s="6">
        <v>10819</v>
      </c>
      <c r="B10820" s="47" t="str">
        <f t="shared" si="676"/>
        <v>00002A43</v>
      </c>
      <c r="C10820" s="47" t="str">
        <f>IFERROR(VLOOKUP(B10820,总表!A:B,2,0),"-")</f>
        <v>海报类</v>
      </c>
      <c r="D10820" s="6" t="str">
        <f t="shared" si="677"/>
        <v>海报类</v>
      </c>
      <c r="E10820" s="51" t="str">
        <f>IFERROR(VLOOKUP(B10820,总表!A:D,3,0),"-")</f>
        <v>尔光的海报</v>
      </c>
      <c r="F10820" s="51" t="str">
        <f t="shared" si="678"/>
        <v>尔光的海报</v>
      </c>
      <c r="H10820" s="6" t="str">
        <f>IF(IFERROR(VLOOKUP(B10820,总表!A:D,4,0),"露易")=0," ",IFERROR(VLOOKUP(B10820,总表!A:D,4,0),"-"))</f>
        <v> </v>
      </c>
      <c r="I10820" s="6" t="str">
        <f t="shared" si="679"/>
        <v> </v>
      </c>
    </row>
    <row r="10821" spans="1:9">
      <c r="A10821" s="6">
        <v>10820</v>
      </c>
      <c r="B10821" s="47" t="str">
        <f t="shared" si="676"/>
        <v>00002A44</v>
      </c>
      <c r="C10821" s="47" t="str">
        <f>IFERROR(VLOOKUP(B10821,总表!A:B,2,0),"-")</f>
        <v>海报类</v>
      </c>
      <c r="D10821" s="6" t="str">
        <f t="shared" si="677"/>
        <v>海报类</v>
      </c>
      <c r="E10821" s="6" t="str">
        <f>IFERROR(VLOOKUP(B10821,总表!A:D,3,0),"-")</f>
        <v>珍珍的海报</v>
      </c>
      <c r="F10821" s="6" t="str">
        <f t="shared" si="678"/>
        <v>珍珍的海报</v>
      </c>
      <c r="H10821" s="6" t="str">
        <f>IF(IFERROR(VLOOKUP(B10821,总表!A:D,4,0),"露易")=0," ",IFERROR(VLOOKUP(B10821,总表!A:D,4,0),"-"))</f>
        <v> </v>
      </c>
      <c r="I10821" s="6" t="str">
        <f t="shared" si="679"/>
        <v> </v>
      </c>
    </row>
    <row r="10822" spans="1:9">
      <c r="A10822" s="6">
        <v>10821</v>
      </c>
      <c r="B10822" s="47" t="str">
        <f t="shared" si="676"/>
        <v>00002A45</v>
      </c>
      <c r="C10822" s="47" t="str">
        <f>IFERROR(VLOOKUP(B10822,总表!A:B,2,0),"-")</f>
        <v>海报类</v>
      </c>
      <c r="D10822" s="6" t="str">
        <f t="shared" si="677"/>
        <v>海报类</v>
      </c>
      <c r="E10822" s="6" t="str">
        <f>IFERROR(VLOOKUP(B10822,总表!A:D,3,0),"-")</f>
        <v>巴克思的海报</v>
      </c>
      <c r="F10822" s="6" t="str">
        <f t="shared" si="678"/>
        <v>巴克思的海报</v>
      </c>
      <c r="H10822" s="6" t="str">
        <f>IF(IFERROR(VLOOKUP(B10822,总表!A:D,4,0),"露易")=0," ",IFERROR(VLOOKUP(B10822,总表!A:D,4,0),"-"))</f>
        <v> </v>
      </c>
      <c r="I10822" s="6" t="str">
        <f t="shared" si="679"/>
        <v> </v>
      </c>
    </row>
    <row r="10823" spans="1:9">
      <c r="A10823" s="6">
        <v>10822</v>
      </c>
      <c r="B10823" s="47" t="str">
        <f t="shared" si="676"/>
        <v>00002A46</v>
      </c>
      <c r="C10823" s="47" t="str">
        <f>IFERROR(VLOOKUP(B10823,总表!A:B,2,0),"-")</f>
        <v>海报类</v>
      </c>
      <c r="D10823" s="6" t="str">
        <f t="shared" si="677"/>
        <v>海报类</v>
      </c>
      <c r="E10823" s="6" t="str">
        <f>IFERROR(VLOOKUP(B10823,总表!A:D,3,0),"-")</f>
        <v>恋恋的海报</v>
      </c>
      <c r="F10823" s="6" t="str">
        <f t="shared" si="678"/>
        <v>恋恋的海报</v>
      </c>
      <c r="H10823" s="6" t="str">
        <f>IF(IFERROR(VLOOKUP(B10823,总表!A:D,4,0),"露易")=0," ",IFERROR(VLOOKUP(B10823,总表!A:D,4,0),"-"))</f>
        <v> </v>
      </c>
      <c r="I10823" s="6" t="str">
        <f t="shared" si="679"/>
        <v> </v>
      </c>
    </row>
    <row r="10824" spans="1:9">
      <c r="A10824" s="6">
        <v>10823</v>
      </c>
      <c r="B10824" s="47" t="str">
        <f t="shared" si="676"/>
        <v>00002A47</v>
      </c>
      <c r="C10824" s="47" t="str">
        <f>IFERROR(VLOOKUP(B10824,总表!A:B,2,0),"-")</f>
        <v>海报类</v>
      </c>
      <c r="D10824" s="6" t="str">
        <f t="shared" si="677"/>
        <v>海报类</v>
      </c>
      <c r="E10824" s="51" t="str">
        <f>IFERROR(VLOOKUP(B10824,总表!A:D,3,0),"-")</f>
        <v>罗宋的海报</v>
      </c>
      <c r="F10824" s="51" t="str">
        <f t="shared" si="678"/>
        <v>罗宋的海报</v>
      </c>
      <c r="H10824" s="6" t="str">
        <f>IF(IFERROR(VLOOKUP(B10824,总表!A:D,4,0),"露易")=0," ",IFERROR(VLOOKUP(B10824,总表!A:D,4,0),"-"))</f>
        <v> </v>
      </c>
      <c r="I10824" s="6" t="str">
        <f t="shared" si="679"/>
        <v> </v>
      </c>
    </row>
    <row r="10825" spans="1:9">
      <c r="A10825" s="6">
        <v>10824</v>
      </c>
      <c r="B10825" s="47" t="str">
        <f t="shared" si="676"/>
        <v>00002A48</v>
      </c>
      <c r="C10825" s="47" t="str">
        <f>IFERROR(VLOOKUP(B10825,总表!A:B,2,0),"-")</f>
        <v>海报类</v>
      </c>
      <c r="D10825" s="6" t="str">
        <f t="shared" si="677"/>
        <v>海报类</v>
      </c>
      <c r="E10825" s="6" t="str">
        <f>IFERROR(VLOOKUP(B10825,总表!A:D,3,0),"-")</f>
        <v>小雅的海报</v>
      </c>
      <c r="F10825" s="6" t="str">
        <f t="shared" si="678"/>
        <v>小雅的海报</v>
      </c>
      <c r="H10825" s="6" t="str">
        <f>IF(IFERROR(VLOOKUP(B10825,总表!A:D,4,0),"露易")=0," ",IFERROR(VLOOKUP(B10825,总表!A:D,4,0),"-"))</f>
        <v> </v>
      </c>
      <c r="I10825" s="6" t="str">
        <f t="shared" si="679"/>
        <v> </v>
      </c>
    </row>
    <row r="10826" spans="1:9">
      <c r="A10826" s="6">
        <v>10825</v>
      </c>
      <c r="B10826" s="47" t="str">
        <f t="shared" si="676"/>
        <v>00002A49</v>
      </c>
      <c r="C10826" s="47" t="str">
        <f>IFERROR(VLOOKUP(B10826,总表!A:B,2,0),"-")</f>
        <v>帽子类</v>
      </c>
      <c r="D10826" s="6" t="str">
        <f t="shared" si="677"/>
        <v>帽子类</v>
      </c>
      <c r="E10826" s="51" t="str">
        <f>IFERROR(VLOOKUP(B10826,总表!A:D,3,0),"-")</f>
        <v>圆点浴帽</v>
      </c>
      <c r="F10826" s="51" t="str">
        <f t="shared" si="678"/>
        <v>圆点浴帽</v>
      </c>
      <c r="H10826" s="51" t="str">
        <f>IF(IFERROR(VLOOKUP(B10826,总表!A:D,4,0),"露易")=0," ",IFERROR(VLOOKUP(B10826,总表!A:D,4,0),"-"))</f>
        <v>蓝色</v>
      </c>
      <c r="I10826" s="51" t="str">
        <f t="shared" si="679"/>
        <v>蓝色</v>
      </c>
    </row>
    <row r="10827" spans="1:9">
      <c r="A10827" s="6">
        <v>10826</v>
      </c>
      <c r="B10827" s="47" t="str">
        <f t="shared" si="676"/>
        <v>00002A4A</v>
      </c>
      <c r="C10827" s="50" t="str">
        <f>IFERROR(VLOOKUP(B10827,总表!A:B,2,0),"-")</f>
        <v>头戴类</v>
      </c>
      <c r="D10827" s="51" t="str">
        <f t="shared" si="677"/>
        <v>头戴类</v>
      </c>
      <c r="E10827" s="6" t="str">
        <f>IFERROR(VLOOKUP(B10827,总表!A:D,3,0),"-")</f>
        <v>全罩式头套</v>
      </c>
      <c r="F10827" s="6" t="str">
        <f t="shared" si="678"/>
        <v>全罩式头套</v>
      </c>
      <c r="H10827" s="6" t="str">
        <f>IF(IFERROR(VLOOKUP(B10827,总表!A:D,4,0),"露易")=0," ",IFERROR(VLOOKUP(B10827,总表!A:D,4,0),"-"))</f>
        <v>黑色</v>
      </c>
      <c r="I10827" s="6" t="str">
        <f t="shared" si="679"/>
        <v>黑色</v>
      </c>
    </row>
    <row r="10828" spans="1:9">
      <c r="A10828" s="6">
        <v>10827</v>
      </c>
      <c r="B10828" s="47" t="str">
        <f t="shared" si="676"/>
        <v>00002A4B</v>
      </c>
      <c r="C10828" s="50" t="str">
        <f>IFERROR(VLOOKUP(B10828,总表!A:B,2,0),"-")</f>
        <v>头戴类</v>
      </c>
      <c r="D10828" s="51" t="str">
        <f t="shared" si="677"/>
        <v>头戴类</v>
      </c>
      <c r="E10828" s="6" t="str">
        <f>IFERROR(VLOOKUP(B10828,总表!A:D,3,0),"-")</f>
        <v>全罩式头套</v>
      </c>
      <c r="F10828" s="6" t="str">
        <f t="shared" si="678"/>
        <v>全罩式头套</v>
      </c>
      <c r="H10828" s="6" t="str">
        <f>IF(IFERROR(VLOOKUP(B10828,总表!A:D,4,0),"露易")=0," ",IFERROR(VLOOKUP(B10828,总表!A:D,4,0),"-"))</f>
        <v>莱姆绿</v>
      </c>
      <c r="I10828" s="6" t="str">
        <f t="shared" si="679"/>
        <v>莱姆绿</v>
      </c>
    </row>
    <row r="10829" spans="1:9">
      <c r="A10829" s="6">
        <v>10828</v>
      </c>
      <c r="B10829" s="47" t="str">
        <f t="shared" si="676"/>
        <v>00002A4C</v>
      </c>
      <c r="C10829" s="50" t="str">
        <f>IFERROR(VLOOKUP(B10829,总表!A:B,2,0),"-")</f>
        <v>头戴类</v>
      </c>
      <c r="D10829" s="51" t="str">
        <f t="shared" si="677"/>
        <v>头戴类</v>
      </c>
      <c r="E10829" s="6" t="str">
        <f>IFERROR(VLOOKUP(B10829,总表!A:D,3,0),"-")</f>
        <v>全罩式头套</v>
      </c>
      <c r="F10829" s="6" t="str">
        <f t="shared" si="678"/>
        <v>全罩式头套</v>
      </c>
      <c r="H10829" s="51" t="str">
        <f>IF(IFERROR(VLOOKUP(B10829,总表!A:D,4,0),"露易")=0," ",IFERROR(VLOOKUP(B10829,总表!A:D,4,0),"-"))</f>
        <v>红色</v>
      </c>
      <c r="I10829" s="51" t="str">
        <f t="shared" si="679"/>
        <v>红色</v>
      </c>
    </row>
    <row r="10830" spans="1:9">
      <c r="A10830" s="6">
        <v>10829</v>
      </c>
      <c r="B10830" s="47" t="str">
        <f t="shared" si="676"/>
        <v>00002A4D</v>
      </c>
      <c r="C10830" s="50" t="str">
        <f>IFERROR(VLOOKUP(B10830,总表!A:B,2,0),"-")</f>
        <v>头戴类</v>
      </c>
      <c r="D10830" s="51" t="str">
        <f t="shared" si="677"/>
        <v>头戴类</v>
      </c>
      <c r="E10830" s="6" t="str">
        <f>IFERROR(VLOOKUP(B10830,总表!A:D,3,0),"-")</f>
        <v>全罩式头套</v>
      </c>
      <c r="F10830" s="6" t="str">
        <f t="shared" si="678"/>
        <v>全罩式头套</v>
      </c>
      <c r="H10830" s="51" t="str">
        <f>IF(IFERROR(VLOOKUP(B10830,总表!A:D,4,0),"露易")=0," ",IFERROR(VLOOKUP(B10830,总表!A:D,4,0),"-"))</f>
        <v>蓝色</v>
      </c>
      <c r="I10830" s="51" t="str">
        <f t="shared" si="679"/>
        <v>蓝色</v>
      </c>
    </row>
    <row r="10831" spans="1:9">
      <c r="A10831" s="6">
        <v>10830</v>
      </c>
      <c r="B10831" s="47" t="str">
        <f t="shared" si="676"/>
        <v>00002A4E</v>
      </c>
      <c r="C10831" s="47" t="str">
        <f>IFERROR(VLOOKUP(B10831,总表!A:B,2,0),"-")</f>
        <v>-</v>
      </c>
      <c r="D10831" s="6" t="str">
        <f t="shared" si="677"/>
        <v>-</v>
      </c>
      <c r="E10831" s="6" t="str">
        <f>IFERROR(VLOOKUP(B10831,总表!A:D,3,0),"-")</f>
        <v>-</v>
      </c>
      <c r="F10831" s="6" t="str">
        <f t="shared" si="678"/>
        <v>-</v>
      </c>
      <c r="H10831" s="6" t="str">
        <f>IF(IFERROR(VLOOKUP(B10831,总表!A:D,4,0),"露易")=0," ",IFERROR(VLOOKUP(B10831,总表!A:D,4,0),"-"))</f>
        <v>-</v>
      </c>
      <c r="I10831" s="6" t="str">
        <f t="shared" si="679"/>
        <v>-</v>
      </c>
    </row>
    <row r="10832" spans="1:9">
      <c r="A10832" s="6">
        <v>10831</v>
      </c>
      <c r="B10832" s="47" t="str">
        <f t="shared" si="676"/>
        <v>00002A4F</v>
      </c>
      <c r="C10832" s="47" t="str">
        <f>IFERROR(VLOOKUP(B10832,总表!A:B,2,0),"-")</f>
        <v>-</v>
      </c>
      <c r="D10832" s="6" t="str">
        <f t="shared" si="677"/>
        <v>-</v>
      </c>
      <c r="E10832" s="6" t="str">
        <f>IFERROR(VLOOKUP(B10832,总表!A:D,3,0),"-")</f>
        <v>-</v>
      </c>
      <c r="F10832" s="6" t="str">
        <f t="shared" si="678"/>
        <v>-</v>
      </c>
      <c r="H10832" s="6" t="str">
        <f>IF(IFERROR(VLOOKUP(B10832,总表!A:D,4,0),"露易")=0," ",IFERROR(VLOOKUP(B10832,总表!A:D,4,0),"-"))</f>
        <v>-</v>
      </c>
      <c r="I10832" s="6" t="str">
        <f t="shared" si="679"/>
        <v>-</v>
      </c>
    </row>
    <row r="10833" spans="1:9">
      <c r="A10833" s="6">
        <v>10832</v>
      </c>
      <c r="B10833" s="47" t="str">
        <f t="shared" si="676"/>
        <v>00002A50</v>
      </c>
      <c r="C10833" s="47" t="str">
        <f>IFERROR(VLOOKUP(B10833,总表!A:B,2,0),"-")</f>
        <v>-</v>
      </c>
      <c r="D10833" s="6" t="str">
        <f t="shared" si="677"/>
        <v>-</v>
      </c>
      <c r="E10833" s="6" t="str">
        <f>IFERROR(VLOOKUP(B10833,总表!A:D,3,0),"-")</f>
        <v>-</v>
      </c>
      <c r="F10833" s="6" t="str">
        <f t="shared" si="678"/>
        <v>-</v>
      </c>
      <c r="H10833" s="6" t="str">
        <f>IF(IFERROR(VLOOKUP(B10833,总表!A:D,4,0),"露易")=0," ",IFERROR(VLOOKUP(B10833,总表!A:D,4,0),"-"))</f>
        <v>-</v>
      </c>
      <c r="I10833" s="6" t="str">
        <f t="shared" si="679"/>
        <v>-</v>
      </c>
    </row>
    <row r="10834" spans="1:9">
      <c r="A10834" s="6">
        <v>10833</v>
      </c>
      <c r="B10834" s="47" t="str">
        <f t="shared" si="676"/>
        <v>00002A51</v>
      </c>
      <c r="C10834" s="47" t="str">
        <f>IFERROR(VLOOKUP(B10834,总表!A:B,2,0),"-")</f>
        <v>-</v>
      </c>
      <c r="D10834" s="6" t="str">
        <f t="shared" si="677"/>
        <v>-</v>
      </c>
      <c r="E10834" s="6" t="str">
        <f>IFERROR(VLOOKUP(B10834,总表!A:D,3,0),"-")</f>
        <v>-</v>
      </c>
      <c r="F10834" s="6" t="str">
        <f t="shared" si="678"/>
        <v>-</v>
      </c>
      <c r="H10834" s="6" t="str">
        <f>IF(IFERROR(VLOOKUP(B10834,总表!A:D,4,0),"露易")=0," ",IFERROR(VLOOKUP(B10834,总表!A:D,4,0),"-"))</f>
        <v>-</v>
      </c>
      <c r="I10834" s="6" t="str">
        <f t="shared" si="679"/>
        <v>-</v>
      </c>
    </row>
    <row r="10835" spans="1:9">
      <c r="A10835" s="6">
        <v>10834</v>
      </c>
      <c r="B10835" s="47" t="str">
        <f t="shared" si="676"/>
        <v>00002A52</v>
      </c>
      <c r="C10835" s="47" t="str">
        <f>IFERROR(VLOOKUP(B10835,总表!A:B,2,0),"-")</f>
        <v>-</v>
      </c>
      <c r="D10835" s="6" t="str">
        <f t="shared" si="677"/>
        <v>-</v>
      </c>
      <c r="E10835" s="6" t="str">
        <f>IFERROR(VLOOKUP(B10835,总表!A:D,3,0),"-")</f>
        <v>-</v>
      </c>
      <c r="F10835" s="6" t="str">
        <f t="shared" si="678"/>
        <v>-</v>
      </c>
      <c r="H10835" s="6" t="str">
        <f>IF(IFERROR(VLOOKUP(B10835,总表!A:D,4,0),"露易")=0," ",IFERROR(VLOOKUP(B10835,总表!A:D,4,0),"-"))</f>
        <v>-</v>
      </c>
      <c r="I10835" s="6" t="str">
        <f t="shared" si="679"/>
        <v>-</v>
      </c>
    </row>
    <row r="10836" spans="1:9">
      <c r="A10836" s="6">
        <v>10835</v>
      </c>
      <c r="B10836" s="47" t="str">
        <f t="shared" si="676"/>
        <v>00002A53</v>
      </c>
      <c r="C10836" s="47" t="str">
        <f>IFERROR(VLOOKUP(B10836,总表!A:B,2,0),"-")</f>
        <v>帽子类</v>
      </c>
      <c r="D10836" s="6" t="str">
        <f t="shared" si="677"/>
        <v>帽子类</v>
      </c>
      <c r="E10836" s="6" t="str">
        <f>IFERROR(VLOOKUP(B10836,总表!A:D,3,0),"-")</f>
        <v>霜淇淋帽</v>
      </c>
      <c r="F10836" s="6" t="str">
        <f t="shared" si="678"/>
        <v>霜淇淋帽</v>
      </c>
      <c r="H10836" s="6" t="str">
        <f>IF(IFERROR(VLOOKUP(B10836,总表!A:D,4,0),"露易")=0," ",IFERROR(VLOOKUP(B10836,总表!A:D,4,0),"-"))</f>
        <v>巧克力</v>
      </c>
      <c r="I10836" s="6" t="str">
        <f t="shared" si="679"/>
        <v>巧克力</v>
      </c>
    </row>
    <row r="10837" spans="1:9">
      <c r="A10837" s="6">
        <v>10836</v>
      </c>
      <c r="B10837" s="47" t="str">
        <f t="shared" si="676"/>
        <v>00002A54</v>
      </c>
      <c r="C10837" s="47" t="str">
        <f>IFERROR(VLOOKUP(B10837,总表!A:B,2,0),"-")</f>
        <v>帽子类</v>
      </c>
      <c r="D10837" s="6" t="str">
        <f t="shared" si="677"/>
        <v>帽子类</v>
      </c>
      <c r="E10837" s="6" t="str">
        <f>IFERROR(VLOOKUP(B10837,总表!A:D,3,0),"-")</f>
        <v>霜淇淋帽</v>
      </c>
      <c r="F10837" s="6" t="str">
        <f t="shared" si="678"/>
        <v>霜淇淋帽</v>
      </c>
      <c r="H10837" s="6" t="str">
        <f>IF(IFERROR(VLOOKUP(B10837,总表!A:D,4,0),"露易")=0," ",IFERROR(VLOOKUP(B10837,总表!A:D,4,0),"-"))</f>
        <v>金箔</v>
      </c>
      <c r="I10837" s="6" t="str">
        <f t="shared" si="679"/>
        <v>金箔</v>
      </c>
    </row>
    <row r="10838" spans="1:9">
      <c r="A10838" s="6">
        <v>10837</v>
      </c>
      <c r="B10838" s="47" t="str">
        <f t="shared" si="676"/>
        <v>00002A55</v>
      </c>
      <c r="C10838" s="47" t="str">
        <f>IFERROR(VLOOKUP(B10838,总表!A:B,2,0),"-")</f>
        <v>帽子类</v>
      </c>
      <c r="D10838" s="6" t="str">
        <f t="shared" si="677"/>
        <v>帽子类</v>
      </c>
      <c r="E10838" s="6" t="str">
        <f>IFERROR(VLOOKUP(B10838,总表!A:D,3,0),"-")</f>
        <v>霜淇淋帽</v>
      </c>
      <c r="F10838" s="6" t="str">
        <f t="shared" si="678"/>
        <v>霜淇淋帽</v>
      </c>
      <c r="H10838" s="6" t="str">
        <f>IF(IFERROR(VLOOKUP(B10838,总表!A:D,4,0),"露易")=0," ",IFERROR(VLOOKUP(B10838,总表!A:D,4,0),"-"))</f>
        <v>草莓</v>
      </c>
      <c r="I10838" s="6" t="str">
        <f t="shared" si="679"/>
        <v>草莓</v>
      </c>
    </row>
    <row r="10839" spans="1:9">
      <c r="A10839" s="6">
        <v>10838</v>
      </c>
      <c r="B10839" s="47" t="str">
        <f t="shared" si="676"/>
        <v>00002A56</v>
      </c>
      <c r="C10839" s="47" t="str">
        <f>IFERROR(VLOOKUP(B10839,总表!A:B,2,0),"-")</f>
        <v>帽子类</v>
      </c>
      <c r="D10839" s="6" t="str">
        <f t="shared" si="677"/>
        <v>帽子类</v>
      </c>
      <c r="E10839" s="6" t="str">
        <f>IFERROR(VLOOKUP(B10839,总表!A:D,3,0),"-")</f>
        <v>霜淇淋帽</v>
      </c>
      <c r="F10839" s="6" t="str">
        <f t="shared" si="678"/>
        <v>霜淇淋帽</v>
      </c>
      <c r="H10839" s="6" t="str">
        <f>IF(IFERROR(VLOOKUP(B10839,总表!A:D,4,0),"露易")=0," ",IFERROR(VLOOKUP(B10839,总表!A:D,4,0),"-"))</f>
        <v>抹茶</v>
      </c>
      <c r="I10839" s="6" t="str">
        <f t="shared" si="679"/>
        <v>抹茶</v>
      </c>
    </row>
    <row r="10840" spans="1:9">
      <c r="A10840" s="6">
        <v>10839</v>
      </c>
      <c r="B10840" s="47" t="str">
        <f t="shared" si="676"/>
        <v>00002A57</v>
      </c>
      <c r="C10840" s="47" t="str">
        <f>IFERROR(VLOOKUP(B10840,总表!A:B,2,0),"-")</f>
        <v>帽子类</v>
      </c>
      <c r="D10840" s="6" t="str">
        <f t="shared" si="677"/>
        <v>帽子类</v>
      </c>
      <c r="E10840" s="6" t="str">
        <f>IFERROR(VLOOKUP(B10840,总表!A:D,3,0),"-")</f>
        <v>霜淇淋帽</v>
      </c>
      <c r="F10840" s="6" t="str">
        <f t="shared" si="678"/>
        <v>霜淇淋帽</v>
      </c>
      <c r="H10840" s="51" t="str">
        <f>IF(IFERROR(VLOOKUP(B10840,总表!A:D,4,0),"露易")=0," ",IFERROR(VLOOKUP(B10840,总表!A:D,4,0),"-"))</f>
        <v>柠檬水</v>
      </c>
      <c r="I10840" s="51" t="str">
        <f t="shared" si="679"/>
        <v>柠檬水</v>
      </c>
    </row>
    <row r="10841" spans="1:9">
      <c r="A10841" s="6">
        <v>10840</v>
      </c>
      <c r="B10841" s="47" t="str">
        <f t="shared" si="676"/>
        <v>00002A58</v>
      </c>
      <c r="C10841" s="47" t="str">
        <f>IFERROR(VLOOKUP(B10841,总表!A:B,2,0),"-")</f>
        <v>帽子类</v>
      </c>
      <c r="D10841" s="6" t="str">
        <f t="shared" si="677"/>
        <v>帽子类</v>
      </c>
      <c r="E10841" s="6" t="str">
        <f>IFERROR(VLOOKUP(B10841,总表!A:D,3,0),"-")</f>
        <v>霜淇淋帽</v>
      </c>
      <c r="F10841" s="6" t="str">
        <f t="shared" si="678"/>
        <v>霜淇淋帽</v>
      </c>
      <c r="H10841" s="6" t="str">
        <f>IF(IFERROR(VLOOKUP(B10841,总表!A:D,4,0),"露易")=0," ",IFERROR(VLOOKUP(B10841,总表!A:D,4,0),"-"))</f>
        <v>香芋</v>
      </c>
      <c r="I10841" s="6" t="str">
        <f t="shared" si="679"/>
        <v>香芋</v>
      </c>
    </row>
    <row r="10842" spans="1:9">
      <c r="A10842" s="6">
        <v>10841</v>
      </c>
      <c r="B10842" s="47" t="str">
        <f t="shared" si="676"/>
        <v>00002A59</v>
      </c>
      <c r="C10842" s="47" t="str">
        <f>IFERROR(VLOOKUP(B10842,总表!A:B,2,0),"-")</f>
        <v>帽子类</v>
      </c>
      <c r="D10842" s="6" t="str">
        <f t="shared" si="677"/>
        <v>帽子类</v>
      </c>
      <c r="E10842" s="6" t="str">
        <f>IFERROR(VLOOKUP(B10842,总表!A:D,3,0),"-")</f>
        <v>霜淇淋帽</v>
      </c>
      <c r="F10842" s="6" t="str">
        <f t="shared" si="678"/>
        <v>霜淇淋帽</v>
      </c>
      <c r="H10842" s="6" t="str">
        <f>IF(IFERROR(VLOOKUP(B10842,总表!A:D,4,0),"露易")=0," ",IFERROR(VLOOKUP(B10842,总表!A:D,4,0),"-"))</f>
        <v>黑芝麻</v>
      </c>
      <c r="I10842" s="6" t="str">
        <f t="shared" si="679"/>
        <v>黑芝麻</v>
      </c>
    </row>
    <row r="10843" spans="1:9">
      <c r="A10843" s="6">
        <v>10842</v>
      </c>
      <c r="B10843" s="47" t="str">
        <f t="shared" si="676"/>
        <v>00002A5A</v>
      </c>
      <c r="C10843" s="47" t="str">
        <f>IFERROR(VLOOKUP(B10843,总表!A:B,2,0),"-")</f>
        <v>帽子类</v>
      </c>
      <c r="D10843" s="6" t="str">
        <f t="shared" si="677"/>
        <v>帽子类</v>
      </c>
      <c r="E10843" s="51" t="str">
        <f>IFERROR(VLOOKUP(B10843,总表!A:D,3,0),"-")</f>
        <v>华丽头饰</v>
      </c>
      <c r="F10843" s="51" t="str">
        <f t="shared" si="678"/>
        <v>华丽头饰</v>
      </c>
      <c r="H10843" s="51" t="str">
        <f>IF(IFERROR(VLOOKUP(B10843,总表!A:D,4,0),"露易")=0," ",IFERROR(VLOOKUP(B10843,总表!A:D,4,0),"-"))</f>
        <v>蓝色</v>
      </c>
      <c r="I10843" s="51" t="str">
        <f t="shared" si="679"/>
        <v>蓝色</v>
      </c>
    </row>
    <row r="10844" spans="1:9">
      <c r="A10844" s="6">
        <v>10843</v>
      </c>
      <c r="B10844" s="47" t="str">
        <f t="shared" si="676"/>
        <v>00002A5B</v>
      </c>
      <c r="C10844" s="47" t="str">
        <f>IFERROR(VLOOKUP(B10844,总表!A:B,2,0),"-")</f>
        <v>帽子类</v>
      </c>
      <c r="D10844" s="6" t="str">
        <f t="shared" si="677"/>
        <v>帽子类</v>
      </c>
      <c r="E10844" s="51" t="str">
        <f>IFERROR(VLOOKUP(B10844,总表!A:D,3,0),"-")</f>
        <v>华丽头饰</v>
      </c>
      <c r="F10844" s="51" t="str">
        <f t="shared" si="678"/>
        <v>华丽头饰</v>
      </c>
      <c r="H10844" s="6" t="str">
        <f>IF(IFERROR(VLOOKUP(B10844,总表!A:D,4,0),"露易")=0," ",IFERROR(VLOOKUP(B10844,总表!A:D,4,0),"-"))</f>
        <v>黑色</v>
      </c>
      <c r="I10844" s="6" t="str">
        <f t="shared" si="679"/>
        <v>黑色</v>
      </c>
    </row>
    <row r="10845" spans="1:9">
      <c r="A10845" s="6">
        <v>10844</v>
      </c>
      <c r="B10845" s="47" t="str">
        <f t="shared" si="676"/>
        <v>00002A5C</v>
      </c>
      <c r="C10845" s="47" t="str">
        <f>IFERROR(VLOOKUP(B10845,总表!A:B,2,0),"-")</f>
        <v>帽子类</v>
      </c>
      <c r="D10845" s="6" t="str">
        <f t="shared" si="677"/>
        <v>帽子类</v>
      </c>
      <c r="E10845" s="51" t="str">
        <f>IFERROR(VLOOKUP(B10845,总表!A:D,3,0),"-")</f>
        <v>华丽头饰</v>
      </c>
      <c r="F10845" s="51" t="str">
        <f t="shared" si="678"/>
        <v>华丽头饰</v>
      </c>
      <c r="H10845" s="6" t="str">
        <f>IF(IFERROR(VLOOKUP(B10845,总表!A:D,4,0),"露易")=0," ",IFERROR(VLOOKUP(B10845,总表!A:D,4,0),"-"))</f>
        <v>紫色</v>
      </c>
      <c r="I10845" s="6" t="str">
        <f t="shared" si="679"/>
        <v>紫色</v>
      </c>
    </row>
    <row r="10846" spans="1:9">
      <c r="A10846" s="6">
        <v>10845</v>
      </c>
      <c r="B10846" s="47" t="str">
        <f t="shared" si="676"/>
        <v>00002A5D</v>
      </c>
      <c r="C10846" s="47" t="str">
        <f>IFERROR(VLOOKUP(B10846,总表!A:B,2,0),"-")</f>
        <v>帽子类</v>
      </c>
      <c r="D10846" s="6" t="str">
        <f t="shared" si="677"/>
        <v>帽子类</v>
      </c>
      <c r="E10846" s="51" t="str">
        <f>IFERROR(VLOOKUP(B10846,总表!A:D,3,0),"-")</f>
        <v>华丽头饰</v>
      </c>
      <c r="F10846" s="51" t="str">
        <f t="shared" si="678"/>
        <v>华丽头饰</v>
      </c>
      <c r="H10846" s="6" t="str">
        <f>IF(IFERROR(VLOOKUP(B10846,总表!A:D,4,0),"露易")=0," ",IFERROR(VLOOKUP(B10846,总表!A:D,4,0),"-"))</f>
        <v>橘色</v>
      </c>
      <c r="I10846" s="6" t="str">
        <f t="shared" si="679"/>
        <v>橘色</v>
      </c>
    </row>
    <row r="10847" spans="1:9">
      <c r="A10847" s="6">
        <v>10846</v>
      </c>
      <c r="B10847" s="47" t="str">
        <f t="shared" si="676"/>
        <v>00002A5E</v>
      </c>
      <c r="C10847" s="47" t="str">
        <f>IFERROR(VLOOKUP(B10847,总表!A:B,2,0),"-")</f>
        <v>帽子类</v>
      </c>
      <c r="D10847" s="6" t="str">
        <f t="shared" si="677"/>
        <v>帽子类</v>
      </c>
      <c r="E10847" s="51" t="str">
        <f>IFERROR(VLOOKUP(B10847,总表!A:D,3,0),"-")</f>
        <v>华丽头饰</v>
      </c>
      <c r="F10847" s="51" t="str">
        <f t="shared" si="678"/>
        <v>华丽头饰</v>
      </c>
      <c r="H10847" s="51" t="str">
        <f>IF(IFERROR(VLOOKUP(B10847,总表!A:D,4,0),"露易")=0," ",IFERROR(VLOOKUP(B10847,总表!A:D,4,0),"-"))</f>
        <v>绿色</v>
      </c>
      <c r="I10847" s="51" t="str">
        <f t="shared" si="679"/>
        <v>绿色</v>
      </c>
    </row>
    <row r="10848" spans="1:9">
      <c r="A10848" s="6">
        <v>10847</v>
      </c>
      <c r="B10848" s="47" t="str">
        <f t="shared" si="676"/>
        <v>00002A5F</v>
      </c>
      <c r="C10848" s="47" t="str">
        <f>IFERROR(VLOOKUP(B10848,总表!A:B,2,0),"-")</f>
        <v>帽子类</v>
      </c>
      <c r="D10848" s="6" t="str">
        <f t="shared" si="677"/>
        <v>帽子类</v>
      </c>
      <c r="E10848" s="51" t="str">
        <f>IFERROR(VLOOKUP(B10848,总表!A:D,3,0),"-")</f>
        <v>华丽头饰</v>
      </c>
      <c r="F10848" s="51" t="str">
        <f t="shared" si="678"/>
        <v>华丽头饰</v>
      </c>
      <c r="H10848" s="6" t="str">
        <f>IF(IFERROR(VLOOKUP(B10848,总表!A:D,4,0),"露易")=0," ",IFERROR(VLOOKUP(B10848,总表!A:D,4,0),"-"))</f>
        <v>白色</v>
      </c>
      <c r="I10848" s="6" t="str">
        <f t="shared" si="679"/>
        <v>白色</v>
      </c>
    </row>
    <row r="10849" spans="1:9">
      <c r="A10849" s="6">
        <v>10848</v>
      </c>
      <c r="B10849" s="47" t="str">
        <f t="shared" si="676"/>
        <v>00002A60</v>
      </c>
      <c r="C10849" s="47" t="str">
        <f>IFERROR(VLOOKUP(B10849,总表!A:B,2,0),"-")</f>
        <v>帽子类</v>
      </c>
      <c r="D10849" s="6" t="str">
        <f t="shared" si="677"/>
        <v>帽子类</v>
      </c>
      <c r="E10849" s="6" t="str">
        <f>IFERROR(VLOOKUP(B10849,总表!A:D,3,0),"-")</f>
        <v>扶桑花头饰</v>
      </c>
      <c r="F10849" s="6" t="str">
        <f t="shared" si="678"/>
        <v>扶桑花头饰</v>
      </c>
      <c r="H10849" s="6" t="str">
        <f>IF(IFERROR(VLOOKUP(B10849,总表!A:D,4,0),"露易")=0," ",IFERROR(VLOOKUP(B10849,总表!A:D,4,0),"-"))</f>
        <v>黄色</v>
      </c>
      <c r="I10849" s="6" t="str">
        <f t="shared" si="679"/>
        <v>黄色</v>
      </c>
    </row>
    <row r="10850" spans="1:9">
      <c r="A10850" s="6">
        <v>10849</v>
      </c>
      <c r="B10850" s="47" t="str">
        <f t="shared" si="676"/>
        <v>00002A61</v>
      </c>
      <c r="C10850" s="47" t="str">
        <f>IFERROR(VLOOKUP(B10850,总表!A:B,2,0),"-")</f>
        <v>帽子类</v>
      </c>
      <c r="D10850" s="6" t="str">
        <f t="shared" si="677"/>
        <v>帽子类</v>
      </c>
      <c r="E10850" s="6" t="str">
        <f>IFERROR(VLOOKUP(B10850,总表!A:D,3,0),"-")</f>
        <v>扶桑花头饰</v>
      </c>
      <c r="F10850" s="6" t="str">
        <f t="shared" si="678"/>
        <v>扶桑花头饰</v>
      </c>
      <c r="H10850" s="6" t="str">
        <f>IF(IFERROR(VLOOKUP(B10850,总表!A:D,4,0),"露易")=0," ",IFERROR(VLOOKUP(B10850,总表!A:D,4,0),"-"))</f>
        <v>白色</v>
      </c>
      <c r="I10850" s="6" t="str">
        <f t="shared" si="679"/>
        <v>白色</v>
      </c>
    </row>
    <row r="10851" spans="1:9">
      <c r="A10851" s="6">
        <v>10850</v>
      </c>
      <c r="B10851" s="47" t="str">
        <f t="shared" si="676"/>
        <v>00002A62</v>
      </c>
      <c r="C10851" s="47" t="str">
        <f>IFERROR(VLOOKUP(B10851,总表!A:B,2,0),"-")</f>
        <v>帽子类</v>
      </c>
      <c r="D10851" s="6" t="str">
        <f t="shared" si="677"/>
        <v>帽子类</v>
      </c>
      <c r="E10851" s="6" t="str">
        <f>IFERROR(VLOOKUP(B10851,总表!A:D,3,0),"-")</f>
        <v>扶桑花头饰</v>
      </c>
      <c r="F10851" s="6" t="str">
        <f t="shared" si="678"/>
        <v>扶桑花头饰</v>
      </c>
      <c r="H10851" s="6" t="str">
        <f>IF(IFERROR(VLOOKUP(B10851,总表!A:D,4,0),"露易")=0," ",IFERROR(VLOOKUP(B10851,总表!A:D,4,0),"-"))</f>
        <v>粉红</v>
      </c>
      <c r="I10851" s="6" t="str">
        <f t="shared" si="679"/>
        <v>粉红</v>
      </c>
    </row>
    <row r="10852" spans="1:9">
      <c r="A10852" s="6">
        <v>10851</v>
      </c>
      <c r="B10852" s="47" t="str">
        <f t="shared" si="676"/>
        <v>00002A63</v>
      </c>
      <c r="C10852" s="47" t="str">
        <f>IFERROR(VLOOKUP(B10852,总表!A:B,2,0),"-")</f>
        <v>帽子类</v>
      </c>
      <c r="D10852" s="6" t="str">
        <f t="shared" si="677"/>
        <v>帽子类</v>
      </c>
      <c r="E10852" s="6" t="str">
        <f>IFERROR(VLOOKUP(B10852,总表!A:D,3,0),"-")</f>
        <v>蝴蝶结</v>
      </c>
      <c r="F10852" s="6" t="str">
        <f t="shared" si="678"/>
        <v>蝴蝶结</v>
      </c>
      <c r="H10852" s="51" t="str">
        <f>IF(IFERROR(VLOOKUP(B10852,总表!A:D,4,0),"露易")=0," ",IFERROR(VLOOKUP(B10852,总表!A:D,4,0),"-"))</f>
        <v>蓝色</v>
      </c>
      <c r="I10852" s="51" t="str">
        <f t="shared" si="679"/>
        <v>蓝色</v>
      </c>
    </row>
    <row r="10853" spans="1:9">
      <c r="A10853" s="6">
        <v>10852</v>
      </c>
      <c r="B10853" s="47" t="str">
        <f t="shared" si="676"/>
        <v>00002A64</v>
      </c>
      <c r="C10853" s="47" t="str">
        <f>IFERROR(VLOOKUP(B10853,总表!A:B,2,0),"-")</f>
        <v>帽子类</v>
      </c>
      <c r="D10853" s="6" t="str">
        <f t="shared" si="677"/>
        <v>帽子类</v>
      </c>
      <c r="E10853" s="6" t="str">
        <f>IFERROR(VLOOKUP(B10853,总表!A:D,3,0),"-")</f>
        <v>蝴蝶结</v>
      </c>
      <c r="F10853" s="6" t="str">
        <f t="shared" si="678"/>
        <v>蝴蝶结</v>
      </c>
      <c r="H10853" s="6" t="str">
        <f>IF(IFERROR(VLOOKUP(B10853,总表!A:D,4,0),"露易")=0," ",IFERROR(VLOOKUP(B10853,总表!A:D,4,0),"-"))</f>
        <v>黄色</v>
      </c>
      <c r="I10853" s="6" t="str">
        <f t="shared" si="679"/>
        <v>黄色</v>
      </c>
    </row>
    <row r="10854" spans="1:9">
      <c r="A10854" s="6">
        <v>10853</v>
      </c>
      <c r="B10854" s="47" t="str">
        <f t="shared" si="676"/>
        <v>00002A65</v>
      </c>
      <c r="C10854" s="47" t="str">
        <f>IFERROR(VLOOKUP(B10854,总表!A:B,2,0),"-")</f>
        <v>帽子类</v>
      </c>
      <c r="D10854" s="6" t="str">
        <f t="shared" si="677"/>
        <v>帽子类</v>
      </c>
      <c r="E10854" s="6" t="str">
        <f>IFERROR(VLOOKUP(B10854,总表!A:D,3,0),"-")</f>
        <v>蝴蝶结</v>
      </c>
      <c r="F10854" s="6" t="str">
        <f t="shared" si="678"/>
        <v>蝴蝶结</v>
      </c>
      <c r="H10854" s="6" t="str">
        <f>IF(IFERROR(VLOOKUP(B10854,总表!A:D,4,0),"露易")=0," ",IFERROR(VLOOKUP(B10854,总表!A:D,4,0),"-"))</f>
        <v>橘色</v>
      </c>
      <c r="I10854" s="6" t="str">
        <f t="shared" si="679"/>
        <v>橘色</v>
      </c>
    </row>
    <row r="10855" spans="1:9">
      <c r="A10855" s="6">
        <v>10854</v>
      </c>
      <c r="B10855" s="47" t="str">
        <f t="shared" si="676"/>
        <v>00002A66</v>
      </c>
      <c r="C10855" s="47" t="str">
        <f>IFERROR(VLOOKUP(B10855,总表!A:B,2,0),"-")</f>
        <v>帽子类</v>
      </c>
      <c r="D10855" s="6" t="str">
        <f t="shared" si="677"/>
        <v>帽子类</v>
      </c>
      <c r="E10855" s="6" t="str">
        <f>IFERROR(VLOOKUP(B10855,总表!A:D,3,0),"-")</f>
        <v>蝴蝶结</v>
      </c>
      <c r="F10855" s="6" t="str">
        <f t="shared" si="678"/>
        <v>蝴蝶结</v>
      </c>
      <c r="H10855" s="6" t="str">
        <f>IF(IFERROR(VLOOKUP(B10855,总表!A:D,4,0),"露易")=0," ",IFERROR(VLOOKUP(B10855,总表!A:D,4,0),"-"))</f>
        <v>粉红</v>
      </c>
      <c r="I10855" s="6" t="str">
        <f t="shared" si="679"/>
        <v>粉红</v>
      </c>
    </row>
    <row r="10856" spans="1:9">
      <c r="A10856" s="6">
        <v>10855</v>
      </c>
      <c r="B10856" s="47" t="str">
        <f t="shared" si="676"/>
        <v>00002A67</v>
      </c>
      <c r="C10856" s="47" t="str">
        <f>IFERROR(VLOOKUP(B10856,总表!A:B,2,0),"-")</f>
        <v>帽子类</v>
      </c>
      <c r="D10856" s="6" t="str">
        <f t="shared" si="677"/>
        <v>帽子类</v>
      </c>
      <c r="E10856" s="6" t="str">
        <f>IFERROR(VLOOKUP(B10856,总表!A:D,3,0),"-")</f>
        <v>蝴蝶结</v>
      </c>
      <c r="F10856" s="6" t="str">
        <f t="shared" si="678"/>
        <v>蝴蝶结</v>
      </c>
      <c r="H10856" s="6" t="str">
        <f>IF(IFERROR(VLOOKUP(B10856,总表!A:D,4,0),"露易")=0," ",IFERROR(VLOOKUP(B10856,总表!A:D,4,0),"-"))</f>
        <v>白色</v>
      </c>
      <c r="I10856" s="6" t="str">
        <f t="shared" si="679"/>
        <v>白色</v>
      </c>
    </row>
    <row r="10857" spans="1:9">
      <c r="A10857" s="6">
        <v>10856</v>
      </c>
      <c r="B10857" s="47" t="str">
        <f t="shared" si="676"/>
        <v>00002A68</v>
      </c>
      <c r="C10857" s="47" t="str">
        <f>IFERROR(VLOOKUP(B10857,总表!A:B,2,0),"-")</f>
        <v>帽子类</v>
      </c>
      <c r="D10857" s="6" t="str">
        <f t="shared" si="677"/>
        <v>帽子类</v>
      </c>
      <c r="E10857" s="6" t="str">
        <f>IFERROR(VLOOKUP(B10857,总表!A:D,3,0),"-")</f>
        <v>蝴蝶结</v>
      </c>
      <c r="F10857" s="6" t="str">
        <f t="shared" si="678"/>
        <v>蝴蝶结</v>
      </c>
      <c r="H10857" s="6" t="str">
        <f>IF(IFERROR(VLOOKUP(B10857,总表!A:D,4,0),"露易")=0," ",IFERROR(VLOOKUP(B10857,总表!A:D,4,0),"-"))</f>
        <v>黑色</v>
      </c>
      <c r="I10857" s="6" t="str">
        <f t="shared" si="679"/>
        <v>黑色</v>
      </c>
    </row>
    <row r="10858" spans="1:9">
      <c r="A10858" s="6">
        <v>10857</v>
      </c>
      <c r="B10858" s="47" t="str">
        <f t="shared" si="676"/>
        <v>00002A69</v>
      </c>
      <c r="C10858" s="47" t="str">
        <f>IFERROR(VLOOKUP(B10858,总表!A:B,2,0),"-")</f>
        <v>海报类</v>
      </c>
      <c r="D10858" s="6" t="str">
        <f t="shared" si="677"/>
        <v>海报类</v>
      </c>
      <c r="E10858" s="6" t="str">
        <f>IFERROR(VLOOKUP(B10858,总表!A:D,3,0),"-")</f>
        <v>雷哈娜的海报</v>
      </c>
      <c r="F10858" s="6" t="str">
        <f t="shared" si="678"/>
        <v>雷哈娜的海报</v>
      </c>
      <c r="H10858" s="6" t="str">
        <f>IF(IFERROR(VLOOKUP(B10858,总表!A:D,4,0),"露易")=0," ",IFERROR(VLOOKUP(B10858,总表!A:D,4,0),"-"))</f>
        <v> </v>
      </c>
      <c r="I10858" s="6" t="str">
        <f t="shared" si="679"/>
        <v> </v>
      </c>
    </row>
    <row r="10859" spans="1:9">
      <c r="A10859" s="6">
        <v>10858</v>
      </c>
      <c r="B10859" s="47" t="str">
        <f t="shared" si="676"/>
        <v>00002A6A</v>
      </c>
      <c r="C10859" s="47" t="str">
        <f>IFERROR(VLOOKUP(B10859,总表!A:B,2,0),"-")</f>
        <v>海报类</v>
      </c>
      <c r="D10859" s="6" t="str">
        <f t="shared" si="677"/>
        <v>海报类</v>
      </c>
      <c r="E10859" s="6" t="str">
        <f>IFERROR(VLOOKUP(B10859,总表!A:D,3,0),"-")</f>
        <v>美玲的海报</v>
      </c>
      <c r="F10859" s="6" t="str">
        <f t="shared" si="678"/>
        <v>美玲的海报</v>
      </c>
      <c r="H10859" s="6" t="str">
        <f>IF(IFERROR(VLOOKUP(B10859,总表!A:D,4,0),"露易")=0," ",IFERROR(VLOOKUP(B10859,总表!A:D,4,0),"-"))</f>
        <v> </v>
      </c>
      <c r="I10859" s="6" t="str">
        <f t="shared" si="679"/>
        <v> </v>
      </c>
    </row>
    <row r="10860" spans="1:9">
      <c r="A10860" s="6">
        <v>10859</v>
      </c>
      <c r="B10860" s="47" t="str">
        <f t="shared" si="676"/>
        <v>00002A6B</v>
      </c>
      <c r="C10860" s="47" t="str">
        <f>IFERROR(VLOOKUP(B10860,总表!A:B,2,0),"-")</f>
        <v>海报类</v>
      </c>
      <c r="D10860" s="6" t="str">
        <f t="shared" si="677"/>
        <v>海报类</v>
      </c>
      <c r="E10860" s="6" t="str">
        <f>IFERROR(VLOOKUP(B10860,总表!A:D,3,0),"-")</f>
        <v>莫妮卡的海报</v>
      </c>
      <c r="F10860" s="6" t="str">
        <f t="shared" si="678"/>
        <v>莫妮卡的海报</v>
      </c>
      <c r="H10860" s="6" t="str">
        <f>IF(IFERROR(VLOOKUP(B10860,总表!A:D,4,0),"露易")=0," ",IFERROR(VLOOKUP(B10860,总表!A:D,4,0),"-"))</f>
        <v> </v>
      </c>
      <c r="I10860" s="6" t="str">
        <f t="shared" si="679"/>
        <v> </v>
      </c>
    </row>
    <row r="10861" spans="1:9">
      <c r="A10861" s="6">
        <v>10860</v>
      </c>
      <c r="B10861" s="47" t="str">
        <f t="shared" si="676"/>
        <v>00002A6C</v>
      </c>
      <c r="C10861" s="47" t="str">
        <f>IFERROR(VLOOKUP(B10861,总表!A:B,2,0),"-")</f>
        <v>海报类</v>
      </c>
      <c r="D10861" s="6" t="str">
        <f t="shared" si="677"/>
        <v>海报类</v>
      </c>
      <c r="E10861" s="6" t="str">
        <f>IFERROR(VLOOKUP(B10861,总表!A:D,3,0),"-")</f>
        <v>糖果的海报</v>
      </c>
      <c r="F10861" s="6" t="str">
        <f t="shared" si="678"/>
        <v>糖果的海报</v>
      </c>
      <c r="H10861" s="6" t="str">
        <f>IF(IFERROR(VLOOKUP(B10861,总表!A:D,4,0),"露易")=0," ",IFERROR(VLOOKUP(B10861,总表!A:D,4,0),"-"))</f>
        <v> </v>
      </c>
      <c r="I10861" s="6" t="str">
        <f t="shared" si="679"/>
        <v> </v>
      </c>
    </row>
    <row r="10862" spans="1:9">
      <c r="A10862" s="6">
        <v>10861</v>
      </c>
      <c r="B10862" s="47" t="str">
        <f t="shared" si="676"/>
        <v>00002A6D</v>
      </c>
      <c r="C10862" s="47" t="str">
        <f>IFERROR(VLOOKUP(B10862,总表!A:B,2,0),"-")</f>
        <v>海报类</v>
      </c>
      <c r="D10862" s="6" t="str">
        <f t="shared" si="677"/>
        <v>海报类</v>
      </c>
      <c r="E10862" s="6" t="str">
        <f>IFERROR(VLOOKUP(B10862,总表!A:D,3,0),"-")</f>
        <v>杰克的海报</v>
      </c>
      <c r="F10862" s="6" t="str">
        <f t="shared" si="678"/>
        <v>杰克的海报</v>
      </c>
      <c r="H10862" s="6" t="str">
        <f>IF(IFERROR(VLOOKUP(B10862,总表!A:D,4,0),"露易")=0," ",IFERROR(VLOOKUP(B10862,总表!A:D,4,0),"-"))</f>
        <v> </v>
      </c>
      <c r="I10862" s="6" t="str">
        <f t="shared" si="679"/>
        <v> </v>
      </c>
    </row>
    <row r="10863" spans="1:9">
      <c r="A10863" s="6">
        <v>10862</v>
      </c>
      <c r="B10863" s="47" t="str">
        <f t="shared" si="676"/>
        <v>00002A6E</v>
      </c>
      <c r="C10863" s="47" t="str">
        <f>IFERROR(VLOOKUP(B10863,总表!A:B,2,0),"-")</f>
        <v>海报类</v>
      </c>
      <c r="D10863" s="6" t="str">
        <f t="shared" si="677"/>
        <v>海报类</v>
      </c>
      <c r="E10863" s="51" t="str">
        <f>IFERROR(VLOOKUP(B10863,总表!A:D,3,0),"-")</f>
        <v>庞克斯的海报</v>
      </c>
      <c r="F10863" s="51" t="str">
        <f t="shared" si="678"/>
        <v>庞克斯的海报</v>
      </c>
      <c r="H10863" s="6" t="str">
        <f>IF(IFERROR(VLOOKUP(B10863,总表!A:D,4,0),"露易")=0," ",IFERROR(VLOOKUP(B10863,总表!A:D,4,0),"-"))</f>
        <v> </v>
      </c>
      <c r="I10863" s="6" t="str">
        <f t="shared" si="679"/>
        <v> </v>
      </c>
    </row>
    <row r="10864" spans="1:9">
      <c r="A10864" s="6">
        <v>10863</v>
      </c>
      <c r="B10864" s="47" t="str">
        <f t="shared" si="676"/>
        <v>00002A6F</v>
      </c>
      <c r="C10864" s="47" t="str">
        <f>IFERROR(VLOOKUP(B10864,总表!A:B,2,0),"-")</f>
        <v>海报类</v>
      </c>
      <c r="D10864" s="6" t="str">
        <f t="shared" si="677"/>
        <v>海报类</v>
      </c>
      <c r="E10864" s="6" t="str">
        <f>IFERROR(VLOOKUP(B10864,总表!A:D,3,0),"-")</f>
        <v>雷姆的海报</v>
      </c>
      <c r="F10864" s="6" t="str">
        <f t="shared" si="678"/>
        <v>雷姆的海报</v>
      </c>
      <c r="H10864" s="6" t="str">
        <f>IF(IFERROR(VLOOKUP(B10864,总表!A:D,4,0),"露易")=0," ",IFERROR(VLOOKUP(B10864,总表!A:D,4,0),"-"))</f>
        <v> </v>
      </c>
      <c r="I10864" s="6" t="str">
        <f t="shared" si="679"/>
        <v> </v>
      </c>
    </row>
    <row r="10865" spans="1:9">
      <c r="A10865" s="6">
        <v>10864</v>
      </c>
      <c r="B10865" s="47" t="str">
        <f t="shared" si="676"/>
        <v>00002A70</v>
      </c>
      <c r="C10865" s="47" t="str">
        <f>IFERROR(VLOOKUP(B10865,总表!A:B,2,0),"-")</f>
        <v>海报类</v>
      </c>
      <c r="D10865" s="6" t="str">
        <f t="shared" si="677"/>
        <v>海报类</v>
      </c>
      <c r="E10865" s="6" t="str">
        <f>IFERROR(VLOOKUP(B10865,总表!A:D,3,0),"-")</f>
        <v>茶茶丸的海报</v>
      </c>
      <c r="F10865" s="6" t="str">
        <f t="shared" si="678"/>
        <v>茶茶丸的海报</v>
      </c>
      <c r="H10865" s="6" t="str">
        <f>IF(IFERROR(VLOOKUP(B10865,总表!A:D,4,0),"露易")=0," ",IFERROR(VLOOKUP(B10865,总表!A:D,4,0),"-"))</f>
        <v> </v>
      </c>
      <c r="I10865" s="6" t="str">
        <f t="shared" si="679"/>
        <v> </v>
      </c>
    </row>
    <row r="10866" spans="1:9">
      <c r="A10866" s="6">
        <v>10865</v>
      </c>
      <c r="B10866" s="47" t="str">
        <f t="shared" si="676"/>
        <v>00002A71</v>
      </c>
      <c r="C10866" s="47" t="str">
        <f>IFERROR(VLOOKUP(B10866,总表!A:B,2,0),"-")</f>
        <v>-</v>
      </c>
      <c r="D10866" s="6" t="str">
        <f t="shared" si="677"/>
        <v>-</v>
      </c>
      <c r="E10866" s="6" t="str">
        <f>IFERROR(VLOOKUP(B10866,总表!A:D,3,0),"-")</f>
        <v>-</v>
      </c>
      <c r="F10866" s="6" t="str">
        <f t="shared" si="678"/>
        <v>-</v>
      </c>
      <c r="H10866" s="6" t="str">
        <f>IF(IFERROR(VLOOKUP(B10866,总表!A:D,4,0),"露易")=0," ",IFERROR(VLOOKUP(B10866,总表!A:D,4,0),"-"))</f>
        <v>-</v>
      </c>
      <c r="I10866" s="6" t="str">
        <f t="shared" si="679"/>
        <v>-</v>
      </c>
    </row>
    <row r="10867" spans="1:9">
      <c r="A10867" s="6">
        <v>10866</v>
      </c>
      <c r="B10867" s="47" t="str">
        <f t="shared" si="676"/>
        <v>00002A72</v>
      </c>
      <c r="C10867" s="47" t="str">
        <f>IFERROR(VLOOKUP(B10867,总表!A:B,2,0),"-")</f>
        <v>-</v>
      </c>
      <c r="D10867" s="6" t="str">
        <f t="shared" si="677"/>
        <v>-</v>
      </c>
      <c r="E10867" s="6" t="str">
        <f>IFERROR(VLOOKUP(B10867,总表!A:D,3,0),"-")</f>
        <v>-</v>
      </c>
      <c r="F10867" s="6" t="str">
        <f t="shared" si="678"/>
        <v>-</v>
      </c>
      <c r="H10867" s="6" t="str">
        <f>IF(IFERROR(VLOOKUP(B10867,总表!A:D,4,0),"露易")=0," ",IFERROR(VLOOKUP(B10867,总表!A:D,4,0),"-"))</f>
        <v>-</v>
      </c>
      <c r="I10867" s="6" t="str">
        <f t="shared" si="679"/>
        <v>-</v>
      </c>
    </row>
    <row r="10868" spans="1:9">
      <c r="A10868" s="6">
        <v>10867</v>
      </c>
      <c r="B10868" s="47" t="str">
        <f t="shared" si="676"/>
        <v>00002A73</v>
      </c>
      <c r="C10868" s="47" t="str">
        <f>IFERROR(VLOOKUP(B10868,总表!A:B,2,0),"-")</f>
        <v>帽子类</v>
      </c>
      <c r="D10868" s="6" t="str">
        <f t="shared" si="677"/>
        <v>帽子类</v>
      </c>
      <c r="E10868" s="6" t="str">
        <f>IFERROR(VLOOKUP(B10868,总表!A:D,3,0),"-")</f>
        <v>上学帽</v>
      </c>
      <c r="F10868" s="6" t="str">
        <f t="shared" si="678"/>
        <v>上学帽</v>
      </c>
      <c r="H10868" s="6" t="str">
        <f>IF(IFERROR(VLOOKUP(B10868,总表!A:D,4,0),"露易")=0," ",IFERROR(VLOOKUP(B10868,总表!A:D,4,0),"-"))</f>
        <v>海军蓝</v>
      </c>
      <c r="I10868" s="6" t="str">
        <f t="shared" si="679"/>
        <v>海军蓝</v>
      </c>
    </row>
    <row r="10869" spans="1:9">
      <c r="A10869" s="6">
        <v>10868</v>
      </c>
      <c r="B10869" s="47" t="str">
        <f t="shared" si="676"/>
        <v>00002A74</v>
      </c>
      <c r="C10869" s="47" t="str">
        <f>IFERROR(VLOOKUP(B10869,总表!A:B,2,0),"-")</f>
        <v>帽子类</v>
      </c>
      <c r="D10869" s="6" t="str">
        <f t="shared" si="677"/>
        <v>帽子类</v>
      </c>
      <c r="E10869" s="6" t="str">
        <f>IFERROR(VLOOKUP(B10869,总表!A:D,3,0),"-")</f>
        <v>墨西哥草帽</v>
      </c>
      <c r="F10869" s="6" t="str">
        <f t="shared" si="678"/>
        <v>墨西哥草帽</v>
      </c>
      <c r="H10869" s="6" t="str">
        <f>IF(IFERROR(VLOOKUP(B10869,总表!A:D,4,0),"露易")=0," ",IFERROR(VLOOKUP(B10869,总表!A:D,4,0),"-"))</f>
        <v>自然色×绿色</v>
      </c>
      <c r="I10869" s="6" t="str">
        <f t="shared" si="679"/>
        <v>自然色×绿色</v>
      </c>
    </row>
    <row r="10870" spans="1:9">
      <c r="A10870" s="6">
        <v>10869</v>
      </c>
      <c r="B10870" s="47" t="str">
        <f t="shared" si="676"/>
        <v>00002A75</v>
      </c>
      <c r="C10870" s="47" t="str">
        <f>IFERROR(VLOOKUP(B10870,总表!A:B,2,0),"-")</f>
        <v>帽子类</v>
      </c>
      <c r="D10870" s="6" t="str">
        <f t="shared" si="677"/>
        <v>帽子类</v>
      </c>
      <c r="E10870" s="6" t="str">
        <f>IFERROR(VLOOKUP(B10870,总表!A:D,3,0),"-")</f>
        <v>墨西哥草帽</v>
      </c>
      <c r="F10870" s="6" t="str">
        <f t="shared" si="678"/>
        <v>墨西哥草帽</v>
      </c>
      <c r="H10870" s="6" t="str">
        <f>IF(IFERROR(VLOOKUP(B10870,总表!A:D,4,0),"露易")=0," ",IFERROR(VLOOKUP(B10870,总表!A:D,4,0),"-"))</f>
        <v>海军蓝</v>
      </c>
      <c r="I10870" s="6" t="str">
        <f t="shared" si="679"/>
        <v>海军蓝</v>
      </c>
    </row>
    <row r="10871" spans="1:9">
      <c r="A10871" s="6">
        <v>10870</v>
      </c>
      <c r="B10871" s="47" t="str">
        <f t="shared" si="676"/>
        <v>00002A76</v>
      </c>
      <c r="C10871" s="47" t="str">
        <f>IFERROR(VLOOKUP(B10871,总表!A:B,2,0),"-")</f>
        <v>帽子类</v>
      </c>
      <c r="D10871" s="6" t="str">
        <f t="shared" si="677"/>
        <v>帽子类</v>
      </c>
      <c r="E10871" s="6" t="str">
        <f>IFERROR(VLOOKUP(B10871,总表!A:D,3,0),"-")</f>
        <v>墨西哥草帽</v>
      </c>
      <c r="F10871" s="6" t="str">
        <f t="shared" si="678"/>
        <v>墨西哥草帽</v>
      </c>
      <c r="H10871" s="51" t="str">
        <f>IF(IFERROR(VLOOKUP(B10871,总表!A:D,4,0),"露易")=0," ",IFERROR(VLOOKUP(B10871,总表!A:D,4,0),"-"))</f>
        <v>绿色</v>
      </c>
      <c r="I10871" s="51" t="str">
        <f t="shared" si="679"/>
        <v>绿色</v>
      </c>
    </row>
    <row r="10872" spans="1:9">
      <c r="A10872" s="6">
        <v>10871</v>
      </c>
      <c r="B10872" s="47" t="str">
        <f t="shared" si="676"/>
        <v>00002A77</v>
      </c>
      <c r="C10872" s="47" t="str">
        <f>IFERROR(VLOOKUP(B10872,总表!A:B,2,0),"-")</f>
        <v>帽子类</v>
      </c>
      <c r="D10872" s="6" t="str">
        <f t="shared" si="677"/>
        <v>帽子类</v>
      </c>
      <c r="E10872" s="6" t="str">
        <f>IFERROR(VLOOKUP(B10872,总表!A:D,3,0),"-")</f>
        <v>墨西哥草帽</v>
      </c>
      <c r="F10872" s="6" t="str">
        <f t="shared" si="678"/>
        <v>墨西哥草帽</v>
      </c>
      <c r="H10872" s="6" t="str">
        <f>IF(IFERROR(VLOOKUP(B10872,总表!A:D,4,0),"露易")=0," ",IFERROR(VLOOKUP(B10872,总表!A:D,4,0),"-"))</f>
        <v>白色</v>
      </c>
      <c r="I10872" s="6" t="str">
        <f t="shared" si="679"/>
        <v>白色</v>
      </c>
    </row>
    <row r="10873" spans="1:9">
      <c r="A10873" s="6">
        <v>10872</v>
      </c>
      <c r="B10873" s="47" t="str">
        <f t="shared" si="676"/>
        <v>00002A78</v>
      </c>
      <c r="C10873" s="47" t="str">
        <f>IFERROR(VLOOKUP(B10873,总表!A:B,2,0),"-")</f>
        <v>帽子类</v>
      </c>
      <c r="D10873" s="6" t="str">
        <f t="shared" si="677"/>
        <v>帽子类</v>
      </c>
      <c r="E10873" s="6" t="str">
        <f>IFERROR(VLOOKUP(B10873,总表!A:D,3,0),"-")</f>
        <v>墨西哥草帽</v>
      </c>
      <c r="F10873" s="6" t="str">
        <f t="shared" si="678"/>
        <v>墨西哥草帽</v>
      </c>
      <c r="H10873" s="51" t="str">
        <f>IF(IFERROR(VLOOKUP(B10873,总表!A:D,4,0),"露易")=0," ",IFERROR(VLOOKUP(B10873,总表!A:D,4,0),"-"))</f>
        <v>红色</v>
      </c>
      <c r="I10873" s="51" t="str">
        <f t="shared" si="679"/>
        <v>红色</v>
      </c>
    </row>
    <row r="10874" spans="1:9">
      <c r="A10874" s="6">
        <v>10873</v>
      </c>
      <c r="B10874" s="47" t="str">
        <f t="shared" si="676"/>
        <v>00002A79</v>
      </c>
      <c r="C10874" s="47" t="str">
        <f>IFERROR(VLOOKUP(B10874,总表!A:B,2,0),"-")</f>
        <v>帽子类</v>
      </c>
      <c r="D10874" s="6" t="str">
        <f t="shared" si="677"/>
        <v>帽子类</v>
      </c>
      <c r="E10874" s="6" t="str">
        <f>IFERROR(VLOOKUP(B10874,总表!A:D,3,0),"-")</f>
        <v>墨西哥草帽</v>
      </c>
      <c r="F10874" s="6" t="str">
        <f t="shared" si="678"/>
        <v>墨西哥草帽</v>
      </c>
      <c r="H10874" s="51" t="str">
        <f>IF(IFERROR(VLOOKUP(B10874,总表!A:D,4,0),"露易")=0," ",IFERROR(VLOOKUP(B10874,总表!A:D,4,0),"-"))</f>
        <v>蓝色</v>
      </c>
      <c r="I10874" s="51" t="str">
        <f t="shared" si="679"/>
        <v>蓝色</v>
      </c>
    </row>
    <row r="10875" spans="1:9">
      <c r="A10875" s="6">
        <v>10874</v>
      </c>
      <c r="B10875" s="47" t="str">
        <f t="shared" si="676"/>
        <v>00002A7A</v>
      </c>
      <c r="C10875" s="47" t="str">
        <f>IFERROR(VLOOKUP(B10875,总表!A:B,2,0),"-")</f>
        <v>帽子类</v>
      </c>
      <c r="D10875" s="6" t="str">
        <f t="shared" si="677"/>
        <v>帽子类</v>
      </c>
      <c r="E10875" s="6" t="str">
        <f>IFERROR(VLOOKUP(B10875,总表!A:D,3,0),"-")</f>
        <v>墨西哥草帽</v>
      </c>
      <c r="F10875" s="6" t="str">
        <f t="shared" si="678"/>
        <v>墨西哥草帽</v>
      </c>
      <c r="H10875" s="6" t="str">
        <f>IF(IFERROR(VLOOKUP(B10875,总表!A:D,4,0),"露易")=0," ",IFERROR(VLOOKUP(B10875,总表!A:D,4,0),"-"))</f>
        <v>橘色</v>
      </c>
      <c r="I10875" s="6" t="str">
        <f t="shared" si="679"/>
        <v>橘色</v>
      </c>
    </row>
    <row r="10876" spans="1:9">
      <c r="A10876" s="6">
        <v>10875</v>
      </c>
      <c r="B10876" s="47" t="str">
        <f t="shared" si="676"/>
        <v>00002A7B</v>
      </c>
      <c r="C10876" s="47" t="str">
        <f>IFERROR(VLOOKUP(B10876,总表!A:B,2,0),"-")</f>
        <v>帽子类</v>
      </c>
      <c r="D10876" s="6" t="str">
        <f t="shared" si="677"/>
        <v>帽子类</v>
      </c>
      <c r="E10876" s="6" t="str">
        <f>IFERROR(VLOOKUP(B10876,总表!A:D,3,0),"-")</f>
        <v>平顶草帽</v>
      </c>
      <c r="F10876" s="6" t="str">
        <f t="shared" si="678"/>
        <v>平顶草帽</v>
      </c>
      <c r="H10876" s="6" t="str">
        <f>IF(IFERROR(VLOOKUP(B10876,总表!A:D,4,0),"露易")=0," ",IFERROR(VLOOKUP(B10876,总表!A:D,4,0),"-"))</f>
        <v>米色</v>
      </c>
      <c r="I10876" s="6" t="str">
        <f t="shared" si="679"/>
        <v>米色</v>
      </c>
    </row>
    <row r="10877" spans="1:9">
      <c r="A10877" s="6">
        <v>10876</v>
      </c>
      <c r="B10877" s="47" t="str">
        <f t="shared" si="676"/>
        <v>00002A7C</v>
      </c>
      <c r="C10877" s="47" t="str">
        <f>IFERROR(VLOOKUP(B10877,总表!A:B,2,0),"-")</f>
        <v>帽子类</v>
      </c>
      <c r="D10877" s="6" t="str">
        <f t="shared" si="677"/>
        <v>帽子类</v>
      </c>
      <c r="E10877" s="6" t="str">
        <f>IFERROR(VLOOKUP(B10877,总表!A:D,3,0),"-")</f>
        <v>平顶草帽</v>
      </c>
      <c r="F10877" s="6" t="str">
        <f t="shared" si="678"/>
        <v>平顶草帽</v>
      </c>
      <c r="H10877" s="6" t="str">
        <f>IF(IFERROR(VLOOKUP(B10877,总表!A:D,4,0),"露易")=0," ",IFERROR(VLOOKUP(B10877,总表!A:D,4,0),"-"))</f>
        <v>浅棕色</v>
      </c>
      <c r="I10877" s="6" t="str">
        <f t="shared" si="679"/>
        <v>浅棕色</v>
      </c>
    </row>
    <row r="10878" spans="1:9">
      <c r="A10878" s="6">
        <v>10877</v>
      </c>
      <c r="B10878" s="47" t="str">
        <f t="shared" si="676"/>
        <v>00002A7D</v>
      </c>
      <c r="C10878" s="47" t="str">
        <f>IFERROR(VLOOKUP(B10878,总表!A:B,2,0),"-")</f>
        <v>帽子类</v>
      </c>
      <c r="D10878" s="6" t="str">
        <f t="shared" si="677"/>
        <v>帽子类</v>
      </c>
      <c r="E10878" s="6" t="str">
        <f>IFERROR(VLOOKUP(B10878,总表!A:D,3,0),"-")</f>
        <v>平顶草帽</v>
      </c>
      <c r="F10878" s="6" t="str">
        <f t="shared" si="678"/>
        <v>平顶草帽</v>
      </c>
      <c r="H10878" s="6" t="str">
        <f>IF(IFERROR(VLOOKUP(B10878,总表!A:D,4,0),"露易")=0," ",IFERROR(VLOOKUP(B10878,总表!A:D,4,0),"-"))</f>
        <v>棕色</v>
      </c>
      <c r="I10878" s="6" t="str">
        <f t="shared" si="679"/>
        <v>棕色</v>
      </c>
    </row>
    <row r="10879" spans="1:9">
      <c r="A10879" s="6">
        <v>10878</v>
      </c>
      <c r="B10879" s="47" t="str">
        <f t="shared" si="676"/>
        <v>00002A7E</v>
      </c>
      <c r="C10879" s="47" t="str">
        <f>IFERROR(VLOOKUP(B10879,总表!A:B,2,0),"-")</f>
        <v>帽子类</v>
      </c>
      <c r="D10879" s="6" t="str">
        <f t="shared" si="677"/>
        <v>帽子类</v>
      </c>
      <c r="E10879" s="6" t="str">
        <f>IFERROR(VLOOKUP(B10879,总表!A:D,3,0),"-")</f>
        <v>平顶草帽</v>
      </c>
      <c r="F10879" s="6" t="str">
        <f t="shared" si="678"/>
        <v>平顶草帽</v>
      </c>
      <c r="H10879" s="6" t="str">
        <f>IF(IFERROR(VLOOKUP(B10879,总表!A:D,4,0),"露易")=0," ",IFERROR(VLOOKUP(B10879,总表!A:D,4,0),"-"))</f>
        <v>深棕色</v>
      </c>
      <c r="I10879" s="6" t="str">
        <f t="shared" si="679"/>
        <v>深棕色</v>
      </c>
    </row>
    <row r="10880" spans="1:9">
      <c r="A10880" s="6">
        <v>10879</v>
      </c>
      <c r="B10880" s="47" t="str">
        <f t="shared" si="676"/>
        <v>00002A7F</v>
      </c>
      <c r="C10880" s="47" t="str">
        <f>IFERROR(VLOOKUP(B10880,总表!A:B,2,0),"-")</f>
        <v>帽子类</v>
      </c>
      <c r="D10880" s="6" t="str">
        <f t="shared" si="677"/>
        <v>帽子类</v>
      </c>
      <c r="E10880" s="6" t="str">
        <f>IFERROR(VLOOKUP(B10880,总表!A:D,3,0),"-")</f>
        <v>平顶草帽</v>
      </c>
      <c r="F10880" s="6" t="str">
        <f t="shared" si="678"/>
        <v>平顶草帽</v>
      </c>
      <c r="H10880" s="51" t="str">
        <f>IF(IFERROR(VLOOKUP(B10880,总表!A:D,4,0),"露易")=0," ",IFERROR(VLOOKUP(B10880,总表!A:D,4,0),"-"))</f>
        <v>单色配色</v>
      </c>
      <c r="I10880" s="51" t="str">
        <f t="shared" si="679"/>
        <v>单色配色</v>
      </c>
    </row>
    <row r="10881" spans="1:9">
      <c r="A10881" s="6">
        <v>10880</v>
      </c>
      <c r="B10881" s="47" t="str">
        <f t="shared" si="676"/>
        <v>00002A80</v>
      </c>
      <c r="C10881" s="47" t="str">
        <f>IFERROR(VLOOKUP(B10881,总表!A:B,2,0),"-")</f>
        <v>帽子类</v>
      </c>
      <c r="D10881" s="6" t="str">
        <f t="shared" si="677"/>
        <v>帽子类</v>
      </c>
      <c r="E10881" s="6" t="str">
        <f>IFERROR(VLOOKUP(B10881,总表!A:D,3,0),"-")</f>
        <v>平顶草帽</v>
      </c>
      <c r="F10881" s="6" t="str">
        <f t="shared" si="678"/>
        <v>平顶草帽</v>
      </c>
      <c r="H10881" s="6" t="str">
        <f>IF(IFERROR(VLOOKUP(B10881,总表!A:D,4,0),"露易")=0," ",IFERROR(VLOOKUP(B10881,总表!A:D,4,0),"-"))</f>
        <v>浅蓝色</v>
      </c>
      <c r="I10881" s="6" t="str">
        <f t="shared" si="679"/>
        <v>浅蓝色</v>
      </c>
    </row>
    <row r="10882" spans="1:9">
      <c r="A10882" s="6">
        <v>10881</v>
      </c>
      <c r="B10882" s="47" t="str">
        <f t="shared" ref="B10882:B10945" si="680">DEC2HEX(ROW(A10881),8)</f>
        <v>00002A81</v>
      </c>
      <c r="C10882" s="47" t="str">
        <f>IFERROR(VLOOKUP(B10882,总表!A:B,2,0),"-")</f>
        <v>帽子类</v>
      </c>
      <c r="D10882" s="6" t="str">
        <f t="shared" ref="D10882:D10945" si="681">C10882</f>
        <v>帽子类</v>
      </c>
      <c r="E10882" s="6" t="str">
        <f>IFERROR(VLOOKUP(B10882,总表!A:D,3,0),"-")</f>
        <v>平顶草帽</v>
      </c>
      <c r="F10882" s="6" t="str">
        <f t="shared" ref="F10882:F10945" si="682">E10882</f>
        <v>平顶草帽</v>
      </c>
      <c r="H10882" s="6" t="str">
        <f>IF(IFERROR(VLOOKUP(B10882,总表!A:D,4,0),"露易")=0," ",IFERROR(VLOOKUP(B10882,总表!A:D,4,0),"-"))</f>
        <v>粉红</v>
      </c>
      <c r="I10882" s="6" t="str">
        <f t="shared" ref="I10882:I10945" si="683">H10882</f>
        <v>粉红</v>
      </c>
    </row>
    <row r="10883" spans="1:9">
      <c r="A10883" s="6">
        <v>10882</v>
      </c>
      <c r="B10883" s="47" t="str">
        <f t="shared" si="680"/>
        <v>00002A82</v>
      </c>
      <c r="C10883" s="47" t="str">
        <f>IFERROR(VLOOKUP(B10883,总表!A:B,2,0),"-")</f>
        <v>帽子类</v>
      </c>
      <c r="D10883" s="6" t="str">
        <f t="shared" si="681"/>
        <v>帽子类</v>
      </c>
      <c r="E10883" s="6" t="str">
        <f>IFERROR(VLOOKUP(B10883,总表!A:D,3,0),"-")</f>
        <v>蝴蝶结圆顶硬礼帽</v>
      </c>
      <c r="F10883" s="6" t="str">
        <f t="shared" si="682"/>
        <v>蝴蝶结圆顶硬礼帽</v>
      </c>
      <c r="H10883" s="6" t="str">
        <f>IF(IFERROR(VLOOKUP(B10883,总表!A:D,4,0),"露易")=0," ",IFERROR(VLOOKUP(B10883,总表!A:D,4,0),"-"))</f>
        <v>米色</v>
      </c>
      <c r="I10883" s="6" t="str">
        <f t="shared" si="683"/>
        <v>米色</v>
      </c>
    </row>
    <row r="10884" spans="1:9">
      <c r="A10884" s="6">
        <v>10883</v>
      </c>
      <c r="B10884" s="47" t="str">
        <f t="shared" si="680"/>
        <v>00002A83</v>
      </c>
      <c r="C10884" s="47" t="str">
        <f>IFERROR(VLOOKUP(B10884,总表!A:B,2,0),"-")</f>
        <v>帽子类</v>
      </c>
      <c r="D10884" s="6" t="str">
        <f t="shared" si="681"/>
        <v>帽子类</v>
      </c>
      <c r="E10884" s="6" t="str">
        <f>IFERROR(VLOOKUP(B10884,总表!A:D,3,0),"-")</f>
        <v>蝴蝶结圆顶硬礼帽</v>
      </c>
      <c r="F10884" s="6" t="str">
        <f t="shared" si="682"/>
        <v>蝴蝶结圆顶硬礼帽</v>
      </c>
      <c r="H10884" s="51" t="str">
        <f>IF(IFERROR(VLOOKUP(B10884,总表!A:D,4,0),"露易")=0," ",IFERROR(VLOOKUP(B10884,总表!A:D,4,0),"-"))</f>
        <v>绿色</v>
      </c>
      <c r="I10884" s="51" t="str">
        <f t="shared" si="683"/>
        <v>绿色</v>
      </c>
    </row>
    <row r="10885" spans="1:9">
      <c r="A10885" s="6">
        <v>10884</v>
      </c>
      <c r="B10885" s="47" t="str">
        <f t="shared" si="680"/>
        <v>00002A84</v>
      </c>
      <c r="C10885" s="47" t="str">
        <f>IFERROR(VLOOKUP(B10885,总表!A:B,2,0),"-")</f>
        <v>帽子类</v>
      </c>
      <c r="D10885" s="6" t="str">
        <f t="shared" si="681"/>
        <v>帽子类</v>
      </c>
      <c r="E10885" s="6" t="str">
        <f>IFERROR(VLOOKUP(B10885,总表!A:D,3,0),"-")</f>
        <v>蝴蝶结圆顶硬礼帽</v>
      </c>
      <c r="F10885" s="6" t="str">
        <f t="shared" si="682"/>
        <v>蝴蝶结圆顶硬礼帽</v>
      </c>
      <c r="H10885" s="51" t="str">
        <f>IF(IFERROR(VLOOKUP(B10885,总表!A:D,4,0),"露易")=0," ",IFERROR(VLOOKUP(B10885,总表!A:D,4,0),"-"))</f>
        <v>红色</v>
      </c>
      <c r="I10885" s="51" t="str">
        <f t="shared" si="683"/>
        <v>红色</v>
      </c>
    </row>
    <row r="10886" spans="1:9">
      <c r="A10886" s="6">
        <v>10885</v>
      </c>
      <c r="B10886" s="47" t="str">
        <f t="shared" si="680"/>
        <v>00002A85</v>
      </c>
      <c r="C10886" s="47" t="str">
        <f>IFERROR(VLOOKUP(B10886,总表!A:B,2,0),"-")</f>
        <v>帽子类</v>
      </c>
      <c r="D10886" s="6" t="str">
        <f t="shared" si="681"/>
        <v>帽子类</v>
      </c>
      <c r="E10886" s="6" t="str">
        <f>IFERROR(VLOOKUP(B10886,总表!A:D,3,0),"-")</f>
        <v>蝴蝶结圆顶硬礼帽</v>
      </c>
      <c r="F10886" s="6" t="str">
        <f t="shared" si="682"/>
        <v>蝴蝶结圆顶硬礼帽</v>
      </c>
      <c r="H10886" s="6" t="str">
        <f>IF(IFERROR(VLOOKUP(B10886,总表!A:D,4,0),"露易")=0," ",IFERROR(VLOOKUP(B10886,总表!A:D,4,0),"-"))</f>
        <v>粉红</v>
      </c>
      <c r="I10886" s="6" t="str">
        <f t="shared" si="683"/>
        <v>粉红</v>
      </c>
    </row>
    <row r="10887" spans="1:9">
      <c r="A10887" s="6">
        <v>10886</v>
      </c>
      <c r="B10887" s="47" t="str">
        <f t="shared" si="680"/>
        <v>00002A86</v>
      </c>
      <c r="C10887" s="47" t="str">
        <f>IFERROR(VLOOKUP(B10887,总表!A:B,2,0),"-")</f>
        <v>帽子类</v>
      </c>
      <c r="D10887" s="6" t="str">
        <f t="shared" si="681"/>
        <v>帽子类</v>
      </c>
      <c r="E10887" s="51" t="str">
        <f>IFERROR(VLOOKUP(B10887,总表!A:D,3,0),"-")</f>
        <v>宽边草帽</v>
      </c>
      <c r="F10887" s="51" t="str">
        <f t="shared" si="682"/>
        <v>宽边草帽</v>
      </c>
      <c r="H10887" s="6" t="str">
        <f>IF(IFERROR(VLOOKUP(B10887,总表!A:D,4,0),"露易")=0," ",IFERROR(VLOOKUP(B10887,总表!A:D,4,0),"-"))</f>
        <v>米色</v>
      </c>
      <c r="I10887" s="6" t="str">
        <f t="shared" si="683"/>
        <v>米色</v>
      </c>
    </row>
    <row r="10888" spans="1:9">
      <c r="A10888" s="6">
        <v>10887</v>
      </c>
      <c r="B10888" s="47" t="str">
        <f t="shared" si="680"/>
        <v>00002A87</v>
      </c>
      <c r="C10888" s="47" t="str">
        <f>IFERROR(VLOOKUP(B10888,总表!A:B,2,0),"-")</f>
        <v>帽子类</v>
      </c>
      <c r="D10888" s="6" t="str">
        <f t="shared" si="681"/>
        <v>帽子类</v>
      </c>
      <c r="E10888" s="51" t="str">
        <f>IFERROR(VLOOKUP(B10888,总表!A:D,3,0),"-")</f>
        <v>宽边草帽</v>
      </c>
      <c r="F10888" s="51" t="str">
        <f t="shared" si="682"/>
        <v>宽边草帽</v>
      </c>
      <c r="H10888" s="6" t="str">
        <f>IF(IFERROR(VLOOKUP(B10888,总表!A:D,4,0),"露易")=0," ",IFERROR(VLOOKUP(B10888,总表!A:D,4,0),"-"))</f>
        <v>白色</v>
      </c>
      <c r="I10888" s="6" t="str">
        <f t="shared" si="683"/>
        <v>白色</v>
      </c>
    </row>
    <row r="10889" spans="1:9">
      <c r="A10889" s="6">
        <v>10888</v>
      </c>
      <c r="B10889" s="47" t="str">
        <f t="shared" si="680"/>
        <v>00002A88</v>
      </c>
      <c r="C10889" s="47" t="str">
        <f>IFERROR(VLOOKUP(B10889,总表!A:B,2,0),"-")</f>
        <v>帽子类</v>
      </c>
      <c r="D10889" s="6" t="str">
        <f t="shared" si="681"/>
        <v>帽子类</v>
      </c>
      <c r="E10889" s="51" t="str">
        <f>IFERROR(VLOOKUP(B10889,总表!A:D,3,0),"-")</f>
        <v>优雅帽子</v>
      </c>
      <c r="F10889" s="51" t="str">
        <f t="shared" si="682"/>
        <v>优雅帽子</v>
      </c>
      <c r="H10889" s="51" t="str">
        <f>IF(IFERROR(VLOOKUP(B10889,总表!A:D,4,0),"露易")=0," ",IFERROR(VLOOKUP(B10889,总表!A:D,4,0),"-"))</f>
        <v>绿色</v>
      </c>
      <c r="I10889" s="51" t="str">
        <f t="shared" si="683"/>
        <v>绿色</v>
      </c>
    </row>
    <row r="10890" spans="1:9">
      <c r="A10890" s="6">
        <v>10889</v>
      </c>
      <c r="B10890" s="47" t="str">
        <f t="shared" si="680"/>
        <v>00002A89</v>
      </c>
      <c r="C10890" s="47" t="str">
        <f>IFERROR(VLOOKUP(B10890,总表!A:B,2,0),"-")</f>
        <v>帽子类</v>
      </c>
      <c r="D10890" s="6" t="str">
        <f t="shared" si="681"/>
        <v>帽子类</v>
      </c>
      <c r="E10890" s="51" t="str">
        <f>IFERROR(VLOOKUP(B10890,总表!A:D,3,0),"-")</f>
        <v>优雅帽子</v>
      </c>
      <c r="F10890" s="51" t="str">
        <f t="shared" si="682"/>
        <v>优雅帽子</v>
      </c>
      <c r="H10890" s="51" t="str">
        <f>IF(IFERROR(VLOOKUP(B10890,总表!A:D,4,0),"露易")=0," ",IFERROR(VLOOKUP(B10890,总表!A:D,4,0),"-"))</f>
        <v>红色</v>
      </c>
      <c r="I10890" s="51" t="str">
        <f t="shared" si="683"/>
        <v>红色</v>
      </c>
    </row>
    <row r="10891" spans="1:9">
      <c r="A10891" s="6">
        <v>10890</v>
      </c>
      <c r="B10891" s="47" t="str">
        <f t="shared" si="680"/>
        <v>00002A8A</v>
      </c>
      <c r="C10891" s="47" t="str">
        <f>IFERROR(VLOOKUP(B10891,总表!A:B,2,0),"-")</f>
        <v>帽子类</v>
      </c>
      <c r="D10891" s="6" t="str">
        <f t="shared" si="681"/>
        <v>帽子类</v>
      </c>
      <c r="E10891" s="51" t="str">
        <f>IFERROR(VLOOKUP(B10891,总表!A:D,3,0),"-")</f>
        <v>优雅帽子</v>
      </c>
      <c r="F10891" s="51" t="str">
        <f t="shared" si="682"/>
        <v>优雅帽子</v>
      </c>
      <c r="H10891" s="6" t="str">
        <f>IF(IFERROR(VLOOKUP(B10891,总表!A:D,4,0),"露易")=0," ",IFERROR(VLOOKUP(B10891,总表!A:D,4,0),"-"))</f>
        <v>白色</v>
      </c>
      <c r="I10891" s="6" t="str">
        <f t="shared" si="683"/>
        <v>白色</v>
      </c>
    </row>
    <row r="10892" spans="1:9">
      <c r="A10892" s="6">
        <v>10891</v>
      </c>
      <c r="B10892" s="47" t="str">
        <f t="shared" si="680"/>
        <v>00002A8B</v>
      </c>
      <c r="C10892" s="47" t="str">
        <f>IFERROR(VLOOKUP(B10892,总表!A:B,2,0),"-")</f>
        <v>帽子类</v>
      </c>
      <c r="D10892" s="6" t="str">
        <f t="shared" si="681"/>
        <v>帽子类</v>
      </c>
      <c r="E10892" s="51" t="str">
        <f>IFERROR(VLOOKUP(B10892,总表!A:D,3,0),"-")</f>
        <v>优雅帽子</v>
      </c>
      <c r="F10892" s="51" t="str">
        <f t="shared" si="682"/>
        <v>优雅帽子</v>
      </c>
      <c r="H10892" s="6" t="str">
        <f>IF(IFERROR(VLOOKUP(B10892,总表!A:D,4,0),"露易")=0," ",IFERROR(VLOOKUP(B10892,总表!A:D,4,0),"-"))</f>
        <v>黑色</v>
      </c>
      <c r="I10892" s="6" t="str">
        <f t="shared" si="683"/>
        <v>黑色</v>
      </c>
    </row>
    <row r="10893" spans="1:9">
      <c r="A10893" s="6">
        <v>10892</v>
      </c>
      <c r="B10893" s="47" t="str">
        <f t="shared" si="680"/>
        <v>00002A8C</v>
      </c>
      <c r="C10893" s="47" t="str">
        <f>IFERROR(VLOOKUP(B10893,总表!A:B,2,0),"-")</f>
        <v>帽子类</v>
      </c>
      <c r="D10893" s="6" t="str">
        <f t="shared" si="681"/>
        <v>帽子类</v>
      </c>
      <c r="E10893" s="6" t="str">
        <f>IFERROR(VLOOKUP(B10893,总表!A:D,3,0),"-")</f>
        <v>草帽</v>
      </c>
      <c r="F10893" s="6" t="str">
        <f t="shared" si="682"/>
        <v>草帽</v>
      </c>
      <c r="H10893" s="51" t="str">
        <f>IF(IFERROR(VLOOKUP(B10893,总表!A:D,4,0),"露易")=0," ",IFERROR(VLOOKUP(B10893,总表!A:D,4,0),"-"))</f>
        <v>蓝色</v>
      </c>
      <c r="I10893" s="51" t="str">
        <f t="shared" si="683"/>
        <v>蓝色</v>
      </c>
    </row>
    <row r="10894" spans="1:9">
      <c r="A10894" s="6">
        <v>10893</v>
      </c>
      <c r="B10894" s="47" t="str">
        <f t="shared" si="680"/>
        <v>00002A8D</v>
      </c>
      <c r="C10894" s="47" t="str">
        <f>IFERROR(VLOOKUP(B10894,总表!A:B,2,0),"-")</f>
        <v>帽子类</v>
      </c>
      <c r="D10894" s="6" t="str">
        <f t="shared" si="681"/>
        <v>帽子类</v>
      </c>
      <c r="E10894" s="6" t="str">
        <f>IFERROR(VLOOKUP(B10894,总表!A:D,3,0),"-")</f>
        <v>草帽</v>
      </c>
      <c r="F10894" s="6" t="str">
        <f t="shared" si="682"/>
        <v>草帽</v>
      </c>
      <c r="H10894" s="51" t="str">
        <f>IF(IFERROR(VLOOKUP(B10894,总表!A:D,4,0),"露易")=0," ",IFERROR(VLOOKUP(B10894,总表!A:D,4,0),"-"))</f>
        <v>红色</v>
      </c>
      <c r="I10894" s="51" t="str">
        <f t="shared" si="683"/>
        <v>红色</v>
      </c>
    </row>
    <row r="10895" spans="1:9">
      <c r="A10895" s="6">
        <v>10894</v>
      </c>
      <c r="B10895" s="47" t="str">
        <f t="shared" si="680"/>
        <v>00002A8E</v>
      </c>
      <c r="C10895" s="47" t="str">
        <f>IFERROR(VLOOKUP(B10895,总表!A:B,2,0),"-")</f>
        <v>帽子类</v>
      </c>
      <c r="D10895" s="6" t="str">
        <f t="shared" si="681"/>
        <v>帽子类</v>
      </c>
      <c r="E10895" s="6" t="str">
        <f>IFERROR(VLOOKUP(B10895,总表!A:D,3,0),"-")</f>
        <v>小帽子</v>
      </c>
      <c r="F10895" s="6" t="str">
        <f t="shared" si="682"/>
        <v>小帽子</v>
      </c>
      <c r="H10895" s="6" t="str">
        <f>IF(IFERROR(VLOOKUP(B10895,总表!A:D,4,0),"露易")=0," ",IFERROR(VLOOKUP(B10895,总表!A:D,4,0),"-"))</f>
        <v>粉红</v>
      </c>
      <c r="I10895" s="6" t="str">
        <f t="shared" si="683"/>
        <v>粉红</v>
      </c>
    </row>
    <row r="10896" spans="1:9">
      <c r="A10896" s="6">
        <v>10895</v>
      </c>
      <c r="B10896" s="47" t="str">
        <f t="shared" si="680"/>
        <v>00002A8F</v>
      </c>
      <c r="C10896" s="47" t="str">
        <f>IFERROR(VLOOKUP(B10896,总表!A:B,2,0),"-")</f>
        <v>帽子类</v>
      </c>
      <c r="D10896" s="6" t="str">
        <f t="shared" si="681"/>
        <v>帽子类</v>
      </c>
      <c r="E10896" s="6" t="str">
        <f>IFERROR(VLOOKUP(B10896,总表!A:D,3,0),"-")</f>
        <v>小帽子</v>
      </c>
      <c r="F10896" s="6" t="str">
        <f t="shared" si="682"/>
        <v>小帽子</v>
      </c>
      <c r="H10896" s="6" t="str">
        <f>IF(IFERROR(VLOOKUP(B10896,总表!A:D,4,0),"露易")=0," ",IFERROR(VLOOKUP(B10896,总表!A:D,4,0),"-"))</f>
        <v>黑色</v>
      </c>
      <c r="I10896" s="6" t="str">
        <f t="shared" si="683"/>
        <v>黑色</v>
      </c>
    </row>
    <row r="10897" spans="1:9">
      <c r="A10897" s="6">
        <v>10896</v>
      </c>
      <c r="B10897" s="47" t="str">
        <f t="shared" si="680"/>
        <v>00002A90</v>
      </c>
      <c r="C10897" s="47" t="str">
        <f>IFERROR(VLOOKUP(B10897,总表!A:B,2,0),"-")</f>
        <v>-</v>
      </c>
      <c r="D10897" s="6" t="str">
        <f t="shared" si="681"/>
        <v>-</v>
      </c>
      <c r="E10897" s="6" t="str">
        <f>IFERROR(VLOOKUP(B10897,总表!A:D,3,0),"-")</f>
        <v>-</v>
      </c>
      <c r="F10897" s="6" t="str">
        <f t="shared" si="682"/>
        <v>-</v>
      </c>
      <c r="H10897" s="6" t="str">
        <f>IF(IFERROR(VLOOKUP(B10897,总表!A:D,4,0),"露易")=0," ",IFERROR(VLOOKUP(B10897,总表!A:D,4,0),"-"))</f>
        <v>-</v>
      </c>
      <c r="I10897" s="6" t="str">
        <f t="shared" si="683"/>
        <v>-</v>
      </c>
    </row>
    <row r="10898" spans="1:9">
      <c r="A10898" s="6">
        <v>10897</v>
      </c>
      <c r="B10898" s="47" t="str">
        <f t="shared" si="680"/>
        <v>00002A91</v>
      </c>
      <c r="C10898" s="47" t="str">
        <f>IFERROR(VLOOKUP(B10898,总表!A:B,2,0),"-")</f>
        <v>上衣</v>
      </c>
      <c r="D10898" s="6" t="str">
        <f t="shared" si="681"/>
        <v>上衣</v>
      </c>
      <c r="E10898" s="6" t="str">
        <f>IFERROR(VLOOKUP(B10898,总表!A:D,3,0),"-")</f>
        <v>儿童罩衣</v>
      </c>
      <c r="F10898" s="6" t="str">
        <f t="shared" si="682"/>
        <v>儿童罩衣</v>
      </c>
      <c r="H10898" s="6" t="str">
        <f>IF(IFERROR(VLOOKUP(B10898,总表!A:D,4,0),"露易")=0," ",IFERROR(VLOOKUP(B10898,总表!A:D,4,0),"-"))</f>
        <v>小鸡</v>
      </c>
      <c r="I10898" s="6" t="str">
        <f t="shared" si="683"/>
        <v>小鸡</v>
      </c>
    </row>
    <row r="10899" spans="1:9">
      <c r="A10899" s="6">
        <v>10898</v>
      </c>
      <c r="B10899" s="47" t="str">
        <f t="shared" si="680"/>
        <v>00002A92</v>
      </c>
      <c r="C10899" s="47" t="str">
        <f>IFERROR(VLOOKUP(B10899,总表!A:B,2,0),"-")</f>
        <v>上衣</v>
      </c>
      <c r="D10899" s="6" t="str">
        <f t="shared" si="681"/>
        <v>上衣</v>
      </c>
      <c r="E10899" s="6" t="str">
        <f>IFERROR(VLOOKUP(B10899,总表!A:D,3,0),"-")</f>
        <v>儿童罩衣</v>
      </c>
      <c r="F10899" s="6" t="str">
        <f t="shared" si="682"/>
        <v>儿童罩衣</v>
      </c>
      <c r="H10899" s="51" t="str">
        <f>IF(IFERROR(VLOOKUP(B10899,总表!A:D,4,0),"露易")=0," ",IFERROR(VLOOKUP(B10899,总表!A:D,4,0),"-"))</f>
        <v>樱花</v>
      </c>
      <c r="I10899" s="51" t="str">
        <f t="shared" si="683"/>
        <v>樱花</v>
      </c>
    </row>
    <row r="10900" spans="1:9">
      <c r="A10900" s="6">
        <v>10899</v>
      </c>
      <c r="B10900" s="47" t="str">
        <f t="shared" si="680"/>
        <v>00002A93</v>
      </c>
      <c r="C10900" s="47" t="str">
        <f>IFERROR(VLOOKUP(B10900,总表!A:B,2,0),"-")</f>
        <v>上衣</v>
      </c>
      <c r="D10900" s="6" t="str">
        <f t="shared" si="681"/>
        <v>上衣</v>
      </c>
      <c r="E10900" s="6" t="str">
        <f>IFERROR(VLOOKUP(B10900,总表!A:D,3,0),"-")</f>
        <v>儿童罩衣</v>
      </c>
      <c r="F10900" s="6" t="str">
        <f t="shared" si="682"/>
        <v>儿童罩衣</v>
      </c>
      <c r="H10900" s="6" t="str">
        <f>IF(IFERROR(VLOOKUP(B10900,总表!A:D,4,0),"露易")=0," ",IFERROR(VLOOKUP(B10900,总表!A:D,4,0),"-"))</f>
        <v>青蛙</v>
      </c>
      <c r="I10900" s="6" t="str">
        <f t="shared" si="683"/>
        <v>青蛙</v>
      </c>
    </row>
    <row r="10901" spans="1:9">
      <c r="A10901" s="6">
        <v>10900</v>
      </c>
      <c r="B10901" s="47" t="str">
        <f t="shared" si="680"/>
        <v>00002A94</v>
      </c>
      <c r="C10901" s="47" t="str">
        <f>IFERROR(VLOOKUP(B10901,总表!A:B,2,0),"-")</f>
        <v>-</v>
      </c>
      <c r="D10901" s="6" t="str">
        <f t="shared" si="681"/>
        <v>-</v>
      </c>
      <c r="E10901" s="6" t="str">
        <f>IFERROR(VLOOKUP(B10901,总表!A:D,3,0),"-")</f>
        <v>-</v>
      </c>
      <c r="F10901" s="6" t="str">
        <f t="shared" si="682"/>
        <v>-</v>
      </c>
      <c r="H10901" s="6" t="str">
        <f>IF(IFERROR(VLOOKUP(B10901,总表!A:D,4,0),"露易")=0," ",IFERROR(VLOOKUP(B10901,总表!A:D,4,0),"-"))</f>
        <v>-</v>
      </c>
      <c r="I10901" s="6" t="str">
        <f t="shared" si="683"/>
        <v>-</v>
      </c>
    </row>
    <row r="10902" spans="1:9">
      <c r="A10902" s="6">
        <v>10901</v>
      </c>
      <c r="B10902" s="47" t="str">
        <f t="shared" si="680"/>
        <v>00002A95</v>
      </c>
      <c r="C10902" s="47" t="str">
        <f>IFERROR(VLOOKUP(B10902,总表!A:B,2,0),"-")</f>
        <v>-</v>
      </c>
      <c r="D10902" s="6" t="str">
        <f t="shared" si="681"/>
        <v>-</v>
      </c>
      <c r="E10902" s="6" t="str">
        <f>IFERROR(VLOOKUP(B10902,总表!A:D,3,0),"-")</f>
        <v>-</v>
      </c>
      <c r="F10902" s="6" t="str">
        <f t="shared" si="682"/>
        <v>-</v>
      </c>
      <c r="H10902" s="6" t="str">
        <f>IF(IFERROR(VLOOKUP(B10902,总表!A:D,4,0),"露易")=0," ",IFERROR(VLOOKUP(B10902,总表!A:D,4,0),"-"))</f>
        <v>-</v>
      </c>
      <c r="I10902" s="6" t="str">
        <f t="shared" si="683"/>
        <v>-</v>
      </c>
    </row>
    <row r="10903" spans="1:9">
      <c r="A10903" s="6">
        <v>10902</v>
      </c>
      <c r="B10903" s="47" t="str">
        <f t="shared" si="680"/>
        <v>00002A96</v>
      </c>
      <c r="C10903" s="47" t="str">
        <f>IFERROR(VLOOKUP(B10903,总表!A:B,2,0),"-")</f>
        <v>-</v>
      </c>
      <c r="D10903" s="6" t="str">
        <f t="shared" si="681"/>
        <v>-</v>
      </c>
      <c r="E10903" s="6" t="str">
        <f>IFERROR(VLOOKUP(B10903,总表!A:D,3,0),"-")</f>
        <v>-</v>
      </c>
      <c r="F10903" s="6" t="str">
        <f t="shared" si="682"/>
        <v>-</v>
      </c>
      <c r="H10903" s="6" t="str">
        <f>IF(IFERROR(VLOOKUP(B10903,总表!A:D,4,0),"露易")=0," ",IFERROR(VLOOKUP(B10903,总表!A:D,4,0),"-"))</f>
        <v>-</v>
      </c>
      <c r="I10903" s="6" t="str">
        <f t="shared" si="683"/>
        <v>-</v>
      </c>
    </row>
    <row r="10904" spans="1:9">
      <c r="A10904" s="6">
        <v>10903</v>
      </c>
      <c r="B10904" s="47" t="str">
        <f t="shared" si="680"/>
        <v>00002A97</v>
      </c>
      <c r="C10904" s="47" t="str">
        <f>IFERROR(VLOOKUP(B10904,总表!A:B,2,0),"-")</f>
        <v>-</v>
      </c>
      <c r="D10904" s="6" t="str">
        <f t="shared" si="681"/>
        <v>-</v>
      </c>
      <c r="E10904" s="6" t="str">
        <f>IFERROR(VLOOKUP(B10904,总表!A:D,3,0),"-")</f>
        <v>-</v>
      </c>
      <c r="F10904" s="6" t="str">
        <f t="shared" si="682"/>
        <v>-</v>
      </c>
      <c r="H10904" s="6" t="str">
        <f>IF(IFERROR(VLOOKUP(B10904,总表!A:D,4,0),"露易")=0," ",IFERROR(VLOOKUP(B10904,总表!A:D,4,0),"-"))</f>
        <v>-</v>
      </c>
      <c r="I10904" s="6" t="str">
        <f t="shared" si="683"/>
        <v>-</v>
      </c>
    </row>
    <row r="10905" spans="1:9">
      <c r="A10905" s="6">
        <v>10904</v>
      </c>
      <c r="B10905" s="47" t="str">
        <f t="shared" si="680"/>
        <v>00002A98</v>
      </c>
      <c r="C10905" s="47" t="str">
        <f>IFERROR(VLOOKUP(B10905,总表!A:B,2,0),"-")</f>
        <v>-</v>
      </c>
      <c r="D10905" s="6" t="str">
        <f t="shared" si="681"/>
        <v>-</v>
      </c>
      <c r="E10905" s="6" t="str">
        <f>IFERROR(VLOOKUP(B10905,总表!A:D,3,0),"-")</f>
        <v>-</v>
      </c>
      <c r="F10905" s="6" t="str">
        <f t="shared" si="682"/>
        <v>-</v>
      </c>
      <c r="H10905" s="6" t="str">
        <f>IF(IFERROR(VLOOKUP(B10905,总表!A:D,4,0),"露易")=0," ",IFERROR(VLOOKUP(B10905,总表!A:D,4,0),"-"))</f>
        <v>-</v>
      </c>
      <c r="I10905" s="6" t="str">
        <f t="shared" si="683"/>
        <v>-</v>
      </c>
    </row>
    <row r="10906" spans="1:9">
      <c r="A10906" s="6">
        <v>10905</v>
      </c>
      <c r="B10906" s="47" t="str">
        <f t="shared" si="680"/>
        <v>00002A99</v>
      </c>
      <c r="C10906" s="47" t="str">
        <f>IFERROR(VLOOKUP(B10906,总表!A:B,2,0),"-")</f>
        <v>-</v>
      </c>
      <c r="D10906" s="6" t="str">
        <f t="shared" si="681"/>
        <v>-</v>
      </c>
      <c r="E10906" s="6" t="str">
        <f>IFERROR(VLOOKUP(B10906,总表!A:D,3,0),"-")</f>
        <v>-</v>
      </c>
      <c r="F10906" s="6" t="str">
        <f t="shared" si="682"/>
        <v>-</v>
      </c>
      <c r="H10906" s="6" t="str">
        <f>IF(IFERROR(VLOOKUP(B10906,总表!A:D,4,0),"露易")=0," ",IFERROR(VLOOKUP(B10906,总表!A:D,4,0),"-"))</f>
        <v>-</v>
      </c>
      <c r="I10906" s="6" t="str">
        <f t="shared" si="683"/>
        <v>-</v>
      </c>
    </row>
    <row r="10907" spans="1:9">
      <c r="A10907" s="6">
        <v>10906</v>
      </c>
      <c r="B10907" s="47" t="str">
        <f t="shared" si="680"/>
        <v>00002A9A</v>
      </c>
      <c r="C10907" s="50" t="str">
        <f>IFERROR(VLOOKUP(B10907,总表!A:B,2,0),"-")</f>
        <v>连衣套装</v>
      </c>
      <c r="D10907" s="51" t="str">
        <f t="shared" si="681"/>
        <v>连衣套装</v>
      </c>
      <c r="E10907" s="51" t="str">
        <f>IFERROR(VLOOKUP(B10907,总表!A:D,3,0),"-")</f>
        <v>乌兹别克传统服装</v>
      </c>
      <c r="F10907" s="51" t="str">
        <f t="shared" si="682"/>
        <v>乌兹别克传统服装</v>
      </c>
      <c r="H10907" s="51" t="str">
        <f>IF(IFERROR(VLOOKUP(B10907,总表!A:D,4,0),"露易")=0," ",IFERROR(VLOOKUP(B10907,总表!A:D,4,0),"-"))</f>
        <v>红色</v>
      </c>
      <c r="I10907" s="51" t="str">
        <f t="shared" si="683"/>
        <v>红色</v>
      </c>
    </row>
    <row r="10908" spans="1:9">
      <c r="A10908" s="6">
        <v>10907</v>
      </c>
      <c r="B10908" s="47" t="str">
        <f t="shared" si="680"/>
        <v>00002A9B</v>
      </c>
      <c r="C10908" s="50" t="str">
        <f>IFERROR(VLOOKUP(B10908,总表!A:B,2,0),"-")</f>
        <v>连衣套装</v>
      </c>
      <c r="D10908" s="51" t="str">
        <f t="shared" si="681"/>
        <v>连衣套装</v>
      </c>
      <c r="E10908" s="6" t="str">
        <f>IFERROR(VLOOKUP(B10908,总表!A:D,3,0),"-")</f>
        <v>阿伊努树皮衣</v>
      </c>
      <c r="F10908" s="6" t="str">
        <f t="shared" si="682"/>
        <v>阿伊努树皮衣</v>
      </c>
      <c r="H10908" s="51" t="str">
        <f>IF(IFERROR(VLOOKUP(B10908,总表!A:D,4,0),"露易")=0," ",IFERROR(VLOOKUP(B10908,总表!A:D,4,0),"-"))</f>
        <v>蓝色</v>
      </c>
      <c r="I10908" s="51" t="str">
        <f t="shared" si="683"/>
        <v>蓝色</v>
      </c>
    </row>
    <row r="10909" spans="1:9">
      <c r="A10909" s="6">
        <v>10908</v>
      </c>
      <c r="B10909" s="47" t="str">
        <f t="shared" si="680"/>
        <v>00002A9C</v>
      </c>
      <c r="C10909" s="50" t="str">
        <f>IFERROR(VLOOKUP(B10909,总表!A:B,2,0),"-")</f>
        <v>连衣套装</v>
      </c>
      <c r="D10909" s="51" t="str">
        <f t="shared" si="681"/>
        <v>连衣套装</v>
      </c>
      <c r="E10909" s="51" t="str">
        <f>IFERROR(VLOOKUP(B10909,总表!A:D,3,0),"-")</f>
        <v>红型染服装</v>
      </c>
      <c r="F10909" s="51" t="str">
        <f t="shared" si="682"/>
        <v>红型染服装</v>
      </c>
      <c r="H10909" s="6" t="str">
        <f>IF(IFERROR(VLOOKUP(B10909,总表!A:D,4,0),"露易")=0," ",IFERROR(VLOOKUP(B10909,总表!A:D,4,0),"-"))</f>
        <v>黄色</v>
      </c>
      <c r="I10909" s="6" t="str">
        <f t="shared" si="683"/>
        <v>黄色</v>
      </c>
    </row>
    <row r="10910" spans="1:9">
      <c r="A10910" s="6">
        <v>10909</v>
      </c>
      <c r="B10910" s="47" t="str">
        <f t="shared" si="680"/>
        <v>00002A9D</v>
      </c>
      <c r="C10910" s="47" t="str">
        <f>IFERROR(VLOOKUP(B10910,总表!A:B,2,0),"-")</f>
        <v>上衣</v>
      </c>
      <c r="D10910" s="6" t="str">
        <f t="shared" si="681"/>
        <v>上衣</v>
      </c>
      <c r="E10910" s="6" t="str">
        <f>IFERROR(VLOOKUP(B10910,总表!A:D,3,0),"-")</f>
        <v>玩偶围巾大衣</v>
      </c>
      <c r="F10910" s="6" t="str">
        <f t="shared" si="682"/>
        <v>玩偶围巾大衣</v>
      </c>
      <c r="H10910" s="6" t="str">
        <f>IF(IFERROR(VLOOKUP(B10910,总表!A:D,4,0),"露易")=0," ",IFERROR(VLOOKUP(B10910,总表!A:D,4,0),"-"))</f>
        <v>橘色</v>
      </c>
      <c r="I10910" s="6" t="str">
        <f t="shared" si="683"/>
        <v>橘色</v>
      </c>
    </row>
    <row r="10911" spans="1:9">
      <c r="A10911" s="6">
        <v>10910</v>
      </c>
      <c r="B10911" s="47" t="str">
        <f t="shared" si="680"/>
        <v>00002A9E</v>
      </c>
      <c r="C10911" s="50" t="str">
        <f>IFERROR(VLOOKUP(B10911,总表!A:B,2,0),"-")</f>
        <v>连衣套装</v>
      </c>
      <c r="D10911" s="51" t="str">
        <f t="shared" si="681"/>
        <v>连衣套装</v>
      </c>
      <c r="E10911" s="6" t="str">
        <f>IFERROR(VLOOKUP(B10911,总表!A:D,3,0),"-")</f>
        <v>彩绘连体服</v>
      </c>
      <c r="F10911" s="6" t="str">
        <f t="shared" si="682"/>
        <v>彩绘连体服</v>
      </c>
      <c r="H10911" s="6" t="str">
        <f>IF(IFERROR(VLOOKUP(B10911,总表!A:D,4,0),"露易")=0," ",IFERROR(VLOOKUP(B10911,总表!A:D,4,0),"-"))</f>
        <v>米色</v>
      </c>
      <c r="I10911" s="6" t="str">
        <f t="shared" si="683"/>
        <v>米色</v>
      </c>
    </row>
    <row r="10912" spans="1:9">
      <c r="A10912" s="6">
        <v>10911</v>
      </c>
      <c r="B10912" s="47" t="str">
        <f t="shared" si="680"/>
        <v>00002A9F</v>
      </c>
      <c r="C10912" s="47" t="str">
        <f>IFERROR(VLOOKUP(B10912,总表!A:B,2,0),"-")</f>
        <v>-</v>
      </c>
      <c r="D10912" s="6" t="str">
        <f t="shared" si="681"/>
        <v>-</v>
      </c>
      <c r="E10912" s="6" t="str">
        <f>IFERROR(VLOOKUP(B10912,总表!A:D,3,0),"-")</f>
        <v>-</v>
      </c>
      <c r="F10912" s="6" t="str">
        <f t="shared" si="682"/>
        <v>-</v>
      </c>
      <c r="H10912" s="6" t="str">
        <f>IF(IFERROR(VLOOKUP(B10912,总表!A:D,4,0),"露易")=0," ",IFERROR(VLOOKUP(B10912,总表!A:D,4,0),"-"))</f>
        <v>-</v>
      </c>
      <c r="I10912" s="6" t="str">
        <f t="shared" si="683"/>
        <v>-</v>
      </c>
    </row>
    <row r="10913" spans="1:9">
      <c r="A10913" s="6">
        <v>10912</v>
      </c>
      <c r="B10913" s="47" t="str">
        <f t="shared" si="680"/>
        <v>00002AA0</v>
      </c>
      <c r="C10913" s="47" t="str">
        <f>IFERROR(VLOOKUP(B10913,总表!A:B,2,0),"-")</f>
        <v>-</v>
      </c>
      <c r="D10913" s="6" t="str">
        <f t="shared" si="681"/>
        <v>-</v>
      </c>
      <c r="E10913" s="6" t="str">
        <f>IFERROR(VLOOKUP(B10913,总表!A:D,3,0),"-")</f>
        <v>-</v>
      </c>
      <c r="F10913" s="6" t="str">
        <f t="shared" si="682"/>
        <v>-</v>
      </c>
      <c r="H10913" s="6" t="str">
        <f>IF(IFERROR(VLOOKUP(B10913,总表!A:D,4,0),"露易")=0," ",IFERROR(VLOOKUP(B10913,总表!A:D,4,0),"-"))</f>
        <v>-</v>
      </c>
      <c r="I10913" s="6" t="str">
        <f t="shared" si="683"/>
        <v>-</v>
      </c>
    </row>
    <row r="10914" spans="1:9">
      <c r="A10914" s="6">
        <v>10913</v>
      </c>
      <c r="B10914" s="47" t="str">
        <f t="shared" si="680"/>
        <v>00002AA1</v>
      </c>
      <c r="C10914" s="47" t="str">
        <f>IFERROR(VLOOKUP(B10914,总表!A:B,2,0),"-")</f>
        <v>帽子类</v>
      </c>
      <c r="D10914" s="6" t="str">
        <f t="shared" si="681"/>
        <v>帽子类</v>
      </c>
      <c r="E10914" s="51" t="str">
        <f>IFERROR(VLOOKUP(B10914,总表!A:D,3,0),"-")</f>
        <v>乌兹别克帽</v>
      </c>
      <c r="F10914" s="51" t="str">
        <f t="shared" si="682"/>
        <v>乌兹别克帽</v>
      </c>
      <c r="H10914" s="51" t="str">
        <f>IF(IFERROR(VLOOKUP(B10914,总表!A:D,4,0),"露易")=0," ",IFERROR(VLOOKUP(B10914,总表!A:D,4,0),"-"))</f>
        <v>红色</v>
      </c>
      <c r="I10914" s="51" t="str">
        <f t="shared" si="683"/>
        <v>红色</v>
      </c>
    </row>
    <row r="10915" spans="1:9">
      <c r="A10915" s="6">
        <v>10914</v>
      </c>
      <c r="B10915" s="47" t="str">
        <f t="shared" si="680"/>
        <v>00002AA2</v>
      </c>
      <c r="C10915" s="47" t="str">
        <f>IFERROR(VLOOKUP(B10915,总表!A:B,2,0),"-")</f>
        <v>帽子类</v>
      </c>
      <c r="D10915" s="6" t="str">
        <f t="shared" si="681"/>
        <v>帽子类</v>
      </c>
      <c r="E10915" s="6" t="str">
        <f>IFERROR(VLOOKUP(B10915,总表!A:D,3,0),"-")</f>
        <v>阿伊努头巾</v>
      </c>
      <c r="F10915" s="6" t="str">
        <f t="shared" si="682"/>
        <v>阿伊努头巾</v>
      </c>
      <c r="H10915" s="51" t="str">
        <f>IF(IFERROR(VLOOKUP(B10915,总表!A:D,4,0),"露易")=0," ",IFERROR(VLOOKUP(B10915,总表!A:D,4,0),"-"))</f>
        <v>蓝色</v>
      </c>
      <c r="I10915" s="51" t="str">
        <f t="shared" si="683"/>
        <v>蓝色</v>
      </c>
    </row>
    <row r="10916" spans="1:9">
      <c r="A10916" s="6">
        <v>10915</v>
      </c>
      <c r="B10916" s="47" t="str">
        <f t="shared" si="680"/>
        <v>00002AA3</v>
      </c>
      <c r="C10916" s="47" t="str">
        <f>IFERROR(VLOOKUP(B10916,总表!A:B,2,0),"-")</f>
        <v>上衣</v>
      </c>
      <c r="D10916" s="6" t="str">
        <f t="shared" si="681"/>
        <v>上衣</v>
      </c>
      <c r="E10916" s="6" t="str">
        <f>IFERROR(VLOOKUP(B10916,总表!A:D,3,0),"-")</f>
        <v>体操服</v>
      </c>
      <c r="F10916" s="6" t="str">
        <f t="shared" si="682"/>
        <v>体操服</v>
      </c>
      <c r="H10916" s="51" t="str">
        <f>IF(IFERROR(VLOOKUP(B10916,总表!A:D,4,0),"露易")=0," ",IFERROR(VLOOKUP(B10916,总表!A:D,4,0),"-"))</f>
        <v>蓝色</v>
      </c>
      <c r="I10916" s="51" t="str">
        <f t="shared" si="683"/>
        <v>蓝色</v>
      </c>
    </row>
    <row r="10917" spans="1:9">
      <c r="A10917" s="6">
        <v>10916</v>
      </c>
      <c r="B10917" s="47" t="str">
        <f t="shared" si="680"/>
        <v>00002AA4</v>
      </c>
      <c r="C10917" s="47" t="str">
        <f>IFERROR(VLOOKUP(B10917,总表!A:B,2,0),"-")</f>
        <v>上衣</v>
      </c>
      <c r="D10917" s="6" t="str">
        <f t="shared" si="681"/>
        <v>上衣</v>
      </c>
      <c r="E10917" s="6" t="str">
        <f>IFERROR(VLOOKUP(B10917,总表!A:D,3,0),"-")</f>
        <v>体操服</v>
      </c>
      <c r="F10917" s="6" t="str">
        <f t="shared" si="682"/>
        <v>体操服</v>
      </c>
      <c r="H10917" s="51" t="str">
        <f>IF(IFERROR(VLOOKUP(B10917,总表!A:D,4,0),"露易")=0," ",IFERROR(VLOOKUP(B10917,总表!A:D,4,0),"-"))</f>
        <v>绿色</v>
      </c>
      <c r="I10917" s="51" t="str">
        <f t="shared" si="683"/>
        <v>绿色</v>
      </c>
    </row>
    <row r="10918" spans="1:9">
      <c r="A10918" s="6">
        <v>10917</v>
      </c>
      <c r="B10918" s="47" t="str">
        <f t="shared" si="680"/>
        <v>00002AA5</v>
      </c>
      <c r="C10918" s="47" t="str">
        <f>IFERROR(VLOOKUP(B10918,总表!A:B,2,0),"-")</f>
        <v>上衣</v>
      </c>
      <c r="D10918" s="6" t="str">
        <f t="shared" si="681"/>
        <v>上衣</v>
      </c>
      <c r="E10918" s="6" t="str">
        <f>IFERROR(VLOOKUP(B10918,总表!A:D,3,0),"-")</f>
        <v>体操服</v>
      </c>
      <c r="F10918" s="6" t="str">
        <f t="shared" si="682"/>
        <v>体操服</v>
      </c>
      <c r="H10918" s="6" t="str">
        <f>IF(IFERROR(VLOOKUP(B10918,总表!A:D,4,0),"露易")=0," ",IFERROR(VLOOKUP(B10918,总表!A:D,4,0),"-"))</f>
        <v>黑色</v>
      </c>
      <c r="I10918" s="6" t="str">
        <f t="shared" si="683"/>
        <v>黑色</v>
      </c>
    </row>
    <row r="10919" spans="1:9">
      <c r="A10919" s="6">
        <v>10918</v>
      </c>
      <c r="B10919" s="47" t="str">
        <f t="shared" si="680"/>
        <v>00002AA6</v>
      </c>
      <c r="C10919" s="47" t="str">
        <f>IFERROR(VLOOKUP(B10919,总表!A:B,2,0),"-")</f>
        <v>-</v>
      </c>
      <c r="D10919" s="6" t="str">
        <f t="shared" si="681"/>
        <v>-</v>
      </c>
      <c r="E10919" s="6" t="str">
        <f>IFERROR(VLOOKUP(B10919,总表!A:D,3,0),"-")</f>
        <v>-</v>
      </c>
      <c r="F10919" s="6" t="str">
        <f t="shared" si="682"/>
        <v>-</v>
      </c>
      <c r="H10919" s="6" t="str">
        <f>IF(IFERROR(VLOOKUP(B10919,总表!A:D,4,0),"露易")=0," ",IFERROR(VLOOKUP(B10919,总表!A:D,4,0),"-"))</f>
        <v>-</v>
      </c>
      <c r="I10919" s="6" t="str">
        <f t="shared" si="683"/>
        <v>-</v>
      </c>
    </row>
    <row r="10920" spans="1:9">
      <c r="A10920" s="6">
        <v>10919</v>
      </c>
      <c r="B10920" s="47" t="str">
        <f t="shared" si="680"/>
        <v>00002AA7</v>
      </c>
      <c r="C10920" s="47" t="str">
        <f>IFERROR(VLOOKUP(B10920,总表!A:B,2,0),"-")</f>
        <v>-</v>
      </c>
      <c r="D10920" s="6" t="str">
        <f t="shared" si="681"/>
        <v>-</v>
      </c>
      <c r="E10920" s="6" t="str">
        <f>IFERROR(VLOOKUP(B10920,总表!A:D,3,0),"-")</f>
        <v>-</v>
      </c>
      <c r="F10920" s="6" t="str">
        <f t="shared" si="682"/>
        <v>-</v>
      </c>
      <c r="H10920" s="6" t="str">
        <f>IF(IFERROR(VLOOKUP(B10920,总表!A:D,4,0),"露易")=0," ",IFERROR(VLOOKUP(B10920,总表!A:D,4,0),"-"))</f>
        <v>-</v>
      </c>
      <c r="I10920" s="6" t="str">
        <f t="shared" si="683"/>
        <v>-</v>
      </c>
    </row>
    <row r="10921" spans="1:9">
      <c r="A10921" s="6">
        <v>10920</v>
      </c>
      <c r="B10921" s="47" t="str">
        <f t="shared" si="680"/>
        <v>00002AA8</v>
      </c>
      <c r="C10921" s="47" t="str">
        <f>IFERROR(VLOOKUP(B10921,总表!A:B,2,0),"-")</f>
        <v>帽子类</v>
      </c>
      <c r="D10921" s="6" t="str">
        <f t="shared" si="681"/>
        <v>帽子类</v>
      </c>
      <c r="E10921" s="6" t="str">
        <f>IFERROR(VLOOKUP(B10921,总表!A:D,3,0),"-")</f>
        <v>仿毛皮帽</v>
      </c>
      <c r="F10921" s="6" t="str">
        <f t="shared" si="682"/>
        <v>仿毛皮帽</v>
      </c>
      <c r="H10921" s="6" t="str">
        <f>IF(IFERROR(VLOOKUP(B10921,总表!A:D,4,0),"露易")=0," ",IFERROR(VLOOKUP(B10921,总表!A:D,4,0),"-"))</f>
        <v>棕色</v>
      </c>
      <c r="I10921" s="6" t="str">
        <f t="shared" si="683"/>
        <v>棕色</v>
      </c>
    </row>
    <row r="10922" spans="1:9">
      <c r="A10922" s="6">
        <v>10921</v>
      </c>
      <c r="B10922" s="47" t="str">
        <f t="shared" si="680"/>
        <v>00002AA9</v>
      </c>
      <c r="C10922" s="47" t="str">
        <f>IFERROR(VLOOKUP(B10922,总表!A:B,2,0),"-")</f>
        <v>帽子类</v>
      </c>
      <c r="D10922" s="6" t="str">
        <f t="shared" si="681"/>
        <v>帽子类</v>
      </c>
      <c r="E10922" s="6" t="str">
        <f>IFERROR(VLOOKUP(B10922,总表!A:D,3,0),"-")</f>
        <v>仿毛皮帽</v>
      </c>
      <c r="F10922" s="6" t="str">
        <f t="shared" si="682"/>
        <v>仿毛皮帽</v>
      </c>
      <c r="H10922" s="6" t="str">
        <f>IF(IFERROR(VLOOKUP(B10922,总表!A:D,4,0),"露易")=0," ",IFERROR(VLOOKUP(B10922,总表!A:D,4,0),"-"))</f>
        <v>灰色</v>
      </c>
      <c r="I10922" s="6" t="str">
        <f t="shared" si="683"/>
        <v>灰色</v>
      </c>
    </row>
    <row r="10923" spans="1:9">
      <c r="A10923" s="6">
        <v>10922</v>
      </c>
      <c r="B10923" s="47" t="str">
        <f t="shared" si="680"/>
        <v>00002AAA</v>
      </c>
      <c r="C10923" s="47" t="str">
        <f>IFERROR(VLOOKUP(B10923,总表!A:B,2,0),"-")</f>
        <v>帽子类</v>
      </c>
      <c r="D10923" s="6" t="str">
        <f t="shared" si="681"/>
        <v>帽子类</v>
      </c>
      <c r="E10923" s="6" t="str">
        <f>IFERROR(VLOOKUP(B10923,总表!A:D,3,0),"-")</f>
        <v>仿毛皮帽</v>
      </c>
      <c r="F10923" s="6" t="str">
        <f t="shared" si="682"/>
        <v>仿毛皮帽</v>
      </c>
      <c r="H10923" s="6" t="str">
        <f>IF(IFERROR(VLOOKUP(B10923,总表!A:D,4,0),"露易")=0," ",IFERROR(VLOOKUP(B10923,总表!A:D,4,0),"-"))</f>
        <v>黑色</v>
      </c>
      <c r="I10923" s="6" t="str">
        <f t="shared" si="683"/>
        <v>黑色</v>
      </c>
    </row>
    <row r="10924" spans="1:9">
      <c r="A10924" s="6">
        <v>10923</v>
      </c>
      <c r="B10924" s="47" t="str">
        <f t="shared" si="680"/>
        <v>00002AAB</v>
      </c>
      <c r="C10924" s="47" t="str">
        <f>IFERROR(VLOOKUP(B10924,总表!A:B,2,0),"-")</f>
        <v>帽子类</v>
      </c>
      <c r="D10924" s="6" t="str">
        <f t="shared" si="681"/>
        <v>帽子类</v>
      </c>
      <c r="E10924" s="6" t="str">
        <f>IFERROR(VLOOKUP(B10924,总表!A:D,3,0),"-")</f>
        <v>仿毛皮帽</v>
      </c>
      <c r="F10924" s="6" t="str">
        <f t="shared" si="682"/>
        <v>仿毛皮帽</v>
      </c>
      <c r="H10924" s="6" t="str">
        <f>IF(IFERROR(VLOOKUP(B10924,总表!A:D,4,0),"露易")=0," ",IFERROR(VLOOKUP(B10924,总表!A:D,4,0),"-"))</f>
        <v>粉红</v>
      </c>
      <c r="I10924" s="6" t="str">
        <f t="shared" si="683"/>
        <v>粉红</v>
      </c>
    </row>
    <row r="10925" spans="1:9">
      <c r="A10925" s="6">
        <v>10924</v>
      </c>
      <c r="B10925" s="47" t="str">
        <f t="shared" si="680"/>
        <v>00002AAC</v>
      </c>
      <c r="C10925" s="47" t="str">
        <f>IFERROR(VLOOKUP(B10925,总表!A:B,2,0),"-")</f>
        <v>帽子类</v>
      </c>
      <c r="D10925" s="6" t="str">
        <f t="shared" si="681"/>
        <v>帽子类</v>
      </c>
      <c r="E10925" s="6" t="str">
        <f>IFERROR(VLOOKUP(B10925,总表!A:D,3,0),"-")</f>
        <v>仿毛皮帽</v>
      </c>
      <c r="F10925" s="6" t="str">
        <f t="shared" si="682"/>
        <v>仿毛皮帽</v>
      </c>
      <c r="H10925" s="6" t="str">
        <f>IF(IFERROR(VLOOKUP(B10925,总表!A:D,4,0),"露易")=0," ",IFERROR(VLOOKUP(B10925,总表!A:D,4,0),"-"))</f>
        <v>白色</v>
      </c>
      <c r="I10925" s="6" t="str">
        <f t="shared" si="683"/>
        <v>白色</v>
      </c>
    </row>
    <row r="10926" spans="1:9">
      <c r="A10926" s="6">
        <v>10925</v>
      </c>
      <c r="B10926" s="47" t="str">
        <f t="shared" si="680"/>
        <v>00002AAD</v>
      </c>
      <c r="C10926" s="47" t="str">
        <f>IFERROR(VLOOKUP(B10926,总表!A:B,2,0),"-")</f>
        <v>帽子类</v>
      </c>
      <c r="D10926" s="6" t="str">
        <f t="shared" si="681"/>
        <v>帽子类</v>
      </c>
      <c r="E10926" s="6" t="str">
        <f>IFERROR(VLOOKUP(B10926,总表!A:D,3,0),"-")</f>
        <v>仿毛皮帽</v>
      </c>
      <c r="F10926" s="6" t="str">
        <f t="shared" si="682"/>
        <v>仿毛皮帽</v>
      </c>
      <c r="H10926" s="51" t="str">
        <f>IF(IFERROR(VLOOKUP(B10926,总表!A:D,4,0),"露易")=0," ",IFERROR(VLOOKUP(B10926,总表!A:D,4,0),"-"))</f>
        <v>红色</v>
      </c>
      <c r="I10926" s="51" t="str">
        <f t="shared" si="683"/>
        <v>红色</v>
      </c>
    </row>
    <row r="10927" spans="1:9">
      <c r="A10927" s="6">
        <v>10926</v>
      </c>
      <c r="B10927" s="47" t="str">
        <f t="shared" si="680"/>
        <v>00002AAE</v>
      </c>
      <c r="C10927" s="47" t="str">
        <f>IFERROR(VLOOKUP(B10927,总表!A:B,2,0),"-")</f>
        <v>帽子类</v>
      </c>
      <c r="D10927" s="6" t="str">
        <f t="shared" si="681"/>
        <v>帽子类</v>
      </c>
      <c r="E10927" s="6" t="str">
        <f>IFERROR(VLOOKUP(B10927,总表!A:D,3,0),"-")</f>
        <v>毛绒睡帽</v>
      </c>
      <c r="F10927" s="6" t="str">
        <f t="shared" si="682"/>
        <v>毛绒睡帽</v>
      </c>
      <c r="H10927" s="51" t="str">
        <f>IF(IFERROR(VLOOKUP(B10927,总表!A:D,4,0),"露易")=0," ",IFERROR(VLOOKUP(B10927,总表!A:D,4,0),"-"))</f>
        <v>蓝色</v>
      </c>
      <c r="I10927" s="51" t="str">
        <f t="shared" si="683"/>
        <v>蓝色</v>
      </c>
    </row>
    <row r="10928" spans="1:9">
      <c r="A10928" s="6">
        <v>10927</v>
      </c>
      <c r="B10928" s="47" t="str">
        <f t="shared" si="680"/>
        <v>00002AAF</v>
      </c>
      <c r="C10928" s="47" t="str">
        <f>IFERROR(VLOOKUP(B10928,总表!A:B,2,0),"-")</f>
        <v>帽子类</v>
      </c>
      <c r="D10928" s="6" t="str">
        <f t="shared" si="681"/>
        <v>帽子类</v>
      </c>
      <c r="E10928" s="6" t="str">
        <f>IFERROR(VLOOKUP(B10928,总表!A:D,3,0),"-")</f>
        <v>毛绒睡帽</v>
      </c>
      <c r="F10928" s="6" t="str">
        <f t="shared" si="682"/>
        <v>毛绒睡帽</v>
      </c>
      <c r="H10928" s="51" t="str">
        <f>IF(IFERROR(VLOOKUP(B10928,总表!A:D,4,0),"露易")=0," ",IFERROR(VLOOKUP(B10928,总表!A:D,4,0),"-"))</f>
        <v>绿色</v>
      </c>
      <c r="I10928" s="51" t="str">
        <f t="shared" si="683"/>
        <v>绿色</v>
      </c>
    </row>
    <row r="10929" spans="1:9">
      <c r="A10929" s="6">
        <v>10928</v>
      </c>
      <c r="B10929" s="47" t="str">
        <f t="shared" si="680"/>
        <v>00002AB0</v>
      </c>
      <c r="C10929" s="47" t="str">
        <f>IFERROR(VLOOKUP(B10929,总表!A:B,2,0),"-")</f>
        <v>帽子类</v>
      </c>
      <c r="D10929" s="6" t="str">
        <f t="shared" si="681"/>
        <v>帽子类</v>
      </c>
      <c r="E10929" s="6" t="str">
        <f>IFERROR(VLOOKUP(B10929,总表!A:D,3,0),"-")</f>
        <v>毛绒睡帽</v>
      </c>
      <c r="F10929" s="6" t="str">
        <f t="shared" si="682"/>
        <v>毛绒睡帽</v>
      </c>
      <c r="H10929" s="6" t="str">
        <f>IF(IFERROR(VLOOKUP(B10929,总表!A:D,4,0),"露易")=0," ",IFERROR(VLOOKUP(B10929,总表!A:D,4,0),"-"))</f>
        <v>橘色</v>
      </c>
      <c r="I10929" s="6" t="str">
        <f t="shared" si="683"/>
        <v>橘色</v>
      </c>
    </row>
    <row r="10930" spans="1:9">
      <c r="A10930" s="6">
        <v>10929</v>
      </c>
      <c r="B10930" s="47" t="str">
        <f t="shared" si="680"/>
        <v>00002AB1</v>
      </c>
      <c r="C10930" s="47" t="str">
        <f>IFERROR(VLOOKUP(B10930,总表!A:B,2,0),"-")</f>
        <v>帽子类</v>
      </c>
      <c r="D10930" s="6" t="str">
        <f t="shared" si="681"/>
        <v>帽子类</v>
      </c>
      <c r="E10930" s="6" t="str">
        <f>IFERROR(VLOOKUP(B10930,总表!A:D,3,0),"-")</f>
        <v>毛绒睡帽</v>
      </c>
      <c r="F10930" s="6" t="str">
        <f t="shared" si="682"/>
        <v>毛绒睡帽</v>
      </c>
      <c r="H10930" s="6" t="str">
        <f>IF(IFERROR(VLOOKUP(B10930,总表!A:D,4,0),"露易")=0," ",IFERROR(VLOOKUP(B10930,总表!A:D,4,0),"-"))</f>
        <v>粉红</v>
      </c>
      <c r="I10930" s="6" t="str">
        <f t="shared" si="683"/>
        <v>粉红</v>
      </c>
    </row>
    <row r="10931" spans="1:9">
      <c r="A10931" s="6">
        <v>10930</v>
      </c>
      <c r="B10931" s="47" t="str">
        <f t="shared" si="680"/>
        <v>00002AB2</v>
      </c>
      <c r="C10931" s="47" t="str">
        <f>IFERROR(VLOOKUP(B10931,总表!A:B,2,0),"-")</f>
        <v>帽子类</v>
      </c>
      <c r="D10931" s="6" t="str">
        <f t="shared" si="681"/>
        <v>帽子类</v>
      </c>
      <c r="E10931" s="6" t="str">
        <f>IFERROR(VLOOKUP(B10931,总表!A:D,3,0),"-")</f>
        <v>毛绒睡帽</v>
      </c>
      <c r="F10931" s="6" t="str">
        <f t="shared" si="682"/>
        <v>毛绒睡帽</v>
      </c>
      <c r="H10931" s="6" t="str">
        <f>IF(IFERROR(VLOOKUP(B10931,总表!A:D,4,0),"露易")=0," ",IFERROR(VLOOKUP(B10931,总表!A:D,4,0),"-"))</f>
        <v>奶油色</v>
      </c>
      <c r="I10931" s="6" t="str">
        <f t="shared" si="683"/>
        <v>奶油色</v>
      </c>
    </row>
    <row r="10932" spans="1:9">
      <c r="A10932" s="6">
        <v>10931</v>
      </c>
      <c r="B10932" s="47" t="str">
        <f t="shared" si="680"/>
        <v>00002AB3</v>
      </c>
      <c r="C10932" s="47" t="str">
        <f>IFERROR(VLOOKUP(B10932,总表!A:B,2,0),"-")</f>
        <v>帽子类</v>
      </c>
      <c r="D10932" s="6" t="str">
        <f t="shared" si="681"/>
        <v>帽子类</v>
      </c>
      <c r="E10932" s="6" t="str">
        <f>IFERROR(VLOOKUP(B10932,总表!A:D,3,0),"-")</f>
        <v>毛绒睡帽</v>
      </c>
      <c r="F10932" s="6" t="str">
        <f t="shared" si="682"/>
        <v>毛绒睡帽</v>
      </c>
      <c r="H10932" s="6" t="str">
        <f>IF(IFERROR(VLOOKUP(B10932,总表!A:D,4,0),"露易")=0," ",IFERROR(VLOOKUP(B10932,总表!A:D,4,0),"-"))</f>
        <v>紫色</v>
      </c>
      <c r="I10932" s="6" t="str">
        <f t="shared" si="683"/>
        <v>紫色</v>
      </c>
    </row>
    <row r="10933" spans="1:9">
      <c r="A10933" s="6">
        <v>10932</v>
      </c>
      <c r="B10933" s="47" t="str">
        <f t="shared" si="680"/>
        <v>00002AB4</v>
      </c>
      <c r="C10933" s="47" t="str">
        <f>IFERROR(VLOOKUP(B10933,总表!A:B,2,0),"-")</f>
        <v>帽子类</v>
      </c>
      <c r="D10933" s="6" t="str">
        <f t="shared" si="681"/>
        <v>帽子类</v>
      </c>
      <c r="E10933" s="6" t="str">
        <f>IFERROR(VLOOKUP(B10933,总表!A:D,3,0),"-")</f>
        <v>毛绒睡帽</v>
      </c>
      <c r="F10933" s="6" t="str">
        <f t="shared" si="682"/>
        <v>毛绒睡帽</v>
      </c>
      <c r="H10933" s="6" t="str">
        <f>IF(IFERROR(VLOOKUP(B10933,总表!A:D,4,0),"露易")=0," ",IFERROR(VLOOKUP(B10933,总表!A:D,4,0),"-"))</f>
        <v>莱姆绿</v>
      </c>
      <c r="I10933" s="6" t="str">
        <f t="shared" si="683"/>
        <v>莱姆绿</v>
      </c>
    </row>
    <row r="10934" spans="1:9">
      <c r="A10934" s="6">
        <v>10933</v>
      </c>
      <c r="B10934" s="47" t="str">
        <f t="shared" si="680"/>
        <v>00002AB5</v>
      </c>
      <c r="C10934" s="47" t="str">
        <f>IFERROR(VLOOKUP(B10934,总表!A:B,2,0),"-")</f>
        <v>帽子类</v>
      </c>
      <c r="D10934" s="6" t="str">
        <f t="shared" si="681"/>
        <v>帽子类</v>
      </c>
      <c r="E10934" s="6" t="str">
        <f>IFERROR(VLOOKUP(B10934,总表!A:D,3,0),"-")</f>
        <v>尖顶针织帽</v>
      </c>
      <c r="F10934" s="6" t="str">
        <f t="shared" si="682"/>
        <v>尖顶针织帽</v>
      </c>
      <c r="H10934" s="6" t="str">
        <f>IF(IFERROR(VLOOKUP(B10934,总表!A:D,4,0),"露易")=0," ",IFERROR(VLOOKUP(B10934,总表!A:D,4,0),"-"))</f>
        <v>芥末黄</v>
      </c>
      <c r="I10934" s="6" t="str">
        <f t="shared" si="683"/>
        <v>芥末黄</v>
      </c>
    </row>
    <row r="10935" spans="1:9">
      <c r="A10935" s="6">
        <v>10934</v>
      </c>
      <c r="B10935" s="47" t="str">
        <f t="shared" si="680"/>
        <v>00002AB6</v>
      </c>
      <c r="C10935" s="47" t="str">
        <f>IFERROR(VLOOKUP(B10935,总表!A:B,2,0),"-")</f>
        <v>帽子类</v>
      </c>
      <c r="D10935" s="6" t="str">
        <f t="shared" si="681"/>
        <v>帽子类</v>
      </c>
      <c r="E10935" s="6" t="str">
        <f>IFERROR(VLOOKUP(B10935,总表!A:D,3,0),"-")</f>
        <v>尖顶针织帽</v>
      </c>
      <c r="F10935" s="6" t="str">
        <f t="shared" si="682"/>
        <v>尖顶针织帽</v>
      </c>
      <c r="H10935" s="6" t="str">
        <f>IF(IFERROR(VLOOKUP(B10935,总表!A:D,4,0),"露易")=0," ",IFERROR(VLOOKUP(B10935,总表!A:D,4,0),"-"))</f>
        <v>卡其色</v>
      </c>
      <c r="I10935" s="6" t="str">
        <f t="shared" si="683"/>
        <v>卡其色</v>
      </c>
    </row>
    <row r="10936" spans="1:9">
      <c r="A10936" s="6">
        <v>10935</v>
      </c>
      <c r="B10936" s="47" t="str">
        <f t="shared" si="680"/>
        <v>00002AB7</v>
      </c>
      <c r="C10936" s="47" t="str">
        <f>IFERROR(VLOOKUP(B10936,总表!A:B,2,0),"-")</f>
        <v>帽子类</v>
      </c>
      <c r="D10936" s="6" t="str">
        <f t="shared" si="681"/>
        <v>帽子类</v>
      </c>
      <c r="E10936" s="6" t="str">
        <f>IFERROR(VLOOKUP(B10936,总表!A:D,3,0),"-")</f>
        <v>尖顶针织帽</v>
      </c>
      <c r="F10936" s="6" t="str">
        <f t="shared" si="682"/>
        <v>尖顶针织帽</v>
      </c>
      <c r="H10936" s="6" t="str">
        <f>IF(IFERROR(VLOOKUP(B10936,总表!A:D,4,0),"露易")=0," ",IFERROR(VLOOKUP(B10936,总表!A:D,4,0),"-"))</f>
        <v>酒红色</v>
      </c>
      <c r="I10936" s="6" t="str">
        <f t="shared" si="683"/>
        <v>酒红色</v>
      </c>
    </row>
    <row r="10937" spans="1:9">
      <c r="A10937" s="6">
        <v>10936</v>
      </c>
      <c r="B10937" s="47" t="str">
        <f t="shared" si="680"/>
        <v>00002AB8</v>
      </c>
      <c r="C10937" s="47" t="str">
        <f>IFERROR(VLOOKUP(B10937,总表!A:B,2,0),"-")</f>
        <v>帽子类</v>
      </c>
      <c r="D10937" s="6" t="str">
        <f t="shared" si="681"/>
        <v>帽子类</v>
      </c>
      <c r="E10937" s="6" t="str">
        <f>IFERROR(VLOOKUP(B10937,总表!A:D,3,0),"-")</f>
        <v>尖顶针织帽</v>
      </c>
      <c r="F10937" s="6" t="str">
        <f t="shared" si="682"/>
        <v>尖顶针织帽</v>
      </c>
      <c r="H10937" s="6" t="str">
        <f>IF(IFERROR(VLOOKUP(B10937,总表!A:D,4,0),"露易")=0," ",IFERROR(VLOOKUP(B10937,总表!A:D,4,0),"-"))</f>
        <v>海军蓝</v>
      </c>
      <c r="I10937" s="6" t="str">
        <f t="shared" si="683"/>
        <v>海军蓝</v>
      </c>
    </row>
    <row r="10938" spans="1:9">
      <c r="A10938" s="6">
        <v>10937</v>
      </c>
      <c r="B10938" s="47" t="str">
        <f t="shared" si="680"/>
        <v>00002AB9</v>
      </c>
      <c r="C10938" s="47" t="str">
        <f>IFERROR(VLOOKUP(B10938,总表!A:B,2,0),"-")</f>
        <v>帽子类</v>
      </c>
      <c r="D10938" s="6" t="str">
        <f t="shared" si="681"/>
        <v>帽子类</v>
      </c>
      <c r="E10938" s="6" t="str">
        <f>IFERROR(VLOOKUP(B10938,总表!A:D,3,0),"-")</f>
        <v>尖顶针织帽</v>
      </c>
      <c r="F10938" s="6" t="str">
        <f t="shared" si="682"/>
        <v>尖顶针织帽</v>
      </c>
      <c r="H10938" s="6" t="str">
        <f>IF(IFERROR(VLOOKUP(B10938,总表!A:D,4,0),"露易")=0," ",IFERROR(VLOOKUP(B10938,总表!A:D,4,0),"-"))</f>
        <v>奶油色</v>
      </c>
      <c r="I10938" s="6" t="str">
        <f t="shared" si="683"/>
        <v>奶油色</v>
      </c>
    </row>
    <row r="10939" spans="1:9">
      <c r="A10939" s="6">
        <v>10938</v>
      </c>
      <c r="B10939" s="47" t="str">
        <f t="shared" si="680"/>
        <v>00002ABA</v>
      </c>
      <c r="C10939" s="47" t="str">
        <f>IFERROR(VLOOKUP(B10939,总表!A:B,2,0),"-")</f>
        <v>帽子类</v>
      </c>
      <c r="D10939" s="6" t="str">
        <f t="shared" si="681"/>
        <v>帽子类</v>
      </c>
      <c r="E10939" s="6" t="str">
        <f>IFERROR(VLOOKUP(B10939,总表!A:D,3,0),"-")</f>
        <v>短版针织帽</v>
      </c>
      <c r="F10939" s="6" t="str">
        <f t="shared" si="682"/>
        <v>短版针织帽</v>
      </c>
      <c r="H10939" s="6" t="str">
        <f>IF(IFERROR(VLOOKUP(B10939,总表!A:D,4,0),"露易")=0," ",IFERROR(VLOOKUP(B10939,总表!A:D,4,0),"-"))</f>
        <v>米色</v>
      </c>
      <c r="I10939" s="6" t="str">
        <f t="shared" si="683"/>
        <v>米色</v>
      </c>
    </row>
    <row r="10940" spans="1:9">
      <c r="A10940" s="6">
        <v>10939</v>
      </c>
      <c r="B10940" s="47" t="str">
        <f t="shared" si="680"/>
        <v>00002ABB</v>
      </c>
      <c r="C10940" s="47" t="str">
        <f>IFERROR(VLOOKUP(B10940,总表!A:B,2,0),"-")</f>
        <v>帽子类</v>
      </c>
      <c r="D10940" s="6" t="str">
        <f t="shared" si="681"/>
        <v>帽子类</v>
      </c>
      <c r="E10940" s="6" t="str">
        <f>IFERROR(VLOOKUP(B10940,总表!A:D,3,0),"-")</f>
        <v>短版针织帽</v>
      </c>
      <c r="F10940" s="6" t="str">
        <f t="shared" si="682"/>
        <v>短版针织帽</v>
      </c>
      <c r="H10940" s="6" t="str">
        <f>IF(IFERROR(VLOOKUP(B10940,总表!A:D,4,0),"露易")=0," ",IFERROR(VLOOKUP(B10940,总表!A:D,4,0),"-"))</f>
        <v>海军蓝</v>
      </c>
      <c r="I10940" s="6" t="str">
        <f t="shared" si="683"/>
        <v>海军蓝</v>
      </c>
    </row>
    <row r="10941" spans="1:9">
      <c r="A10941" s="6">
        <v>10940</v>
      </c>
      <c r="B10941" s="47" t="str">
        <f t="shared" si="680"/>
        <v>00002ABC</v>
      </c>
      <c r="C10941" s="47" t="str">
        <f>IFERROR(VLOOKUP(B10941,总表!A:B,2,0),"-")</f>
        <v>帽子类</v>
      </c>
      <c r="D10941" s="6" t="str">
        <f t="shared" si="681"/>
        <v>帽子类</v>
      </c>
      <c r="E10941" s="6" t="str">
        <f>IFERROR(VLOOKUP(B10941,总表!A:D,3,0),"-")</f>
        <v>短版针织帽</v>
      </c>
      <c r="F10941" s="6" t="str">
        <f t="shared" si="682"/>
        <v>短版针织帽</v>
      </c>
      <c r="H10941" s="51" t="str">
        <f>IF(IFERROR(VLOOKUP(B10941,总表!A:D,4,0),"露易")=0," ",IFERROR(VLOOKUP(B10941,总表!A:D,4,0),"-"))</f>
        <v>红色</v>
      </c>
      <c r="I10941" s="51" t="str">
        <f t="shared" si="683"/>
        <v>红色</v>
      </c>
    </row>
    <row r="10942" spans="1:9">
      <c r="A10942" s="6">
        <v>10941</v>
      </c>
      <c r="B10942" s="47" t="str">
        <f t="shared" si="680"/>
        <v>00002ABD</v>
      </c>
      <c r="C10942" s="47" t="str">
        <f>IFERROR(VLOOKUP(B10942,总表!A:B,2,0),"-")</f>
        <v>帽子类</v>
      </c>
      <c r="D10942" s="6" t="str">
        <f t="shared" si="681"/>
        <v>帽子类</v>
      </c>
      <c r="E10942" s="6" t="str">
        <f>IFERROR(VLOOKUP(B10942,总表!A:D,3,0),"-")</f>
        <v>短版针织帽</v>
      </c>
      <c r="F10942" s="6" t="str">
        <f t="shared" si="682"/>
        <v>短版针织帽</v>
      </c>
      <c r="H10942" s="6" t="str">
        <f>IF(IFERROR(VLOOKUP(B10942,总表!A:D,4,0),"露易")=0," ",IFERROR(VLOOKUP(B10942,总表!A:D,4,0),"-"))</f>
        <v>紫色</v>
      </c>
      <c r="I10942" s="6" t="str">
        <f t="shared" si="683"/>
        <v>紫色</v>
      </c>
    </row>
    <row r="10943" spans="1:9">
      <c r="A10943" s="6">
        <v>10942</v>
      </c>
      <c r="B10943" s="47" t="str">
        <f t="shared" si="680"/>
        <v>00002ABE</v>
      </c>
      <c r="C10943" s="47" t="str">
        <f>IFERROR(VLOOKUP(B10943,总表!A:B,2,0),"-")</f>
        <v>帽子类</v>
      </c>
      <c r="D10943" s="6" t="str">
        <f t="shared" si="681"/>
        <v>帽子类</v>
      </c>
      <c r="E10943" s="6" t="str">
        <f>IFERROR(VLOOKUP(B10943,总表!A:D,3,0),"-")</f>
        <v>短版针织帽</v>
      </c>
      <c r="F10943" s="6" t="str">
        <f t="shared" si="682"/>
        <v>短版针织帽</v>
      </c>
      <c r="H10943" s="6" t="str">
        <f>IF(IFERROR(VLOOKUP(B10943,总表!A:D,4,0),"露易")=0," ",IFERROR(VLOOKUP(B10943,总表!A:D,4,0),"-"))</f>
        <v>灰色</v>
      </c>
      <c r="I10943" s="6" t="str">
        <f t="shared" si="683"/>
        <v>灰色</v>
      </c>
    </row>
    <row r="10944" spans="1:9">
      <c r="A10944" s="6">
        <v>10943</v>
      </c>
      <c r="B10944" s="47" t="str">
        <f t="shared" si="680"/>
        <v>00002ABF</v>
      </c>
      <c r="C10944" s="47" t="str">
        <f>IFERROR(VLOOKUP(B10944,总表!A:B,2,0),"-")</f>
        <v>帽子类</v>
      </c>
      <c r="D10944" s="6" t="str">
        <f t="shared" si="681"/>
        <v>帽子类</v>
      </c>
      <c r="E10944" s="6" t="str">
        <f>IFERROR(VLOOKUP(B10944,总表!A:D,3,0),"-")</f>
        <v>短版针织帽</v>
      </c>
      <c r="F10944" s="6" t="str">
        <f t="shared" si="682"/>
        <v>短版针织帽</v>
      </c>
      <c r="H10944" s="6" t="str">
        <f>IF(IFERROR(VLOOKUP(B10944,总表!A:D,4,0),"露易")=0," ",IFERROR(VLOOKUP(B10944,总表!A:D,4,0),"-"))</f>
        <v>棕色</v>
      </c>
      <c r="I10944" s="6" t="str">
        <f t="shared" si="683"/>
        <v>棕色</v>
      </c>
    </row>
    <row r="10945" spans="1:9">
      <c r="A10945" s="6">
        <v>10944</v>
      </c>
      <c r="B10945" s="47" t="str">
        <f t="shared" si="680"/>
        <v>00002AC0</v>
      </c>
      <c r="C10945" s="50" t="str">
        <f>IFERROR(VLOOKUP(B10945,总表!A:B,2,0),"-")</f>
        <v>头戴类</v>
      </c>
      <c r="D10945" s="51" t="str">
        <f t="shared" si="681"/>
        <v>头戴类</v>
      </c>
      <c r="E10945" s="6" t="str">
        <f>IFERROR(VLOOKUP(B10945,总表!A:D,3,0),"-")</f>
        <v>耳罩针织帽</v>
      </c>
      <c r="F10945" s="6" t="str">
        <f t="shared" si="682"/>
        <v>耳罩针织帽</v>
      </c>
      <c r="H10945" s="51" t="str">
        <f>IF(IFERROR(VLOOKUP(B10945,总表!A:D,4,0),"露易")=0," ",IFERROR(VLOOKUP(B10945,总表!A:D,4,0),"-"))</f>
        <v>蓝色</v>
      </c>
      <c r="I10945" s="51" t="str">
        <f t="shared" si="683"/>
        <v>蓝色</v>
      </c>
    </row>
    <row r="10946" spans="1:9">
      <c r="A10946" s="6">
        <v>10945</v>
      </c>
      <c r="B10946" s="47" t="str">
        <f t="shared" ref="B10946:B11009" si="684">DEC2HEX(ROW(A10945),8)</f>
        <v>00002AC1</v>
      </c>
      <c r="C10946" s="50" t="str">
        <f>IFERROR(VLOOKUP(B10946,总表!A:B,2,0),"-")</f>
        <v>头戴类</v>
      </c>
      <c r="D10946" s="51" t="str">
        <f t="shared" ref="D10946:D11009" si="685">C10946</f>
        <v>头戴类</v>
      </c>
      <c r="E10946" s="6" t="str">
        <f>IFERROR(VLOOKUP(B10946,总表!A:D,3,0),"-")</f>
        <v>耳罩针织帽</v>
      </c>
      <c r="F10946" s="6" t="str">
        <f t="shared" ref="F10946:F11009" si="686">E10946</f>
        <v>耳罩针织帽</v>
      </c>
      <c r="H10946" s="6" t="str">
        <f>IF(IFERROR(VLOOKUP(B10946,总表!A:D,4,0),"露易")=0," ",IFERROR(VLOOKUP(B10946,总表!A:D,4,0),"-"))</f>
        <v>粉红</v>
      </c>
      <c r="I10946" s="6" t="str">
        <f t="shared" ref="I10946:I11009" si="687">H10946</f>
        <v>粉红</v>
      </c>
    </row>
    <row r="10947" spans="1:9">
      <c r="A10947" s="6">
        <v>10946</v>
      </c>
      <c r="B10947" s="47" t="str">
        <f t="shared" si="684"/>
        <v>00002AC2</v>
      </c>
      <c r="C10947" s="50" t="str">
        <f>IFERROR(VLOOKUP(B10947,总表!A:B,2,0),"-")</f>
        <v>头戴类</v>
      </c>
      <c r="D10947" s="51" t="str">
        <f t="shared" si="685"/>
        <v>头戴类</v>
      </c>
      <c r="E10947" s="6" t="str">
        <f>IFERROR(VLOOKUP(B10947,总表!A:D,3,0),"-")</f>
        <v>耳罩针织帽</v>
      </c>
      <c r="F10947" s="6" t="str">
        <f t="shared" si="686"/>
        <v>耳罩针织帽</v>
      </c>
      <c r="H10947" s="51" t="str">
        <f>IF(IFERROR(VLOOKUP(B10947,总表!A:D,4,0),"露易")=0," ",IFERROR(VLOOKUP(B10947,总表!A:D,4,0),"-"))</f>
        <v>绿色</v>
      </c>
      <c r="I10947" s="51" t="str">
        <f t="shared" si="687"/>
        <v>绿色</v>
      </c>
    </row>
    <row r="10948" spans="1:9">
      <c r="A10948" s="6">
        <v>10947</v>
      </c>
      <c r="B10948" s="47" t="str">
        <f t="shared" si="684"/>
        <v>00002AC3</v>
      </c>
      <c r="C10948" s="50" t="str">
        <f>IFERROR(VLOOKUP(B10948,总表!A:B,2,0),"-")</f>
        <v>头戴类</v>
      </c>
      <c r="D10948" s="51" t="str">
        <f t="shared" si="685"/>
        <v>头戴类</v>
      </c>
      <c r="E10948" s="6" t="str">
        <f>IFERROR(VLOOKUP(B10948,总表!A:D,3,0),"-")</f>
        <v>耳罩针织帽</v>
      </c>
      <c r="F10948" s="6" t="str">
        <f t="shared" si="686"/>
        <v>耳罩针织帽</v>
      </c>
      <c r="H10948" s="6" t="str">
        <f>IF(IFERROR(VLOOKUP(B10948,总表!A:D,4,0),"露易")=0," ",IFERROR(VLOOKUP(B10948,总表!A:D,4,0),"-"))</f>
        <v>深红色</v>
      </c>
      <c r="I10948" s="6" t="str">
        <f t="shared" si="687"/>
        <v>深红色</v>
      </c>
    </row>
    <row r="10949" spans="1:9">
      <c r="A10949" s="6">
        <v>10948</v>
      </c>
      <c r="B10949" s="47" t="str">
        <f t="shared" si="684"/>
        <v>00002AC4</v>
      </c>
      <c r="C10949" s="50" t="str">
        <f>IFERROR(VLOOKUP(B10949,总表!A:B,2,0),"-")</f>
        <v>头戴类</v>
      </c>
      <c r="D10949" s="51" t="str">
        <f t="shared" si="685"/>
        <v>头戴类</v>
      </c>
      <c r="E10949" s="6" t="str">
        <f>IFERROR(VLOOKUP(B10949,总表!A:D,3,0),"-")</f>
        <v>耳罩针织帽</v>
      </c>
      <c r="F10949" s="6" t="str">
        <f t="shared" si="686"/>
        <v>耳罩针织帽</v>
      </c>
      <c r="H10949" s="6" t="str">
        <f>IF(IFERROR(VLOOKUP(B10949,总表!A:D,4,0),"露易")=0," ",IFERROR(VLOOKUP(B10949,总表!A:D,4,0),"-"))</f>
        <v>青苔绿</v>
      </c>
      <c r="I10949" s="6" t="str">
        <f t="shared" si="687"/>
        <v>青苔绿</v>
      </c>
    </row>
    <row r="10950" spans="1:9">
      <c r="A10950" s="6">
        <v>10949</v>
      </c>
      <c r="B10950" s="47" t="str">
        <f t="shared" si="684"/>
        <v>00002AC5</v>
      </c>
      <c r="C10950" s="50" t="str">
        <f>IFERROR(VLOOKUP(B10950,总表!A:B,2,0),"-")</f>
        <v>头戴类</v>
      </c>
      <c r="D10950" s="51" t="str">
        <f t="shared" si="685"/>
        <v>头戴类</v>
      </c>
      <c r="E10950" s="6" t="str">
        <f>IFERROR(VLOOKUP(B10950,总表!A:D,3,0),"-")</f>
        <v>耳罩针织帽</v>
      </c>
      <c r="F10950" s="6" t="str">
        <f t="shared" si="686"/>
        <v>耳罩针织帽</v>
      </c>
      <c r="H10950" s="6" t="str">
        <f>IF(IFERROR(VLOOKUP(B10950,总表!A:D,4,0),"露易")=0," ",IFERROR(VLOOKUP(B10950,总表!A:D,4,0),"-"))</f>
        <v>灰色</v>
      </c>
      <c r="I10950" s="6" t="str">
        <f t="shared" si="687"/>
        <v>灰色</v>
      </c>
    </row>
    <row r="10951" spans="1:9">
      <c r="A10951" s="6">
        <v>10950</v>
      </c>
      <c r="B10951" s="47" t="str">
        <f t="shared" si="684"/>
        <v>00002AC6</v>
      </c>
      <c r="C10951" s="47" t="str">
        <f>IFERROR(VLOOKUP(B10951,总表!A:B,2,0),"-")</f>
        <v>帽子类</v>
      </c>
      <c r="D10951" s="6" t="str">
        <f t="shared" si="685"/>
        <v>帽子类</v>
      </c>
      <c r="E10951" s="6" t="str">
        <f>IFERROR(VLOOKUP(B10951,总表!A:D,3,0),"-")</f>
        <v>雪花针织帽</v>
      </c>
      <c r="F10951" s="6" t="str">
        <f t="shared" si="686"/>
        <v>雪花针织帽</v>
      </c>
      <c r="H10951" s="6" t="str">
        <f>IF(IFERROR(VLOOKUP(B10951,总表!A:D,4,0),"露易")=0," ",IFERROR(VLOOKUP(B10951,总表!A:D,4,0),"-"))</f>
        <v>黑色</v>
      </c>
      <c r="I10951" s="6" t="str">
        <f t="shared" si="687"/>
        <v>黑色</v>
      </c>
    </row>
    <row r="10952" spans="1:9">
      <c r="A10952" s="6">
        <v>10951</v>
      </c>
      <c r="B10952" s="47" t="str">
        <f t="shared" si="684"/>
        <v>00002AC7</v>
      </c>
      <c r="C10952" s="47" t="str">
        <f>IFERROR(VLOOKUP(B10952,总表!A:B,2,0),"-")</f>
        <v>帽子类</v>
      </c>
      <c r="D10952" s="6" t="str">
        <f t="shared" si="685"/>
        <v>帽子类</v>
      </c>
      <c r="E10952" s="6" t="str">
        <f>IFERROR(VLOOKUP(B10952,总表!A:D,3,0),"-")</f>
        <v>雪花针织帽</v>
      </c>
      <c r="F10952" s="6" t="str">
        <f t="shared" si="686"/>
        <v>雪花针织帽</v>
      </c>
      <c r="H10952" s="6" t="str">
        <f>IF(IFERROR(VLOOKUP(B10952,总表!A:D,4,0),"露易")=0," ",IFERROR(VLOOKUP(B10952,总表!A:D,4,0),"-"))</f>
        <v>棕色</v>
      </c>
      <c r="I10952" s="6" t="str">
        <f t="shared" si="687"/>
        <v>棕色</v>
      </c>
    </row>
    <row r="10953" spans="1:9">
      <c r="A10953" s="6">
        <v>10952</v>
      </c>
      <c r="B10953" s="47" t="str">
        <f t="shared" si="684"/>
        <v>00002AC8</v>
      </c>
      <c r="C10953" s="47" t="str">
        <f>IFERROR(VLOOKUP(B10953,总表!A:B,2,0),"-")</f>
        <v>帽子类</v>
      </c>
      <c r="D10953" s="6" t="str">
        <f t="shared" si="685"/>
        <v>帽子类</v>
      </c>
      <c r="E10953" s="6" t="str">
        <f>IFERROR(VLOOKUP(B10953,总表!A:D,3,0),"-")</f>
        <v>雪花针织帽</v>
      </c>
      <c r="F10953" s="6" t="str">
        <f t="shared" si="686"/>
        <v>雪花针织帽</v>
      </c>
      <c r="H10953" s="6" t="str">
        <f>IF(IFERROR(VLOOKUP(B10953,总表!A:D,4,0),"露易")=0," ",IFERROR(VLOOKUP(B10953,总表!A:D,4,0),"-"))</f>
        <v>粉红</v>
      </c>
      <c r="I10953" s="6" t="str">
        <f t="shared" si="687"/>
        <v>粉红</v>
      </c>
    </row>
    <row r="10954" spans="1:9">
      <c r="A10954" s="6">
        <v>10953</v>
      </c>
      <c r="B10954" s="47" t="str">
        <f t="shared" si="684"/>
        <v>00002AC9</v>
      </c>
      <c r="C10954" s="47" t="str">
        <f>IFERROR(VLOOKUP(B10954,总表!A:B,2,0),"-")</f>
        <v>帽子类</v>
      </c>
      <c r="D10954" s="6" t="str">
        <f t="shared" si="685"/>
        <v>帽子类</v>
      </c>
      <c r="E10954" s="6" t="str">
        <f>IFERROR(VLOOKUP(B10954,总表!A:D,3,0),"-")</f>
        <v>雪花针织帽</v>
      </c>
      <c r="F10954" s="6" t="str">
        <f t="shared" si="686"/>
        <v>雪花针织帽</v>
      </c>
      <c r="H10954" s="51" t="str">
        <f>IF(IFERROR(VLOOKUP(B10954,总表!A:D,4,0),"露易")=0," ",IFERROR(VLOOKUP(B10954,总表!A:D,4,0),"-"))</f>
        <v>绿色</v>
      </c>
      <c r="I10954" s="51" t="str">
        <f t="shared" si="687"/>
        <v>绿色</v>
      </c>
    </row>
    <row r="10955" spans="1:9">
      <c r="A10955" s="6">
        <v>10954</v>
      </c>
      <c r="B10955" s="47" t="str">
        <f t="shared" si="684"/>
        <v>00002ACA</v>
      </c>
      <c r="C10955" s="47" t="str">
        <f>IFERROR(VLOOKUP(B10955,总表!A:B,2,0),"-")</f>
        <v>帽子类</v>
      </c>
      <c r="D10955" s="6" t="str">
        <f t="shared" si="685"/>
        <v>帽子类</v>
      </c>
      <c r="E10955" s="6" t="str">
        <f>IFERROR(VLOOKUP(B10955,总表!A:D,3,0),"-")</f>
        <v>雪花针织帽</v>
      </c>
      <c r="F10955" s="6" t="str">
        <f t="shared" si="686"/>
        <v>雪花针织帽</v>
      </c>
      <c r="H10955" s="6" t="str">
        <f>IF(IFERROR(VLOOKUP(B10955,总表!A:D,4,0),"露易")=0," ",IFERROR(VLOOKUP(B10955,总表!A:D,4,0),"-"))</f>
        <v>橘色</v>
      </c>
      <c r="I10955" s="6" t="str">
        <f t="shared" si="687"/>
        <v>橘色</v>
      </c>
    </row>
    <row r="10956" spans="1:9">
      <c r="A10956" s="6">
        <v>10955</v>
      </c>
      <c r="B10956" s="47" t="str">
        <f t="shared" si="684"/>
        <v>00002ACB</v>
      </c>
      <c r="C10956" s="47" t="str">
        <f>IFERROR(VLOOKUP(B10956,总表!A:B,2,0),"-")</f>
        <v>帽子类</v>
      </c>
      <c r="D10956" s="6" t="str">
        <f t="shared" si="685"/>
        <v>帽子类</v>
      </c>
      <c r="E10956" s="6" t="str">
        <f>IFERROR(VLOOKUP(B10956,总表!A:D,3,0),"-")</f>
        <v>雪花针织帽</v>
      </c>
      <c r="F10956" s="6" t="str">
        <f t="shared" si="686"/>
        <v>雪花针织帽</v>
      </c>
      <c r="H10956" s="51" t="str">
        <f>IF(IFERROR(VLOOKUP(B10956,总表!A:D,4,0),"露易")=0," ",IFERROR(VLOOKUP(B10956,总表!A:D,4,0),"-"))</f>
        <v>红色</v>
      </c>
      <c r="I10956" s="51" t="str">
        <f t="shared" si="687"/>
        <v>红色</v>
      </c>
    </row>
    <row r="10957" spans="1:9">
      <c r="A10957" s="6">
        <v>10956</v>
      </c>
      <c r="B10957" s="47" t="str">
        <f t="shared" si="684"/>
        <v>00002ACC</v>
      </c>
      <c r="C10957" s="47" t="str">
        <f>IFERROR(VLOOKUP(B10957,总表!A:B,2,0),"-")</f>
        <v>帽子类</v>
      </c>
      <c r="D10957" s="6" t="str">
        <f t="shared" si="685"/>
        <v>帽子类</v>
      </c>
      <c r="E10957" s="6" t="str">
        <f>IFERROR(VLOOKUP(B10957,总表!A:D,3,0),"-")</f>
        <v>雪花针织帽</v>
      </c>
      <c r="F10957" s="6" t="str">
        <f t="shared" si="686"/>
        <v>雪花针织帽</v>
      </c>
      <c r="H10957" s="6" t="str">
        <f>IF(IFERROR(VLOOKUP(B10957,总表!A:D,4,0),"露易")=0," ",IFERROR(VLOOKUP(B10957,总表!A:D,4,0),"-"))</f>
        <v>白色</v>
      </c>
      <c r="I10957" s="6" t="str">
        <f t="shared" si="687"/>
        <v>白色</v>
      </c>
    </row>
    <row r="10958" spans="1:9">
      <c r="A10958" s="6">
        <v>10957</v>
      </c>
      <c r="B10958" s="47" t="str">
        <f t="shared" si="684"/>
        <v>00002ACD</v>
      </c>
      <c r="C10958" s="47" t="str">
        <f>IFERROR(VLOOKUP(B10958,总表!A:B,2,0),"-")</f>
        <v>帽子类</v>
      </c>
      <c r="D10958" s="6" t="str">
        <f t="shared" si="685"/>
        <v>帽子类</v>
      </c>
      <c r="E10958" s="6" t="str">
        <f>IFERROR(VLOOKUP(B10958,总表!A:D,3,0),"-")</f>
        <v>彩色波浪纹针织帽</v>
      </c>
      <c r="F10958" s="6" t="str">
        <f t="shared" si="686"/>
        <v>彩色波浪纹针织帽</v>
      </c>
      <c r="H10958" s="51" t="str">
        <f>IF(IFERROR(VLOOKUP(B10958,总表!A:D,4,0),"露易")=0," ",IFERROR(VLOOKUP(B10958,总表!A:D,4,0),"-"))</f>
        <v>蓝色</v>
      </c>
      <c r="I10958" s="51" t="str">
        <f t="shared" si="687"/>
        <v>蓝色</v>
      </c>
    </row>
    <row r="10959" spans="1:9">
      <c r="A10959" s="6">
        <v>10958</v>
      </c>
      <c r="B10959" s="47" t="str">
        <f t="shared" si="684"/>
        <v>00002ACE</v>
      </c>
      <c r="C10959" s="47" t="str">
        <f>IFERROR(VLOOKUP(B10959,总表!A:B,2,0),"-")</f>
        <v>帽子类</v>
      </c>
      <c r="D10959" s="6" t="str">
        <f t="shared" si="685"/>
        <v>帽子类</v>
      </c>
      <c r="E10959" s="6" t="str">
        <f>IFERROR(VLOOKUP(B10959,总表!A:D,3,0),"-")</f>
        <v>彩色波浪纹针织帽</v>
      </c>
      <c r="F10959" s="6" t="str">
        <f t="shared" si="686"/>
        <v>彩色波浪纹针织帽</v>
      </c>
      <c r="H10959" s="51" t="str">
        <f>IF(IFERROR(VLOOKUP(B10959,总表!A:D,4,0),"露易")=0," ",IFERROR(VLOOKUP(B10959,总表!A:D,4,0),"-"))</f>
        <v>绿色</v>
      </c>
      <c r="I10959" s="51" t="str">
        <f t="shared" si="687"/>
        <v>绿色</v>
      </c>
    </row>
    <row r="10960" spans="1:9">
      <c r="A10960" s="6">
        <v>10959</v>
      </c>
      <c r="B10960" s="47" t="str">
        <f t="shared" si="684"/>
        <v>00002ACF</v>
      </c>
      <c r="C10960" s="47" t="str">
        <f>IFERROR(VLOOKUP(B10960,总表!A:B,2,0),"-")</f>
        <v>帽子类</v>
      </c>
      <c r="D10960" s="6" t="str">
        <f t="shared" si="685"/>
        <v>帽子类</v>
      </c>
      <c r="E10960" s="6" t="str">
        <f>IFERROR(VLOOKUP(B10960,总表!A:D,3,0),"-")</f>
        <v>彩色波浪纹针织帽</v>
      </c>
      <c r="F10960" s="6" t="str">
        <f t="shared" si="686"/>
        <v>彩色波浪纹针织帽</v>
      </c>
      <c r="H10960" s="6" t="str">
        <f>IF(IFERROR(VLOOKUP(B10960,总表!A:D,4,0),"露易")=0," ",IFERROR(VLOOKUP(B10960,总表!A:D,4,0),"-"))</f>
        <v>黄色</v>
      </c>
      <c r="I10960" s="6" t="str">
        <f t="shared" si="687"/>
        <v>黄色</v>
      </c>
    </row>
    <row r="10961" spans="1:9">
      <c r="A10961" s="6">
        <v>10960</v>
      </c>
      <c r="B10961" s="47" t="str">
        <f t="shared" si="684"/>
        <v>00002AD0</v>
      </c>
      <c r="C10961" s="47" t="str">
        <f>IFERROR(VLOOKUP(B10961,总表!A:B,2,0),"-")</f>
        <v>帽子类</v>
      </c>
      <c r="D10961" s="6" t="str">
        <f t="shared" si="685"/>
        <v>帽子类</v>
      </c>
      <c r="E10961" s="6" t="str">
        <f>IFERROR(VLOOKUP(B10961,总表!A:D,3,0),"-")</f>
        <v>彩色波浪纹针织帽</v>
      </c>
      <c r="F10961" s="6" t="str">
        <f t="shared" si="686"/>
        <v>彩色波浪纹针织帽</v>
      </c>
      <c r="H10961" s="6" t="str">
        <f>IF(IFERROR(VLOOKUP(B10961,总表!A:D,4,0),"露易")=0," ",IFERROR(VLOOKUP(B10961,总表!A:D,4,0),"-"))</f>
        <v>紫色</v>
      </c>
      <c r="I10961" s="6" t="str">
        <f t="shared" si="687"/>
        <v>紫色</v>
      </c>
    </row>
    <row r="10962" spans="1:9">
      <c r="A10962" s="6">
        <v>10961</v>
      </c>
      <c r="B10962" s="47" t="str">
        <f t="shared" si="684"/>
        <v>00002AD1</v>
      </c>
      <c r="C10962" s="47" t="str">
        <f>IFERROR(VLOOKUP(B10962,总表!A:B,2,0),"-")</f>
        <v>帽子类</v>
      </c>
      <c r="D10962" s="6" t="str">
        <f t="shared" si="685"/>
        <v>帽子类</v>
      </c>
      <c r="E10962" s="6" t="str">
        <f>IFERROR(VLOOKUP(B10962,总表!A:D,3,0),"-")</f>
        <v>彩色波浪纹针织帽</v>
      </c>
      <c r="F10962" s="6" t="str">
        <f t="shared" si="686"/>
        <v>彩色波浪纹针织帽</v>
      </c>
      <c r="H10962" s="6" t="str">
        <f>IF(IFERROR(VLOOKUP(B10962,总表!A:D,4,0),"露易")=0," ",IFERROR(VLOOKUP(B10962,总表!A:D,4,0),"-"))</f>
        <v>浅蓝色</v>
      </c>
      <c r="I10962" s="6" t="str">
        <f t="shared" si="687"/>
        <v>浅蓝色</v>
      </c>
    </row>
    <row r="10963" spans="1:9">
      <c r="A10963" s="6">
        <v>10962</v>
      </c>
      <c r="B10963" s="47" t="str">
        <f t="shared" si="684"/>
        <v>00002AD2</v>
      </c>
      <c r="C10963" s="47" t="str">
        <f>IFERROR(VLOOKUP(B10963,总表!A:B,2,0),"-")</f>
        <v>鞋类</v>
      </c>
      <c r="D10963" s="6" t="str">
        <f t="shared" si="685"/>
        <v>鞋类</v>
      </c>
      <c r="E10963" s="6" t="str">
        <f>IFERROR(VLOOKUP(B10963,总表!A:D,3,0),"-")</f>
        <v>木屐</v>
      </c>
      <c r="F10963" s="6" t="str">
        <f t="shared" si="686"/>
        <v>木屐</v>
      </c>
      <c r="H10963" s="51" t="str">
        <f>IF(IFERROR(VLOOKUP(B10963,总表!A:D,4,0),"露易")=0," ",IFERROR(VLOOKUP(B10963,总表!A:D,4,0),"-"))</f>
        <v>红色</v>
      </c>
      <c r="I10963" s="51" t="str">
        <f t="shared" si="687"/>
        <v>红色</v>
      </c>
    </row>
    <row r="10964" spans="1:9">
      <c r="A10964" s="6">
        <v>10963</v>
      </c>
      <c r="B10964" s="47" t="str">
        <f t="shared" si="684"/>
        <v>00002AD3</v>
      </c>
      <c r="C10964" s="47" t="str">
        <f>IFERROR(VLOOKUP(B10964,总表!A:B,2,0),"-")</f>
        <v>鞋类</v>
      </c>
      <c r="D10964" s="6" t="str">
        <f t="shared" si="685"/>
        <v>鞋类</v>
      </c>
      <c r="E10964" s="6" t="str">
        <f>IFERROR(VLOOKUP(B10964,总表!A:D,3,0),"-")</f>
        <v>木屐</v>
      </c>
      <c r="F10964" s="6" t="str">
        <f t="shared" si="686"/>
        <v>木屐</v>
      </c>
      <c r="H10964" s="6" t="str">
        <f>IF(IFERROR(VLOOKUP(B10964,总表!A:D,4,0),"露易")=0," ",IFERROR(VLOOKUP(B10964,总表!A:D,4,0),"-"))</f>
        <v>桃红色</v>
      </c>
      <c r="I10964" s="6" t="str">
        <f t="shared" si="687"/>
        <v>桃红色</v>
      </c>
    </row>
    <row r="10965" spans="1:9">
      <c r="A10965" s="6">
        <v>10964</v>
      </c>
      <c r="B10965" s="47" t="str">
        <f t="shared" si="684"/>
        <v>00002AD4</v>
      </c>
      <c r="C10965" s="47" t="str">
        <f>IFERROR(VLOOKUP(B10965,总表!A:B,2,0),"-")</f>
        <v>鞋类</v>
      </c>
      <c r="D10965" s="6" t="str">
        <f t="shared" si="685"/>
        <v>鞋类</v>
      </c>
      <c r="E10965" s="6" t="str">
        <f>IFERROR(VLOOKUP(B10965,总表!A:D,3,0),"-")</f>
        <v>木屐</v>
      </c>
      <c r="F10965" s="6" t="str">
        <f t="shared" si="686"/>
        <v>木屐</v>
      </c>
      <c r="H10965" s="51" t="str">
        <f>IF(IFERROR(VLOOKUP(B10965,总表!A:D,4,0),"露易")=0," ",IFERROR(VLOOKUP(B10965,总表!A:D,4,0),"-"))</f>
        <v>蓝紫色</v>
      </c>
      <c r="I10965" s="51" t="str">
        <f t="shared" si="687"/>
        <v>蓝紫色</v>
      </c>
    </row>
    <row r="10966" spans="1:9">
      <c r="A10966" s="6">
        <v>10965</v>
      </c>
      <c r="B10966" s="47" t="str">
        <f t="shared" si="684"/>
        <v>00002AD5</v>
      </c>
      <c r="C10966" s="47" t="str">
        <f>IFERROR(VLOOKUP(B10966,总表!A:B,2,0),"-")</f>
        <v>鞋类</v>
      </c>
      <c r="D10966" s="6" t="str">
        <f t="shared" si="685"/>
        <v>鞋类</v>
      </c>
      <c r="E10966" s="6" t="str">
        <f>IFERROR(VLOOKUP(B10966,总表!A:D,3,0),"-")</f>
        <v>木屐</v>
      </c>
      <c r="F10966" s="6" t="str">
        <f t="shared" si="686"/>
        <v>木屐</v>
      </c>
      <c r="H10966" s="6" t="str">
        <f>IF(IFERROR(VLOOKUP(B10966,总表!A:D,4,0),"露易")=0," ",IFERROR(VLOOKUP(B10966,总表!A:D,4,0),"-"))</f>
        <v>灰色</v>
      </c>
      <c r="I10966" s="6" t="str">
        <f t="shared" si="687"/>
        <v>灰色</v>
      </c>
    </row>
    <row r="10967" spans="1:9">
      <c r="A10967" s="6">
        <v>10966</v>
      </c>
      <c r="B10967" s="47" t="str">
        <f t="shared" si="684"/>
        <v>00002AD6</v>
      </c>
      <c r="C10967" s="47" t="str">
        <f>IFERROR(VLOOKUP(B10967,总表!A:B,2,0),"-")</f>
        <v>鞋类</v>
      </c>
      <c r="D10967" s="6" t="str">
        <f t="shared" si="685"/>
        <v>鞋类</v>
      </c>
      <c r="E10967" s="6" t="str">
        <f>IFERROR(VLOOKUP(B10967,总表!A:D,3,0),"-")</f>
        <v>木屐</v>
      </c>
      <c r="F10967" s="6" t="str">
        <f t="shared" si="686"/>
        <v>木屐</v>
      </c>
      <c r="H10967" s="6" t="str">
        <f>IF(IFERROR(VLOOKUP(B10967,总表!A:D,4,0),"露易")=0," ",IFERROR(VLOOKUP(B10967,总表!A:D,4,0),"-"))</f>
        <v>紫色</v>
      </c>
      <c r="I10967" s="6" t="str">
        <f t="shared" si="687"/>
        <v>紫色</v>
      </c>
    </row>
    <row r="10968" spans="1:9">
      <c r="A10968" s="6">
        <v>10967</v>
      </c>
      <c r="B10968" s="47" t="str">
        <f t="shared" si="684"/>
        <v>00002AD7</v>
      </c>
      <c r="C10968" s="47" t="str">
        <f>IFERROR(VLOOKUP(B10968,总表!A:B,2,0),"-")</f>
        <v>鞋类</v>
      </c>
      <c r="D10968" s="6" t="str">
        <f t="shared" si="685"/>
        <v>鞋类</v>
      </c>
      <c r="E10968" s="6" t="str">
        <f>IFERROR(VLOOKUP(B10968,总表!A:D,3,0),"-")</f>
        <v>木屐</v>
      </c>
      <c r="F10968" s="6" t="str">
        <f t="shared" si="686"/>
        <v>木屐</v>
      </c>
      <c r="H10968" s="6" t="str">
        <f>IF(IFERROR(VLOOKUP(B10968,总表!A:D,4,0),"露易")=0," ",IFERROR(VLOOKUP(B10968,总表!A:D,4,0),"-"))</f>
        <v>黄色</v>
      </c>
      <c r="I10968" s="6" t="str">
        <f t="shared" si="687"/>
        <v>黄色</v>
      </c>
    </row>
    <row r="10969" spans="1:9">
      <c r="A10969" s="6">
        <v>10968</v>
      </c>
      <c r="B10969" s="47" t="str">
        <f t="shared" si="684"/>
        <v>00002AD8</v>
      </c>
      <c r="C10969" s="47" t="str">
        <f>IFERROR(VLOOKUP(B10969,总表!A:B,2,0),"-")</f>
        <v>鞋类</v>
      </c>
      <c r="D10969" s="6" t="str">
        <f t="shared" si="685"/>
        <v>鞋类</v>
      </c>
      <c r="E10969" s="6" t="str">
        <f>IFERROR(VLOOKUP(B10969,总表!A:D,3,0),"-")</f>
        <v>木屐</v>
      </c>
      <c r="F10969" s="6" t="str">
        <f t="shared" si="686"/>
        <v>木屐</v>
      </c>
      <c r="H10969" s="51" t="str">
        <f>IF(IFERROR(VLOOKUP(B10969,总表!A:D,4,0),"露易")=0," ",IFERROR(VLOOKUP(B10969,总表!A:D,4,0),"-"))</f>
        <v>绿色</v>
      </c>
      <c r="I10969" s="51" t="str">
        <f t="shared" si="687"/>
        <v>绿色</v>
      </c>
    </row>
    <row r="10970" spans="1:9">
      <c r="A10970" s="6">
        <v>10969</v>
      </c>
      <c r="B10970" s="47" t="str">
        <f t="shared" si="684"/>
        <v>00002AD9</v>
      </c>
      <c r="C10970" s="47" t="str">
        <f>IFERROR(VLOOKUP(B10970,总表!A:B,2,0),"-")</f>
        <v>鞋类</v>
      </c>
      <c r="D10970" s="6" t="str">
        <f t="shared" si="685"/>
        <v>鞋类</v>
      </c>
      <c r="E10970" s="6" t="str">
        <f>IFERROR(VLOOKUP(B10970,总表!A:D,3,0),"-")</f>
        <v>草履拖鞋</v>
      </c>
      <c r="F10970" s="6" t="str">
        <f t="shared" si="686"/>
        <v>草履拖鞋</v>
      </c>
      <c r="H10970" s="6" t="str">
        <f>IF(IFERROR(VLOOKUP(B10970,总表!A:D,4,0),"露易")=0," ",IFERROR(VLOOKUP(B10970,总表!A:D,4,0),"-"))</f>
        <v>金色</v>
      </c>
      <c r="I10970" s="6" t="str">
        <f t="shared" si="687"/>
        <v>金色</v>
      </c>
    </row>
    <row r="10971" spans="1:9">
      <c r="A10971" s="6">
        <v>10970</v>
      </c>
      <c r="B10971" s="47" t="str">
        <f t="shared" si="684"/>
        <v>00002ADA</v>
      </c>
      <c r="C10971" s="47" t="str">
        <f>IFERROR(VLOOKUP(B10971,总表!A:B,2,0),"-")</f>
        <v>鞋类</v>
      </c>
      <c r="D10971" s="6" t="str">
        <f t="shared" si="685"/>
        <v>鞋类</v>
      </c>
      <c r="E10971" s="6" t="str">
        <f>IFERROR(VLOOKUP(B10971,总表!A:D,3,0),"-")</f>
        <v>草履拖鞋</v>
      </c>
      <c r="F10971" s="6" t="str">
        <f t="shared" si="686"/>
        <v>草履拖鞋</v>
      </c>
      <c r="H10971" s="6" t="str">
        <f>IF(IFERROR(VLOOKUP(B10971,总表!A:D,4,0),"露易")=0," ",IFERROR(VLOOKUP(B10971,总表!A:D,4,0),"-"))</f>
        <v>桃红色</v>
      </c>
      <c r="I10971" s="6" t="str">
        <f t="shared" si="687"/>
        <v>桃红色</v>
      </c>
    </row>
    <row r="10972" spans="1:9">
      <c r="A10972" s="6">
        <v>10971</v>
      </c>
      <c r="B10972" s="47" t="str">
        <f t="shared" si="684"/>
        <v>00002ADB</v>
      </c>
      <c r="C10972" s="47" t="str">
        <f>IFERROR(VLOOKUP(B10972,总表!A:B,2,0),"-")</f>
        <v>鞋类</v>
      </c>
      <c r="D10972" s="6" t="str">
        <f t="shared" si="685"/>
        <v>鞋类</v>
      </c>
      <c r="E10972" s="6" t="str">
        <f>IFERROR(VLOOKUP(B10972,总表!A:D,3,0),"-")</f>
        <v>草履拖鞋</v>
      </c>
      <c r="F10972" s="6" t="str">
        <f t="shared" si="686"/>
        <v>草履拖鞋</v>
      </c>
      <c r="H10972" s="51" t="str">
        <f>IF(IFERROR(VLOOKUP(B10972,总表!A:D,4,0),"露易")=0," ",IFERROR(VLOOKUP(B10972,总表!A:D,4,0),"-"))</f>
        <v>樱花色</v>
      </c>
      <c r="I10972" s="51" t="str">
        <f t="shared" si="687"/>
        <v>樱花色</v>
      </c>
    </row>
    <row r="10973" spans="1:9">
      <c r="A10973" s="6">
        <v>10972</v>
      </c>
      <c r="B10973" s="47" t="str">
        <f t="shared" si="684"/>
        <v>00002ADC</v>
      </c>
      <c r="C10973" s="47" t="str">
        <f>IFERROR(VLOOKUP(B10973,总表!A:B,2,0),"-")</f>
        <v>鞋类</v>
      </c>
      <c r="D10973" s="6" t="str">
        <f t="shared" si="685"/>
        <v>鞋类</v>
      </c>
      <c r="E10973" s="6" t="str">
        <f>IFERROR(VLOOKUP(B10973,总表!A:D,3,0),"-")</f>
        <v>草履拖鞋</v>
      </c>
      <c r="F10973" s="6" t="str">
        <f t="shared" si="686"/>
        <v>草履拖鞋</v>
      </c>
      <c r="H10973" s="51" t="str">
        <f>IF(IFERROR(VLOOKUP(B10973,总表!A:D,4,0),"露易")=0," ",IFERROR(VLOOKUP(B10973,总表!A:D,4,0),"-"))</f>
        <v>绿色</v>
      </c>
      <c r="I10973" s="51" t="str">
        <f t="shared" si="687"/>
        <v>绿色</v>
      </c>
    </row>
    <row r="10974" spans="1:9">
      <c r="A10974" s="6">
        <v>10973</v>
      </c>
      <c r="B10974" s="47" t="str">
        <f t="shared" si="684"/>
        <v>00002ADD</v>
      </c>
      <c r="C10974" s="47" t="str">
        <f>IFERROR(VLOOKUP(B10974,总表!A:B,2,0),"-")</f>
        <v>鞋类</v>
      </c>
      <c r="D10974" s="6" t="str">
        <f t="shared" si="685"/>
        <v>鞋类</v>
      </c>
      <c r="E10974" s="6" t="str">
        <f>IFERROR(VLOOKUP(B10974,总表!A:D,3,0),"-")</f>
        <v>草履拖鞋</v>
      </c>
      <c r="F10974" s="6" t="str">
        <f t="shared" si="686"/>
        <v>草履拖鞋</v>
      </c>
      <c r="H10974" s="6" t="str">
        <f>IF(IFERROR(VLOOKUP(B10974,总表!A:D,4,0),"露易")=0," ",IFERROR(VLOOKUP(B10974,总表!A:D,4,0),"-"))</f>
        <v>白色</v>
      </c>
      <c r="I10974" s="6" t="str">
        <f t="shared" si="687"/>
        <v>白色</v>
      </c>
    </row>
    <row r="10975" spans="1:9">
      <c r="A10975" s="6">
        <v>10974</v>
      </c>
      <c r="B10975" s="47" t="str">
        <f t="shared" si="684"/>
        <v>00002ADE</v>
      </c>
      <c r="C10975" s="47" t="str">
        <f>IFERROR(VLOOKUP(B10975,总表!A:B,2,0),"-")</f>
        <v>鞋类</v>
      </c>
      <c r="D10975" s="6" t="str">
        <f t="shared" si="685"/>
        <v>鞋类</v>
      </c>
      <c r="E10975" s="6" t="str">
        <f>IFERROR(VLOOKUP(B10975,总表!A:D,3,0),"-")</f>
        <v>草履拖鞋</v>
      </c>
      <c r="F10975" s="6" t="str">
        <f t="shared" si="686"/>
        <v>草履拖鞋</v>
      </c>
      <c r="H10975" s="6" t="str">
        <f>IF(IFERROR(VLOOKUP(B10975,总表!A:D,4,0),"露易")=0," ",IFERROR(VLOOKUP(B10975,总表!A:D,4,0),"-"))</f>
        <v>水蓝色</v>
      </c>
      <c r="I10975" s="6" t="str">
        <f t="shared" si="687"/>
        <v>水蓝色</v>
      </c>
    </row>
    <row r="10976" spans="1:9">
      <c r="A10976" s="6">
        <v>10975</v>
      </c>
      <c r="B10976" s="47" t="str">
        <f t="shared" si="684"/>
        <v>00002ADF</v>
      </c>
      <c r="C10976" s="47" t="str">
        <f>IFERROR(VLOOKUP(B10976,总表!A:B,2,0),"-")</f>
        <v>鞋类</v>
      </c>
      <c r="D10976" s="6" t="str">
        <f t="shared" si="685"/>
        <v>鞋类</v>
      </c>
      <c r="E10976" s="6" t="str">
        <f>IFERROR(VLOOKUP(B10976,总表!A:D,3,0),"-")</f>
        <v>草履拖鞋</v>
      </c>
      <c r="F10976" s="6" t="str">
        <f t="shared" si="686"/>
        <v>草履拖鞋</v>
      </c>
      <c r="H10976" s="51" t="str">
        <f>IF(IFERROR(VLOOKUP(B10976,总表!A:D,4,0),"露易")=0," ",IFERROR(VLOOKUP(B10976,总表!A:D,4,0),"-"))</f>
        <v>红色</v>
      </c>
      <c r="I10976" s="51" t="str">
        <f t="shared" si="687"/>
        <v>红色</v>
      </c>
    </row>
    <row r="10977" spans="1:9">
      <c r="A10977" s="6">
        <v>10976</v>
      </c>
      <c r="B10977" s="47" t="str">
        <f t="shared" si="684"/>
        <v>00002AE0</v>
      </c>
      <c r="C10977" s="47" t="str">
        <f>IFERROR(VLOOKUP(B10977,总表!A:B,2,0),"-")</f>
        <v>鞋类</v>
      </c>
      <c r="D10977" s="6" t="str">
        <f t="shared" si="685"/>
        <v>鞋类</v>
      </c>
      <c r="E10977" s="51" t="str">
        <f>IFERROR(VLOOKUP(B10977,总表!A:D,3,0),"-")</f>
        <v>兽爪鞋</v>
      </c>
      <c r="F10977" s="51" t="str">
        <f t="shared" si="686"/>
        <v>兽爪鞋</v>
      </c>
      <c r="H10977" s="6" t="str">
        <f>IF(IFERROR(VLOOKUP(B10977,总表!A:D,4,0),"露易")=0," ",IFERROR(VLOOKUP(B10977,总表!A:D,4,0),"-"))</f>
        <v>棕色</v>
      </c>
      <c r="I10977" s="6" t="str">
        <f t="shared" si="687"/>
        <v>棕色</v>
      </c>
    </row>
    <row r="10978" spans="1:9">
      <c r="A10978" s="6">
        <v>10977</v>
      </c>
      <c r="B10978" s="47" t="str">
        <f t="shared" si="684"/>
        <v>00002AE1</v>
      </c>
      <c r="C10978" s="47" t="str">
        <f>IFERROR(VLOOKUP(B10978,总表!A:B,2,0),"-")</f>
        <v>鞋类</v>
      </c>
      <c r="D10978" s="6" t="str">
        <f t="shared" si="685"/>
        <v>鞋类</v>
      </c>
      <c r="E10978" s="51" t="str">
        <f>IFERROR(VLOOKUP(B10978,总表!A:D,3,0),"-")</f>
        <v>兽爪鞋</v>
      </c>
      <c r="F10978" s="51" t="str">
        <f t="shared" si="686"/>
        <v>兽爪鞋</v>
      </c>
      <c r="H10978" s="6" t="str">
        <f>IF(IFERROR(VLOOKUP(B10978,总表!A:D,4,0),"露易")=0," ",IFERROR(VLOOKUP(B10978,总表!A:D,4,0),"-"))</f>
        <v>白色</v>
      </c>
      <c r="I10978" s="6" t="str">
        <f t="shared" si="687"/>
        <v>白色</v>
      </c>
    </row>
    <row r="10979" spans="1:9">
      <c r="A10979" s="6">
        <v>10978</v>
      </c>
      <c r="B10979" s="47" t="str">
        <f t="shared" si="684"/>
        <v>00002AE2</v>
      </c>
      <c r="C10979" s="47" t="str">
        <f>IFERROR(VLOOKUP(B10979,总表!A:B,2,0),"-")</f>
        <v>鞋类</v>
      </c>
      <c r="D10979" s="6" t="str">
        <f t="shared" si="685"/>
        <v>鞋类</v>
      </c>
      <c r="E10979" s="51" t="str">
        <f>IFERROR(VLOOKUP(B10979,总表!A:D,3,0),"-")</f>
        <v>兽爪鞋</v>
      </c>
      <c r="F10979" s="51" t="str">
        <f t="shared" si="686"/>
        <v>兽爪鞋</v>
      </c>
      <c r="H10979" s="51" t="str">
        <f>IF(IFERROR(VLOOKUP(B10979,总表!A:D,4,0),"露易")=0," ",IFERROR(VLOOKUP(B10979,总表!A:D,4,0),"-"))</f>
        <v>蓝色</v>
      </c>
      <c r="I10979" s="51" t="str">
        <f t="shared" si="687"/>
        <v>蓝色</v>
      </c>
    </row>
    <row r="10980" spans="1:9">
      <c r="A10980" s="6">
        <v>10979</v>
      </c>
      <c r="B10980" s="47" t="str">
        <f t="shared" si="684"/>
        <v>00002AE3</v>
      </c>
      <c r="C10980" s="47" t="str">
        <f>IFERROR(VLOOKUP(B10980,总表!A:B,2,0),"-")</f>
        <v>鞋类</v>
      </c>
      <c r="D10980" s="6" t="str">
        <f t="shared" si="685"/>
        <v>鞋类</v>
      </c>
      <c r="E10980" s="51" t="str">
        <f>IFERROR(VLOOKUP(B10980,总表!A:D,3,0),"-")</f>
        <v>兽爪鞋</v>
      </c>
      <c r="F10980" s="51" t="str">
        <f t="shared" si="686"/>
        <v>兽爪鞋</v>
      </c>
      <c r="H10980" s="6" t="str">
        <f>IF(IFERROR(VLOOKUP(B10980,总表!A:D,4,0),"露易")=0," ",IFERROR(VLOOKUP(B10980,总表!A:D,4,0),"-"))</f>
        <v>黑色</v>
      </c>
      <c r="I10980" s="6" t="str">
        <f t="shared" si="687"/>
        <v>黑色</v>
      </c>
    </row>
    <row r="10981" spans="1:9">
      <c r="A10981" s="6">
        <v>10980</v>
      </c>
      <c r="B10981" s="47" t="str">
        <f t="shared" si="684"/>
        <v>00002AE4</v>
      </c>
      <c r="C10981" s="47" t="str">
        <f>IFERROR(VLOOKUP(B10981,总表!A:B,2,0),"-")</f>
        <v>鞋类</v>
      </c>
      <c r="D10981" s="6" t="str">
        <f t="shared" si="685"/>
        <v>鞋类</v>
      </c>
      <c r="E10981" s="6" t="str">
        <f>IFERROR(VLOOKUP(B10981,总表!A:D,3,0),"-")</f>
        <v>室内鞋</v>
      </c>
      <c r="F10981" s="6" t="str">
        <f t="shared" si="686"/>
        <v>室内鞋</v>
      </c>
      <c r="H10981" s="51" t="str">
        <f>IF(IFERROR(VLOOKUP(B10981,总表!A:D,4,0),"露易")=0," ",IFERROR(VLOOKUP(B10981,总表!A:D,4,0),"-"))</f>
        <v>蓝色</v>
      </c>
      <c r="I10981" s="51" t="str">
        <f t="shared" si="687"/>
        <v>蓝色</v>
      </c>
    </row>
    <row r="10982" spans="1:9">
      <c r="A10982" s="6">
        <v>10981</v>
      </c>
      <c r="B10982" s="47" t="str">
        <f t="shared" si="684"/>
        <v>00002AE5</v>
      </c>
      <c r="C10982" s="47" t="str">
        <f>IFERROR(VLOOKUP(B10982,总表!A:B,2,0),"-")</f>
        <v>鞋类</v>
      </c>
      <c r="D10982" s="6" t="str">
        <f t="shared" si="685"/>
        <v>鞋类</v>
      </c>
      <c r="E10982" s="6" t="str">
        <f>IFERROR(VLOOKUP(B10982,总表!A:D,3,0),"-")</f>
        <v>室内鞋</v>
      </c>
      <c r="F10982" s="6" t="str">
        <f t="shared" si="686"/>
        <v>室内鞋</v>
      </c>
      <c r="H10982" s="51" t="str">
        <f>IF(IFERROR(VLOOKUP(B10982,总表!A:D,4,0),"露易")=0," ",IFERROR(VLOOKUP(B10982,总表!A:D,4,0),"-"))</f>
        <v>绿色</v>
      </c>
      <c r="I10982" s="51" t="str">
        <f t="shared" si="687"/>
        <v>绿色</v>
      </c>
    </row>
    <row r="10983" spans="1:9">
      <c r="A10983" s="6">
        <v>10982</v>
      </c>
      <c r="B10983" s="47" t="str">
        <f t="shared" si="684"/>
        <v>00002AE6</v>
      </c>
      <c r="C10983" s="47" t="str">
        <f>IFERROR(VLOOKUP(B10983,总表!A:B,2,0),"-")</f>
        <v>鞋类</v>
      </c>
      <c r="D10983" s="6" t="str">
        <f t="shared" si="685"/>
        <v>鞋类</v>
      </c>
      <c r="E10983" s="6" t="str">
        <f>IFERROR(VLOOKUP(B10983,总表!A:D,3,0),"-")</f>
        <v>室内鞋</v>
      </c>
      <c r="F10983" s="6" t="str">
        <f t="shared" si="686"/>
        <v>室内鞋</v>
      </c>
      <c r="H10983" s="6" t="str">
        <f>IF(IFERROR(VLOOKUP(B10983,总表!A:D,4,0),"露易")=0," ",IFERROR(VLOOKUP(B10983,总表!A:D,4,0),"-"))</f>
        <v>黄色</v>
      </c>
      <c r="I10983" s="6" t="str">
        <f t="shared" si="687"/>
        <v>黄色</v>
      </c>
    </row>
    <row r="10984" spans="1:9">
      <c r="A10984" s="6">
        <v>10983</v>
      </c>
      <c r="B10984" s="47" t="str">
        <f t="shared" si="684"/>
        <v>00002AE7</v>
      </c>
      <c r="C10984" s="47" t="str">
        <f>IFERROR(VLOOKUP(B10984,总表!A:B,2,0),"-")</f>
        <v>鞋类</v>
      </c>
      <c r="D10984" s="6" t="str">
        <f t="shared" si="685"/>
        <v>鞋类</v>
      </c>
      <c r="E10984" s="6" t="str">
        <f>IFERROR(VLOOKUP(B10984,总表!A:D,3,0),"-")</f>
        <v>室内鞋</v>
      </c>
      <c r="F10984" s="6" t="str">
        <f t="shared" si="686"/>
        <v>室内鞋</v>
      </c>
      <c r="H10984" s="6" t="str">
        <f>IF(IFERROR(VLOOKUP(B10984,总表!A:D,4,0),"露易")=0," ",IFERROR(VLOOKUP(B10984,总表!A:D,4,0),"-"))</f>
        <v>粉红</v>
      </c>
      <c r="I10984" s="6" t="str">
        <f t="shared" si="687"/>
        <v>粉红</v>
      </c>
    </row>
    <row r="10985" spans="1:9">
      <c r="A10985" s="6">
        <v>10984</v>
      </c>
      <c r="B10985" s="47" t="str">
        <f t="shared" si="684"/>
        <v>00002AE8</v>
      </c>
      <c r="C10985" s="47" t="str">
        <f>IFERROR(VLOOKUP(B10985,总表!A:B,2,0),"-")</f>
        <v>鞋类</v>
      </c>
      <c r="D10985" s="6" t="str">
        <f t="shared" si="685"/>
        <v>鞋类</v>
      </c>
      <c r="E10985" s="6" t="str">
        <f>IFERROR(VLOOKUP(B10985,总表!A:D,3,0),"-")</f>
        <v>木鞋</v>
      </c>
      <c r="F10985" s="6" t="str">
        <f t="shared" si="686"/>
        <v>木鞋</v>
      </c>
      <c r="H10985" s="51" t="str">
        <f>IF(IFERROR(VLOOKUP(B10985,总表!A:D,4,0),"露易")=0," ",IFERROR(VLOOKUP(B10985,总表!A:D,4,0),"-"))</f>
        <v>蓝色</v>
      </c>
      <c r="I10985" s="51" t="str">
        <f t="shared" si="687"/>
        <v>蓝色</v>
      </c>
    </row>
    <row r="10986" spans="1:9">
      <c r="A10986" s="6">
        <v>10985</v>
      </c>
      <c r="B10986" s="47" t="str">
        <f t="shared" si="684"/>
        <v>00002AE9</v>
      </c>
      <c r="C10986" s="47" t="str">
        <f>IFERROR(VLOOKUP(B10986,总表!A:B,2,0),"-")</f>
        <v>鞋类</v>
      </c>
      <c r="D10986" s="6" t="str">
        <f t="shared" si="685"/>
        <v>鞋类</v>
      </c>
      <c r="E10986" s="6" t="str">
        <f>IFERROR(VLOOKUP(B10986,总表!A:D,3,0),"-")</f>
        <v>木鞋</v>
      </c>
      <c r="F10986" s="6" t="str">
        <f t="shared" si="686"/>
        <v>木鞋</v>
      </c>
      <c r="H10986" s="51" t="str">
        <f>IF(IFERROR(VLOOKUP(B10986,总表!A:D,4,0),"露易")=0," ",IFERROR(VLOOKUP(B10986,总表!A:D,4,0),"-"))</f>
        <v>红色</v>
      </c>
      <c r="I10986" s="51" t="str">
        <f t="shared" si="687"/>
        <v>红色</v>
      </c>
    </row>
    <row r="10987" spans="1:9">
      <c r="A10987" s="6">
        <v>10986</v>
      </c>
      <c r="B10987" s="47" t="str">
        <f t="shared" si="684"/>
        <v>00002AEA</v>
      </c>
      <c r="C10987" s="47" t="str">
        <f>IFERROR(VLOOKUP(B10987,总表!A:B,2,0),"-")</f>
        <v>鞋类</v>
      </c>
      <c r="D10987" s="6" t="str">
        <f t="shared" si="685"/>
        <v>鞋类</v>
      </c>
      <c r="E10987" s="6" t="str">
        <f>IFERROR(VLOOKUP(B10987,总表!A:D,3,0),"-")</f>
        <v>木鞋</v>
      </c>
      <c r="F10987" s="6" t="str">
        <f t="shared" si="686"/>
        <v>木鞋</v>
      </c>
      <c r="H10987" s="51" t="str">
        <f>IF(IFERROR(VLOOKUP(B10987,总表!A:D,4,0),"露易")=0," ",IFERROR(VLOOKUP(B10987,总表!A:D,4,0),"-"))</f>
        <v>绿色</v>
      </c>
      <c r="I10987" s="51" t="str">
        <f t="shared" si="687"/>
        <v>绿色</v>
      </c>
    </row>
    <row r="10988" spans="1:9">
      <c r="A10988" s="6">
        <v>10987</v>
      </c>
      <c r="B10988" s="47" t="str">
        <f t="shared" si="684"/>
        <v>00002AEB</v>
      </c>
      <c r="C10988" s="47" t="str">
        <f>IFERROR(VLOOKUP(B10988,总表!A:B,2,0),"-")</f>
        <v>鞋类</v>
      </c>
      <c r="D10988" s="6" t="str">
        <f t="shared" si="685"/>
        <v>鞋类</v>
      </c>
      <c r="E10988" s="6" t="str">
        <f>IFERROR(VLOOKUP(B10988,总表!A:D,3,0),"-")</f>
        <v>木鞋</v>
      </c>
      <c r="F10988" s="6" t="str">
        <f t="shared" si="686"/>
        <v>木鞋</v>
      </c>
      <c r="H10988" s="6" t="str">
        <f>IF(IFERROR(VLOOKUP(B10988,总表!A:D,4,0),"露易")=0," ",IFERROR(VLOOKUP(B10988,总表!A:D,4,0),"-"))</f>
        <v>棕色</v>
      </c>
      <c r="I10988" s="6" t="str">
        <f t="shared" si="687"/>
        <v>棕色</v>
      </c>
    </row>
    <row r="10989" spans="1:9">
      <c r="A10989" s="6">
        <v>10988</v>
      </c>
      <c r="B10989" s="47" t="str">
        <f t="shared" si="684"/>
        <v>00002AEC</v>
      </c>
      <c r="C10989" s="47" t="str">
        <f>IFERROR(VLOOKUP(B10989,总表!A:B,2,0),"-")</f>
        <v>鞋类</v>
      </c>
      <c r="D10989" s="6" t="str">
        <f t="shared" si="685"/>
        <v>鞋类</v>
      </c>
      <c r="E10989" s="51" t="str">
        <f>IFERROR(VLOOKUP(B10989,总表!A:D,3,0),"-")</f>
        <v>韩服绣花鞋</v>
      </c>
      <c r="F10989" s="51" t="str">
        <f t="shared" si="686"/>
        <v>韩服绣花鞋</v>
      </c>
      <c r="H10989" s="6" t="str">
        <f>IF(IFERROR(VLOOKUP(B10989,总表!A:D,4,0),"露易")=0," ",IFERROR(VLOOKUP(B10989,总表!A:D,4,0),"-"))</f>
        <v>粉红</v>
      </c>
      <c r="I10989" s="6" t="str">
        <f t="shared" si="687"/>
        <v>粉红</v>
      </c>
    </row>
    <row r="10990" spans="1:9">
      <c r="A10990" s="6">
        <v>10989</v>
      </c>
      <c r="B10990" s="47" t="str">
        <f t="shared" si="684"/>
        <v>00002AED</v>
      </c>
      <c r="C10990" s="47" t="str">
        <f>IFERROR(VLOOKUP(B10990,总表!A:B,2,0),"-")</f>
        <v>鞋类</v>
      </c>
      <c r="D10990" s="6" t="str">
        <f t="shared" si="685"/>
        <v>鞋类</v>
      </c>
      <c r="E10990" s="51" t="str">
        <f>IFERROR(VLOOKUP(B10990,总表!A:D,3,0),"-")</f>
        <v>韩服绣花鞋</v>
      </c>
      <c r="F10990" s="51" t="str">
        <f t="shared" si="686"/>
        <v>韩服绣花鞋</v>
      </c>
      <c r="H10990" s="51" t="str">
        <f>IF(IFERROR(VLOOKUP(B10990,总表!A:D,4,0),"露易")=0," ",IFERROR(VLOOKUP(B10990,总表!A:D,4,0),"-"))</f>
        <v>蓝色</v>
      </c>
      <c r="I10990" s="51" t="str">
        <f t="shared" si="687"/>
        <v>蓝色</v>
      </c>
    </row>
    <row r="10991" spans="1:9">
      <c r="A10991" s="6">
        <v>10990</v>
      </c>
      <c r="B10991" s="47" t="str">
        <f t="shared" si="684"/>
        <v>00002AEE</v>
      </c>
      <c r="C10991" s="47" t="str">
        <f>IFERROR(VLOOKUP(B10991,总表!A:B,2,0),"-")</f>
        <v>鞋类</v>
      </c>
      <c r="D10991" s="6" t="str">
        <f t="shared" si="685"/>
        <v>鞋类</v>
      </c>
      <c r="E10991" s="51" t="str">
        <f>IFERROR(VLOOKUP(B10991,总表!A:D,3,0),"-")</f>
        <v>韩服绣花鞋</v>
      </c>
      <c r="F10991" s="51" t="str">
        <f t="shared" si="686"/>
        <v>韩服绣花鞋</v>
      </c>
      <c r="H10991" s="6" t="str">
        <f>IF(IFERROR(VLOOKUP(B10991,总表!A:D,4,0),"露易")=0," ",IFERROR(VLOOKUP(B10991,总表!A:D,4,0),"-"))</f>
        <v>黄色</v>
      </c>
      <c r="I10991" s="6" t="str">
        <f t="shared" si="687"/>
        <v>黄色</v>
      </c>
    </row>
    <row r="10992" spans="1:9">
      <c r="A10992" s="6">
        <v>10991</v>
      </c>
      <c r="B10992" s="47" t="str">
        <f t="shared" si="684"/>
        <v>00002AEF</v>
      </c>
      <c r="C10992" s="47" t="str">
        <f>IFERROR(VLOOKUP(B10992,总表!A:B,2,0),"-")</f>
        <v>鞋类</v>
      </c>
      <c r="D10992" s="6" t="str">
        <f t="shared" si="685"/>
        <v>鞋类</v>
      </c>
      <c r="E10992" s="51" t="str">
        <f>IFERROR(VLOOKUP(B10992,总表!A:D,3,0),"-")</f>
        <v>韩服绣花鞋</v>
      </c>
      <c r="F10992" s="51" t="str">
        <f t="shared" si="686"/>
        <v>韩服绣花鞋</v>
      </c>
      <c r="H10992" s="6" t="str">
        <f>IF(IFERROR(VLOOKUP(B10992,总表!A:D,4,0),"露易")=0," ",IFERROR(VLOOKUP(B10992,总表!A:D,4,0),"-"))</f>
        <v>莱姆绿</v>
      </c>
      <c r="I10992" s="6" t="str">
        <f t="shared" si="687"/>
        <v>莱姆绿</v>
      </c>
    </row>
    <row r="10993" spans="1:9">
      <c r="A10993" s="6">
        <v>10992</v>
      </c>
      <c r="B10993" s="47" t="str">
        <f t="shared" si="684"/>
        <v>00002AF0</v>
      </c>
      <c r="C10993" s="47" t="str">
        <f>IFERROR(VLOOKUP(B10993,总表!A:B,2,0),"-")</f>
        <v>鞋类</v>
      </c>
      <c r="D10993" s="6" t="str">
        <f t="shared" si="685"/>
        <v>鞋类</v>
      </c>
      <c r="E10993" s="6" t="str">
        <f>IFERROR(VLOOKUP(B10993,总表!A:D,3,0),"-")</f>
        <v>滑雪靴</v>
      </c>
      <c r="F10993" s="6" t="str">
        <f t="shared" si="686"/>
        <v>滑雪靴</v>
      </c>
      <c r="H10993" s="6" t="str">
        <f>IF(IFERROR(VLOOKUP(B10993,总表!A:D,4,0),"露易")=0," ",IFERROR(VLOOKUP(B10993,总表!A:D,4,0),"-"))</f>
        <v>橘色</v>
      </c>
      <c r="I10993" s="6" t="str">
        <f t="shared" si="687"/>
        <v>橘色</v>
      </c>
    </row>
    <row r="10994" spans="1:9">
      <c r="A10994" s="6">
        <v>10993</v>
      </c>
      <c r="B10994" s="47" t="str">
        <f t="shared" si="684"/>
        <v>00002AF1</v>
      </c>
      <c r="C10994" s="47" t="str">
        <f>IFERROR(VLOOKUP(B10994,总表!A:B,2,0),"-")</f>
        <v>鞋类</v>
      </c>
      <c r="D10994" s="6" t="str">
        <f t="shared" si="685"/>
        <v>鞋类</v>
      </c>
      <c r="E10994" s="6" t="str">
        <f>IFERROR(VLOOKUP(B10994,总表!A:D,3,0),"-")</f>
        <v>滑雪靴</v>
      </c>
      <c r="F10994" s="6" t="str">
        <f t="shared" si="686"/>
        <v>滑雪靴</v>
      </c>
      <c r="H10994" s="51" t="str">
        <f>IF(IFERROR(VLOOKUP(B10994,总表!A:D,4,0),"露易")=0," ",IFERROR(VLOOKUP(B10994,总表!A:D,4,0),"-"))</f>
        <v>红色</v>
      </c>
      <c r="I10994" s="51" t="str">
        <f t="shared" si="687"/>
        <v>红色</v>
      </c>
    </row>
    <row r="10995" spans="1:9">
      <c r="A10995" s="6">
        <v>10994</v>
      </c>
      <c r="B10995" s="47" t="str">
        <f t="shared" si="684"/>
        <v>00002AF2</v>
      </c>
      <c r="C10995" s="47" t="str">
        <f>IFERROR(VLOOKUP(B10995,总表!A:B,2,0),"-")</f>
        <v>鞋类</v>
      </c>
      <c r="D10995" s="6" t="str">
        <f t="shared" si="685"/>
        <v>鞋类</v>
      </c>
      <c r="E10995" s="6" t="str">
        <f>IFERROR(VLOOKUP(B10995,总表!A:D,3,0),"-")</f>
        <v>滑雪靴</v>
      </c>
      <c r="F10995" s="6" t="str">
        <f t="shared" si="686"/>
        <v>滑雪靴</v>
      </c>
      <c r="H10995" s="6" t="str">
        <f>IF(IFERROR(VLOOKUP(B10995,总表!A:D,4,0),"露易")=0," ",IFERROR(VLOOKUP(B10995,总表!A:D,4,0),"-"))</f>
        <v>莱姆绿</v>
      </c>
      <c r="I10995" s="6" t="str">
        <f t="shared" si="687"/>
        <v>莱姆绿</v>
      </c>
    </row>
    <row r="10996" spans="1:9">
      <c r="A10996" s="6">
        <v>10995</v>
      </c>
      <c r="B10996" s="47" t="str">
        <f t="shared" si="684"/>
        <v>00002AF3</v>
      </c>
      <c r="C10996" s="47" t="str">
        <f>IFERROR(VLOOKUP(B10996,总表!A:B,2,0),"-")</f>
        <v>鞋类</v>
      </c>
      <c r="D10996" s="6" t="str">
        <f t="shared" si="685"/>
        <v>鞋类</v>
      </c>
      <c r="E10996" s="6" t="str">
        <f>IFERROR(VLOOKUP(B10996,总表!A:D,3,0),"-")</f>
        <v>滑雪靴</v>
      </c>
      <c r="F10996" s="6" t="str">
        <f t="shared" si="686"/>
        <v>滑雪靴</v>
      </c>
      <c r="H10996" s="6" t="str">
        <f>IF(IFERROR(VLOOKUP(B10996,总表!A:D,4,0),"露易")=0," ",IFERROR(VLOOKUP(B10996,总表!A:D,4,0),"-"))</f>
        <v>浅蓝色</v>
      </c>
      <c r="I10996" s="6" t="str">
        <f t="shared" si="687"/>
        <v>浅蓝色</v>
      </c>
    </row>
    <row r="10997" spans="1:9">
      <c r="A10997" s="6">
        <v>10996</v>
      </c>
      <c r="B10997" s="47" t="str">
        <f t="shared" si="684"/>
        <v>00002AF4</v>
      </c>
      <c r="C10997" s="47" t="str">
        <f>IFERROR(VLOOKUP(B10997,总表!A:B,2,0),"-")</f>
        <v>鞋类</v>
      </c>
      <c r="D10997" s="6" t="str">
        <f t="shared" si="685"/>
        <v>鞋类</v>
      </c>
      <c r="E10997" s="6" t="str">
        <f>IFERROR(VLOOKUP(B10997,总表!A:D,3,0),"-")</f>
        <v>滑雪靴</v>
      </c>
      <c r="F10997" s="6" t="str">
        <f t="shared" si="686"/>
        <v>滑雪靴</v>
      </c>
      <c r="H10997" s="6" t="str">
        <f>IF(IFERROR(VLOOKUP(B10997,总表!A:D,4,0),"露易")=0," ",IFERROR(VLOOKUP(B10997,总表!A:D,4,0),"-"))</f>
        <v>紫色</v>
      </c>
      <c r="I10997" s="6" t="str">
        <f t="shared" si="687"/>
        <v>紫色</v>
      </c>
    </row>
    <row r="10998" spans="1:9">
      <c r="A10998" s="6">
        <v>10997</v>
      </c>
      <c r="B10998" s="47" t="str">
        <f t="shared" si="684"/>
        <v>00002AF5</v>
      </c>
      <c r="C10998" s="47" t="str">
        <f>IFERROR(VLOOKUP(B10998,总表!A:B,2,0),"-")</f>
        <v>鞋类</v>
      </c>
      <c r="D10998" s="6" t="str">
        <f t="shared" si="685"/>
        <v>鞋类</v>
      </c>
      <c r="E10998" s="6" t="str">
        <f>IFERROR(VLOOKUP(B10998,总表!A:D,3,0),"-")</f>
        <v>步行鞋</v>
      </c>
      <c r="F10998" s="6" t="str">
        <f t="shared" si="686"/>
        <v>步行鞋</v>
      </c>
      <c r="H10998" s="6" t="str">
        <f>IF(IFERROR(VLOOKUP(B10998,总表!A:D,4,0),"露易")=0," ",IFERROR(VLOOKUP(B10998,总表!A:D,4,0),"-"))</f>
        <v>米色</v>
      </c>
      <c r="I10998" s="6" t="str">
        <f t="shared" si="687"/>
        <v>米色</v>
      </c>
    </row>
    <row r="10999" spans="1:9">
      <c r="A10999" s="6">
        <v>10998</v>
      </c>
      <c r="B10999" s="47" t="str">
        <f t="shared" si="684"/>
        <v>00002AF6</v>
      </c>
      <c r="C10999" s="47" t="str">
        <f>IFERROR(VLOOKUP(B10999,总表!A:B,2,0),"-")</f>
        <v>鞋类</v>
      </c>
      <c r="D10999" s="6" t="str">
        <f t="shared" si="685"/>
        <v>鞋类</v>
      </c>
      <c r="E10999" s="6" t="str">
        <f>IFERROR(VLOOKUP(B10999,总表!A:D,3,0),"-")</f>
        <v>步行鞋</v>
      </c>
      <c r="F10999" s="6" t="str">
        <f t="shared" si="686"/>
        <v>步行鞋</v>
      </c>
      <c r="H10999" s="51" t="str">
        <f>IF(IFERROR(VLOOKUP(B10999,总表!A:D,4,0),"露易")=0," ",IFERROR(VLOOKUP(B10999,总表!A:D,4,0),"-"))</f>
        <v>红色</v>
      </c>
      <c r="I10999" s="51" t="str">
        <f t="shared" si="687"/>
        <v>红色</v>
      </c>
    </row>
    <row r="11000" spans="1:9">
      <c r="A11000" s="6">
        <v>10999</v>
      </c>
      <c r="B11000" s="47" t="str">
        <f t="shared" si="684"/>
        <v>00002AF7</v>
      </c>
      <c r="C11000" s="47" t="str">
        <f>IFERROR(VLOOKUP(B11000,总表!A:B,2,0),"-")</f>
        <v>-</v>
      </c>
      <c r="D11000" s="6" t="str">
        <f t="shared" si="685"/>
        <v>-</v>
      </c>
      <c r="E11000" s="6" t="str">
        <f>IFERROR(VLOOKUP(B11000,总表!A:D,3,0),"-")</f>
        <v>-</v>
      </c>
      <c r="F11000" s="6" t="str">
        <f t="shared" si="686"/>
        <v>-</v>
      </c>
      <c r="H11000" s="6" t="str">
        <f>IF(IFERROR(VLOOKUP(B11000,总表!A:D,4,0),"露易")=0," ",IFERROR(VLOOKUP(B11000,总表!A:D,4,0),"-"))</f>
        <v>-</v>
      </c>
      <c r="I11000" s="6" t="str">
        <f t="shared" si="687"/>
        <v>-</v>
      </c>
    </row>
    <row r="11001" spans="1:9">
      <c r="A11001" s="6">
        <v>11000</v>
      </c>
      <c r="B11001" s="47" t="str">
        <f t="shared" si="684"/>
        <v>00002AF8</v>
      </c>
      <c r="C11001" s="50" t="str">
        <f>IFERROR(VLOOKUP(B11001,总表!A:B,2,0),"-")</f>
        <v>脸部装饰</v>
      </c>
      <c r="D11001" s="51" t="str">
        <f t="shared" si="685"/>
        <v>脸部装饰</v>
      </c>
      <c r="E11001" s="51" t="str">
        <f>IFERROR(VLOOKUP(B11001,总表!A:D,3,0),"-")</f>
        <v>单片眼镜</v>
      </c>
      <c r="F11001" s="51" t="str">
        <f t="shared" si="686"/>
        <v>单片眼镜</v>
      </c>
      <c r="H11001" s="6" t="str">
        <f>IF(IFERROR(VLOOKUP(B11001,总表!A:D,4,0),"露易")=0," ",IFERROR(VLOOKUP(B11001,总表!A:D,4,0),"-"))</f>
        <v>金色</v>
      </c>
      <c r="I11001" s="6" t="str">
        <f t="shared" si="687"/>
        <v>金色</v>
      </c>
    </row>
    <row r="11002" spans="1:9">
      <c r="A11002" s="6">
        <v>11001</v>
      </c>
      <c r="B11002" s="47" t="str">
        <f t="shared" si="684"/>
        <v>00002AF9</v>
      </c>
      <c r="C11002" s="50" t="str">
        <f>IFERROR(VLOOKUP(B11002,总表!A:B,2,0),"-")</f>
        <v>脸部装饰</v>
      </c>
      <c r="D11002" s="51" t="str">
        <f t="shared" si="685"/>
        <v>脸部装饰</v>
      </c>
      <c r="E11002" s="51" t="str">
        <f>IFERROR(VLOOKUP(B11002,总表!A:D,3,0),"-")</f>
        <v>单片眼镜</v>
      </c>
      <c r="F11002" s="51" t="str">
        <f t="shared" si="686"/>
        <v>单片眼镜</v>
      </c>
      <c r="H11002" s="51" t="str">
        <f>IF(IFERROR(VLOOKUP(B11002,总表!A:D,4,0),"露易")=0," ",IFERROR(VLOOKUP(B11002,总表!A:D,4,0),"-"))</f>
        <v>银色</v>
      </c>
      <c r="I11002" s="51" t="str">
        <f t="shared" si="687"/>
        <v>银色</v>
      </c>
    </row>
    <row r="11003" spans="1:9">
      <c r="A11003" s="6">
        <v>11002</v>
      </c>
      <c r="B11003" s="47" t="str">
        <f t="shared" si="684"/>
        <v>00002AFA</v>
      </c>
      <c r="C11003" s="50" t="str">
        <f>IFERROR(VLOOKUP(B11003,总表!A:B,2,0),"-")</f>
        <v>脸部装饰</v>
      </c>
      <c r="D11003" s="51" t="str">
        <f t="shared" si="685"/>
        <v>脸部装饰</v>
      </c>
      <c r="E11003" s="6" t="str">
        <f>IFERROR(VLOOKUP(B11003,总表!A:D,3,0),"-")</f>
        <v>百叶窗墨镜</v>
      </c>
      <c r="F11003" s="6" t="str">
        <f t="shared" si="686"/>
        <v>百叶窗墨镜</v>
      </c>
      <c r="H11003" s="51" t="str">
        <f>IF(IFERROR(VLOOKUP(B11003,总表!A:D,4,0),"露易")=0," ",IFERROR(VLOOKUP(B11003,总表!A:D,4,0),"-"))</f>
        <v>蓝色</v>
      </c>
      <c r="I11003" s="51" t="str">
        <f t="shared" si="687"/>
        <v>蓝色</v>
      </c>
    </row>
    <row r="11004" spans="1:9">
      <c r="A11004" s="6">
        <v>11003</v>
      </c>
      <c r="B11004" s="47" t="str">
        <f t="shared" si="684"/>
        <v>00002AFB</v>
      </c>
      <c r="C11004" s="50" t="str">
        <f>IFERROR(VLOOKUP(B11004,总表!A:B,2,0),"-")</f>
        <v>脸部装饰</v>
      </c>
      <c r="D11004" s="51" t="str">
        <f t="shared" si="685"/>
        <v>脸部装饰</v>
      </c>
      <c r="E11004" s="6" t="str">
        <f>IFERROR(VLOOKUP(B11004,总表!A:D,3,0),"-")</f>
        <v>百叶窗墨镜</v>
      </c>
      <c r="F11004" s="6" t="str">
        <f t="shared" si="686"/>
        <v>百叶窗墨镜</v>
      </c>
      <c r="H11004" s="51" t="str">
        <f>IF(IFERROR(VLOOKUP(B11004,总表!A:D,4,0),"露易")=0," ",IFERROR(VLOOKUP(B11004,总表!A:D,4,0),"-"))</f>
        <v>绿色</v>
      </c>
      <c r="I11004" s="51" t="str">
        <f t="shared" si="687"/>
        <v>绿色</v>
      </c>
    </row>
    <row r="11005" spans="1:9">
      <c r="A11005" s="6">
        <v>11004</v>
      </c>
      <c r="B11005" s="47" t="str">
        <f t="shared" si="684"/>
        <v>00002AFC</v>
      </c>
      <c r="C11005" s="50" t="str">
        <f>IFERROR(VLOOKUP(B11005,总表!A:B,2,0),"-")</f>
        <v>脸部装饰</v>
      </c>
      <c r="D11005" s="51" t="str">
        <f t="shared" si="685"/>
        <v>脸部装饰</v>
      </c>
      <c r="E11005" s="6" t="str">
        <f>IFERROR(VLOOKUP(B11005,总表!A:D,3,0),"-")</f>
        <v>百叶窗墨镜</v>
      </c>
      <c r="F11005" s="6" t="str">
        <f t="shared" si="686"/>
        <v>百叶窗墨镜</v>
      </c>
      <c r="H11005" s="6" t="str">
        <f>IF(IFERROR(VLOOKUP(B11005,总表!A:D,4,0),"露易")=0," ",IFERROR(VLOOKUP(B11005,总表!A:D,4,0),"-"))</f>
        <v>粉红</v>
      </c>
      <c r="I11005" s="6" t="str">
        <f t="shared" si="687"/>
        <v>粉红</v>
      </c>
    </row>
    <row r="11006" spans="1:9">
      <c r="A11006" s="6">
        <v>11005</v>
      </c>
      <c r="B11006" s="47" t="str">
        <f t="shared" si="684"/>
        <v>00002AFD</v>
      </c>
      <c r="C11006" s="50" t="str">
        <f>IFERROR(VLOOKUP(B11006,总表!A:B,2,0),"-")</f>
        <v>脸部装饰</v>
      </c>
      <c r="D11006" s="51" t="str">
        <f t="shared" si="685"/>
        <v>脸部装饰</v>
      </c>
      <c r="E11006" s="6" t="str">
        <f>IFERROR(VLOOKUP(B11006,总表!A:D,3,0),"-")</f>
        <v>百叶窗墨镜</v>
      </c>
      <c r="F11006" s="6" t="str">
        <f t="shared" si="686"/>
        <v>百叶窗墨镜</v>
      </c>
      <c r="H11006" s="6" t="str">
        <f>IF(IFERROR(VLOOKUP(B11006,总表!A:D,4,0),"露易")=0," ",IFERROR(VLOOKUP(B11006,总表!A:D,4,0),"-"))</f>
        <v>黄色</v>
      </c>
      <c r="I11006" s="6" t="str">
        <f t="shared" si="687"/>
        <v>黄色</v>
      </c>
    </row>
    <row r="11007" spans="1:9">
      <c r="A11007" s="6">
        <v>11006</v>
      </c>
      <c r="B11007" s="47" t="str">
        <f t="shared" si="684"/>
        <v>00002AFE</v>
      </c>
      <c r="C11007" s="50" t="str">
        <f>IFERROR(VLOOKUP(B11007,总表!A:B,2,0),"-")</f>
        <v>脸部装饰</v>
      </c>
      <c r="D11007" s="51" t="str">
        <f t="shared" si="685"/>
        <v>脸部装饰</v>
      </c>
      <c r="E11007" s="6" t="str">
        <f>IFERROR(VLOOKUP(B11007,总表!A:D,3,0),"-")</f>
        <v>百叶窗墨镜</v>
      </c>
      <c r="F11007" s="6" t="str">
        <f t="shared" si="686"/>
        <v>百叶窗墨镜</v>
      </c>
      <c r="H11007" s="6" t="str">
        <f>IF(IFERROR(VLOOKUP(B11007,总表!A:D,4,0),"露易")=0," ",IFERROR(VLOOKUP(B11007,总表!A:D,4,0),"-"))</f>
        <v>金色</v>
      </c>
      <c r="I11007" s="6" t="str">
        <f t="shared" si="687"/>
        <v>金色</v>
      </c>
    </row>
    <row r="11008" spans="1:9">
      <c r="A11008" s="6">
        <v>11007</v>
      </c>
      <c r="B11008" s="47" t="str">
        <f t="shared" si="684"/>
        <v>00002AFF</v>
      </c>
      <c r="C11008" s="50" t="str">
        <f>IFERROR(VLOOKUP(B11008,总表!A:B,2,0),"-")</f>
        <v>脸部装饰</v>
      </c>
      <c r="D11008" s="51" t="str">
        <f t="shared" si="685"/>
        <v>脸部装饰</v>
      </c>
      <c r="E11008" s="6" t="str">
        <f>IFERROR(VLOOKUP(B11008,总表!A:D,3,0),"-")</f>
        <v>胡子眼镜</v>
      </c>
      <c r="F11008" s="6" t="str">
        <f t="shared" si="686"/>
        <v>胡子眼镜</v>
      </c>
      <c r="H11008" s="51" t="str">
        <f>IF(IFERROR(VLOOKUP(B11008,总表!A:D,4,0),"露易")=0," ",IFERROR(VLOOKUP(B11008,总表!A:D,4,0),"-"))</f>
        <v>红色</v>
      </c>
      <c r="I11008" s="51" t="str">
        <f t="shared" si="687"/>
        <v>红色</v>
      </c>
    </row>
    <row r="11009" spans="1:9">
      <c r="A11009" s="6">
        <v>11008</v>
      </c>
      <c r="B11009" s="47" t="str">
        <f t="shared" si="684"/>
        <v>00002B00</v>
      </c>
      <c r="C11009" s="50" t="str">
        <f>IFERROR(VLOOKUP(B11009,总表!A:B,2,0),"-")</f>
        <v>脸部装饰</v>
      </c>
      <c r="D11009" s="51" t="str">
        <f t="shared" si="685"/>
        <v>脸部装饰</v>
      </c>
      <c r="E11009" s="6" t="str">
        <f>IFERROR(VLOOKUP(B11009,总表!A:D,3,0),"-")</f>
        <v>搞笑眼镜</v>
      </c>
      <c r="F11009" s="6" t="str">
        <f t="shared" si="686"/>
        <v>搞笑眼镜</v>
      </c>
      <c r="H11009" s="6" t="str">
        <f>IF(IFERROR(VLOOKUP(B11009,总表!A:D,4,0),"露易")=0," ",IFERROR(VLOOKUP(B11009,总表!A:D,4,0),"-"))</f>
        <v>粉红</v>
      </c>
      <c r="I11009" s="6" t="str">
        <f t="shared" si="687"/>
        <v>粉红</v>
      </c>
    </row>
    <row r="11010" spans="1:9">
      <c r="A11010" s="6">
        <v>11009</v>
      </c>
      <c r="B11010" s="47" t="str">
        <f t="shared" ref="B11010:B11073" si="688">DEC2HEX(ROW(A11009),8)</f>
        <v>00002B01</v>
      </c>
      <c r="C11010" s="50" t="str">
        <f>IFERROR(VLOOKUP(B11010,总表!A:B,2,0),"-")</f>
        <v>脸部装饰</v>
      </c>
      <c r="D11010" s="51" t="str">
        <f t="shared" ref="D11010:D11073" si="689">C11010</f>
        <v>脸部装饰</v>
      </c>
      <c r="E11010" s="6" t="str">
        <f>IFERROR(VLOOKUP(B11010,总表!A:D,3,0),"-")</f>
        <v>搞笑眼镜</v>
      </c>
      <c r="F11010" s="6" t="str">
        <f t="shared" ref="F11010:F11073" si="690">E11010</f>
        <v>搞笑眼镜</v>
      </c>
      <c r="H11010" s="51" t="str">
        <f>IF(IFERROR(VLOOKUP(B11010,总表!A:D,4,0),"露易")=0," ",IFERROR(VLOOKUP(B11010,总表!A:D,4,0),"-"))</f>
        <v>蓝色</v>
      </c>
      <c r="I11010" s="51" t="str">
        <f t="shared" ref="I11010:I11073" si="691">H11010</f>
        <v>蓝色</v>
      </c>
    </row>
    <row r="11011" spans="1:9">
      <c r="A11011" s="6">
        <v>11010</v>
      </c>
      <c r="B11011" s="47" t="str">
        <f t="shared" si="688"/>
        <v>00002B02</v>
      </c>
      <c r="C11011" s="50" t="str">
        <f>IFERROR(VLOOKUP(B11011,总表!A:B,2,0),"-")</f>
        <v>脸部装饰</v>
      </c>
      <c r="D11011" s="51" t="str">
        <f t="shared" si="689"/>
        <v>脸部装饰</v>
      </c>
      <c r="E11011" s="6" t="str">
        <f>IFERROR(VLOOKUP(B11011,总表!A:D,3,0),"-")</f>
        <v>吸管眼镜</v>
      </c>
      <c r="F11011" s="6" t="str">
        <f t="shared" si="690"/>
        <v>吸管眼镜</v>
      </c>
      <c r="H11011" s="51" t="str">
        <f>IF(IFERROR(VLOOKUP(B11011,总表!A:D,4,0),"露易")=0," ",IFERROR(VLOOKUP(B11011,总表!A:D,4,0),"-"))</f>
        <v>蓝色</v>
      </c>
      <c r="I11011" s="51" t="str">
        <f t="shared" si="691"/>
        <v>蓝色</v>
      </c>
    </row>
    <row r="11012" spans="1:9">
      <c r="A11012" s="6">
        <v>11011</v>
      </c>
      <c r="B11012" s="47" t="str">
        <f t="shared" si="688"/>
        <v>00002B03</v>
      </c>
      <c r="C11012" s="50" t="str">
        <f>IFERROR(VLOOKUP(B11012,总表!A:B,2,0),"-")</f>
        <v>脸部装饰</v>
      </c>
      <c r="D11012" s="51" t="str">
        <f t="shared" si="689"/>
        <v>脸部装饰</v>
      </c>
      <c r="E11012" s="6" t="str">
        <f>IFERROR(VLOOKUP(B11012,总表!A:D,3,0),"-")</f>
        <v>吸管眼镜</v>
      </c>
      <c r="F11012" s="6" t="str">
        <f t="shared" si="690"/>
        <v>吸管眼镜</v>
      </c>
      <c r="H11012" s="6" t="str">
        <f>IF(IFERROR(VLOOKUP(B11012,总表!A:D,4,0),"露易")=0," ",IFERROR(VLOOKUP(B11012,总表!A:D,4,0),"-"))</f>
        <v>粉红</v>
      </c>
      <c r="I11012" s="6" t="str">
        <f t="shared" si="691"/>
        <v>粉红</v>
      </c>
    </row>
    <row r="11013" spans="1:9">
      <c r="A11013" s="6">
        <v>11012</v>
      </c>
      <c r="B11013" s="47" t="str">
        <f t="shared" si="688"/>
        <v>00002B04</v>
      </c>
      <c r="C11013" s="50" t="str">
        <f>IFERROR(VLOOKUP(B11013,总表!A:B,2,0),"-")</f>
        <v>脸部装饰</v>
      </c>
      <c r="D11013" s="51" t="str">
        <f t="shared" si="689"/>
        <v>脸部装饰</v>
      </c>
      <c r="E11013" s="6" t="str">
        <f>IFERROR(VLOOKUP(B11013,总表!A:D,3,0),"-")</f>
        <v>吸管眼镜</v>
      </c>
      <c r="F11013" s="6" t="str">
        <f t="shared" si="690"/>
        <v>吸管眼镜</v>
      </c>
      <c r="H11013" s="6" t="str">
        <f>IF(IFERROR(VLOOKUP(B11013,总表!A:D,4,0),"露易")=0," ",IFERROR(VLOOKUP(B11013,总表!A:D,4,0),"-"))</f>
        <v>白色</v>
      </c>
      <c r="I11013" s="6" t="str">
        <f t="shared" si="691"/>
        <v>白色</v>
      </c>
    </row>
    <row r="11014" spans="1:9">
      <c r="A11014" s="6">
        <v>11013</v>
      </c>
      <c r="B11014" s="47" t="str">
        <f t="shared" si="688"/>
        <v>00002B05</v>
      </c>
      <c r="C11014" s="50" t="str">
        <f>IFERROR(VLOOKUP(B11014,总表!A:B,2,0),"-")</f>
        <v>脸部装饰</v>
      </c>
      <c r="D11014" s="51" t="str">
        <f t="shared" si="689"/>
        <v>脸部装饰</v>
      </c>
      <c r="E11014" s="6" t="str">
        <f>IFERROR(VLOOKUP(B11014,总表!A:D,3,0),"-")</f>
        <v>奶嘴</v>
      </c>
      <c r="F11014" s="6" t="str">
        <f t="shared" si="690"/>
        <v>奶嘴</v>
      </c>
      <c r="H11014" s="6" t="str">
        <f>IF(IFERROR(VLOOKUP(B11014,总表!A:D,4,0),"露易")=0," ",IFERROR(VLOOKUP(B11014,总表!A:D,4,0),"-"))</f>
        <v>嫩薄荷色</v>
      </c>
      <c r="I11014" s="6" t="str">
        <f t="shared" si="691"/>
        <v>嫩薄荷色</v>
      </c>
    </row>
    <row r="11015" spans="1:9">
      <c r="A11015" s="6">
        <v>11014</v>
      </c>
      <c r="B11015" s="47" t="str">
        <f t="shared" si="688"/>
        <v>00002B06</v>
      </c>
      <c r="C11015" s="50" t="str">
        <f>IFERROR(VLOOKUP(B11015,总表!A:B,2,0),"-")</f>
        <v>脸部装饰</v>
      </c>
      <c r="D11015" s="51" t="str">
        <f t="shared" si="689"/>
        <v>脸部装饰</v>
      </c>
      <c r="E11015" s="6" t="str">
        <f>IFERROR(VLOOKUP(B11015,总表!A:D,3,0),"-")</f>
        <v>奶嘴</v>
      </c>
      <c r="F11015" s="6" t="str">
        <f t="shared" si="690"/>
        <v>奶嘴</v>
      </c>
      <c r="H11015" s="6" t="str">
        <f>IF(IFERROR(VLOOKUP(B11015,总表!A:D,4,0),"露易")=0," ",IFERROR(VLOOKUP(B11015,总表!A:D,4,0),"-"))</f>
        <v>嫩黄色</v>
      </c>
      <c r="I11015" s="6" t="str">
        <f t="shared" si="691"/>
        <v>嫩黄色</v>
      </c>
    </row>
    <row r="11016" spans="1:9">
      <c r="A11016" s="6">
        <v>11015</v>
      </c>
      <c r="B11016" s="47" t="str">
        <f t="shared" si="688"/>
        <v>00002B07</v>
      </c>
      <c r="C11016" s="50" t="str">
        <f>IFERROR(VLOOKUP(B11016,总表!A:B,2,0),"-")</f>
        <v>脸部装饰</v>
      </c>
      <c r="D11016" s="51" t="str">
        <f t="shared" si="689"/>
        <v>脸部装饰</v>
      </c>
      <c r="E11016" s="6" t="str">
        <f>IFERROR(VLOOKUP(B11016,总表!A:D,3,0),"-")</f>
        <v>奶嘴</v>
      </c>
      <c r="F11016" s="6" t="str">
        <f t="shared" si="690"/>
        <v>奶嘴</v>
      </c>
      <c r="H11016" s="6" t="str">
        <f>IF(IFERROR(VLOOKUP(B11016,总表!A:D,4,0),"露易")=0," ",IFERROR(VLOOKUP(B11016,总表!A:D,4,0),"-"))</f>
        <v>嫩绿色</v>
      </c>
      <c r="I11016" s="6" t="str">
        <f t="shared" si="691"/>
        <v>嫩绿色</v>
      </c>
    </row>
    <row r="11017" spans="1:9">
      <c r="A11017" s="6">
        <v>11016</v>
      </c>
      <c r="B11017" s="47" t="str">
        <f t="shared" si="688"/>
        <v>00002B08</v>
      </c>
      <c r="C11017" s="50" t="str">
        <f>IFERROR(VLOOKUP(B11017,总表!A:B,2,0),"-")</f>
        <v>脸部装饰</v>
      </c>
      <c r="D11017" s="51" t="str">
        <f t="shared" si="689"/>
        <v>脸部装饰</v>
      </c>
      <c r="E11017" s="6" t="str">
        <f>IFERROR(VLOOKUP(B11017,总表!A:D,3,0),"-")</f>
        <v>奶嘴</v>
      </c>
      <c r="F11017" s="6" t="str">
        <f t="shared" si="690"/>
        <v>奶嘴</v>
      </c>
      <c r="H11017" s="6" t="str">
        <f>IF(IFERROR(VLOOKUP(B11017,总表!A:D,4,0),"露易")=0," ",IFERROR(VLOOKUP(B11017,总表!A:D,4,0),"-"))</f>
        <v>嫩粉红色</v>
      </c>
      <c r="I11017" s="6" t="str">
        <f t="shared" si="691"/>
        <v>嫩粉红色</v>
      </c>
    </row>
    <row r="11018" spans="1:9">
      <c r="A11018" s="6">
        <v>11017</v>
      </c>
      <c r="B11018" s="47" t="str">
        <f t="shared" si="688"/>
        <v>00002B09</v>
      </c>
      <c r="C11018" s="50" t="str">
        <f>IFERROR(VLOOKUP(B11018,总表!A:B,2,0),"-")</f>
        <v>脸部装饰</v>
      </c>
      <c r="D11018" s="51" t="str">
        <f t="shared" si="689"/>
        <v>脸部装饰</v>
      </c>
      <c r="E11018" s="6" t="str">
        <f>IFERROR(VLOOKUP(B11018,总表!A:D,3,0),"-")</f>
        <v>奶嘴</v>
      </c>
      <c r="F11018" s="6" t="str">
        <f t="shared" si="690"/>
        <v>奶嘴</v>
      </c>
      <c r="H11018" s="6" t="str">
        <f>IF(IFERROR(VLOOKUP(B11018,总表!A:D,4,0),"露易")=0," ",IFERROR(VLOOKUP(B11018,总表!A:D,4,0),"-"))</f>
        <v>嫩灰色</v>
      </c>
      <c r="I11018" s="6" t="str">
        <f t="shared" si="691"/>
        <v>嫩灰色</v>
      </c>
    </row>
    <row r="11019" spans="1:9">
      <c r="A11019" s="6">
        <v>11018</v>
      </c>
      <c r="B11019" s="47" t="str">
        <f t="shared" si="688"/>
        <v>00002B0A</v>
      </c>
      <c r="C11019" s="50" t="str">
        <f>IFERROR(VLOOKUP(B11019,总表!A:B,2,0),"-")</f>
        <v>脸部装饰</v>
      </c>
      <c r="D11019" s="51" t="str">
        <f t="shared" si="689"/>
        <v>脸部装饰</v>
      </c>
      <c r="E11019" s="6" t="str">
        <f>IFERROR(VLOOKUP(B11019,总表!A:D,3,0),"-")</f>
        <v>奶嘴</v>
      </c>
      <c r="F11019" s="6" t="str">
        <f t="shared" si="690"/>
        <v>奶嘴</v>
      </c>
      <c r="H11019" s="6" t="str">
        <f>IF(IFERROR(VLOOKUP(B11019,总表!A:D,4,0),"露易")=0," ",IFERROR(VLOOKUP(B11019,总表!A:D,4,0),"-"))</f>
        <v>嫩蓝色</v>
      </c>
      <c r="I11019" s="6" t="str">
        <f t="shared" si="691"/>
        <v>嫩蓝色</v>
      </c>
    </row>
    <row r="11020" spans="1:9">
      <c r="A11020" s="6">
        <v>11019</v>
      </c>
      <c r="B11020" s="47" t="str">
        <f t="shared" si="688"/>
        <v>00002B0B</v>
      </c>
      <c r="C11020" s="50" t="str">
        <f>IFERROR(VLOOKUP(B11020,总表!A:B,2,0),"-")</f>
        <v>脸部装饰</v>
      </c>
      <c r="D11020" s="51" t="str">
        <f t="shared" si="689"/>
        <v>脸部装饰</v>
      </c>
      <c r="E11020" s="6" t="str">
        <f>IFERROR(VLOOKUP(B11020,总表!A:D,3,0),"-")</f>
        <v>奶嘴</v>
      </c>
      <c r="F11020" s="6" t="str">
        <f t="shared" si="690"/>
        <v>奶嘴</v>
      </c>
      <c r="H11020" s="6" t="str">
        <f>IF(IFERROR(VLOOKUP(B11020,总表!A:D,4,0),"露易")=0," ",IFERROR(VLOOKUP(B11020,总表!A:D,4,0),"-"))</f>
        <v>嫩橘色</v>
      </c>
      <c r="I11020" s="6" t="str">
        <f t="shared" si="691"/>
        <v>嫩橘色</v>
      </c>
    </row>
    <row r="11021" spans="1:9">
      <c r="A11021" s="6">
        <v>11020</v>
      </c>
      <c r="B11021" s="47" t="str">
        <f t="shared" si="688"/>
        <v>00002B0C</v>
      </c>
      <c r="C11021" s="50" t="str">
        <f>IFERROR(VLOOKUP(B11021,总表!A:B,2,0),"-")</f>
        <v>脸部装饰</v>
      </c>
      <c r="D11021" s="51" t="str">
        <f t="shared" si="689"/>
        <v>脸部装饰</v>
      </c>
      <c r="E11021" s="6" t="str">
        <f>IFERROR(VLOOKUP(B11021,总表!A:D,3,0),"-")</f>
        <v>3D眼镜</v>
      </c>
      <c r="F11021" s="6" t="str">
        <f t="shared" si="690"/>
        <v>3D眼镜</v>
      </c>
      <c r="H11021" s="6" t="str">
        <f>IF(IFERROR(VLOOKUP(B11021,总表!A:D,4,0),"露易")=0," ",IFERROR(VLOOKUP(B11021,总表!A:D,4,0),"-"))</f>
        <v>黑色</v>
      </c>
      <c r="I11021" s="6" t="str">
        <f t="shared" si="691"/>
        <v>黑色</v>
      </c>
    </row>
    <row r="11022" spans="1:9">
      <c r="A11022" s="6">
        <v>11021</v>
      </c>
      <c r="B11022" s="47" t="str">
        <f t="shared" si="688"/>
        <v>00002B0D</v>
      </c>
      <c r="C11022" s="50" t="str">
        <f>IFERROR(VLOOKUP(B11022,总表!A:B,2,0),"-")</f>
        <v>脸部装饰</v>
      </c>
      <c r="D11022" s="51" t="str">
        <f t="shared" si="689"/>
        <v>脸部装饰</v>
      </c>
      <c r="E11022" s="6" t="str">
        <f>IFERROR(VLOOKUP(B11022,总表!A:D,3,0),"-")</f>
        <v>猫鼻子道具</v>
      </c>
      <c r="F11022" s="6" t="str">
        <f t="shared" si="690"/>
        <v>猫鼻子道具</v>
      </c>
      <c r="H11022" s="6" t="str">
        <f>IF(IFERROR(VLOOKUP(B11022,总表!A:D,4,0),"露易")=0," ",IFERROR(VLOOKUP(B11022,总表!A:D,4,0),"-"))</f>
        <v>棕色</v>
      </c>
      <c r="I11022" s="6" t="str">
        <f t="shared" si="691"/>
        <v>棕色</v>
      </c>
    </row>
    <row r="11023" spans="1:9">
      <c r="A11023" s="6">
        <v>11022</v>
      </c>
      <c r="B11023" s="47" t="str">
        <f t="shared" si="688"/>
        <v>00002B0E</v>
      </c>
      <c r="C11023" s="50" t="str">
        <f>IFERROR(VLOOKUP(B11023,总表!A:B,2,0),"-")</f>
        <v>脸部装饰</v>
      </c>
      <c r="D11023" s="51" t="str">
        <f t="shared" si="689"/>
        <v>脸部装饰</v>
      </c>
      <c r="E11023" s="6" t="str">
        <f>IFERROR(VLOOKUP(B11023,总表!A:D,3,0),"-")</f>
        <v>猫鼻子道具</v>
      </c>
      <c r="F11023" s="6" t="str">
        <f t="shared" si="690"/>
        <v>猫鼻子道具</v>
      </c>
      <c r="H11023" s="6" t="str">
        <f>IF(IFERROR(VLOOKUP(B11023,总表!A:D,4,0),"露易")=0," ",IFERROR(VLOOKUP(B11023,总表!A:D,4,0),"-"))</f>
        <v>海军蓝</v>
      </c>
      <c r="I11023" s="6" t="str">
        <f t="shared" si="691"/>
        <v>海军蓝</v>
      </c>
    </row>
    <row r="11024" spans="1:9">
      <c r="A11024" s="6">
        <v>11023</v>
      </c>
      <c r="B11024" s="47" t="str">
        <f t="shared" si="688"/>
        <v>00002B0F</v>
      </c>
      <c r="C11024" s="50" t="str">
        <f>IFERROR(VLOOKUP(B11024,总表!A:B,2,0),"-")</f>
        <v>脸部装饰</v>
      </c>
      <c r="D11024" s="51" t="str">
        <f t="shared" si="689"/>
        <v>脸部装饰</v>
      </c>
      <c r="E11024" s="6" t="str">
        <f>IFERROR(VLOOKUP(B11024,总表!A:D,3,0),"-")</f>
        <v>兔鼻子道具</v>
      </c>
      <c r="F11024" s="6" t="str">
        <f t="shared" si="690"/>
        <v>兔鼻子道具</v>
      </c>
      <c r="H11024" s="6" t="str">
        <f>IF(IFERROR(VLOOKUP(B11024,总表!A:D,4,0),"露易")=0," ",IFERROR(VLOOKUP(B11024,总表!A:D,4,0),"-"))</f>
        <v>黄色</v>
      </c>
      <c r="I11024" s="6" t="str">
        <f t="shared" si="691"/>
        <v>黄色</v>
      </c>
    </row>
    <row r="11025" spans="1:9">
      <c r="A11025" s="6">
        <v>11024</v>
      </c>
      <c r="B11025" s="47" t="str">
        <f t="shared" si="688"/>
        <v>00002B10</v>
      </c>
      <c r="C11025" s="50" t="str">
        <f>IFERROR(VLOOKUP(B11025,总表!A:B,2,0),"-")</f>
        <v>脸部装饰</v>
      </c>
      <c r="D11025" s="51" t="str">
        <f t="shared" si="689"/>
        <v>脸部装饰</v>
      </c>
      <c r="E11025" s="6" t="str">
        <f>IFERROR(VLOOKUP(B11025,总表!A:D,3,0),"-")</f>
        <v>兔鼻子道具</v>
      </c>
      <c r="F11025" s="6" t="str">
        <f t="shared" si="690"/>
        <v>兔鼻子道具</v>
      </c>
      <c r="H11025" s="6" t="str">
        <f>IF(IFERROR(VLOOKUP(B11025,总表!A:D,4,0),"露易")=0," ",IFERROR(VLOOKUP(B11025,总表!A:D,4,0),"-"))</f>
        <v>白色</v>
      </c>
      <c r="I11025" s="6" t="str">
        <f t="shared" si="691"/>
        <v>白色</v>
      </c>
    </row>
    <row r="11026" spans="1:9">
      <c r="A11026" s="6">
        <v>11025</v>
      </c>
      <c r="B11026" s="47" t="str">
        <f t="shared" si="688"/>
        <v>00002B11</v>
      </c>
      <c r="C11026" s="50" t="str">
        <f>IFERROR(VLOOKUP(B11026,总表!A:B,2,0),"-")</f>
        <v>脸部装饰</v>
      </c>
      <c r="D11026" s="51" t="str">
        <f t="shared" si="689"/>
        <v>脸部装饰</v>
      </c>
      <c r="E11026" s="6" t="str">
        <f>IFERROR(VLOOKUP(B11026,总表!A:D,3,0),"-")</f>
        <v>小狗鼻子道具</v>
      </c>
      <c r="F11026" s="6" t="str">
        <f t="shared" si="690"/>
        <v>小狗鼻子道具</v>
      </c>
      <c r="H11026" s="6" t="str">
        <f>IF(IFERROR(VLOOKUP(B11026,总表!A:D,4,0),"露易")=0," ",IFERROR(VLOOKUP(B11026,总表!A:D,4,0),"-"))</f>
        <v>米色</v>
      </c>
      <c r="I11026" s="6" t="str">
        <f t="shared" si="691"/>
        <v>米色</v>
      </c>
    </row>
    <row r="11027" spans="1:9">
      <c r="A11027" s="6">
        <v>11026</v>
      </c>
      <c r="B11027" s="47" t="str">
        <f t="shared" si="688"/>
        <v>00002B12</v>
      </c>
      <c r="C11027" s="50" t="str">
        <f>IFERROR(VLOOKUP(B11027,总表!A:B,2,0),"-")</f>
        <v>脸部装饰</v>
      </c>
      <c r="D11027" s="51" t="str">
        <f t="shared" si="689"/>
        <v>脸部装饰</v>
      </c>
      <c r="E11027" s="6" t="str">
        <f>IFERROR(VLOOKUP(B11027,总表!A:D,3,0),"-")</f>
        <v>小狗鼻子道具</v>
      </c>
      <c r="F11027" s="6" t="str">
        <f t="shared" si="690"/>
        <v>小狗鼻子道具</v>
      </c>
      <c r="H11027" s="6" t="str">
        <f>IF(IFERROR(VLOOKUP(B11027,总表!A:D,4,0),"露易")=0," ",IFERROR(VLOOKUP(B11027,总表!A:D,4,0),"-"))</f>
        <v>黑色</v>
      </c>
      <c r="I11027" s="6" t="str">
        <f t="shared" si="691"/>
        <v>黑色</v>
      </c>
    </row>
    <row r="11028" spans="1:9">
      <c r="A11028" s="6">
        <v>11027</v>
      </c>
      <c r="B11028" s="47" t="str">
        <f t="shared" si="688"/>
        <v>00002B13</v>
      </c>
      <c r="C11028" s="50" t="str">
        <f>IFERROR(VLOOKUP(B11028,总表!A:B,2,0),"-")</f>
        <v>脸部装饰</v>
      </c>
      <c r="D11028" s="51" t="str">
        <f t="shared" si="689"/>
        <v>脸部装饰</v>
      </c>
      <c r="E11028" s="6" t="str">
        <f>IFERROR(VLOOKUP(B11028,总表!A:D,3,0),"-")</f>
        <v>泡泡口香糖</v>
      </c>
      <c r="F11028" s="6" t="str">
        <f t="shared" si="690"/>
        <v>泡泡口香糖</v>
      </c>
      <c r="H11028" s="51" t="str">
        <f>IF(IFERROR(VLOOKUP(B11028,总表!A:D,4,0),"露易")=0," ",IFERROR(VLOOKUP(B11028,总表!A:D,4,0),"-"))</f>
        <v>蓝色</v>
      </c>
      <c r="I11028" s="51" t="str">
        <f t="shared" si="691"/>
        <v>蓝色</v>
      </c>
    </row>
    <row r="11029" spans="1:9">
      <c r="A11029" s="6">
        <v>11028</v>
      </c>
      <c r="B11029" s="47" t="str">
        <f t="shared" si="688"/>
        <v>00002B14</v>
      </c>
      <c r="C11029" s="50" t="str">
        <f>IFERROR(VLOOKUP(B11029,总表!A:B,2,0),"-")</f>
        <v>脸部装饰</v>
      </c>
      <c r="D11029" s="51" t="str">
        <f t="shared" si="689"/>
        <v>脸部装饰</v>
      </c>
      <c r="E11029" s="6" t="str">
        <f>IFERROR(VLOOKUP(B11029,总表!A:D,3,0),"-")</f>
        <v>泡泡口香糖</v>
      </c>
      <c r="F11029" s="6" t="str">
        <f t="shared" si="690"/>
        <v>泡泡口香糖</v>
      </c>
      <c r="H11029" s="6" t="str">
        <f>IF(IFERROR(VLOOKUP(B11029,总表!A:D,4,0),"露易")=0," ",IFERROR(VLOOKUP(B11029,总表!A:D,4,0),"-"))</f>
        <v>黄色</v>
      </c>
      <c r="I11029" s="6" t="str">
        <f t="shared" si="691"/>
        <v>黄色</v>
      </c>
    </row>
    <row r="11030" spans="1:9">
      <c r="A11030" s="6">
        <v>11029</v>
      </c>
      <c r="B11030" s="47" t="str">
        <f t="shared" si="688"/>
        <v>00002B15</v>
      </c>
      <c r="C11030" s="50" t="str">
        <f>IFERROR(VLOOKUP(B11030,总表!A:B,2,0),"-")</f>
        <v>脸部装饰</v>
      </c>
      <c r="D11030" s="51" t="str">
        <f t="shared" si="689"/>
        <v>脸部装饰</v>
      </c>
      <c r="E11030" s="6" t="str">
        <f>IFERROR(VLOOKUP(B11030,总表!A:D,3,0),"-")</f>
        <v>泡泡口香糖</v>
      </c>
      <c r="F11030" s="6" t="str">
        <f t="shared" si="690"/>
        <v>泡泡口香糖</v>
      </c>
      <c r="H11030" s="51" t="str">
        <f>IF(IFERROR(VLOOKUP(B11030,总表!A:D,4,0),"露易")=0," ",IFERROR(VLOOKUP(B11030,总表!A:D,4,0),"-"))</f>
        <v>绿色</v>
      </c>
      <c r="I11030" s="51" t="str">
        <f t="shared" si="691"/>
        <v>绿色</v>
      </c>
    </row>
    <row r="11031" spans="1:9">
      <c r="A11031" s="6">
        <v>11030</v>
      </c>
      <c r="B11031" s="47" t="str">
        <f t="shared" si="688"/>
        <v>00002B16</v>
      </c>
      <c r="C11031" s="50" t="str">
        <f>IFERROR(VLOOKUP(B11031,总表!A:B,2,0),"-")</f>
        <v>脸部装饰</v>
      </c>
      <c r="D11031" s="51" t="str">
        <f t="shared" si="689"/>
        <v>脸部装饰</v>
      </c>
      <c r="E11031" s="6" t="str">
        <f>IFERROR(VLOOKUP(B11031,总表!A:D,3,0),"-")</f>
        <v>泡泡口香糖</v>
      </c>
      <c r="F11031" s="6" t="str">
        <f t="shared" si="690"/>
        <v>泡泡口香糖</v>
      </c>
      <c r="H11031" s="6" t="str">
        <f>IF(IFERROR(VLOOKUP(B11031,总表!A:D,4,0),"露易")=0," ",IFERROR(VLOOKUP(B11031,总表!A:D,4,0),"-"))</f>
        <v>白色</v>
      </c>
      <c r="I11031" s="6" t="str">
        <f t="shared" si="691"/>
        <v>白色</v>
      </c>
    </row>
    <row r="11032" spans="1:9">
      <c r="A11032" s="6">
        <v>11031</v>
      </c>
      <c r="B11032" s="47" t="str">
        <f t="shared" si="688"/>
        <v>00002B17</v>
      </c>
      <c r="C11032" s="47" t="str">
        <f>IFERROR(VLOOKUP(B11032,总表!A:B,2,0),"-")</f>
        <v>帽子类</v>
      </c>
      <c r="D11032" s="6" t="str">
        <f t="shared" si="689"/>
        <v>帽子类</v>
      </c>
      <c r="E11032" s="6" t="str">
        <f>IFERROR(VLOOKUP(B11032,总表!A:D,3,0),"-")</f>
        <v>生日帽</v>
      </c>
      <c r="F11032" s="6" t="str">
        <f t="shared" si="690"/>
        <v>生日帽</v>
      </c>
      <c r="H11032" s="6" t="str">
        <f>IF(IFERROR(VLOOKUP(B11032,总表!A:D,4,0),"露易")=0," ",IFERROR(VLOOKUP(B11032,总表!A:D,4,0),"-"))</f>
        <v>黄色</v>
      </c>
      <c r="I11032" s="6" t="str">
        <f t="shared" si="691"/>
        <v>黄色</v>
      </c>
    </row>
    <row r="11033" spans="1:9">
      <c r="A11033" s="6">
        <v>11032</v>
      </c>
      <c r="B11033" s="47" t="str">
        <f t="shared" si="688"/>
        <v>00002B18</v>
      </c>
      <c r="C11033" s="47" t="str">
        <f>IFERROR(VLOOKUP(B11033,总表!A:B,2,0),"-")</f>
        <v>帽子类</v>
      </c>
      <c r="D11033" s="6" t="str">
        <f t="shared" si="689"/>
        <v>帽子类</v>
      </c>
      <c r="E11033" s="6" t="str">
        <f>IFERROR(VLOOKUP(B11033,总表!A:D,3,0),"-")</f>
        <v>生日帽</v>
      </c>
      <c r="F11033" s="6" t="str">
        <f t="shared" si="690"/>
        <v>生日帽</v>
      </c>
      <c r="H11033" s="6" t="str">
        <f>IF(IFERROR(VLOOKUP(B11033,总表!A:D,4,0),"露易")=0," ",IFERROR(VLOOKUP(B11033,总表!A:D,4,0),"-"))</f>
        <v>粉红</v>
      </c>
      <c r="I11033" s="6" t="str">
        <f t="shared" si="691"/>
        <v>粉红</v>
      </c>
    </row>
    <row r="11034" spans="1:9">
      <c r="A11034" s="6">
        <v>11033</v>
      </c>
      <c r="B11034" s="47" t="str">
        <f t="shared" si="688"/>
        <v>00002B19</v>
      </c>
      <c r="C11034" s="47" t="str">
        <f>IFERROR(VLOOKUP(B11034,总表!A:B,2,0),"-")</f>
        <v>帽子类</v>
      </c>
      <c r="D11034" s="6" t="str">
        <f t="shared" si="689"/>
        <v>帽子类</v>
      </c>
      <c r="E11034" s="51" t="str">
        <f>IFERROR(VLOOKUP(B11034,总表!A:D,3,0),"-")</f>
        <v>丝质礼帽</v>
      </c>
      <c r="F11034" s="51" t="str">
        <f t="shared" si="690"/>
        <v>丝质礼帽</v>
      </c>
      <c r="H11034" s="6" t="str">
        <f>IF(IFERROR(VLOOKUP(B11034,总表!A:D,4,0),"露易")=0," ",IFERROR(VLOOKUP(B11034,总表!A:D,4,0),"-"))</f>
        <v>白色</v>
      </c>
      <c r="I11034" s="6" t="str">
        <f t="shared" si="691"/>
        <v>白色</v>
      </c>
    </row>
    <row r="11035" spans="1:9">
      <c r="A11035" s="6">
        <v>11034</v>
      </c>
      <c r="B11035" s="47" t="str">
        <f t="shared" si="688"/>
        <v>00002B1A</v>
      </c>
      <c r="C11035" s="47" t="str">
        <f>IFERROR(VLOOKUP(B11035,总表!A:B,2,0),"-")</f>
        <v>帽子类</v>
      </c>
      <c r="D11035" s="6" t="str">
        <f t="shared" si="689"/>
        <v>帽子类</v>
      </c>
      <c r="E11035" s="51" t="str">
        <f>IFERROR(VLOOKUP(B11035,总表!A:D,3,0),"-")</f>
        <v>丝质礼帽</v>
      </c>
      <c r="F11035" s="51" t="str">
        <f t="shared" si="690"/>
        <v>丝质礼帽</v>
      </c>
      <c r="H11035" s="6" t="str">
        <f>IF(IFERROR(VLOOKUP(B11035,总表!A:D,4,0),"露易")=0," ",IFERROR(VLOOKUP(B11035,总表!A:D,4,0),"-"))</f>
        <v>棕色</v>
      </c>
      <c r="I11035" s="6" t="str">
        <f t="shared" si="691"/>
        <v>棕色</v>
      </c>
    </row>
    <row r="11036" spans="1:9">
      <c r="A11036" s="6">
        <v>11035</v>
      </c>
      <c r="B11036" s="47" t="str">
        <f t="shared" si="688"/>
        <v>00002B1B</v>
      </c>
      <c r="C11036" s="47" t="str">
        <f>IFERROR(VLOOKUP(B11036,总表!A:B,2,0),"-")</f>
        <v>帽子类</v>
      </c>
      <c r="D11036" s="6" t="str">
        <f t="shared" si="689"/>
        <v>帽子类</v>
      </c>
      <c r="E11036" s="51" t="str">
        <f>IFERROR(VLOOKUP(B11036,总表!A:D,3,0),"-")</f>
        <v>丝质礼帽</v>
      </c>
      <c r="F11036" s="51" t="str">
        <f t="shared" si="690"/>
        <v>丝质礼帽</v>
      </c>
      <c r="H11036" s="6" t="str">
        <f>IF(IFERROR(VLOOKUP(B11036,总表!A:D,4,0),"露易")=0," ",IFERROR(VLOOKUP(B11036,总表!A:D,4,0),"-"))</f>
        <v>紫色</v>
      </c>
      <c r="I11036" s="6" t="str">
        <f t="shared" si="691"/>
        <v>紫色</v>
      </c>
    </row>
    <row r="11037" spans="1:9">
      <c r="A11037" s="6">
        <v>11036</v>
      </c>
      <c r="B11037" s="47" t="str">
        <f t="shared" si="688"/>
        <v>00002B1C</v>
      </c>
      <c r="C11037" s="47" t="str">
        <f>IFERROR(VLOOKUP(B11037,总表!A:B,2,0),"-")</f>
        <v>帽子类</v>
      </c>
      <c r="D11037" s="6" t="str">
        <f t="shared" si="689"/>
        <v>帽子类</v>
      </c>
      <c r="E11037" s="51" t="str">
        <f>IFERROR(VLOOKUP(B11037,总表!A:D,3,0),"-")</f>
        <v>丝质礼帽</v>
      </c>
      <c r="F11037" s="51" t="str">
        <f t="shared" si="690"/>
        <v>丝质礼帽</v>
      </c>
      <c r="H11037" s="51" t="str">
        <f>IF(IFERROR(VLOOKUP(B11037,总表!A:D,4,0),"露易")=0," ",IFERROR(VLOOKUP(B11037,总表!A:D,4,0),"-"))</f>
        <v>红色</v>
      </c>
      <c r="I11037" s="51" t="str">
        <f t="shared" si="691"/>
        <v>红色</v>
      </c>
    </row>
    <row r="11038" spans="1:9">
      <c r="A11038" s="6">
        <v>11037</v>
      </c>
      <c r="B11038" s="47" t="str">
        <f t="shared" si="688"/>
        <v>00002B1D</v>
      </c>
      <c r="C11038" s="47" t="str">
        <f>IFERROR(VLOOKUP(B11038,总表!A:B,2,0),"-")</f>
        <v>帽子类</v>
      </c>
      <c r="D11038" s="6" t="str">
        <f t="shared" si="689"/>
        <v>帽子类</v>
      </c>
      <c r="E11038" s="51" t="str">
        <f>IFERROR(VLOOKUP(B11038,总表!A:D,3,0),"-")</f>
        <v>丝质礼帽</v>
      </c>
      <c r="F11038" s="51" t="str">
        <f t="shared" si="690"/>
        <v>丝质礼帽</v>
      </c>
      <c r="H11038" s="51" t="str">
        <f>IF(IFERROR(VLOOKUP(B11038,总表!A:D,4,0),"露易")=0," ",IFERROR(VLOOKUP(B11038,总表!A:D,4,0),"-"))</f>
        <v>蓝色</v>
      </c>
      <c r="I11038" s="51" t="str">
        <f t="shared" si="691"/>
        <v>蓝色</v>
      </c>
    </row>
    <row r="11039" spans="1:9">
      <c r="A11039" s="6">
        <v>11038</v>
      </c>
      <c r="B11039" s="47" t="str">
        <f t="shared" si="688"/>
        <v>00002B1E</v>
      </c>
      <c r="C11039" s="47" t="str">
        <f>IFERROR(VLOOKUP(B11039,总表!A:B,2,0),"-")</f>
        <v>帽子类</v>
      </c>
      <c r="D11039" s="6" t="str">
        <f t="shared" si="689"/>
        <v>帽子类</v>
      </c>
      <c r="E11039" s="51" t="str">
        <f>IFERROR(VLOOKUP(B11039,总表!A:D,3,0),"-")</f>
        <v>户外登山帽</v>
      </c>
      <c r="F11039" s="51" t="str">
        <f t="shared" si="690"/>
        <v>户外登山帽</v>
      </c>
      <c r="H11039" s="51" t="str">
        <f>IF(IFERROR(VLOOKUP(B11039,总表!A:D,4,0),"露易")=0," ",IFERROR(VLOOKUP(B11039,总表!A:D,4,0),"-"))</f>
        <v>蓝色</v>
      </c>
      <c r="I11039" s="51" t="str">
        <f t="shared" si="691"/>
        <v>蓝色</v>
      </c>
    </row>
    <row r="11040" spans="1:9">
      <c r="A11040" s="6">
        <v>11039</v>
      </c>
      <c r="B11040" s="47" t="str">
        <f t="shared" si="688"/>
        <v>00002B1F</v>
      </c>
      <c r="C11040" s="47" t="str">
        <f>IFERROR(VLOOKUP(B11040,总表!A:B,2,0),"-")</f>
        <v>帽子类</v>
      </c>
      <c r="D11040" s="6" t="str">
        <f t="shared" si="689"/>
        <v>帽子类</v>
      </c>
      <c r="E11040" s="51" t="str">
        <f>IFERROR(VLOOKUP(B11040,总表!A:D,3,0),"-")</f>
        <v>户外登山帽</v>
      </c>
      <c r="F11040" s="51" t="str">
        <f t="shared" si="690"/>
        <v>户外登山帽</v>
      </c>
      <c r="H11040" s="6" t="str">
        <f>IF(IFERROR(VLOOKUP(B11040,总表!A:D,4,0),"露易")=0," ",IFERROR(VLOOKUP(B11040,总表!A:D,4,0),"-"))</f>
        <v>紫色</v>
      </c>
      <c r="I11040" s="6" t="str">
        <f t="shared" si="691"/>
        <v>紫色</v>
      </c>
    </row>
    <row r="11041" spans="1:9">
      <c r="A11041" s="6">
        <v>11040</v>
      </c>
      <c r="B11041" s="47" t="str">
        <f t="shared" si="688"/>
        <v>00002B20</v>
      </c>
      <c r="C11041" s="47" t="str">
        <f>IFERROR(VLOOKUP(B11041,总表!A:B,2,0),"-")</f>
        <v>帽子类</v>
      </c>
      <c r="D11041" s="6" t="str">
        <f t="shared" si="689"/>
        <v>帽子类</v>
      </c>
      <c r="E11041" s="51" t="str">
        <f>IFERROR(VLOOKUP(B11041,总表!A:D,3,0),"-")</f>
        <v>户外登山帽</v>
      </c>
      <c r="F11041" s="51" t="str">
        <f t="shared" si="690"/>
        <v>户外登山帽</v>
      </c>
      <c r="H11041" s="51" t="str">
        <f>IF(IFERROR(VLOOKUP(B11041,总表!A:D,4,0),"露易")=0," ",IFERROR(VLOOKUP(B11041,总表!A:D,4,0),"-"))</f>
        <v>红色</v>
      </c>
      <c r="I11041" s="51" t="str">
        <f t="shared" si="691"/>
        <v>红色</v>
      </c>
    </row>
    <row r="11042" spans="1:9">
      <c r="A11042" s="6">
        <v>11041</v>
      </c>
      <c r="B11042" s="47" t="str">
        <f t="shared" si="688"/>
        <v>00002B21</v>
      </c>
      <c r="C11042" s="47" t="str">
        <f>IFERROR(VLOOKUP(B11042,总表!A:B,2,0),"-")</f>
        <v>帽子类</v>
      </c>
      <c r="D11042" s="6" t="str">
        <f t="shared" si="689"/>
        <v>帽子类</v>
      </c>
      <c r="E11042" s="51" t="str">
        <f>IFERROR(VLOOKUP(B11042,总表!A:D,3,0),"-")</f>
        <v>户外登山帽</v>
      </c>
      <c r="F11042" s="51" t="str">
        <f t="shared" si="690"/>
        <v>户外登山帽</v>
      </c>
      <c r="H11042" s="6" t="str">
        <f>IF(IFERROR(VLOOKUP(B11042,总表!A:D,4,0),"露易")=0," ",IFERROR(VLOOKUP(B11042,总表!A:D,4,0),"-"))</f>
        <v>黄色</v>
      </c>
      <c r="I11042" s="6" t="str">
        <f t="shared" si="691"/>
        <v>黄色</v>
      </c>
    </row>
    <row r="11043" spans="1:9">
      <c r="A11043" s="6">
        <v>11042</v>
      </c>
      <c r="B11043" s="47" t="str">
        <f t="shared" si="688"/>
        <v>00002B22</v>
      </c>
      <c r="C11043" s="47" t="str">
        <f>IFERROR(VLOOKUP(B11043,总表!A:B,2,0),"-")</f>
        <v>帽子类</v>
      </c>
      <c r="D11043" s="6" t="str">
        <f t="shared" si="689"/>
        <v>帽子类</v>
      </c>
      <c r="E11043" s="51" t="str">
        <f>IFERROR(VLOOKUP(B11043,总表!A:D,3,0),"-")</f>
        <v>户外登山帽</v>
      </c>
      <c r="F11043" s="51" t="str">
        <f t="shared" si="690"/>
        <v>户外登山帽</v>
      </c>
      <c r="H11043" s="6" t="str">
        <f>IF(IFERROR(VLOOKUP(B11043,总表!A:D,4,0),"露易")=0," ",IFERROR(VLOOKUP(B11043,总表!A:D,4,0),"-"))</f>
        <v>浅蓝色</v>
      </c>
      <c r="I11043" s="6" t="str">
        <f t="shared" si="691"/>
        <v>浅蓝色</v>
      </c>
    </row>
    <row r="11044" spans="1:9">
      <c r="A11044" s="6">
        <v>11043</v>
      </c>
      <c r="B11044" s="47" t="str">
        <f t="shared" si="688"/>
        <v>00002B23</v>
      </c>
      <c r="C11044" s="47" t="str">
        <f>IFERROR(VLOOKUP(B11044,总表!A:B,2,0),"-")</f>
        <v>帽子类</v>
      </c>
      <c r="D11044" s="6" t="str">
        <f t="shared" si="689"/>
        <v>帽子类</v>
      </c>
      <c r="E11044" s="51" t="str">
        <f>IFERROR(VLOOKUP(B11044,总表!A:D,3,0),"-")</f>
        <v>户外登山帽</v>
      </c>
      <c r="F11044" s="51" t="str">
        <f t="shared" si="690"/>
        <v>户外登山帽</v>
      </c>
      <c r="H11044" s="51" t="str">
        <f>IF(IFERROR(VLOOKUP(B11044,总表!A:D,4,0),"露易")=0," ",IFERROR(VLOOKUP(B11044,总表!A:D,4,0),"-"))</f>
        <v>绿色</v>
      </c>
      <c r="I11044" s="51" t="str">
        <f t="shared" si="691"/>
        <v>绿色</v>
      </c>
    </row>
    <row r="11045" spans="1:9">
      <c r="A11045" s="6">
        <v>11044</v>
      </c>
      <c r="B11045" s="47" t="str">
        <f t="shared" si="688"/>
        <v>00002B24</v>
      </c>
      <c r="C11045" s="47" t="str">
        <f>IFERROR(VLOOKUP(B11045,总表!A:B,2,0),"-")</f>
        <v>帽子类</v>
      </c>
      <c r="D11045" s="6" t="str">
        <f t="shared" si="689"/>
        <v>帽子类</v>
      </c>
      <c r="E11045" s="51" t="str">
        <f>IFERROR(VLOOKUP(B11045,总表!A:D,3,0),"-")</f>
        <v>户外登山帽</v>
      </c>
      <c r="F11045" s="51" t="str">
        <f t="shared" si="690"/>
        <v>户外登山帽</v>
      </c>
      <c r="H11045" s="6" t="str">
        <f>IF(IFERROR(VLOOKUP(B11045,总表!A:D,4,0),"露易")=0," ",IFERROR(VLOOKUP(B11045,总表!A:D,4,0),"-"))</f>
        <v>米色</v>
      </c>
      <c r="I11045" s="6" t="str">
        <f t="shared" si="691"/>
        <v>米色</v>
      </c>
    </row>
    <row r="11046" spans="1:9">
      <c r="A11046" s="6">
        <v>11045</v>
      </c>
      <c r="B11046" s="47" t="str">
        <f t="shared" si="688"/>
        <v>00002B25</v>
      </c>
      <c r="C11046" s="47" t="str">
        <f>IFERROR(VLOOKUP(B11046,总表!A:B,2,0),"-")</f>
        <v>帽子类</v>
      </c>
      <c r="D11046" s="6" t="str">
        <f t="shared" si="689"/>
        <v>帽子类</v>
      </c>
      <c r="E11046" s="51" t="str">
        <f>IFERROR(VLOOKUP(B11046,总表!A:D,3,0),"-")</f>
        <v>绅士帽</v>
      </c>
      <c r="F11046" s="51" t="str">
        <f t="shared" si="690"/>
        <v>绅士帽</v>
      </c>
      <c r="H11046" s="6" t="str">
        <f>IF(IFERROR(VLOOKUP(B11046,总表!A:D,4,0),"露易")=0," ",IFERROR(VLOOKUP(B11046,总表!A:D,4,0),"-"))</f>
        <v>黑色</v>
      </c>
      <c r="I11046" s="6" t="str">
        <f t="shared" si="691"/>
        <v>黑色</v>
      </c>
    </row>
    <row r="11047" spans="1:9">
      <c r="A11047" s="6">
        <v>11046</v>
      </c>
      <c r="B11047" s="47" t="str">
        <f t="shared" si="688"/>
        <v>00002B26</v>
      </c>
      <c r="C11047" s="47" t="str">
        <f>IFERROR(VLOOKUP(B11047,总表!A:B,2,0),"-")</f>
        <v>帽子类</v>
      </c>
      <c r="D11047" s="6" t="str">
        <f t="shared" si="689"/>
        <v>帽子类</v>
      </c>
      <c r="E11047" s="51" t="str">
        <f>IFERROR(VLOOKUP(B11047,总表!A:D,3,0),"-")</f>
        <v>绅士帽</v>
      </c>
      <c r="F11047" s="51" t="str">
        <f t="shared" si="690"/>
        <v>绅士帽</v>
      </c>
      <c r="H11047" s="51" t="str">
        <f>IF(IFERROR(VLOOKUP(B11047,总表!A:D,4,0),"露易")=0," ",IFERROR(VLOOKUP(B11047,总表!A:D,4,0),"-"))</f>
        <v>绿色</v>
      </c>
      <c r="I11047" s="51" t="str">
        <f t="shared" si="691"/>
        <v>绿色</v>
      </c>
    </row>
    <row r="11048" spans="1:9">
      <c r="A11048" s="6">
        <v>11047</v>
      </c>
      <c r="B11048" s="47" t="str">
        <f t="shared" si="688"/>
        <v>00002B27</v>
      </c>
      <c r="C11048" s="47" t="str">
        <f>IFERROR(VLOOKUP(B11048,总表!A:B,2,0),"-")</f>
        <v>帽子类</v>
      </c>
      <c r="D11048" s="6" t="str">
        <f t="shared" si="689"/>
        <v>帽子类</v>
      </c>
      <c r="E11048" s="51" t="str">
        <f>IFERROR(VLOOKUP(B11048,总表!A:D,3,0),"-")</f>
        <v>绅士帽</v>
      </c>
      <c r="F11048" s="51" t="str">
        <f t="shared" si="690"/>
        <v>绅士帽</v>
      </c>
      <c r="H11048" s="6" t="str">
        <f>IF(IFERROR(VLOOKUP(B11048,总表!A:D,4,0),"露易")=0," ",IFERROR(VLOOKUP(B11048,总表!A:D,4,0),"-"))</f>
        <v>灰色</v>
      </c>
      <c r="I11048" s="6" t="str">
        <f t="shared" si="691"/>
        <v>灰色</v>
      </c>
    </row>
    <row r="11049" spans="1:9">
      <c r="A11049" s="6">
        <v>11048</v>
      </c>
      <c r="B11049" s="47" t="str">
        <f t="shared" si="688"/>
        <v>00002B28</v>
      </c>
      <c r="C11049" s="47" t="str">
        <f>IFERROR(VLOOKUP(B11049,总表!A:B,2,0),"-")</f>
        <v>帽子类</v>
      </c>
      <c r="D11049" s="6" t="str">
        <f t="shared" si="689"/>
        <v>帽子类</v>
      </c>
      <c r="E11049" s="51" t="str">
        <f>IFERROR(VLOOKUP(B11049,总表!A:D,3,0),"-")</f>
        <v>绅士帽</v>
      </c>
      <c r="F11049" s="51" t="str">
        <f t="shared" si="690"/>
        <v>绅士帽</v>
      </c>
      <c r="H11049" s="6" t="str">
        <f>IF(IFERROR(VLOOKUP(B11049,总表!A:D,4,0),"露易")=0," ",IFERROR(VLOOKUP(B11049,总表!A:D,4,0),"-"))</f>
        <v>白色</v>
      </c>
      <c r="I11049" s="6" t="str">
        <f t="shared" si="691"/>
        <v>白色</v>
      </c>
    </row>
    <row r="11050" spans="1:9">
      <c r="A11050" s="6">
        <v>11049</v>
      </c>
      <c r="B11050" s="47" t="str">
        <f t="shared" si="688"/>
        <v>00002B29</v>
      </c>
      <c r="C11050" s="47" t="str">
        <f>IFERROR(VLOOKUP(B11050,总表!A:B,2,0),"-")</f>
        <v>帽子类</v>
      </c>
      <c r="D11050" s="6" t="str">
        <f t="shared" si="689"/>
        <v>帽子类</v>
      </c>
      <c r="E11050" s="51" t="str">
        <f>IFERROR(VLOOKUP(B11050,总表!A:D,3,0),"-")</f>
        <v>绅士帽</v>
      </c>
      <c r="F11050" s="51" t="str">
        <f t="shared" si="690"/>
        <v>绅士帽</v>
      </c>
      <c r="H11050" s="51" t="str">
        <f>IF(IFERROR(VLOOKUP(B11050,总表!A:D,4,0),"露易")=0," ",IFERROR(VLOOKUP(B11050,总表!A:D,4,0),"-"))</f>
        <v>红色</v>
      </c>
      <c r="I11050" s="51" t="str">
        <f t="shared" si="691"/>
        <v>红色</v>
      </c>
    </row>
    <row r="11051" spans="1:9">
      <c r="A11051" s="6">
        <v>11050</v>
      </c>
      <c r="B11051" s="47" t="str">
        <f t="shared" si="688"/>
        <v>00002B2A</v>
      </c>
      <c r="C11051" s="47" t="str">
        <f>IFERROR(VLOOKUP(B11051,总表!A:B,2,0),"-")</f>
        <v>帽子类</v>
      </c>
      <c r="D11051" s="6" t="str">
        <f t="shared" si="689"/>
        <v>帽子类</v>
      </c>
      <c r="E11051" s="6" t="str">
        <f>IFERROR(VLOOKUP(B11051,总表!A:D,3,0),"-")</f>
        <v>气球帽</v>
      </c>
      <c r="F11051" s="6" t="str">
        <f t="shared" si="690"/>
        <v>气球帽</v>
      </c>
      <c r="H11051" s="6" t="str">
        <f>IF(IFERROR(VLOOKUP(B11051,总表!A:D,4,0),"露易")=0," ",IFERROR(VLOOKUP(B11051,总表!A:D,4,0),"-"))</f>
        <v>橘色</v>
      </c>
      <c r="I11051" s="6" t="str">
        <f t="shared" si="691"/>
        <v>橘色</v>
      </c>
    </row>
    <row r="11052" spans="1:9">
      <c r="A11052" s="6">
        <v>11051</v>
      </c>
      <c r="B11052" s="47" t="str">
        <f t="shared" si="688"/>
        <v>00002B2B</v>
      </c>
      <c r="C11052" s="47" t="str">
        <f>IFERROR(VLOOKUP(B11052,总表!A:B,2,0),"-")</f>
        <v>帽子类</v>
      </c>
      <c r="D11052" s="6" t="str">
        <f t="shared" si="689"/>
        <v>帽子类</v>
      </c>
      <c r="E11052" s="6" t="str">
        <f>IFERROR(VLOOKUP(B11052,总表!A:D,3,0),"-")</f>
        <v>气球帽</v>
      </c>
      <c r="F11052" s="6" t="str">
        <f t="shared" si="690"/>
        <v>气球帽</v>
      </c>
      <c r="H11052" s="51" t="str">
        <f>IF(IFERROR(VLOOKUP(B11052,总表!A:D,4,0),"露易")=0," ",IFERROR(VLOOKUP(B11052,总表!A:D,4,0),"-"))</f>
        <v>蓝色</v>
      </c>
      <c r="I11052" s="51" t="str">
        <f t="shared" si="691"/>
        <v>蓝色</v>
      </c>
    </row>
    <row r="11053" spans="1:9">
      <c r="A11053" s="6">
        <v>11052</v>
      </c>
      <c r="B11053" s="47" t="str">
        <f t="shared" si="688"/>
        <v>00002B2C</v>
      </c>
      <c r="C11053" s="47" t="str">
        <f>IFERROR(VLOOKUP(B11053,总表!A:B,2,0),"-")</f>
        <v>帽子类</v>
      </c>
      <c r="D11053" s="6" t="str">
        <f t="shared" si="689"/>
        <v>帽子类</v>
      </c>
      <c r="E11053" s="6" t="str">
        <f>IFERROR(VLOOKUP(B11053,总表!A:D,3,0),"-")</f>
        <v>气球帽</v>
      </c>
      <c r="F11053" s="6" t="str">
        <f t="shared" si="690"/>
        <v>气球帽</v>
      </c>
      <c r="H11053" s="51" t="str">
        <f>IF(IFERROR(VLOOKUP(B11053,总表!A:D,4,0),"露易")=0," ",IFERROR(VLOOKUP(B11053,总表!A:D,4,0),"-"))</f>
        <v>绿色</v>
      </c>
      <c r="I11053" s="51" t="str">
        <f t="shared" si="691"/>
        <v>绿色</v>
      </c>
    </row>
    <row r="11054" spans="1:9">
      <c r="A11054" s="6">
        <v>11053</v>
      </c>
      <c r="B11054" s="47" t="str">
        <f t="shared" si="688"/>
        <v>00002B2D</v>
      </c>
      <c r="C11054" s="47" t="str">
        <f>IFERROR(VLOOKUP(B11054,总表!A:B,2,0),"-")</f>
        <v>帽子类</v>
      </c>
      <c r="D11054" s="6" t="str">
        <f t="shared" si="689"/>
        <v>帽子类</v>
      </c>
      <c r="E11054" s="6" t="str">
        <f>IFERROR(VLOOKUP(B11054,总表!A:D,3,0),"-")</f>
        <v>牛仔帽</v>
      </c>
      <c r="F11054" s="6" t="str">
        <f t="shared" si="690"/>
        <v>牛仔帽</v>
      </c>
      <c r="H11054" s="6" t="str">
        <f>IF(IFERROR(VLOOKUP(B11054,总表!A:D,4,0),"露易")=0," ",IFERROR(VLOOKUP(B11054,总表!A:D,4,0),"-"))</f>
        <v>米色</v>
      </c>
      <c r="I11054" s="6" t="str">
        <f t="shared" si="691"/>
        <v>米色</v>
      </c>
    </row>
    <row r="11055" spans="1:9">
      <c r="A11055" s="6">
        <v>11054</v>
      </c>
      <c r="B11055" s="47" t="str">
        <f t="shared" si="688"/>
        <v>00002B2E</v>
      </c>
      <c r="C11055" s="47" t="str">
        <f>IFERROR(VLOOKUP(B11055,总表!A:B,2,0),"-")</f>
        <v>帽子类</v>
      </c>
      <c r="D11055" s="6" t="str">
        <f t="shared" si="689"/>
        <v>帽子类</v>
      </c>
      <c r="E11055" s="6" t="str">
        <f>IFERROR(VLOOKUP(B11055,总表!A:D,3,0),"-")</f>
        <v>牛仔帽</v>
      </c>
      <c r="F11055" s="6" t="str">
        <f t="shared" si="690"/>
        <v>牛仔帽</v>
      </c>
      <c r="H11055" s="51" t="str">
        <f>IF(IFERROR(VLOOKUP(B11055,总表!A:D,4,0),"露易")=0," ",IFERROR(VLOOKUP(B11055,总表!A:D,4,0),"-"))</f>
        <v>红色</v>
      </c>
      <c r="I11055" s="51" t="str">
        <f t="shared" si="691"/>
        <v>红色</v>
      </c>
    </row>
    <row r="11056" spans="1:9">
      <c r="A11056" s="6">
        <v>11055</v>
      </c>
      <c r="B11056" s="47" t="str">
        <f t="shared" si="688"/>
        <v>00002B2F</v>
      </c>
      <c r="C11056" s="47" t="str">
        <f>IFERROR(VLOOKUP(B11056,总表!A:B,2,0),"-")</f>
        <v>帽子类</v>
      </c>
      <c r="D11056" s="6" t="str">
        <f t="shared" si="689"/>
        <v>帽子类</v>
      </c>
      <c r="E11056" s="6" t="str">
        <f>IFERROR(VLOOKUP(B11056,总表!A:D,3,0),"-")</f>
        <v>牛仔帽</v>
      </c>
      <c r="F11056" s="6" t="str">
        <f t="shared" si="690"/>
        <v>牛仔帽</v>
      </c>
      <c r="H11056" s="6" t="str">
        <f>IF(IFERROR(VLOOKUP(B11056,总表!A:D,4,0),"露易")=0," ",IFERROR(VLOOKUP(B11056,总表!A:D,4,0),"-"))</f>
        <v>粉红</v>
      </c>
      <c r="I11056" s="6" t="str">
        <f t="shared" si="691"/>
        <v>粉红</v>
      </c>
    </row>
    <row r="11057" spans="1:9">
      <c r="A11057" s="6">
        <v>11056</v>
      </c>
      <c r="B11057" s="47" t="str">
        <f t="shared" si="688"/>
        <v>00002B30</v>
      </c>
      <c r="C11057" s="47" t="str">
        <f>IFERROR(VLOOKUP(B11057,总表!A:B,2,0),"-")</f>
        <v>帽子类</v>
      </c>
      <c r="D11057" s="6" t="str">
        <f t="shared" si="689"/>
        <v>帽子类</v>
      </c>
      <c r="E11057" s="6" t="str">
        <f>IFERROR(VLOOKUP(B11057,总表!A:D,3,0),"-")</f>
        <v>牛仔帽</v>
      </c>
      <c r="F11057" s="6" t="str">
        <f t="shared" si="690"/>
        <v>牛仔帽</v>
      </c>
      <c r="H11057" s="6" t="str">
        <f>IF(IFERROR(VLOOKUP(B11057,总表!A:D,4,0),"露易")=0," ",IFERROR(VLOOKUP(B11057,总表!A:D,4,0),"-"))</f>
        <v>白色</v>
      </c>
      <c r="I11057" s="6" t="str">
        <f t="shared" si="691"/>
        <v>白色</v>
      </c>
    </row>
    <row r="11058" spans="1:9">
      <c r="A11058" s="6">
        <v>11057</v>
      </c>
      <c r="B11058" s="47" t="str">
        <f t="shared" si="688"/>
        <v>00002B31</v>
      </c>
      <c r="C11058" s="47" t="str">
        <f>IFERROR(VLOOKUP(B11058,总表!A:B,2,0),"-")</f>
        <v>帽子类</v>
      </c>
      <c r="D11058" s="6" t="str">
        <f t="shared" si="689"/>
        <v>帽子类</v>
      </c>
      <c r="E11058" s="51" t="str">
        <f>IFERROR(VLOOKUP(B11058,总表!A:D,3,0),"-")</f>
        <v>丝质小礼帽</v>
      </c>
      <c r="F11058" s="51" t="str">
        <f t="shared" si="690"/>
        <v>丝质小礼帽</v>
      </c>
      <c r="H11058" s="6" t="str">
        <f>IF(IFERROR(VLOOKUP(B11058,总表!A:D,4,0),"露易")=0," ",IFERROR(VLOOKUP(B11058,总表!A:D,4,0),"-"))</f>
        <v>黑色</v>
      </c>
      <c r="I11058" s="6" t="str">
        <f t="shared" si="691"/>
        <v>黑色</v>
      </c>
    </row>
    <row r="11059" spans="1:9">
      <c r="A11059" s="6">
        <v>11058</v>
      </c>
      <c r="B11059" s="47" t="str">
        <f t="shared" si="688"/>
        <v>00002B32</v>
      </c>
      <c r="C11059" s="47" t="str">
        <f>IFERROR(VLOOKUP(B11059,总表!A:B,2,0),"-")</f>
        <v>帽子类</v>
      </c>
      <c r="D11059" s="6" t="str">
        <f t="shared" si="689"/>
        <v>帽子类</v>
      </c>
      <c r="E11059" s="51" t="str">
        <f>IFERROR(VLOOKUP(B11059,总表!A:D,3,0),"-")</f>
        <v>丝质小礼帽</v>
      </c>
      <c r="F11059" s="51" t="str">
        <f t="shared" si="690"/>
        <v>丝质小礼帽</v>
      </c>
      <c r="H11059" s="51" t="str">
        <f>IF(IFERROR(VLOOKUP(B11059,总表!A:D,4,0),"露易")=0," ",IFERROR(VLOOKUP(B11059,总表!A:D,4,0),"-"))</f>
        <v>红色</v>
      </c>
      <c r="I11059" s="51" t="str">
        <f t="shared" si="691"/>
        <v>红色</v>
      </c>
    </row>
    <row r="11060" spans="1:9">
      <c r="A11060" s="6">
        <v>11059</v>
      </c>
      <c r="B11060" s="47" t="str">
        <f t="shared" si="688"/>
        <v>00002B33</v>
      </c>
      <c r="C11060" s="47" t="str">
        <f>IFERROR(VLOOKUP(B11060,总表!A:B,2,0),"-")</f>
        <v>-</v>
      </c>
      <c r="D11060" s="6" t="str">
        <f t="shared" si="689"/>
        <v>-</v>
      </c>
      <c r="E11060" s="6" t="str">
        <f>IFERROR(VLOOKUP(B11060,总表!A:D,3,0),"-")</f>
        <v>-</v>
      </c>
      <c r="F11060" s="6" t="str">
        <f t="shared" si="690"/>
        <v>-</v>
      </c>
      <c r="H11060" s="6" t="str">
        <f>IF(IFERROR(VLOOKUP(B11060,总表!A:D,4,0),"露易")=0," ",IFERROR(VLOOKUP(B11060,总表!A:D,4,0),"-"))</f>
        <v>-</v>
      </c>
      <c r="I11060" s="6" t="str">
        <f t="shared" si="691"/>
        <v>-</v>
      </c>
    </row>
    <row r="11061" spans="1:9">
      <c r="A11061" s="6">
        <v>11060</v>
      </c>
      <c r="B11061" s="47" t="str">
        <f t="shared" si="688"/>
        <v>00002B34</v>
      </c>
      <c r="C11061" s="47" t="str">
        <f>IFERROR(VLOOKUP(B11061,总表!A:B,2,0),"-")</f>
        <v>-</v>
      </c>
      <c r="D11061" s="6" t="str">
        <f t="shared" si="689"/>
        <v>-</v>
      </c>
      <c r="E11061" s="6" t="str">
        <f>IFERROR(VLOOKUP(B11061,总表!A:D,3,0),"-")</f>
        <v>-</v>
      </c>
      <c r="F11061" s="6" t="str">
        <f t="shared" si="690"/>
        <v>-</v>
      </c>
      <c r="H11061" s="6" t="str">
        <f>IF(IFERROR(VLOOKUP(B11061,总表!A:D,4,0),"露易")=0," ",IFERROR(VLOOKUP(B11061,总表!A:D,4,0),"-"))</f>
        <v>-</v>
      </c>
      <c r="I11061" s="6" t="str">
        <f t="shared" si="691"/>
        <v>-</v>
      </c>
    </row>
    <row r="11062" spans="1:9">
      <c r="A11062" s="6">
        <v>11061</v>
      </c>
      <c r="B11062" s="47" t="str">
        <f t="shared" si="688"/>
        <v>00002B35</v>
      </c>
      <c r="C11062" s="47" t="str">
        <f>IFERROR(VLOOKUP(B11062,总表!A:B,2,0),"-")</f>
        <v>帽子类</v>
      </c>
      <c r="D11062" s="6" t="str">
        <f t="shared" si="689"/>
        <v>帽子类</v>
      </c>
      <c r="E11062" s="51" t="str">
        <f>IFERROR(VLOOKUP(B11062,总表!A:D,3,0),"-")</f>
        <v>凤梨图案户外帽</v>
      </c>
      <c r="F11062" s="51" t="str">
        <f t="shared" si="690"/>
        <v>凤梨图案户外帽</v>
      </c>
      <c r="H11062" s="6" t="str">
        <f>IF(IFERROR(VLOOKUP(B11062,总表!A:D,4,0),"露易")=0," ",IFERROR(VLOOKUP(B11062,总表!A:D,4,0),"-"))</f>
        <v>薄荷绿</v>
      </c>
      <c r="I11062" s="6" t="str">
        <f t="shared" si="691"/>
        <v>薄荷绿</v>
      </c>
    </row>
    <row r="11063" spans="1:9">
      <c r="A11063" s="6">
        <v>11062</v>
      </c>
      <c r="B11063" s="47" t="str">
        <f t="shared" si="688"/>
        <v>00002B36</v>
      </c>
      <c r="C11063" s="47" t="str">
        <f>IFERROR(VLOOKUP(B11063,总表!A:B,2,0),"-")</f>
        <v>-</v>
      </c>
      <c r="D11063" s="6" t="str">
        <f t="shared" si="689"/>
        <v>-</v>
      </c>
      <c r="E11063" s="6" t="str">
        <f>IFERROR(VLOOKUP(B11063,总表!A:D,3,0),"-")</f>
        <v>-</v>
      </c>
      <c r="F11063" s="6" t="str">
        <f t="shared" si="690"/>
        <v>-</v>
      </c>
      <c r="H11063" s="6" t="str">
        <f>IF(IFERROR(VLOOKUP(B11063,总表!A:D,4,0),"露易")=0," ",IFERROR(VLOOKUP(B11063,总表!A:D,4,0),"-"))</f>
        <v>-</v>
      </c>
      <c r="I11063" s="6" t="str">
        <f t="shared" si="691"/>
        <v>-</v>
      </c>
    </row>
    <row r="11064" spans="1:9">
      <c r="A11064" s="6">
        <v>11063</v>
      </c>
      <c r="B11064" s="47" t="str">
        <f t="shared" si="688"/>
        <v>00002B37</v>
      </c>
      <c r="C11064" s="47" t="str">
        <f>IFERROR(VLOOKUP(B11064,总表!A:B,2,0),"-")</f>
        <v>-</v>
      </c>
      <c r="D11064" s="6" t="str">
        <f t="shared" si="689"/>
        <v>-</v>
      </c>
      <c r="E11064" s="6" t="str">
        <f>IFERROR(VLOOKUP(B11064,总表!A:D,3,0),"-")</f>
        <v>-</v>
      </c>
      <c r="F11064" s="6" t="str">
        <f t="shared" si="690"/>
        <v>-</v>
      </c>
      <c r="H11064" s="6" t="str">
        <f>IF(IFERROR(VLOOKUP(B11064,总表!A:D,4,0),"露易")=0," ",IFERROR(VLOOKUP(B11064,总表!A:D,4,0),"-"))</f>
        <v>-</v>
      </c>
      <c r="I11064" s="6" t="str">
        <f t="shared" si="691"/>
        <v>-</v>
      </c>
    </row>
    <row r="11065" spans="1:9">
      <c r="A11065" s="6">
        <v>11064</v>
      </c>
      <c r="B11065" s="47" t="str">
        <f t="shared" si="688"/>
        <v>00002B38</v>
      </c>
      <c r="C11065" s="47" t="str">
        <f>IFERROR(VLOOKUP(B11065,总表!A:B,2,0),"-")</f>
        <v>-</v>
      </c>
      <c r="D11065" s="6" t="str">
        <f t="shared" si="689"/>
        <v>-</v>
      </c>
      <c r="E11065" s="6" t="str">
        <f>IFERROR(VLOOKUP(B11065,总表!A:D,3,0),"-")</f>
        <v>-</v>
      </c>
      <c r="F11065" s="6" t="str">
        <f t="shared" si="690"/>
        <v>-</v>
      </c>
      <c r="H11065" s="6" t="str">
        <f>IF(IFERROR(VLOOKUP(B11065,总表!A:D,4,0),"露易")=0," ",IFERROR(VLOOKUP(B11065,总表!A:D,4,0),"-"))</f>
        <v>-</v>
      </c>
      <c r="I11065" s="6" t="str">
        <f t="shared" si="691"/>
        <v>-</v>
      </c>
    </row>
    <row r="11066" spans="1:9">
      <c r="A11066" s="6">
        <v>11065</v>
      </c>
      <c r="B11066" s="47" t="str">
        <f t="shared" si="688"/>
        <v>00002B39</v>
      </c>
      <c r="C11066" s="47" t="str">
        <f>IFERROR(VLOOKUP(B11066,总表!A:B,2,0),"-")</f>
        <v>-</v>
      </c>
      <c r="D11066" s="6" t="str">
        <f t="shared" si="689"/>
        <v>-</v>
      </c>
      <c r="E11066" s="6" t="str">
        <f>IFERROR(VLOOKUP(B11066,总表!A:D,3,0),"-")</f>
        <v>-</v>
      </c>
      <c r="F11066" s="6" t="str">
        <f t="shared" si="690"/>
        <v>-</v>
      </c>
      <c r="H11066" s="6" t="str">
        <f>IF(IFERROR(VLOOKUP(B11066,总表!A:D,4,0),"露易")=0," ",IFERROR(VLOOKUP(B11066,总表!A:D,4,0),"-"))</f>
        <v>-</v>
      </c>
      <c r="I11066" s="6" t="str">
        <f t="shared" si="691"/>
        <v>-</v>
      </c>
    </row>
    <row r="11067" spans="1:9">
      <c r="A11067" s="6">
        <v>11066</v>
      </c>
      <c r="B11067" s="47" t="str">
        <f t="shared" si="688"/>
        <v>00002B3A</v>
      </c>
      <c r="C11067" s="50" t="str">
        <f>IFERROR(VLOOKUP(B11067,总表!A:B,2,0),"-")</f>
        <v>脸部装饰</v>
      </c>
      <c r="D11067" s="51" t="str">
        <f t="shared" si="689"/>
        <v>脸部装饰</v>
      </c>
      <c r="E11067" s="6" t="str">
        <f>IFERROR(VLOOKUP(B11067,总表!A:D,3,0),"-")</f>
        <v>方框眼镜</v>
      </c>
      <c r="F11067" s="6" t="str">
        <f t="shared" si="690"/>
        <v>方框眼镜</v>
      </c>
      <c r="H11067" s="6" t="str">
        <f>IF(IFERROR(VLOOKUP(B11067,总表!A:D,4,0),"露易")=0," ",IFERROR(VLOOKUP(B11067,总表!A:D,4,0),"-"))</f>
        <v>黑色</v>
      </c>
      <c r="I11067" s="6" t="str">
        <f t="shared" si="691"/>
        <v>黑色</v>
      </c>
    </row>
    <row r="11068" spans="1:9">
      <c r="A11068" s="6">
        <v>11067</v>
      </c>
      <c r="B11068" s="47" t="str">
        <f t="shared" si="688"/>
        <v>00002B3B</v>
      </c>
      <c r="C11068" s="50" t="str">
        <f>IFERROR(VLOOKUP(B11068,总表!A:B,2,0),"-")</f>
        <v>脸部装饰</v>
      </c>
      <c r="D11068" s="51" t="str">
        <f t="shared" si="689"/>
        <v>脸部装饰</v>
      </c>
      <c r="E11068" s="6" t="str">
        <f>IFERROR(VLOOKUP(B11068,总表!A:D,3,0),"-")</f>
        <v>方框眼镜</v>
      </c>
      <c r="F11068" s="6" t="str">
        <f t="shared" si="690"/>
        <v>方框眼镜</v>
      </c>
      <c r="H11068" s="6" t="str">
        <f>IF(IFERROR(VLOOKUP(B11068,总表!A:D,4,0),"露易")=0," ",IFERROR(VLOOKUP(B11068,总表!A:D,4,0),"-"))</f>
        <v>灰色</v>
      </c>
      <c r="I11068" s="6" t="str">
        <f t="shared" si="691"/>
        <v>灰色</v>
      </c>
    </row>
    <row r="11069" spans="1:9">
      <c r="A11069" s="6">
        <v>11068</v>
      </c>
      <c r="B11069" s="47" t="str">
        <f t="shared" si="688"/>
        <v>00002B3C</v>
      </c>
      <c r="C11069" s="50" t="str">
        <f>IFERROR(VLOOKUP(B11069,总表!A:B,2,0),"-")</f>
        <v>脸部装饰</v>
      </c>
      <c r="D11069" s="51" t="str">
        <f t="shared" si="689"/>
        <v>脸部装饰</v>
      </c>
      <c r="E11069" s="6" t="str">
        <f>IFERROR(VLOOKUP(B11069,总表!A:D,3,0),"-")</f>
        <v>方框眼镜</v>
      </c>
      <c r="F11069" s="6" t="str">
        <f t="shared" si="690"/>
        <v>方框眼镜</v>
      </c>
      <c r="H11069" s="51" t="str">
        <f>IF(IFERROR(VLOOKUP(B11069,总表!A:D,4,0),"露易")=0," ",IFERROR(VLOOKUP(B11069,总表!A:D,4,0),"-"))</f>
        <v>蓝色</v>
      </c>
      <c r="I11069" s="51" t="str">
        <f t="shared" si="691"/>
        <v>蓝色</v>
      </c>
    </row>
    <row r="11070" spans="1:9">
      <c r="A11070" s="6">
        <v>11069</v>
      </c>
      <c r="B11070" s="47" t="str">
        <f t="shared" si="688"/>
        <v>00002B3D</v>
      </c>
      <c r="C11070" s="50" t="str">
        <f>IFERROR(VLOOKUP(B11070,总表!A:B,2,0),"-")</f>
        <v>脸部装饰</v>
      </c>
      <c r="D11070" s="51" t="str">
        <f t="shared" si="689"/>
        <v>脸部装饰</v>
      </c>
      <c r="E11070" s="6" t="str">
        <f>IFERROR(VLOOKUP(B11070,总表!A:D,3,0),"-")</f>
        <v>眉框眼镜</v>
      </c>
      <c r="F11070" s="6" t="str">
        <f t="shared" si="690"/>
        <v>眉框眼镜</v>
      </c>
      <c r="H11070" s="6" t="str">
        <f>IF(IFERROR(VLOOKUP(B11070,总表!A:D,4,0),"露易")=0," ",IFERROR(VLOOKUP(B11070,总表!A:D,4,0),"-"))</f>
        <v>棕色</v>
      </c>
      <c r="I11070" s="6" t="str">
        <f t="shared" si="691"/>
        <v>棕色</v>
      </c>
    </row>
    <row r="11071" spans="1:9">
      <c r="A11071" s="6">
        <v>11070</v>
      </c>
      <c r="B11071" s="47" t="str">
        <f t="shared" si="688"/>
        <v>00002B3E</v>
      </c>
      <c r="C11071" s="50" t="str">
        <f>IFERROR(VLOOKUP(B11071,总表!A:B,2,0),"-")</f>
        <v>脸部装饰</v>
      </c>
      <c r="D11071" s="51" t="str">
        <f t="shared" si="689"/>
        <v>脸部装饰</v>
      </c>
      <c r="E11071" s="6" t="str">
        <f>IFERROR(VLOOKUP(B11071,总表!A:D,3,0),"-")</f>
        <v>眉框眼镜</v>
      </c>
      <c r="F11071" s="6" t="str">
        <f t="shared" si="690"/>
        <v>眉框眼镜</v>
      </c>
      <c r="H11071" s="51" t="str">
        <f>IF(IFERROR(VLOOKUP(B11071,总表!A:D,4,0),"露易")=0," ",IFERROR(VLOOKUP(B11071,总表!A:D,4,0),"-"))</f>
        <v>绿色</v>
      </c>
      <c r="I11071" s="51" t="str">
        <f t="shared" si="691"/>
        <v>绿色</v>
      </c>
    </row>
    <row r="11072" spans="1:9">
      <c r="A11072" s="6">
        <v>11071</v>
      </c>
      <c r="B11072" s="47" t="str">
        <f t="shared" si="688"/>
        <v>00002B3F</v>
      </c>
      <c r="C11072" s="50" t="str">
        <f>IFERROR(VLOOKUP(B11072,总表!A:B,2,0),"-")</f>
        <v>脸部装饰</v>
      </c>
      <c r="D11072" s="51" t="str">
        <f t="shared" si="689"/>
        <v>脸部装饰</v>
      </c>
      <c r="E11072" s="6" t="str">
        <f>IFERROR(VLOOKUP(B11072,总表!A:D,3,0),"-")</f>
        <v>眉框眼镜</v>
      </c>
      <c r="F11072" s="6" t="str">
        <f t="shared" si="690"/>
        <v>眉框眼镜</v>
      </c>
      <c r="H11072" s="6" t="str">
        <f>IF(IFERROR(VLOOKUP(B11072,总表!A:D,4,0),"露易")=0," ",IFERROR(VLOOKUP(B11072,总表!A:D,4,0),"-"))</f>
        <v>灰色</v>
      </c>
      <c r="I11072" s="6" t="str">
        <f t="shared" si="691"/>
        <v>灰色</v>
      </c>
    </row>
    <row r="11073" spans="1:9">
      <c r="A11073" s="6">
        <v>11072</v>
      </c>
      <c r="B11073" s="47" t="str">
        <f t="shared" si="688"/>
        <v>00002B40</v>
      </c>
      <c r="C11073" s="50" t="str">
        <f>IFERROR(VLOOKUP(B11073,总表!A:B,2,0),"-")</f>
        <v>脸部装饰</v>
      </c>
      <c r="D11073" s="51" t="str">
        <f t="shared" si="689"/>
        <v>脸部装饰</v>
      </c>
      <c r="E11073" s="6" t="str">
        <f>IFERROR(VLOOKUP(B11073,总表!A:D,3,0),"-")</f>
        <v>八角形眼镜</v>
      </c>
      <c r="F11073" s="6" t="str">
        <f t="shared" si="690"/>
        <v>八角形眼镜</v>
      </c>
      <c r="H11073" s="51" t="str">
        <f>IF(IFERROR(VLOOKUP(B11073,总表!A:D,4,0),"露易")=0," ",IFERROR(VLOOKUP(B11073,总表!A:D,4,0),"-"))</f>
        <v>绿色</v>
      </c>
      <c r="I11073" s="51" t="str">
        <f t="shared" si="691"/>
        <v>绿色</v>
      </c>
    </row>
    <row r="11074" spans="1:9">
      <c r="A11074" s="6">
        <v>11073</v>
      </c>
      <c r="B11074" s="47" t="str">
        <f t="shared" ref="B11074:B11137" si="692">DEC2HEX(ROW(A11073),8)</f>
        <v>00002B41</v>
      </c>
      <c r="C11074" s="50" t="str">
        <f>IFERROR(VLOOKUP(B11074,总表!A:B,2,0),"-")</f>
        <v>脸部装饰</v>
      </c>
      <c r="D11074" s="51" t="str">
        <f t="shared" ref="D11074:D11137" si="693">C11074</f>
        <v>脸部装饰</v>
      </c>
      <c r="E11074" s="6" t="str">
        <f>IFERROR(VLOOKUP(B11074,总表!A:D,3,0),"-")</f>
        <v>八角形眼镜</v>
      </c>
      <c r="F11074" s="6" t="str">
        <f t="shared" ref="F11074:F11137" si="694">E11074</f>
        <v>八角形眼镜</v>
      </c>
      <c r="H11074" s="6" t="str">
        <f>IF(IFERROR(VLOOKUP(B11074,总表!A:D,4,0),"露易")=0," ",IFERROR(VLOOKUP(B11074,总表!A:D,4,0),"-"))</f>
        <v>紫色</v>
      </c>
      <c r="I11074" s="6" t="str">
        <f t="shared" ref="I11074:I11137" si="695">H11074</f>
        <v>紫色</v>
      </c>
    </row>
    <row r="11075" spans="1:9">
      <c r="A11075" s="6">
        <v>11074</v>
      </c>
      <c r="B11075" s="47" t="str">
        <f t="shared" si="692"/>
        <v>00002B42</v>
      </c>
      <c r="C11075" s="50" t="str">
        <f>IFERROR(VLOOKUP(B11075,总表!A:B,2,0),"-")</f>
        <v>脸部装饰</v>
      </c>
      <c r="D11075" s="51" t="str">
        <f t="shared" si="693"/>
        <v>脸部装饰</v>
      </c>
      <c r="E11075" s="6" t="str">
        <f>IFERROR(VLOOKUP(B11075,总表!A:D,3,0),"-")</f>
        <v>八角形眼镜</v>
      </c>
      <c r="F11075" s="6" t="str">
        <f t="shared" si="694"/>
        <v>八角形眼镜</v>
      </c>
      <c r="H11075" s="6" t="str">
        <f>IF(IFERROR(VLOOKUP(B11075,总表!A:D,4,0),"露易")=0," ",IFERROR(VLOOKUP(B11075,总表!A:D,4,0),"-"))</f>
        <v>金色</v>
      </c>
      <c r="I11075" s="6" t="str">
        <f t="shared" si="695"/>
        <v>金色</v>
      </c>
    </row>
    <row r="11076" spans="1:9">
      <c r="A11076" s="6">
        <v>11075</v>
      </c>
      <c r="B11076" s="47" t="str">
        <f t="shared" si="692"/>
        <v>00002B43</v>
      </c>
      <c r="C11076" s="50" t="str">
        <f>IFERROR(VLOOKUP(B11076,总表!A:B,2,0),"-")</f>
        <v>脸部装饰</v>
      </c>
      <c r="D11076" s="51" t="str">
        <f t="shared" si="693"/>
        <v>脸部装饰</v>
      </c>
      <c r="E11076" s="6" t="str">
        <f>IFERROR(VLOOKUP(B11076,总表!A:D,3,0),"-")</f>
        <v>八角形眼镜</v>
      </c>
      <c r="F11076" s="6" t="str">
        <f t="shared" si="694"/>
        <v>八角形眼镜</v>
      </c>
      <c r="H11076" s="6" t="str">
        <f>IF(IFERROR(VLOOKUP(B11076,总表!A:D,4,0),"露易")=0," ",IFERROR(VLOOKUP(B11076,总表!A:D,4,0),"-"))</f>
        <v>黑色</v>
      </c>
      <c r="I11076" s="6" t="str">
        <f t="shared" si="695"/>
        <v>黑色</v>
      </c>
    </row>
    <row r="11077" spans="1:9">
      <c r="A11077" s="6">
        <v>11076</v>
      </c>
      <c r="B11077" s="47" t="str">
        <f t="shared" si="692"/>
        <v>00002B44</v>
      </c>
      <c r="C11077" s="50" t="str">
        <f>IFERROR(VLOOKUP(B11077,总表!A:B,2,0),"-")</f>
        <v>脸部装饰</v>
      </c>
      <c r="D11077" s="51" t="str">
        <f t="shared" si="693"/>
        <v>脸部装饰</v>
      </c>
      <c r="E11077" s="6" t="str">
        <f>IFERROR(VLOOKUP(B11077,总表!A:D,3,0),"-")</f>
        <v>双梁眼镜</v>
      </c>
      <c r="F11077" s="6" t="str">
        <f t="shared" si="694"/>
        <v>双梁眼镜</v>
      </c>
      <c r="H11077" s="6" t="str">
        <f>IF(IFERROR(VLOOKUP(B11077,总表!A:D,4,0),"露易")=0," ",IFERROR(VLOOKUP(B11077,总表!A:D,4,0),"-"))</f>
        <v>紫色</v>
      </c>
      <c r="I11077" s="6" t="str">
        <f t="shared" si="695"/>
        <v>紫色</v>
      </c>
    </row>
    <row r="11078" spans="1:9">
      <c r="A11078" s="6">
        <v>11077</v>
      </c>
      <c r="B11078" s="47" t="str">
        <f t="shared" si="692"/>
        <v>00002B45</v>
      </c>
      <c r="C11078" s="50" t="str">
        <f>IFERROR(VLOOKUP(B11078,总表!A:B,2,0),"-")</f>
        <v>脸部装饰</v>
      </c>
      <c r="D11078" s="51" t="str">
        <f t="shared" si="693"/>
        <v>脸部装饰</v>
      </c>
      <c r="E11078" s="6" t="str">
        <f>IFERROR(VLOOKUP(B11078,总表!A:D,3,0),"-")</f>
        <v>双梁眼镜</v>
      </c>
      <c r="F11078" s="6" t="str">
        <f t="shared" si="694"/>
        <v>双梁眼镜</v>
      </c>
      <c r="H11078" s="51" t="str">
        <f>IF(IFERROR(VLOOKUP(B11078,总表!A:D,4,0),"露易")=0," ",IFERROR(VLOOKUP(B11078,总表!A:D,4,0),"-"))</f>
        <v>银色</v>
      </c>
      <c r="I11078" s="51" t="str">
        <f t="shared" si="695"/>
        <v>银色</v>
      </c>
    </row>
    <row r="11079" spans="1:9">
      <c r="A11079" s="6">
        <v>11078</v>
      </c>
      <c r="B11079" s="47" t="str">
        <f t="shared" si="692"/>
        <v>00002B46</v>
      </c>
      <c r="C11079" s="50" t="str">
        <f>IFERROR(VLOOKUP(B11079,总表!A:B,2,0),"-")</f>
        <v>脸部装饰</v>
      </c>
      <c r="D11079" s="51" t="str">
        <f t="shared" si="693"/>
        <v>脸部装饰</v>
      </c>
      <c r="E11079" s="6" t="str">
        <f>IFERROR(VLOOKUP(B11079,总表!A:D,3,0),"-")</f>
        <v>双梁眼镜</v>
      </c>
      <c r="F11079" s="6" t="str">
        <f t="shared" si="694"/>
        <v>双梁眼镜</v>
      </c>
      <c r="H11079" s="51" t="str">
        <f>IF(IFERROR(VLOOKUP(B11079,总表!A:D,4,0),"露易")=0," ",IFERROR(VLOOKUP(B11079,总表!A:D,4,0),"-"))</f>
        <v>蓝色</v>
      </c>
      <c r="I11079" s="51" t="str">
        <f t="shared" si="695"/>
        <v>蓝色</v>
      </c>
    </row>
    <row r="11080" spans="1:9">
      <c r="A11080" s="6">
        <v>11079</v>
      </c>
      <c r="B11080" s="47" t="str">
        <f t="shared" si="692"/>
        <v>00002B47</v>
      </c>
      <c r="C11080" s="50" t="str">
        <f>IFERROR(VLOOKUP(B11080,总表!A:B,2,0),"-")</f>
        <v>脸部装饰</v>
      </c>
      <c r="D11080" s="51" t="str">
        <f t="shared" si="693"/>
        <v>脸部装饰</v>
      </c>
      <c r="E11080" s="6" t="str">
        <f>IFERROR(VLOOKUP(B11080,总表!A:D,3,0),"-")</f>
        <v>琥珀眼镜</v>
      </c>
      <c r="F11080" s="6" t="str">
        <f t="shared" si="694"/>
        <v>琥珀眼镜</v>
      </c>
      <c r="H11080" s="6" t="str">
        <f>IF(IFERROR(VLOOKUP(B11080,总表!A:D,4,0),"露易")=0," ",IFERROR(VLOOKUP(B11080,总表!A:D,4,0),"-"))</f>
        <v>米色</v>
      </c>
      <c r="I11080" s="6" t="str">
        <f t="shared" si="695"/>
        <v>米色</v>
      </c>
    </row>
    <row r="11081" spans="1:9">
      <c r="A11081" s="6">
        <v>11080</v>
      </c>
      <c r="B11081" s="47" t="str">
        <f t="shared" si="692"/>
        <v>00002B48</v>
      </c>
      <c r="C11081" s="50" t="str">
        <f>IFERROR(VLOOKUP(B11081,总表!A:B,2,0),"-")</f>
        <v>脸部装饰</v>
      </c>
      <c r="D11081" s="51" t="str">
        <f t="shared" si="693"/>
        <v>脸部装饰</v>
      </c>
      <c r="E11081" s="6" t="str">
        <f>IFERROR(VLOOKUP(B11081,总表!A:D,3,0),"-")</f>
        <v>琥珀眼镜</v>
      </c>
      <c r="F11081" s="6" t="str">
        <f t="shared" si="694"/>
        <v>琥珀眼镜</v>
      </c>
      <c r="H11081" s="6" t="str">
        <f>IF(IFERROR(VLOOKUP(B11081,总表!A:D,4,0),"露易")=0," ",IFERROR(VLOOKUP(B11081,总表!A:D,4,0),"-"))</f>
        <v>黑色</v>
      </c>
      <c r="I11081" s="6" t="str">
        <f t="shared" si="695"/>
        <v>黑色</v>
      </c>
    </row>
    <row r="11082" spans="1:9">
      <c r="A11082" s="6">
        <v>11081</v>
      </c>
      <c r="B11082" s="47" t="str">
        <f t="shared" si="692"/>
        <v>00002B49</v>
      </c>
      <c r="C11082" s="50" t="str">
        <f>IFERROR(VLOOKUP(B11082,总表!A:B,2,0),"-")</f>
        <v>脸部装饰</v>
      </c>
      <c r="D11082" s="51" t="str">
        <f t="shared" si="693"/>
        <v>脸部装饰</v>
      </c>
      <c r="E11082" s="6" t="str">
        <f>IFERROR(VLOOKUP(B11082,总表!A:D,3,0),"-")</f>
        <v>下半框眼镜</v>
      </c>
      <c r="F11082" s="6" t="str">
        <f t="shared" si="694"/>
        <v>下半框眼镜</v>
      </c>
      <c r="H11082" s="6" t="str">
        <f>IF(IFERROR(VLOOKUP(B11082,总表!A:D,4,0),"露易")=0," ",IFERROR(VLOOKUP(B11082,总表!A:D,4,0),"-"))</f>
        <v>紫色</v>
      </c>
      <c r="I11082" s="6" t="str">
        <f t="shared" si="695"/>
        <v>紫色</v>
      </c>
    </row>
    <row r="11083" spans="1:9">
      <c r="A11083" s="6">
        <v>11082</v>
      </c>
      <c r="B11083" s="47" t="str">
        <f t="shared" si="692"/>
        <v>00002B4A</v>
      </c>
      <c r="C11083" s="50" t="str">
        <f>IFERROR(VLOOKUP(B11083,总表!A:B,2,0),"-")</f>
        <v>脸部装饰</v>
      </c>
      <c r="D11083" s="51" t="str">
        <f t="shared" si="693"/>
        <v>脸部装饰</v>
      </c>
      <c r="E11083" s="6" t="str">
        <f>IFERROR(VLOOKUP(B11083,总表!A:D,3,0),"-")</f>
        <v>下半框眼镜</v>
      </c>
      <c r="F11083" s="6" t="str">
        <f t="shared" si="694"/>
        <v>下半框眼镜</v>
      </c>
      <c r="H11083" s="51" t="str">
        <f>IF(IFERROR(VLOOKUP(B11083,总表!A:D,4,0),"露易")=0," ",IFERROR(VLOOKUP(B11083,总表!A:D,4,0),"-"))</f>
        <v>绿色</v>
      </c>
      <c r="I11083" s="51" t="str">
        <f t="shared" si="695"/>
        <v>绿色</v>
      </c>
    </row>
    <row r="11084" spans="1:9">
      <c r="A11084" s="6">
        <v>11083</v>
      </c>
      <c r="B11084" s="47" t="str">
        <f t="shared" si="692"/>
        <v>00002B4B</v>
      </c>
      <c r="C11084" s="50" t="str">
        <f>IFERROR(VLOOKUP(B11084,总表!A:B,2,0),"-")</f>
        <v>脸部装饰</v>
      </c>
      <c r="D11084" s="51" t="str">
        <f t="shared" si="693"/>
        <v>脸部装饰</v>
      </c>
      <c r="E11084" s="6" t="str">
        <f>IFERROR(VLOOKUP(B11084,总表!A:D,3,0),"-")</f>
        <v>下半框眼镜</v>
      </c>
      <c r="F11084" s="6" t="str">
        <f t="shared" si="694"/>
        <v>下半框眼镜</v>
      </c>
      <c r="H11084" s="51" t="str">
        <f>IF(IFERROR(VLOOKUP(B11084,总表!A:D,4,0),"露易")=0," ",IFERROR(VLOOKUP(B11084,总表!A:D,4,0),"-"))</f>
        <v>蓝色</v>
      </c>
      <c r="I11084" s="51" t="str">
        <f t="shared" si="695"/>
        <v>蓝色</v>
      </c>
    </row>
    <row r="11085" spans="1:9">
      <c r="A11085" s="6">
        <v>11084</v>
      </c>
      <c r="B11085" s="47" t="str">
        <f t="shared" si="692"/>
        <v>00002B4C</v>
      </c>
      <c r="C11085" s="50" t="str">
        <f>IFERROR(VLOOKUP(B11085,总表!A:B,2,0),"-")</f>
        <v>脸部装饰</v>
      </c>
      <c r="D11085" s="51" t="str">
        <f t="shared" si="693"/>
        <v>脸部装饰</v>
      </c>
      <c r="E11085" s="6" t="str">
        <f>IFERROR(VLOOKUP(B11085,总表!A:D,3,0),"-")</f>
        <v>下半框眼镜</v>
      </c>
      <c r="F11085" s="6" t="str">
        <f t="shared" si="694"/>
        <v>下半框眼镜</v>
      </c>
      <c r="H11085" s="6" t="str">
        <f>IF(IFERROR(VLOOKUP(B11085,总表!A:D,4,0),"露易")=0," ",IFERROR(VLOOKUP(B11085,总表!A:D,4,0),"-"))</f>
        <v>黄色</v>
      </c>
      <c r="I11085" s="6" t="str">
        <f t="shared" si="695"/>
        <v>黄色</v>
      </c>
    </row>
    <row r="11086" spans="1:9">
      <c r="A11086" s="6">
        <v>11085</v>
      </c>
      <c r="B11086" s="47" t="str">
        <f t="shared" si="692"/>
        <v>00002B4D</v>
      </c>
      <c r="C11086" s="50" t="str">
        <f>IFERROR(VLOOKUP(B11086,总表!A:B,2,0),"-")</f>
        <v>脸部装饰</v>
      </c>
      <c r="D11086" s="51" t="str">
        <f t="shared" si="693"/>
        <v>脸部装饰</v>
      </c>
      <c r="E11086" s="6" t="str">
        <f>IFERROR(VLOOKUP(B11086,总表!A:D,3,0),"-")</f>
        <v>下半框眼镜</v>
      </c>
      <c r="F11086" s="6" t="str">
        <f t="shared" si="694"/>
        <v>下半框眼镜</v>
      </c>
      <c r="H11086" s="6" t="str">
        <f>IF(IFERROR(VLOOKUP(B11086,总表!A:D,4,0),"露易")=0," ",IFERROR(VLOOKUP(B11086,总表!A:D,4,0),"-"))</f>
        <v>粉红</v>
      </c>
      <c r="I11086" s="6" t="str">
        <f t="shared" si="695"/>
        <v>粉红</v>
      </c>
    </row>
    <row r="11087" spans="1:9">
      <c r="A11087" s="6">
        <v>11086</v>
      </c>
      <c r="B11087" s="47" t="str">
        <f t="shared" si="692"/>
        <v>00002B4E</v>
      </c>
      <c r="C11087" s="50" t="str">
        <f>IFERROR(VLOOKUP(B11087,总表!A:B,2,0),"-")</f>
        <v>脸部装饰</v>
      </c>
      <c r="D11087" s="51" t="str">
        <f t="shared" si="693"/>
        <v>脸部装饰</v>
      </c>
      <c r="E11087" s="6" t="str">
        <f>IFERROR(VLOOKUP(B11087,总表!A:D,3,0),"-")</f>
        <v>下半框眼镜</v>
      </c>
      <c r="F11087" s="6" t="str">
        <f t="shared" si="694"/>
        <v>下半框眼镜</v>
      </c>
      <c r="H11087" s="6" t="str">
        <f>IF(IFERROR(VLOOKUP(B11087,总表!A:D,4,0),"露易")=0," ",IFERROR(VLOOKUP(B11087,总表!A:D,4,0),"-"))</f>
        <v>黑色</v>
      </c>
      <c r="I11087" s="6" t="str">
        <f t="shared" si="695"/>
        <v>黑色</v>
      </c>
    </row>
    <row r="11088" spans="1:9">
      <c r="A11088" s="6">
        <v>11087</v>
      </c>
      <c r="B11088" s="47" t="str">
        <f t="shared" si="692"/>
        <v>00002B4F</v>
      </c>
      <c r="C11088" s="50" t="str">
        <f>IFERROR(VLOOKUP(B11088,总表!A:B,2,0),"-")</f>
        <v>脸部装饰</v>
      </c>
      <c r="D11088" s="51" t="str">
        <f t="shared" si="693"/>
        <v>脸部装饰</v>
      </c>
      <c r="E11088" s="51" t="str">
        <f>IFERROR(VLOOKUP(B11088,总表!A:D,3,0),"-")</f>
        <v>椭圆形眼镜</v>
      </c>
      <c r="F11088" s="51" t="str">
        <f t="shared" si="694"/>
        <v>椭圆形眼镜</v>
      </c>
      <c r="H11088" s="6" t="str">
        <f>IF(IFERROR(VLOOKUP(B11088,总表!A:D,4,0),"露易")=0," ",IFERROR(VLOOKUP(B11088,总表!A:D,4,0),"-"))</f>
        <v>橘色</v>
      </c>
      <c r="I11088" s="6" t="str">
        <f t="shared" si="695"/>
        <v>橘色</v>
      </c>
    </row>
    <row r="11089" spans="1:9">
      <c r="A11089" s="6">
        <v>11088</v>
      </c>
      <c r="B11089" s="47" t="str">
        <f t="shared" si="692"/>
        <v>00002B50</v>
      </c>
      <c r="C11089" s="50" t="str">
        <f>IFERROR(VLOOKUP(B11089,总表!A:B,2,0),"-")</f>
        <v>脸部装饰</v>
      </c>
      <c r="D11089" s="51" t="str">
        <f t="shared" si="693"/>
        <v>脸部装饰</v>
      </c>
      <c r="E11089" s="51" t="str">
        <f>IFERROR(VLOOKUP(B11089,总表!A:D,3,0),"-")</f>
        <v>椭圆形眼镜</v>
      </c>
      <c r="F11089" s="51" t="str">
        <f t="shared" si="694"/>
        <v>椭圆形眼镜</v>
      </c>
      <c r="H11089" s="51" t="str">
        <f>IF(IFERROR(VLOOKUP(B11089,总表!A:D,4,0),"露易")=0," ",IFERROR(VLOOKUP(B11089,总表!A:D,4,0),"-"))</f>
        <v>蓝色</v>
      </c>
      <c r="I11089" s="51" t="str">
        <f t="shared" si="695"/>
        <v>蓝色</v>
      </c>
    </row>
    <row r="11090" spans="1:9">
      <c r="A11090" s="6">
        <v>11089</v>
      </c>
      <c r="B11090" s="47" t="str">
        <f t="shared" si="692"/>
        <v>00002B51</v>
      </c>
      <c r="C11090" s="50" t="str">
        <f>IFERROR(VLOOKUP(B11090,总表!A:B,2,0),"-")</f>
        <v>脸部装饰</v>
      </c>
      <c r="D11090" s="51" t="str">
        <f t="shared" si="693"/>
        <v>脸部装饰</v>
      </c>
      <c r="E11090" s="51" t="str">
        <f>IFERROR(VLOOKUP(B11090,总表!A:D,3,0),"-")</f>
        <v>椭圆形眼镜</v>
      </c>
      <c r="F11090" s="51" t="str">
        <f t="shared" si="694"/>
        <v>椭圆形眼镜</v>
      </c>
      <c r="H11090" s="6" t="str">
        <f>IF(IFERROR(VLOOKUP(B11090,总表!A:D,4,0),"露易")=0," ",IFERROR(VLOOKUP(B11090,总表!A:D,4,0),"-"))</f>
        <v>紫色</v>
      </c>
      <c r="I11090" s="6" t="str">
        <f t="shared" si="695"/>
        <v>紫色</v>
      </c>
    </row>
    <row r="11091" spans="1:9">
      <c r="A11091" s="6">
        <v>11090</v>
      </c>
      <c r="B11091" s="47" t="str">
        <f t="shared" si="692"/>
        <v>00002B52</v>
      </c>
      <c r="C11091" s="50" t="str">
        <f>IFERROR(VLOOKUP(B11091,总表!A:B,2,0),"-")</f>
        <v>脸部装饰</v>
      </c>
      <c r="D11091" s="51" t="str">
        <f t="shared" si="693"/>
        <v>脸部装饰</v>
      </c>
      <c r="E11091" s="51" t="str">
        <f>IFERROR(VLOOKUP(B11091,总表!A:D,3,0),"-")</f>
        <v>椭圆形眼镜</v>
      </c>
      <c r="F11091" s="51" t="str">
        <f t="shared" si="694"/>
        <v>椭圆形眼镜</v>
      </c>
      <c r="H11091" s="6" t="str">
        <f>IF(IFERROR(VLOOKUP(B11091,总表!A:D,4,0),"露易")=0," ",IFERROR(VLOOKUP(B11091,总表!A:D,4,0),"-"))</f>
        <v>品红色</v>
      </c>
      <c r="I11091" s="6" t="str">
        <f t="shared" si="695"/>
        <v>品红色</v>
      </c>
    </row>
    <row r="11092" spans="1:9">
      <c r="A11092" s="6">
        <v>11091</v>
      </c>
      <c r="B11092" s="47" t="str">
        <f t="shared" si="692"/>
        <v>00002B53</v>
      </c>
      <c r="C11092" s="50" t="str">
        <f>IFERROR(VLOOKUP(B11092,总表!A:B,2,0),"-")</f>
        <v>脸部装饰</v>
      </c>
      <c r="D11092" s="51" t="str">
        <f t="shared" si="693"/>
        <v>脸部装饰</v>
      </c>
      <c r="E11092" s="51" t="str">
        <f>IFERROR(VLOOKUP(B11092,总表!A:D,3,0),"-")</f>
        <v>椭圆形眼镜</v>
      </c>
      <c r="F11092" s="51" t="str">
        <f t="shared" si="694"/>
        <v>椭圆形眼镜</v>
      </c>
      <c r="H11092" s="6" t="str">
        <f>IF(IFERROR(VLOOKUP(B11092,总表!A:D,4,0),"露易")=0," ",IFERROR(VLOOKUP(B11092,总表!A:D,4,0),"-"))</f>
        <v>芥末黄</v>
      </c>
      <c r="I11092" s="6" t="str">
        <f t="shared" si="695"/>
        <v>芥末黄</v>
      </c>
    </row>
    <row r="11093" spans="1:9">
      <c r="A11093" s="6">
        <v>11092</v>
      </c>
      <c r="B11093" s="47" t="str">
        <f t="shared" si="692"/>
        <v>00002B54</v>
      </c>
      <c r="C11093" s="50" t="str">
        <f>IFERROR(VLOOKUP(B11093,总表!A:B,2,0),"-")</f>
        <v>脸部装饰</v>
      </c>
      <c r="D11093" s="51" t="str">
        <f t="shared" si="693"/>
        <v>脸部装饰</v>
      </c>
      <c r="E11093" s="51" t="str">
        <f>IFERROR(VLOOKUP(B11093,总表!A:D,3,0),"-")</f>
        <v>椭圆形眼镜</v>
      </c>
      <c r="F11093" s="51" t="str">
        <f t="shared" si="694"/>
        <v>椭圆形眼镜</v>
      </c>
      <c r="H11093" s="6" t="str">
        <f>IF(IFERROR(VLOOKUP(B11093,总表!A:D,4,0),"露易")=0," ",IFERROR(VLOOKUP(B11093,总表!A:D,4,0),"-"))</f>
        <v>黑色</v>
      </c>
      <c r="I11093" s="6" t="str">
        <f t="shared" si="695"/>
        <v>黑色</v>
      </c>
    </row>
    <row r="11094" spans="1:9">
      <c r="A11094" s="6">
        <v>11093</v>
      </c>
      <c r="B11094" s="47" t="str">
        <f t="shared" si="692"/>
        <v>00002B55</v>
      </c>
      <c r="C11094" s="50" t="str">
        <f>IFERROR(VLOOKUP(B11094,总表!A:B,2,0),"-")</f>
        <v>脸部装饰</v>
      </c>
      <c r="D11094" s="51" t="str">
        <f t="shared" si="693"/>
        <v>脸部装饰</v>
      </c>
      <c r="E11094" s="6" t="str">
        <f>IFERROR(VLOOKUP(B11094,总表!A:D,3,0),"-")</f>
        <v>木框眼镜</v>
      </c>
      <c r="F11094" s="6" t="str">
        <f t="shared" si="694"/>
        <v>木框眼镜</v>
      </c>
      <c r="H11094" s="6" t="str">
        <f>IF(IFERROR(VLOOKUP(B11094,总表!A:D,4,0),"露易")=0," ",IFERROR(VLOOKUP(B11094,总表!A:D,4,0),"-"))</f>
        <v>深棕色</v>
      </c>
      <c r="I11094" s="6" t="str">
        <f t="shared" si="695"/>
        <v>深棕色</v>
      </c>
    </row>
    <row r="11095" spans="1:9">
      <c r="A11095" s="6">
        <v>11094</v>
      </c>
      <c r="B11095" s="47" t="str">
        <f t="shared" si="692"/>
        <v>00002B56</v>
      </c>
      <c r="C11095" s="47" t="str">
        <f>IFERROR(VLOOKUP(B11095,总表!A:B,2,0),"-")</f>
        <v>-</v>
      </c>
      <c r="D11095" s="6" t="str">
        <f t="shared" si="693"/>
        <v>-</v>
      </c>
      <c r="E11095" s="6" t="str">
        <f>IFERROR(VLOOKUP(B11095,总表!A:D,3,0),"-")</f>
        <v>-</v>
      </c>
      <c r="F11095" s="6" t="str">
        <f t="shared" si="694"/>
        <v>-</v>
      </c>
      <c r="H11095" s="6" t="str">
        <f>IF(IFERROR(VLOOKUP(B11095,总表!A:D,4,0),"露易")=0," ",IFERROR(VLOOKUP(B11095,总表!A:D,4,0),"-"))</f>
        <v>-</v>
      </c>
      <c r="I11095" s="6" t="str">
        <f t="shared" si="695"/>
        <v>-</v>
      </c>
    </row>
    <row r="11096" spans="1:9">
      <c r="A11096" s="6">
        <v>11095</v>
      </c>
      <c r="B11096" s="47" t="str">
        <f t="shared" si="692"/>
        <v>00002B57</v>
      </c>
      <c r="C11096" s="47" t="str">
        <f>IFERROR(VLOOKUP(B11096,总表!A:B,2,0),"-")</f>
        <v>上衣</v>
      </c>
      <c r="D11096" s="6" t="str">
        <f t="shared" si="693"/>
        <v>上衣</v>
      </c>
      <c r="E11096" s="6" t="str">
        <f>IFERROR(VLOOKUP(B11096,总表!A:D,3,0),"-")</f>
        <v>毛绒长袍</v>
      </c>
      <c r="F11096" s="6" t="str">
        <f t="shared" si="694"/>
        <v>毛绒长袍</v>
      </c>
      <c r="H11096" s="6" t="str">
        <f>IF(IFERROR(VLOOKUP(B11096,总表!A:D,4,0),"露易")=0," ",IFERROR(VLOOKUP(B11096,总表!A:D,4,0),"-"))</f>
        <v>浅蓝色</v>
      </c>
      <c r="I11096" s="6" t="str">
        <f t="shared" si="695"/>
        <v>浅蓝色</v>
      </c>
    </row>
    <row r="11097" spans="1:9">
      <c r="A11097" s="6">
        <v>11096</v>
      </c>
      <c r="B11097" s="47" t="str">
        <f t="shared" si="692"/>
        <v>00002B58</v>
      </c>
      <c r="C11097" s="50" t="str">
        <f>IFERROR(VLOOKUP(B11097,总表!A:B,2,0),"-")</f>
        <v>连衣套装</v>
      </c>
      <c r="D11097" s="51" t="str">
        <f t="shared" si="693"/>
        <v>连衣套装</v>
      </c>
      <c r="E11097" s="6" t="str">
        <f>IFERROR(VLOOKUP(B11097,总表!A:D,3,0),"-")</f>
        <v>睡袍</v>
      </c>
      <c r="F11097" s="6" t="str">
        <f t="shared" si="694"/>
        <v>睡袍</v>
      </c>
      <c r="H11097" s="6" t="str">
        <f>IF(IFERROR(VLOOKUP(B11097,总表!A:D,4,0),"露易")=0," ",IFERROR(VLOOKUP(B11097,总表!A:D,4,0),"-"))</f>
        <v>海军蓝</v>
      </c>
      <c r="I11097" s="6" t="str">
        <f t="shared" si="695"/>
        <v>海军蓝</v>
      </c>
    </row>
    <row r="11098" spans="1:9">
      <c r="A11098" s="6">
        <v>11097</v>
      </c>
      <c r="B11098" s="47" t="str">
        <f t="shared" si="692"/>
        <v>00002B59</v>
      </c>
      <c r="C11098" s="47" t="str">
        <f>IFERROR(VLOOKUP(B11098,总表!A:B,2,0),"-")</f>
        <v>-</v>
      </c>
      <c r="D11098" s="6" t="str">
        <f t="shared" si="693"/>
        <v>-</v>
      </c>
      <c r="E11098" s="6" t="str">
        <f>IFERROR(VLOOKUP(B11098,总表!A:D,3,0),"-")</f>
        <v>-</v>
      </c>
      <c r="F11098" s="6" t="str">
        <f t="shared" si="694"/>
        <v>-</v>
      </c>
      <c r="H11098" s="6" t="str">
        <f>IF(IFERROR(VLOOKUP(B11098,总表!A:D,4,0),"露易")=0," ",IFERROR(VLOOKUP(B11098,总表!A:D,4,0),"-"))</f>
        <v>-</v>
      </c>
      <c r="I11098" s="6" t="str">
        <f t="shared" si="695"/>
        <v>-</v>
      </c>
    </row>
    <row r="11099" spans="1:9">
      <c r="A11099" s="6">
        <v>11098</v>
      </c>
      <c r="B11099" s="47" t="str">
        <f t="shared" si="692"/>
        <v>00002B5A</v>
      </c>
      <c r="C11099" s="50" t="str">
        <f>IFERROR(VLOOKUP(B11099,总表!A:B,2,0),"-")</f>
        <v>摆设类</v>
      </c>
      <c r="D11099" s="51" t="str">
        <f t="shared" si="693"/>
        <v>摆设类</v>
      </c>
      <c r="E11099" s="6" t="str">
        <f>IFERROR(VLOOKUP(B11099,总表!A:D,3,0),"-")</f>
        <v>螳螂头部</v>
      </c>
      <c r="F11099" s="6" t="str">
        <f t="shared" si="694"/>
        <v>螳螂头部</v>
      </c>
      <c r="H11099" s="6" t="str">
        <f>IF(IFERROR(VLOOKUP(B11099,总表!A:D,4,0),"露易")=0," ",IFERROR(VLOOKUP(B11099,总表!A:D,4,0),"-"))</f>
        <v> </v>
      </c>
      <c r="I11099" s="6" t="str">
        <f t="shared" si="695"/>
        <v> </v>
      </c>
    </row>
    <row r="11100" spans="1:9">
      <c r="A11100" s="6">
        <v>11099</v>
      </c>
      <c r="B11100" s="47" t="str">
        <f t="shared" si="692"/>
        <v>00002B5B</v>
      </c>
      <c r="C11100" s="50" t="str">
        <f>IFERROR(VLOOKUP(B11100,总表!A:B,2,0),"-")</f>
        <v>摆设类</v>
      </c>
      <c r="D11100" s="51" t="str">
        <f t="shared" si="693"/>
        <v>摆设类</v>
      </c>
      <c r="E11100" s="6" t="str">
        <f>IFERROR(VLOOKUP(B11100,总表!A:D,3,0),"-")</f>
        <v>蝗虫头部</v>
      </c>
      <c r="F11100" s="6" t="str">
        <f t="shared" si="694"/>
        <v>蝗虫头部</v>
      </c>
      <c r="H11100" s="6" t="str">
        <f>IF(IFERROR(VLOOKUP(B11100,总表!A:D,4,0),"露易")=0," ",IFERROR(VLOOKUP(B11100,总表!A:D,4,0),"-"))</f>
        <v> </v>
      </c>
      <c r="I11100" s="6" t="str">
        <f t="shared" si="695"/>
        <v> </v>
      </c>
    </row>
    <row r="11101" spans="1:9">
      <c r="A11101" s="6">
        <v>11100</v>
      </c>
      <c r="B11101" s="47" t="str">
        <f t="shared" si="692"/>
        <v>00002B5C</v>
      </c>
      <c r="C11101" s="50" t="str">
        <f>IFERROR(VLOOKUP(B11101,总表!A:B,2,0),"-")</f>
        <v>摆设类</v>
      </c>
      <c r="D11101" s="51" t="str">
        <f t="shared" si="693"/>
        <v>摆设类</v>
      </c>
      <c r="E11101" s="6" t="str">
        <f>IFERROR(VLOOKUP(B11101,总表!A:D,3,0),"-")</f>
        <v>黄蜂头部</v>
      </c>
      <c r="F11101" s="6" t="str">
        <f t="shared" si="694"/>
        <v>黄蜂头部</v>
      </c>
      <c r="H11101" s="6" t="str">
        <f>IF(IFERROR(VLOOKUP(B11101,总表!A:D,4,0),"露易")=0," ",IFERROR(VLOOKUP(B11101,总表!A:D,4,0),"-"))</f>
        <v> </v>
      </c>
      <c r="I11101" s="6" t="str">
        <f t="shared" si="695"/>
        <v> </v>
      </c>
    </row>
    <row r="11102" spans="1:9">
      <c r="A11102" s="6">
        <v>11101</v>
      </c>
      <c r="B11102" s="47" t="str">
        <f t="shared" si="692"/>
        <v>00002B5D</v>
      </c>
      <c r="C11102" s="47" t="str">
        <f>IFERROR(VLOOKUP(B11102,总表!A:B,2,0),"-")</f>
        <v>房内地毯</v>
      </c>
      <c r="D11102" s="6" t="str">
        <f t="shared" si="693"/>
        <v>房内地毯</v>
      </c>
      <c r="E11102" s="51" t="str">
        <f>IFERROR(VLOOKUP(B11102,总表!A:D,3,0),"-")</f>
        <v>红色方块地毯</v>
      </c>
      <c r="F11102" s="51" t="str">
        <f t="shared" si="694"/>
        <v>红色方块地毯</v>
      </c>
      <c r="H11102" s="6" t="str">
        <f>IF(IFERROR(VLOOKUP(B11102,总表!A:D,4,0),"露易")=0," ",IFERROR(VLOOKUP(B11102,总表!A:D,4,0),"-"))</f>
        <v> </v>
      </c>
      <c r="I11102" s="6" t="str">
        <f t="shared" si="695"/>
        <v> </v>
      </c>
    </row>
    <row r="11103" spans="1:9">
      <c r="A11103" s="6">
        <v>11102</v>
      </c>
      <c r="B11103" s="47" t="str">
        <f t="shared" si="692"/>
        <v>00002B5E</v>
      </c>
      <c r="C11103" s="47" t="str">
        <f>IFERROR(VLOOKUP(B11103,总表!A:B,2,0),"-")</f>
        <v>房内地毯</v>
      </c>
      <c r="D11103" s="6" t="str">
        <f t="shared" si="693"/>
        <v>房内地毯</v>
      </c>
      <c r="E11103" s="51" t="str">
        <f>IFERROR(VLOOKUP(B11103,总表!A:D,3,0),"-")</f>
        <v>蓝色方块地毯</v>
      </c>
      <c r="F11103" s="51" t="str">
        <f t="shared" si="694"/>
        <v>蓝色方块地毯</v>
      </c>
      <c r="H11103" s="6" t="str">
        <f>IF(IFERROR(VLOOKUP(B11103,总表!A:D,4,0),"露易")=0," ",IFERROR(VLOOKUP(B11103,总表!A:D,4,0),"-"))</f>
        <v> </v>
      </c>
      <c r="I11103" s="6" t="str">
        <f t="shared" si="695"/>
        <v> </v>
      </c>
    </row>
    <row r="11104" spans="1:9">
      <c r="A11104" s="6">
        <v>11103</v>
      </c>
      <c r="B11104" s="47" t="str">
        <f t="shared" si="692"/>
        <v>00002B5F</v>
      </c>
      <c r="C11104" s="47" t="str">
        <f>IFERROR(VLOOKUP(B11104,总表!A:B,2,0),"-")</f>
        <v>房内地毯</v>
      </c>
      <c r="D11104" s="6" t="str">
        <f t="shared" si="693"/>
        <v>房内地毯</v>
      </c>
      <c r="E11104" s="6" t="str">
        <f>IFERROR(VLOOKUP(B11104,总表!A:D,3,0),"-")</f>
        <v>黄色方块地毯</v>
      </c>
      <c r="F11104" s="6" t="str">
        <f t="shared" si="694"/>
        <v>黄色方块地毯</v>
      </c>
      <c r="H11104" s="6" t="str">
        <f>IF(IFERROR(VLOOKUP(B11104,总表!A:D,4,0),"露易")=0," ",IFERROR(VLOOKUP(B11104,总表!A:D,4,0),"-"))</f>
        <v> </v>
      </c>
      <c r="I11104" s="6" t="str">
        <f t="shared" si="695"/>
        <v> </v>
      </c>
    </row>
    <row r="11105" spans="1:9">
      <c r="A11105" s="6">
        <v>11104</v>
      </c>
      <c r="B11105" s="47" t="str">
        <f t="shared" si="692"/>
        <v>00002B60</v>
      </c>
      <c r="C11105" s="47" t="str">
        <f>IFERROR(VLOOKUP(B11105,总表!A:B,2,0),"-")</f>
        <v>房内地毯</v>
      </c>
      <c r="D11105" s="6" t="str">
        <f t="shared" si="693"/>
        <v>房内地毯</v>
      </c>
      <c r="E11105" s="51" t="str">
        <f>IFERROR(VLOOKUP(B11105,总表!A:D,3,0),"-")</f>
        <v>单色方块地毯</v>
      </c>
      <c r="F11105" s="51" t="str">
        <f t="shared" si="694"/>
        <v>单色方块地毯</v>
      </c>
      <c r="H11105" s="6" t="str">
        <f>IF(IFERROR(VLOOKUP(B11105,总表!A:D,4,0),"露易")=0," ",IFERROR(VLOOKUP(B11105,总表!A:D,4,0),"-"))</f>
        <v> </v>
      </c>
      <c r="I11105" s="6" t="str">
        <f t="shared" si="695"/>
        <v> </v>
      </c>
    </row>
    <row r="11106" spans="1:9">
      <c r="A11106" s="6">
        <v>11105</v>
      </c>
      <c r="B11106" s="47" t="str">
        <f t="shared" si="692"/>
        <v>00002B61</v>
      </c>
      <c r="C11106" s="47" t="str">
        <f>IFERROR(VLOOKUP(B11106,总表!A:B,2,0),"-")</f>
        <v>-</v>
      </c>
      <c r="D11106" s="6" t="str">
        <f t="shared" si="693"/>
        <v>-</v>
      </c>
      <c r="E11106" s="6" t="str">
        <f>IFERROR(VLOOKUP(B11106,总表!A:D,3,0),"-")</f>
        <v>-</v>
      </c>
      <c r="F11106" s="6" t="str">
        <f t="shared" si="694"/>
        <v>-</v>
      </c>
      <c r="H11106" s="6" t="str">
        <f>IF(IFERROR(VLOOKUP(B11106,总表!A:D,4,0),"露易")=0," ",IFERROR(VLOOKUP(B11106,总表!A:D,4,0),"-"))</f>
        <v>-</v>
      </c>
      <c r="I11106" s="6" t="str">
        <f t="shared" si="695"/>
        <v>-</v>
      </c>
    </row>
    <row r="11107" spans="1:9">
      <c r="A11107" s="6">
        <v>11106</v>
      </c>
      <c r="B11107" s="47" t="str">
        <f t="shared" si="692"/>
        <v>00002B62</v>
      </c>
      <c r="C11107" s="50" t="str">
        <f>IFERROR(VLOOKUP(B11107,总表!A:B,2,0),"-")</f>
        <v>连衣套装</v>
      </c>
      <c r="D11107" s="51" t="str">
        <f t="shared" si="693"/>
        <v>连衣套装</v>
      </c>
      <c r="E11107" s="6" t="str">
        <f>IFERROR(VLOOKUP(B11107,总表!A:D,3,0),"-")</f>
        <v>棒球服</v>
      </c>
      <c r="F11107" s="6" t="str">
        <f t="shared" si="694"/>
        <v>棒球服</v>
      </c>
      <c r="H11107" s="6" t="str">
        <f>IF(IFERROR(VLOOKUP(B11107,总表!A:D,4,0),"露易")=0," ",IFERROR(VLOOKUP(B11107,总表!A:D,4,0),"-"))</f>
        <v>海军蓝</v>
      </c>
      <c r="I11107" s="6" t="str">
        <f t="shared" si="695"/>
        <v>海军蓝</v>
      </c>
    </row>
    <row r="11108" spans="1:9">
      <c r="A11108" s="6">
        <v>11107</v>
      </c>
      <c r="B11108" s="47" t="str">
        <f t="shared" si="692"/>
        <v>00002B63</v>
      </c>
      <c r="C11108" s="50" t="str">
        <f>IFERROR(VLOOKUP(B11108,总表!A:B,2,0),"-")</f>
        <v>连衣套装</v>
      </c>
      <c r="D11108" s="51" t="str">
        <f t="shared" si="693"/>
        <v>连衣套装</v>
      </c>
      <c r="E11108" s="6" t="str">
        <f>IFERROR(VLOOKUP(B11108,总表!A:D,3,0),"-")</f>
        <v>棒球服</v>
      </c>
      <c r="F11108" s="6" t="str">
        <f t="shared" si="694"/>
        <v>棒球服</v>
      </c>
      <c r="H11108" s="51" t="str">
        <f>IF(IFERROR(VLOOKUP(B11108,总表!A:D,4,0),"露易")=0," ",IFERROR(VLOOKUP(B11108,总表!A:D,4,0),"-"))</f>
        <v>绿色</v>
      </c>
      <c r="I11108" s="51" t="str">
        <f t="shared" si="695"/>
        <v>绿色</v>
      </c>
    </row>
    <row r="11109" spans="1:9">
      <c r="A11109" s="6">
        <v>11108</v>
      </c>
      <c r="B11109" s="47" t="str">
        <f t="shared" si="692"/>
        <v>00002B64</v>
      </c>
      <c r="C11109" s="50" t="str">
        <f>IFERROR(VLOOKUP(B11109,总表!A:B,2,0),"-")</f>
        <v>连衣套装</v>
      </c>
      <c r="D11109" s="51" t="str">
        <f t="shared" si="693"/>
        <v>连衣套装</v>
      </c>
      <c r="E11109" s="6" t="str">
        <f>IFERROR(VLOOKUP(B11109,总表!A:D,3,0),"-")</f>
        <v>棒球服</v>
      </c>
      <c r="F11109" s="6" t="str">
        <f t="shared" si="694"/>
        <v>棒球服</v>
      </c>
      <c r="H11109" s="6" t="str">
        <f>IF(IFERROR(VLOOKUP(B11109,总表!A:D,4,0),"露易")=0," ",IFERROR(VLOOKUP(B11109,总表!A:D,4,0),"-"))</f>
        <v>橘色</v>
      </c>
      <c r="I11109" s="6" t="str">
        <f t="shared" si="695"/>
        <v>橘色</v>
      </c>
    </row>
    <row r="11110" spans="1:9">
      <c r="A11110" s="6">
        <v>11109</v>
      </c>
      <c r="B11110" s="47" t="str">
        <f t="shared" si="692"/>
        <v>00002B65</v>
      </c>
      <c r="C11110" s="50" t="str">
        <f>IFERROR(VLOOKUP(B11110,总表!A:B,2,0),"-")</f>
        <v>连衣套装</v>
      </c>
      <c r="D11110" s="51" t="str">
        <f t="shared" si="693"/>
        <v>连衣套装</v>
      </c>
      <c r="E11110" s="6" t="str">
        <f>IFERROR(VLOOKUP(B11110,总表!A:D,3,0),"-")</f>
        <v>棒球服</v>
      </c>
      <c r="F11110" s="6" t="str">
        <f t="shared" si="694"/>
        <v>棒球服</v>
      </c>
      <c r="H11110" s="6" t="str">
        <f>IF(IFERROR(VLOOKUP(B11110,总表!A:D,4,0),"露易")=0," ",IFERROR(VLOOKUP(B11110,总表!A:D,4,0),"-"))</f>
        <v>黄色</v>
      </c>
      <c r="I11110" s="6" t="str">
        <f t="shared" si="695"/>
        <v>黄色</v>
      </c>
    </row>
    <row r="11111" spans="1:9">
      <c r="A11111" s="6">
        <v>11110</v>
      </c>
      <c r="B11111" s="47" t="str">
        <f t="shared" si="692"/>
        <v>00002B66</v>
      </c>
      <c r="C11111" s="47" t="str">
        <f>IFERROR(VLOOKUP(B11111,总表!A:B,2,0),"-")</f>
        <v>-</v>
      </c>
      <c r="D11111" s="6" t="str">
        <f t="shared" si="693"/>
        <v>-</v>
      </c>
      <c r="E11111" s="6" t="str">
        <f>IFERROR(VLOOKUP(B11111,总表!A:D,3,0),"-")</f>
        <v>-</v>
      </c>
      <c r="F11111" s="6" t="str">
        <f t="shared" si="694"/>
        <v>-</v>
      </c>
      <c r="H11111" s="6" t="str">
        <f>IF(IFERROR(VLOOKUP(B11111,总表!A:D,4,0),"露易")=0," ",IFERROR(VLOOKUP(B11111,总表!A:D,4,0),"-"))</f>
        <v>-</v>
      </c>
      <c r="I11111" s="6" t="str">
        <f t="shared" si="695"/>
        <v>-</v>
      </c>
    </row>
    <row r="11112" spans="1:9">
      <c r="A11112" s="6">
        <v>11111</v>
      </c>
      <c r="B11112" s="47" t="str">
        <f t="shared" si="692"/>
        <v>00002B67</v>
      </c>
      <c r="C11112" s="47" t="str">
        <f>IFERROR(VLOOKUP(B11112,总表!A:B,2,0),"-")</f>
        <v>-</v>
      </c>
      <c r="D11112" s="6" t="str">
        <f t="shared" si="693"/>
        <v>-</v>
      </c>
      <c r="E11112" s="6" t="str">
        <f>IFERROR(VLOOKUP(B11112,总表!A:D,3,0),"-")</f>
        <v>-</v>
      </c>
      <c r="F11112" s="6" t="str">
        <f t="shared" si="694"/>
        <v>-</v>
      </c>
      <c r="H11112" s="6" t="str">
        <f>IF(IFERROR(VLOOKUP(B11112,总表!A:D,4,0),"露易")=0," ",IFERROR(VLOOKUP(B11112,总表!A:D,4,0),"-"))</f>
        <v>-</v>
      </c>
      <c r="I11112" s="6" t="str">
        <f t="shared" si="695"/>
        <v>-</v>
      </c>
    </row>
    <row r="11113" spans="1:9">
      <c r="A11113" s="6">
        <v>11112</v>
      </c>
      <c r="B11113" s="47" t="str">
        <f t="shared" si="692"/>
        <v>00002B68</v>
      </c>
      <c r="C11113" s="47" t="str">
        <f>IFERROR(VLOOKUP(B11113,总表!A:B,2,0),"-")</f>
        <v>-</v>
      </c>
      <c r="D11113" s="6" t="str">
        <f t="shared" si="693"/>
        <v>-</v>
      </c>
      <c r="E11113" s="6" t="str">
        <f>IFERROR(VLOOKUP(B11113,总表!A:D,3,0),"-")</f>
        <v>-</v>
      </c>
      <c r="F11113" s="6" t="str">
        <f t="shared" si="694"/>
        <v>-</v>
      </c>
      <c r="H11113" s="6" t="str">
        <f>IF(IFERROR(VLOOKUP(B11113,总表!A:D,4,0),"露易")=0," ",IFERROR(VLOOKUP(B11113,总表!A:D,4,0),"-"))</f>
        <v>-</v>
      </c>
      <c r="I11113" s="6" t="str">
        <f t="shared" si="695"/>
        <v>-</v>
      </c>
    </row>
    <row r="11114" spans="1:9">
      <c r="A11114" s="6">
        <v>11113</v>
      </c>
      <c r="B11114" s="47" t="str">
        <f t="shared" si="692"/>
        <v>00002B69</v>
      </c>
      <c r="C11114" s="47" t="str">
        <f>IFERROR(VLOOKUP(B11114,总表!A:B,2,0),"-")</f>
        <v>房内地毯</v>
      </c>
      <c r="D11114" s="6" t="str">
        <f t="shared" si="693"/>
        <v>房内地毯</v>
      </c>
      <c r="E11114" s="6" t="str">
        <f>IFERROR(VLOOKUP(B11114,总表!A:D,3,0),"-")</f>
        <v>浅色竹子地垫</v>
      </c>
      <c r="F11114" s="6" t="str">
        <f t="shared" si="694"/>
        <v>浅色竹子地垫</v>
      </c>
      <c r="H11114" s="6" t="str">
        <f>IF(IFERROR(VLOOKUP(B11114,总表!A:D,4,0),"露易")=0," ",IFERROR(VLOOKUP(B11114,总表!A:D,4,0),"-"))</f>
        <v> </v>
      </c>
      <c r="I11114" s="6" t="str">
        <f t="shared" si="695"/>
        <v> </v>
      </c>
    </row>
    <row r="11115" spans="1:9">
      <c r="A11115" s="6">
        <v>11114</v>
      </c>
      <c r="B11115" s="47" t="str">
        <f t="shared" si="692"/>
        <v>00002B6A</v>
      </c>
      <c r="C11115" s="47" t="str">
        <f>IFERROR(VLOOKUP(B11115,总表!A:B,2,0),"-")</f>
        <v>房内地毯</v>
      </c>
      <c r="D11115" s="6" t="str">
        <f t="shared" si="693"/>
        <v>房内地毯</v>
      </c>
      <c r="E11115" s="6" t="str">
        <f>IFERROR(VLOOKUP(B11115,总表!A:D,3,0),"-")</f>
        <v>深色竹子地垫</v>
      </c>
      <c r="F11115" s="6" t="str">
        <f t="shared" si="694"/>
        <v>深色竹子地垫</v>
      </c>
      <c r="H11115" s="6" t="str">
        <f>IF(IFERROR(VLOOKUP(B11115,总表!A:D,4,0),"露易")=0," ",IFERROR(VLOOKUP(B11115,总表!A:D,4,0),"-"))</f>
        <v> </v>
      </c>
      <c r="I11115" s="6" t="str">
        <f t="shared" si="695"/>
        <v> </v>
      </c>
    </row>
    <row r="11116" spans="1:9">
      <c r="A11116" s="6">
        <v>11115</v>
      </c>
      <c r="B11116" s="47" t="str">
        <f t="shared" si="692"/>
        <v>00002B6B</v>
      </c>
      <c r="C11116" s="47" t="str">
        <f>IFERROR(VLOOKUP(B11116,总表!A:B,2,0),"-")</f>
        <v>-</v>
      </c>
      <c r="D11116" s="6" t="str">
        <f t="shared" si="693"/>
        <v>-</v>
      </c>
      <c r="E11116" s="6" t="str">
        <f>IFERROR(VLOOKUP(B11116,总表!A:D,3,0),"-")</f>
        <v>-</v>
      </c>
      <c r="F11116" s="6" t="str">
        <f t="shared" si="694"/>
        <v>-</v>
      </c>
      <c r="H11116" s="6" t="str">
        <f>IF(IFERROR(VLOOKUP(B11116,总表!A:D,4,0),"露易")=0," ",IFERROR(VLOOKUP(B11116,总表!A:D,4,0),"-"))</f>
        <v>-</v>
      </c>
      <c r="I11116" s="6" t="str">
        <f t="shared" si="695"/>
        <v>-</v>
      </c>
    </row>
    <row r="11117" spans="1:9">
      <c r="A11117" s="6">
        <v>11116</v>
      </c>
      <c r="B11117" s="47" t="str">
        <f t="shared" si="692"/>
        <v>00002B6C</v>
      </c>
      <c r="C11117" s="47" t="str">
        <f>IFERROR(VLOOKUP(B11117,总表!A:B,2,0),"-")</f>
        <v>-</v>
      </c>
      <c r="D11117" s="6" t="str">
        <f t="shared" si="693"/>
        <v>-</v>
      </c>
      <c r="E11117" s="6" t="str">
        <f>IFERROR(VLOOKUP(B11117,总表!A:D,3,0),"-")</f>
        <v>-</v>
      </c>
      <c r="F11117" s="6" t="str">
        <f t="shared" si="694"/>
        <v>-</v>
      </c>
      <c r="H11117" s="6" t="str">
        <f>IF(IFERROR(VLOOKUP(B11117,总表!A:D,4,0),"露易")=0," ",IFERROR(VLOOKUP(B11117,总表!A:D,4,0),"-"))</f>
        <v>-</v>
      </c>
      <c r="I11117" s="6" t="str">
        <f t="shared" si="695"/>
        <v>-</v>
      </c>
    </row>
    <row r="11118" spans="1:9">
      <c r="A11118" s="6">
        <v>11117</v>
      </c>
      <c r="B11118" s="47" t="str">
        <f t="shared" si="692"/>
        <v>00002B6D</v>
      </c>
      <c r="C11118" s="47" t="str">
        <f>IFERROR(VLOOKUP(B11118,总表!A:B,2,0),"-")</f>
        <v>-</v>
      </c>
      <c r="D11118" s="6" t="str">
        <f t="shared" si="693"/>
        <v>-</v>
      </c>
      <c r="E11118" s="6" t="str">
        <f>IFERROR(VLOOKUP(B11118,总表!A:D,3,0),"-")</f>
        <v>-</v>
      </c>
      <c r="F11118" s="6" t="str">
        <f t="shared" si="694"/>
        <v>-</v>
      </c>
      <c r="H11118" s="6" t="str">
        <f>IF(IFERROR(VLOOKUP(B11118,总表!A:D,4,0),"露易")=0," ",IFERROR(VLOOKUP(B11118,总表!A:D,4,0),"-"))</f>
        <v>-</v>
      </c>
      <c r="I11118" s="6" t="str">
        <f t="shared" si="695"/>
        <v>-</v>
      </c>
    </row>
    <row r="11119" spans="1:9">
      <c r="A11119" s="6">
        <v>11118</v>
      </c>
      <c r="B11119" s="47" t="str">
        <f t="shared" si="692"/>
        <v>00002B6E</v>
      </c>
      <c r="C11119" s="47" t="str">
        <f>IFERROR(VLOOKUP(B11119,总表!A:B,2,0),"-")</f>
        <v>-</v>
      </c>
      <c r="D11119" s="6" t="str">
        <f t="shared" si="693"/>
        <v>-</v>
      </c>
      <c r="E11119" s="6" t="str">
        <f>IFERROR(VLOOKUP(B11119,总表!A:D,3,0),"-")</f>
        <v>-</v>
      </c>
      <c r="F11119" s="6" t="str">
        <f t="shared" si="694"/>
        <v>-</v>
      </c>
      <c r="H11119" s="6" t="str">
        <f>IF(IFERROR(VLOOKUP(B11119,总表!A:D,4,0),"露易")=0," ",IFERROR(VLOOKUP(B11119,总表!A:D,4,0),"-"))</f>
        <v>-</v>
      </c>
      <c r="I11119" s="6" t="str">
        <f t="shared" si="695"/>
        <v>-</v>
      </c>
    </row>
    <row r="11120" spans="1:9">
      <c r="A11120" s="6">
        <v>11119</v>
      </c>
      <c r="B11120" s="47" t="str">
        <f t="shared" si="692"/>
        <v>00002B6F</v>
      </c>
      <c r="C11120" s="47" t="str">
        <f>IFERROR(VLOOKUP(B11120,总表!A:B,2,0),"-")</f>
        <v>-</v>
      </c>
      <c r="D11120" s="6" t="str">
        <f t="shared" si="693"/>
        <v>-</v>
      </c>
      <c r="E11120" s="6" t="str">
        <f>IFERROR(VLOOKUP(B11120,总表!A:D,3,0),"-")</f>
        <v>-</v>
      </c>
      <c r="F11120" s="6" t="str">
        <f t="shared" si="694"/>
        <v>-</v>
      </c>
      <c r="H11120" s="6" t="str">
        <f>IF(IFERROR(VLOOKUP(B11120,总表!A:D,4,0),"露易")=0," ",IFERROR(VLOOKUP(B11120,总表!A:D,4,0),"-"))</f>
        <v>-</v>
      </c>
      <c r="I11120" s="6" t="str">
        <f t="shared" si="695"/>
        <v>-</v>
      </c>
    </row>
    <row r="11121" spans="1:9">
      <c r="A11121" s="6">
        <v>11120</v>
      </c>
      <c r="B11121" s="47" t="str">
        <f t="shared" si="692"/>
        <v>00002B70</v>
      </c>
      <c r="C11121" s="47" t="str">
        <f>IFERROR(VLOOKUP(B11121,总表!A:B,2,0),"-")</f>
        <v>-</v>
      </c>
      <c r="D11121" s="6" t="str">
        <f t="shared" si="693"/>
        <v>-</v>
      </c>
      <c r="E11121" s="6" t="str">
        <f>IFERROR(VLOOKUP(B11121,总表!A:D,3,0),"-")</f>
        <v>-</v>
      </c>
      <c r="F11121" s="6" t="str">
        <f t="shared" si="694"/>
        <v>-</v>
      </c>
      <c r="H11121" s="6" t="str">
        <f>IF(IFERROR(VLOOKUP(B11121,总表!A:D,4,0),"露易")=0," ",IFERROR(VLOOKUP(B11121,总表!A:D,4,0),"-"))</f>
        <v>-</v>
      </c>
      <c r="I11121" s="6" t="str">
        <f t="shared" si="695"/>
        <v>-</v>
      </c>
    </row>
    <row r="11122" spans="1:9">
      <c r="A11122" s="6">
        <v>11121</v>
      </c>
      <c r="B11122" s="47" t="str">
        <f t="shared" si="692"/>
        <v>00002B71</v>
      </c>
      <c r="C11122" s="47" t="str">
        <f>IFERROR(VLOOKUP(B11122,总表!A:B,2,0),"-")</f>
        <v>海报类</v>
      </c>
      <c r="D11122" s="6" t="str">
        <f t="shared" si="693"/>
        <v>海报类</v>
      </c>
      <c r="E11122" s="51" t="str">
        <f>IFERROR(VLOOKUP(B11122,总表!A:D,3,0),"-")</f>
        <v>凯蒂猫的海报</v>
      </c>
      <c r="F11122" s="51" t="str">
        <f t="shared" si="694"/>
        <v>凯蒂猫的海报</v>
      </c>
      <c r="H11122" s="6" t="str">
        <f>IF(IFERROR(VLOOKUP(B11122,总表!A:D,4,0),"露易")=0," ",IFERROR(VLOOKUP(B11122,总表!A:D,4,0),"-"))</f>
        <v> </v>
      </c>
      <c r="I11122" s="6" t="str">
        <f t="shared" si="695"/>
        <v> </v>
      </c>
    </row>
    <row r="11123" spans="1:9">
      <c r="A11123" s="6">
        <v>11122</v>
      </c>
      <c r="B11123" s="47" t="str">
        <f t="shared" si="692"/>
        <v>00002B72</v>
      </c>
      <c r="C11123" s="47" t="str">
        <f>IFERROR(VLOOKUP(B11123,总表!A:B,2,0),"-")</f>
        <v>海报类</v>
      </c>
      <c r="D11123" s="6" t="str">
        <f t="shared" si="693"/>
        <v>海报类</v>
      </c>
      <c r="E11123" s="6" t="str">
        <f>IFERROR(VLOOKUP(B11123,总表!A:D,3,0),"-")</f>
        <v>布丁狗的海报</v>
      </c>
      <c r="F11123" s="6" t="str">
        <f t="shared" si="694"/>
        <v>布丁狗的海报</v>
      </c>
      <c r="H11123" s="6" t="str">
        <f>IF(IFERROR(VLOOKUP(B11123,总表!A:D,4,0),"露易")=0," ",IFERROR(VLOOKUP(B11123,总表!A:D,4,0),"-"))</f>
        <v> </v>
      </c>
      <c r="I11123" s="6" t="str">
        <f t="shared" si="695"/>
        <v> </v>
      </c>
    </row>
    <row r="11124" spans="1:9">
      <c r="A11124" s="6">
        <v>11123</v>
      </c>
      <c r="B11124" s="47" t="str">
        <f t="shared" si="692"/>
        <v>00002B73</v>
      </c>
      <c r="C11124" s="47" t="str">
        <f>IFERROR(VLOOKUP(B11124,总表!A:B,2,0),"-")</f>
        <v>海报类</v>
      </c>
      <c r="D11124" s="6" t="str">
        <f t="shared" si="693"/>
        <v>海报类</v>
      </c>
      <c r="E11124" s="6" t="str">
        <f>IFERROR(VLOOKUP(B11124,总表!A:D,3,0),"-")</f>
        <v>双星仙子的海报</v>
      </c>
      <c r="F11124" s="6" t="str">
        <f t="shared" si="694"/>
        <v>双星仙子的海报</v>
      </c>
      <c r="H11124" s="6" t="str">
        <f>IF(IFERROR(VLOOKUP(B11124,总表!A:D,4,0),"露易")=0," ",IFERROR(VLOOKUP(B11124,总表!A:D,4,0),"-"))</f>
        <v> </v>
      </c>
      <c r="I11124" s="6" t="str">
        <f t="shared" si="695"/>
        <v> </v>
      </c>
    </row>
    <row r="11125" spans="1:9">
      <c r="A11125" s="6">
        <v>11124</v>
      </c>
      <c r="B11125" s="47" t="str">
        <f t="shared" si="692"/>
        <v>00002B74</v>
      </c>
      <c r="C11125" s="47" t="str">
        <f>IFERROR(VLOOKUP(B11125,总表!A:B,2,0),"-")</f>
        <v>海报类</v>
      </c>
      <c r="D11125" s="6" t="str">
        <f t="shared" si="693"/>
        <v>海报类</v>
      </c>
      <c r="E11125" s="6" t="str">
        <f>IFERROR(VLOOKUP(B11125,总表!A:D,3,0),"-")</f>
        <v>大耳狗宝贝喜拿的海报</v>
      </c>
      <c r="F11125" s="6" t="str">
        <f t="shared" si="694"/>
        <v>大耳狗宝贝喜拿的海报</v>
      </c>
      <c r="H11125" s="6" t="str">
        <f>IF(IFERROR(VLOOKUP(B11125,总表!A:D,4,0),"露易")=0," ",IFERROR(VLOOKUP(B11125,总表!A:D,4,0),"-"))</f>
        <v> </v>
      </c>
      <c r="I11125" s="6" t="str">
        <f t="shared" si="695"/>
        <v> </v>
      </c>
    </row>
    <row r="11126" spans="1:9">
      <c r="A11126" s="6">
        <v>11125</v>
      </c>
      <c r="B11126" s="47" t="str">
        <f t="shared" si="692"/>
        <v>00002B75</v>
      </c>
      <c r="C11126" s="47" t="str">
        <f>IFERROR(VLOOKUP(B11126,总表!A:B,2,0),"-")</f>
        <v>海报类</v>
      </c>
      <c r="D11126" s="6" t="str">
        <f t="shared" si="693"/>
        <v>海报类</v>
      </c>
      <c r="E11126" s="6" t="str">
        <f>IFERROR(VLOOKUP(B11126,总表!A:D,3,0),"-")</f>
        <v>美乐蒂的海报</v>
      </c>
      <c r="F11126" s="6" t="str">
        <f t="shared" si="694"/>
        <v>美乐蒂的海报</v>
      </c>
      <c r="H11126" s="6" t="str">
        <f>IF(IFERROR(VLOOKUP(B11126,总表!A:D,4,0),"露易")=0," ",IFERROR(VLOOKUP(B11126,总表!A:D,4,0),"-"))</f>
        <v> </v>
      </c>
      <c r="I11126" s="6" t="str">
        <f t="shared" si="695"/>
        <v> </v>
      </c>
    </row>
    <row r="11127" spans="1:9">
      <c r="A11127" s="6">
        <v>11126</v>
      </c>
      <c r="B11127" s="47" t="str">
        <f t="shared" si="692"/>
        <v>00002B76</v>
      </c>
      <c r="C11127" s="47" t="str">
        <f>IFERROR(VLOOKUP(B11127,总表!A:B,2,0),"-")</f>
        <v>海报类</v>
      </c>
      <c r="D11127" s="6" t="str">
        <f t="shared" si="693"/>
        <v>海报类</v>
      </c>
      <c r="E11127" s="6" t="str">
        <f>IFERROR(VLOOKUP(B11127,总表!A:D,3,0),"-")</f>
        <v>大眼蛙的海报</v>
      </c>
      <c r="F11127" s="6" t="str">
        <f t="shared" si="694"/>
        <v>大眼蛙的海报</v>
      </c>
      <c r="H11127" s="6" t="str">
        <f>IF(IFERROR(VLOOKUP(B11127,总表!A:D,4,0),"露易")=0," ",IFERROR(VLOOKUP(B11127,总表!A:D,4,0),"-"))</f>
        <v> </v>
      </c>
      <c r="I11127" s="6" t="str">
        <f t="shared" si="695"/>
        <v> </v>
      </c>
    </row>
    <row r="11128" spans="1:9">
      <c r="A11128" s="6">
        <v>11127</v>
      </c>
      <c r="B11128" s="47" t="str">
        <f t="shared" si="692"/>
        <v>00002B77</v>
      </c>
      <c r="C11128" s="50" t="str">
        <f>IFERROR(VLOOKUP(B11128,总表!A:B,2,0),"-")</f>
        <v>摆设类</v>
      </c>
      <c r="D11128" s="51" t="str">
        <f t="shared" si="693"/>
        <v>摆设类</v>
      </c>
      <c r="E11128" s="6" t="str">
        <f>IFERROR(VLOOKUP(B11128,总表!A:D,3,0),"-")</f>
        <v>壁挂式黑鲈鱼</v>
      </c>
      <c r="F11128" s="6" t="str">
        <f t="shared" si="694"/>
        <v>壁挂式黑鲈鱼</v>
      </c>
      <c r="H11128" s="6" t="str">
        <f>IF(IFERROR(VLOOKUP(B11128,总表!A:D,4,0),"露易")=0," ",IFERROR(VLOOKUP(B11128,总表!A:D,4,0),"-"))</f>
        <v> </v>
      </c>
      <c r="I11128" s="6" t="str">
        <f t="shared" si="695"/>
        <v> </v>
      </c>
    </row>
    <row r="11129" spans="1:9">
      <c r="A11129" s="6">
        <v>11128</v>
      </c>
      <c r="B11129" s="47" t="str">
        <f t="shared" si="692"/>
        <v>00002B78</v>
      </c>
      <c r="C11129" s="50" t="str">
        <f>IFERROR(VLOOKUP(B11129,总表!A:B,2,0),"-")</f>
        <v>摆设类</v>
      </c>
      <c r="D11129" s="51" t="str">
        <f t="shared" si="693"/>
        <v>摆设类</v>
      </c>
      <c r="E11129" s="6" t="str">
        <f>IFERROR(VLOOKUP(B11129,总表!A:D,3,0),"-")</f>
        <v>壁挂式旗鱼</v>
      </c>
      <c r="F11129" s="6" t="str">
        <f t="shared" si="694"/>
        <v>壁挂式旗鱼</v>
      </c>
      <c r="H11129" s="6" t="str">
        <f>IF(IFERROR(VLOOKUP(B11129,总表!A:D,4,0),"露易")=0," ",IFERROR(VLOOKUP(B11129,总表!A:D,4,0),"-"))</f>
        <v> </v>
      </c>
      <c r="I11129" s="6" t="str">
        <f t="shared" si="695"/>
        <v> </v>
      </c>
    </row>
    <row r="11130" spans="1:9">
      <c r="A11130" s="6">
        <v>11129</v>
      </c>
      <c r="B11130" s="47" t="str">
        <f t="shared" si="692"/>
        <v>00002B79</v>
      </c>
      <c r="C11130" s="47" t="str">
        <f>IFERROR(VLOOKUP(B11130,总表!A:B,2,0),"-")</f>
        <v>-</v>
      </c>
      <c r="D11130" s="6" t="str">
        <f t="shared" si="693"/>
        <v>-</v>
      </c>
      <c r="E11130" s="6" t="str">
        <f>IFERROR(VLOOKUP(B11130,总表!A:D,3,0),"-")</f>
        <v>-</v>
      </c>
      <c r="F11130" s="6" t="str">
        <f t="shared" si="694"/>
        <v>-</v>
      </c>
      <c r="H11130" s="6" t="str">
        <f>IF(IFERROR(VLOOKUP(B11130,总表!A:D,4,0),"露易")=0," ",IFERROR(VLOOKUP(B11130,总表!A:D,4,0),"-"))</f>
        <v>-</v>
      </c>
      <c r="I11130" s="6" t="str">
        <f t="shared" si="695"/>
        <v>-</v>
      </c>
    </row>
    <row r="11131" spans="1:9">
      <c r="A11131" s="6">
        <v>11130</v>
      </c>
      <c r="B11131" s="47" t="str">
        <f t="shared" si="692"/>
        <v>00002B7A</v>
      </c>
      <c r="C11131" s="50" t="str">
        <f>IFERROR(VLOOKUP(B11131,总表!A:B,2,0),"-")</f>
        <v>连衣套装</v>
      </c>
      <c r="D11131" s="51" t="str">
        <f t="shared" si="693"/>
        <v>连衣套装</v>
      </c>
      <c r="E11131" s="51" t="str">
        <f>IFERROR(VLOOKUP(B11131,总表!A:D,3,0),"-")</f>
        <v>马术服</v>
      </c>
      <c r="F11131" s="51" t="str">
        <f t="shared" si="694"/>
        <v>马术服</v>
      </c>
      <c r="H11131" s="6" t="str">
        <f>IF(IFERROR(VLOOKUP(B11131,总表!A:D,4,0),"露易")=0," ",IFERROR(VLOOKUP(B11131,总表!A:D,4,0),"-"))</f>
        <v>元禄花纹</v>
      </c>
      <c r="I11131" s="6" t="str">
        <f t="shared" si="695"/>
        <v>元禄花纹</v>
      </c>
    </row>
    <row r="11132" spans="1:9">
      <c r="A11132" s="6">
        <v>11131</v>
      </c>
      <c r="B11132" s="47" t="str">
        <f t="shared" si="692"/>
        <v>00002B7B</v>
      </c>
      <c r="C11132" s="50" t="str">
        <f>IFERROR(VLOOKUP(B11132,总表!A:B,2,0),"-")</f>
        <v>连衣套装</v>
      </c>
      <c r="D11132" s="51" t="str">
        <f t="shared" si="693"/>
        <v>连衣套装</v>
      </c>
      <c r="E11132" s="51" t="str">
        <f>IFERROR(VLOOKUP(B11132,总表!A:D,3,0),"-")</f>
        <v>马术服</v>
      </c>
      <c r="F11132" s="51" t="str">
        <f t="shared" si="694"/>
        <v>马术服</v>
      </c>
      <c r="H11132" s="6" t="str">
        <f>IF(IFERROR(VLOOKUP(B11132,总表!A:D,4,0),"露易")=0," ",IFERROR(VLOOKUP(B11132,总表!A:D,4,0),"-"))</f>
        <v>菱形</v>
      </c>
      <c r="I11132" s="6" t="str">
        <f t="shared" si="695"/>
        <v>菱形</v>
      </c>
    </row>
    <row r="11133" spans="1:9">
      <c r="A11133" s="6">
        <v>11132</v>
      </c>
      <c r="B11133" s="47" t="str">
        <f t="shared" si="692"/>
        <v>00002B7C</v>
      </c>
      <c r="C11133" s="50" t="str">
        <f>IFERROR(VLOOKUP(B11133,总表!A:B,2,0),"-")</f>
        <v>连衣套装</v>
      </c>
      <c r="D11133" s="51" t="str">
        <f t="shared" si="693"/>
        <v>连衣套装</v>
      </c>
      <c r="E11133" s="51" t="str">
        <f>IFERROR(VLOOKUP(B11133,总表!A:D,3,0),"-")</f>
        <v>马术服</v>
      </c>
      <c r="F11133" s="51" t="str">
        <f t="shared" si="694"/>
        <v>马术服</v>
      </c>
      <c r="H11133" s="51" t="str">
        <f>IF(IFERROR(VLOOKUP(B11133,总表!A:D,4,0),"露易")=0," ",IFERROR(VLOOKUP(B11133,总表!A:D,4,0),"-"))</f>
        <v>环形</v>
      </c>
      <c r="I11133" s="51" t="str">
        <f t="shared" si="695"/>
        <v>环形</v>
      </c>
    </row>
    <row r="11134" spans="1:9">
      <c r="A11134" s="6">
        <v>11133</v>
      </c>
      <c r="B11134" s="47" t="str">
        <f t="shared" si="692"/>
        <v>00002B7D</v>
      </c>
      <c r="C11134" s="50" t="str">
        <f>IFERROR(VLOOKUP(B11134,总表!A:B,2,0),"-")</f>
        <v>连衣套装</v>
      </c>
      <c r="D11134" s="51" t="str">
        <f t="shared" si="693"/>
        <v>连衣套装</v>
      </c>
      <c r="E11134" s="51" t="str">
        <f>IFERROR(VLOOKUP(B11134,总表!A:D,3,0),"-")</f>
        <v>马术服</v>
      </c>
      <c r="F11134" s="51" t="str">
        <f t="shared" si="694"/>
        <v>马术服</v>
      </c>
      <c r="H11134" s="6" t="str">
        <f>IF(IFERROR(VLOOKUP(B11134,总表!A:D,4,0),"露易")=0," ",IFERROR(VLOOKUP(B11134,总表!A:D,4,0),"-"))</f>
        <v>星形</v>
      </c>
      <c r="I11134" s="6" t="str">
        <f t="shared" si="695"/>
        <v>星形</v>
      </c>
    </row>
    <row r="11135" spans="1:9">
      <c r="A11135" s="6">
        <v>11134</v>
      </c>
      <c r="B11135" s="47" t="str">
        <f t="shared" si="692"/>
        <v>00002B7E</v>
      </c>
      <c r="C11135" s="50" t="str">
        <f>IFERROR(VLOOKUP(B11135,总表!A:B,2,0),"-")</f>
        <v>连衣套装</v>
      </c>
      <c r="D11135" s="51" t="str">
        <f t="shared" si="693"/>
        <v>连衣套装</v>
      </c>
      <c r="E11135" s="51" t="str">
        <f>IFERROR(VLOOKUP(B11135,总表!A:D,3,0),"-")</f>
        <v>马术服</v>
      </c>
      <c r="F11135" s="51" t="str">
        <f t="shared" si="694"/>
        <v>马术服</v>
      </c>
      <c r="H11135" s="6" t="str">
        <f>IF(IFERROR(VLOOKUP(B11135,总表!A:D,4,0),"露易")=0," ",IFERROR(VLOOKUP(B11135,总表!A:D,4,0),"-"))</f>
        <v>斜十字纹</v>
      </c>
      <c r="I11135" s="6" t="str">
        <f t="shared" si="695"/>
        <v>斜十字纹</v>
      </c>
    </row>
    <row r="11136" spans="1:9">
      <c r="A11136" s="6">
        <v>11135</v>
      </c>
      <c r="B11136" s="47" t="str">
        <f t="shared" si="692"/>
        <v>00002B7F</v>
      </c>
      <c r="C11136" s="50" t="str">
        <f>IFERROR(VLOOKUP(B11136,总表!A:B,2,0),"-")</f>
        <v>连衣套装</v>
      </c>
      <c r="D11136" s="51" t="str">
        <f t="shared" si="693"/>
        <v>连衣套装</v>
      </c>
      <c r="E11136" s="51" t="str">
        <f>IFERROR(VLOOKUP(B11136,总表!A:D,3,0),"-")</f>
        <v>马术服</v>
      </c>
      <c r="F11136" s="51" t="str">
        <f t="shared" si="694"/>
        <v>马术服</v>
      </c>
      <c r="H11136" s="51" t="str">
        <f>IF(IFERROR(VLOOKUP(B11136,总表!A:D,4,0),"露易")=0," ",IFERROR(VLOOKUP(B11136,总表!A:D,4,0),"-"))</f>
        <v>竖条纹</v>
      </c>
      <c r="I11136" s="51" t="str">
        <f t="shared" si="695"/>
        <v>竖条纹</v>
      </c>
    </row>
    <row r="11137" spans="1:9">
      <c r="A11137" s="6">
        <v>11136</v>
      </c>
      <c r="B11137" s="47" t="str">
        <f t="shared" si="692"/>
        <v>00002B80</v>
      </c>
      <c r="C11137" s="50" t="str">
        <f>IFERROR(VLOOKUP(B11137,总表!A:B,2,0),"-")</f>
        <v>连衣套装</v>
      </c>
      <c r="D11137" s="51" t="str">
        <f t="shared" si="693"/>
        <v>连衣套装</v>
      </c>
      <c r="E11137" s="51" t="str">
        <f>IFERROR(VLOOKUP(B11137,总表!A:D,3,0),"-")</f>
        <v>马术服</v>
      </c>
      <c r="F11137" s="51" t="str">
        <f t="shared" si="694"/>
        <v>马术服</v>
      </c>
      <c r="H11137" s="51" t="str">
        <f>IF(IFERROR(VLOOKUP(B11137,总表!A:D,4,0),"露易")=0," ",IFERROR(VLOOKUP(B11137,总表!A:D,4,0),"-"))</f>
        <v>锯齿形</v>
      </c>
      <c r="I11137" s="51" t="str">
        <f t="shared" si="695"/>
        <v>锯齿形</v>
      </c>
    </row>
    <row r="11138" spans="1:9">
      <c r="A11138" s="6">
        <v>11137</v>
      </c>
      <c r="B11138" s="47" t="str">
        <f t="shared" ref="B11138:B11201" si="696">DEC2HEX(ROW(A11137),8)</f>
        <v>00002B81</v>
      </c>
      <c r="C11138" s="47" t="str">
        <f>IFERROR(VLOOKUP(B11138,总表!A:B,2,0),"-")</f>
        <v>-</v>
      </c>
      <c r="D11138" s="6" t="str">
        <f t="shared" ref="D11138:D11201" si="697">C11138</f>
        <v>-</v>
      </c>
      <c r="E11138" s="6" t="str">
        <f>IFERROR(VLOOKUP(B11138,总表!A:D,3,0),"-")</f>
        <v>-</v>
      </c>
      <c r="F11138" s="6" t="str">
        <f t="shared" ref="F11138:F11201" si="698">E11138</f>
        <v>-</v>
      </c>
      <c r="H11138" s="6" t="str">
        <f>IF(IFERROR(VLOOKUP(B11138,总表!A:D,4,0),"露易")=0," ",IFERROR(VLOOKUP(B11138,总表!A:D,4,0),"-"))</f>
        <v>-</v>
      </c>
      <c r="I11138" s="6" t="str">
        <f t="shared" ref="I11138:I11201" si="699">H11138</f>
        <v>-</v>
      </c>
    </row>
    <row r="11139" spans="1:9">
      <c r="A11139" s="6">
        <v>11138</v>
      </c>
      <c r="B11139" s="47" t="str">
        <f t="shared" si="696"/>
        <v>00002B82</v>
      </c>
      <c r="C11139" s="47" t="str">
        <f>IFERROR(VLOOKUP(B11139,总表!A:B,2,0),"-")</f>
        <v>-</v>
      </c>
      <c r="D11139" s="6" t="str">
        <f t="shared" si="697"/>
        <v>-</v>
      </c>
      <c r="E11139" s="6" t="str">
        <f>IFERROR(VLOOKUP(B11139,总表!A:D,3,0),"-")</f>
        <v>-</v>
      </c>
      <c r="F11139" s="6" t="str">
        <f t="shared" si="698"/>
        <v>-</v>
      </c>
      <c r="H11139" s="6" t="str">
        <f>IF(IFERROR(VLOOKUP(B11139,总表!A:D,4,0),"露易")=0," ",IFERROR(VLOOKUP(B11139,总表!A:D,4,0),"-"))</f>
        <v>-</v>
      </c>
      <c r="I11139" s="6" t="str">
        <f t="shared" si="699"/>
        <v>-</v>
      </c>
    </row>
    <row r="11140" spans="1:9">
      <c r="A11140" s="6">
        <v>11139</v>
      </c>
      <c r="B11140" s="47" t="str">
        <f t="shared" si="696"/>
        <v>00002B83</v>
      </c>
      <c r="C11140" s="47" t="str">
        <f>IFERROR(VLOOKUP(B11140,总表!A:B,2,0),"-")</f>
        <v>-</v>
      </c>
      <c r="D11140" s="6" t="str">
        <f t="shared" si="697"/>
        <v>-</v>
      </c>
      <c r="E11140" s="6" t="str">
        <f>IFERROR(VLOOKUP(B11140,总表!A:D,3,0),"-")</f>
        <v>-</v>
      </c>
      <c r="F11140" s="6" t="str">
        <f t="shared" si="698"/>
        <v>-</v>
      </c>
      <c r="H11140" s="6" t="str">
        <f>IF(IFERROR(VLOOKUP(B11140,总表!A:D,4,0),"露易")=0," ",IFERROR(VLOOKUP(B11140,总表!A:D,4,0),"-"))</f>
        <v>-</v>
      </c>
      <c r="I11140" s="6" t="str">
        <f t="shared" si="699"/>
        <v>-</v>
      </c>
    </row>
    <row r="11141" spans="1:9">
      <c r="A11141" s="6">
        <v>11140</v>
      </c>
      <c r="B11141" s="47" t="str">
        <f t="shared" si="696"/>
        <v>00002B84</v>
      </c>
      <c r="C11141" s="47" t="str">
        <f>IFERROR(VLOOKUP(B11141,总表!A:B,2,0),"-")</f>
        <v>其他类</v>
      </c>
      <c r="D11141" s="6" t="str">
        <f t="shared" si="697"/>
        <v>其他类</v>
      </c>
      <c r="E11141" s="6" t="str">
        <f>IFERROR(VLOOKUP(B11141,总表!A:D,3,0),"-")</f>
        <v>口袋满装诀窍</v>
      </c>
      <c r="F11141" s="6" t="str">
        <f t="shared" si="698"/>
        <v>口袋满装诀窍</v>
      </c>
      <c r="H11141" s="6" t="str">
        <f>IF(IFERROR(VLOOKUP(B11141,总表!A:D,4,0),"露易")=0," ",IFERROR(VLOOKUP(B11141,总表!A:D,4,0),"-"))</f>
        <v> </v>
      </c>
      <c r="I11141" s="6" t="str">
        <f t="shared" si="699"/>
        <v> </v>
      </c>
    </row>
    <row r="11142" spans="1:9">
      <c r="A11142" s="6">
        <v>11141</v>
      </c>
      <c r="B11142" s="47" t="str">
        <f t="shared" si="696"/>
        <v>00002B85</v>
      </c>
      <c r="C11142" s="50" t="str">
        <f>IFERROR(VLOOKUP(B11142,总表!A:B,2,0),"-")</f>
        <v>裤裙类</v>
      </c>
      <c r="D11142" s="51" t="str">
        <f t="shared" si="697"/>
        <v>裤裙类</v>
      </c>
      <c r="E11142" s="6" t="str">
        <f>IFERROR(VLOOKUP(B11142,总表!A:D,3,0),"-")</f>
        <v>卡其长裙</v>
      </c>
      <c r="F11142" s="6" t="str">
        <f t="shared" si="698"/>
        <v>卡其长裙</v>
      </c>
      <c r="H11142" s="6" t="str">
        <f>IF(IFERROR(VLOOKUP(B11142,总表!A:D,4,0),"露易")=0," ",IFERROR(VLOOKUP(B11142,总表!A:D,4,0),"-"))</f>
        <v>棕色</v>
      </c>
      <c r="I11142" s="6" t="str">
        <f t="shared" si="699"/>
        <v>棕色</v>
      </c>
    </row>
    <row r="11143" spans="1:9">
      <c r="A11143" s="6">
        <v>11142</v>
      </c>
      <c r="B11143" s="47" t="str">
        <f t="shared" si="696"/>
        <v>00002B86</v>
      </c>
      <c r="C11143" s="50" t="str">
        <f>IFERROR(VLOOKUP(B11143,总表!A:B,2,0),"-")</f>
        <v>裤裙类</v>
      </c>
      <c r="D11143" s="51" t="str">
        <f t="shared" si="697"/>
        <v>裤裙类</v>
      </c>
      <c r="E11143" s="6" t="str">
        <f>IFERROR(VLOOKUP(B11143,总表!A:D,3,0),"-")</f>
        <v>卡其长裙</v>
      </c>
      <c r="F11143" s="6" t="str">
        <f t="shared" si="698"/>
        <v>卡其长裙</v>
      </c>
      <c r="H11143" s="6" t="str">
        <f>IF(IFERROR(VLOOKUP(B11143,总表!A:D,4,0),"露易")=0," ",IFERROR(VLOOKUP(B11143,总表!A:D,4,0),"-"))</f>
        <v>海军蓝</v>
      </c>
      <c r="I11143" s="6" t="str">
        <f t="shared" si="699"/>
        <v>海军蓝</v>
      </c>
    </row>
    <row r="11144" spans="1:9">
      <c r="A11144" s="6">
        <v>11143</v>
      </c>
      <c r="B11144" s="47" t="str">
        <f t="shared" si="696"/>
        <v>00002B87</v>
      </c>
      <c r="C11144" s="50" t="str">
        <f>IFERROR(VLOOKUP(B11144,总表!A:B,2,0),"-")</f>
        <v>裤裙类</v>
      </c>
      <c r="D11144" s="51" t="str">
        <f t="shared" si="697"/>
        <v>裤裙类</v>
      </c>
      <c r="E11144" s="6" t="str">
        <f>IFERROR(VLOOKUP(B11144,总表!A:D,3,0),"-")</f>
        <v>卡其长裙</v>
      </c>
      <c r="F11144" s="6" t="str">
        <f t="shared" si="698"/>
        <v>卡其长裙</v>
      </c>
      <c r="H11144" s="6" t="str">
        <f>IF(IFERROR(VLOOKUP(B11144,总表!A:D,4,0),"露易")=0," ",IFERROR(VLOOKUP(B11144,总表!A:D,4,0),"-"))</f>
        <v>卡其色</v>
      </c>
      <c r="I11144" s="6" t="str">
        <f t="shared" si="699"/>
        <v>卡其色</v>
      </c>
    </row>
    <row r="11145" spans="1:9">
      <c r="A11145" s="6">
        <v>11144</v>
      </c>
      <c r="B11145" s="47" t="str">
        <f t="shared" si="696"/>
        <v>00002B88</v>
      </c>
      <c r="C11145" s="50" t="str">
        <f>IFERROR(VLOOKUP(B11145,总表!A:B,2,0),"-")</f>
        <v>裤裙类</v>
      </c>
      <c r="D11145" s="51" t="str">
        <f t="shared" si="697"/>
        <v>裤裙类</v>
      </c>
      <c r="E11145" s="6" t="str">
        <f>IFERROR(VLOOKUP(B11145,总表!A:D,3,0),"-")</f>
        <v>卡其长裙</v>
      </c>
      <c r="F11145" s="6" t="str">
        <f t="shared" si="698"/>
        <v>卡其长裙</v>
      </c>
      <c r="H11145" s="6" t="str">
        <f>IF(IFERROR(VLOOKUP(B11145,总表!A:D,4,0),"露易")=0," ",IFERROR(VLOOKUP(B11145,总表!A:D,4,0),"-"))</f>
        <v>灰色</v>
      </c>
      <c r="I11145" s="6" t="str">
        <f t="shared" si="699"/>
        <v>灰色</v>
      </c>
    </row>
    <row r="11146" spans="1:9">
      <c r="A11146" s="6">
        <v>11145</v>
      </c>
      <c r="B11146" s="47" t="str">
        <f t="shared" si="696"/>
        <v>00002B89</v>
      </c>
      <c r="C11146" s="50" t="str">
        <f>IFERROR(VLOOKUP(B11146,总表!A:B,2,0),"-")</f>
        <v>裤裙类</v>
      </c>
      <c r="D11146" s="51" t="str">
        <f t="shared" si="697"/>
        <v>裤裙类</v>
      </c>
      <c r="E11146" s="6" t="str">
        <f>IFERROR(VLOOKUP(B11146,总表!A:D,3,0),"-")</f>
        <v>灯芯绒短裙</v>
      </c>
      <c r="F11146" s="6" t="str">
        <f t="shared" si="698"/>
        <v>灯芯绒短裙</v>
      </c>
      <c r="H11146" s="51" t="str">
        <f>IF(IFERROR(VLOOKUP(B11146,总表!A:D,4,0),"露易")=0," ",IFERROR(VLOOKUP(B11146,总表!A:D,4,0),"-"))</f>
        <v>驼色</v>
      </c>
      <c r="I11146" s="51" t="str">
        <f t="shared" si="699"/>
        <v>驼色</v>
      </c>
    </row>
    <row r="11147" spans="1:9">
      <c r="A11147" s="6">
        <v>11146</v>
      </c>
      <c r="B11147" s="47" t="str">
        <f t="shared" si="696"/>
        <v>00002B8A</v>
      </c>
      <c r="C11147" s="50" t="str">
        <f>IFERROR(VLOOKUP(B11147,总表!A:B,2,0),"-")</f>
        <v>裤裙类</v>
      </c>
      <c r="D11147" s="51" t="str">
        <f t="shared" si="697"/>
        <v>裤裙类</v>
      </c>
      <c r="E11147" s="6" t="str">
        <f>IFERROR(VLOOKUP(B11147,总表!A:D,3,0),"-")</f>
        <v>灯芯绒短裙</v>
      </c>
      <c r="F11147" s="6" t="str">
        <f t="shared" si="698"/>
        <v>灯芯绒短裙</v>
      </c>
      <c r="H11147" s="6" t="str">
        <f>IF(IFERROR(VLOOKUP(B11147,总表!A:D,4,0),"露易")=0," ",IFERROR(VLOOKUP(B11147,总表!A:D,4,0),"-"))</f>
        <v>粉红</v>
      </c>
      <c r="I11147" s="6" t="str">
        <f t="shared" si="699"/>
        <v>粉红</v>
      </c>
    </row>
    <row r="11148" spans="1:9">
      <c r="A11148" s="6">
        <v>11147</v>
      </c>
      <c r="B11148" s="47" t="str">
        <f t="shared" si="696"/>
        <v>00002B8B</v>
      </c>
      <c r="C11148" s="50" t="str">
        <f>IFERROR(VLOOKUP(B11148,总表!A:B,2,0),"-")</f>
        <v>裤裙类</v>
      </c>
      <c r="D11148" s="51" t="str">
        <f t="shared" si="697"/>
        <v>裤裙类</v>
      </c>
      <c r="E11148" s="6" t="str">
        <f>IFERROR(VLOOKUP(B11148,总表!A:D,3,0),"-")</f>
        <v>灯芯绒短裙</v>
      </c>
      <c r="F11148" s="6" t="str">
        <f t="shared" si="698"/>
        <v>灯芯绒短裙</v>
      </c>
      <c r="H11148" s="51" t="str">
        <f>IF(IFERROR(VLOOKUP(B11148,总表!A:D,4,0),"露易")=0," ",IFERROR(VLOOKUP(B11148,总表!A:D,4,0),"-"))</f>
        <v>绿色</v>
      </c>
      <c r="I11148" s="51" t="str">
        <f t="shared" si="699"/>
        <v>绿色</v>
      </c>
    </row>
    <row r="11149" spans="1:9">
      <c r="A11149" s="6">
        <v>11148</v>
      </c>
      <c r="B11149" s="47" t="str">
        <f t="shared" si="696"/>
        <v>00002B8C</v>
      </c>
      <c r="C11149" s="50" t="str">
        <f>IFERROR(VLOOKUP(B11149,总表!A:B,2,0),"-")</f>
        <v>裤裙类</v>
      </c>
      <c r="D11149" s="51" t="str">
        <f t="shared" si="697"/>
        <v>裤裙类</v>
      </c>
      <c r="E11149" s="6" t="str">
        <f>IFERROR(VLOOKUP(B11149,总表!A:D,3,0),"-")</f>
        <v>灯芯绒短裙</v>
      </c>
      <c r="F11149" s="6" t="str">
        <f t="shared" si="698"/>
        <v>灯芯绒短裙</v>
      </c>
      <c r="H11149" s="6" t="str">
        <f>IF(IFERROR(VLOOKUP(B11149,总表!A:D,4,0),"露易")=0," ",IFERROR(VLOOKUP(B11149,总表!A:D,4,0),"-"))</f>
        <v>浅蓝色</v>
      </c>
      <c r="I11149" s="6" t="str">
        <f t="shared" si="699"/>
        <v>浅蓝色</v>
      </c>
    </row>
    <row r="11150" spans="1:9">
      <c r="A11150" s="6">
        <v>11149</v>
      </c>
      <c r="B11150" s="47" t="str">
        <f t="shared" si="696"/>
        <v>00002B8D</v>
      </c>
      <c r="C11150" s="50" t="str">
        <f>IFERROR(VLOOKUP(B11150,总表!A:B,2,0),"-")</f>
        <v>裤裙类</v>
      </c>
      <c r="D11150" s="51" t="str">
        <f t="shared" si="697"/>
        <v>裤裙类</v>
      </c>
      <c r="E11150" s="6" t="str">
        <f>IFERROR(VLOOKUP(B11150,总表!A:D,3,0),"-")</f>
        <v>灯芯绒短裙</v>
      </c>
      <c r="F11150" s="6" t="str">
        <f t="shared" si="698"/>
        <v>灯芯绒短裙</v>
      </c>
      <c r="H11150" s="6" t="str">
        <f>IF(IFERROR(VLOOKUP(B11150,总表!A:D,4,0),"露易")=0," ",IFERROR(VLOOKUP(B11150,总表!A:D,4,0),"-"))</f>
        <v>黑色</v>
      </c>
      <c r="I11150" s="6" t="str">
        <f t="shared" si="699"/>
        <v>黑色</v>
      </c>
    </row>
    <row r="11151" spans="1:9">
      <c r="A11151" s="6">
        <v>11150</v>
      </c>
      <c r="B11151" s="47" t="str">
        <f t="shared" si="696"/>
        <v>00002B8E</v>
      </c>
      <c r="C11151" s="50" t="str">
        <f>IFERROR(VLOOKUP(B11151,总表!A:B,2,0),"-")</f>
        <v>裤裙类</v>
      </c>
      <c r="D11151" s="51" t="str">
        <f t="shared" si="697"/>
        <v>裤裙类</v>
      </c>
      <c r="E11151" s="6" t="str">
        <f>IFERROR(VLOOKUP(B11151,总表!A:D,3,0),"-")</f>
        <v>反折直筒裤</v>
      </c>
      <c r="F11151" s="6" t="str">
        <f t="shared" si="698"/>
        <v>反折直筒裤</v>
      </c>
      <c r="H11151" s="6" t="str">
        <f>IF(IFERROR(VLOOKUP(B11151,总表!A:D,4,0),"露易")=0," ",IFERROR(VLOOKUP(B11151,总表!A:D,4,0),"-"))</f>
        <v>米色</v>
      </c>
      <c r="I11151" s="6" t="str">
        <f t="shared" si="699"/>
        <v>米色</v>
      </c>
    </row>
    <row r="11152" spans="1:9">
      <c r="A11152" s="6">
        <v>11151</v>
      </c>
      <c r="B11152" s="47" t="str">
        <f t="shared" si="696"/>
        <v>00002B8F</v>
      </c>
      <c r="C11152" s="50" t="str">
        <f>IFERROR(VLOOKUP(B11152,总表!A:B,2,0),"-")</f>
        <v>裤裙类</v>
      </c>
      <c r="D11152" s="51" t="str">
        <f t="shared" si="697"/>
        <v>裤裙类</v>
      </c>
      <c r="E11152" s="6" t="str">
        <f>IFERROR(VLOOKUP(B11152,总表!A:D,3,0),"-")</f>
        <v>反折直筒裤</v>
      </c>
      <c r="F11152" s="6" t="str">
        <f t="shared" si="698"/>
        <v>反折直筒裤</v>
      </c>
      <c r="H11152" s="6" t="str">
        <f>IF(IFERROR(VLOOKUP(B11152,总表!A:D,4,0),"露易")=0," ",IFERROR(VLOOKUP(B11152,总表!A:D,4,0),"-"))</f>
        <v>海军蓝</v>
      </c>
      <c r="I11152" s="6" t="str">
        <f t="shared" si="699"/>
        <v>海军蓝</v>
      </c>
    </row>
    <row r="11153" spans="1:9">
      <c r="A11153" s="6">
        <v>11152</v>
      </c>
      <c r="B11153" s="47" t="str">
        <f t="shared" si="696"/>
        <v>00002B90</v>
      </c>
      <c r="C11153" s="50" t="str">
        <f>IFERROR(VLOOKUP(B11153,总表!A:B,2,0),"-")</f>
        <v>裤裙类</v>
      </c>
      <c r="D11153" s="51" t="str">
        <f t="shared" si="697"/>
        <v>裤裙类</v>
      </c>
      <c r="E11153" s="6" t="str">
        <f>IFERROR(VLOOKUP(B11153,总表!A:D,3,0),"-")</f>
        <v>反折直筒裤</v>
      </c>
      <c r="F11153" s="6" t="str">
        <f t="shared" si="698"/>
        <v>反折直筒裤</v>
      </c>
      <c r="H11153" s="6" t="str">
        <f>IF(IFERROR(VLOOKUP(B11153,总表!A:D,4,0),"露易")=0," ",IFERROR(VLOOKUP(B11153,总表!A:D,4,0),"-"))</f>
        <v>卡其色</v>
      </c>
      <c r="I11153" s="6" t="str">
        <f t="shared" si="699"/>
        <v>卡其色</v>
      </c>
    </row>
    <row r="11154" spans="1:9">
      <c r="A11154" s="6">
        <v>11153</v>
      </c>
      <c r="B11154" s="47" t="str">
        <f t="shared" si="696"/>
        <v>00002B91</v>
      </c>
      <c r="C11154" s="50" t="str">
        <f>IFERROR(VLOOKUP(B11154,总表!A:B,2,0),"-")</f>
        <v>裤裙类</v>
      </c>
      <c r="D11154" s="51" t="str">
        <f t="shared" si="697"/>
        <v>裤裙类</v>
      </c>
      <c r="E11154" s="6" t="str">
        <f>IFERROR(VLOOKUP(B11154,总表!A:D,3,0),"-")</f>
        <v>反折直筒裤</v>
      </c>
      <c r="F11154" s="6" t="str">
        <f t="shared" si="698"/>
        <v>反折直筒裤</v>
      </c>
      <c r="H11154" s="6" t="str">
        <f>IF(IFERROR(VLOOKUP(B11154,总表!A:D,4,0),"露易")=0," ",IFERROR(VLOOKUP(B11154,总表!A:D,4,0),"-"))</f>
        <v>灰色</v>
      </c>
      <c r="I11154" s="6" t="str">
        <f t="shared" si="699"/>
        <v>灰色</v>
      </c>
    </row>
    <row r="11155" spans="1:9">
      <c r="A11155" s="6">
        <v>11154</v>
      </c>
      <c r="B11155" s="47" t="str">
        <f t="shared" si="696"/>
        <v>00002B92</v>
      </c>
      <c r="C11155" s="50" t="str">
        <f>IFERROR(VLOOKUP(B11155,总表!A:B,2,0),"-")</f>
        <v>脸部装饰</v>
      </c>
      <c r="D11155" s="51" t="str">
        <f t="shared" si="697"/>
        <v>脸部装饰</v>
      </c>
      <c r="E11155" s="6" t="str">
        <f>IFERROR(VLOOKUP(B11155,总表!A:D,3,0),"-")</f>
        <v>眼罩</v>
      </c>
      <c r="F11155" s="6" t="str">
        <f t="shared" si="698"/>
        <v>眼罩</v>
      </c>
      <c r="H11155" s="6" t="str">
        <f>IF(IFERROR(VLOOKUP(B11155,总表!A:D,4,0),"露易")=0," ",IFERROR(VLOOKUP(B11155,总表!A:D,4,0),"-"))</f>
        <v>粉红</v>
      </c>
      <c r="I11155" s="6" t="str">
        <f t="shared" si="699"/>
        <v>粉红</v>
      </c>
    </row>
    <row r="11156" spans="1:9">
      <c r="A11156" s="6">
        <v>11155</v>
      </c>
      <c r="B11156" s="47" t="str">
        <f t="shared" si="696"/>
        <v>00002B93</v>
      </c>
      <c r="C11156" s="50" t="str">
        <f>IFERROR(VLOOKUP(B11156,总表!A:B,2,0),"-")</f>
        <v>脸部装饰</v>
      </c>
      <c r="D11156" s="51" t="str">
        <f t="shared" si="697"/>
        <v>脸部装饰</v>
      </c>
      <c r="E11156" s="6" t="str">
        <f>IFERROR(VLOOKUP(B11156,总表!A:D,3,0),"-")</f>
        <v>眼罩</v>
      </c>
      <c r="F11156" s="6" t="str">
        <f t="shared" si="698"/>
        <v>眼罩</v>
      </c>
      <c r="H11156" s="6" t="str">
        <f>IF(IFERROR(VLOOKUP(B11156,总表!A:D,4,0),"露易")=0," ",IFERROR(VLOOKUP(B11156,总表!A:D,4,0),"-"))</f>
        <v>灰色</v>
      </c>
      <c r="I11156" s="6" t="str">
        <f t="shared" si="699"/>
        <v>灰色</v>
      </c>
    </row>
    <row r="11157" spans="1:9">
      <c r="A11157" s="6">
        <v>11156</v>
      </c>
      <c r="B11157" s="47" t="str">
        <f t="shared" si="696"/>
        <v>00002B94</v>
      </c>
      <c r="C11157" s="50" t="str">
        <f>IFERROR(VLOOKUP(B11157,总表!A:B,2,0),"-")</f>
        <v>脸部装饰</v>
      </c>
      <c r="D11157" s="51" t="str">
        <f t="shared" si="697"/>
        <v>脸部装饰</v>
      </c>
      <c r="E11157" s="6" t="str">
        <f>IFERROR(VLOOKUP(B11157,总表!A:D,3,0),"-")</f>
        <v>眼罩</v>
      </c>
      <c r="F11157" s="6" t="str">
        <f t="shared" si="698"/>
        <v>眼罩</v>
      </c>
      <c r="H11157" s="51" t="str">
        <f>IF(IFERROR(VLOOKUP(B11157,总表!A:D,4,0),"露易")=0," ",IFERROR(VLOOKUP(B11157,总表!A:D,4,0),"-"))</f>
        <v>绿色</v>
      </c>
      <c r="I11157" s="51" t="str">
        <f t="shared" si="699"/>
        <v>绿色</v>
      </c>
    </row>
    <row r="11158" spans="1:9">
      <c r="A11158" s="6">
        <v>11157</v>
      </c>
      <c r="B11158" s="47" t="str">
        <f t="shared" si="696"/>
        <v>00002B95</v>
      </c>
      <c r="C11158" s="50" t="str">
        <f>IFERROR(VLOOKUP(B11158,总表!A:B,2,0),"-")</f>
        <v>脸部装饰</v>
      </c>
      <c r="D11158" s="51" t="str">
        <f t="shared" si="697"/>
        <v>脸部装饰</v>
      </c>
      <c r="E11158" s="6" t="str">
        <f>IFERROR(VLOOKUP(B11158,总表!A:D,3,0),"-")</f>
        <v>眼罩</v>
      </c>
      <c r="F11158" s="6" t="str">
        <f t="shared" si="698"/>
        <v>眼罩</v>
      </c>
      <c r="H11158" s="6" t="str">
        <f>IF(IFERROR(VLOOKUP(B11158,总表!A:D,4,0),"露易")=0," ",IFERROR(VLOOKUP(B11158,总表!A:D,4,0),"-"))</f>
        <v>橘色</v>
      </c>
      <c r="I11158" s="6" t="str">
        <f t="shared" si="699"/>
        <v>橘色</v>
      </c>
    </row>
    <row r="11159" spans="1:9">
      <c r="A11159" s="6">
        <v>11158</v>
      </c>
      <c r="B11159" s="47" t="str">
        <f t="shared" si="696"/>
        <v>00002B96</v>
      </c>
      <c r="C11159" s="50" t="str">
        <f>IFERROR(VLOOKUP(B11159,总表!A:B,2,0),"-")</f>
        <v>脸部装饰</v>
      </c>
      <c r="D11159" s="51" t="str">
        <f t="shared" si="697"/>
        <v>脸部装饰</v>
      </c>
      <c r="E11159" s="6" t="str">
        <f>IFERROR(VLOOKUP(B11159,总表!A:D,3,0),"-")</f>
        <v>眼罩</v>
      </c>
      <c r="F11159" s="6" t="str">
        <f t="shared" si="698"/>
        <v>眼罩</v>
      </c>
      <c r="H11159" s="51" t="str">
        <f>IF(IFERROR(VLOOKUP(B11159,总表!A:D,4,0),"露易")=0," ",IFERROR(VLOOKUP(B11159,总表!A:D,4,0),"-"))</f>
        <v>红色</v>
      </c>
      <c r="I11159" s="51" t="str">
        <f t="shared" si="699"/>
        <v>红色</v>
      </c>
    </row>
    <row r="11160" spans="1:9">
      <c r="A11160" s="6">
        <v>11159</v>
      </c>
      <c r="B11160" s="47" t="str">
        <f t="shared" si="696"/>
        <v>00002B97</v>
      </c>
      <c r="C11160" s="47" t="str">
        <f>IFERROR(VLOOKUP(B11160,总表!A:B,2,0),"-")</f>
        <v>-</v>
      </c>
      <c r="D11160" s="6" t="str">
        <f t="shared" si="697"/>
        <v>-</v>
      </c>
      <c r="E11160" s="6" t="str">
        <f>IFERROR(VLOOKUP(B11160,总表!A:D,3,0),"-")</f>
        <v>-</v>
      </c>
      <c r="F11160" s="6" t="str">
        <f t="shared" si="698"/>
        <v>-</v>
      </c>
      <c r="H11160" s="6" t="str">
        <f>IF(IFERROR(VLOOKUP(B11160,总表!A:D,4,0),"露易")=0," ",IFERROR(VLOOKUP(B11160,总表!A:D,4,0),"-"))</f>
        <v>-</v>
      </c>
      <c r="I11160" s="6" t="str">
        <f t="shared" si="699"/>
        <v>-</v>
      </c>
    </row>
    <row r="11161" spans="1:9">
      <c r="A11161" s="6">
        <v>11160</v>
      </c>
      <c r="B11161" s="47" t="str">
        <f t="shared" si="696"/>
        <v>00002B98</v>
      </c>
      <c r="C11161" s="50" t="str">
        <f>IFERROR(VLOOKUP(B11161,总表!A:B,2,0),"-")</f>
        <v>脸部装饰</v>
      </c>
      <c r="D11161" s="51" t="str">
        <f t="shared" si="697"/>
        <v>脸部装饰</v>
      </c>
      <c r="E11161" s="6" t="str">
        <f>IFERROR(VLOOKUP(B11161,总表!A:D,3,0),"-")</f>
        <v>防毒面具</v>
      </c>
      <c r="F11161" s="6" t="str">
        <f t="shared" si="698"/>
        <v>防毒面具</v>
      </c>
      <c r="H11161" s="6" t="str">
        <f>IF(IFERROR(VLOOKUP(B11161,总表!A:D,4,0),"露易")=0," ",IFERROR(VLOOKUP(B11161,总表!A:D,4,0),"-"))</f>
        <v>卡其色</v>
      </c>
      <c r="I11161" s="6" t="str">
        <f t="shared" si="699"/>
        <v>卡其色</v>
      </c>
    </row>
    <row r="11162" spans="1:9">
      <c r="A11162" s="6">
        <v>11161</v>
      </c>
      <c r="B11162" s="47" t="str">
        <f t="shared" si="696"/>
        <v>00002B99</v>
      </c>
      <c r="C11162" s="50" t="str">
        <f>IFERROR(VLOOKUP(B11162,总表!A:B,2,0),"-")</f>
        <v>脸部装饰</v>
      </c>
      <c r="D11162" s="51" t="str">
        <f t="shared" si="697"/>
        <v>脸部装饰</v>
      </c>
      <c r="E11162" s="6" t="str">
        <f>IFERROR(VLOOKUP(B11162,总表!A:D,3,0),"-")</f>
        <v>威尼斯面具</v>
      </c>
      <c r="F11162" s="6" t="str">
        <f t="shared" si="698"/>
        <v>威尼斯面具</v>
      </c>
      <c r="H11162" s="6" t="str">
        <f>IF(IFERROR(VLOOKUP(B11162,总表!A:D,4,0),"露易")=0," ",IFERROR(VLOOKUP(B11162,总表!A:D,4,0),"-"))</f>
        <v>黑色</v>
      </c>
      <c r="I11162" s="6" t="str">
        <f t="shared" si="699"/>
        <v>黑色</v>
      </c>
    </row>
    <row r="11163" spans="1:9">
      <c r="A11163" s="6">
        <v>11162</v>
      </c>
      <c r="B11163" s="47" t="str">
        <f t="shared" si="696"/>
        <v>00002B9A</v>
      </c>
      <c r="C11163" s="50" t="str">
        <f>IFERROR(VLOOKUP(B11163,总表!A:B,2,0),"-")</f>
        <v>脸部装饰</v>
      </c>
      <c r="D11163" s="51" t="str">
        <f t="shared" si="697"/>
        <v>脸部装饰</v>
      </c>
      <c r="E11163" s="6" t="str">
        <f>IFERROR(VLOOKUP(B11163,总表!A:D,3,0),"-")</f>
        <v>威尼斯面具</v>
      </c>
      <c r="F11163" s="6" t="str">
        <f t="shared" si="698"/>
        <v>威尼斯面具</v>
      </c>
      <c r="H11163" s="51" t="str">
        <f>IF(IFERROR(VLOOKUP(B11163,总表!A:D,4,0),"露易")=0," ",IFERROR(VLOOKUP(B11163,总表!A:D,4,0),"-"))</f>
        <v>蓝色</v>
      </c>
      <c r="I11163" s="51" t="str">
        <f t="shared" si="699"/>
        <v>蓝色</v>
      </c>
    </row>
    <row r="11164" spans="1:9">
      <c r="A11164" s="6">
        <v>11163</v>
      </c>
      <c r="B11164" s="47" t="str">
        <f t="shared" si="696"/>
        <v>00002B9B</v>
      </c>
      <c r="C11164" s="50" t="str">
        <f>IFERROR(VLOOKUP(B11164,总表!A:B,2,0),"-")</f>
        <v>脸部装饰</v>
      </c>
      <c r="D11164" s="51" t="str">
        <f t="shared" si="697"/>
        <v>脸部装饰</v>
      </c>
      <c r="E11164" s="6" t="str">
        <f>IFERROR(VLOOKUP(B11164,总表!A:D,3,0),"-")</f>
        <v>威尼斯面具</v>
      </c>
      <c r="F11164" s="6" t="str">
        <f t="shared" si="698"/>
        <v>威尼斯面具</v>
      </c>
      <c r="H11164" s="51" t="str">
        <f>IF(IFERROR(VLOOKUP(B11164,总表!A:D,4,0),"露易")=0," ",IFERROR(VLOOKUP(B11164,总表!A:D,4,0),"-"))</f>
        <v>红色</v>
      </c>
      <c r="I11164" s="51" t="str">
        <f t="shared" si="699"/>
        <v>红色</v>
      </c>
    </row>
    <row r="11165" spans="1:9">
      <c r="A11165" s="6">
        <v>11164</v>
      </c>
      <c r="B11165" s="47" t="str">
        <f t="shared" si="696"/>
        <v>00002B9C</v>
      </c>
      <c r="C11165" s="50" t="str">
        <f>IFERROR(VLOOKUP(B11165,总表!A:B,2,0),"-")</f>
        <v>脸部装饰</v>
      </c>
      <c r="D11165" s="51" t="str">
        <f t="shared" si="697"/>
        <v>脸部装饰</v>
      </c>
      <c r="E11165" s="6" t="str">
        <f>IFERROR(VLOOKUP(B11165,总表!A:D,3,0),"-")</f>
        <v>威尼斯面具</v>
      </c>
      <c r="F11165" s="6" t="str">
        <f t="shared" si="698"/>
        <v>威尼斯面具</v>
      </c>
      <c r="H11165" s="51" t="str">
        <f>IF(IFERROR(VLOOKUP(B11165,总表!A:D,4,0),"露易")=0," ",IFERROR(VLOOKUP(B11165,总表!A:D,4,0),"-"))</f>
        <v>绿色</v>
      </c>
      <c r="I11165" s="51" t="str">
        <f t="shared" si="699"/>
        <v>绿色</v>
      </c>
    </row>
    <row r="11166" spans="1:9">
      <c r="A11166" s="6">
        <v>11165</v>
      </c>
      <c r="B11166" s="47" t="str">
        <f t="shared" si="696"/>
        <v>00002B9D</v>
      </c>
      <c r="C11166" s="50" t="str">
        <f>IFERROR(VLOOKUP(B11166,总表!A:B,2,0),"-")</f>
        <v>脸部装饰</v>
      </c>
      <c r="D11166" s="51" t="str">
        <f t="shared" si="697"/>
        <v>脸部装饰</v>
      </c>
      <c r="E11166" s="6" t="str">
        <f>IFERROR(VLOOKUP(B11166,总表!A:D,3,0),"-")</f>
        <v>威尼斯面具</v>
      </c>
      <c r="F11166" s="6" t="str">
        <f t="shared" si="698"/>
        <v>威尼斯面具</v>
      </c>
      <c r="H11166" s="6" t="str">
        <f>IF(IFERROR(VLOOKUP(B11166,总表!A:D,4,0),"露易")=0," ",IFERROR(VLOOKUP(B11166,总表!A:D,4,0),"-"))</f>
        <v>金色</v>
      </c>
      <c r="I11166" s="6" t="str">
        <f t="shared" si="699"/>
        <v>金色</v>
      </c>
    </row>
    <row r="11167" spans="1:9">
      <c r="A11167" s="6">
        <v>11166</v>
      </c>
      <c r="B11167" s="47" t="str">
        <f t="shared" si="696"/>
        <v>00002B9E</v>
      </c>
      <c r="C11167" s="50" t="str">
        <f>IFERROR(VLOOKUP(B11167,总表!A:B,2,0),"-")</f>
        <v>脸部装饰</v>
      </c>
      <c r="D11167" s="51" t="str">
        <f t="shared" si="697"/>
        <v>脸部装饰</v>
      </c>
      <c r="E11167" s="6" t="str">
        <f>IFERROR(VLOOKUP(B11167,总表!A:D,3,0),"-")</f>
        <v>小丑面具</v>
      </c>
      <c r="F11167" s="6" t="str">
        <f t="shared" si="698"/>
        <v>小丑面具</v>
      </c>
      <c r="H11167" s="51" t="str">
        <f>IF(IFERROR(VLOOKUP(B11167,总表!A:D,4,0),"露易")=0," ",IFERROR(VLOOKUP(B11167,总表!A:D,4,0),"-"))</f>
        <v>红色</v>
      </c>
      <c r="I11167" s="51" t="str">
        <f t="shared" si="699"/>
        <v>红色</v>
      </c>
    </row>
    <row r="11168" spans="1:9">
      <c r="A11168" s="6">
        <v>11167</v>
      </c>
      <c r="B11168" s="47" t="str">
        <f t="shared" si="696"/>
        <v>00002B9F</v>
      </c>
      <c r="C11168" s="50" t="str">
        <f>IFERROR(VLOOKUP(B11168,总表!A:B,2,0),"-")</f>
        <v>脸部装饰</v>
      </c>
      <c r="D11168" s="51" t="str">
        <f t="shared" si="697"/>
        <v>脸部装饰</v>
      </c>
      <c r="E11168" s="6" t="str">
        <f>IFERROR(VLOOKUP(B11168,总表!A:D,3,0),"-")</f>
        <v>小丑面具</v>
      </c>
      <c r="F11168" s="6" t="str">
        <f t="shared" si="698"/>
        <v>小丑面具</v>
      </c>
      <c r="H11168" s="51" t="str">
        <f>IF(IFERROR(VLOOKUP(B11168,总表!A:D,4,0),"露易")=0," ",IFERROR(VLOOKUP(B11168,总表!A:D,4,0),"-"))</f>
        <v>绿色</v>
      </c>
      <c r="I11168" s="51" t="str">
        <f t="shared" si="699"/>
        <v>绿色</v>
      </c>
    </row>
    <row r="11169" spans="1:9">
      <c r="A11169" s="6">
        <v>11168</v>
      </c>
      <c r="B11169" s="47" t="str">
        <f t="shared" si="696"/>
        <v>00002BA0</v>
      </c>
      <c r="C11169" s="50" t="str">
        <f>IFERROR(VLOOKUP(B11169,总表!A:B,2,0),"-")</f>
        <v>脸部装饰</v>
      </c>
      <c r="D11169" s="51" t="str">
        <f t="shared" si="697"/>
        <v>脸部装饰</v>
      </c>
      <c r="E11169" s="6" t="str">
        <f>IFERROR(VLOOKUP(B11169,总表!A:D,3,0),"-")</f>
        <v>小丑面具</v>
      </c>
      <c r="F11169" s="6" t="str">
        <f t="shared" si="698"/>
        <v>小丑面具</v>
      </c>
      <c r="H11169" s="51" t="str">
        <f>IF(IFERROR(VLOOKUP(B11169,总表!A:D,4,0),"露易")=0," ",IFERROR(VLOOKUP(B11169,总表!A:D,4,0),"-"))</f>
        <v>蓝色</v>
      </c>
      <c r="I11169" s="51" t="str">
        <f t="shared" si="699"/>
        <v>蓝色</v>
      </c>
    </row>
    <row r="11170" spans="1:9">
      <c r="A11170" s="6">
        <v>11169</v>
      </c>
      <c r="B11170" s="47" t="str">
        <f t="shared" si="696"/>
        <v>00002BA1</v>
      </c>
      <c r="C11170" s="50" t="str">
        <f>IFERROR(VLOOKUP(B11170,总表!A:B,2,0),"-")</f>
        <v>脸部装饰</v>
      </c>
      <c r="D11170" s="51" t="str">
        <f t="shared" si="697"/>
        <v>脸部装饰</v>
      </c>
      <c r="E11170" s="6" t="str">
        <f>IFERROR(VLOOKUP(B11170,总表!A:D,3,0),"-")</f>
        <v>糖果色骷髅面具</v>
      </c>
      <c r="F11170" s="6" t="str">
        <f t="shared" si="698"/>
        <v>糖果色骷髅面具</v>
      </c>
      <c r="H11170" s="6" t="str">
        <f>IF(IFERROR(VLOOKUP(B11170,总表!A:D,4,0),"露易")=0," ",IFERROR(VLOOKUP(B11170,总表!A:D,4,0),"-"))</f>
        <v>橘色</v>
      </c>
      <c r="I11170" s="6" t="str">
        <f t="shared" si="699"/>
        <v>橘色</v>
      </c>
    </row>
    <row r="11171" spans="1:9">
      <c r="A11171" s="6">
        <v>11170</v>
      </c>
      <c r="B11171" s="47" t="str">
        <f t="shared" si="696"/>
        <v>00002BA2</v>
      </c>
      <c r="C11171" s="50" t="str">
        <f>IFERROR(VLOOKUP(B11171,总表!A:B,2,0),"-")</f>
        <v>脸部装饰</v>
      </c>
      <c r="D11171" s="51" t="str">
        <f t="shared" si="697"/>
        <v>脸部装饰</v>
      </c>
      <c r="E11171" s="6" t="str">
        <f>IFERROR(VLOOKUP(B11171,总表!A:D,3,0),"-")</f>
        <v>糖果色骷髅面具</v>
      </c>
      <c r="F11171" s="6" t="str">
        <f t="shared" si="698"/>
        <v>糖果色骷髅面具</v>
      </c>
      <c r="H11171" s="51" t="str">
        <f>IF(IFERROR(VLOOKUP(B11171,总表!A:D,4,0),"露易")=0," ",IFERROR(VLOOKUP(B11171,总表!A:D,4,0),"-"))</f>
        <v>蓝色</v>
      </c>
      <c r="I11171" s="51" t="str">
        <f t="shared" si="699"/>
        <v>蓝色</v>
      </c>
    </row>
    <row r="11172" spans="1:9">
      <c r="A11172" s="6">
        <v>11171</v>
      </c>
      <c r="B11172" s="47" t="str">
        <f t="shared" si="696"/>
        <v>00002BA3</v>
      </c>
      <c r="C11172" s="50" t="str">
        <f>IFERROR(VLOOKUP(B11172,总表!A:B,2,0),"-")</f>
        <v>头戴类</v>
      </c>
      <c r="D11172" s="51" t="str">
        <f t="shared" si="697"/>
        <v>头戴类</v>
      </c>
      <c r="E11172" s="6" t="str">
        <f>IFERROR(VLOOKUP(B11172,总表!A:D,3,0),"-")</f>
        <v>狐狸面具</v>
      </c>
      <c r="F11172" s="6" t="str">
        <f t="shared" si="698"/>
        <v>狐狸面具</v>
      </c>
      <c r="H11172" s="6" t="str">
        <f>IF(IFERROR(VLOOKUP(B11172,总表!A:D,4,0),"露易")=0," ",IFERROR(VLOOKUP(B11172,总表!A:D,4,0),"-"))</f>
        <v>黑色</v>
      </c>
      <c r="I11172" s="6" t="str">
        <f t="shared" si="699"/>
        <v>黑色</v>
      </c>
    </row>
    <row r="11173" spans="1:9">
      <c r="A11173" s="6">
        <v>11172</v>
      </c>
      <c r="B11173" s="47" t="str">
        <f t="shared" si="696"/>
        <v>00002BA4</v>
      </c>
      <c r="C11173" s="47" t="str">
        <f>IFERROR(VLOOKUP(B11173,总表!A:B,2,0),"-")</f>
        <v>-</v>
      </c>
      <c r="D11173" s="6" t="str">
        <f t="shared" si="697"/>
        <v>-</v>
      </c>
      <c r="E11173" s="6" t="str">
        <f>IFERROR(VLOOKUP(B11173,总表!A:D,3,0),"-")</f>
        <v>-</v>
      </c>
      <c r="F11173" s="6" t="str">
        <f t="shared" si="698"/>
        <v>-</v>
      </c>
      <c r="H11173" s="6" t="str">
        <f>IF(IFERROR(VLOOKUP(B11173,总表!A:D,4,0),"露易")=0," ",IFERROR(VLOOKUP(B11173,总表!A:D,4,0),"-"))</f>
        <v>-</v>
      </c>
      <c r="I11173" s="6" t="str">
        <f t="shared" si="699"/>
        <v>-</v>
      </c>
    </row>
    <row r="11174" spans="1:9">
      <c r="A11174" s="6">
        <v>11173</v>
      </c>
      <c r="B11174" s="47" t="str">
        <f t="shared" si="696"/>
        <v>00002BA5</v>
      </c>
      <c r="C11174" s="47" t="str">
        <f>IFERROR(VLOOKUP(B11174,总表!A:B,2,0),"-")</f>
        <v>-</v>
      </c>
      <c r="D11174" s="6" t="str">
        <f t="shared" si="697"/>
        <v>-</v>
      </c>
      <c r="E11174" s="6" t="str">
        <f>IFERROR(VLOOKUP(B11174,总表!A:D,3,0),"-")</f>
        <v>-</v>
      </c>
      <c r="F11174" s="6" t="str">
        <f t="shared" si="698"/>
        <v>-</v>
      </c>
      <c r="H11174" s="6" t="str">
        <f>IF(IFERROR(VLOOKUP(B11174,总表!A:D,4,0),"露易")=0," ",IFERROR(VLOOKUP(B11174,总表!A:D,4,0),"-"))</f>
        <v>-</v>
      </c>
      <c r="I11174" s="6" t="str">
        <f t="shared" si="699"/>
        <v>-</v>
      </c>
    </row>
    <row r="11175" spans="1:9">
      <c r="A11175" s="6">
        <v>11174</v>
      </c>
      <c r="B11175" s="47" t="str">
        <f t="shared" si="696"/>
        <v>00002BA6</v>
      </c>
      <c r="C11175" s="47" t="str">
        <f>IFERROR(VLOOKUP(B11175,总表!A:B,2,0),"-")</f>
        <v>-</v>
      </c>
      <c r="D11175" s="6" t="str">
        <f t="shared" si="697"/>
        <v>-</v>
      </c>
      <c r="E11175" s="6" t="str">
        <f>IFERROR(VLOOKUP(B11175,总表!A:D,3,0),"-")</f>
        <v>-</v>
      </c>
      <c r="F11175" s="6" t="str">
        <f t="shared" si="698"/>
        <v>-</v>
      </c>
      <c r="H11175" s="6" t="str">
        <f>IF(IFERROR(VLOOKUP(B11175,总表!A:D,4,0),"露易")=0," ",IFERROR(VLOOKUP(B11175,总表!A:D,4,0),"-"))</f>
        <v>-</v>
      </c>
      <c r="I11175" s="6" t="str">
        <f t="shared" si="699"/>
        <v>-</v>
      </c>
    </row>
    <row r="11176" spans="1:9">
      <c r="A11176" s="6">
        <v>11175</v>
      </c>
      <c r="B11176" s="47" t="str">
        <f t="shared" si="696"/>
        <v>00002BA7</v>
      </c>
      <c r="C11176" s="47" t="str">
        <f>IFERROR(VLOOKUP(B11176,总表!A:B,2,0),"-")</f>
        <v>-</v>
      </c>
      <c r="D11176" s="6" t="str">
        <f t="shared" si="697"/>
        <v>-</v>
      </c>
      <c r="E11176" s="6" t="str">
        <f>IFERROR(VLOOKUP(B11176,总表!A:D,3,0),"-")</f>
        <v>-</v>
      </c>
      <c r="F11176" s="6" t="str">
        <f t="shared" si="698"/>
        <v>-</v>
      </c>
      <c r="H11176" s="6" t="str">
        <f>IF(IFERROR(VLOOKUP(B11176,总表!A:D,4,0),"露易")=0," ",IFERROR(VLOOKUP(B11176,总表!A:D,4,0),"-"))</f>
        <v>-</v>
      </c>
      <c r="I11176" s="6" t="str">
        <f t="shared" si="699"/>
        <v>-</v>
      </c>
    </row>
    <row r="11177" spans="1:9">
      <c r="A11177" s="6">
        <v>11176</v>
      </c>
      <c r="B11177" s="47" t="str">
        <f t="shared" si="696"/>
        <v>00002BA8</v>
      </c>
      <c r="C11177" s="47" t="str">
        <f>IFERROR(VLOOKUP(B11177,总表!A:B,2,0),"-")</f>
        <v>房内墙纸</v>
      </c>
      <c r="D11177" s="6" t="str">
        <f t="shared" si="697"/>
        <v>房内墙纸</v>
      </c>
      <c r="E11177" s="6" t="str">
        <f>IFERROR(VLOOKUP(B11177,总表!A:D,3,0),"-")</f>
        <v>典雅茶室墙</v>
      </c>
      <c r="F11177" s="6" t="str">
        <f t="shared" si="698"/>
        <v>典雅茶室墙</v>
      </c>
      <c r="H11177" s="6" t="str">
        <f>IF(IFERROR(VLOOKUP(B11177,总表!A:D,4,0),"露易")=0," ",IFERROR(VLOOKUP(B11177,总表!A:D,4,0),"-"))</f>
        <v> </v>
      </c>
      <c r="I11177" s="6" t="str">
        <f t="shared" si="699"/>
        <v> </v>
      </c>
    </row>
    <row r="11178" spans="1:9">
      <c r="A11178" s="6">
        <v>11177</v>
      </c>
      <c r="B11178" s="47" t="str">
        <f t="shared" si="696"/>
        <v>00002BA9</v>
      </c>
      <c r="C11178" s="47" t="str">
        <f>IFERROR(VLOOKUP(B11178,总表!A:B,2,0),"-")</f>
        <v>房内墙纸</v>
      </c>
      <c r="D11178" s="6" t="str">
        <f t="shared" si="697"/>
        <v>房内墙纸</v>
      </c>
      <c r="E11178" s="51" t="str">
        <f>IFERROR(VLOOKUP(B11178,总表!A:D,3,0),"-")</f>
        <v>稳重茶室墙</v>
      </c>
      <c r="F11178" s="51" t="str">
        <f t="shared" si="698"/>
        <v>稳重茶室墙</v>
      </c>
      <c r="H11178" s="6" t="str">
        <f>IF(IFERROR(VLOOKUP(B11178,总表!A:D,4,0),"露易")=0," ",IFERROR(VLOOKUP(B11178,总表!A:D,4,0),"-"))</f>
        <v> </v>
      </c>
      <c r="I11178" s="6" t="str">
        <f t="shared" si="699"/>
        <v> </v>
      </c>
    </row>
    <row r="11179" spans="1:9">
      <c r="A11179" s="6">
        <v>11178</v>
      </c>
      <c r="B11179" s="47" t="str">
        <f t="shared" si="696"/>
        <v>00002BAA</v>
      </c>
      <c r="C11179" s="47" t="str">
        <f>IFERROR(VLOOKUP(B11179,总表!A:B,2,0),"-")</f>
        <v>房内墙纸</v>
      </c>
      <c r="D11179" s="6" t="str">
        <f t="shared" si="697"/>
        <v>房内墙纸</v>
      </c>
      <c r="E11179" s="6" t="str">
        <f>IFERROR(VLOOKUP(B11179,总表!A:D,3,0),"-")</f>
        <v>摩登茶室墙</v>
      </c>
      <c r="F11179" s="6" t="str">
        <f t="shared" si="698"/>
        <v>摩登茶室墙</v>
      </c>
      <c r="H11179" s="6" t="str">
        <f>IF(IFERROR(VLOOKUP(B11179,总表!A:D,4,0),"露易")=0," ",IFERROR(VLOOKUP(B11179,总表!A:D,4,0),"-"))</f>
        <v> </v>
      </c>
      <c r="I11179" s="6" t="str">
        <f t="shared" si="699"/>
        <v> </v>
      </c>
    </row>
    <row r="11180" spans="1:9">
      <c r="A11180" s="6">
        <v>11179</v>
      </c>
      <c r="B11180" s="47" t="str">
        <f t="shared" si="696"/>
        <v>00002BAB</v>
      </c>
      <c r="C11180" s="50" t="str">
        <f>IFERROR(VLOOKUP(B11180,总表!A:B,2,0),"-")</f>
        <v>连衣套装</v>
      </c>
      <c r="D11180" s="51" t="str">
        <f t="shared" si="697"/>
        <v>连衣套装</v>
      </c>
      <c r="E11180" s="51" t="str">
        <f>IFERROR(VLOOKUP(B11180,总表!A:D,3,0),"-")</f>
        <v>视觉系连身裙</v>
      </c>
      <c r="F11180" s="51" t="str">
        <f t="shared" si="698"/>
        <v>视觉系连身裙</v>
      </c>
      <c r="H11180" s="6" t="str">
        <f>IF(IFERROR(VLOOKUP(B11180,总表!A:D,4,0),"露易")=0," ",IFERROR(VLOOKUP(B11180,总表!A:D,4,0),"-"))</f>
        <v>黑色</v>
      </c>
      <c r="I11180" s="6" t="str">
        <f t="shared" si="699"/>
        <v>黑色</v>
      </c>
    </row>
    <row r="11181" spans="1:9">
      <c r="A11181" s="6">
        <v>11180</v>
      </c>
      <c r="B11181" s="47" t="str">
        <f t="shared" si="696"/>
        <v>00002BAC</v>
      </c>
      <c r="C11181" s="47" t="str">
        <f>IFERROR(VLOOKUP(B11181,总表!A:B,2,0),"-")</f>
        <v>房内墙纸</v>
      </c>
      <c r="D11181" s="6" t="str">
        <f t="shared" si="697"/>
        <v>房内墙纸</v>
      </c>
      <c r="E11181" s="51" t="str">
        <f>IFERROR(VLOOKUP(B11181,总表!A:D,3,0),"-")</f>
        <v>东方风墙</v>
      </c>
      <c r="F11181" s="51" t="str">
        <f t="shared" si="698"/>
        <v>东方风墙</v>
      </c>
      <c r="H11181" s="6" t="str">
        <f>IF(IFERROR(VLOOKUP(B11181,总表!A:D,4,0),"露易")=0," ",IFERROR(VLOOKUP(B11181,总表!A:D,4,0),"-"))</f>
        <v> </v>
      </c>
      <c r="I11181" s="6" t="str">
        <f t="shared" si="699"/>
        <v> </v>
      </c>
    </row>
    <row r="11182" spans="1:9">
      <c r="A11182" s="6">
        <v>11181</v>
      </c>
      <c r="B11182" s="47" t="str">
        <f t="shared" si="696"/>
        <v>00002BAD</v>
      </c>
      <c r="C11182" s="47" t="str">
        <f>IFERROR(VLOOKUP(B11182,总表!A:B,2,0),"-")</f>
        <v>-</v>
      </c>
      <c r="D11182" s="6" t="str">
        <f t="shared" si="697"/>
        <v>-</v>
      </c>
      <c r="E11182" s="6" t="str">
        <f>IFERROR(VLOOKUP(B11182,总表!A:D,3,0),"-")</f>
        <v>-</v>
      </c>
      <c r="F11182" s="6" t="str">
        <f t="shared" si="698"/>
        <v>-</v>
      </c>
      <c r="H11182" s="6" t="str">
        <f>IF(IFERROR(VLOOKUP(B11182,总表!A:D,4,0),"露易")=0," ",IFERROR(VLOOKUP(B11182,总表!A:D,4,0),"-"))</f>
        <v>-</v>
      </c>
      <c r="I11182" s="6" t="str">
        <f t="shared" si="699"/>
        <v>-</v>
      </c>
    </row>
    <row r="11183" spans="1:9">
      <c r="A11183" s="6">
        <v>11182</v>
      </c>
      <c r="B11183" s="47" t="str">
        <f t="shared" si="696"/>
        <v>00002BAE</v>
      </c>
      <c r="C11183" s="50" t="str">
        <f>IFERROR(VLOOKUP(B11183,总表!A:B,2,0),"-")</f>
        <v>摆设类</v>
      </c>
      <c r="D11183" s="51" t="str">
        <f t="shared" si="697"/>
        <v>摆设类</v>
      </c>
      <c r="E11183" s="6" t="str">
        <f>IFERROR(VLOOKUP(B11183,总表!A:D,3,0),"-")</f>
        <v>壁挂式耳带蝴蝶鱼</v>
      </c>
      <c r="F11183" s="6" t="str">
        <f t="shared" si="698"/>
        <v>壁挂式耳带蝴蝶鱼</v>
      </c>
      <c r="H11183" s="6" t="str">
        <f>IF(IFERROR(VLOOKUP(B11183,总表!A:D,4,0),"露易")=0," ",IFERROR(VLOOKUP(B11183,总表!A:D,4,0),"-"))</f>
        <v> </v>
      </c>
      <c r="I11183" s="6" t="str">
        <f t="shared" si="699"/>
        <v> </v>
      </c>
    </row>
    <row r="11184" spans="1:9">
      <c r="A11184" s="6">
        <v>11183</v>
      </c>
      <c r="B11184" s="47" t="str">
        <f t="shared" si="696"/>
        <v>00002BAF</v>
      </c>
      <c r="C11184" s="47" t="str">
        <f>IFERROR(VLOOKUP(B11184,总表!A:B,2,0),"-")</f>
        <v>-</v>
      </c>
      <c r="D11184" s="6" t="str">
        <f t="shared" si="697"/>
        <v>-</v>
      </c>
      <c r="E11184" s="6" t="str">
        <f>IFERROR(VLOOKUP(B11184,总表!A:D,3,0),"-")</f>
        <v>-</v>
      </c>
      <c r="F11184" s="6" t="str">
        <f t="shared" si="698"/>
        <v>-</v>
      </c>
      <c r="H11184" s="6" t="str">
        <f>IF(IFERROR(VLOOKUP(B11184,总表!A:D,4,0),"露易")=0," ",IFERROR(VLOOKUP(B11184,总表!A:D,4,0),"-"))</f>
        <v>-</v>
      </c>
      <c r="I11184" s="6" t="str">
        <f t="shared" si="699"/>
        <v>-</v>
      </c>
    </row>
    <row r="11185" spans="1:9">
      <c r="A11185" s="6">
        <v>11184</v>
      </c>
      <c r="B11185" s="47" t="str">
        <f t="shared" si="696"/>
        <v>00002BB0</v>
      </c>
      <c r="C11185" s="50" t="str">
        <f>IFERROR(VLOOKUP(B11185,总表!A:B,2,0),"-")</f>
        <v>脸部装饰</v>
      </c>
      <c r="D11185" s="51" t="str">
        <f t="shared" si="697"/>
        <v>脸部装饰</v>
      </c>
      <c r="E11185" s="51" t="str">
        <f>IFERROR(VLOOKUP(B11185,总表!A:D,3,0),"-")</f>
        <v>圆框眼镜</v>
      </c>
      <c r="F11185" s="51" t="str">
        <f t="shared" si="698"/>
        <v>圆框眼镜</v>
      </c>
      <c r="H11185" s="6" t="str">
        <f>IF(IFERROR(VLOOKUP(B11185,总表!A:D,4,0),"露易")=0," ",IFERROR(VLOOKUP(B11185,总表!A:D,4,0),"-"))</f>
        <v>金色</v>
      </c>
      <c r="I11185" s="6" t="str">
        <f t="shared" si="699"/>
        <v>金色</v>
      </c>
    </row>
    <row r="11186" spans="1:9">
      <c r="A11186" s="6">
        <v>11185</v>
      </c>
      <c r="B11186" s="47" t="str">
        <f t="shared" si="696"/>
        <v>00002BB1</v>
      </c>
      <c r="C11186" s="50" t="str">
        <f>IFERROR(VLOOKUP(B11186,总表!A:B,2,0),"-")</f>
        <v>脸部装饰</v>
      </c>
      <c r="D11186" s="51" t="str">
        <f t="shared" si="697"/>
        <v>脸部装饰</v>
      </c>
      <c r="E11186" s="51" t="str">
        <f>IFERROR(VLOOKUP(B11186,总表!A:D,3,0),"-")</f>
        <v>圆框眼镜</v>
      </c>
      <c r="F11186" s="51" t="str">
        <f t="shared" si="698"/>
        <v>圆框眼镜</v>
      </c>
      <c r="H11186" s="6" t="str">
        <f>IF(IFERROR(VLOOKUP(B11186,总表!A:D,4,0),"露易")=0," ",IFERROR(VLOOKUP(B11186,总表!A:D,4,0),"-"))</f>
        <v>灰色</v>
      </c>
      <c r="I11186" s="6" t="str">
        <f t="shared" si="699"/>
        <v>灰色</v>
      </c>
    </row>
    <row r="11187" spans="1:9">
      <c r="A11187" s="6">
        <v>11186</v>
      </c>
      <c r="B11187" s="47" t="str">
        <f t="shared" si="696"/>
        <v>00002BB2</v>
      </c>
      <c r="C11187" s="50" t="str">
        <f>IFERROR(VLOOKUP(B11187,总表!A:B,2,0),"-")</f>
        <v>脸部装饰</v>
      </c>
      <c r="D11187" s="51" t="str">
        <f t="shared" si="697"/>
        <v>脸部装饰</v>
      </c>
      <c r="E11187" s="51" t="str">
        <f>IFERROR(VLOOKUP(B11187,总表!A:D,3,0),"-")</f>
        <v>圆框眼镜</v>
      </c>
      <c r="F11187" s="51" t="str">
        <f t="shared" si="698"/>
        <v>圆框眼镜</v>
      </c>
      <c r="H11187" s="6" t="str">
        <f>IF(IFERROR(VLOOKUP(B11187,总表!A:D,4,0),"露易")=0," ",IFERROR(VLOOKUP(B11187,总表!A:D,4,0),"-"))</f>
        <v>棕色</v>
      </c>
      <c r="I11187" s="6" t="str">
        <f t="shared" si="699"/>
        <v>棕色</v>
      </c>
    </row>
    <row r="11188" spans="1:9">
      <c r="A11188" s="6">
        <v>11187</v>
      </c>
      <c r="B11188" s="47" t="str">
        <f t="shared" si="696"/>
        <v>00002BB3</v>
      </c>
      <c r="C11188" s="50" t="str">
        <f>IFERROR(VLOOKUP(B11188,总表!A:B,2,0),"-")</f>
        <v>脸部装饰</v>
      </c>
      <c r="D11188" s="51" t="str">
        <f t="shared" si="697"/>
        <v>脸部装饰</v>
      </c>
      <c r="E11188" s="51" t="str">
        <f>IFERROR(VLOOKUP(B11188,总表!A:D,3,0),"-")</f>
        <v>圆框眼镜</v>
      </c>
      <c r="F11188" s="51" t="str">
        <f t="shared" si="698"/>
        <v>圆框眼镜</v>
      </c>
      <c r="H11188" s="6" t="str">
        <f>IF(IFERROR(VLOOKUP(B11188,总表!A:D,4,0),"露易")=0," ",IFERROR(VLOOKUP(B11188,总表!A:D,4,0),"-"))</f>
        <v>紫色</v>
      </c>
      <c r="I11188" s="6" t="str">
        <f t="shared" si="699"/>
        <v>紫色</v>
      </c>
    </row>
    <row r="11189" spans="1:9">
      <c r="A11189" s="6">
        <v>11188</v>
      </c>
      <c r="B11189" s="47" t="str">
        <f t="shared" si="696"/>
        <v>00002BB4</v>
      </c>
      <c r="C11189" s="50" t="str">
        <f>IFERROR(VLOOKUP(B11189,总表!A:B,2,0),"-")</f>
        <v>脸部装饰</v>
      </c>
      <c r="D11189" s="51" t="str">
        <f t="shared" si="697"/>
        <v>脸部装饰</v>
      </c>
      <c r="E11189" s="51" t="str">
        <f>IFERROR(VLOOKUP(B11189,总表!A:D,3,0),"-")</f>
        <v>爱心墨镜</v>
      </c>
      <c r="F11189" s="51" t="str">
        <f t="shared" si="698"/>
        <v>爱心墨镜</v>
      </c>
      <c r="H11189" s="6" t="str">
        <f>IF(IFERROR(VLOOKUP(B11189,总表!A:D,4,0),"露易")=0," ",IFERROR(VLOOKUP(B11189,总表!A:D,4,0),"-"))</f>
        <v>黄色</v>
      </c>
      <c r="I11189" s="6" t="str">
        <f t="shared" si="699"/>
        <v>黄色</v>
      </c>
    </row>
    <row r="11190" spans="1:9">
      <c r="A11190" s="6">
        <v>11189</v>
      </c>
      <c r="B11190" s="47" t="str">
        <f t="shared" si="696"/>
        <v>00002BB5</v>
      </c>
      <c r="C11190" s="50" t="str">
        <f>IFERROR(VLOOKUP(B11190,总表!A:B,2,0),"-")</f>
        <v>脸部装饰</v>
      </c>
      <c r="D11190" s="51" t="str">
        <f t="shared" si="697"/>
        <v>脸部装饰</v>
      </c>
      <c r="E11190" s="51" t="str">
        <f>IFERROR(VLOOKUP(B11190,总表!A:D,3,0),"-")</f>
        <v>爱心墨镜</v>
      </c>
      <c r="F11190" s="51" t="str">
        <f t="shared" si="698"/>
        <v>爱心墨镜</v>
      </c>
      <c r="H11190" s="51" t="str">
        <f>IF(IFERROR(VLOOKUP(B11190,总表!A:D,4,0),"露易")=0," ",IFERROR(VLOOKUP(B11190,总表!A:D,4,0),"-"))</f>
        <v>蓝色</v>
      </c>
      <c r="I11190" s="51" t="str">
        <f t="shared" si="699"/>
        <v>蓝色</v>
      </c>
    </row>
    <row r="11191" spans="1:9">
      <c r="A11191" s="6">
        <v>11190</v>
      </c>
      <c r="B11191" s="47" t="str">
        <f t="shared" si="696"/>
        <v>00002BB6</v>
      </c>
      <c r="C11191" s="50" t="str">
        <f>IFERROR(VLOOKUP(B11191,总表!A:B,2,0),"-")</f>
        <v>脸部装饰</v>
      </c>
      <c r="D11191" s="51" t="str">
        <f t="shared" si="697"/>
        <v>脸部装饰</v>
      </c>
      <c r="E11191" s="51" t="str">
        <f>IFERROR(VLOOKUP(B11191,总表!A:D,3,0),"-")</f>
        <v>爱心墨镜</v>
      </c>
      <c r="F11191" s="51" t="str">
        <f t="shared" si="698"/>
        <v>爱心墨镜</v>
      </c>
      <c r="H11191" s="6" t="str">
        <f>IF(IFERROR(VLOOKUP(B11191,总表!A:D,4,0),"露易")=0," ",IFERROR(VLOOKUP(B11191,总表!A:D,4,0),"-"))</f>
        <v>紫色</v>
      </c>
      <c r="I11191" s="6" t="str">
        <f t="shared" si="699"/>
        <v>紫色</v>
      </c>
    </row>
    <row r="11192" spans="1:9">
      <c r="A11192" s="6">
        <v>11191</v>
      </c>
      <c r="B11192" s="47" t="str">
        <f t="shared" si="696"/>
        <v>00002BB7</v>
      </c>
      <c r="C11192" s="50" t="str">
        <f>IFERROR(VLOOKUP(B11192,总表!A:B,2,0),"-")</f>
        <v>脸部装饰</v>
      </c>
      <c r="D11192" s="51" t="str">
        <f t="shared" si="697"/>
        <v>脸部装饰</v>
      </c>
      <c r="E11192" s="51" t="str">
        <f>IFERROR(VLOOKUP(B11192,总表!A:D,3,0),"-")</f>
        <v>爱心墨镜</v>
      </c>
      <c r="F11192" s="51" t="str">
        <f t="shared" si="698"/>
        <v>爱心墨镜</v>
      </c>
      <c r="H11192" s="51" t="str">
        <f>IF(IFERROR(VLOOKUP(B11192,总表!A:D,4,0),"露易")=0," ",IFERROR(VLOOKUP(B11192,总表!A:D,4,0),"-"))</f>
        <v>绿色</v>
      </c>
      <c r="I11192" s="51" t="str">
        <f t="shared" si="699"/>
        <v>绿色</v>
      </c>
    </row>
    <row r="11193" spans="1:9">
      <c r="A11193" s="6">
        <v>11192</v>
      </c>
      <c r="B11193" s="47" t="str">
        <f t="shared" si="696"/>
        <v>00002BB8</v>
      </c>
      <c r="C11193" s="50" t="str">
        <f>IFERROR(VLOOKUP(B11193,总表!A:B,2,0),"-")</f>
        <v>脸部装饰</v>
      </c>
      <c r="D11193" s="51" t="str">
        <f t="shared" si="697"/>
        <v>脸部装饰</v>
      </c>
      <c r="E11193" s="6" t="str">
        <f>IFERROR(VLOOKUP(B11193,总表!A:D,3,0),"-")</f>
        <v>星形墨镜</v>
      </c>
      <c r="F11193" s="6" t="str">
        <f t="shared" si="698"/>
        <v>星形墨镜</v>
      </c>
      <c r="H11193" s="6" t="str">
        <f>IF(IFERROR(VLOOKUP(B11193,总表!A:D,4,0),"露易")=0," ",IFERROR(VLOOKUP(B11193,总表!A:D,4,0),"-"))</f>
        <v>粉红</v>
      </c>
      <c r="I11193" s="6" t="str">
        <f t="shared" si="699"/>
        <v>粉红</v>
      </c>
    </row>
    <row r="11194" spans="1:9">
      <c r="A11194" s="6">
        <v>11193</v>
      </c>
      <c r="B11194" s="47" t="str">
        <f t="shared" si="696"/>
        <v>00002BB9</v>
      </c>
      <c r="C11194" s="50" t="str">
        <f>IFERROR(VLOOKUP(B11194,总表!A:B,2,0),"-")</f>
        <v>脸部装饰</v>
      </c>
      <c r="D11194" s="51" t="str">
        <f t="shared" si="697"/>
        <v>脸部装饰</v>
      </c>
      <c r="E11194" s="6" t="str">
        <f>IFERROR(VLOOKUP(B11194,总表!A:D,3,0),"-")</f>
        <v>星形墨镜</v>
      </c>
      <c r="F11194" s="6" t="str">
        <f t="shared" si="698"/>
        <v>星形墨镜</v>
      </c>
      <c r="H11194" s="51" t="str">
        <f>IF(IFERROR(VLOOKUP(B11194,总表!A:D,4,0),"露易")=0," ",IFERROR(VLOOKUP(B11194,总表!A:D,4,0),"-"))</f>
        <v>蓝色</v>
      </c>
      <c r="I11194" s="51" t="str">
        <f t="shared" si="699"/>
        <v>蓝色</v>
      </c>
    </row>
    <row r="11195" spans="1:9">
      <c r="A11195" s="6">
        <v>11194</v>
      </c>
      <c r="B11195" s="47" t="str">
        <f t="shared" si="696"/>
        <v>00002BBA</v>
      </c>
      <c r="C11195" s="50" t="str">
        <f>IFERROR(VLOOKUP(B11195,总表!A:B,2,0),"-")</f>
        <v>脸部装饰</v>
      </c>
      <c r="D11195" s="51" t="str">
        <f t="shared" si="697"/>
        <v>脸部装饰</v>
      </c>
      <c r="E11195" s="6" t="str">
        <f>IFERROR(VLOOKUP(B11195,总表!A:D,3,0),"-")</f>
        <v>星形墨镜</v>
      </c>
      <c r="F11195" s="6" t="str">
        <f t="shared" si="698"/>
        <v>星形墨镜</v>
      </c>
      <c r="H11195" s="6" t="str">
        <f>IF(IFERROR(VLOOKUP(B11195,总表!A:D,4,0),"露易")=0," ",IFERROR(VLOOKUP(B11195,总表!A:D,4,0),"-"))</f>
        <v>紫色</v>
      </c>
      <c r="I11195" s="6" t="str">
        <f t="shared" si="699"/>
        <v>紫色</v>
      </c>
    </row>
    <row r="11196" spans="1:9">
      <c r="A11196" s="6">
        <v>11195</v>
      </c>
      <c r="B11196" s="47" t="str">
        <f t="shared" si="696"/>
        <v>00002BBB</v>
      </c>
      <c r="C11196" s="50" t="str">
        <f>IFERROR(VLOOKUP(B11196,总表!A:B,2,0),"-")</f>
        <v>脸部装饰</v>
      </c>
      <c r="D11196" s="51" t="str">
        <f t="shared" si="697"/>
        <v>脸部装饰</v>
      </c>
      <c r="E11196" s="6" t="str">
        <f>IFERROR(VLOOKUP(B11196,总表!A:D,3,0),"-")</f>
        <v>星形墨镜</v>
      </c>
      <c r="F11196" s="6" t="str">
        <f t="shared" si="698"/>
        <v>星形墨镜</v>
      </c>
      <c r="H11196" s="51" t="str">
        <f>IF(IFERROR(VLOOKUP(B11196,总表!A:D,4,0),"露易")=0," ",IFERROR(VLOOKUP(B11196,总表!A:D,4,0),"-"))</f>
        <v>绿色</v>
      </c>
      <c r="I11196" s="51" t="str">
        <f t="shared" si="699"/>
        <v>绿色</v>
      </c>
    </row>
    <row r="11197" spans="1:9">
      <c r="A11197" s="6">
        <v>11196</v>
      </c>
      <c r="B11197" s="47" t="str">
        <f t="shared" si="696"/>
        <v>00002BBC</v>
      </c>
      <c r="C11197" s="50" t="str">
        <f>IFERROR(VLOOKUP(B11197,总表!A:B,2,0),"-")</f>
        <v>脸部装饰</v>
      </c>
      <c r="D11197" s="51" t="str">
        <f t="shared" si="697"/>
        <v>脸部装饰</v>
      </c>
      <c r="E11197" s="6" t="str">
        <f>IFERROR(VLOOKUP(B11197,总表!A:D,3,0),"-")</f>
        <v>波士顿框眼镜</v>
      </c>
      <c r="F11197" s="6" t="str">
        <f t="shared" si="698"/>
        <v>波士顿框眼镜</v>
      </c>
      <c r="H11197" s="51" t="str">
        <f>IF(IFERROR(VLOOKUP(B11197,总表!A:D,4,0),"露易")=0," ",IFERROR(VLOOKUP(B11197,总表!A:D,4,0),"-"))</f>
        <v>绿色</v>
      </c>
      <c r="I11197" s="51" t="str">
        <f t="shared" si="699"/>
        <v>绿色</v>
      </c>
    </row>
    <row r="11198" spans="1:9">
      <c r="A11198" s="6">
        <v>11197</v>
      </c>
      <c r="B11198" s="47" t="str">
        <f t="shared" si="696"/>
        <v>00002BBD</v>
      </c>
      <c r="C11198" s="50" t="str">
        <f>IFERROR(VLOOKUP(B11198,总表!A:B,2,0),"-")</f>
        <v>脸部装饰</v>
      </c>
      <c r="D11198" s="51" t="str">
        <f t="shared" si="697"/>
        <v>脸部装饰</v>
      </c>
      <c r="E11198" s="6" t="str">
        <f>IFERROR(VLOOKUP(B11198,总表!A:D,3,0),"-")</f>
        <v>波士顿框眼镜</v>
      </c>
      <c r="F11198" s="6" t="str">
        <f t="shared" si="698"/>
        <v>波士顿框眼镜</v>
      </c>
      <c r="H11198" s="51" t="str">
        <f>IF(IFERROR(VLOOKUP(B11198,总表!A:D,4,0),"露易")=0," ",IFERROR(VLOOKUP(B11198,总表!A:D,4,0),"-"))</f>
        <v>蓝色</v>
      </c>
      <c r="I11198" s="51" t="str">
        <f t="shared" si="699"/>
        <v>蓝色</v>
      </c>
    </row>
    <row r="11199" spans="1:9">
      <c r="A11199" s="6">
        <v>11198</v>
      </c>
      <c r="B11199" s="47" t="str">
        <f t="shared" si="696"/>
        <v>00002BBE</v>
      </c>
      <c r="C11199" s="50" t="str">
        <f>IFERROR(VLOOKUP(B11199,总表!A:B,2,0),"-")</f>
        <v>脸部装饰</v>
      </c>
      <c r="D11199" s="51" t="str">
        <f t="shared" si="697"/>
        <v>脸部装饰</v>
      </c>
      <c r="E11199" s="6" t="str">
        <f>IFERROR(VLOOKUP(B11199,总表!A:D,3,0),"-")</f>
        <v>波士顿框眼镜</v>
      </c>
      <c r="F11199" s="6" t="str">
        <f t="shared" si="698"/>
        <v>波士顿框眼镜</v>
      </c>
      <c r="H11199" s="6" t="str">
        <f>IF(IFERROR(VLOOKUP(B11199,总表!A:D,4,0),"露易")=0," ",IFERROR(VLOOKUP(B11199,总表!A:D,4,0),"-"))</f>
        <v>黄色</v>
      </c>
      <c r="I11199" s="6" t="str">
        <f t="shared" si="699"/>
        <v>黄色</v>
      </c>
    </row>
    <row r="11200" spans="1:9">
      <c r="A11200" s="6">
        <v>11199</v>
      </c>
      <c r="B11200" s="47" t="str">
        <f t="shared" si="696"/>
        <v>00002BBF</v>
      </c>
      <c r="C11200" s="50" t="str">
        <f>IFERROR(VLOOKUP(B11200,总表!A:B,2,0),"-")</f>
        <v>脸部装饰</v>
      </c>
      <c r="D11200" s="51" t="str">
        <f t="shared" si="697"/>
        <v>脸部装饰</v>
      </c>
      <c r="E11200" s="6" t="str">
        <f>IFERROR(VLOOKUP(B11200,总表!A:D,3,0),"-")</f>
        <v>波士顿框眼镜</v>
      </c>
      <c r="F11200" s="6" t="str">
        <f t="shared" si="698"/>
        <v>波士顿框眼镜</v>
      </c>
      <c r="H11200" s="6" t="str">
        <f>IF(IFERROR(VLOOKUP(B11200,总表!A:D,4,0),"露易")=0," ",IFERROR(VLOOKUP(B11200,总表!A:D,4,0),"-"))</f>
        <v>粉红</v>
      </c>
      <c r="I11200" s="6" t="str">
        <f t="shared" si="699"/>
        <v>粉红</v>
      </c>
    </row>
    <row r="11201" spans="1:9">
      <c r="A11201" s="6">
        <v>11200</v>
      </c>
      <c r="B11201" s="47" t="str">
        <f t="shared" si="696"/>
        <v>00002BC0</v>
      </c>
      <c r="C11201" s="50" t="str">
        <f>IFERROR(VLOOKUP(B11201,总表!A:B,2,0),"-")</f>
        <v>脸部装饰</v>
      </c>
      <c r="D11201" s="51" t="str">
        <f t="shared" si="697"/>
        <v>脸部装饰</v>
      </c>
      <c r="E11201" s="6" t="str">
        <f>IFERROR(VLOOKUP(B11201,总表!A:D,3,0),"-")</f>
        <v>波士顿框眼镜</v>
      </c>
      <c r="F11201" s="6" t="str">
        <f t="shared" si="698"/>
        <v>波士顿框眼镜</v>
      </c>
      <c r="H11201" s="51" t="str">
        <f>IF(IFERROR(VLOOKUP(B11201,总表!A:D,4,0),"露易")=0," ",IFERROR(VLOOKUP(B11201,总表!A:D,4,0),"-"))</f>
        <v>红色</v>
      </c>
      <c r="I11201" s="51" t="str">
        <f t="shared" si="699"/>
        <v>红色</v>
      </c>
    </row>
    <row r="11202" spans="1:9">
      <c r="A11202" s="6">
        <v>11201</v>
      </c>
      <c r="B11202" s="47" t="str">
        <f t="shared" ref="B11202:B11265" si="700">DEC2HEX(ROW(A11201),8)</f>
        <v>00002BC1</v>
      </c>
      <c r="C11202" s="50" t="str">
        <f>IFERROR(VLOOKUP(B11202,总表!A:B,2,0),"-")</f>
        <v>脸部装饰</v>
      </c>
      <c r="D11202" s="51" t="str">
        <f t="shared" ref="D11202:D11265" si="701">C11202</f>
        <v>脸部装饰</v>
      </c>
      <c r="E11202" s="6" t="str">
        <f>IFERROR(VLOOKUP(B11202,总表!A:D,3,0),"-")</f>
        <v>波士顿框眼镜</v>
      </c>
      <c r="F11202" s="6" t="str">
        <f t="shared" ref="F11202:F11265" si="702">E11202</f>
        <v>波士顿框眼镜</v>
      </c>
      <c r="H11202" s="6" t="str">
        <f>IF(IFERROR(VLOOKUP(B11202,总表!A:D,4,0),"露易")=0," ",IFERROR(VLOOKUP(B11202,总表!A:D,4,0),"-"))</f>
        <v>白色</v>
      </c>
      <c r="I11202" s="6" t="str">
        <f t="shared" ref="I11202:I11265" si="703">H11202</f>
        <v>白色</v>
      </c>
    </row>
    <row r="11203" spans="1:9">
      <c r="A11203" s="6">
        <v>11202</v>
      </c>
      <c r="B11203" s="47" t="str">
        <f t="shared" si="700"/>
        <v>00002BC2</v>
      </c>
      <c r="C11203" s="50" t="str">
        <f>IFERROR(VLOOKUP(B11203,总表!A:B,2,0),"-")</f>
        <v>脸部装饰</v>
      </c>
      <c r="D11203" s="51" t="str">
        <f t="shared" si="701"/>
        <v>脸部装饰</v>
      </c>
      <c r="E11203" s="6" t="str">
        <f>IFERROR(VLOOKUP(B11203,总表!A:D,3,0),"-")</f>
        <v>波士顿框眼镜</v>
      </c>
      <c r="F11203" s="6" t="str">
        <f t="shared" si="702"/>
        <v>波士顿框眼镜</v>
      </c>
      <c r="H11203" s="6" t="str">
        <f>IF(IFERROR(VLOOKUP(B11203,总表!A:D,4,0),"露易")=0," ",IFERROR(VLOOKUP(B11203,总表!A:D,4,0),"-"))</f>
        <v>紫色</v>
      </c>
      <c r="I11203" s="6" t="str">
        <f t="shared" si="703"/>
        <v>紫色</v>
      </c>
    </row>
    <row r="11204" spans="1:9">
      <c r="A11204" s="6">
        <v>11203</v>
      </c>
      <c r="B11204" s="47" t="str">
        <f t="shared" si="700"/>
        <v>00002BC3</v>
      </c>
      <c r="C11204" s="50" t="str">
        <f>IFERROR(VLOOKUP(B11204,总表!A:B,2,0),"-")</f>
        <v>脸部装饰</v>
      </c>
      <c r="D11204" s="51" t="str">
        <f t="shared" si="701"/>
        <v>脸部装饰</v>
      </c>
      <c r="E11204" s="6" t="str">
        <f>IFERROR(VLOOKUP(B11204,总表!A:D,3,0),"-")</f>
        <v>三角形墨镜</v>
      </c>
      <c r="F11204" s="6" t="str">
        <f t="shared" si="702"/>
        <v>三角形墨镜</v>
      </c>
      <c r="H11204" s="6" t="str">
        <f>IF(IFERROR(VLOOKUP(B11204,总表!A:D,4,0),"露易")=0," ",IFERROR(VLOOKUP(B11204,总表!A:D,4,0),"-"))</f>
        <v>橘色</v>
      </c>
      <c r="I11204" s="6" t="str">
        <f t="shared" si="703"/>
        <v>橘色</v>
      </c>
    </row>
    <row r="11205" spans="1:9">
      <c r="A11205" s="6">
        <v>11204</v>
      </c>
      <c r="B11205" s="47" t="str">
        <f t="shared" si="700"/>
        <v>00002BC4</v>
      </c>
      <c r="C11205" s="50" t="str">
        <f>IFERROR(VLOOKUP(B11205,总表!A:B,2,0),"-")</f>
        <v>脸部装饰</v>
      </c>
      <c r="D11205" s="51" t="str">
        <f t="shared" si="701"/>
        <v>脸部装饰</v>
      </c>
      <c r="E11205" s="6" t="str">
        <f>IFERROR(VLOOKUP(B11205,总表!A:D,3,0),"-")</f>
        <v>三角形墨镜</v>
      </c>
      <c r="F11205" s="6" t="str">
        <f t="shared" si="702"/>
        <v>三角形墨镜</v>
      </c>
      <c r="H11205" s="51" t="str">
        <f>IF(IFERROR(VLOOKUP(B11205,总表!A:D,4,0),"露易")=0," ",IFERROR(VLOOKUP(B11205,总表!A:D,4,0),"-"))</f>
        <v>蓝色</v>
      </c>
      <c r="I11205" s="51" t="str">
        <f t="shared" si="703"/>
        <v>蓝色</v>
      </c>
    </row>
    <row r="11206" spans="1:9">
      <c r="A11206" s="6">
        <v>11205</v>
      </c>
      <c r="B11206" s="47" t="str">
        <f t="shared" si="700"/>
        <v>00002BC5</v>
      </c>
      <c r="C11206" s="50" t="str">
        <f>IFERROR(VLOOKUP(B11206,总表!A:B,2,0),"-")</f>
        <v>脸部装饰</v>
      </c>
      <c r="D11206" s="51" t="str">
        <f t="shared" si="701"/>
        <v>脸部装饰</v>
      </c>
      <c r="E11206" s="6" t="str">
        <f>IFERROR(VLOOKUP(B11206,总表!A:D,3,0),"-")</f>
        <v>三角形墨镜</v>
      </c>
      <c r="F11206" s="6" t="str">
        <f t="shared" si="702"/>
        <v>三角形墨镜</v>
      </c>
      <c r="H11206" s="6" t="str">
        <f>IF(IFERROR(VLOOKUP(B11206,总表!A:D,4,0),"露易")=0," ",IFERROR(VLOOKUP(B11206,总表!A:D,4,0),"-"))</f>
        <v>紫色</v>
      </c>
      <c r="I11206" s="6" t="str">
        <f t="shared" si="703"/>
        <v>紫色</v>
      </c>
    </row>
    <row r="11207" spans="1:9">
      <c r="A11207" s="6">
        <v>11206</v>
      </c>
      <c r="B11207" s="47" t="str">
        <f t="shared" si="700"/>
        <v>00002BC6</v>
      </c>
      <c r="C11207" s="50" t="str">
        <f>IFERROR(VLOOKUP(B11207,总表!A:B,2,0),"-")</f>
        <v>脸部装饰</v>
      </c>
      <c r="D11207" s="51" t="str">
        <f t="shared" si="701"/>
        <v>脸部装饰</v>
      </c>
      <c r="E11207" s="6" t="str">
        <f>IFERROR(VLOOKUP(B11207,总表!A:D,3,0),"-")</f>
        <v>三角形墨镜</v>
      </c>
      <c r="F11207" s="6" t="str">
        <f t="shared" si="702"/>
        <v>三角形墨镜</v>
      </c>
      <c r="H11207" s="51" t="str">
        <f>IF(IFERROR(VLOOKUP(B11207,总表!A:D,4,0),"露易")=0," ",IFERROR(VLOOKUP(B11207,总表!A:D,4,0),"-"))</f>
        <v>绿色</v>
      </c>
      <c r="I11207" s="51" t="str">
        <f t="shared" si="703"/>
        <v>绿色</v>
      </c>
    </row>
    <row r="11208" spans="1:9">
      <c r="A11208" s="6">
        <v>11207</v>
      </c>
      <c r="B11208" s="47" t="str">
        <f t="shared" si="700"/>
        <v>00002BC7</v>
      </c>
      <c r="C11208" s="50" t="str">
        <f>IFERROR(VLOOKUP(B11208,总表!A:B,2,0),"-")</f>
        <v>脸部装饰</v>
      </c>
      <c r="D11208" s="51" t="str">
        <f t="shared" si="701"/>
        <v>脸部装饰</v>
      </c>
      <c r="E11208" s="6" t="str">
        <f>IFERROR(VLOOKUP(B11208,总表!A:D,3,0),"-")</f>
        <v>三角形墨镜</v>
      </c>
      <c r="F11208" s="6" t="str">
        <f t="shared" si="702"/>
        <v>三角形墨镜</v>
      </c>
      <c r="H11208" s="6" t="str">
        <f>IF(IFERROR(VLOOKUP(B11208,总表!A:D,4,0),"露易")=0," ",IFERROR(VLOOKUP(B11208,总表!A:D,4,0),"-"))</f>
        <v>白色</v>
      </c>
      <c r="I11208" s="6" t="str">
        <f t="shared" si="703"/>
        <v>白色</v>
      </c>
    </row>
    <row r="11209" spans="1:9">
      <c r="A11209" s="6">
        <v>11208</v>
      </c>
      <c r="B11209" s="47" t="str">
        <f t="shared" si="700"/>
        <v>00002BC8</v>
      </c>
      <c r="C11209" s="50" t="str">
        <f>IFERROR(VLOOKUP(B11209,总表!A:B,2,0),"-")</f>
        <v>脸部装饰</v>
      </c>
      <c r="D11209" s="51" t="str">
        <f t="shared" si="701"/>
        <v>脸部装饰</v>
      </c>
      <c r="E11209" s="6" t="str">
        <f>IFERROR(VLOOKUP(B11209,总表!A:D,3,0),"-")</f>
        <v>三角形墨镜</v>
      </c>
      <c r="F11209" s="6" t="str">
        <f t="shared" si="702"/>
        <v>三角形墨镜</v>
      </c>
      <c r="H11209" s="6" t="str">
        <f>IF(IFERROR(VLOOKUP(B11209,总表!A:D,4,0),"露易")=0," ",IFERROR(VLOOKUP(B11209,总表!A:D,4,0),"-"))</f>
        <v>黑色</v>
      </c>
      <c r="I11209" s="6" t="str">
        <f t="shared" si="703"/>
        <v>黑色</v>
      </c>
    </row>
    <row r="11210" spans="1:9">
      <c r="A11210" s="6">
        <v>11209</v>
      </c>
      <c r="B11210" s="47" t="str">
        <f t="shared" si="700"/>
        <v>00002BC9</v>
      </c>
      <c r="C11210" s="50" t="str">
        <f>IFERROR(VLOOKUP(B11210,总表!A:B,2,0),"-")</f>
        <v>脸部装饰</v>
      </c>
      <c r="D11210" s="51" t="str">
        <f t="shared" si="701"/>
        <v>脸部装饰</v>
      </c>
      <c r="E11210" s="6" t="str">
        <f>IFERROR(VLOOKUP(B11210,总表!A:D,3,0),"-")</f>
        <v>复古墨镜</v>
      </c>
      <c r="F11210" s="6" t="str">
        <f t="shared" si="702"/>
        <v>复古墨镜</v>
      </c>
      <c r="H11210" s="51" t="str">
        <f>IF(IFERROR(VLOOKUP(B11210,总表!A:D,4,0),"露易")=0," ",IFERROR(VLOOKUP(B11210,总表!A:D,4,0),"-"))</f>
        <v>绿色</v>
      </c>
      <c r="I11210" s="51" t="str">
        <f t="shared" si="703"/>
        <v>绿色</v>
      </c>
    </row>
    <row r="11211" spans="1:9">
      <c r="A11211" s="6">
        <v>11210</v>
      </c>
      <c r="B11211" s="47" t="str">
        <f t="shared" si="700"/>
        <v>00002BCA</v>
      </c>
      <c r="C11211" s="50" t="str">
        <f>IFERROR(VLOOKUP(B11211,总表!A:B,2,0),"-")</f>
        <v>脸部装饰</v>
      </c>
      <c r="D11211" s="51" t="str">
        <f t="shared" si="701"/>
        <v>脸部装饰</v>
      </c>
      <c r="E11211" s="6" t="str">
        <f>IFERROR(VLOOKUP(B11211,总表!A:D,3,0),"-")</f>
        <v>复古墨镜</v>
      </c>
      <c r="F11211" s="6" t="str">
        <f t="shared" si="702"/>
        <v>复古墨镜</v>
      </c>
      <c r="H11211" s="51" t="str">
        <f>IF(IFERROR(VLOOKUP(B11211,总表!A:D,4,0),"露易")=0," ",IFERROR(VLOOKUP(B11211,总表!A:D,4,0),"-"))</f>
        <v>红色</v>
      </c>
      <c r="I11211" s="51" t="str">
        <f t="shared" si="703"/>
        <v>红色</v>
      </c>
    </row>
    <row r="11212" spans="1:9">
      <c r="A11212" s="6">
        <v>11211</v>
      </c>
      <c r="B11212" s="47" t="str">
        <f t="shared" si="700"/>
        <v>00002BCB</v>
      </c>
      <c r="C11212" s="50" t="str">
        <f>IFERROR(VLOOKUP(B11212,总表!A:B,2,0),"-")</f>
        <v>脸部装饰</v>
      </c>
      <c r="D11212" s="51" t="str">
        <f t="shared" si="701"/>
        <v>脸部装饰</v>
      </c>
      <c r="E11212" s="6" t="str">
        <f>IFERROR(VLOOKUP(B11212,总表!A:D,3,0),"-")</f>
        <v>复古墨镜</v>
      </c>
      <c r="F11212" s="6" t="str">
        <f t="shared" si="702"/>
        <v>复古墨镜</v>
      </c>
      <c r="H11212" s="6" t="str">
        <f>IF(IFERROR(VLOOKUP(B11212,总表!A:D,4,0),"露易")=0," ",IFERROR(VLOOKUP(B11212,总表!A:D,4,0),"-"))</f>
        <v>紫色</v>
      </c>
      <c r="I11212" s="6" t="str">
        <f t="shared" si="703"/>
        <v>紫色</v>
      </c>
    </row>
    <row r="11213" spans="1:9">
      <c r="A11213" s="6">
        <v>11212</v>
      </c>
      <c r="B11213" s="47" t="str">
        <f t="shared" si="700"/>
        <v>00002BCC</v>
      </c>
      <c r="C11213" s="50" t="str">
        <f>IFERROR(VLOOKUP(B11213,总表!A:B,2,0),"-")</f>
        <v>脸部装饰</v>
      </c>
      <c r="D11213" s="51" t="str">
        <f t="shared" si="701"/>
        <v>脸部装饰</v>
      </c>
      <c r="E11213" s="6" t="str">
        <f>IFERROR(VLOOKUP(B11213,总表!A:D,3,0),"-")</f>
        <v>复古墨镜</v>
      </c>
      <c r="F11213" s="6" t="str">
        <f t="shared" si="702"/>
        <v>复古墨镜</v>
      </c>
      <c r="H11213" s="51" t="str">
        <f>IF(IFERROR(VLOOKUP(B11213,总表!A:D,4,0),"露易")=0," ",IFERROR(VLOOKUP(B11213,总表!A:D,4,0),"-"))</f>
        <v>蓝色</v>
      </c>
      <c r="I11213" s="51" t="str">
        <f t="shared" si="703"/>
        <v>蓝色</v>
      </c>
    </row>
    <row r="11214" spans="1:9">
      <c r="A11214" s="6">
        <v>11213</v>
      </c>
      <c r="B11214" s="47" t="str">
        <f t="shared" si="700"/>
        <v>00002BCD</v>
      </c>
      <c r="C11214" s="50" t="str">
        <f>IFERROR(VLOOKUP(B11214,总表!A:B,2,0),"-")</f>
        <v>脸部装饰</v>
      </c>
      <c r="D11214" s="51" t="str">
        <f t="shared" si="701"/>
        <v>脸部装饰</v>
      </c>
      <c r="E11214" s="6" t="str">
        <f>IFERROR(VLOOKUP(B11214,总表!A:D,3,0),"-")</f>
        <v>复古墨镜</v>
      </c>
      <c r="F11214" s="6" t="str">
        <f t="shared" si="702"/>
        <v>复古墨镜</v>
      </c>
      <c r="H11214" s="6" t="str">
        <f>IF(IFERROR(VLOOKUP(B11214,总表!A:D,4,0),"露易")=0," ",IFERROR(VLOOKUP(B11214,总表!A:D,4,0),"-"))</f>
        <v>灰色</v>
      </c>
      <c r="I11214" s="6" t="str">
        <f t="shared" si="703"/>
        <v>灰色</v>
      </c>
    </row>
    <row r="11215" spans="1:9">
      <c r="A11215" s="6">
        <v>11214</v>
      </c>
      <c r="B11215" s="47" t="str">
        <f t="shared" si="700"/>
        <v>00002BCE</v>
      </c>
      <c r="C11215" s="50" t="str">
        <f>IFERROR(VLOOKUP(B11215,总表!A:B,2,0),"-")</f>
        <v>脸部装饰</v>
      </c>
      <c r="D11215" s="51" t="str">
        <f t="shared" si="701"/>
        <v>脸部装饰</v>
      </c>
      <c r="E11215" s="51" t="str">
        <f>IFERROR(VLOOKUP(B11215,总表!A:D,3,0),"-")</f>
        <v>飞行员墨镜</v>
      </c>
      <c r="F11215" s="51" t="str">
        <f t="shared" si="702"/>
        <v>飞行员墨镜</v>
      </c>
      <c r="H11215" s="6" t="str">
        <f>IF(IFERROR(VLOOKUP(B11215,总表!A:D,4,0),"露易")=0," ",IFERROR(VLOOKUP(B11215,总表!A:D,4,0),"-"))</f>
        <v>金色</v>
      </c>
      <c r="I11215" s="6" t="str">
        <f t="shared" si="703"/>
        <v>金色</v>
      </c>
    </row>
    <row r="11216" spans="1:9">
      <c r="A11216" s="6">
        <v>11215</v>
      </c>
      <c r="B11216" s="47" t="str">
        <f t="shared" si="700"/>
        <v>00002BCF</v>
      </c>
      <c r="C11216" s="50" t="str">
        <f>IFERROR(VLOOKUP(B11216,总表!A:B,2,0),"-")</f>
        <v>脸部装饰</v>
      </c>
      <c r="D11216" s="51" t="str">
        <f t="shared" si="701"/>
        <v>脸部装饰</v>
      </c>
      <c r="E11216" s="6" t="str">
        <f>IFERROR(VLOOKUP(B11216,总表!A:D,3,0),"-")</f>
        <v>迷你墨镜</v>
      </c>
      <c r="F11216" s="6" t="str">
        <f t="shared" si="702"/>
        <v>迷你墨镜</v>
      </c>
      <c r="H11216" s="6" t="str">
        <f>IF(IFERROR(VLOOKUP(B11216,总表!A:D,4,0),"露易")=0," ",IFERROR(VLOOKUP(B11216,总表!A:D,4,0),"-"))</f>
        <v>黑色</v>
      </c>
      <c r="I11216" s="6" t="str">
        <f t="shared" si="703"/>
        <v>黑色</v>
      </c>
    </row>
    <row r="11217" spans="1:9">
      <c r="A11217" s="6">
        <v>11216</v>
      </c>
      <c r="B11217" s="47" t="str">
        <f t="shared" si="700"/>
        <v>00002BD0</v>
      </c>
      <c r="C11217" s="50" t="str">
        <f>IFERROR(VLOOKUP(B11217,总表!A:B,2,0),"-")</f>
        <v>脸部装饰</v>
      </c>
      <c r="D11217" s="51" t="str">
        <f t="shared" si="701"/>
        <v>脸部装饰</v>
      </c>
      <c r="E11217" s="6" t="str">
        <f>IFERROR(VLOOKUP(B11217,总表!A:D,3,0),"-")</f>
        <v>迷你墨镜</v>
      </c>
      <c r="F11217" s="6" t="str">
        <f t="shared" si="702"/>
        <v>迷你墨镜</v>
      </c>
      <c r="H11217" s="6" t="str">
        <f>IF(IFERROR(VLOOKUP(B11217,总表!A:D,4,0),"露易")=0," ",IFERROR(VLOOKUP(B11217,总表!A:D,4,0),"-"))</f>
        <v>酒红色</v>
      </c>
      <c r="I11217" s="6" t="str">
        <f t="shared" si="703"/>
        <v>酒红色</v>
      </c>
    </row>
    <row r="11218" spans="1:9">
      <c r="A11218" s="6">
        <v>11217</v>
      </c>
      <c r="B11218" s="47" t="str">
        <f t="shared" si="700"/>
        <v>00002BD1</v>
      </c>
      <c r="C11218" s="50" t="str">
        <f>IFERROR(VLOOKUP(B11218,总表!A:B,2,0),"-")</f>
        <v>脸部装饰</v>
      </c>
      <c r="D11218" s="51" t="str">
        <f t="shared" si="701"/>
        <v>脸部装饰</v>
      </c>
      <c r="E11218" s="6" t="str">
        <f>IFERROR(VLOOKUP(B11218,总表!A:D,3,0),"-")</f>
        <v>生日眼镜</v>
      </c>
      <c r="F11218" s="6" t="str">
        <f t="shared" si="702"/>
        <v>生日眼镜</v>
      </c>
      <c r="H11218" s="6" t="str">
        <f>IF(IFERROR(VLOOKUP(B11218,总表!A:D,4,0),"露易")=0," ",IFERROR(VLOOKUP(B11218,总表!A:D,4,0),"-"))</f>
        <v>粉红</v>
      </c>
      <c r="I11218" s="6" t="str">
        <f t="shared" si="703"/>
        <v>粉红</v>
      </c>
    </row>
    <row r="11219" spans="1:9">
      <c r="A11219" s="6">
        <v>11218</v>
      </c>
      <c r="B11219" s="47" t="str">
        <f t="shared" si="700"/>
        <v>00002BD2</v>
      </c>
      <c r="C11219" s="50" t="str">
        <f>IFERROR(VLOOKUP(B11219,总表!A:B,2,0),"-")</f>
        <v>脸部装饰</v>
      </c>
      <c r="D11219" s="51" t="str">
        <f t="shared" si="701"/>
        <v>脸部装饰</v>
      </c>
      <c r="E11219" s="6" t="str">
        <f>IFERROR(VLOOKUP(B11219,总表!A:D,3,0),"-")</f>
        <v>生日眼镜</v>
      </c>
      <c r="F11219" s="6" t="str">
        <f t="shared" si="702"/>
        <v>生日眼镜</v>
      </c>
      <c r="H11219" s="51" t="str">
        <f>IF(IFERROR(VLOOKUP(B11219,总表!A:D,4,0),"露易")=0," ",IFERROR(VLOOKUP(B11219,总表!A:D,4,0),"-"))</f>
        <v>红色</v>
      </c>
      <c r="I11219" s="51" t="str">
        <f t="shared" si="703"/>
        <v>红色</v>
      </c>
    </row>
    <row r="11220" spans="1:9">
      <c r="A11220" s="6">
        <v>11219</v>
      </c>
      <c r="B11220" s="47" t="str">
        <f t="shared" si="700"/>
        <v>00002BD3</v>
      </c>
      <c r="C11220" s="50" t="str">
        <f>IFERROR(VLOOKUP(B11220,总表!A:B,2,0),"-")</f>
        <v>脸部装饰</v>
      </c>
      <c r="D11220" s="51" t="str">
        <f t="shared" si="701"/>
        <v>脸部装饰</v>
      </c>
      <c r="E11220" s="6" t="str">
        <f>IFERROR(VLOOKUP(B11220,总表!A:D,3,0),"-")</f>
        <v>生日眼镜</v>
      </c>
      <c r="F11220" s="6" t="str">
        <f t="shared" si="702"/>
        <v>生日眼镜</v>
      </c>
      <c r="H11220" s="51" t="str">
        <f>IF(IFERROR(VLOOKUP(B11220,总表!A:D,4,0),"露易")=0," ",IFERROR(VLOOKUP(B11220,总表!A:D,4,0),"-"))</f>
        <v>蓝色</v>
      </c>
      <c r="I11220" s="51" t="str">
        <f t="shared" si="703"/>
        <v>蓝色</v>
      </c>
    </row>
    <row r="11221" spans="1:9">
      <c r="A11221" s="6">
        <v>11220</v>
      </c>
      <c r="B11221" s="47" t="str">
        <f t="shared" si="700"/>
        <v>00002BD4</v>
      </c>
      <c r="C11221" s="50" t="str">
        <f>IFERROR(VLOOKUP(B11221,总表!A:B,2,0),"-")</f>
        <v>脸部装饰</v>
      </c>
      <c r="D11221" s="51" t="str">
        <f t="shared" si="701"/>
        <v>脸部装饰</v>
      </c>
      <c r="E11221" s="51" t="str">
        <f>IFERROR(VLOOKUP(B11221,总表!A:D,3,0),"-")</f>
        <v>圆形墨镜</v>
      </c>
      <c r="F11221" s="51" t="str">
        <f t="shared" si="702"/>
        <v>圆形墨镜</v>
      </c>
      <c r="H11221" s="6" t="str">
        <f>IF(IFERROR(VLOOKUP(B11221,总表!A:D,4,0),"露易")=0," ",IFERROR(VLOOKUP(B11221,总表!A:D,4,0),"-"))</f>
        <v>浅棕色</v>
      </c>
      <c r="I11221" s="6" t="str">
        <f t="shared" si="703"/>
        <v>浅棕色</v>
      </c>
    </row>
    <row r="11222" spans="1:9">
      <c r="A11222" s="6">
        <v>11221</v>
      </c>
      <c r="B11222" s="47" t="str">
        <f t="shared" si="700"/>
        <v>00002BD5</v>
      </c>
      <c r="C11222" s="50" t="str">
        <f>IFERROR(VLOOKUP(B11222,总表!A:B,2,0),"-")</f>
        <v>脸部装饰</v>
      </c>
      <c r="D11222" s="51" t="str">
        <f t="shared" si="701"/>
        <v>脸部装饰</v>
      </c>
      <c r="E11222" s="51" t="str">
        <f>IFERROR(VLOOKUP(B11222,总表!A:D,3,0),"-")</f>
        <v>圆形墨镜</v>
      </c>
      <c r="F11222" s="51" t="str">
        <f t="shared" si="702"/>
        <v>圆形墨镜</v>
      </c>
      <c r="H11222" s="6" t="str">
        <f>IF(IFERROR(VLOOKUP(B11222,总表!A:D,4,0),"露易")=0," ",IFERROR(VLOOKUP(B11222,总表!A:D,4,0),"-"))</f>
        <v>深棕色</v>
      </c>
      <c r="I11222" s="6" t="str">
        <f t="shared" si="703"/>
        <v>深棕色</v>
      </c>
    </row>
    <row r="11223" spans="1:9">
      <c r="A11223" s="6">
        <v>11222</v>
      </c>
      <c r="B11223" s="47" t="str">
        <f t="shared" si="700"/>
        <v>00002BD6</v>
      </c>
      <c r="C11223" s="50" t="str">
        <f>IFERROR(VLOOKUP(B11223,总表!A:B,2,0),"-")</f>
        <v>脸部装饰</v>
      </c>
      <c r="D11223" s="51" t="str">
        <f t="shared" si="701"/>
        <v>脸部装饰</v>
      </c>
      <c r="E11223" s="51" t="str">
        <f>IFERROR(VLOOKUP(B11223,总表!A:D,3,0),"-")</f>
        <v>圆形墨镜</v>
      </c>
      <c r="F11223" s="51" t="str">
        <f t="shared" si="702"/>
        <v>圆形墨镜</v>
      </c>
      <c r="H11223" s="51" t="str">
        <f>IF(IFERROR(VLOOKUP(B11223,总表!A:D,4,0),"露易")=0," ",IFERROR(VLOOKUP(B11223,总表!A:D,4,0),"-"))</f>
        <v>绿色</v>
      </c>
      <c r="I11223" s="51" t="str">
        <f t="shared" si="703"/>
        <v>绿色</v>
      </c>
    </row>
    <row r="11224" spans="1:9">
      <c r="A11224" s="6">
        <v>11223</v>
      </c>
      <c r="B11224" s="47" t="str">
        <f t="shared" si="700"/>
        <v>00002BD7</v>
      </c>
      <c r="C11224" s="50" t="str">
        <f>IFERROR(VLOOKUP(B11224,总表!A:B,2,0),"-")</f>
        <v>脸部装饰</v>
      </c>
      <c r="D11224" s="51" t="str">
        <f t="shared" si="701"/>
        <v>脸部装饰</v>
      </c>
      <c r="E11224" s="6" t="str">
        <f>IFERROR(VLOOKUP(B11224,总表!A:D,3,0),"-")</f>
        <v>像素墨镜</v>
      </c>
      <c r="F11224" s="6" t="str">
        <f t="shared" si="702"/>
        <v>像素墨镜</v>
      </c>
      <c r="H11224" s="51" t="str">
        <f>IF(IFERROR(VLOOKUP(B11224,总表!A:D,4,0),"露易")=0," ",IFERROR(VLOOKUP(B11224,总表!A:D,4,0),"-"))</f>
        <v>绿色</v>
      </c>
      <c r="I11224" s="51" t="str">
        <f t="shared" si="703"/>
        <v>绿色</v>
      </c>
    </row>
    <row r="11225" spans="1:9">
      <c r="A11225" s="6">
        <v>11224</v>
      </c>
      <c r="B11225" s="47" t="str">
        <f t="shared" si="700"/>
        <v>00002BD8</v>
      </c>
      <c r="C11225" s="50" t="str">
        <f>IFERROR(VLOOKUP(B11225,总表!A:B,2,0),"-")</f>
        <v>脸部装饰</v>
      </c>
      <c r="D11225" s="51" t="str">
        <f t="shared" si="701"/>
        <v>脸部装饰</v>
      </c>
      <c r="E11225" s="6" t="str">
        <f>IFERROR(VLOOKUP(B11225,总表!A:D,3,0),"-")</f>
        <v>像素墨镜</v>
      </c>
      <c r="F11225" s="6" t="str">
        <f t="shared" si="702"/>
        <v>像素墨镜</v>
      </c>
      <c r="H11225" s="51" t="str">
        <f>IF(IFERROR(VLOOKUP(B11225,总表!A:D,4,0),"露易")=0," ",IFERROR(VLOOKUP(B11225,总表!A:D,4,0),"-"))</f>
        <v>蓝色</v>
      </c>
      <c r="I11225" s="51" t="str">
        <f t="shared" si="703"/>
        <v>蓝色</v>
      </c>
    </row>
    <row r="11226" spans="1:9">
      <c r="A11226" s="6">
        <v>11225</v>
      </c>
      <c r="B11226" s="47" t="str">
        <f t="shared" si="700"/>
        <v>00002BD9</v>
      </c>
      <c r="C11226" s="50" t="str">
        <f>IFERROR(VLOOKUP(B11226,总表!A:B,2,0),"-")</f>
        <v>脸部装饰</v>
      </c>
      <c r="D11226" s="51" t="str">
        <f t="shared" si="701"/>
        <v>脸部装饰</v>
      </c>
      <c r="E11226" s="6" t="str">
        <f>IFERROR(VLOOKUP(B11226,总表!A:D,3,0),"-")</f>
        <v>像素墨镜</v>
      </c>
      <c r="F11226" s="6" t="str">
        <f t="shared" si="702"/>
        <v>像素墨镜</v>
      </c>
      <c r="H11226" s="6" t="str">
        <f>IF(IFERROR(VLOOKUP(B11226,总表!A:D,4,0),"露易")=0," ",IFERROR(VLOOKUP(B11226,总表!A:D,4,0),"-"))</f>
        <v>黑色</v>
      </c>
      <c r="I11226" s="6" t="str">
        <f t="shared" si="703"/>
        <v>黑色</v>
      </c>
    </row>
    <row r="11227" spans="1:9">
      <c r="A11227" s="6">
        <v>11226</v>
      </c>
      <c r="B11227" s="47" t="str">
        <f t="shared" si="700"/>
        <v>00002BDA</v>
      </c>
      <c r="C11227" s="50" t="str">
        <f>IFERROR(VLOOKUP(B11227,总表!A:B,2,0),"-")</f>
        <v>脸部装饰</v>
      </c>
      <c r="D11227" s="51" t="str">
        <f t="shared" si="701"/>
        <v>脸部装饰</v>
      </c>
      <c r="E11227" s="6" t="str">
        <f>IFERROR(VLOOKUP(B11227,总表!A:D,3,0),"-")</f>
        <v>水钻眼镜</v>
      </c>
      <c r="F11227" s="6" t="str">
        <f t="shared" si="702"/>
        <v>水钻眼镜</v>
      </c>
      <c r="H11227" s="51" t="str">
        <f>IF(IFERROR(VLOOKUP(B11227,总表!A:D,4,0),"露易")=0," ",IFERROR(VLOOKUP(B11227,总表!A:D,4,0),"-"))</f>
        <v>红褐色</v>
      </c>
      <c r="I11227" s="51" t="str">
        <f t="shared" si="703"/>
        <v>红褐色</v>
      </c>
    </row>
    <row r="11228" spans="1:9">
      <c r="A11228" s="6">
        <v>11227</v>
      </c>
      <c r="B11228" s="47" t="str">
        <f t="shared" si="700"/>
        <v>00002BDB</v>
      </c>
      <c r="C11228" s="50" t="str">
        <f>IFERROR(VLOOKUP(B11228,总表!A:B,2,0),"-")</f>
        <v>脸部装饰</v>
      </c>
      <c r="D11228" s="51" t="str">
        <f t="shared" si="701"/>
        <v>脸部装饰</v>
      </c>
      <c r="E11228" s="6" t="str">
        <f>IFERROR(VLOOKUP(B11228,总表!A:D,3,0),"-")</f>
        <v>水钻眼镜</v>
      </c>
      <c r="F11228" s="6" t="str">
        <f t="shared" si="702"/>
        <v>水钻眼镜</v>
      </c>
      <c r="H11228" s="6" t="str">
        <f>IF(IFERROR(VLOOKUP(B11228,总表!A:D,4,0),"露易")=0," ",IFERROR(VLOOKUP(B11228,总表!A:D,4,0),"-"))</f>
        <v>紫色</v>
      </c>
      <c r="I11228" s="6" t="str">
        <f t="shared" si="703"/>
        <v>紫色</v>
      </c>
    </row>
    <row r="11229" spans="1:9">
      <c r="A11229" s="6">
        <v>11228</v>
      </c>
      <c r="B11229" s="47" t="str">
        <f t="shared" si="700"/>
        <v>00002BDC</v>
      </c>
      <c r="C11229" s="50" t="str">
        <f>IFERROR(VLOOKUP(B11229,总表!A:B,2,0),"-")</f>
        <v>脸部装饰</v>
      </c>
      <c r="D11229" s="51" t="str">
        <f t="shared" si="701"/>
        <v>脸部装饰</v>
      </c>
      <c r="E11229" s="6" t="str">
        <f>IFERROR(VLOOKUP(B11229,总表!A:D,3,0),"-")</f>
        <v>花朵墨镜</v>
      </c>
      <c r="F11229" s="6" t="str">
        <f t="shared" si="702"/>
        <v>花朵墨镜</v>
      </c>
      <c r="H11229" s="6" t="str">
        <f>IF(IFERROR(VLOOKUP(B11229,总表!A:D,4,0),"露易")=0," ",IFERROR(VLOOKUP(B11229,总表!A:D,4,0),"-"))</f>
        <v>橘色</v>
      </c>
      <c r="I11229" s="6" t="str">
        <f t="shared" si="703"/>
        <v>橘色</v>
      </c>
    </row>
    <row r="11230" spans="1:9">
      <c r="A11230" s="6">
        <v>11229</v>
      </c>
      <c r="B11230" s="47" t="str">
        <f t="shared" si="700"/>
        <v>00002BDD</v>
      </c>
      <c r="C11230" s="50" t="str">
        <f>IFERROR(VLOOKUP(B11230,总表!A:B,2,0),"-")</f>
        <v>脸部装饰</v>
      </c>
      <c r="D11230" s="51" t="str">
        <f t="shared" si="701"/>
        <v>脸部装饰</v>
      </c>
      <c r="E11230" s="6" t="str">
        <f>IFERROR(VLOOKUP(B11230,总表!A:D,3,0),"-")</f>
        <v>花朵墨镜</v>
      </c>
      <c r="F11230" s="6" t="str">
        <f t="shared" si="702"/>
        <v>花朵墨镜</v>
      </c>
      <c r="H11230" s="51" t="str">
        <f>IF(IFERROR(VLOOKUP(B11230,总表!A:D,4,0),"露易")=0," ",IFERROR(VLOOKUP(B11230,总表!A:D,4,0),"-"))</f>
        <v>蓝色</v>
      </c>
      <c r="I11230" s="51" t="str">
        <f t="shared" si="703"/>
        <v>蓝色</v>
      </c>
    </row>
    <row r="11231" spans="1:9">
      <c r="A11231" s="6">
        <v>11230</v>
      </c>
      <c r="B11231" s="47" t="str">
        <f t="shared" si="700"/>
        <v>00002BDE</v>
      </c>
      <c r="C11231" s="50" t="str">
        <f>IFERROR(VLOOKUP(B11231,总表!A:B,2,0),"-")</f>
        <v>脸部装饰</v>
      </c>
      <c r="D11231" s="51" t="str">
        <f t="shared" si="701"/>
        <v>脸部装饰</v>
      </c>
      <c r="E11231" s="6" t="str">
        <f>IFERROR(VLOOKUP(B11231,总表!A:D,3,0),"-")</f>
        <v>花朵墨镜</v>
      </c>
      <c r="F11231" s="6" t="str">
        <f t="shared" si="702"/>
        <v>花朵墨镜</v>
      </c>
      <c r="H11231" s="6" t="str">
        <f>IF(IFERROR(VLOOKUP(B11231,总表!A:D,4,0),"露易")=0," ",IFERROR(VLOOKUP(B11231,总表!A:D,4,0),"-"))</f>
        <v>紫色</v>
      </c>
      <c r="I11231" s="6" t="str">
        <f t="shared" si="703"/>
        <v>紫色</v>
      </c>
    </row>
    <row r="11232" spans="1:9">
      <c r="A11232" s="6">
        <v>11231</v>
      </c>
      <c r="B11232" s="47" t="str">
        <f t="shared" si="700"/>
        <v>00002BDF</v>
      </c>
      <c r="C11232" s="50" t="str">
        <f>IFERROR(VLOOKUP(B11232,总表!A:B,2,0),"-")</f>
        <v>脸部装饰</v>
      </c>
      <c r="D11232" s="51" t="str">
        <f t="shared" si="701"/>
        <v>脸部装饰</v>
      </c>
      <c r="E11232" s="6" t="str">
        <f>IFERROR(VLOOKUP(B11232,总表!A:D,3,0),"-")</f>
        <v>花朵墨镜</v>
      </c>
      <c r="F11232" s="6" t="str">
        <f t="shared" si="702"/>
        <v>花朵墨镜</v>
      </c>
      <c r="H11232" s="51" t="str">
        <f>IF(IFERROR(VLOOKUP(B11232,总表!A:D,4,0),"露易")=0," ",IFERROR(VLOOKUP(B11232,总表!A:D,4,0),"-"))</f>
        <v>绿色</v>
      </c>
      <c r="I11232" s="51" t="str">
        <f t="shared" si="703"/>
        <v>绿色</v>
      </c>
    </row>
    <row r="11233" spans="1:9">
      <c r="A11233" s="6">
        <v>11232</v>
      </c>
      <c r="B11233" s="47" t="str">
        <f t="shared" si="700"/>
        <v>00002BE0</v>
      </c>
      <c r="C11233" s="47" t="str">
        <f>IFERROR(VLOOKUP(B11233,总表!A:B,2,0),"-")</f>
        <v>鞋类</v>
      </c>
      <c r="D11233" s="6" t="str">
        <f t="shared" si="701"/>
        <v>鞋类</v>
      </c>
      <c r="E11233" s="6" t="str">
        <f>IFERROR(VLOOKUP(B11233,总表!A:D,3,0),"-")</f>
        <v>工程师靴</v>
      </c>
      <c r="F11233" s="6" t="str">
        <f t="shared" si="702"/>
        <v>工程师靴</v>
      </c>
      <c r="H11233" s="6" t="str">
        <f>IF(IFERROR(VLOOKUP(B11233,总表!A:D,4,0),"露易")=0," ",IFERROR(VLOOKUP(B11233,总表!A:D,4,0),"-"))</f>
        <v>米色</v>
      </c>
      <c r="I11233" s="6" t="str">
        <f t="shared" si="703"/>
        <v>米色</v>
      </c>
    </row>
    <row r="11234" spans="1:9">
      <c r="A11234" s="6">
        <v>11233</v>
      </c>
      <c r="B11234" s="47" t="str">
        <f t="shared" si="700"/>
        <v>00002BE1</v>
      </c>
      <c r="C11234" s="47" t="str">
        <f>IFERROR(VLOOKUP(B11234,总表!A:B,2,0),"-")</f>
        <v>鞋类</v>
      </c>
      <c r="D11234" s="6" t="str">
        <f t="shared" si="701"/>
        <v>鞋类</v>
      </c>
      <c r="E11234" s="6" t="str">
        <f>IFERROR(VLOOKUP(B11234,总表!A:D,3,0),"-")</f>
        <v>工程师靴</v>
      </c>
      <c r="F11234" s="6" t="str">
        <f t="shared" si="702"/>
        <v>工程师靴</v>
      </c>
      <c r="H11234" s="51" t="str">
        <f>IF(IFERROR(VLOOKUP(B11234,总表!A:D,4,0),"露易")=0," ",IFERROR(VLOOKUP(B11234,总表!A:D,4,0),"-"))</f>
        <v>绿色</v>
      </c>
      <c r="I11234" s="51" t="str">
        <f t="shared" si="703"/>
        <v>绿色</v>
      </c>
    </row>
    <row r="11235" spans="1:9">
      <c r="A11235" s="6">
        <v>11234</v>
      </c>
      <c r="B11235" s="47" t="str">
        <f t="shared" si="700"/>
        <v>00002BE2</v>
      </c>
      <c r="C11235" s="47" t="str">
        <f>IFERROR(VLOOKUP(B11235,总表!A:B,2,0),"-")</f>
        <v>鞋类</v>
      </c>
      <c r="D11235" s="6" t="str">
        <f t="shared" si="701"/>
        <v>鞋类</v>
      </c>
      <c r="E11235" s="6" t="str">
        <f>IFERROR(VLOOKUP(B11235,总表!A:D,3,0),"-")</f>
        <v>工程师靴</v>
      </c>
      <c r="F11235" s="6" t="str">
        <f t="shared" si="702"/>
        <v>工程师靴</v>
      </c>
      <c r="H11235" s="6" t="str">
        <f>IF(IFERROR(VLOOKUP(B11235,总表!A:D,4,0),"露易")=0," ",IFERROR(VLOOKUP(B11235,总表!A:D,4,0),"-"))</f>
        <v>黑色</v>
      </c>
      <c r="I11235" s="6" t="str">
        <f t="shared" si="703"/>
        <v>黑色</v>
      </c>
    </row>
    <row r="11236" spans="1:9">
      <c r="A11236" s="6">
        <v>11235</v>
      </c>
      <c r="B11236" s="47" t="str">
        <f t="shared" si="700"/>
        <v>00002BE3</v>
      </c>
      <c r="C11236" s="47" t="str">
        <f>IFERROR(VLOOKUP(B11236,总表!A:B,2,0),"-")</f>
        <v>鞋类</v>
      </c>
      <c r="D11236" s="6" t="str">
        <f t="shared" si="701"/>
        <v>鞋类</v>
      </c>
      <c r="E11236" s="6" t="str">
        <f>IFERROR(VLOOKUP(B11236,总表!A:D,3,0),"-")</f>
        <v>工程师靴</v>
      </c>
      <c r="F11236" s="6" t="str">
        <f t="shared" si="702"/>
        <v>工程师靴</v>
      </c>
      <c r="H11236" s="51" t="str">
        <f>IF(IFERROR(VLOOKUP(B11236,总表!A:D,4,0),"露易")=0," ",IFERROR(VLOOKUP(B11236,总表!A:D,4,0),"-"))</f>
        <v>红色</v>
      </c>
      <c r="I11236" s="51" t="str">
        <f t="shared" si="703"/>
        <v>红色</v>
      </c>
    </row>
    <row r="11237" spans="1:9">
      <c r="A11237" s="6">
        <v>11236</v>
      </c>
      <c r="B11237" s="47" t="str">
        <f t="shared" si="700"/>
        <v>00002BE4</v>
      </c>
      <c r="C11237" s="47" t="str">
        <f>IFERROR(VLOOKUP(B11237,总表!A:B,2,0),"-")</f>
        <v>鞋类</v>
      </c>
      <c r="D11237" s="6" t="str">
        <f t="shared" si="701"/>
        <v>鞋类</v>
      </c>
      <c r="E11237" s="6" t="str">
        <f>IFERROR(VLOOKUP(B11237,总表!A:D,3,0),"-")</f>
        <v>工程师靴</v>
      </c>
      <c r="F11237" s="6" t="str">
        <f t="shared" si="702"/>
        <v>工程师靴</v>
      </c>
      <c r="H11237" s="6" t="str">
        <f>IF(IFERROR(VLOOKUP(B11237,总表!A:D,4,0),"露易")=0," ",IFERROR(VLOOKUP(B11237,总表!A:D,4,0),"-"))</f>
        <v>灰色</v>
      </c>
      <c r="I11237" s="6" t="str">
        <f t="shared" si="703"/>
        <v>灰色</v>
      </c>
    </row>
    <row r="11238" spans="1:9">
      <c r="A11238" s="6">
        <v>11237</v>
      </c>
      <c r="B11238" s="47" t="str">
        <f t="shared" si="700"/>
        <v>00002BE5</v>
      </c>
      <c r="C11238" s="47" t="str">
        <f>IFERROR(VLOOKUP(B11238,总表!A:B,2,0),"-")</f>
        <v>鞋类</v>
      </c>
      <c r="D11238" s="6" t="str">
        <f t="shared" si="701"/>
        <v>鞋类</v>
      </c>
      <c r="E11238" s="6" t="str">
        <f>IFERROR(VLOOKUP(B11238,总表!A:D,3,0),"-")</f>
        <v>登山鞋</v>
      </c>
      <c r="F11238" s="6" t="str">
        <f t="shared" si="702"/>
        <v>登山鞋</v>
      </c>
      <c r="H11238" s="6" t="str">
        <f>IF(IFERROR(VLOOKUP(B11238,总表!A:D,4,0),"露易")=0," ",IFERROR(VLOOKUP(B11238,总表!A:D,4,0),"-"))</f>
        <v>灰色</v>
      </c>
      <c r="I11238" s="6" t="str">
        <f t="shared" si="703"/>
        <v>灰色</v>
      </c>
    </row>
    <row r="11239" spans="1:9">
      <c r="A11239" s="6">
        <v>11238</v>
      </c>
      <c r="B11239" s="47" t="str">
        <f t="shared" si="700"/>
        <v>00002BE6</v>
      </c>
      <c r="C11239" s="47" t="str">
        <f>IFERROR(VLOOKUP(B11239,总表!A:B,2,0),"-")</f>
        <v>鞋类</v>
      </c>
      <c r="D11239" s="6" t="str">
        <f t="shared" si="701"/>
        <v>鞋类</v>
      </c>
      <c r="E11239" s="6" t="str">
        <f>IFERROR(VLOOKUP(B11239,总表!A:D,3,0),"-")</f>
        <v>登山鞋</v>
      </c>
      <c r="F11239" s="6" t="str">
        <f t="shared" si="702"/>
        <v>登山鞋</v>
      </c>
      <c r="H11239" s="6" t="str">
        <f>IF(IFERROR(VLOOKUP(B11239,总表!A:D,4,0),"露易")=0," ",IFERROR(VLOOKUP(B11239,总表!A:D,4,0),"-"))</f>
        <v>黑色</v>
      </c>
      <c r="I11239" s="6" t="str">
        <f t="shared" si="703"/>
        <v>黑色</v>
      </c>
    </row>
    <row r="11240" spans="1:9">
      <c r="A11240" s="6">
        <v>11239</v>
      </c>
      <c r="B11240" s="47" t="str">
        <f t="shared" si="700"/>
        <v>00002BE7</v>
      </c>
      <c r="C11240" s="47" t="str">
        <f>IFERROR(VLOOKUP(B11240,总表!A:B,2,0),"-")</f>
        <v>鞋类</v>
      </c>
      <c r="D11240" s="6" t="str">
        <f t="shared" si="701"/>
        <v>鞋类</v>
      </c>
      <c r="E11240" s="6" t="str">
        <f>IFERROR(VLOOKUP(B11240,总表!A:D,3,0),"-")</f>
        <v>登山鞋</v>
      </c>
      <c r="F11240" s="6" t="str">
        <f t="shared" si="702"/>
        <v>登山鞋</v>
      </c>
      <c r="H11240" s="6" t="str">
        <f>IF(IFERROR(VLOOKUP(B11240,总表!A:D,4,0),"露易")=0," ",IFERROR(VLOOKUP(B11240,总表!A:D,4,0),"-"))</f>
        <v>浅蓝色</v>
      </c>
      <c r="I11240" s="6" t="str">
        <f t="shared" si="703"/>
        <v>浅蓝色</v>
      </c>
    </row>
    <row r="11241" spans="1:9">
      <c r="A11241" s="6">
        <v>11240</v>
      </c>
      <c r="B11241" s="47" t="str">
        <f t="shared" si="700"/>
        <v>00002BE8</v>
      </c>
      <c r="C11241" s="47" t="str">
        <f>IFERROR(VLOOKUP(B11241,总表!A:B,2,0),"-")</f>
        <v>鞋类</v>
      </c>
      <c r="D11241" s="6" t="str">
        <f t="shared" si="701"/>
        <v>鞋类</v>
      </c>
      <c r="E11241" s="6" t="str">
        <f>IFERROR(VLOOKUP(B11241,总表!A:D,3,0),"-")</f>
        <v>登山鞋</v>
      </c>
      <c r="F11241" s="6" t="str">
        <f t="shared" si="702"/>
        <v>登山鞋</v>
      </c>
      <c r="H11241" s="6" t="str">
        <f>IF(IFERROR(VLOOKUP(B11241,总表!A:D,4,0),"露易")=0," ",IFERROR(VLOOKUP(B11241,总表!A:D,4,0),"-"))</f>
        <v>黄色</v>
      </c>
      <c r="I11241" s="6" t="str">
        <f t="shared" si="703"/>
        <v>黄色</v>
      </c>
    </row>
    <row r="11242" spans="1:9">
      <c r="A11242" s="6">
        <v>11241</v>
      </c>
      <c r="B11242" s="47" t="str">
        <f t="shared" si="700"/>
        <v>00002BE9</v>
      </c>
      <c r="C11242" s="47" t="str">
        <f>IFERROR(VLOOKUP(B11242,总表!A:B,2,0),"-")</f>
        <v>鞋类</v>
      </c>
      <c r="D11242" s="6" t="str">
        <f t="shared" si="701"/>
        <v>鞋类</v>
      </c>
      <c r="E11242" s="6" t="str">
        <f>IFERROR(VLOOKUP(B11242,总表!A:D,3,0),"-")</f>
        <v>登山鞋</v>
      </c>
      <c r="F11242" s="6" t="str">
        <f t="shared" si="702"/>
        <v>登山鞋</v>
      </c>
      <c r="H11242" s="6" t="str">
        <f>IF(IFERROR(VLOOKUP(B11242,总表!A:D,4,0),"露易")=0," ",IFERROR(VLOOKUP(B11242,总表!A:D,4,0),"-"))</f>
        <v>紫色</v>
      </c>
      <c r="I11242" s="6" t="str">
        <f t="shared" si="703"/>
        <v>紫色</v>
      </c>
    </row>
    <row r="11243" spans="1:9">
      <c r="A11243" s="6">
        <v>11242</v>
      </c>
      <c r="B11243" s="47" t="str">
        <f t="shared" si="700"/>
        <v>00002BEA</v>
      </c>
      <c r="C11243" s="47" t="str">
        <f>IFERROR(VLOOKUP(B11243,总表!A:B,2,0),"-")</f>
        <v>鞋类</v>
      </c>
      <c r="D11243" s="6" t="str">
        <f t="shared" si="701"/>
        <v>鞋类</v>
      </c>
      <c r="E11243" s="6" t="str">
        <f>IFERROR(VLOOKUP(B11243,总表!A:D,3,0),"-")</f>
        <v>登山鞋</v>
      </c>
      <c r="F11243" s="6" t="str">
        <f t="shared" si="702"/>
        <v>登山鞋</v>
      </c>
      <c r="H11243" s="6" t="str">
        <f>IF(IFERROR(VLOOKUP(B11243,总表!A:D,4,0),"露易")=0," ",IFERROR(VLOOKUP(B11243,总表!A:D,4,0),"-"))</f>
        <v>白色</v>
      </c>
      <c r="I11243" s="6" t="str">
        <f t="shared" si="703"/>
        <v>白色</v>
      </c>
    </row>
    <row r="11244" spans="1:9">
      <c r="A11244" s="6">
        <v>11243</v>
      </c>
      <c r="B11244" s="47" t="str">
        <f t="shared" si="700"/>
        <v>00002BEB</v>
      </c>
      <c r="C11244" s="47" t="str">
        <f>IFERROR(VLOOKUP(B11244,总表!A:B,2,0),"-")</f>
        <v>鞋类</v>
      </c>
      <c r="D11244" s="6" t="str">
        <f t="shared" si="701"/>
        <v>鞋类</v>
      </c>
      <c r="E11244" s="6" t="str">
        <f>IFERROR(VLOOKUP(B11244,总表!A:D,3,0),"-")</f>
        <v>登山鞋</v>
      </c>
      <c r="F11244" s="6" t="str">
        <f t="shared" si="702"/>
        <v>登山鞋</v>
      </c>
      <c r="H11244" s="6" t="str">
        <f>IF(IFERROR(VLOOKUP(B11244,总表!A:D,4,0),"露易")=0," ",IFERROR(VLOOKUP(B11244,总表!A:D,4,0),"-"))</f>
        <v>棕色</v>
      </c>
      <c r="I11244" s="6" t="str">
        <f t="shared" si="703"/>
        <v>棕色</v>
      </c>
    </row>
    <row r="11245" spans="1:9">
      <c r="A11245" s="6">
        <v>11244</v>
      </c>
      <c r="B11245" s="47" t="str">
        <f t="shared" si="700"/>
        <v>00002BEC</v>
      </c>
      <c r="C11245" s="47" t="str">
        <f>IFERROR(VLOOKUP(B11245,总表!A:B,2,0),"-")</f>
        <v>鞋类</v>
      </c>
      <c r="D11245" s="6" t="str">
        <f t="shared" si="701"/>
        <v>鞋类</v>
      </c>
      <c r="E11245" s="51" t="str">
        <f>IFERROR(VLOOKUP(B11245,总表!A:D,3,0),"-")</f>
        <v>马丁靴</v>
      </c>
      <c r="F11245" s="51" t="str">
        <f t="shared" si="702"/>
        <v>马丁靴</v>
      </c>
      <c r="H11245" s="6" t="str">
        <f>IF(IFERROR(VLOOKUP(B11245,总表!A:D,4,0),"露易")=0," ",IFERROR(VLOOKUP(B11245,总表!A:D,4,0),"-"))</f>
        <v>紫色</v>
      </c>
      <c r="I11245" s="6" t="str">
        <f t="shared" si="703"/>
        <v>紫色</v>
      </c>
    </row>
    <row r="11246" spans="1:9">
      <c r="A11246" s="6">
        <v>11245</v>
      </c>
      <c r="B11246" s="47" t="str">
        <f t="shared" si="700"/>
        <v>00002BED</v>
      </c>
      <c r="C11246" s="47" t="str">
        <f>IFERROR(VLOOKUP(B11246,总表!A:B,2,0),"-")</f>
        <v>鞋类</v>
      </c>
      <c r="D11246" s="6" t="str">
        <f t="shared" si="701"/>
        <v>鞋类</v>
      </c>
      <c r="E11246" s="51" t="str">
        <f>IFERROR(VLOOKUP(B11246,总表!A:D,3,0),"-")</f>
        <v>马丁靴</v>
      </c>
      <c r="F11246" s="51" t="str">
        <f t="shared" si="702"/>
        <v>马丁靴</v>
      </c>
      <c r="H11246" s="6" t="str">
        <f>IF(IFERROR(VLOOKUP(B11246,总表!A:D,4,0),"露易")=0," ",IFERROR(VLOOKUP(B11246,总表!A:D,4,0),"-"))</f>
        <v>粉红</v>
      </c>
      <c r="I11246" s="6" t="str">
        <f t="shared" si="703"/>
        <v>粉红</v>
      </c>
    </row>
    <row r="11247" spans="1:9">
      <c r="A11247" s="6">
        <v>11246</v>
      </c>
      <c r="B11247" s="47" t="str">
        <f t="shared" si="700"/>
        <v>00002BEE</v>
      </c>
      <c r="C11247" s="47" t="str">
        <f>IFERROR(VLOOKUP(B11247,总表!A:B,2,0),"-")</f>
        <v>鞋类</v>
      </c>
      <c r="D11247" s="6" t="str">
        <f t="shared" si="701"/>
        <v>鞋类</v>
      </c>
      <c r="E11247" s="51" t="str">
        <f>IFERROR(VLOOKUP(B11247,总表!A:D,3,0),"-")</f>
        <v>马丁靴</v>
      </c>
      <c r="F11247" s="51" t="str">
        <f t="shared" si="702"/>
        <v>马丁靴</v>
      </c>
      <c r="H11247" s="6" t="str">
        <f>IF(IFERROR(VLOOKUP(B11247,总表!A:D,4,0),"露易")=0," ",IFERROR(VLOOKUP(B11247,总表!A:D,4,0),"-"))</f>
        <v>黄色</v>
      </c>
      <c r="I11247" s="6" t="str">
        <f t="shared" si="703"/>
        <v>黄色</v>
      </c>
    </row>
    <row r="11248" spans="1:9">
      <c r="A11248" s="6">
        <v>11247</v>
      </c>
      <c r="B11248" s="47" t="str">
        <f t="shared" si="700"/>
        <v>00002BEF</v>
      </c>
      <c r="C11248" s="47" t="str">
        <f>IFERROR(VLOOKUP(B11248,总表!A:B,2,0),"-")</f>
        <v>鞋类</v>
      </c>
      <c r="D11248" s="6" t="str">
        <f t="shared" si="701"/>
        <v>鞋类</v>
      </c>
      <c r="E11248" s="51" t="str">
        <f>IFERROR(VLOOKUP(B11248,总表!A:D,3,0),"-")</f>
        <v>马丁靴</v>
      </c>
      <c r="F11248" s="51" t="str">
        <f t="shared" si="702"/>
        <v>马丁靴</v>
      </c>
      <c r="H11248" s="6" t="str">
        <f>IF(IFERROR(VLOOKUP(B11248,总表!A:D,4,0),"露易")=0," ",IFERROR(VLOOKUP(B11248,总表!A:D,4,0),"-"))</f>
        <v>白色</v>
      </c>
      <c r="I11248" s="6" t="str">
        <f t="shared" si="703"/>
        <v>白色</v>
      </c>
    </row>
    <row r="11249" spans="1:9">
      <c r="A11249" s="6">
        <v>11248</v>
      </c>
      <c r="B11249" s="47" t="str">
        <f t="shared" si="700"/>
        <v>00002BF0</v>
      </c>
      <c r="C11249" s="47" t="str">
        <f>IFERROR(VLOOKUP(B11249,总表!A:B,2,0),"-")</f>
        <v>鞋类</v>
      </c>
      <c r="D11249" s="6" t="str">
        <f t="shared" si="701"/>
        <v>鞋类</v>
      </c>
      <c r="E11249" s="51" t="str">
        <f>IFERROR(VLOOKUP(B11249,总表!A:D,3,0),"-")</f>
        <v>马丁靴</v>
      </c>
      <c r="F11249" s="51" t="str">
        <f t="shared" si="702"/>
        <v>马丁靴</v>
      </c>
      <c r="H11249" s="51" t="str">
        <f>IF(IFERROR(VLOOKUP(B11249,总表!A:D,4,0),"露易")=0," ",IFERROR(VLOOKUP(B11249,总表!A:D,4,0),"-"))</f>
        <v>蓝色</v>
      </c>
      <c r="I11249" s="51" t="str">
        <f t="shared" si="703"/>
        <v>蓝色</v>
      </c>
    </row>
    <row r="11250" spans="1:9">
      <c r="A11250" s="6">
        <v>11249</v>
      </c>
      <c r="B11250" s="47" t="str">
        <f t="shared" si="700"/>
        <v>00002BF1</v>
      </c>
      <c r="C11250" s="47" t="str">
        <f>IFERROR(VLOOKUP(B11250,总表!A:B,2,0),"-")</f>
        <v>鞋类</v>
      </c>
      <c r="D11250" s="6" t="str">
        <f t="shared" si="701"/>
        <v>鞋类</v>
      </c>
      <c r="E11250" s="51" t="str">
        <f>IFERROR(VLOOKUP(B11250,总表!A:D,3,0),"-")</f>
        <v>马丁靴</v>
      </c>
      <c r="F11250" s="51" t="str">
        <f t="shared" si="702"/>
        <v>马丁靴</v>
      </c>
      <c r="H11250" s="51" t="str">
        <f>IF(IFERROR(VLOOKUP(B11250,总表!A:D,4,0),"露易")=0," ",IFERROR(VLOOKUP(B11250,总表!A:D,4,0),"-"))</f>
        <v>绿色</v>
      </c>
      <c r="I11250" s="51" t="str">
        <f t="shared" si="703"/>
        <v>绿色</v>
      </c>
    </row>
    <row r="11251" spans="1:9">
      <c r="A11251" s="6">
        <v>11250</v>
      </c>
      <c r="B11251" s="47" t="str">
        <f t="shared" si="700"/>
        <v>00002BF2</v>
      </c>
      <c r="C11251" s="47" t="str">
        <f>IFERROR(VLOOKUP(B11251,总表!A:B,2,0),"-")</f>
        <v>鞋类</v>
      </c>
      <c r="D11251" s="6" t="str">
        <f t="shared" si="701"/>
        <v>鞋类</v>
      </c>
      <c r="E11251" s="51" t="str">
        <f>IFERROR(VLOOKUP(B11251,总表!A:D,3,0),"-")</f>
        <v>马丁靴</v>
      </c>
      <c r="F11251" s="51" t="str">
        <f t="shared" si="702"/>
        <v>马丁靴</v>
      </c>
      <c r="H11251" s="6" t="str">
        <f>IF(IFERROR(VLOOKUP(B11251,总表!A:D,4,0),"露易")=0," ",IFERROR(VLOOKUP(B11251,总表!A:D,4,0),"-"))</f>
        <v>灰色</v>
      </c>
      <c r="I11251" s="6" t="str">
        <f t="shared" si="703"/>
        <v>灰色</v>
      </c>
    </row>
    <row r="11252" spans="1:9">
      <c r="A11252" s="6">
        <v>11251</v>
      </c>
      <c r="B11252" s="47" t="str">
        <f t="shared" si="700"/>
        <v>00002BF3</v>
      </c>
      <c r="C11252" s="47" t="str">
        <f>IFERROR(VLOOKUP(B11252,总表!A:B,2,0),"-")</f>
        <v>鞋类</v>
      </c>
      <c r="D11252" s="6" t="str">
        <f t="shared" si="701"/>
        <v>鞋类</v>
      </c>
      <c r="E11252" s="51" t="str">
        <f>IFERROR(VLOOKUP(B11252,总表!A:D,3,0),"-")</f>
        <v>罗马凉鞋</v>
      </c>
      <c r="F11252" s="51" t="str">
        <f t="shared" si="702"/>
        <v>罗马凉鞋</v>
      </c>
      <c r="H11252" s="6" t="str">
        <f>IF(IFERROR(VLOOKUP(B11252,总表!A:D,4,0),"露易")=0," ",IFERROR(VLOOKUP(B11252,总表!A:D,4,0),"-"))</f>
        <v>黑色</v>
      </c>
      <c r="I11252" s="6" t="str">
        <f t="shared" si="703"/>
        <v>黑色</v>
      </c>
    </row>
    <row r="11253" spans="1:9">
      <c r="A11253" s="6">
        <v>11252</v>
      </c>
      <c r="B11253" s="47" t="str">
        <f t="shared" si="700"/>
        <v>00002BF4</v>
      </c>
      <c r="C11253" s="47" t="str">
        <f>IFERROR(VLOOKUP(B11253,总表!A:B,2,0),"-")</f>
        <v>鞋类</v>
      </c>
      <c r="D11253" s="6" t="str">
        <f t="shared" si="701"/>
        <v>鞋类</v>
      </c>
      <c r="E11253" s="51" t="str">
        <f>IFERROR(VLOOKUP(B11253,总表!A:D,3,0),"-")</f>
        <v>罗马凉鞋</v>
      </c>
      <c r="F11253" s="51" t="str">
        <f t="shared" si="702"/>
        <v>罗马凉鞋</v>
      </c>
      <c r="H11253" s="51" t="str">
        <f>IF(IFERROR(VLOOKUP(B11253,总表!A:D,4,0),"露易")=0," ",IFERROR(VLOOKUP(B11253,总表!A:D,4,0),"-"))</f>
        <v>红色</v>
      </c>
      <c r="I11253" s="51" t="str">
        <f t="shared" si="703"/>
        <v>红色</v>
      </c>
    </row>
    <row r="11254" spans="1:9">
      <c r="A11254" s="6">
        <v>11253</v>
      </c>
      <c r="B11254" s="47" t="str">
        <f t="shared" si="700"/>
        <v>00002BF5</v>
      </c>
      <c r="C11254" s="47" t="str">
        <f>IFERROR(VLOOKUP(B11254,总表!A:B,2,0),"-")</f>
        <v>鞋类</v>
      </c>
      <c r="D11254" s="6" t="str">
        <f t="shared" si="701"/>
        <v>鞋类</v>
      </c>
      <c r="E11254" s="6" t="str">
        <f>IFERROR(VLOOKUP(B11254,总表!A:D,3,0),"-")</f>
        <v>西部牛仔靴</v>
      </c>
      <c r="F11254" s="6" t="str">
        <f t="shared" si="702"/>
        <v>西部牛仔靴</v>
      </c>
      <c r="H11254" s="6" t="str">
        <f>IF(IFERROR(VLOOKUP(B11254,总表!A:D,4,0),"露易")=0," ",IFERROR(VLOOKUP(B11254,总表!A:D,4,0),"-"))</f>
        <v>黑色</v>
      </c>
      <c r="I11254" s="6" t="str">
        <f t="shared" si="703"/>
        <v>黑色</v>
      </c>
    </row>
    <row r="11255" spans="1:9">
      <c r="A11255" s="6">
        <v>11254</v>
      </c>
      <c r="B11255" s="47" t="str">
        <f t="shared" si="700"/>
        <v>00002BF6</v>
      </c>
      <c r="C11255" s="47" t="str">
        <f>IFERROR(VLOOKUP(B11255,总表!A:B,2,0),"-")</f>
        <v>鞋类</v>
      </c>
      <c r="D11255" s="6" t="str">
        <f t="shared" si="701"/>
        <v>鞋类</v>
      </c>
      <c r="E11255" s="6" t="str">
        <f>IFERROR(VLOOKUP(B11255,总表!A:D,3,0),"-")</f>
        <v>西部牛仔靴</v>
      </c>
      <c r="F11255" s="6" t="str">
        <f t="shared" si="702"/>
        <v>西部牛仔靴</v>
      </c>
      <c r="H11255" s="6" t="str">
        <f>IF(IFERROR(VLOOKUP(B11255,总表!A:D,4,0),"露易")=0," ",IFERROR(VLOOKUP(B11255,总表!A:D,4,0),"-"))</f>
        <v>象牙色</v>
      </c>
      <c r="I11255" s="6" t="str">
        <f t="shared" si="703"/>
        <v>象牙色</v>
      </c>
    </row>
    <row r="11256" spans="1:9">
      <c r="A11256" s="6">
        <v>11255</v>
      </c>
      <c r="B11256" s="47" t="str">
        <f t="shared" si="700"/>
        <v>00002BF7</v>
      </c>
      <c r="C11256" s="47" t="str">
        <f>IFERROR(VLOOKUP(B11256,总表!A:B,2,0),"-")</f>
        <v>鞋类</v>
      </c>
      <c r="D11256" s="6" t="str">
        <f t="shared" si="701"/>
        <v>鞋类</v>
      </c>
      <c r="E11256" s="6" t="str">
        <f>IFERROR(VLOOKUP(B11256,总表!A:D,3,0),"-")</f>
        <v>西部牛仔靴</v>
      </c>
      <c r="F11256" s="6" t="str">
        <f t="shared" si="702"/>
        <v>西部牛仔靴</v>
      </c>
      <c r="H11256" s="6" t="str">
        <f>IF(IFERROR(VLOOKUP(B11256,总表!A:D,4,0),"露易")=0," ",IFERROR(VLOOKUP(B11256,总表!A:D,4,0),"-"))</f>
        <v>粉红</v>
      </c>
      <c r="I11256" s="6" t="str">
        <f t="shared" si="703"/>
        <v>粉红</v>
      </c>
    </row>
    <row r="11257" spans="1:9">
      <c r="A11257" s="6">
        <v>11256</v>
      </c>
      <c r="B11257" s="47" t="str">
        <f t="shared" si="700"/>
        <v>00002BF8</v>
      </c>
      <c r="C11257" s="47" t="str">
        <f>IFERROR(VLOOKUP(B11257,总表!A:B,2,0),"-")</f>
        <v>鞋类</v>
      </c>
      <c r="D11257" s="6" t="str">
        <f t="shared" si="701"/>
        <v>鞋类</v>
      </c>
      <c r="E11257" s="6" t="str">
        <f>IFERROR(VLOOKUP(B11257,总表!A:D,3,0),"-")</f>
        <v>西部牛仔靴</v>
      </c>
      <c r="F11257" s="6" t="str">
        <f t="shared" si="702"/>
        <v>西部牛仔靴</v>
      </c>
      <c r="H11257" s="51" t="str">
        <f>IF(IFERROR(VLOOKUP(B11257,总表!A:D,4,0),"露易")=0," ",IFERROR(VLOOKUP(B11257,总表!A:D,4,0),"-"))</f>
        <v>蓝色</v>
      </c>
      <c r="I11257" s="51" t="str">
        <f t="shared" si="703"/>
        <v>蓝色</v>
      </c>
    </row>
    <row r="11258" spans="1:9">
      <c r="A11258" s="6">
        <v>11257</v>
      </c>
      <c r="B11258" s="47" t="str">
        <f t="shared" si="700"/>
        <v>00002BF9</v>
      </c>
      <c r="C11258" s="47" t="str">
        <f>IFERROR(VLOOKUP(B11258,总表!A:B,2,0),"-")</f>
        <v>鞋类</v>
      </c>
      <c r="D11258" s="6" t="str">
        <f t="shared" si="701"/>
        <v>鞋类</v>
      </c>
      <c r="E11258" s="51" t="str">
        <f>IFERROR(VLOOKUP(B11258,总表!A:D,3,0),"-")</f>
        <v>绑带靴</v>
      </c>
      <c r="F11258" s="51" t="str">
        <f t="shared" si="702"/>
        <v>绑带靴</v>
      </c>
      <c r="H11258" s="6" t="str">
        <f>IF(IFERROR(VLOOKUP(B11258,总表!A:D,4,0),"露易")=0," ",IFERROR(VLOOKUP(B11258,总表!A:D,4,0),"-"))</f>
        <v>白色</v>
      </c>
      <c r="I11258" s="6" t="str">
        <f t="shared" si="703"/>
        <v>白色</v>
      </c>
    </row>
    <row r="11259" spans="1:9">
      <c r="A11259" s="6">
        <v>11258</v>
      </c>
      <c r="B11259" s="47" t="str">
        <f t="shared" si="700"/>
        <v>00002BFA</v>
      </c>
      <c r="C11259" s="47" t="str">
        <f>IFERROR(VLOOKUP(B11259,总表!A:B,2,0),"-")</f>
        <v>鞋类</v>
      </c>
      <c r="D11259" s="6" t="str">
        <f t="shared" si="701"/>
        <v>鞋类</v>
      </c>
      <c r="E11259" s="51" t="str">
        <f>IFERROR(VLOOKUP(B11259,总表!A:D,3,0),"-")</f>
        <v>绑带靴</v>
      </c>
      <c r="F11259" s="51" t="str">
        <f t="shared" si="702"/>
        <v>绑带靴</v>
      </c>
      <c r="H11259" s="6" t="str">
        <f>IF(IFERROR(VLOOKUP(B11259,总表!A:D,4,0),"露易")=0," ",IFERROR(VLOOKUP(B11259,总表!A:D,4,0),"-"))</f>
        <v>棕色</v>
      </c>
      <c r="I11259" s="6" t="str">
        <f t="shared" si="703"/>
        <v>棕色</v>
      </c>
    </row>
    <row r="11260" spans="1:9">
      <c r="A11260" s="6">
        <v>11259</v>
      </c>
      <c r="B11260" s="47" t="str">
        <f t="shared" si="700"/>
        <v>00002BFB</v>
      </c>
      <c r="C11260" s="47" t="str">
        <f>IFERROR(VLOOKUP(B11260,总表!A:B,2,0),"-")</f>
        <v>鞋类</v>
      </c>
      <c r="D11260" s="6" t="str">
        <f t="shared" si="701"/>
        <v>鞋类</v>
      </c>
      <c r="E11260" s="51" t="str">
        <f>IFERROR(VLOOKUP(B11260,总表!A:D,3,0),"-")</f>
        <v>绑带靴</v>
      </c>
      <c r="F11260" s="51" t="str">
        <f t="shared" si="702"/>
        <v>绑带靴</v>
      </c>
      <c r="H11260" s="51" t="str">
        <f>IF(IFERROR(VLOOKUP(B11260,总表!A:D,4,0),"露易")=0," ",IFERROR(VLOOKUP(B11260,总表!A:D,4,0),"-"))</f>
        <v>红色</v>
      </c>
      <c r="I11260" s="51" t="str">
        <f t="shared" si="703"/>
        <v>红色</v>
      </c>
    </row>
    <row r="11261" spans="1:9">
      <c r="A11261" s="6">
        <v>11260</v>
      </c>
      <c r="B11261" s="47" t="str">
        <f t="shared" si="700"/>
        <v>00002BFC</v>
      </c>
      <c r="C11261" s="50" t="str">
        <f>IFERROR(VLOOKUP(B11261,总表!A:B,2,0),"-")</f>
        <v>摆设类</v>
      </c>
      <c r="D11261" s="51" t="str">
        <f t="shared" si="701"/>
        <v>摆设类</v>
      </c>
      <c r="E11261" s="6" t="str">
        <f>IFERROR(VLOOKUP(B11261,总表!A:D,3,0),"-")</f>
        <v>金色骨舌鱼</v>
      </c>
      <c r="F11261" s="6" t="str">
        <f t="shared" si="702"/>
        <v>金色骨舌鱼</v>
      </c>
      <c r="H11261" s="6" t="str">
        <f>IF(IFERROR(VLOOKUP(B11261,总表!A:D,4,0),"露易")=0," ",IFERROR(VLOOKUP(B11261,总表!A:D,4,0),"-"))</f>
        <v> </v>
      </c>
      <c r="I11261" s="6" t="str">
        <f t="shared" si="703"/>
        <v> </v>
      </c>
    </row>
    <row r="11262" spans="1:9">
      <c r="A11262" s="6">
        <v>11261</v>
      </c>
      <c r="B11262" s="47" t="str">
        <f t="shared" si="700"/>
        <v>00002BFD</v>
      </c>
      <c r="C11262" s="50" t="str">
        <f>IFERROR(VLOOKUP(B11262,总表!A:B,2,0),"-")</f>
        <v>摆设类</v>
      </c>
      <c r="D11262" s="51" t="str">
        <f t="shared" si="701"/>
        <v>摆设类</v>
      </c>
      <c r="E11262" s="6" t="str">
        <f>IFERROR(VLOOKUP(B11262,总表!A:D,3,0),"-")</f>
        <v>黄金齿轮</v>
      </c>
      <c r="F11262" s="6" t="str">
        <f t="shared" si="702"/>
        <v>黄金齿轮</v>
      </c>
      <c r="H11262" s="6" t="str">
        <f>IF(IFERROR(VLOOKUP(B11262,总表!A:D,4,0),"露易")=0," ",IFERROR(VLOOKUP(B11262,总表!A:D,4,0),"-"))</f>
        <v> </v>
      </c>
      <c r="I11262" s="6" t="str">
        <f t="shared" si="703"/>
        <v> </v>
      </c>
    </row>
    <row r="11263" spans="1:9">
      <c r="A11263" s="6">
        <v>11262</v>
      </c>
      <c r="B11263" s="47" t="str">
        <f t="shared" si="700"/>
        <v>00002BFE</v>
      </c>
      <c r="C11263" s="47" t="str">
        <f>IFERROR(VLOOKUP(B11263,总表!A:B,2,0),"-")</f>
        <v>-</v>
      </c>
      <c r="D11263" s="6" t="str">
        <f t="shared" si="701"/>
        <v>-</v>
      </c>
      <c r="E11263" s="6" t="str">
        <f>IFERROR(VLOOKUP(B11263,总表!A:D,3,0),"-")</f>
        <v>-</v>
      </c>
      <c r="F11263" s="6" t="str">
        <f t="shared" si="702"/>
        <v>-</v>
      </c>
      <c r="H11263" s="6" t="str">
        <f>IF(IFERROR(VLOOKUP(B11263,总表!A:D,4,0),"露易")=0," ",IFERROR(VLOOKUP(B11263,总表!A:D,4,0),"-"))</f>
        <v>-</v>
      </c>
      <c r="I11263" s="6" t="str">
        <f t="shared" si="703"/>
        <v>-</v>
      </c>
    </row>
    <row r="11264" spans="1:9">
      <c r="A11264" s="6">
        <v>11263</v>
      </c>
      <c r="B11264" s="47" t="str">
        <f t="shared" si="700"/>
        <v>00002BFF</v>
      </c>
      <c r="C11264" s="50" t="str">
        <f>IFERROR(VLOOKUP(B11264,总表!A:B,2,0),"-")</f>
        <v>裤裙类</v>
      </c>
      <c r="D11264" s="51" t="str">
        <f t="shared" si="701"/>
        <v>裤裙类</v>
      </c>
      <c r="E11264" s="6" t="str">
        <f>IFERROR(VLOOKUP(B11264,总表!A:D,3,0),"-")</f>
        <v>羽绒裤</v>
      </c>
      <c r="F11264" s="6" t="str">
        <f t="shared" si="702"/>
        <v>羽绒裤</v>
      </c>
      <c r="H11264" s="6" t="str">
        <f>IF(IFERROR(VLOOKUP(B11264,总表!A:D,4,0),"露易")=0," ",IFERROR(VLOOKUP(B11264,总表!A:D,4,0),"-"))</f>
        <v>黑色</v>
      </c>
      <c r="I11264" s="6" t="str">
        <f t="shared" si="703"/>
        <v>黑色</v>
      </c>
    </row>
    <row r="11265" spans="1:9">
      <c r="A11265" s="6">
        <v>11264</v>
      </c>
      <c r="B11265" s="47" t="str">
        <f t="shared" si="700"/>
        <v>00002C00</v>
      </c>
      <c r="C11265" s="50" t="str">
        <f>IFERROR(VLOOKUP(B11265,总表!A:B,2,0),"-")</f>
        <v>裤裙类</v>
      </c>
      <c r="D11265" s="51" t="str">
        <f t="shared" si="701"/>
        <v>裤裙类</v>
      </c>
      <c r="E11265" s="6" t="str">
        <f>IFERROR(VLOOKUP(B11265,总表!A:D,3,0),"-")</f>
        <v>羽绒裤</v>
      </c>
      <c r="F11265" s="6" t="str">
        <f t="shared" si="702"/>
        <v>羽绒裤</v>
      </c>
      <c r="H11265" s="51" t="str">
        <f>IF(IFERROR(VLOOKUP(B11265,总表!A:D,4,0),"露易")=0," ",IFERROR(VLOOKUP(B11265,总表!A:D,4,0),"-"))</f>
        <v>红色</v>
      </c>
      <c r="I11265" s="51" t="str">
        <f t="shared" si="703"/>
        <v>红色</v>
      </c>
    </row>
    <row r="11266" spans="1:9">
      <c r="A11266" s="6">
        <v>11265</v>
      </c>
      <c r="B11266" s="47" t="str">
        <f t="shared" ref="B11266:B11329" si="704">DEC2HEX(ROW(A11265),8)</f>
        <v>00002C01</v>
      </c>
      <c r="C11266" s="50" t="str">
        <f>IFERROR(VLOOKUP(B11266,总表!A:B,2,0),"-")</f>
        <v>裤裙类</v>
      </c>
      <c r="D11266" s="51" t="str">
        <f t="shared" ref="D11266:D11329" si="705">C11266</f>
        <v>裤裙类</v>
      </c>
      <c r="E11266" s="6" t="str">
        <f>IFERROR(VLOOKUP(B11266,总表!A:D,3,0),"-")</f>
        <v>羽绒裤</v>
      </c>
      <c r="F11266" s="6" t="str">
        <f t="shared" ref="F11266:F11329" si="706">E11266</f>
        <v>羽绒裤</v>
      </c>
      <c r="H11266" s="6" t="str">
        <f>IF(IFERROR(VLOOKUP(B11266,总表!A:D,4,0),"露易")=0," ",IFERROR(VLOOKUP(B11266,总表!A:D,4,0),"-"))</f>
        <v>白色</v>
      </c>
      <c r="I11266" s="6" t="str">
        <f t="shared" ref="I11266:I11329" si="707">H11266</f>
        <v>白色</v>
      </c>
    </row>
    <row r="11267" spans="1:9">
      <c r="A11267" s="6">
        <v>11266</v>
      </c>
      <c r="B11267" s="47" t="str">
        <f t="shared" si="704"/>
        <v>00002C02</v>
      </c>
      <c r="C11267" s="50" t="str">
        <f>IFERROR(VLOOKUP(B11267,总表!A:B,2,0),"-")</f>
        <v>裤裙类</v>
      </c>
      <c r="D11267" s="51" t="str">
        <f t="shared" si="705"/>
        <v>裤裙类</v>
      </c>
      <c r="E11267" s="6" t="str">
        <f>IFERROR(VLOOKUP(B11267,总表!A:D,3,0),"-")</f>
        <v>羽绒裤</v>
      </c>
      <c r="F11267" s="6" t="str">
        <f t="shared" si="706"/>
        <v>羽绒裤</v>
      </c>
      <c r="H11267" s="51" t="str">
        <f>IF(IFERROR(VLOOKUP(B11267,总表!A:D,4,0),"露易")=0," ",IFERROR(VLOOKUP(B11267,总表!A:D,4,0),"-"))</f>
        <v>绿色</v>
      </c>
      <c r="I11267" s="51" t="str">
        <f t="shared" si="707"/>
        <v>绿色</v>
      </c>
    </row>
    <row r="11268" spans="1:9">
      <c r="A11268" s="6">
        <v>11267</v>
      </c>
      <c r="B11268" s="47" t="str">
        <f t="shared" si="704"/>
        <v>00002C03</v>
      </c>
      <c r="C11268" s="50" t="str">
        <f>IFERROR(VLOOKUP(B11268,总表!A:B,2,0),"-")</f>
        <v>裤裙类</v>
      </c>
      <c r="D11268" s="51" t="str">
        <f t="shared" si="705"/>
        <v>裤裙类</v>
      </c>
      <c r="E11268" s="6" t="str">
        <f>IFERROR(VLOOKUP(B11268,总表!A:D,3,0),"-")</f>
        <v>羽绒裤</v>
      </c>
      <c r="F11268" s="6" t="str">
        <f t="shared" si="706"/>
        <v>羽绒裤</v>
      </c>
      <c r="H11268" s="6" t="str">
        <f>IF(IFERROR(VLOOKUP(B11268,总表!A:D,4,0),"露易")=0," ",IFERROR(VLOOKUP(B11268,总表!A:D,4,0),"-"))</f>
        <v>黄色</v>
      </c>
      <c r="I11268" s="6" t="str">
        <f t="shared" si="707"/>
        <v>黄色</v>
      </c>
    </row>
    <row r="11269" spans="1:9">
      <c r="A11269" s="6">
        <v>11268</v>
      </c>
      <c r="B11269" s="47" t="str">
        <f t="shared" si="704"/>
        <v>00002C04</v>
      </c>
      <c r="C11269" s="50" t="str">
        <f>IFERROR(VLOOKUP(B11269,总表!A:B,2,0),"-")</f>
        <v>裤裙类</v>
      </c>
      <c r="D11269" s="51" t="str">
        <f t="shared" si="705"/>
        <v>裤裙类</v>
      </c>
      <c r="E11269" s="6" t="str">
        <f>IFERROR(VLOOKUP(B11269,总表!A:D,3,0),"-")</f>
        <v>羽绒裤</v>
      </c>
      <c r="F11269" s="6" t="str">
        <f t="shared" si="706"/>
        <v>羽绒裤</v>
      </c>
      <c r="H11269" s="6" t="str">
        <f>IF(IFERROR(VLOOKUP(B11269,总表!A:D,4,0),"露易")=0," ",IFERROR(VLOOKUP(B11269,总表!A:D,4,0),"-"))</f>
        <v>橘色</v>
      </c>
      <c r="I11269" s="6" t="str">
        <f t="shared" si="707"/>
        <v>橘色</v>
      </c>
    </row>
    <row r="11270" spans="1:9">
      <c r="A11270" s="6">
        <v>11269</v>
      </c>
      <c r="B11270" s="47" t="str">
        <f t="shared" si="704"/>
        <v>00002C05</v>
      </c>
      <c r="C11270" s="50" t="str">
        <f>IFERROR(VLOOKUP(B11270,总表!A:B,2,0),"-")</f>
        <v>裤裙类</v>
      </c>
      <c r="D11270" s="51" t="str">
        <f t="shared" si="705"/>
        <v>裤裙类</v>
      </c>
      <c r="E11270" s="6" t="str">
        <f>IFERROR(VLOOKUP(B11270,总表!A:D,3,0),"-")</f>
        <v>羽绒裤</v>
      </c>
      <c r="F11270" s="6" t="str">
        <f t="shared" si="706"/>
        <v>羽绒裤</v>
      </c>
      <c r="H11270" s="6" t="str">
        <f>IF(IFERROR(VLOOKUP(B11270,总表!A:D,4,0),"露易")=0," ",IFERROR(VLOOKUP(B11270,总表!A:D,4,0),"-"))</f>
        <v>莱姆绿</v>
      </c>
      <c r="I11270" s="6" t="str">
        <f t="shared" si="707"/>
        <v>莱姆绿</v>
      </c>
    </row>
    <row r="11271" spans="1:9">
      <c r="A11271" s="6">
        <v>11270</v>
      </c>
      <c r="B11271" s="47" t="str">
        <f t="shared" si="704"/>
        <v>00002C06</v>
      </c>
      <c r="C11271" s="50" t="str">
        <f>IFERROR(VLOOKUP(B11271,总表!A:B,2,0),"-")</f>
        <v>裤裙类</v>
      </c>
      <c r="D11271" s="51" t="str">
        <f t="shared" si="705"/>
        <v>裤裙类</v>
      </c>
      <c r="E11271" s="6" t="str">
        <f>IFERROR(VLOOKUP(B11271,总表!A:D,3,0),"-")</f>
        <v>运动针织裤</v>
      </c>
      <c r="F11271" s="6" t="str">
        <f t="shared" si="706"/>
        <v>运动针织裤</v>
      </c>
      <c r="H11271" s="51" t="str">
        <f>IF(IFERROR(VLOOKUP(B11271,总表!A:D,4,0),"露易")=0," ",IFERROR(VLOOKUP(B11271,总表!A:D,4,0),"-"))</f>
        <v>红色</v>
      </c>
      <c r="I11271" s="51" t="str">
        <f t="shared" si="707"/>
        <v>红色</v>
      </c>
    </row>
    <row r="11272" spans="1:9">
      <c r="A11272" s="6">
        <v>11271</v>
      </c>
      <c r="B11272" s="47" t="str">
        <f t="shared" si="704"/>
        <v>00002C07</v>
      </c>
      <c r="C11272" s="50" t="str">
        <f>IFERROR(VLOOKUP(B11272,总表!A:B,2,0),"-")</f>
        <v>裤裙类</v>
      </c>
      <c r="D11272" s="51" t="str">
        <f t="shared" si="705"/>
        <v>裤裙类</v>
      </c>
      <c r="E11272" s="6" t="str">
        <f>IFERROR(VLOOKUP(B11272,总表!A:D,3,0),"-")</f>
        <v>运动针织裤</v>
      </c>
      <c r="F11272" s="6" t="str">
        <f t="shared" si="706"/>
        <v>运动针织裤</v>
      </c>
      <c r="H11272" s="51" t="str">
        <f>IF(IFERROR(VLOOKUP(B11272,总表!A:D,4,0),"露易")=0," ",IFERROR(VLOOKUP(B11272,总表!A:D,4,0),"-"))</f>
        <v>绿色</v>
      </c>
      <c r="I11272" s="51" t="str">
        <f t="shared" si="707"/>
        <v>绿色</v>
      </c>
    </row>
    <row r="11273" spans="1:9">
      <c r="A11273" s="6">
        <v>11272</v>
      </c>
      <c r="B11273" s="47" t="str">
        <f t="shared" si="704"/>
        <v>00002C08</v>
      </c>
      <c r="C11273" s="50" t="str">
        <f>IFERROR(VLOOKUP(B11273,总表!A:B,2,0),"-")</f>
        <v>裤裙类</v>
      </c>
      <c r="D11273" s="51" t="str">
        <f t="shared" si="705"/>
        <v>裤裙类</v>
      </c>
      <c r="E11273" s="6" t="str">
        <f>IFERROR(VLOOKUP(B11273,总表!A:D,3,0),"-")</f>
        <v>运动针织裤</v>
      </c>
      <c r="F11273" s="6" t="str">
        <f t="shared" si="706"/>
        <v>运动针织裤</v>
      </c>
      <c r="H11273" s="51" t="str">
        <f>IF(IFERROR(VLOOKUP(B11273,总表!A:D,4,0),"露易")=0," ",IFERROR(VLOOKUP(B11273,总表!A:D,4,0),"-"))</f>
        <v>蓝色</v>
      </c>
      <c r="I11273" s="51" t="str">
        <f t="shared" si="707"/>
        <v>蓝色</v>
      </c>
    </row>
    <row r="11274" spans="1:9">
      <c r="A11274" s="6">
        <v>11273</v>
      </c>
      <c r="B11274" s="47" t="str">
        <f t="shared" si="704"/>
        <v>00002C09</v>
      </c>
      <c r="C11274" s="50" t="str">
        <f>IFERROR(VLOOKUP(B11274,总表!A:B,2,0),"-")</f>
        <v>裤裙类</v>
      </c>
      <c r="D11274" s="51" t="str">
        <f t="shared" si="705"/>
        <v>裤裙类</v>
      </c>
      <c r="E11274" s="6" t="str">
        <f>IFERROR(VLOOKUP(B11274,总表!A:D,3,0),"-")</f>
        <v>运动针织裤</v>
      </c>
      <c r="F11274" s="6" t="str">
        <f t="shared" si="706"/>
        <v>运动针织裤</v>
      </c>
      <c r="H11274" s="6" t="str">
        <f>IF(IFERROR(VLOOKUP(B11274,总表!A:D,4,0),"露易")=0," ",IFERROR(VLOOKUP(B11274,总表!A:D,4,0),"-"))</f>
        <v>黄色</v>
      </c>
      <c r="I11274" s="6" t="str">
        <f t="shared" si="707"/>
        <v>黄色</v>
      </c>
    </row>
    <row r="11275" spans="1:9">
      <c r="A11275" s="6">
        <v>11274</v>
      </c>
      <c r="B11275" s="47" t="str">
        <f t="shared" si="704"/>
        <v>00002C0A</v>
      </c>
      <c r="C11275" s="50" t="str">
        <f>IFERROR(VLOOKUP(B11275,总表!A:B,2,0),"-")</f>
        <v>裤裙类</v>
      </c>
      <c r="D11275" s="51" t="str">
        <f t="shared" si="705"/>
        <v>裤裙类</v>
      </c>
      <c r="E11275" s="6" t="str">
        <f>IFERROR(VLOOKUP(B11275,总表!A:D,3,0),"-")</f>
        <v>运动针织裤</v>
      </c>
      <c r="F11275" s="6" t="str">
        <f t="shared" si="706"/>
        <v>运动针织裤</v>
      </c>
      <c r="H11275" s="6" t="str">
        <f>IF(IFERROR(VLOOKUP(B11275,总表!A:D,4,0),"露易")=0," ",IFERROR(VLOOKUP(B11275,总表!A:D,4,0),"-"))</f>
        <v>粉红</v>
      </c>
      <c r="I11275" s="6" t="str">
        <f t="shared" si="707"/>
        <v>粉红</v>
      </c>
    </row>
    <row r="11276" spans="1:9">
      <c r="A11276" s="6">
        <v>11275</v>
      </c>
      <c r="B11276" s="47" t="str">
        <f t="shared" si="704"/>
        <v>00002C0B</v>
      </c>
      <c r="C11276" s="50" t="str">
        <f>IFERROR(VLOOKUP(B11276,总表!A:B,2,0),"-")</f>
        <v>裤裙类</v>
      </c>
      <c r="D11276" s="51" t="str">
        <f t="shared" si="705"/>
        <v>裤裙类</v>
      </c>
      <c r="E11276" s="6" t="str">
        <f>IFERROR(VLOOKUP(B11276,总表!A:D,3,0),"-")</f>
        <v>运动针织裤</v>
      </c>
      <c r="F11276" s="6" t="str">
        <f t="shared" si="706"/>
        <v>运动针织裤</v>
      </c>
      <c r="H11276" s="6" t="str">
        <f>IF(IFERROR(VLOOKUP(B11276,总表!A:D,4,0),"露易")=0," ",IFERROR(VLOOKUP(B11276,总表!A:D,4,0),"-"))</f>
        <v>浅蓝色</v>
      </c>
      <c r="I11276" s="6" t="str">
        <f t="shared" si="707"/>
        <v>浅蓝色</v>
      </c>
    </row>
    <row r="11277" spans="1:9">
      <c r="A11277" s="6">
        <v>11276</v>
      </c>
      <c r="B11277" s="47" t="str">
        <f t="shared" si="704"/>
        <v>00002C0C</v>
      </c>
      <c r="C11277" s="50" t="str">
        <f>IFERROR(VLOOKUP(B11277,总表!A:B,2,0),"-")</f>
        <v>裤裙类</v>
      </c>
      <c r="D11277" s="51" t="str">
        <f t="shared" si="705"/>
        <v>裤裙类</v>
      </c>
      <c r="E11277" s="6" t="str">
        <f>IFERROR(VLOOKUP(B11277,总表!A:D,3,0),"-")</f>
        <v>运动针织裤</v>
      </c>
      <c r="F11277" s="6" t="str">
        <f t="shared" si="706"/>
        <v>运动针织裤</v>
      </c>
      <c r="H11277" s="6" t="str">
        <f>IF(IFERROR(VLOOKUP(B11277,总表!A:D,4,0),"露易")=0," ",IFERROR(VLOOKUP(B11277,总表!A:D,4,0),"-"))</f>
        <v>黑色</v>
      </c>
      <c r="I11277" s="6" t="str">
        <f t="shared" si="707"/>
        <v>黑色</v>
      </c>
    </row>
    <row r="11278" spans="1:9">
      <c r="A11278" s="6">
        <v>11277</v>
      </c>
      <c r="B11278" s="47" t="str">
        <f t="shared" si="704"/>
        <v>00002C0D</v>
      </c>
      <c r="C11278" s="50" t="str">
        <f>IFERROR(VLOOKUP(B11278,总表!A:B,2,0),"-")</f>
        <v>裤裙类</v>
      </c>
      <c r="D11278" s="51" t="str">
        <f t="shared" si="705"/>
        <v>裤裙类</v>
      </c>
      <c r="E11278" s="6" t="str">
        <f>IFERROR(VLOOKUP(B11278,总表!A:D,3,0),"-")</f>
        <v>西装裤</v>
      </c>
      <c r="F11278" s="6" t="str">
        <f t="shared" si="706"/>
        <v>西装裤</v>
      </c>
      <c r="H11278" s="6" t="str">
        <f>IF(IFERROR(VLOOKUP(B11278,总表!A:D,4,0),"露易")=0," ",IFERROR(VLOOKUP(B11278,总表!A:D,4,0),"-"))</f>
        <v>灰色</v>
      </c>
      <c r="I11278" s="6" t="str">
        <f t="shared" si="707"/>
        <v>灰色</v>
      </c>
    </row>
    <row r="11279" spans="1:9">
      <c r="A11279" s="6">
        <v>11278</v>
      </c>
      <c r="B11279" s="47" t="str">
        <f t="shared" si="704"/>
        <v>00002C0E</v>
      </c>
      <c r="C11279" s="50" t="str">
        <f>IFERROR(VLOOKUP(B11279,总表!A:B,2,0),"-")</f>
        <v>裤裙类</v>
      </c>
      <c r="D11279" s="51" t="str">
        <f t="shared" si="705"/>
        <v>裤裙类</v>
      </c>
      <c r="E11279" s="6" t="str">
        <f>IFERROR(VLOOKUP(B11279,总表!A:D,3,0),"-")</f>
        <v>西装裤</v>
      </c>
      <c r="F11279" s="6" t="str">
        <f t="shared" si="706"/>
        <v>西装裤</v>
      </c>
      <c r="H11279" s="51" t="str">
        <f>IF(IFERROR(VLOOKUP(B11279,总表!A:D,4,0),"露易")=0," ",IFERROR(VLOOKUP(B11279,总表!A:D,4,0),"-"))</f>
        <v>蓝色</v>
      </c>
      <c r="I11279" s="51" t="str">
        <f t="shared" si="707"/>
        <v>蓝色</v>
      </c>
    </row>
    <row r="11280" spans="1:9">
      <c r="A11280" s="6">
        <v>11279</v>
      </c>
      <c r="B11280" s="47" t="str">
        <f t="shared" si="704"/>
        <v>00002C0F</v>
      </c>
      <c r="C11280" s="50" t="str">
        <f>IFERROR(VLOOKUP(B11280,总表!A:B,2,0),"-")</f>
        <v>裤裙类</v>
      </c>
      <c r="D11280" s="51" t="str">
        <f t="shared" si="705"/>
        <v>裤裙类</v>
      </c>
      <c r="E11280" s="6" t="str">
        <f>IFERROR(VLOOKUP(B11280,总表!A:D,3,0),"-")</f>
        <v>西装裤</v>
      </c>
      <c r="F11280" s="6" t="str">
        <f t="shared" si="706"/>
        <v>西装裤</v>
      </c>
      <c r="H11280" s="51" t="str">
        <f>IF(IFERROR(VLOOKUP(B11280,总表!A:D,4,0),"露易")=0," ",IFERROR(VLOOKUP(B11280,总表!A:D,4,0),"-"))</f>
        <v>红色</v>
      </c>
      <c r="I11280" s="51" t="str">
        <f t="shared" si="707"/>
        <v>红色</v>
      </c>
    </row>
    <row r="11281" spans="1:9">
      <c r="A11281" s="6">
        <v>11280</v>
      </c>
      <c r="B11281" s="47" t="str">
        <f t="shared" si="704"/>
        <v>00002C10</v>
      </c>
      <c r="C11281" s="50" t="str">
        <f>IFERROR(VLOOKUP(B11281,总表!A:B,2,0),"-")</f>
        <v>裤裙类</v>
      </c>
      <c r="D11281" s="51" t="str">
        <f t="shared" si="705"/>
        <v>裤裙类</v>
      </c>
      <c r="E11281" s="6" t="str">
        <f>IFERROR(VLOOKUP(B11281,总表!A:D,3,0),"-")</f>
        <v>西装裤</v>
      </c>
      <c r="F11281" s="6" t="str">
        <f t="shared" si="706"/>
        <v>西装裤</v>
      </c>
      <c r="H11281" s="6" t="str">
        <f>IF(IFERROR(VLOOKUP(B11281,总表!A:D,4,0),"露易")=0," ",IFERROR(VLOOKUP(B11281,总表!A:D,4,0),"-"))</f>
        <v>海军蓝</v>
      </c>
      <c r="I11281" s="6" t="str">
        <f t="shared" si="707"/>
        <v>海军蓝</v>
      </c>
    </row>
    <row r="11282" spans="1:9">
      <c r="A11282" s="6">
        <v>11281</v>
      </c>
      <c r="B11282" s="47" t="str">
        <f t="shared" si="704"/>
        <v>00002C11</v>
      </c>
      <c r="C11282" s="50" t="str">
        <f>IFERROR(VLOOKUP(B11282,总表!A:B,2,0),"-")</f>
        <v>裤裙类</v>
      </c>
      <c r="D11282" s="51" t="str">
        <f t="shared" si="705"/>
        <v>裤裙类</v>
      </c>
      <c r="E11282" s="6" t="str">
        <f>IFERROR(VLOOKUP(B11282,总表!A:D,3,0),"-")</f>
        <v>西装裤</v>
      </c>
      <c r="F11282" s="6" t="str">
        <f t="shared" si="706"/>
        <v>西装裤</v>
      </c>
      <c r="H11282" s="6" t="str">
        <f>IF(IFERROR(VLOOKUP(B11282,总表!A:D,4,0),"露易")=0," ",IFERROR(VLOOKUP(B11282,总表!A:D,4,0),"-"))</f>
        <v>米色</v>
      </c>
      <c r="I11282" s="6" t="str">
        <f t="shared" si="707"/>
        <v>米色</v>
      </c>
    </row>
    <row r="11283" spans="1:9">
      <c r="A11283" s="6">
        <v>11282</v>
      </c>
      <c r="B11283" s="47" t="str">
        <f t="shared" si="704"/>
        <v>00002C12</v>
      </c>
      <c r="C11283" s="50" t="str">
        <f>IFERROR(VLOOKUP(B11283,总表!A:B,2,0),"-")</f>
        <v>裤裙类</v>
      </c>
      <c r="D11283" s="51" t="str">
        <f t="shared" si="705"/>
        <v>裤裙类</v>
      </c>
      <c r="E11283" s="6" t="str">
        <f>IFERROR(VLOOKUP(B11283,总表!A:D,3,0),"-")</f>
        <v>西装裤</v>
      </c>
      <c r="F11283" s="6" t="str">
        <f t="shared" si="706"/>
        <v>西装裤</v>
      </c>
      <c r="H11283" s="6" t="str">
        <f>IF(IFERROR(VLOOKUP(B11283,总表!A:D,4,0),"露易")=0," ",IFERROR(VLOOKUP(B11283,总表!A:D,4,0),"-"))</f>
        <v>白色</v>
      </c>
      <c r="I11283" s="6" t="str">
        <f t="shared" si="707"/>
        <v>白色</v>
      </c>
    </row>
    <row r="11284" spans="1:9">
      <c r="A11284" s="6">
        <v>11283</v>
      </c>
      <c r="B11284" s="47" t="str">
        <f t="shared" si="704"/>
        <v>00002C13</v>
      </c>
      <c r="C11284" s="50" t="str">
        <f>IFERROR(VLOOKUP(B11284,总表!A:B,2,0),"-")</f>
        <v>摆设类</v>
      </c>
      <c r="D11284" s="51" t="str">
        <f t="shared" si="705"/>
        <v>摆设类</v>
      </c>
      <c r="E11284" s="6" t="str">
        <f>IFERROR(VLOOKUP(B11284,总表!A:D,3,0),"-")</f>
        <v>丰年虾水族缸</v>
      </c>
      <c r="F11284" s="6" t="str">
        <f t="shared" si="706"/>
        <v>丰年虾水族缸</v>
      </c>
      <c r="H11284" s="6" t="str">
        <f>IF(IFERROR(VLOOKUP(B11284,总表!A:D,4,0),"露易")=0," ",IFERROR(VLOOKUP(B11284,总表!A:D,4,0),"-"))</f>
        <v> </v>
      </c>
      <c r="I11284" s="6" t="str">
        <f t="shared" si="707"/>
        <v> </v>
      </c>
    </row>
    <row r="11285" spans="1:9">
      <c r="A11285" s="6">
        <v>11284</v>
      </c>
      <c r="B11285" s="47" t="str">
        <f t="shared" si="704"/>
        <v>00002C14</v>
      </c>
      <c r="C11285" s="50" t="str">
        <f>IFERROR(VLOOKUP(B11285,总表!A:B,2,0),"-")</f>
        <v>裤裙类</v>
      </c>
      <c r="D11285" s="51" t="str">
        <f t="shared" si="705"/>
        <v>裤裙类</v>
      </c>
      <c r="E11285" s="6" t="str">
        <f>IFERROR(VLOOKUP(B11285,总表!A:D,3,0),"-")</f>
        <v>体育运动裤</v>
      </c>
      <c r="F11285" s="6" t="str">
        <f t="shared" si="706"/>
        <v>体育运动裤</v>
      </c>
      <c r="H11285" s="6" t="str">
        <f>IF(IFERROR(VLOOKUP(B11285,总表!A:D,4,0),"露易")=0," ",IFERROR(VLOOKUP(B11285,总表!A:D,4,0),"-"))</f>
        <v>灰色</v>
      </c>
      <c r="I11285" s="6" t="str">
        <f t="shared" si="707"/>
        <v>灰色</v>
      </c>
    </row>
    <row r="11286" spans="1:9">
      <c r="A11286" s="6">
        <v>11285</v>
      </c>
      <c r="B11286" s="47" t="str">
        <f t="shared" si="704"/>
        <v>00002C15</v>
      </c>
      <c r="C11286" s="50" t="str">
        <f>IFERROR(VLOOKUP(B11286,总表!A:B,2,0),"-")</f>
        <v>裤裙类</v>
      </c>
      <c r="D11286" s="51" t="str">
        <f t="shared" si="705"/>
        <v>裤裙类</v>
      </c>
      <c r="E11286" s="6" t="str">
        <f>IFERROR(VLOOKUP(B11286,总表!A:D,3,0),"-")</f>
        <v>体育运动裤</v>
      </c>
      <c r="F11286" s="6" t="str">
        <f t="shared" si="706"/>
        <v>体育运动裤</v>
      </c>
      <c r="H11286" s="6" t="str">
        <f>IF(IFERROR(VLOOKUP(B11286,总表!A:D,4,0),"露易")=0," ",IFERROR(VLOOKUP(B11286,总表!A:D,4,0),"-"))</f>
        <v>白色</v>
      </c>
      <c r="I11286" s="6" t="str">
        <f t="shared" si="707"/>
        <v>白色</v>
      </c>
    </row>
    <row r="11287" spans="1:9">
      <c r="A11287" s="6">
        <v>11286</v>
      </c>
      <c r="B11287" s="47" t="str">
        <f t="shared" si="704"/>
        <v>00002C16</v>
      </c>
      <c r="C11287" s="50" t="str">
        <f>IFERROR(VLOOKUP(B11287,总表!A:B,2,0),"-")</f>
        <v>裤裙类</v>
      </c>
      <c r="D11287" s="51" t="str">
        <f t="shared" si="705"/>
        <v>裤裙类</v>
      </c>
      <c r="E11287" s="6" t="str">
        <f>IFERROR(VLOOKUP(B11287,总表!A:D,3,0),"-")</f>
        <v>体育运动裤</v>
      </c>
      <c r="F11287" s="6" t="str">
        <f t="shared" si="706"/>
        <v>体育运动裤</v>
      </c>
      <c r="H11287" s="51" t="str">
        <f>IF(IFERROR(VLOOKUP(B11287,总表!A:D,4,0),"露易")=0," ",IFERROR(VLOOKUP(B11287,总表!A:D,4,0),"-"))</f>
        <v>红色</v>
      </c>
      <c r="I11287" s="51" t="str">
        <f t="shared" si="707"/>
        <v>红色</v>
      </c>
    </row>
    <row r="11288" spans="1:9">
      <c r="A11288" s="6">
        <v>11287</v>
      </c>
      <c r="B11288" s="47" t="str">
        <f t="shared" si="704"/>
        <v>00002C17</v>
      </c>
      <c r="C11288" s="50" t="str">
        <f>IFERROR(VLOOKUP(B11288,总表!A:B,2,0),"-")</f>
        <v>裤裙类</v>
      </c>
      <c r="D11288" s="51" t="str">
        <f t="shared" si="705"/>
        <v>裤裙类</v>
      </c>
      <c r="E11288" s="6" t="str">
        <f>IFERROR(VLOOKUP(B11288,总表!A:D,3,0),"-")</f>
        <v>体育运动裤</v>
      </c>
      <c r="F11288" s="6" t="str">
        <f t="shared" si="706"/>
        <v>体育运动裤</v>
      </c>
      <c r="H11288" s="6" t="str">
        <f>IF(IFERROR(VLOOKUP(B11288,总表!A:D,4,0),"露易")=0," ",IFERROR(VLOOKUP(B11288,总表!A:D,4,0),"-"))</f>
        <v>浅蓝色</v>
      </c>
      <c r="I11288" s="6" t="str">
        <f t="shared" si="707"/>
        <v>浅蓝色</v>
      </c>
    </row>
    <row r="11289" spans="1:9">
      <c r="A11289" s="6">
        <v>11288</v>
      </c>
      <c r="B11289" s="47" t="str">
        <f t="shared" si="704"/>
        <v>00002C18</v>
      </c>
      <c r="C11289" s="50" t="str">
        <f>IFERROR(VLOOKUP(B11289,总表!A:B,2,0),"-")</f>
        <v>裤裙类</v>
      </c>
      <c r="D11289" s="51" t="str">
        <f t="shared" si="705"/>
        <v>裤裙类</v>
      </c>
      <c r="E11289" s="6" t="str">
        <f>IFERROR(VLOOKUP(B11289,总表!A:D,3,0),"-")</f>
        <v>体育运动裤</v>
      </c>
      <c r="F11289" s="6" t="str">
        <f t="shared" si="706"/>
        <v>体育运动裤</v>
      </c>
      <c r="H11289" s="51" t="str">
        <f>IF(IFERROR(VLOOKUP(B11289,总表!A:D,4,0),"露易")=0," ",IFERROR(VLOOKUP(B11289,总表!A:D,4,0),"-"))</f>
        <v>绿色</v>
      </c>
      <c r="I11289" s="51" t="str">
        <f t="shared" si="707"/>
        <v>绿色</v>
      </c>
    </row>
    <row r="11290" spans="1:9">
      <c r="A11290" s="6">
        <v>11289</v>
      </c>
      <c r="B11290" s="47" t="str">
        <f t="shared" si="704"/>
        <v>00002C19</v>
      </c>
      <c r="C11290" s="50" t="str">
        <f>IFERROR(VLOOKUP(B11290,总表!A:B,2,0),"-")</f>
        <v>裤裙类</v>
      </c>
      <c r="D11290" s="51" t="str">
        <f t="shared" si="705"/>
        <v>裤裙类</v>
      </c>
      <c r="E11290" s="6" t="str">
        <f>IFERROR(VLOOKUP(B11290,总表!A:D,3,0),"-")</f>
        <v>体育运动裤</v>
      </c>
      <c r="F11290" s="6" t="str">
        <f t="shared" si="706"/>
        <v>体育运动裤</v>
      </c>
      <c r="H11290" s="51" t="str">
        <f>IF(IFERROR(VLOOKUP(B11290,总表!A:D,4,0),"露易")=0," ",IFERROR(VLOOKUP(B11290,总表!A:D,4,0),"-"))</f>
        <v>蓝色</v>
      </c>
      <c r="I11290" s="51" t="str">
        <f t="shared" si="707"/>
        <v>蓝色</v>
      </c>
    </row>
    <row r="11291" spans="1:9">
      <c r="A11291" s="6">
        <v>11290</v>
      </c>
      <c r="B11291" s="47" t="str">
        <f t="shared" si="704"/>
        <v>00002C1A</v>
      </c>
      <c r="C11291" s="50" t="str">
        <f>IFERROR(VLOOKUP(B11291,总表!A:B,2,0),"-")</f>
        <v>裤裙类</v>
      </c>
      <c r="D11291" s="51" t="str">
        <f t="shared" si="705"/>
        <v>裤裙类</v>
      </c>
      <c r="E11291" s="6" t="str">
        <f>IFERROR(VLOOKUP(B11291,总表!A:D,3,0),"-")</f>
        <v>皮裤</v>
      </c>
      <c r="F11291" s="6" t="str">
        <f t="shared" si="706"/>
        <v>皮裤</v>
      </c>
      <c r="H11291" s="6" t="str">
        <f>IF(IFERROR(VLOOKUP(B11291,总表!A:D,4,0),"露易")=0," ",IFERROR(VLOOKUP(B11291,总表!A:D,4,0),"-"))</f>
        <v>棕色</v>
      </c>
      <c r="I11291" s="6" t="str">
        <f t="shared" si="707"/>
        <v>棕色</v>
      </c>
    </row>
    <row r="11292" spans="1:9">
      <c r="A11292" s="6">
        <v>11291</v>
      </c>
      <c r="B11292" s="47" t="str">
        <f t="shared" si="704"/>
        <v>00002C1B</v>
      </c>
      <c r="C11292" s="50" t="str">
        <f>IFERROR(VLOOKUP(B11292,总表!A:B,2,0),"-")</f>
        <v>裤裙类</v>
      </c>
      <c r="D11292" s="51" t="str">
        <f t="shared" si="705"/>
        <v>裤裙类</v>
      </c>
      <c r="E11292" s="6" t="str">
        <f>IFERROR(VLOOKUP(B11292,总表!A:D,3,0),"-")</f>
        <v>皮裤</v>
      </c>
      <c r="F11292" s="6" t="str">
        <f t="shared" si="706"/>
        <v>皮裤</v>
      </c>
      <c r="H11292" s="6" t="str">
        <f>IF(IFERROR(VLOOKUP(B11292,总表!A:D,4,0),"露易")=0," ",IFERROR(VLOOKUP(B11292,总表!A:D,4,0),"-"))</f>
        <v>米色</v>
      </c>
      <c r="I11292" s="6" t="str">
        <f t="shared" si="707"/>
        <v>米色</v>
      </c>
    </row>
    <row r="11293" spans="1:9">
      <c r="A11293" s="6">
        <v>11292</v>
      </c>
      <c r="B11293" s="47" t="str">
        <f t="shared" si="704"/>
        <v>00002C1C</v>
      </c>
      <c r="C11293" s="50" t="str">
        <f>IFERROR(VLOOKUP(B11293,总表!A:B,2,0),"-")</f>
        <v>裤裙类</v>
      </c>
      <c r="D11293" s="51" t="str">
        <f t="shared" si="705"/>
        <v>裤裙类</v>
      </c>
      <c r="E11293" s="6" t="str">
        <f>IFERROR(VLOOKUP(B11293,总表!A:D,3,0),"-")</f>
        <v>皮裤</v>
      </c>
      <c r="F11293" s="6" t="str">
        <f t="shared" si="706"/>
        <v>皮裤</v>
      </c>
      <c r="H11293" s="51" t="str">
        <f>IF(IFERROR(VLOOKUP(B11293,总表!A:D,4,0),"露易")=0," ",IFERROR(VLOOKUP(B11293,总表!A:D,4,0),"-"))</f>
        <v>红色</v>
      </c>
      <c r="I11293" s="51" t="str">
        <f t="shared" si="707"/>
        <v>红色</v>
      </c>
    </row>
    <row r="11294" spans="1:9">
      <c r="A11294" s="6">
        <v>11293</v>
      </c>
      <c r="B11294" s="47" t="str">
        <f t="shared" si="704"/>
        <v>00002C1D</v>
      </c>
      <c r="C11294" s="50" t="str">
        <f>IFERROR(VLOOKUP(B11294,总表!A:B,2,0),"-")</f>
        <v>裤裙类</v>
      </c>
      <c r="D11294" s="51" t="str">
        <f t="shared" si="705"/>
        <v>裤裙类</v>
      </c>
      <c r="E11294" s="6" t="str">
        <f>IFERROR(VLOOKUP(B11294,总表!A:D,3,0),"-")</f>
        <v>皮裤</v>
      </c>
      <c r="F11294" s="6" t="str">
        <f t="shared" si="706"/>
        <v>皮裤</v>
      </c>
      <c r="H11294" s="51" t="str">
        <f>IF(IFERROR(VLOOKUP(B11294,总表!A:D,4,0),"露易")=0," ",IFERROR(VLOOKUP(B11294,总表!A:D,4,0),"-"))</f>
        <v>蓝色</v>
      </c>
      <c r="I11294" s="51" t="str">
        <f t="shared" si="707"/>
        <v>蓝色</v>
      </c>
    </row>
    <row r="11295" spans="1:9">
      <c r="A11295" s="6">
        <v>11294</v>
      </c>
      <c r="B11295" s="47" t="str">
        <f t="shared" si="704"/>
        <v>00002C1E</v>
      </c>
      <c r="C11295" s="50" t="str">
        <f>IFERROR(VLOOKUP(B11295,总表!A:B,2,0),"-")</f>
        <v>裤裙类</v>
      </c>
      <c r="D11295" s="51" t="str">
        <f t="shared" si="705"/>
        <v>裤裙类</v>
      </c>
      <c r="E11295" s="6" t="str">
        <f>IFERROR(VLOOKUP(B11295,总表!A:D,3,0),"-")</f>
        <v>皮裤</v>
      </c>
      <c r="F11295" s="6" t="str">
        <f t="shared" si="706"/>
        <v>皮裤</v>
      </c>
      <c r="H11295" s="6" t="str">
        <f>IF(IFERROR(VLOOKUP(B11295,总表!A:D,4,0),"露易")=0," ",IFERROR(VLOOKUP(B11295,总表!A:D,4,0),"-"))</f>
        <v>黄色</v>
      </c>
      <c r="I11295" s="6" t="str">
        <f t="shared" si="707"/>
        <v>黄色</v>
      </c>
    </row>
    <row r="11296" spans="1:9">
      <c r="A11296" s="6">
        <v>11295</v>
      </c>
      <c r="B11296" s="47" t="str">
        <f t="shared" si="704"/>
        <v>00002C1F</v>
      </c>
      <c r="C11296" s="50" t="str">
        <f>IFERROR(VLOOKUP(B11296,总表!A:B,2,0),"-")</f>
        <v>裤裙类</v>
      </c>
      <c r="D11296" s="51" t="str">
        <f t="shared" si="705"/>
        <v>裤裙类</v>
      </c>
      <c r="E11296" s="6" t="str">
        <f>IFERROR(VLOOKUP(B11296,总表!A:D,3,0),"-")</f>
        <v>运动健身裤</v>
      </c>
      <c r="F11296" s="6" t="str">
        <f t="shared" si="706"/>
        <v>运动健身裤</v>
      </c>
      <c r="H11296" s="51" t="str">
        <f>IF(IFERROR(VLOOKUP(B11296,总表!A:D,4,0),"露易")=0," ",IFERROR(VLOOKUP(B11296,总表!A:D,4,0),"-"))</f>
        <v>绿色</v>
      </c>
      <c r="I11296" s="51" t="str">
        <f t="shared" si="707"/>
        <v>绿色</v>
      </c>
    </row>
    <row r="11297" spans="1:9">
      <c r="A11297" s="6">
        <v>11296</v>
      </c>
      <c r="B11297" s="47" t="str">
        <f t="shared" si="704"/>
        <v>00002C20</v>
      </c>
      <c r="C11297" s="50" t="str">
        <f>IFERROR(VLOOKUP(B11297,总表!A:B,2,0),"-")</f>
        <v>裤裙类</v>
      </c>
      <c r="D11297" s="51" t="str">
        <f t="shared" si="705"/>
        <v>裤裙类</v>
      </c>
      <c r="E11297" s="6" t="str">
        <f>IFERROR(VLOOKUP(B11297,总表!A:D,3,0),"-")</f>
        <v>运动健身裤</v>
      </c>
      <c r="F11297" s="6" t="str">
        <f t="shared" si="706"/>
        <v>运动健身裤</v>
      </c>
      <c r="H11297" s="6" t="str">
        <f>IF(IFERROR(VLOOKUP(B11297,总表!A:D,4,0),"露易")=0," ",IFERROR(VLOOKUP(B11297,总表!A:D,4,0),"-"))</f>
        <v>黑色</v>
      </c>
      <c r="I11297" s="6" t="str">
        <f t="shared" si="707"/>
        <v>黑色</v>
      </c>
    </row>
    <row r="11298" spans="1:9">
      <c r="A11298" s="6">
        <v>11297</v>
      </c>
      <c r="B11298" s="47" t="str">
        <f t="shared" si="704"/>
        <v>00002C21</v>
      </c>
      <c r="C11298" s="50" t="str">
        <f>IFERROR(VLOOKUP(B11298,总表!A:B,2,0),"-")</f>
        <v>裤裙类</v>
      </c>
      <c r="D11298" s="51" t="str">
        <f t="shared" si="705"/>
        <v>裤裙类</v>
      </c>
      <c r="E11298" s="6" t="str">
        <f>IFERROR(VLOOKUP(B11298,总表!A:D,3,0),"-")</f>
        <v>运动健身裤</v>
      </c>
      <c r="F11298" s="6" t="str">
        <f t="shared" si="706"/>
        <v>运动健身裤</v>
      </c>
      <c r="H11298" s="51" t="str">
        <f>IF(IFERROR(VLOOKUP(B11298,总表!A:D,4,0),"露易")=0," ",IFERROR(VLOOKUP(B11298,总表!A:D,4,0),"-"))</f>
        <v>蓝色</v>
      </c>
      <c r="I11298" s="51" t="str">
        <f t="shared" si="707"/>
        <v>蓝色</v>
      </c>
    </row>
    <row r="11299" spans="1:9">
      <c r="A11299" s="6">
        <v>11298</v>
      </c>
      <c r="B11299" s="47" t="str">
        <f t="shared" si="704"/>
        <v>00002C22</v>
      </c>
      <c r="C11299" s="50" t="str">
        <f>IFERROR(VLOOKUP(B11299,总表!A:B,2,0),"-")</f>
        <v>裤裙类</v>
      </c>
      <c r="D11299" s="51" t="str">
        <f t="shared" si="705"/>
        <v>裤裙类</v>
      </c>
      <c r="E11299" s="6" t="str">
        <f>IFERROR(VLOOKUP(B11299,总表!A:D,3,0),"-")</f>
        <v>运动健身裤</v>
      </c>
      <c r="F11299" s="6" t="str">
        <f t="shared" si="706"/>
        <v>运动健身裤</v>
      </c>
      <c r="H11299" s="6" t="str">
        <f>IF(IFERROR(VLOOKUP(B11299,总表!A:D,4,0),"露易")=0," ",IFERROR(VLOOKUP(B11299,总表!A:D,4,0),"-"))</f>
        <v>酒红色</v>
      </c>
      <c r="I11299" s="6" t="str">
        <f t="shared" si="707"/>
        <v>酒红色</v>
      </c>
    </row>
    <row r="11300" spans="1:9">
      <c r="A11300" s="6">
        <v>11299</v>
      </c>
      <c r="B11300" s="47" t="str">
        <f t="shared" si="704"/>
        <v>00002C23</v>
      </c>
      <c r="C11300" s="50" t="str">
        <f>IFERROR(VLOOKUP(B11300,总表!A:B,2,0),"-")</f>
        <v>裤裙类</v>
      </c>
      <c r="D11300" s="51" t="str">
        <f t="shared" si="705"/>
        <v>裤裙类</v>
      </c>
      <c r="E11300" s="6" t="str">
        <f>IFERROR(VLOOKUP(B11300,总表!A:D,3,0),"-")</f>
        <v>运动健身裤</v>
      </c>
      <c r="F11300" s="6" t="str">
        <f t="shared" si="706"/>
        <v>运动健身裤</v>
      </c>
      <c r="H11300" s="6" t="str">
        <f>IF(IFERROR(VLOOKUP(B11300,总表!A:D,4,0),"露易")=0," ",IFERROR(VLOOKUP(B11300,总表!A:D,4,0),"-"))</f>
        <v>海军蓝</v>
      </c>
      <c r="I11300" s="6" t="str">
        <f t="shared" si="707"/>
        <v>海军蓝</v>
      </c>
    </row>
    <row r="11301" spans="1:9">
      <c r="A11301" s="6">
        <v>11300</v>
      </c>
      <c r="B11301" s="47" t="str">
        <f t="shared" si="704"/>
        <v>00002C24</v>
      </c>
      <c r="C11301" s="50" t="str">
        <f>IFERROR(VLOOKUP(B11301,总表!A:B,2,0),"-")</f>
        <v>裤裙类</v>
      </c>
      <c r="D11301" s="51" t="str">
        <f t="shared" si="705"/>
        <v>裤裙类</v>
      </c>
      <c r="E11301" s="51" t="str">
        <f>IFERROR(VLOOKUP(B11301,总表!A:D,3,0),"-")</f>
        <v>单车裤</v>
      </c>
      <c r="F11301" s="51" t="str">
        <f t="shared" si="706"/>
        <v>单车裤</v>
      </c>
      <c r="H11301" s="6" t="str">
        <f>IF(IFERROR(VLOOKUP(B11301,总表!A:D,4,0),"露易")=0," ",IFERROR(VLOOKUP(B11301,总表!A:D,4,0),"-"))</f>
        <v>黑色×蓝色</v>
      </c>
      <c r="I11301" s="6" t="str">
        <f t="shared" si="707"/>
        <v>黑色×蓝色</v>
      </c>
    </row>
    <row r="11302" spans="1:9">
      <c r="A11302" s="6">
        <v>11301</v>
      </c>
      <c r="B11302" s="47" t="str">
        <f t="shared" si="704"/>
        <v>00002C25</v>
      </c>
      <c r="C11302" s="50" t="str">
        <f>IFERROR(VLOOKUP(B11302,总表!A:B,2,0),"-")</f>
        <v>裤裙类</v>
      </c>
      <c r="D11302" s="51" t="str">
        <f t="shared" si="705"/>
        <v>裤裙类</v>
      </c>
      <c r="E11302" s="51" t="str">
        <f>IFERROR(VLOOKUP(B11302,总表!A:D,3,0),"-")</f>
        <v>单车裤</v>
      </c>
      <c r="F11302" s="51" t="str">
        <f t="shared" si="706"/>
        <v>单车裤</v>
      </c>
      <c r="H11302" s="6" t="str">
        <f>IF(IFERROR(VLOOKUP(B11302,总表!A:D,4,0),"露易")=0," ",IFERROR(VLOOKUP(B11302,总表!A:D,4,0),"-"))</f>
        <v>黑色×红色</v>
      </c>
      <c r="I11302" s="6" t="str">
        <f t="shared" si="707"/>
        <v>黑色×红色</v>
      </c>
    </row>
    <row r="11303" spans="1:9">
      <c r="A11303" s="6">
        <v>11302</v>
      </c>
      <c r="B11303" s="47" t="str">
        <f t="shared" si="704"/>
        <v>00002C26</v>
      </c>
      <c r="C11303" s="50" t="str">
        <f>IFERROR(VLOOKUP(B11303,总表!A:B,2,0),"-")</f>
        <v>裤裙类</v>
      </c>
      <c r="D11303" s="51" t="str">
        <f t="shared" si="705"/>
        <v>裤裙类</v>
      </c>
      <c r="E11303" s="51" t="str">
        <f>IFERROR(VLOOKUP(B11303,总表!A:D,3,0),"-")</f>
        <v>单车裤</v>
      </c>
      <c r="F11303" s="51" t="str">
        <f t="shared" si="706"/>
        <v>单车裤</v>
      </c>
      <c r="H11303" s="6" t="str">
        <f>IF(IFERROR(VLOOKUP(B11303,总表!A:D,4,0),"露易")=0," ",IFERROR(VLOOKUP(B11303,总表!A:D,4,0),"-"))</f>
        <v>黑色×黄色</v>
      </c>
      <c r="I11303" s="6" t="str">
        <f t="shared" si="707"/>
        <v>黑色×黄色</v>
      </c>
    </row>
    <row r="11304" spans="1:9">
      <c r="A11304" s="6">
        <v>11303</v>
      </c>
      <c r="B11304" s="47" t="str">
        <f t="shared" si="704"/>
        <v>00002C27</v>
      </c>
      <c r="C11304" s="50" t="str">
        <f>IFERROR(VLOOKUP(B11304,总表!A:B,2,0),"-")</f>
        <v>裤裙类</v>
      </c>
      <c r="D11304" s="51" t="str">
        <f t="shared" si="705"/>
        <v>裤裙类</v>
      </c>
      <c r="E11304" s="51" t="str">
        <f>IFERROR(VLOOKUP(B11304,总表!A:D,3,0),"-")</f>
        <v>单车裤</v>
      </c>
      <c r="F11304" s="51" t="str">
        <f t="shared" si="706"/>
        <v>单车裤</v>
      </c>
      <c r="H11304" s="51" t="str">
        <f>IF(IFERROR(VLOOKUP(B11304,总表!A:D,4,0),"露易")=0," ",IFERROR(VLOOKUP(B11304,总表!A:D,4,0),"-"))</f>
        <v>红色×绿色</v>
      </c>
      <c r="I11304" s="51" t="str">
        <f t="shared" si="707"/>
        <v>红色×绿色</v>
      </c>
    </row>
    <row r="11305" spans="1:9">
      <c r="A11305" s="6">
        <v>11304</v>
      </c>
      <c r="B11305" s="47" t="str">
        <f t="shared" si="704"/>
        <v>00002C28</v>
      </c>
      <c r="C11305" s="50" t="str">
        <f>IFERROR(VLOOKUP(B11305,总表!A:B,2,0),"-")</f>
        <v>裤裙类</v>
      </c>
      <c r="D11305" s="51" t="str">
        <f t="shared" si="705"/>
        <v>裤裙类</v>
      </c>
      <c r="E11305" s="51" t="str">
        <f>IFERROR(VLOOKUP(B11305,总表!A:D,3,0),"-")</f>
        <v>单车裤</v>
      </c>
      <c r="F11305" s="51" t="str">
        <f t="shared" si="706"/>
        <v>单车裤</v>
      </c>
      <c r="H11305" s="6" t="str">
        <f>IF(IFERROR(VLOOKUP(B11305,总表!A:D,4,0),"露易")=0," ",IFERROR(VLOOKUP(B11305,总表!A:D,4,0),"-"))</f>
        <v>橘色×红色</v>
      </c>
      <c r="I11305" s="6" t="str">
        <f t="shared" si="707"/>
        <v>橘色×红色</v>
      </c>
    </row>
    <row r="11306" spans="1:9">
      <c r="A11306" s="6">
        <v>11305</v>
      </c>
      <c r="B11306" s="47" t="str">
        <f t="shared" si="704"/>
        <v>00002C29</v>
      </c>
      <c r="C11306" s="50" t="str">
        <f>IFERROR(VLOOKUP(B11306,总表!A:B,2,0),"-")</f>
        <v>裤裙类</v>
      </c>
      <c r="D11306" s="51" t="str">
        <f t="shared" si="705"/>
        <v>裤裙类</v>
      </c>
      <c r="E11306" s="51" t="str">
        <f>IFERROR(VLOOKUP(B11306,总表!A:D,3,0),"-")</f>
        <v>单车裤</v>
      </c>
      <c r="F11306" s="51" t="str">
        <f t="shared" si="706"/>
        <v>单车裤</v>
      </c>
      <c r="H11306" s="51" t="str">
        <f>IF(IFERROR(VLOOKUP(B11306,总表!A:D,4,0),"露易")=0," ",IFERROR(VLOOKUP(B11306,总表!A:D,4,0),"-"))</f>
        <v>绿色×紫色</v>
      </c>
      <c r="I11306" s="51" t="str">
        <f t="shared" si="707"/>
        <v>绿色×紫色</v>
      </c>
    </row>
    <row r="11307" spans="1:9">
      <c r="A11307" s="6">
        <v>11306</v>
      </c>
      <c r="B11307" s="47" t="str">
        <f t="shared" si="704"/>
        <v>00002C2A</v>
      </c>
      <c r="C11307" s="50" t="str">
        <f>IFERROR(VLOOKUP(B11307,总表!A:B,2,0),"-")</f>
        <v>裤裙类</v>
      </c>
      <c r="D11307" s="51" t="str">
        <f t="shared" si="705"/>
        <v>裤裙类</v>
      </c>
      <c r="E11307" s="51" t="str">
        <f>IFERROR(VLOOKUP(B11307,总表!A:D,3,0),"-")</f>
        <v>单车裤</v>
      </c>
      <c r="F11307" s="51" t="str">
        <f t="shared" si="706"/>
        <v>单车裤</v>
      </c>
      <c r="H11307" s="6" t="str">
        <f>IF(IFERROR(VLOOKUP(B11307,总表!A:D,4,0),"露易")=0," ",IFERROR(VLOOKUP(B11307,总表!A:D,4,0),"-"))</f>
        <v>紫色×粉红色</v>
      </c>
      <c r="I11307" s="6" t="str">
        <f t="shared" si="707"/>
        <v>紫色×粉红色</v>
      </c>
    </row>
    <row r="11308" spans="1:9">
      <c r="A11308" s="6">
        <v>11307</v>
      </c>
      <c r="B11308" s="47" t="str">
        <f t="shared" si="704"/>
        <v>00002C2B</v>
      </c>
      <c r="C11308" s="50" t="str">
        <f>IFERROR(VLOOKUP(B11308,总表!A:B,2,0),"-")</f>
        <v>裤裙类</v>
      </c>
      <c r="D11308" s="51" t="str">
        <f t="shared" si="705"/>
        <v>裤裙类</v>
      </c>
      <c r="E11308" s="51" t="str">
        <f>IFERROR(VLOOKUP(B11308,总表!A:D,3,0),"-")</f>
        <v>篮球裤</v>
      </c>
      <c r="F11308" s="51" t="str">
        <f t="shared" si="706"/>
        <v>篮球裤</v>
      </c>
      <c r="H11308" s="51" t="str">
        <f>IF(IFERROR(VLOOKUP(B11308,总表!A:D,4,0),"露易")=0," ",IFERROR(VLOOKUP(B11308,总表!A:D,4,0),"-"))</f>
        <v>红色</v>
      </c>
      <c r="I11308" s="51" t="str">
        <f t="shared" si="707"/>
        <v>红色</v>
      </c>
    </row>
    <row r="11309" spans="1:9">
      <c r="A11309" s="6">
        <v>11308</v>
      </c>
      <c r="B11309" s="47" t="str">
        <f t="shared" si="704"/>
        <v>00002C2C</v>
      </c>
      <c r="C11309" s="50" t="str">
        <f>IFERROR(VLOOKUP(B11309,总表!A:B,2,0),"-")</f>
        <v>裤裙类</v>
      </c>
      <c r="D11309" s="51" t="str">
        <f t="shared" si="705"/>
        <v>裤裙类</v>
      </c>
      <c r="E11309" s="51" t="str">
        <f>IFERROR(VLOOKUP(B11309,总表!A:D,3,0),"-")</f>
        <v>篮球裤</v>
      </c>
      <c r="F11309" s="51" t="str">
        <f t="shared" si="706"/>
        <v>篮球裤</v>
      </c>
      <c r="H11309" s="51" t="str">
        <f>IF(IFERROR(VLOOKUP(B11309,总表!A:D,4,0),"露易")=0," ",IFERROR(VLOOKUP(B11309,总表!A:D,4,0),"-"))</f>
        <v>绿色</v>
      </c>
      <c r="I11309" s="51" t="str">
        <f t="shared" si="707"/>
        <v>绿色</v>
      </c>
    </row>
    <row r="11310" spans="1:9">
      <c r="A11310" s="6">
        <v>11309</v>
      </c>
      <c r="B11310" s="47" t="str">
        <f t="shared" si="704"/>
        <v>00002C2D</v>
      </c>
      <c r="C11310" s="50" t="str">
        <f>IFERROR(VLOOKUP(B11310,总表!A:B,2,0),"-")</f>
        <v>裤裙类</v>
      </c>
      <c r="D11310" s="51" t="str">
        <f t="shared" si="705"/>
        <v>裤裙类</v>
      </c>
      <c r="E11310" s="51" t="str">
        <f>IFERROR(VLOOKUP(B11310,总表!A:D,3,0),"-")</f>
        <v>篮球裤</v>
      </c>
      <c r="F11310" s="51" t="str">
        <f t="shared" si="706"/>
        <v>篮球裤</v>
      </c>
      <c r="H11310" s="6" t="str">
        <f>IF(IFERROR(VLOOKUP(B11310,总表!A:D,4,0),"露易")=0," ",IFERROR(VLOOKUP(B11310,总表!A:D,4,0),"-"))</f>
        <v>橘色</v>
      </c>
      <c r="I11310" s="6" t="str">
        <f t="shared" si="707"/>
        <v>橘色</v>
      </c>
    </row>
    <row r="11311" spans="1:9">
      <c r="A11311" s="6">
        <v>11310</v>
      </c>
      <c r="B11311" s="47" t="str">
        <f t="shared" si="704"/>
        <v>00002C2E</v>
      </c>
      <c r="C11311" s="50" t="str">
        <f>IFERROR(VLOOKUP(B11311,总表!A:B,2,0),"-")</f>
        <v>裤裙类</v>
      </c>
      <c r="D11311" s="51" t="str">
        <f t="shared" si="705"/>
        <v>裤裙类</v>
      </c>
      <c r="E11311" s="51" t="str">
        <f>IFERROR(VLOOKUP(B11311,总表!A:D,3,0),"-")</f>
        <v>篮球裤</v>
      </c>
      <c r="F11311" s="51" t="str">
        <f t="shared" si="706"/>
        <v>篮球裤</v>
      </c>
      <c r="H11311" s="51" t="str">
        <f>IF(IFERROR(VLOOKUP(B11311,总表!A:D,4,0),"露易")=0," ",IFERROR(VLOOKUP(B11311,总表!A:D,4,0),"-"))</f>
        <v>蓝色</v>
      </c>
      <c r="I11311" s="51" t="str">
        <f t="shared" si="707"/>
        <v>蓝色</v>
      </c>
    </row>
    <row r="11312" spans="1:9">
      <c r="A11312" s="6">
        <v>11311</v>
      </c>
      <c r="B11312" s="47" t="str">
        <f t="shared" si="704"/>
        <v>00002C2F</v>
      </c>
      <c r="C11312" s="50" t="str">
        <f>IFERROR(VLOOKUP(B11312,总表!A:B,2,0),"-")</f>
        <v>裤裙类</v>
      </c>
      <c r="D11312" s="51" t="str">
        <f t="shared" si="705"/>
        <v>裤裙类</v>
      </c>
      <c r="E11312" s="51" t="str">
        <f>IFERROR(VLOOKUP(B11312,总表!A:D,3,0),"-")</f>
        <v>篮球裤</v>
      </c>
      <c r="F11312" s="51" t="str">
        <f t="shared" si="706"/>
        <v>篮球裤</v>
      </c>
      <c r="H11312" s="6" t="str">
        <f>IF(IFERROR(VLOOKUP(B11312,总表!A:D,4,0),"露易")=0," ",IFERROR(VLOOKUP(B11312,总表!A:D,4,0),"-"))</f>
        <v>黄色</v>
      </c>
      <c r="I11312" s="6" t="str">
        <f t="shared" si="707"/>
        <v>黄色</v>
      </c>
    </row>
    <row r="11313" spans="1:9">
      <c r="A11313" s="6">
        <v>11312</v>
      </c>
      <c r="B11313" s="47" t="str">
        <f t="shared" si="704"/>
        <v>00002C30</v>
      </c>
      <c r="C11313" s="50" t="str">
        <f>IFERROR(VLOOKUP(B11313,总表!A:B,2,0),"-")</f>
        <v>裤裙类</v>
      </c>
      <c r="D11313" s="51" t="str">
        <f t="shared" si="705"/>
        <v>裤裙类</v>
      </c>
      <c r="E11313" s="51" t="str">
        <f>IFERROR(VLOOKUP(B11313,总表!A:D,3,0),"-")</f>
        <v>篮球裤</v>
      </c>
      <c r="F11313" s="51" t="str">
        <f t="shared" si="706"/>
        <v>篮球裤</v>
      </c>
      <c r="H11313" s="6" t="str">
        <f>IF(IFERROR(VLOOKUP(B11313,总表!A:D,4,0),"露易")=0," ",IFERROR(VLOOKUP(B11313,总表!A:D,4,0),"-"))</f>
        <v>浅蓝色</v>
      </c>
      <c r="I11313" s="6" t="str">
        <f t="shared" si="707"/>
        <v>浅蓝色</v>
      </c>
    </row>
    <row r="11314" spans="1:9">
      <c r="A11314" s="6">
        <v>11313</v>
      </c>
      <c r="B11314" s="47" t="str">
        <f t="shared" si="704"/>
        <v>00002C31</v>
      </c>
      <c r="C11314" s="50" t="str">
        <f>IFERROR(VLOOKUP(B11314,总表!A:B,2,0),"-")</f>
        <v>裤裙类</v>
      </c>
      <c r="D11314" s="51" t="str">
        <f t="shared" si="705"/>
        <v>裤裙类</v>
      </c>
      <c r="E11314" s="51" t="str">
        <f>IFERROR(VLOOKUP(B11314,总表!A:D,3,0),"-")</f>
        <v>篮球裤</v>
      </c>
      <c r="F11314" s="51" t="str">
        <f t="shared" si="706"/>
        <v>篮球裤</v>
      </c>
      <c r="H11314" s="6" t="str">
        <f>IF(IFERROR(VLOOKUP(B11314,总表!A:D,4,0),"露易")=0," ",IFERROR(VLOOKUP(B11314,总表!A:D,4,0),"-"))</f>
        <v>黑色</v>
      </c>
      <c r="I11314" s="6" t="str">
        <f t="shared" si="707"/>
        <v>黑色</v>
      </c>
    </row>
    <row r="11315" spans="1:9">
      <c r="A11315" s="6">
        <v>11314</v>
      </c>
      <c r="B11315" s="47" t="str">
        <f t="shared" si="704"/>
        <v>00002C32</v>
      </c>
      <c r="C11315" s="50" t="str">
        <f>IFERROR(VLOOKUP(B11315,总表!A:B,2,0),"-")</f>
        <v>裤裙类</v>
      </c>
      <c r="D11315" s="51" t="str">
        <f t="shared" si="705"/>
        <v>裤裙类</v>
      </c>
      <c r="E11315" s="51" t="str">
        <f>IFERROR(VLOOKUP(B11315,总表!A:D,3,0),"-")</f>
        <v>凤梨夏威夷裤</v>
      </c>
      <c r="F11315" s="51" t="str">
        <f t="shared" si="706"/>
        <v>凤梨夏威夷裤</v>
      </c>
      <c r="H11315" s="51" t="str">
        <f>IF(IFERROR(VLOOKUP(B11315,总表!A:D,4,0),"露易")=0," ",IFERROR(VLOOKUP(B11315,总表!A:D,4,0),"-"))</f>
        <v>红色</v>
      </c>
      <c r="I11315" s="51" t="str">
        <f t="shared" si="707"/>
        <v>红色</v>
      </c>
    </row>
    <row r="11316" spans="1:9">
      <c r="A11316" s="6">
        <v>11315</v>
      </c>
      <c r="B11316" s="47" t="str">
        <f t="shared" si="704"/>
        <v>00002C33</v>
      </c>
      <c r="C11316" s="50" t="str">
        <f>IFERROR(VLOOKUP(B11316,总表!A:B,2,0),"-")</f>
        <v>裤裙类</v>
      </c>
      <c r="D11316" s="51" t="str">
        <f t="shared" si="705"/>
        <v>裤裙类</v>
      </c>
      <c r="E11316" s="51" t="str">
        <f>IFERROR(VLOOKUP(B11316,总表!A:D,3,0),"-")</f>
        <v>凤梨夏威夷裤</v>
      </c>
      <c r="F11316" s="51" t="str">
        <f t="shared" si="706"/>
        <v>凤梨夏威夷裤</v>
      </c>
      <c r="H11316" s="6" t="str">
        <f>IF(IFERROR(VLOOKUP(B11316,总表!A:D,4,0),"露易")=0," ",IFERROR(VLOOKUP(B11316,总表!A:D,4,0),"-"))</f>
        <v>黄色</v>
      </c>
      <c r="I11316" s="6" t="str">
        <f t="shared" si="707"/>
        <v>黄色</v>
      </c>
    </row>
    <row r="11317" spans="1:9">
      <c r="A11317" s="6">
        <v>11316</v>
      </c>
      <c r="B11317" s="47" t="str">
        <f t="shared" si="704"/>
        <v>00002C34</v>
      </c>
      <c r="C11317" s="50" t="str">
        <f>IFERROR(VLOOKUP(B11317,总表!A:B,2,0),"-")</f>
        <v>裤裙类</v>
      </c>
      <c r="D11317" s="51" t="str">
        <f t="shared" si="705"/>
        <v>裤裙类</v>
      </c>
      <c r="E11317" s="51" t="str">
        <f>IFERROR(VLOOKUP(B11317,总表!A:D,3,0),"-")</f>
        <v>凤梨夏威夷裤</v>
      </c>
      <c r="F11317" s="51" t="str">
        <f t="shared" si="706"/>
        <v>凤梨夏威夷裤</v>
      </c>
      <c r="H11317" s="51" t="str">
        <f>IF(IFERROR(VLOOKUP(B11317,总表!A:D,4,0),"露易")=0," ",IFERROR(VLOOKUP(B11317,总表!A:D,4,0),"-"))</f>
        <v>绿色</v>
      </c>
      <c r="I11317" s="51" t="str">
        <f t="shared" si="707"/>
        <v>绿色</v>
      </c>
    </row>
    <row r="11318" spans="1:9">
      <c r="A11318" s="6">
        <v>11317</v>
      </c>
      <c r="B11318" s="47" t="str">
        <f t="shared" si="704"/>
        <v>00002C35</v>
      </c>
      <c r="C11318" s="50" t="str">
        <f>IFERROR(VLOOKUP(B11318,总表!A:B,2,0),"-")</f>
        <v>裤裙类</v>
      </c>
      <c r="D11318" s="51" t="str">
        <f t="shared" si="705"/>
        <v>裤裙类</v>
      </c>
      <c r="E11318" s="51" t="str">
        <f>IFERROR(VLOOKUP(B11318,总表!A:D,3,0),"-")</f>
        <v>凤梨夏威夷裤</v>
      </c>
      <c r="F11318" s="51" t="str">
        <f t="shared" si="706"/>
        <v>凤梨夏威夷裤</v>
      </c>
      <c r="H11318" s="6" t="str">
        <f>IF(IFERROR(VLOOKUP(B11318,总表!A:D,4,0),"露易")=0," ",IFERROR(VLOOKUP(B11318,总表!A:D,4,0),"-"))</f>
        <v>紫色</v>
      </c>
      <c r="I11318" s="6" t="str">
        <f t="shared" si="707"/>
        <v>紫色</v>
      </c>
    </row>
    <row r="11319" spans="1:9">
      <c r="A11319" s="6">
        <v>11318</v>
      </c>
      <c r="B11319" s="47" t="str">
        <f t="shared" si="704"/>
        <v>00002C36</v>
      </c>
      <c r="C11319" s="50" t="str">
        <f>IFERROR(VLOOKUP(B11319,总表!A:B,2,0),"-")</f>
        <v>裤裙类</v>
      </c>
      <c r="D11319" s="51" t="str">
        <f t="shared" si="705"/>
        <v>裤裙类</v>
      </c>
      <c r="E11319" s="51" t="str">
        <f>IFERROR(VLOOKUP(B11319,总表!A:D,3,0),"-")</f>
        <v>凤梨夏威夷裤</v>
      </c>
      <c r="F11319" s="51" t="str">
        <f t="shared" si="706"/>
        <v>凤梨夏威夷裤</v>
      </c>
      <c r="H11319" s="6" t="str">
        <f>IF(IFERROR(VLOOKUP(B11319,总表!A:D,4,0),"露易")=0," ",IFERROR(VLOOKUP(B11319,总表!A:D,4,0),"-"))</f>
        <v>粉红</v>
      </c>
      <c r="I11319" s="6" t="str">
        <f t="shared" si="707"/>
        <v>粉红</v>
      </c>
    </row>
    <row r="11320" spans="1:9">
      <c r="A11320" s="6">
        <v>11319</v>
      </c>
      <c r="B11320" s="47" t="str">
        <f t="shared" si="704"/>
        <v>00002C37</v>
      </c>
      <c r="C11320" s="50" t="str">
        <f>IFERROR(VLOOKUP(B11320,总表!A:B,2,0),"-")</f>
        <v>裤裙类</v>
      </c>
      <c r="D11320" s="51" t="str">
        <f t="shared" si="705"/>
        <v>裤裙类</v>
      </c>
      <c r="E11320" s="51" t="str">
        <f>IFERROR(VLOOKUP(B11320,总表!A:D,3,0),"-")</f>
        <v>凤梨夏威夷裤</v>
      </c>
      <c r="F11320" s="51" t="str">
        <f t="shared" si="706"/>
        <v>凤梨夏威夷裤</v>
      </c>
      <c r="H11320" s="6" t="str">
        <f>IF(IFERROR(VLOOKUP(B11320,总表!A:D,4,0),"露易")=0," ",IFERROR(VLOOKUP(B11320,总表!A:D,4,0),"-"))</f>
        <v>橘色</v>
      </c>
      <c r="I11320" s="6" t="str">
        <f t="shared" si="707"/>
        <v>橘色</v>
      </c>
    </row>
    <row r="11321" spans="1:9">
      <c r="A11321" s="6">
        <v>11320</v>
      </c>
      <c r="B11321" s="47" t="str">
        <f t="shared" si="704"/>
        <v>00002C38</v>
      </c>
      <c r="C11321" s="50" t="str">
        <f>IFERROR(VLOOKUP(B11321,总表!A:B,2,0),"-")</f>
        <v>裤裙类</v>
      </c>
      <c r="D11321" s="51" t="str">
        <f t="shared" si="705"/>
        <v>裤裙类</v>
      </c>
      <c r="E11321" s="6" t="str">
        <f>IFERROR(VLOOKUP(B11321,总表!A:D,3,0),"-")</f>
        <v>千鸟格纹短裙</v>
      </c>
      <c r="F11321" s="6" t="str">
        <f t="shared" si="706"/>
        <v>千鸟格纹短裙</v>
      </c>
      <c r="H11321" s="6" t="str">
        <f>IF(IFERROR(VLOOKUP(B11321,总表!A:D,4,0),"露易")=0," ",IFERROR(VLOOKUP(B11321,总表!A:D,4,0),"-"))</f>
        <v>黑色</v>
      </c>
      <c r="I11321" s="6" t="str">
        <f t="shared" si="707"/>
        <v>黑色</v>
      </c>
    </row>
    <row r="11322" spans="1:9">
      <c r="A11322" s="6">
        <v>11321</v>
      </c>
      <c r="B11322" s="47" t="str">
        <f t="shared" si="704"/>
        <v>00002C39</v>
      </c>
      <c r="C11322" s="50" t="str">
        <f>IFERROR(VLOOKUP(B11322,总表!A:B,2,0),"-")</f>
        <v>裤裙类</v>
      </c>
      <c r="D11322" s="51" t="str">
        <f t="shared" si="705"/>
        <v>裤裙类</v>
      </c>
      <c r="E11322" s="6" t="str">
        <f>IFERROR(VLOOKUP(B11322,总表!A:D,3,0),"-")</f>
        <v>千鸟格纹短裙</v>
      </c>
      <c r="F11322" s="6" t="str">
        <f t="shared" si="706"/>
        <v>千鸟格纹短裙</v>
      </c>
      <c r="H11322" s="51" t="str">
        <f>IF(IFERROR(VLOOKUP(B11322,总表!A:D,4,0),"露易")=0," ",IFERROR(VLOOKUP(B11322,总表!A:D,4,0),"-"))</f>
        <v>绿色</v>
      </c>
      <c r="I11322" s="51" t="str">
        <f t="shared" si="707"/>
        <v>绿色</v>
      </c>
    </row>
    <row r="11323" spans="1:9">
      <c r="A11323" s="6">
        <v>11322</v>
      </c>
      <c r="B11323" s="47" t="str">
        <f t="shared" si="704"/>
        <v>00002C3A</v>
      </c>
      <c r="C11323" s="50" t="str">
        <f>IFERROR(VLOOKUP(B11323,总表!A:B,2,0),"-")</f>
        <v>裤裙类</v>
      </c>
      <c r="D11323" s="51" t="str">
        <f t="shared" si="705"/>
        <v>裤裙类</v>
      </c>
      <c r="E11323" s="6" t="str">
        <f>IFERROR(VLOOKUP(B11323,总表!A:D,3,0),"-")</f>
        <v>迷彩短裙</v>
      </c>
      <c r="F11323" s="6" t="str">
        <f t="shared" si="706"/>
        <v>迷彩短裙</v>
      </c>
      <c r="H11323" s="6" t="str">
        <f>IF(IFERROR(VLOOKUP(B11323,总表!A:D,4,0),"露易")=0," ",IFERROR(VLOOKUP(B11323,总表!A:D,4,0),"-"))</f>
        <v>卡其色</v>
      </c>
      <c r="I11323" s="6" t="str">
        <f t="shared" si="707"/>
        <v>卡其色</v>
      </c>
    </row>
    <row r="11324" spans="1:9">
      <c r="A11324" s="6">
        <v>11323</v>
      </c>
      <c r="B11324" s="47" t="str">
        <f t="shared" si="704"/>
        <v>00002C3B</v>
      </c>
      <c r="C11324" s="50" t="str">
        <f>IFERROR(VLOOKUP(B11324,总表!A:B,2,0),"-")</f>
        <v>裤裙类</v>
      </c>
      <c r="D11324" s="51" t="str">
        <f t="shared" si="705"/>
        <v>裤裙类</v>
      </c>
      <c r="E11324" s="6" t="str">
        <f>IFERROR(VLOOKUP(B11324,总表!A:D,3,0),"-")</f>
        <v>迷彩短裙</v>
      </c>
      <c r="F11324" s="6" t="str">
        <f t="shared" si="706"/>
        <v>迷彩短裙</v>
      </c>
      <c r="H11324" s="6" t="str">
        <f>IF(IFERROR(VLOOKUP(B11324,总表!A:D,4,0),"露易")=0," ",IFERROR(VLOOKUP(B11324,总表!A:D,4,0),"-"))</f>
        <v>粉红</v>
      </c>
      <c r="I11324" s="6" t="str">
        <f t="shared" si="707"/>
        <v>粉红</v>
      </c>
    </row>
    <row r="11325" spans="1:9">
      <c r="A11325" s="6">
        <v>11324</v>
      </c>
      <c r="B11325" s="47" t="str">
        <f t="shared" si="704"/>
        <v>00002C3C</v>
      </c>
      <c r="C11325" s="50" t="str">
        <f>IFERROR(VLOOKUP(B11325,总表!A:B,2,0),"-")</f>
        <v>裤裙类</v>
      </c>
      <c r="D11325" s="51" t="str">
        <f t="shared" si="705"/>
        <v>裤裙类</v>
      </c>
      <c r="E11325" s="6" t="str">
        <f>IFERROR(VLOOKUP(B11325,总表!A:D,3,0),"-")</f>
        <v>迷彩短裙</v>
      </c>
      <c r="F11325" s="6" t="str">
        <f t="shared" si="706"/>
        <v>迷彩短裙</v>
      </c>
      <c r="H11325" s="51" t="str">
        <f>IF(IFERROR(VLOOKUP(B11325,总表!A:D,4,0),"露易")=0," ",IFERROR(VLOOKUP(B11325,总表!A:D,4,0),"-"))</f>
        <v>蓝色</v>
      </c>
      <c r="I11325" s="51" t="str">
        <f t="shared" si="707"/>
        <v>蓝色</v>
      </c>
    </row>
    <row r="11326" spans="1:9">
      <c r="A11326" s="6">
        <v>11325</v>
      </c>
      <c r="B11326" s="47" t="str">
        <f t="shared" si="704"/>
        <v>00002C3D</v>
      </c>
      <c r="C11326" s="50" t="str">
        <f>IFERROR(VLOOKUP(B11326,总表!A:B,2,0),"-")</f>
        <v>裤裙类</v>
      </c>
      <c r="D11326" s="51" t="str">
        <f t="shared" si="705"/>
        <v>裤裙类</v>
      </c>
      <c r="E11326" s="6" t="str">
        <f>IFERROR(VLOOKUP(B11326,总表!A:D,3,0),"-")</f>
        <v>迷彩短裙</v>
      </c>
      <c r="F11326" s="6" t="str">
        <f t="shared" si="706"/>
        <v>迷彩短裙</v>
      </c>
      <c r="H11326" s="6" t="str">
        <f>IF(IFERROR(VLOOKUP(B11326,总表!A:D,4,0),"露易")=0," ",IFERROR(VLOOKUP(B11326,总表!A:D,4,0),"-"))</f>
        <v>灰色</v>
      </c>
      <c r="I11326" s="6" t="str">
        <f t="shared" si="707"/>
        <v>灰色</v>
      </c>
    </row>
    <row r="11327" spans="1:9">
      <c r="A11327" s="6">
        <v>11326</v>
      </c>
      <c r="B11327" s="47" t="str">
        <f t="shared" si="704"/>
        <v>00002C3E</v>
      </c>
      <c r="C11327" s="50" t="str">
        <f>IFERROR(VLOOKUP(B11327,总表!A:B,2,0),"-")</f>
        <v>裤裙类</v>
      </c>
      <c r="D11327" s="51" t="str">
        <f t="shared" si="705"/>
        <v>裤裙类</v>
      </c>
      <c r="E11327" s="6" t="str">
        <f>IFERROR(VLOOKUP(B11327,总表!A:D,3,0),"-")</f>
        <v>迷彩短裙</v>
      </c>
      <c r="F11327" s="6" t="str">
        <f t="shared" si="706"/>
        <v>迷彩短裙</v>
      </c>
      <c r="H11327" s="6" t="str">
        <f>IF(IFERROR(VLOOKUP(B11327,总表!A:D,4,0),"露易")=0," ",IFERROR(VLOOKUP(B11327,总表!A:D,4,0),"-"))</f>
        <v>紫色</v>
      </c>
      <c r="I11327" s="6" t="str">
        <f t="shared" si="707"/>
        <v>紫色</v>
      </c>
    </row>
    <row r="11328" spans="1:9">
      <c r="A11328" s="6">
        <v>11327</v>
      </c>
      <c r="B11328" s="47" t="str">
        <f t="shared" si="704"/>
        <v>00002C3F</v>
      </c>
      <c r="C11328" s="50" t="str">
        <f>IFERROR(VLOOKUP(B11328,总表!A:B,2,0),"-")</f>
        <v>裤裙类</v>
      </c>
      <c r="D11328" s="51" t="str">
        <f t="shared" si="705"/>
        <v>裤裙类</v>
      </c>
      <c r="E11328" s="6" t="str">
        <f>IFERROR(VLOOKUP(B11328,总表!A:D,3,0),"-")</f>
        <v>迷彩短裙</v>
      </c>
      <c r="F11328" s="6" t="str">
        <f t="shared" si="706"/>
        <v>迷彩短裙</v>
      </c>
      <c r="H11328" s="51" t="str">
        <f>IF(IFERROR(VLOOKUP(B11328,总表!A:D,4,0),"露易")=0," ",IFERROR(VLOOKUP(B11328,总表!A:D,4,0),"-"))</f>
        <v>红色</v>
      </c>
      <c r="I11328" s="51" t="str">
        <f t="shared" si="707"/>
        <v>红色</v>
      </c>
    </row>
    <row r="11329" spans="1:9">
      <c r="A11329" s="6">
        <v>11328</v>
      </c>
      <c r="B11329" s="47" t="str">
        <f t="shared" si="704"/>
        <v>00002C40</v>
      </c>
      <c r="C11329" s="50" t="str">
        <f>IFERROR(VLOOKUP(B11329,总表!A:B,2,0),"-")</f>
        <v>裤裙类</v>
      </c>
      <c r="D11329" s="51" t="str">
        <f t="shared" si="705"/>
        <v>裤裙类</v>
      </c>
      <c r="E11329" s="6" t="str">
        <f>IFERROR(VLOOKUP(B11329,总表!A:D,3,0),"-")</f>
        <v>羽绒短裙</v>
      </c>
      <c r="F11329" s="6" t="str">
        <f t="shared" si="706"/>
        <v>羽绒短裙</v>
      </c>
      <c r="H11329" s="6" t="str">
        <f>IF(IFERROR(VLOOKUP(B11329,总表!A:D,4,0),"露易")=0," ",IFERROR(VLOOKUP(B11329,总表!A:D,4,0),"-"))</f>
        <v>黑色</v>
      </c>
      <c r="I11329" s="6" t="str">
        <f t="shared" si="707"/>
        <v>黑色</v>
      </c>
    </row>
    <row r="11330" spans="1:9">
      <c r="A11330" s="6">
        <v>11329</v>
      </c>
      <c r="B11330" s="47" t="str">
        <f t="shared" ref="B11330:B11393" si="708">DEC2HEX(ROW(A11329),8)</f>
        <v>00002C41</v>
      </c>
      <c r="C11330" s="50" t="str">
        <f>IFERROR(VLOOKUP(B11330,总表!A:B,2,0),"-")</f>
        <v>裤裙类</v>
      </c>
      <c r="D11330" s="51" t="str">
        <f t="shared" ref="D11330:D11393" si="709">C11330</f>
        <v>裤裙类</v>
      </c>
      <c r="E11330" s="6" t="str">
        <f>IFERROR(VLOOKUP(B11330,总表!A:D,3,0),"-")</f>
        <v>羽绒短裙</v>
      </c>
      <c r="F11330" s="6" t="str">
        <f t="shared" ref="F11330:F11393" si="710">E11330</f>
        <v>羽绒短裙</v>
      </c>
      <c r="H11330" s="51" t="str">
        <f>IF(IFERROR(VLOOKUP(B11330,总表!A:D,4,0),"露易")=0," ",IFERROR(VLOOKUP(B11330,总表!A:D,4,0),"-"))</f>
        <v>红色</v>
      </c>
      <c r="I11330" s="51" t="str">
        <f t="shared" ref="I11330:I11393" si="711">H11330</f>
        <v>红色</v>
      </c>
    </row>
    <row r="11331" spans="1:9">
      <c r="A11331" s="6">
        <v>11330</v>
      </c>
      <c r="B11331" s="47" t="str">
        <f t="shared" si="708"/>
        <v>00002C42</v>
      </c>
      <c r="C11331" s="50" t="str">
        <f>IFERROR(VLOOKUP(B11331,总表!A:B,2,0),"-")</f>
        <v>裤裙类</v>
      </c>
      <c r="D11331" s="51" t="str">
        <f t="shared" si="709"/>
        <v>裤裙类</v>
      </c>
      <c r="E11331" s="6" t="str">
        <f>IFERROR(VLOOKUP(B11331,总表!A:D,3,0),"-")</f>
        <v>羽绒短裙</v>
      </c>
      <c r="F11331" s="6" t="str">
        <f t="shared" si="710"/>
        <v>羽绒短裙</v>
      </c>
      <c r="H11331" s="6" t="str">
        <f>IF(IFERROR(VLOOKUP(B11331,总表!A:D,4,0),"露易")=0," ",IFERROR(VLOOKUP(B11331,总表!A:D,4,0),"-"))</f>
        <v>白色</v>
      </c>
      <c r="I11331" s="6" t="str">
        <f t="shared" si="711"/>
        <v>白色</v>
      </c>
    </row>
    <row r="11332" spans="1:9">
      <c r="A11332" s="6">
        <v>11331</v>
      </c>
      <c r="B11332" s="47" t="str">
        <f t="shared" si="708"/>
        <v>00002C43</v>
      </c>
      <c r="C11332" s="50" t="str">
        <f>IFERROR(VLOOKUP(B11332,总表!A:B,2,0),"-")</f>
        <v>裤裙类</v>
      </c>
      <c r="D11332" s="51" t="str">
        <f t="shared" si="709"/>
        <v>裤裙类</v>
      </c>
      <c r="E11332" s="6" t="str">
        <f>IFERROR(VLOOKUP(B11332,总表!A:D,3,0),"-")</f>
        <v>羽绒短裙</v>
      </c>
      <c r="F11332" s="6" t="str">
        <f t="shared" si="710"/>
        <v>羽绒短裙</v>
      </c>
      <c r="H11332" s="51" t="str">
        <f>IF(IFERROR(VLOOKUP(B11332,总表!A:D,4,0),"露易")=0," ",IFERROR(VLOOKUP(B11332,总表!A:D,4,0),"-"))</f>
        <v>绿色</v>
      </c>
      <c r="I11332" s="51" t="str">
        <f t="shared" si="711"/>
        <v>绿色</v>
      </c>
    </row>
    <row r="11333" spans="1:9">
      <c r="A11333" s="6">
        <v>11332</v>
      </c>
      <c r="B11333" s="47" t="str">
        <f t="shared" si="708"/>
        <v>00002C44</v>
      </c>
      <c r="C11333" s="50" t="str">
        <f>IFERROR(VLOOKUP(B11333,总表!A:B,2,0),"-")</f>
        <v>裤裙类</v>
      </c>
      <c r="D11333" s="51" t="str">
        <f t="shared" si="709"/>
        <v>裤裙类</v>
      </c>
      <c r="E11333" s="6" t="str">
        <f>IFERROR(VLOOKUP(B11333,总表!A:D,3,0),"-")</f>
        <v>羽绒短裙</v>
      </c>
      <c r="F11333" s="6" t="str">
        <f t="shared" si="710"/>
        <v>羽绒短裙</v>
      </c>
      <c r="H11333" s="6" t="str">
        <f>IF(IFERROR(VLOOKUP(B11333,总表!A:D,4,0),"露易")=0," ",IFERROR(VLOOKUP(B11333,总表!A:D,4,0),"-"))</f>
        <v>黄色</v>
      </c>
      <c r="I11333" s="6" t="str">
        <f t="shared" si="711"/>
        <v>黄色</v>
      </c>
    </row>
    <row r="11334" spans="1:9">
      <c r="A11334" s="6">
        <v>11333</v>
      </c>
      <c r="B11334" s="47" t="str">
        <f t="shared" si="708"/>
        <v>00002C45</v>
      </c>
      <c r="C11334" s="50" t="str">
        <f>IFERROR(VLOOKUP(B11334,总表!A:B,2,0),"-")</f>
        <v>裤裙类</v>
      </c>
      <c r="D11334" s="51" t="str">
        <f t="shared" si="709"/>
        <v>裤裙类</v>
      </c>
      <c r="E11334" s="6" t="str">
        <f>IFERROR(VLOOKUP(B11334,总表!A:D,3,0),"-")</f>
        <v>羽绒短裙</v>
      </c>
      <c r="F11334" s="6" t="str">
        <f t="shared" si="710"/>
        <v>羽绒短裙</v>
      </c>
      <c r="H11334" s="6" t="str">
        <f>IF(IFERROR(VLOOKUP(B11334,总表!A:D,4,0),"露易")=0," ",IFERROR(VLOOKUP(B11334,总表!A:D,4,0),"-"))</f>
        <v>橘色</v>
      </c>
      <c r="I11334" s="6" t="str">
        <f t="shared" si="711"/>
        <v>橘色</v>
      </c>
    </row>
    <row r="11335" spans="1:9">
      <c r="A11335" s="6">
        <v>11334</v>
      </c>
      <c r="B11335" s="47" t="str">
        <f t="shared" si="708"/>
        <v>00002C46</v>
      </c>
      <c r="C11335" s="50" t="str">
        <f>IFERROR(VLOOKUP(B11335,总表!A:B,2,0),"-")</f>
        <v>裤裙类</v>
      </c>
      <c r="D11335" s="51" t="str">
        <f t="shared" si="709"/>
        <v>裤裙类</v>
      </c>
      <c r="E11335" s="6" t="str">
        <f>IFERROR(VLOOKUP(B11335,总表!A:D,3,0),"-")</f>
        <v>羽绒短裙</v>
      </c>
      <c r="F11335" s="6" t="str">
        <f t="shared" si="710"/>
        <v>羽绒短裙</v>
      </c>
      <c r="H11335" s="6" t="str">
        <f>IF(IFERROR(VLOOKUP(B11335,总表!A:D,4,0),"露易")=0," ",IFERROR(VLOOKUP(B11335,总表!A:D,4,0),"-"))</f>
        <v>莱姆绿</v>
      </c>
      <c r="I11335" s="6" t="str">
        <f t="shared" si="711"/>
        <v>莱姆绿</v>
      </c>
    </row>
    <row r="11336" spans="1:9">
      <c r="A11336" s="6">
        <v>11335</v>
      </c>
      <c r="B11336" s="47" t="str">
        <f t="shared" si="708"/>
        <v>00002C47</v>
      </c>
      <c r="C11336" s="50" t="str">
        <f>IFERROR(VLOOKUP(B11336,总表!A:B,2,0),"-")</f>
        <v>裤裙类</v>
      </c>
      <c r="D11336" s="51" t="str">
        <f t="shared" si="709"/>
        <v>裤裙类</v>
      </c>
      <c r="E11336" s="6" t="str">
        <f>IFERROR(VLOOKUP(B11336,总表!A:D,3,0),"-")</f>
        <v>麂皮毛毛裙</v>
      </c>
      <c r="F11336" s="6" t="str">
        <f t="shared" si="710"/>
        <v>麂皮毛毛裙</v>
      </c>
      <c r="H11336" s="6" t="str">
        <f>IF(IFERROR(VLOOKUP(B11336,总表!A:D,4,0),"露易")=0," ",IFERROR(VLOOKUP(B11336,总表!A:D,4,0),"-"))</f>
        <v>粉红</v>
      </c>
      <c r="I11336" s="6" t="str">
        <f t="shared" si="711"/>
        <v>粉红</v>
      </c>
    </row>
    <row r="11337" spans="1:9">
      <c r="A11337" s="6">
        <v>11336</v>
      </c>
      <c r="B11337" s="47" t="str">
        <f t="shared" si="708"/>
        <v>00002C48</v>
      </c>
      <c r="C11337" s="50" t="str">
        <f>IFERROR(VLOOKUP(B11337,总表!A:B,2,0),"-")</f>
        <v>裤裙类</v>
      </c>
      <c r="D11337" s="51" t="str">
        <f t="shared" si="709"/>
        <v>裤裙类</v>
      </c>
      <c r="E11337" s="6" t="str">
        <f>IFERROR(VLOOKUP(B11337,总表!A:D,3,0),"-")</f>
        <v>麂皮毛毛裙</v>
      </c>
      <c r="F11337" s="6" t="str">
        <f t="shared" si="710"/>
        <v>麂皮毛毛裙</v>
      </c>
      <c r="H11337" s="51" t="str">
        <f>IF(IFERROR(VLOOKUP(B11337,总表!A:D,4,0),"露易")=0," ",IFERROR(VLOOKUP(B11337,总表!A:D,4,0),"-"))</f>
        <v>绿色</v>
      </c>
      <c r="I11337" s="51" t="str">
        <f t="shared" si="711"/>
        <v>绿色</v>
      </c>
    </row>
    <row r="11338" spans="1:9">
      <c r="A11338" s="6">
        <v>11337</v>
      </c>
      <c r="B11338" s="47" t="str">
        <f t="shared" si="708"/>
        <v>00002C49</v>
      </c>
      <c r="C11338" s="50" t="str">
        <f>IFERROR(VLOOKUP(B11338,总表!A:B,2,0),"-")</f>
        <v>裤裙类</v>
      </c>
      <c r="D11338" s="51" t="str">
        <f t="shared" si="709"/>
        <v>裤裙类</v>
      </c>
      <c r="E11338" s="6" t="str">
        <f>IFERROR(VLOOKUP(B11338,总表!A:D,3,0),"-")</f>
        <v>麂皮毛毛裙</v>
      </c>
      <c r="F11338" s="6" t="str">
        <f t="shared" si="710"/>
        <v>麂皮毛毛裙</v>
      </c>
      <c r="H11338" s="6" t="str">
        <f>IF(IFERROR(VLOOKUP(B11338,总表!A:D,4,0),"露易")=0," ",IFERROR(VLOOKUP(B11338,总表!A:D,4,0),"-"))</f>
        <v>黑色</v>
      </c>
      <c r="I11338" s="6" t="str">
        <f t="shared" si="711"/>
        <v>黑色</v>
      </c>
    </row>
    <row r="11339" spans="1:9">
      <c r="A11339" s="6">
        <v>11338</v>
      </c>
      <c r="B11339" s="47" t="str">
        <f t="shared" si="708"/>
        <v>00002C4A</v>
      </c>
      <c r="C11339" s="50" t="str">
        <f>IFERROR(VLOOKUP(B11339,总表!A:B,2,0),"-")</f>
        <v>裤裙类</v>
      </c>
      <c r="D11339" s="51" t="str">
        <f t="shared" si="709"/>
        <v>裤裙类</v>
      </c>
      <c r="E11339" s="6" t="str">
        <f>IFERROR(VLOOKUP(B11339,总表!A:D,3,0),"-")</f>
        <v>麂皮毛毛裙</v>
      </c>
      <c r="F11339" s="6" t="str">
        <f t="shared" si="710"/>
        <v>麂皮毛毛裙</v>
      </c>
      <c r="H11339" s="6" t="str">
        <f>IF(IFERROR(VLOOKUP(B11339,总表!A:D,4,0),"露易")=0," ",IFERROR(VLOOKUP(B11339,总表!A:D,4,0),"-"))</f>
        <v>灰色</v>
      </c>
      <c r="I11339" s="6" t="str">
        <f t="shared" si="711"/>
        <v>灰色</v>
      </c>
    </row>
    <row r="11340" spans="1:9">
      <c r="A11340" s="6">
        <v>11339</v>
      </c>
      <c r="B11340" s="47" t="str">
        <f t="shared" si="708"/>
        <v>00002C4B</v>
      </c>
      <c r="C11340" s="50" t="str">
        <f>IFERROR(VLOOKUP(B11340,总表!A:B,2,0),"-")</f>
        <v>裤裙类</v>
      </c>
      <c r="D11340" s="51" t="str">
        <f t="shared" si="709"/>
        <v>裤裙类</v>
      </c>
      <c r="E11340" s="6" t="str">
        <f>IFERROR(VLOOKUP(B11340,总表!A:D,3,0),"-")</f>
        <v>皮裙</v>
      </c>
      <c r="F11340" s="6" t="str">
        <f t="shared" si="710"/>
        <v>皮裙</v>
      </c>
      <c r="H11340" s="6" t="str">
        <f>IF(IFERROR(VLOOKUP(B11340,总表!A:D,4,0),"露易")=0," ",IFERROR(VLOOKUP(B11340,总表!A:D,4,0),"-"))</f>
        <v>棕色</v>
      </c>
      <c r="I11340" s="6" t="str">
        <f t="shared" si="711"/>
        <v>棕色</v>
      </c>
    </row>
    <row r="11341" spans="1:9">
      <c r="A11341" s="6">
        <v>11340</v>
      </c>
      <c r="B11341" s="47" t="str">
        <f t="shared" si="708"/>
        <v>00002C4C</v>
      </c>
      <c r="C11341" s="50" t="str">
        <f>IFERROR(VLOOKUP(B11341,总表!A:B,2,0),"-")</f>
        <v>裤裙类</v>
      </c>
      <c r="D11341" s="51" t="str">
        <f t="shared" si="709"/>
        <v>裤裙类</v>
      </c>
      <c r="E11341" s="6" t="str">
        <f>IFERROR(VLOOKUP(B11341,总表!A:D,3,0),"-")</f>
        <v>皮裙</v>
      </c>
      <c r="F11341" s="6" t="str">
        <f t="shared" si="710"/>
        <v>皮裙</v>
      </c>
      <c r="H11341" s="6" t="str">
        <f>IF(IFERROR(VLOOKUP(B11341,总表!A:D,4,0),"露易")=0," ",IFERROR(VLOOKUP(B11341,总表!A:D,4,0),"-"))</f>
        <v>米色</v>
      </c>
      <c r="I11341" s="6" t="str">
        <f t="shared" si="711"/>
        <v>米色</v>
      </c>
    </row>
    <row r="11342" spans="1:9">
      <c r="A11342" s="6">
        <v>11341</v>
      </c>
      <c r="B11342" s="47" t="str">
        <f t="shared" si="708"/>
        <v>00002C4D</v>
      </c>
      <c r="C11342" s="50" t="str">
        <f>IFERROR(VLOOKUP(B11342,总表!A:B,2,0),"-")</f>
        <v>裤裙类</v>
      </c>
      <c r="D11342" s="51" t="str">
        <f t="shared" si="709"/>
        <v>裤裙类</v>
      </c>
      <c r="E11342" s="6" t="str">
        <f>IFERROR(VLOOKUP(B11342,总表!A:D,3,0),"-")</f>
        <v>皮裙</v>
      </c>
      <c r="F11342" s="6" t="str">
        <f t="shared" si="710"/>
        <v>皮裙</v>
      </c>
      <c r="H11342" s="51" t="str">
        <f>IF(IFERROR(VLOOKUP(B11342,总表!A:D,4,0),"露易")=0," ",IFERROR(VLOOKUP(B11342,总表!A:D,4,0),"-"))</f>
        <v>红色</v>
      </c>
      <c r="I11342" s="51" t="str">
        <f t="shared" si="711"/>
        <v>红色</v>
      </c>
    </row>
    <row r="11343" spans="1:9">
      <c r="A11343" s="6">
        <v>11342</v>
      </c>
      <c r="B11343" s="47" t="str">
        <f t="shared" si="708"/>
        <v>00002C4E</v>
      </c>
      <c r="C11343" s="50" t="str">
        <f>IFERROR(VLOOKUP(B11343,总表!A:B,2,0),"-")</f>
        <v>裤裙类</v>
      </c>
      <c r="D11343" s="51" t="str">
        <f t="shared" si="709"/>
        <v>裤裙类</v>
      </c>
      <c r="E11343" s="6" t="str">
        <f>IFERROR(VLOOKUP(B11343,总表!A:D,3,0),"-")</f>
        <v>皮裙</v>
      </c>
      <c r="F11343" s="6" t="str">
        <f t="shared" si="710"/>
        <v>皮裙</v>
      </c>
      <c r="H11343" s="51" t="str">
        <f>IF(IFERROR(VLOOKUP(B11343,总表!A:D,4,0),"露易")=0," ",IFERROR(VLOOKUP(B11343,总表!A:D,4,0),"-"))</f>
        <v>蓝色</v>
      </c>
      <c r="I11343" s="51" t="str">
        <f t="shared" si="711"/>
        <v>蓝色</v>
      </c>
    </row>
    <row r="11344" spans="1:9">
      <c r="A11344" s="6">
        <v>11343</v>
      </c>
      <c r="B11344" s="47" t="str">
        <f t="shared" si="708"/>
        <v>00002C4F</v>
      </c>
      <c r="C11344" s="50" t="str">
        <f>IFERROR(VLOOKUP(B11344,总表!A:B,2,0),"-")</f>
        <v>裤裙类</v>
      </c>
      <c r="D11344" s="51" t="str">
        <f t="shared" si="709"/>
        <v>裤裙类</v>
      </c>
      <c r="E11344" s="6" t="str">
        <f>IFERROR(VLOOKUP(B11344,总表!A:D,3,0),"-")</f>
        <v>皮裙</v>
      </c>
      <c r="F11344" s="6" t="str">
        <f t="shared" si="710"/>
        <v>皮裙</v>
      </c>
      <c r="H11344" s="6" t="str">
        <f>IF(IFERROR(VLOOKUP(B11344,总表!A:D,4,0),"露易")=0," ",IFERROR(VLOOKUP(B11344,总表!A:D,4,0),"-"))</f>
        <v>黄色</v>
      </c>
      <c r="I11344" s="6" t="str">
        <f t="shared" si="711"/>
        <v>黄色</v>
      </c>
    </row>
    <row r="11345" spans="1:9">
      <c r="A11345" s="6">
        <v>11344</v>
      </c>
      <c r="B11345" s="47" t="str">
        <f t="shared" si="708"/>
        <v>00002C50</v>
      </c>
      <c r="C11345" s="50" t="str">
        <f>IFERROR(VLOOKUP(B11345,总表!A:B,2,0),"-")</f>
        <v>裤裙类</v>
      </c>
      <c r="D11345" s="51" t="str">
        <f t="shared" si="709"/>
        <v>裤裙类</v>
      </c>
      <c r="E11345" s="6" t="str">
        <f>IFERROR(VLOOKUP(B11345,总表!A:D,3,0),"-")</f>
        <v>毛线短裙</v>
      </c>
      <c r="F11345" s="6" t="str">
        <f t="shared" si="710"/>
        <v>毛线短裙</v>
      </c>
      <c r="H11345" s="6" t="str">
        <f>IF(IFERROR(VLOOKUP(B11345,总表!A:D,4,0),"露易")=0," ",IFERROR(VLOOKUP(B11345,总表!A:D,4,0),"-"))</f>
        <v>浅蓝色</v>
      </c>
      <c r="I11345" s="6" t="str">
        <f t="shared" si="711"/>
        <v>浅蓝色</v>
      </c>
    </row>
    <row r="11346" spans="1:9">
      <c r="A11346" s="6">
        <v>11345</v>
      </c>
      <c r="B11346" s="47" t="str">
        <f t="shared" si="708"/>
        <v>00002C51</v>
      </c>
      <c r="C11346" s="50" t="str">
        <f>IFERROR(VLOOKUP(B11346,总表!A:B,2,0),"-")</f>
        <v>裤裙类</v>
      </c>
      <c r="D11346" s="51" t="str">
        <f t="shared" si="709"/>
        <v>裤裙类</v>
      </c>
      <c r="E11346" s="6" t="str">
        <f>IFERROR(VLOOKUP(B11346,总表!A:D,3,0),"-")</f>
        <v>毛线短裙</v>
      </c>
      <c r="F11346" s="6" t="str">
        <f t="shared" si="710"/>
        <v>毛线短裙</v>
      </c>
      <c r="H11346" s="6" t="str">
        <f>IF(IFERROR(VLOOKUP(B11346,总表!A:D,4,0),"露易")=0," ",IFERROR(VLOOKUP(B11346,总表!A:D,4,0),"-"))</f>
        <v>粉红</v>
      </c>
      <c r="I11346" s="6" t="str">
        <f t="shared" si="711"/>
        <v>粉红</v>
      </c>
    </row>
    <row r="11347" spans="1:9">
      <c r="A11347" s="6">
        <v>11346</v>
      </c>
      <c r="B11347" s="47" t="str">
        <f t="shared" si="708"/>
        <v>00002C52</v>
      </c>
      <c r="C11347" s="50" t="str">
        <f>IFERROR(VLOOKUP(B11347,总表!A:B,2,0),"-")</f>
        <v>裤裙类</v>
      </c>
      <c r="D11347" s="51" t="str">
        <f t="shared" si="709"/>
        <v>裤裙类</v>
      </c>
      <c r="E11347" s="6" t="str">
        <f>IFERROR(VLOOKUP(B11347,总表!A:D,3,0),"-")</f>
        <v>毛线短裙</v>
      </c>
      <c r="F11347" s="6" t="str">
        <f t="shared" si="710"/>
        <v>毛线短裙</v>
      </c>
      <c r="H11347" s="6" t="str">
        <f>IF(IFERROR(VLOOKUP(B11347,总表!A:D,4,0),"露易")=0," ",IFERROR(VLOOKUP(B11347,总表!A:D,4,0),"-"))</f>
        <v>芥末黄</v>
      </c>
      <c r="I11347" s="6" t="str">
        <f t="shared" si="711"/>
        <v>芥末黄</v>
      </c>
    </row>
    <row r="11348" spans="1:9">
      <c r="A11348" s="6">
        <v>11347</v>
      </c>
      <c r="B11348" s="47" t="str">
        <f t="shared" si="708"/>
        <v>00002C53</v>
      </c>
      <c r="C11348" s="50" t="str">
        <f>IFERROR(VLOOKUP(B11348,总表!A:B,2,0),"-")</f>
        <v>裤裙类</v>
      </c>
      <c r="D11348" s="51" t="str">
        <f t="shared" si="709"/>
        <v>裤裙类</v>
      </c>
      <c r="E11348" s="6" t="str">
        <f>IFERROR(VLOOKUP(B11348,总表!A:D,3,0),"-")</f>
        <v>西装短裙</v>
      </c>
      <c r="F11348" s="6" t="str">
        <f t="shared" si="710"/>
        <v>西装短裙</v>
      </c>
      <c r="H11348" s="6" t="str">
        <f>IF(IFERROR(VLOOKUP(B11348,总表!A:D,4,0),"露易")=0," ",IFERROR(VLOOKUP(B11348,总表!A:D,4,0),"-"))</f>
        <v>米色</v>
      </c>
      <c r="I11348" s="6" t="str">
        <f t="shared" si="711"/>
        <v>米色</v>
      </c>
    </row>
    <row r="11349" spans="1:9">
      <c r="A11349" s="6">
        <v>11348</v>
      </c>
      <c r="B11349" s="47" t="str">
        <f t="shared" si="708"/>
        <v>00002C54</v>
      </c>
      <c r="C11349" s="50" t="str">
        <f>IFERROR(VLOOKUP(B11349,总表!A:B,2,0),"-")</f>
        <v>裤裙类</v>
      </c>
      <c r="D11349" s="51" t="str">
        <f t="shared" si="709"/>
        <v>裤裙类</v>
      </c>
      <c r="E11349" s="6" t="str">
        <f>IFERROR(VLOOKUP(B11349,总表!A:D,3,0),"-")</f>
        <v>西装短裙</v>
      </c>
      <c r="F11349" s="6" t="str">
        <f t="shared" si="710"/>
        <v>西装短裙</v>
      </c>
      <c r="H11349" s="6" t="str">
        <f>IF(IFERROR(VLOOKUP(B11349,总表!A:D,4,0),"露易")=0," ",IFERROR(VLOOKUP(B11349,总表!A:D,4,0),"-"))</f>
        <v>桃花色</v>
      </c>
      <c r="I11349" s="6" t="str">
        <f t="shared" si="711"/>
        <v>桃花色</v>
      </c>
    </row>
    <row r="11350" spans="1:9">
      <c r="A11350" s="6">
        <v>11349</v>
      </c>
      <c r="B11350" s="47" t="str">
        <f t="shared" si="708"/>
        <v>00002C55</v>
      </c>
      <c r="C11350" s="50" t="str">
        <f>IFERROR(VLOOKUP(B11350,总表!A:B,2,0),"-")</f>
        <v>裤裙类</v>
      </c>
      <c r="D11350" s="51" t="str">
        <f t="shared" si="709"/>
        <v>裤裙类</v>
      </c>
      <c r="E11350" s="6" t="str">
        <f>IFERROR(VLOOKUP(B11350,总表!A:D,3,0),"-")</f>
        <v>西装短裙</v>
      </c>
      <c r="F11350" s="6" t="str">
        <f t="shared" si="710"/>
        <v>西装短裙</v>
      </c>
      <c r="H11350" s="6" t="str">
        <f>IF(IFERROR(VLOOKUP(B11350,总表!A:D,4,0),"露易")=0," ",IFERROR(VLOOKUP(B11350,总表!A:D,4,0),"-"))</f>
        <v>浅蓝色</v>
      </c>
      <c r="I11350" s="6" t="str">
        <f t="shared" si="711"/>
        <v>浅蓝色</v>
      </c>
    </row>
    <row r="11351" spans="1:9">
      <c r="A11351" s="6">
        <v>11350</v>
      </c>
      <c r="B11351" s="47" t="str">
        <f t="shared" si="708"/>
        <v>00002C56</v>
      </c>
      <c r="C11351" s="50" t="str">
        <f>IFERROR(VLOOKUP(B11351,总表!A:B,2,0),"-")</f>
        <v>裤裙类</v>
      </c>
      <c r="D11351" s="51" t="str">
        <f t="shared" si="709"/>
        <v>裤裙类</v>
      </c>
      <c r="E11351" s="6" t="str">
        <f>IFERROR(VLOOKUP(B11351,总表!A:D,3,0),"-")</f>
        <v>西装短裙</v>
      </c>
      <c r="F11351" s="6" t="str">
        <f t="shared" si="710"/>
        <v>西装短裙</v>
      </c>
      <c r="H11351" s="6" t="str">
        <f>IF(IFERROR(VLOOKUP(B11351,总表!A:D,4,0),"露易")=0," ",IFERROR(VLOOKUP(B11351,总表!A:D,4,0),"-"))</f>
        <v>粉红</v>
      </c>
      <c r="I11351" s="6" t="str">
        <f t="shared" si="711"/>
        <v>粉红</v>
      </c>
    </row>
    <row r="11352" spans="1:9">
      <c r="A11352" s="6">
        <v>11351</v>
      </c>
      <c r="B11352" s="47" t="str">
        <f t="shared" si="708"/>
        <v>00002C57</v>
      </c>
      <c r="C11352" s="50" t="str">
        <f>IFERROR(VLOOKUP(B11352,总表!A:B,2,0),"-")</f>
        <v>裤裙类</v>
      </c>
      <c r="D11352" s="51" t="str">
        <f t="shared" si="709"/>
        <v>裤裙类</v>
      </c>
      <c r="E11352" s="6" t="str">
        <f>IFERROR(VLOOKUP(B11352,总表!A:D,3,0),"-")</f>
        <v>西装短裙</v>
      </c>
      <c r="F11352" s="6" t="str">
        <f t="shared" si="710"/>
        <v>西装短裙</v>
      </c>
      <c r="H11352" s="51" t="str">
        <f>IF(IFERROR(VLOOKUP(B11352,总表!A:D,4,0),"露易")=0," ",IFERROR(VLOOKUP(B11352,总表!A:D,4,0),"-"))</f>
        <v>绿色</v>
      </c>
      <c r="I11352" s="51" t="str">
        <f t="shared" si="711"/>
        <v>绿色</v>
      </c>
    </row>
    <row r="11353" spans="1:9">
      <c r="A11353" s="6">
        <v>11352</v>
      </c>
      <c r="B11353" s="47" t="str">
        <f t="shared" si="708"/>
        <v>00002C58</v>
      </c>
      <c r="C11353" s="50" t="str">
        <f>IFERROR(VLOOKUP(B11353,总表!A:B,2,0),"-")</f>
        <v>裤裙类</v>
      </c>
      <c r="D11353" s="51" t="str">
        <f t="shared" si="709"/>
        <v>裤裙类</v>
      </c>
      <c r="E11353" s="6" t="str">
        <f>IFERROR(VLOOKUP(B11353,总表!A:D,3,0),"-")</f>
        <v>西装短裙</v>
      </c>
      <c r="F11353" s="6" t="str">
        <f t="shared" si="710"/>
        <v>西装短裙</v>
      </c>
      <c r="H11353" s="51" t="str">
        <f>IF(IFERROR(VLOOKUP(B11353,总表!A:D,4,0),"露易")=0," ",IFERROR(VLOOKUP(B11353,总表!A:D,4,0),"-"))</f>
        <v>蓝色</v>
      </c>
      <c r="I11353" s="51" t="str">
        <f t="shared" si="711"/>
        <v>蓝色</v>
      </c>
    </row>
    <row r="11354" spans="1:9">
      <c r="A11354" s="6">
        <v>11353</v>
      </c>
      <c r="B11354" s="47" t="str">
        <f t="shared" si="708"/>
        <v>00002C59</v>
      </c>
      <c r="C11354" s="50" t="str">
        <f>IFERROR(VLOOKUP(B11354,总表!A:B,2,0),"-")</f>
        <v>裤裙类</v>
      </c>
      <c r="D11354" s="51" t="str">
        <f t="shared" si="709"/>
        <v>裤裙类</v>
      </c>
      <c r="E11354" s="6" t="str">
        <f>IFERROR(VLOOKUP(B11354,总表!A:D,3,0),"-")</f>
        <v>西装短裙</v>
      </c>
      <c r="F11354" s="6" t="str">
        <f t="shared" si="710"/>
        <v>西装短裙</v>
      </c>
      <c r="H11354" s="51" t="str">
        <f>IF(IFERROR(VLOOKUP(B11354,总表!A:D,4,0),"露易")=0," ",IFERROR(VLOOKUP(B11354,总表!A:D,4,0),"-"))</f>
        <v>红色</v>
      </c>
      <c r="I11354" s="51" t="str">
        <f t="shared" si="711"/>
        <v>红色</v>
      </c>
    </row>
    <row r="11355" spans="1:9">
      <c r="A11355" s="6">
        <v>11354</v>
      </c>
      <c r="B11355" s="47" t="str">
        <f t="shared" si="708"/>
        <v>00002C5A</v>
      </c>
      <c r="C11355" s="50" t="str">
        <f>IFERROR(VLOOKUP(B11355,总表!A:B,2,0),"-")</f>
        <v>裤裙类</v>
      </c>
      <c r="D11355" s="51" t="str">
        <f t="shared" si="709"/>
        <v>裤裙类</v>
      </c>
      <c r="E11355" s="51" t="str">
        <f>IFERROR(VLOOKUP(B11355,总表!A:D,3,0),"-")</f>
        <v>华丽西装裤</v>
      </c>
      <c r="F11355" s="51" t="str">
        <f t="shared" si="710"/>
        <v>华丽西装裤</v>
      </c>
      <c r="H11355" s="6" t="str">
        <f>IF(IFERROR(VLOOKUP(B11355,总表!A:D,4,0),"露易")=0," ",IFERROR(VLOOKUP(B11355,总表!A:D,4,0),"-"))</f>
        <v>黑色</v>
      </c>
      <c r="I11355" s="6" t="str">
        <f t="shared" si="711"/>
        <v>黑色</v>
      </c>
    </row>
    <row r="11356" spans="1:9">
      <c r="A11356" s="6">
        <v>11355</v>
      </c>
      <c r="B11356" s="47" t="str">
        <f t="shared" si="708"/>
        <v>00002C5B</v>
      </c>
      <c r="C11356" s="50" t="str">
        <f>IFERROR(VLOOKUP(B11356,总表!A:B,2,0),"-")</f>
        <v>裤裙类</v>
      </c>
      <c r="D11356" s="51" t="str">
        <f t="shared" si="709"/>
        <v>裤裙类</v>
      </c>
      <c r="E11356" s="51" t="str">
        <f>IFERROR(VLOOKUP(B11356,总表!A:D,3,0),"-")</f>
        <v>华丽西装裤</v>
      </c>
      <c r="F11356" s="51" t="str">
        <f t="shared" si="710"/>
        <v>华丽西装裤</v>
      </c>
      <c r="H11356" s="6" t="str">
        <f>IF(IFERROR(VLOOKUP(B11356,总表!A:D,4,0),"露易")=0," ",IFERROR(VLOOKUP(B11356,总表!A:D,4,0),"-"))</f>
        <v>紫色</v>
      </c>
      <c r="I11356" s="6" t="str">
        <f t="shared" si="711"/>
        <v>紫色</v>
      </c>
    </row>
    <row r="11357" spans="1:9">
      <c r="A11357" s="6">
        <v>11356</v>
      </c>
      <c r="B11357" s="47" t="str">
        <f t="shared" si="708"/>
        <v>00002C5C</v>
      </c>
      <c r="C11357" s="50" t="str">
        <f>IFERROR(VLOOKUP(B11357,总表!A:B,2,0),"-")</f>
        <v>裤裙类</v>
      </c>
      <c r="D11357" s="51" t="str">
        <f t="shared" si="709"/>
        <v>裤裙类</v>
      </c>
      <c r="E11357" s="51" t="str">
        <f>IFERROR(VLOOKUP(B11357,总表!A:D,3,0),"-")</f>
        <v>华丽西装裤</v>
      </c>
      <c r="F11357" s="51" t="str">
        <f t="shared" si="710"/>
        <v>华丽西装裤</v>
      </c>
      <c r="H11357" s="6" t="str">
        <f>IF(IFERROR(VLOOKUP(B11357,总表!A:D,4,0),"露易")=0," ",IFERROR(VLOOKUP(B11357,总表!A:D,4,0),"-"))</f>
        <v>酒红色</v>
      </c>
      <c r="I11357" s="6" t="str">
        <f t="shared" si="711"/>
        <v>酒红色</v>
      </c>
    </row>
    <row r="11358" spans="1:9">
      <c r="A11358" s="6">
        <v>11357</v>
      </c>
      <c r="B11358" s="47" t="str">
        <f t="shared" si="708"/>
        <v>00002C5D</v>
      </c>
      <c r="C11358" s="50" t="str">
        <f>IFERROR(VLOOKUP(B11358,总表!A:B,2,0),"-")</f>
        <v>裤裙类</v>
      </c>
      <c r="D11358" s="51" t="str">
        <f t="shared" si="709"/>
        <v>裤裙类</v>
      </c>
      <c r="E11358" s="51" t="str">
        <f>IFERROR(VLOOKUP(B11358,总表!A:D,3,0),"-")</f>
        <v>华丽西装裤</v>
      </c>
      <c r="F11358" s="51" t="str">
        <f t="shared" si="710"/>
        <v>华丽西装裤</v>
      </c>
      <c r="H11358" s="6" t="str">
        <f>IF(IFERROR(VLOOKUP(B11358,总表!A:D,4,0),"露易")=0," ",IFERROR(VLOOKUP(B11358,总表!A:D,4,0),"-"))</f>
        <v>祖母绿</v>
      </c>
      <c r="I11358" s="6" t="str">
        <f t="shared" si="711"/>
        <v>祖母绿</v>
      </c>
    </row>
    <row r="11359" spans="1:9">
      <c r="A11359" s="6">
        <v>11358</v>
      </c>
      <c r="B11359" s="47" t="str">
        <f t="shared" si="708"/>
        <v>00002C5E</v>
      </c>
      <c r="C11359" s="50" t="str">
        <f>IFERROR(VLOOKUP(B11359,总表!A:B,2,0),"-")</f>
        <v>裤裙类</v>
      </c>
      <c r="D11359" s="51" t="str">
        <f t="shared" si="709"/>
        <v>裤裙类</v>
      </c>
      <c r="E11359" s="51" t="str">
        <f>IFERROR(VLOOKUP(B11359,总表!A:D,3,0),"-")</f>
        <v>华丽西装裤</v>
      </c>
      <c r="F11359" s="51" t="str">
        <f t="shared" si="710"/>
        <v>华丽西装裤</v>
      </c>
      <c r="H11359" s="6" t="str">
        <f>IF(IFERROR(VLOOKUP(B11359,总表!A:D,4,0),"露易")=0," ",IFERROR(VLOOKUP(B11359,总表!A:D,4,0),"-"))</f>
        <v>黄色</v>
      </c>
      <c r="I11359" s="6" t="str">
        <f t="shared" si="711"/>
        <v>黄色</v>
      </c>
    </row>
    <row r="11360" spans="1:9">
      <c r="A11360" s="6">
        <v>11359</v>
      </c>
      <c r="B11360" s="47" t="str">
        <f t="shared" si="708"/>
        <v>00002C5F</v>
      </c>
      <c r="C11360" s="50" t="str">
        <f>IFERROR(VLOOKUP(B11360,总表!A:B,2,0),"-")</f>
        <v>裤裙类</v>
      </c>
      <c r="D11360" s="51" t="str">
        <f t="shared" si="709"/>
        <v>裤裙类</v>
      </c>
      <c r="E11360" s="6" t="str">
        <f>IFERROR(VLOOKUP(B11360,总表!A:D,3,0),"-")</f>
        <v>中国风裤子</v>
      </c>
      <c r="F11360" s="6" t="str">
        <f t="shared" si="710"/>
        <v>中国风裤子</v>
      </c>
      <c r="H11360" s="51" t="str">
        <f>IF(IFERROR(VLOOKUP(B11360,总表!A:D,4,0),"露易")=0," ",IFERROR(VLOOKUP(B11360,总表!A:D,4,0),"-"))</f>
        <v>红色</v>
      </c>
      <c r="I11360" s="51" t="str">
        <f t="shared" si="711"/>
        <v>红色</v>
      </c>
    </row>
    <row r="11361" spans="1:9">
      <c r="A11361" s="6">
        <v>11360</v>
      </c>
      <c r="B11361" s="47" t="str">
        <f t="shared" si="708"/>
        <v>00002C60</v>
      </c>
      <c r="C11361" s="50" t="str">
        <f>IFERROR(VLOOKUP(B11361,总表!A:B,2,0),"-")</f>
        <v>裤裙类</v>
      </c>
      <c r="D11361" s="51" t="str">
        <f t="shared" si="709"/>
        <v>裤裙类</v>
      </c>
      <c r="E11361" s="6" t="str">
        <f>IFERROR(VLOOKUP(B11361,总表!A:D,3,0),"-")</f>
        <v>中国风裤子</v>
      </c>
      <c r="F11361" s="6" t="str">
        <f t="shared" si="710"/>
        <v>中国风裤子</v>
      </c>
      <c r="H11361" s="51" t="str">
        <f>IF(IFERROR(VLOOKUP(B11361,总表!A:D,4,0),"露易")=0," ",IFERROR(VLOOKUP(B11361,总表!A:D,4,0),"-"))</f>
        <v>蓝色</v>
      </c>
      <c r="I11361" s="51" t="str">
        <f t="shared" si="711"/>
        <v>蓝色</v>
      </c>
    </row>
    <row r="11362" spans="1:9">
      <c r="A11362" s="6">
        <v>11361</v>
      </c>
      <c r="B11362" s="47" t="str">
        <f t="shared" si="708"/>
        <v>00002C61</v>
      </c>
      <c r="C11362" s="50" t="str">
        <f>IFERROR(VLOOKUP(B11362,总表!A:B,2,0),"-")</f>
        <v>裤裙类</v>
      </c>
      <c r="D11362" s="51" t="str">
        <f t="shared" si="709"/>
        <v>裤裙类</v>
      </c>
      <c r="E11362" s="6" t="str">
        <f>IFERROR(VLOOKUP(B11362,总表!A:D,3,0),"-")</f>
        <v>中国风裤子</v>
      </c>
      <c r="F11362" s="6" t="str">
        <f t="shared" si="710"/>
        <v>中国风裤子</v>
      </c>
      <c r="H11362" s="6" t="str">
        <f>IF(IFERROR(VLOOKUP(B11362,总表!A:D,4,0),"露易")=0," ",IFERROR(VLOOKUP(B11362,总表!A:D,4,0),"-"))</f>
        <v>黄色</v>
      </c>
      <c r="I11362" s="6" t="str">
        <f t="shared" si="711"/>
        <v>黄色</v>
      </c>
    </row>
    <row r="11363" spans="1:9">
      <c r="A11363" s="6">
        <v>11362</v>
      </c>
      <c r="B11363" s="47" t="str">
        <f t="shared" si="708"/>
        <v>00002C62</v>
      </c>
      <c r="C11363" s="50" t="str">
        <f>IFERROR(VLOOKUP(B11363,总表!A:B,2,0),"-")</f>
        <v>裤裙类</v>
      </c>
      <c r="D11363" s="51" t="str">
        <f t="shared" si="709"/>
        <v>裤裙类</v>
      </c>
      <c r="E11363" s="6" t="str">
        <f>IFERROR(VLOOKUP(B11363,总表!A:D,3,0),"-")</f>
        <v>中国风裤子</v>
      </c>
      <c r="F11363" s="6" t="str">
        <f t="shared" si="710"/>
        <v>中国风裤子</v>
      </c>
      <c r="H11363" s="6" t="str">
        <f>IF(IFERROR(VLOOKUP(B11363,总表!A:D,4,0),"露易")=0," ",IFERROR(VLOOKUP(B11363,总表!A:D,4,0),"-"))</f>
        <v>黑色</v>
      </c>
      <c r="I11363" s="6" t="str">
        <f t="shared" si="711"/>
        <v>黑色</v>
      </c>
    </row>
    <row r="11364" spans="1:9">
      <c r="A11364" s="6">
        <v>11363</v>
      </c>
      <c r="B11364" s="47" t="str">
        <f t="shared" si="708"/>
        <v>00002C63</v>
      </c>
      <c r="C11364" s="50" t="str">
        <f>IFERROR(VLOOKUP(B11364,总表!A:B,2,0),"-")</f>
        <v>裤裙类</v>
      </c>
      <c r="D11364" s="51" t="str">
        <f t="shared" si="709"/>
        <v>裤裙类</v>
      </c>
      <c r="E11364" s="6" t="str">
        <f>IFERROR(VLOOKUP(B11364,总表!A:D,3,0),"-")</f>
        <v>运动裤</v>
      </c>
      <c r="F11364" s="6" t="str">
        <f t="shared" si="710"/>
        <v>运动裤</v>
      </c>
      <c r="H11364" s="6" t="str">
        <f>IF(IFERROR(VLOOKUP(B11364,总表!A:D,4,0),"露易")=0," ",IFERROR(VLOOKUP(B11364,总表!A:D,4,0),"-"))</f>
        <v>粉红</v>
      </c>
      <c r="I11364" s="6" t="str">
        <f t="shared" si="711"/>
        <v>粉红</v>
      </c>
    </row>
    <row r="11365" spans="1:9">
      <c r="A11365" s="6">
        <v>11364</v>
      </c>
      <c r="B11365" s="47" t="str">
        <f t="shared" si="708"/>
        <v>00002C64</v>
      </c>
      <c r="C11365" s="50" t="str">
        <f>IFERROR(VLOOKUP(B11365,总表!A:B,2,0),"-")</f>
        <v>裤裙类</v>
      </c>
      <c r="D11365" s="51" t="str">
        <f t="shared" si="709"/>
        <v>裤裙类</v>
      </c>
      <c r="E11365" s="6" t="str">
        <f>IFERROR(VLOOKUP(B11365,总表!A:D,3,0),"-")</f>
        <v>运动裤</v>
      </c>
      <c r="F11365" s="6" t="str">
        <f t="shared" si="710"/>
        <v>运动裤</v>
      </c>
      <c r="H11365" s="6" t="str">
        <f>IF(IFERROR(VLOOKUP(B11365,总表!A:D,4,0),"露易")=0," ",IFERROR(VLOOKUP(B11365,总表!A:D,4,0),"-"))</f>
        <v>橘色</v>
      </c>
      <c r="I11365" s="6" t="str">
        <f t="shared" si="711"/>
        <v>橘色</v>
      </c>
    </row>
    <row r="11366" spans="1:9">
      <c r="A11366" s="6">
        <v>11365</v>
      </c>
      <c r="B11366" s="47" t="str">
        <f t="shared" si="708"/>
        <v>00002C65</v>
      </c>
      <c r="C11366" s="50" t="str">
        <f>IFERROR(VLOOKUP(B11366,总表!A:B,2,0),"-")</f>
        <v>裤裙类</v>
      </c>
      <c r="D11366" s="51" t="str">
        <f t="shared" si="709"/>
        <v>裤裙类</v>
      </c>
      <c r="E11366" s="6" t="str">
        <f>IFERROR(VLOOKUP(B11366,总表!A:D,3,0),"-")</f>
        <v>健身棉质裤</v>
      </c>
      <c r="F11366" s="6" t="str">
        <f t="shared" si="710"/>
        <v>健身棉质裤</v>
      </c>
      <c r="H11366" s="6" t="str">
        <f>IF(IFERROR(VLOOKUP(B11366,总表!A:D,4,0),"露易")=0," ",IFERROR(VLOOKUP(B11366,总表!A:D,4,0),"-"))</f>
        <v>粉红</v>
      </c>
      <c r="I11366" s="6" t="str">
        <f t="shared" si="711"/>
        <v>粉红</v>
      </c>
    </row>
    <row r="11367" spans="1:9">
      <c r="A11367" s="6">
        <v>11366</v>
      </c>
      <c r="B11367" s="47" t="str">
        <f t="shared" si="708"/>
        <v>00002C66</v>
      </c>
      <c r="C11367" s="50" t="str">
        <f>IFERROR(VLOOKUP(B11367,总表!A:B,2,0),"-")</f>
        <v>裤裙类</v>
      </c>
      <c r="D11367" s="51" t="str">
        <f t="shared" si="709"/>
        <v>裤裙类</v>
      </c>
      <c r="E11367" s="6" t="str">
        <f>IFERROR(VLOOKUP(B11367,总表!A:D,3,0),"-")</f>
        <v>健身棉质裤</v>
      </c>
      <c r="F11367" s="6" t="str">
        <f t="shared" si="710"/>
        <v>健身棉质裤</v>
      </c>
      <c r="H11367" s="6" t="str">
        <f>IF(IFERROR(VLOOKUP(B11367,总表!A:D,4,0),"露易")=0," ",IFERROR(VLOOKUP(B11367,总表!A:D,4,0),"-"))</f>
        <v>浅蓝色</v>
      </c>
      <c r="I11367" s="6" t="str">
        <f t="shared" si="711"/>
        <v>浅蓝色</v>
      </c>
    </row>
    <row r="11368" spans="1:9">
      <c r="A11368" s="6">
        <v>11367</v>
      </c>
      <c r="B11368" s="47" t="str">
        <f t="shared" si="708"/>
        <v>00002C67</v>
      </c>
      <c r="C11368" s="50" t="str">
        <f>IFERROR(VLOOKUP(B11368,总表!A:B,2,0),"-")</f>
        <v>裤裙类</v>
      </c>
      <c r="D11368" s="51" t="str">
        <f t="shared" si="709"/>
        <v>裤裙类</v>
      </c>
      <c r="E11368" s="6" t="str">
        <f>IFERROR(VLOOKUP(B11368,总表!A:D,3,0),"-")</f>
        <v>健身棉质裤</v>
      </c>
      <c r="F11368" s="6" t="str">
        <f t="shared" si="710"/>
        <v>健身棉质裤</v>
      </c>
      <c r="H11368" s="6" t="str">
        <f>IF(IFERROR(VLOOKUP(B11368,总表!A:D,4,0),"露易")=0," ",IFERROR(VLOOKUP(B11368,总表!A:D,4,0),"-"))</f>
        <v>橘色</v>
      </c>
      <c r="I11368" s="6" t="str">
        <f t="shared" si="711"/>
        <v>橘色</v>
      </c>
    </row>
    <row r="11369" spans="1:9">
      <c r="A11369" s="6">
        <v>11368</v>
      </c>
      <c r="B11369" s="47" t="str">
        <f t="shared" si="708"/>
        <v>00002C68</v>
      </c>
      <c r="C11369" s="50" t="str">
        <f>IFERROR(VLOOKUP(B11369,总表!A:B,2,0),"-")</f>
        <v>裤裙类</v>
      </c>
      <c r="D11369" s="51" t="str">
        <f t="shared" si="709"/>
        <v>裤裙类</v>
      </c>
      <c r="E11369" s="6" t="str">
        <f>IFERROR(VLOOKUP(B11369,总表!A:D,3,0),"-")</f>
        <v>健身棉质裤</v>
      </c>
      <c r="F11369" s="6" t="str">
        <f t="shared" si="710"/>
        <v>健身棉质裤</v>
      </c>
      <c r="H11369" s="6" t="str">
        <f>IF(IFERROR(VLOOKUP(B11369,总表!A:D,4,0),"露易")=0," ",IFERROR(VLOOKUP(B11369,总表!A:D,4,0),"-"))</f>
        <v>黑色</v>
      </c>
      <c r="I11369" s="6" t="str">
        <f t="shared" si="711"/>
        <v>黑色</v>
      </c>
    </row>
    <row r="11370" spans="1:9">
      <c r="A11370" s="6">
        <v>11369</v>
      </c>
      <c r="B11370" s="47" t="str">
        <f t="shared" si="708"/>
        <v>00002C69</v>
      </c>
      <c r="C11370" s="50" t="str">
        <f>IFERROR(VLOOKUP(B11370,总表!A:B,2,0),"-")</f>
        <v>裤裙类</v>
      </c>
      <c r="D11370" s="51" t="str">
        <f t="shared" si="709"/>
        <v>裤裙类</v>
      </c>
      <c r="E11370" s="6" t="str">
        <f>IFERROR(VLOOKUP(B11370,总表!A:D,3,0),"-")</f>
        <v>健身棉质裤</v>
      </c>
      <c r="F11370" s="6" t="str">
        <f t="shared" si="710"/>
        <v>健身棉质裤</v>
      </c>
      <c r="H11370" s="6" t="str">
        <f>IF(IFERROR(VLOOKUP(B11370,总表!A:D,4,0),"露易")=0," ",IFERROR(VLOOKUP(B11370,总表!A:D,4,0),"-"))</f>
        <v>黄色</v>
      </c>
      <c r="I11370" s="6" t="str">
        <f t="shared" si="711"/>
        <v>黄色</v>
      </c>
    </row>
    <row r="11371" spans="1:9">
      <c r="A11371" s="6">
        <v>11370</v>
      </c>
      <c r="B11371" s="47" t="str">
        <f t="shared" si="708"/>
        <v>00002C6A</v>
      </c>
      <c r="C11371" s="50" t="str">
        <f>IFERROR(VLOOKUP(B11371,总表!A:B,2,0),"-")</f>
        <v>裤裙类</v>
      </c>
      <c r="D11371" s="51" t="str">
        <f t="shared" si="709"/>
        <v>裤裙类</v>
      </c>
      <c r="E11371" s="6" t="str">
        <f>IFERROR(VLOOKUP(B11371,总表!A:D,3,0),"-")</f>
        <v>健身棉质裤</v>
      </c>
      <c r="F11371" s="6" t="str">
        <f t="shared" si="710"/>
        <v>健身棉质裤</v>
      </c>
      <c r="H11371" s="51" t="str">
        <f>IF(IFERROR(VLOOKUP(B11371,总表!A:D,4,0),"露易")=0," ",IFERROR(VLOOKUP(B11371,总表!A:D,4,0),"-"))</f>
        <v>红色</v>
      </c>
      <c r="I11371" s="51" t="str">
        <f t="shared" si="711"/>
        <v>红色</v>
      </c>
    </row>
    <row r="11372" spans="1:9">
      <c r="A11372" s="6">
        <v>11371</v>
      </c>
      <c r="B11372" s="47" t="str">
        <f t="shared" si="708"/>
        <v>00002C6B</v>
      </c>
      <c r="C11372" s="50" t="str">
        <f>IFERROR(VLOOKUP(B11372,总表!A:B,2,0),"-")</f>
        <v>裤裙类</v>
      </c>
      <c r="D11372" s="51" t="str">
        <f t="shared" si="709"/>
        <v>裤裙类</v>
      </c>
      <c r="E11372" s="6" t="str">
        <f>IFERROR(VLOOKUP(B11372,总表!A:D,3,0),"-")</f>
        <v>健身棉质裤</v>
      </c>
      <c r="F11372" s="6" t="str">
        <f t="shared" si="710"/>
        <v>健身棉质裤</v>
      </c>
      <c r="H11372" s="6" t="str">
        <f>IF(IFERROR(VLOOKUP(B11372,总表!A:D,4,0),"露易")=0," ",IFERROR(VLOOKUP(B11372,总表!A:D,4,0),"-"))</f>
        <v>紫色</v>
      </c>
      <c r="I11372" s="6" t="str">
        <f t="shared" si="711"/>
        <v>紫色</v>
      </c>
    </row>
    <row r="11373" spans="1:9">
      <c r="A11373" s="6">
        <v>11372</v>
      </c>
      <c r="B11373" s="47" t="str">
        <f t="shared" si="708"/>
        <v>00002C6C</v>
      </c>
      <c r="C11373" s="50" t="str">
        <f>IFERROR(VLOOKUP(B11373,总表!A:B,2,0),"-")</f>
        <v>裤裙类</v>
      </c>
      <c r="D11373" s="51" t="str">
        <f t="shared" si="709"/>
        <v>裤裙类</v>
      </c>
      <c r="E11373" s="6" t="str">
        <f>IFERROR(VLOOKUP(B11373,总表!A:D,3,0),"-")</f>
        <v>搞笑表演亮片裤</v>
      </c>
      <c r="F11373" s="6" t="str">
        <f t="shared" si="710"/>
        <v>搞笑表演亮片裤</v>
      </c>
      <c r="H11373" s="51" t="str">
        <f>IF(IFERROR(VLOOKUP(B11373,总表!A:D,4,0),"露易")=0," ",IFERROR(VLOOKUP(B11373,总表!A:D,4,0),"-"))</f>
        <v>蓝色</v>
      </c>
      <c r="I11373" s="51" t="str">
        <f t="shared" si="711"/>
        <v>蓝色</v>
      </c>
    </row>
    <row r="11374" spans="1:9">
      <c r="A11374" s="6">
        <v>11373</v>
      </c>
      <c r="B11374" s="47" t="str">
        <f t="shared" si="708"/>
        <v>00002C6D</v>
      </c>
      <c r="C11374" s="50" t="str">
        <f>IFERROR(VLOOKUP(B11374,总表!A:B,2,0),"-")</f>
        <v>裤裙类</v>
      </c>
      <c r="D11374" s="51" t="str">
        <f t="shared" si="709"/>
        <v>裤裙类</v>
      </c>
      <c r="E11374" s="6" t="str">
        <f>IFERROR(VLOOKUP(B11374,总表!A:D,3,0),"-")</f>
        <v>搞笑表演亮片裤</v>
      </c>
      <c r="F11374" s="6" t="str">
        <f t="shared" si="710"/>
        <v>搞笑表演亮片裤</v>
      </c>
      <c r="H11374" s="51" t="str">
        <f>IF(IFERROR(VLOOKUP(B11374,总表!A:D,4,0),"露易")=0," ",IFERROR(VLOOKUP(B11374,总表!A:D,4,0),"-"))</f>
        <v>红色</v>
      </c>
      <c r="I11374" s="51" t="str">
        <f t="shared" si="711"/>
        <v>红色</v>
      </c>
    </row>
    <row r="11375" spans="1:9">
      <c r="A11375" s="6">
        <v>11374</v>
      </c>
      <c r="B11375" s="47" t="str">
        <f t="shared" si="708"/>
        <v>00002C6E</v>
      </c>
      <c r="C11375" s="50" t="str">
        <f>IFERROR(VLOOKUP(B11375,总表!A:B,2,0),"-")</f>
        <v>裤裙类</v>
      </c>
      <c r="D11375" s="51" t="str">
        <f t="shared" si="709"/>
        <v>裤裙类</v>
      </c>
      <c r="E11375" s="6" t="str">
        <f>IFERROR(VLOOKUP(B11375,总表!A:D,3,0),"-")</f>
        <v>搞笑表演亮片裤</v>
      </c>
      <c r="F11375" s="6" t="str">
        <f t="shared" si="710"/>
        <v>搞笑表演亮片裤</v>
      </c>
      <c r="H11375" s="6" t="str">
        <f>IF(IFERROR(VLOOKUP(B11375,总表!A:D,4,0),"露易")=0," ",IFERROR(VLOOKUP(B11375,总表!A:D,4,0),"-"))</f>
        <v>黄色</v>
      </c>
      <c r="I11375" s="6" t="str">
        <f t="shared" si="711"/>
        <v>黄色</v>
      </c>
    </row>
    <row r="11376" spans="1:9">
      <c r="A11376" s="6">
        <v>11375</v>
      </c>
      <c r="B11376" s="47" t="str">
        <f t="shared" si="708"/>
        <v>00002C6F</v>
      </c>
      <c r="C11376" s="50" t="str">
        <f>IFERROR(VLOOKUP(B11376,总表!A:B,2,0),"-")</f>
        <v>裤裙类</v>
      </c>
      <c r="D11376" s="51" t="str">
        <f t="shared" si="709"/>
        <v>裤裙类</v>
      </c>
      <c r="E11376" s="6" t="str">
        <f>IFERROR(VLOOKUP(B11376,总表!A:D,3,0),"-")</f>
        <v>搞笑表演亮片裤</v>
      </c>
      <c r="F11376" s="6" t="str">
        <f t="shared" si="710"/>
        <v>搞笑表演亮片裤</v>
      </c>
      <c r="H11376" s="51" t="str">
        <f>IF(IFERROR(VLOOKUP(B11376,总表!A:D,4,0),"露易")=0," ",IFERROR(VLOOKUP(B11376,总表!A:D,4,0),"-"))</f>
        <v>绿色</v>
      </c>
      <c r="I11376" s="51" t="str">
        <f t="shared" si="711"/>
        <v>绿色</v>
      </c>
    </row>
    <row r="11377" spans="1:9">
      <c r="A11377" s="6">
        <v>11376</v>
      </c>
      <c r="B11377" s="47" t="str">
        <f t="shared" si="708"/>
        <v>00002C70</v>
      </c>
      <c r="C11377" s="50" t="str">
        <f>IFERROR(VLOOKUP(B11377,总表!A:B,2,0),"-")</f>
        <v>裤裙类</v>
      </c>
      <c r="D11377" s="51" t="str">
        <f t="shared" si="709"/>
        <v>裤裙类</v>
      </c>
      <c r="E11377" s="6" t="str">
        <f>IFERROR(VLOOKUP(B11377,总表!A:D,3,0),"-")</f>
        <v>搞笑表演亮片裤</v>
      </c>
      <c r="F11377" s="6" t="str">
        <f t="shared" si="710"/>
        <v>搞笑表演亮片裤</v>
      </c>
      <c r="H11377" s="6" t="str">
        <f>IF(IFERROR(VLOOKUP(B11377,总表!A:D,4,0),"露易")=0," ",IFERROR(VLOOKUP(B11377,总表!A:D,4,0),"-"))</f>
        <v>紫色</v>
      </c>
      <c r="I11377" s="6" t="str">
        <f t="shared" si="711"/>
        <v>紫色</v>
      </c>
    </row>
    <row r="11378" spans="1:9">
      <c r="A11378" s="6">
        <v>11377</v>
      </c>
      <c r="B11378" s="47" t="str">
        <f t="shared" si="708"/>
        <v>00002C71</v>
      </c>
      <c r="C11378" s="50" t="str">
        <f>IFERROR(VLOOKUP(B11378,总表!A:B,2,0),"-")</f>
        <v>裤裙类</v>
      </c>
      <c r="D11378" s="51" t="str">
        <f t="shared" si="709"/>
        <v>裤裙类</v>
      </c>
      <c r="E11378" s="6" t="str">
        <f>IFERROR(VLOOKUP(B11378,总表!A:D,3,0),"-")</f>
        <v>搞笑表演亮片裤</v>
      </c>
      <c r="F11378" s="6" t="str">
        <f t="shared" si="710"/>
        <v>搞笑表演亮片裤</v>
      </c>
      <c r="H11378" s="6" t="str">
        <f>IF(IFERROR(VLOOKUP(B11378,总表!A:D,4,0),"露易")=0," ",IFERROR(VLOOKUP(B11378,总表!A:D,4,0),"-"))</f>
        <v>祖母绿</v>
      </c>
      <c r="I11378" s="6" t="str">
        <f t="shared" si="711"/>
        <v>祖母绿</v>
      </c>
    </row>
    <row r="11379" spans="1:9">
      <c r="A11379" s="6">
        <v>11378</v>
      </c>
      <c r="B11379" s="47" t="str">
        <f t="shared" si="708"/>
        <v>00002C72</v>
      </c>
      <c r="C11379" s="50" t="str">
        <f>IFERROR(VLOOKUP(B11379,总表!A:B,2,0),"-")</f>
        <v>裤裙类</v>
      </c>
      <c r="D11379" s="51" t="str">
        <f t="shared" si="709"/>
        <v>裤裙类</v>
      </c>
      <c r="E11379" s="6" t="str">
        <f>IFERROR(VLOOKUP(B11379,总表!A:D,3,0),"-")</f>
        <v>搞笑表演亮片裤</v>
      </c>
      <c r="F11379" s="6" t="str">
        <f t="shared" si="710"/>
        <v>搞笑表演亮片裤</v>
      </c>
      <c r="H11379" s="6" t="str">
        <f>IF(IFERROR(VLOOKUP(B11379,总表!A:D,4,0),"露易")=0," ",IFERROR(VLOOKUP(B11379,总表!A:D,4,0),"-"))</f>
        <v>白色</v>
      </c>
      <c r="I11379" s="6" t="str">
        <f t="shared" si="711"/>
        <v>白色</v>
      </c>
    </row>
    <row r="11380" spans="1:9">
      <c r="A11380" s="6">
        <v>11379</v>
      </c>
      <c r="B11380" s="47" t="str">
        <f t="shared" si="708"/>
        <v>00002C73</v>
      </c>
      <c r="C11380" s="50" t="str">
        <f>IFERROR(VLOOKUP(B11380,总表!A:B,2,0),"-")</f>
        <v>裤裙类</v>
      </c>
      <c r="D11380" s="51" t="str">
        <f t="shared" si="709"/>
        <v>裤裙类</v>
      </c>
      <c r="E11380" s="6" t="str">
        <f>IFERROR(VLOOKUP(B11380,总表!A:D,3,0),"-")</f>
        <v>中国风七分裤</v>
      </c>
      <c r="F11380" s="6" t="str">
        <f t="shared" si="710"/>
        <v>中国风七分裤</v>
      </c>
      <c r="H11380" s="51" t="str">
        <f>IF(IFERROR(VLOOKUP(B11380,总表!A:D,4,0),"露易")=0," ",IFERROR(VLOOKUP(B11380,总表!A:D,4,0),"-"))</f>
        <v>蓝色</v>
      </c>
      <c r="I11380" s="51" t="str">
        <f t="shared" si="711"/>
        <v>蓝色</v>
      </c>
    </row>
    <row r="11381" spans="1:9">
      <c r="A11381" s="6">
        <v>11380</v>
      </c>
      <c r="B11381" s="47" t="str">
        <f t="shared" si="708"/>
        <v>00002C74</v>
      </c>
      <c r="C11381" s="50" t="str">
        <f>IFERROR(VLOOKUP(B11381,总表!A:B,2,0),"-")</f>
        <v>裤裙类</v>
      </c>
      <c r="D11381" s="51" t="str">
        <f t="shared" si="709"/>
        <v>裤裙类</v>
      </c>
      <c r="E11381" s="6" t="str">
        <f>IFERROR(VLOOKUP(B11381,总表!A:D,3,0),"-")</f>
        <v>中国风七分裤</v>
      </c>
      <c r="F11381" s="6" t="str">
        <f t="shared" si="710"/>
        <v>中国风七分裤</v>
      </c>
      <c r="H11381" s="6" t="str">
        <f>IF(IFERROR(VLOOKUP(B11381,总表!A:D,4,0),"露易")=0," ",IFERROR(VLOOKUP(B11381,总表!A:D,4,0),"-"))</f>
        <v>芥末黄</v>
      </c>
      <c r="I11381" s="6" t="str">
        <f t="shared" si="711"/>
        <v>芥末黄</v>
      </c>
    </row>
    <row r="11382" spans="1:9">
      <c r="A11382" s="6">
        <v>11381</v>
      </c>
      <c r="B11382" s="47" t="str">
        <f t="shared" si="708"/>
        <v>00002C75</v>
      </c>
      <c r="C11382" s="50" t="str">
        <f>IFERROR(VLOOKUP(B11382,总表!A:B,2,0),"-")</f>
        <v>裤裙类</v>
      </c>
      <c r="D11382" s="51" t="str">
        <f t="shared" si="709"/>
        <v>裤裙类</v>
      </c>
      <c r="E11382" s="6" t="str">
        <f>IFERROR(VLOOKUP(B11382,总表!A:D,3,0),"-")</f>
        <v>中国风七分裤</v>
      </c>
      <c r="F11382" s="6" t="str">
        <f t="shared" si="710"/>
        <v>中国风七分裤</v>
      </c>
      <c r="H11382" s="6" t="str">
        <f>IF(IFERROR(VLOOKUP(B11382,总表!A:D,4,0),"露易")=0," ",IFERROR(VLOOKUP(B11382,总表!A:D,4,0),"-"))</f>
        <v>灰色</v>
      </c>
      <c r="I11382" s="6" t="str">
        <f t="shared" si="711"/>
        <v>灰色</v>
      </c>
    </row>
    <row r="11383" spans="1:9">
      <c r="A11383" s="6">
        <v>11382</v>
      </c>
      <c r="B11383" s="47" t="str">
        <f t="shared" si="708"/>
        <v>00002C76</v>
      </c>
      <c r="C11383" s="50" t="str">
        <f>IFERROR(VLOOKUP(B11383,总表!A:B,2,0),"-")</f>
        <v>裤裙类</v>
      </c>
      <c r="D11383" s="51" t="str">
        <f t="shared" si="709"/>
        <v>裤裙类</v>
      </c>
      <c r="E11383" s="6" t="str">
        <f>IFERROR(VLOOKUP(B11383,总表!A:D,3,0),"-")</f>
        <v>中国风七分裤</v>
      </c>
      <c r="F11383" s="6" t="str">
        <f t="shared" si="710"/>
        <v>中国风七分裤</v>
      </c>
      <c r="H11383" s="6" t="str">
        <f>IF(IFERROR(VLOOKUP(B11383,总表!A:D,4,0),"露易")=0," ",IFERROR(VLOOKUP(B11383,总表!A:D,4,0),"-"))</f>
        <v>紫色</v>
      </c>
      <c r="I11383" s="6" t="str">
        <f t="shared" si="711"/>
        <v>紫色</v>
      </c>
    </row>
    <row r="11384" spans="1:9">
      <c r="A11384" s="6">
        <v>11383</v>
      </c>
      <c r="B11384" s="47" t="str">
        <f t="shared" si="708"/>
        <v>00002C77</v>
      </c>
      <c r="C11384" s="50" t="str">
        <f>IFERROR(VLOOKUP(B11384,总表!A:B,2,0),"-")</f>
        <v>裤裙类</v>
      </c>
      <c r="D11384" s="51" t="str">
        <f t="shared" si="709"/>
        <v>裤裙类</v>
      </c>
      <c r="E11384" s="6" t="str">
        <f>IFERROR(VLOOKUP(B11384,总表!A:D,3,0),"-")</f>
        <v>中国风七分裤</v>
      </c>
      <c r="F11384" s="6" t="str">
        <f t="shared" si="710"/>
        <v>中国风七分裤</v>
      </c>
      <c r="H11384" s="51" t="str">
        <f>IF(IFERROR(VLOOKUP(B11384,总表!A:D,4,0),"露易")=0," ",IFERROR(VLOOKUP(B11384,总表!A:D,4,0),"-"))</f>
        <v>绿色</v>
      </c>
      <c r="I11384" s="51" t="str">
        <f t="shared" si="711"/>
        <v>绿色</v>
      </c>
    </row>
    <row r="11385" spans="1:9">
      <c r="A11385" s="6">
        <v>11384</v>
      </c>
      <c r="B11385" s="47" t="str">
        <f t="shared" si="708"/>
        <v>00002C78</v>
      </c>
      <c r="C11385" s="50" t="str">
        <f>IFERROR(VLOOKUP(B11385,总表!A:B,2,0),"-")</f>
        <v>裤裙类</v>
      </c>
      <c r="D11385" s="51" t="str">
        <f t="shared" si="709"/>
        <v>裤裙类</v>
      </c>
      <c r="E11385" s="6" t="str">
        <f>IFERROR(VLOOKUP(B11385,总表!A:D,3,0),"-")</f>
        <v>中国风七分裤</v>
      </c>
      <c r="F11385" s="6" t="str">
        <f t="shared" si="710"/>
        <v>中国风七分裤</v>
      </c>
      <c r="H11385" s="6" t="str">
        <f>IF(IFERROR(VLOOKUP(B11385,总表!A:D,4,0),"露易")=0," ",IFERROR(VLOOKUP(B11385,总表!A:D,4,0),"-"))</f>
        <v>橘色</v>
      </c>
      <c r="I11385" s="6" t="str">
        <f t="shared" si="711"/>
        <v>橘色</v>
      </c>
    </row>
    <row r="11386" spans="1:9">
      <c r="A11386" s="6">
        <v>11385</v>
      </c>
      <c r="B11386" s="47" t="str">
        <f t="shared" si="708"/>
        <v>00002C79</v>
      </c>
      <c r="C11386" s="50" t="str">
        <f>IFERROR(VLOOKUP(B11386,总表!A:B,2,0),"-")</f>
        <v>裤裙类</v>
      </c>
      <c r="D11386" s="51" t="str">
        <f t="shared" si="709"/>
        <v>裤裙类</v>
      </c>
      <c r="E11386" s="6" t="str">
        <f>IFERROR(VLOOKUP(B11386,总表!A:D,3,0),"-")</f>
        <v>酸洗牛仔裤</v>
      </c>
      <c r="F11386" s="6" t="str">
        <f t="shared" si="710"/>
        <v>酸洗牛仔裤</v>
      </c>
      <c r="H11386" s="6" t="str">
        <f>IF(IFERROR(VLOOKUP(B11386,总表!A:D,4,0),"露易")=0," ",IFERROR(VLOOKUP(B11386,总表!A:D,4,0),"-"))</f>
        <v>黑色</v>
      </c>
      <c r="I11386" s="6" t="str">
        <f t="shared" si="711"/>
        <v>黑色</v>
      </c>
    </row>
    <row r="11387" spans="1:9">
      <c r="A11387" s="6">
        <v>11386</v>
      </c>
      <c r="B11387" s="47" t="str">
        <f t="shared" si="708"/>
        <v>00002C7A</v>
      </c>
      <c r="C11387" s="50" t="str">
        <f>IFERROR(VLOOKUP(B11387,总表!A:B,2,0),"-")</f>
        <v>裤裙类</v>
      </c>
      <c r="D11387" s="51" t="str">
        <f t="shared" si="709"/>
        <v>裤裙类</v>
      </c>
      <c r="E11387" s="6" t="str">
        <f>IFERROR(VLOOKUP(B11387,总表!A:D,3,0),"-")</f>
        <v>粗花呢裤</v>
      </c>
      <c r="F11387" s="6" t="str">
        <f t="shared" si="710"/>
        <v>粗花呢裤</v>
      </c>
      <c r="H11387" s="51" t="str">
        <f>IF(IFERROR(VLOOKUP(B11387,总表!A:D,4,0),"露易")=0," ",IFERROR(VLOOKUP(B11387,总表!A:D,4,0),"-"))</f>
        <v>蓝色</v>
      </c>
      <c r="I11387" s="51" t="str">
        <f t="shared" si="711"/>
        <v>蓝色</v>
      </c>
    </row>
    <row r="11388" spans="1:9">
      <c r="A11388" s="6">
        <v>11387</v>
      </c>
      <c r="B11388" s="47" t="str">
        <f t="shared" si="708"/>
        <v>00002C7B</v>
      </c>
      <c r="C11388" s="50" t="str">
        <f>IFERROR(VLOOKUP(B11388,总表!A:B,2,0),"-")</f>
        <v>裤裙类</v>
      </c>
      <c r="D11388" s="51" t="str">
        <f t="shared" si="709"/>
        <v>裤裙类</v>
      </c>
      <c r="E11388" s="6" t="str">
        <f>IFERROR(VLOOKUP(B11388,总表!A:D,3,0),"-")</f>
        <v>粗花呢裤</v>
      </c>
      <c r="F11388" s="6" t="str">
        <f t="shared" si="710"/>
        <v>粗花呢裤</v>
      </c>
      <c r="H11388" s="6" t="str">
        <f>IF(IFERROR(VLOOKUP(B11388,总表!A:D,4,0),"露易")=0," ",IFERROR(VLOOKUP(B11388,总表!A:D,4,0),"-"))</f>
        <v>米色</v>
      </c>
      <c r="I11388" s="6" t="str">
        <f t="shared" si="711"/>
        <v>米色</v>
      </c>
    </row>
    <row r="11389" spans="1:9">
      <c r="A11389" s="6">
        <v>11388</v>
      </c>
      <c r="B11389" s="47" t="str">
        <f t="shared" si="708"/>
        <v>00002C7C</v>
      </c>
      <c r="C11389" s="50" t="str">
        <f>IFERROR(VLOOKUP(B11389,总表!A:B,2,0),"-")</f>
        <v>裤裙类</v>
      </c>
      <c r="D11389" s="51" t="str">
        <f t="shared" si="709"/>
        <v>裤裙类</v>
      </c>
      <c r="E11389" s="6" t="str">
        <f>IFERROR(VLOOKUP(B11389,总表!A:D,3,0),"-")</f>
        <v>粗花呢裤</v>
      </c>
      <c r="F11389" s="6" t="str">
        <f t="shared" si="710"/>
        <v>粗花呢裤</v>
      </c>
      <c r="H11389" s="6" t="str">
        <f>IF(IFERROR(VLOOKUP(B11389,总表!A:D,4,0),"露易")=0," ",IFERROR(VLOOKUP(B11389,总表!A:D,4,0),"-"))</f>
        <v>酒红色</v>
      </c>
      <c r="I11389" s="6" t="str">
        <f t="shared" si="711"/>
        <v>酒红色</v>
      </c>
    </row>
    <row r="11390" spans="1:9">
      <c r="A11390" s="6">
        <v>11389</v>
      </c>
      <c r="B11390" s="47" t="str">
        <f t="shared" si="708"/>
        <v>00002C7D</v>
      </c>
      <c r="C11390" s="50" t="str">
        <f>IFERROR(VLOOKUP(B11390,总表!A:B,2,0),"-")</f>
        <v>裤裙类</v>
      </c>
      <c r="D11390" s="51" t="str">
        <f t="shared" si="709"/>
        <v>裤裙类</v>
      </c>
      <c r="E11390" s="6" t="str">
        <f>IFERROR(VLOOKUP(B11390,总表!A:D,3,0),"-")</f>
        <v>粗花呢裤</v>
      </c>
      <c r="F11390" s="6" t="str">
        <f t="shared" si="710"/>
        <v>粗花呢裤</v>
      </c>
      <c r="H11390" s="51" t="str">
        <f>IF(IFERROR(VLOOKUP(B11390,总表!A:D,4,0),"露易")=0," ",IFERROR(VLOOKUP(B11390,总表!A:D,4,0),"-"))</f>
        <v>绿色</v>
      </c>
      <c r="I11390" s="51" t="str">
        <f t="shared" si="711"/>
        <v>绿色</v>
      </c>
    </row>
    <row r="11391" spans="1:9">
      <c r="A11391" s="6">
        <v>11390</v>
      </c>
      <c r="B11391" s="47" t="str">
        <f t="shared" si="708"/>
        <v>00002C7E</v>
      </c>
      <c r="C11391" s="50" t="str">
        <f>IFERROR(VLOOKUP(B11391,总表!A:B,2,0),"-")</f>
        <v>裤裙类</v>
      </c>
      <c r="D11391" s="51" t="str">
        <f t="shared" si="709"/>
        <v>裤裙类</v>
      </c>
      <c r="E11391" s="6" t="str">
        <f>IFERROR(VLOOKUP(B11391,总表!A:D,3,0),"-")</f>
        <v>粗花呢裤</v>
      </c>
      <c r="F11391" s="6" t="str">
        <f t="shared" si="710"/>
        <v>粗花呢裤</v>
      </c>
      <c r="H11391" s="6" t="str">
        <f>IF(IFERROR(VLOOKUP(B11391,总表!A:D,4,0),"露易")=0," ",IFERROR(VLOOKUP(B11391,总表!A:D,4,0),"-"))</f>
        <v>粉红</v>
      </c>
      <c r="I11391" s="6" t="str">
        <f t="shared" si="711"/>
        <v>粉红</v>
      </c>
    </row>
    <row r="11392" spans="1:9">
      <c r="A11392" s="6">
        <v>11391</v>
      </c>
      <c r="B11392" s="47" t="str">
        <f t="shared" si="708"/>
        <v>00002C7F</v>
      </c>
      <c r="C11392" s="50" t="str">
        <f>IFERROR(VLOOKUP(B11392,总表!A:B,2,0),"-")</f>
        <v>裤裙类</v>
      </c>
      <c r="D11392" s="51" t="str">
        <f t="shared" si="709"/>
        <v>裤裙类</v>
      </c>
      <c r="E11392" s="6" t="str">
        <f>IFERROR(VLOOKUP(B11392,总表!A:D,3,0),"-")</f>
        <v>功夫裤</v>
      </c>
      <c r="F11392" s="6" t="str">
        <f t="shared" si="710"/>
        <v>功夫裤</v>
      </c>
      <c r="H11392" s="6" t="str">
        <f>IF(IFERROR(VLOOKUP(B11392,总表!A:D,4,0),"露易")=0," ",IFERROR(VLOOKUP(B11392,总表!A:D,4,0),"-"))</f>
        <v>白色</v>
      </c>
      <c r="I11392" s="6" t="str">
        <f t="shared" si="711"/>
        <v>白色</v>
      </c>
    </row>
    <row r="11393" spans="1:9">
      <c r="A11393" s="6">
        <v>11392</v>
      </c>
      <c r="B11393" s="47" t="str">
        <f t="shared" si="708"/>
        <v>00002C80</v>
      </c>
      <c r="C11393" s="50" t="str">
        <f>IFERROR(VLOOKUP(B11393,总表!A:B,2,0),"-")</f>
        <v>裤裙类</v>
      </c>
      <c r="D11393" s="51" t="str">
        <f t="shared" si="709"/>
        <v>裤裙类</v>
      </c>
      <c r="E11393" s="6" t="str">
        <f>IFERROR(VLOOKUP(B11393,总表!A:D,3,0),"-")</f>
        <v>功夫裤</v>
      </c>
      <c r="F11393" s="6" t="str">
        <f t="shared" si="710"/>
        <v>功夫裤</v>
      </c>
      <c r="H11393" s="6" t="str">
        <f>IF(IFERROR(VLOOKUP(B11393,总表!A:D,4,0),"露易")=0," ",IFERROR(VLOOKUP(B11393,总表!A:D,4,0),"-"))</f>
        <v>浅蓝色</v>
      </c>
      <c r="I11393" s="6" t="str">
        <f t="shared" si="711"/>
        <v>浅蓝色</v>
      </c>
    </row>
    <row r="11394" spans="1:9">
      <c r="A11394" s="6">
        <v>11393</v>
      </c>
      <c r="B11394" s="47" t="str">
        <f t="shared" ref="B11394:B11457" si="712">DEC2HEX(ROW(A11393),8)</f>
        <v>00002C81</v>
      </c>
      <c r="C11394" s="50" t="str">
        <f>IFERROR(VLOOKUP(B11394,总表!A:B,2,0),"-")</f>
        <v>裤裙类</v>
      </c>
      <c r="D11394" s="51" t="str">
        <f t="shared" ref="D11394:D11457" si="713">C11394</f>
        <v>裤裙类</v>
      </c>
      <c r="E11394" s="6" t="str">
        <f>IFERROR(VLOOKUP(B11394,总表!A:D,3,0),"-")</f>
        <v>功夫裤</v>
      </c>
      <c r="F11394" s="6" t="str">
        <f t="shared" ref="F11394:F11457" si="714">E11394</f>
        <v>功夫裤</v>
      </c>
      <c r="H11394" s="6" t="str">
        <f>IF(IFERROR(VLOOKUP(B11394,总表!A:D,4,0),"露易")=0," ",IFERROR(VLOOKUP(B11394,总表!A:D,4,0),"-"))</f>
        <v>黄色</v>
      </c>
      <c r="I11394" s="6" t="str">
        <f t="shared" ref="I11394:I11457" si="715">H11394</f>
        <v>黄色</v>
      </c>
    </row>
    <row r="11395" spans="1:9">
      <c r="A11395" s="6">
        <v>11394</v>
      </c>
      <c r="B11395" s="47" t="str">
        <f t="shared" si="712"/>
        <v>00002C82</v>
      </c>
      <c r="C11395" s="50" t="str">
        <f>IFERROR(VLOOKUP(B11395,总表!A:B,2,0),"-")</f>
        <v>裤裙类</v>
      </c>
      <c r="D11395" s="51" t="str">
        <f t="shared" si="713"/>
        <v>裤裙类</v>
      </c>
      <c r="E11395" s="6" t="str">
        <f>IFERROR(VLOOKUP(B11395,总表!A:D,3,0),"-")</f>
        <v>功夫裤</v>
      </c>
      <c r="F11395" s="6" t="str">
        <f t="shared" si="714"/>
        <v>功夫裤</v>
      </c>
      <c r="H11395" s="51" t="str">
        <f>IF(IFERROR(VLOOKUP(B11395,总表!A:D,4,0),"露易")=0," ",IFERROR(VLOOKUP(B11395,总表!A:D,4,0),"-"))</f>
        <v>绿色</v>
      </c>
      <c r="I11395" s="51" t="str">
        <f t="shared" si="715"/>
        <v>绿色</v>
      </c>
    </row>
    <row r="11396" spans="1:9">
      <c r="A11396" s="6">
        <v>11395</v>
      </c>
      <c r="B11396" s="47" t="str">
        <f t="shared" si="712"/>
        <v>00002C83</v>
      </c>
      <c r="C11396" s="50" t="str">
        <f>IFERROR(VLOOKUP(B11396,总表!A:B,2,0),"-")</f>
        <v>裤裙类</v>
      </c>
      <c r="D11396" s="51" t="str">
        <f t="shared" si="713"/>
        <v>裤裙类</v>
      </c>
      <c r="E11396" s="6" t="str">
        <f>IFERROR(VLOOKUP(B11396,总表!A:D,3,0),"-")</f>
        <v>舞蹈运动裤</v>
      </c>
      <c r="F11396" s="6" t="str">
        <f t="shared" si="714"/>
        <v>舞蹈运动裤</v>
      </c>
      <c r="H11396" s="6" t="str">
        <f>IF(IFERROR(VLOOKUP(B11396,总表!A:D,4,0),"露易")=0," ",IFERROR(VLOOKUP(B11396,总表!A:D,4,0),"-"))</f>
        <v>白色</v>
      </c>
      <c r="I11396" s="6" t="str">
        <f t="shared" si="715"/>
        <v>白色</v>
      </c>
    </row>
    <row r="11397" spans="1:9">
      <c r="A11397" s="6">
        <v>11396</v>
      </c>
      <c r="B11397" s="47" t="str">
        <f t="shared" si="712"/>
        <v>00002C84</v>
      </c>
      <c r="C11397" s="50" t="str">
        <f>IFERROR(VLOOKUP(B11397,总表!A:B,2,0),"-")</f>
        <v>裤裙类</v>
      </c>
      <c r="D11397" s="51" t="str">
        <f t="shared" si="713"/>
        <v>裤裙类</v>
      </c>
      <c r="E11397" s="6" t="str">
        <f>IFERROR(VLOOKUP(B11397,总表!A:D,3,0),"-")</f>
        <v>舞蹈运动裤</v>
      </c>
      <c r="F11397" s="6" t="str">
        <f t="shared" si="714"/>
        <v>舞蹈运动裤</v>
      </c>
      <c r="H11397" s="6" t="str">
        <f>IF(IFERROR(VLOOKUP(B11397,总表!A:D,4,0),"露易")=0," ",IFERROR(VLOOKUP(B11397,总表!A:D,4,0),"-"))</f>
        <v>紫色</v>
      </c>
      <c r="I11397" s="6" t="str">
        <f t="shared" si="715"/>
        <v>紫色</v>
      </c>
    </row>
    <row r="11398" spans="1:9">
      <c r="A11398" s="6">
        <v>11397</v>
      </c>
      <c r="B11398" s="47" t="str">
        <f t="shared" si="712"/>
        <v>00002C85</v>
      </c>
      <c r="C11398" s="50" t="str">
        <f>IFERROR(VLOOKUP(B11398,总表!A:B,2,0),"-")</f>
        <v>裤裙类</v>
      </c>
      <c r="D11398" s="51" t="str">
        <f t="shared" si="713"/>
        <v>裤裙类</v>
      </c>
      <c r="E11398" s="6" t="str">
        <f>IFERROR(VLOOKUP(B11398,总表!A:D,3,0),"-")</f>
        <v>舞蹈运动裤</v>
      </c>
      <c r="F11398" s="6" t="str">
        <f t="shared" si="714"/>
        <v>舞蹈运动裤</v>
      </c>
      <c r="H11398" s="51" t="str">
        <f>IF(IFERROR(VLOOKUP(B11398,总表!A:D,4,0),"露易")=0," ",IFERROR(VLOOKUP(B11398,总表!A:D,4,0),"-"))</f>
        <v>红色</v>
      </c>
      <c r="I11398" s="51" t="str">
        <f t="shared" si="715"/>
        <v>红色</v>
      </c>
    </row>
    <row r="11399" spans="1:9">
      <c r="A11399" s="6">
        <v>11398</v>
      </c>
      <c r="B11399" s="47" t="str">
        <f t="shared" si="712"/>
        <v>00002C86</v>
      </c>
      <c r="C11399" s="50" t="str">
        <f>IFERROR(VLOOKUP(B11399,总表!A:B,2,0),"-")</f>
        <v>裤裙类</v>
      </c>
      <c r="D11399" s="51" t="str">
        <f t="shared" si="713"/>
        <v>裤裙类</v>
      </c>
      <c r="E11399" s="6" t="str">
        <f>IFERROR(VLOOKUP(B11399,总表!A:D,3,0),"-")</f>
        <v>学生裤</v>
      </c>
      <c r="F11399" s="6" t="str">
        <f t="shared" si="714"/>
        <v>学生裤</v>
      </c>
      <c r="H11399" s="6" t="str">
        <f>IF(IFERROR(VLOOKUP(B11399,总表!A:D,4,0),"露易")=0," ",IFERROR(VLOOKUP(B11399,总表!A:D,4,0),"-"))</f>
        <v>酒红色</v>
      </c>
      <c r="I11399" s="6" t="str">
        <f t="shared" si="715"/>
        <v>酒红色</v>
      </c>
    </row>
    <row r="11400" spans="1:9">
      <c r="A11400" s="6">
        <v>11399</v>
      </c>
      <c r="B11400" s="47" t="str">
        <f t="shared" si="712"/>
        <v>00002C87</v>
      </c>
      <c r="C11400" s="50" t="str">
        <f>IFERROR(VLOOKUP(B11400,总表!A:B,2,0),"-")</f>
        <v>裤裙类</v>
      </c>
      <c r="D11400" s="51" t="str">
        <f t="shared" si="713"/>
        <v>裤裙类</v>
      </c>
      <c r="E11400" s="6" t="str">
        <f>IFERROR(VLOOKUP(B11400,总表!A:D,3,0),"-")</f>
        <v>学生裤</v>
      </c>
      <c r="F11400" s="6" t="str">
        <f t="shared" si="714"/>
        <v>学生裤</v>
      </c>
      <c r="H11400" s="51" t="str">
        <f>IF(IFERROR(VLOOKUP(B11400,总表!A:D,4,0),"露易")=0," ",IFERROR(VLOOKUP(B11400,总表!A:D,4,0),"-"))</f>
        <v>绿色</v>
      </c>
      <c r="I11400" s="51" t="str">
        <f t="shared" si="715"/>
        <v>绿色</v>
      </c>
    </row>
    <row r="11401" spans="1:9">
      <c r="A11401" s="6">
        <v>11400</v>
      </c>
      <c r="B11401" s="47" t="str">
        <f t="shared" si="712"/>
        <v>00002C88</v>
      </c>
      <c r="C11401" s="50" t="str">
        <f>IFERROR(VLOOKUP(B11401,总表!A:B,2,0),"-")</f>
        <v>裤裙类</v>
      </c>
      <c r="D11401" s="51" t="str">
        <f t="shared" si="713"/>
        <v>裤裙类</v>
      </c>
      <c r="E11401" s="6" t="str">
        <f>IFERROR(VLOOKUP(B11401,总表!A:D,3,0),"-")</f>
        <v>学生裤</v>
      </c>
      <c r="F11401" s="6" t="str">
        <f t="shared" si="714"/>
        <v>学生裤</v>
      </c>
      <c r="H11401" s="6" t="str">
        <f>IF(IFERROR(VLOOKUP(B11401,总表!A:D,4,0),"露易")=0," ",IFERROR(VLOOKUP(B11401,总表!A:D,4,0),"-"))</f>
        <v>白色</v>
      </c>
      <c r="I11401" s="6" t="str">
        <f t="shared" si="715"/>
        <v>白色</v>
      </c>
    </row>
    <row r="11402" spans="1:9">
      <c r="A11402" s="6">
        <v>11401</v>
      </c>
      <c r="B11402" s="47" t="str">
        <f t="shared" si="712"/>
        <v>00002C89</v>
      </c>
      <c r="C11402" s="50" t="str">
        <f>IFERROR(VLOOKUP(B11402,总表!A:B,2,0),"-")</f>
        <v>裤裙类</v>
      </c>
      <c r="D11402" s="51" t="str">
        <f t="shared" si="713"/>
        <v>裤裙类</v>
      </c>
      <c r="E11402" s="6" t="str">
        <f>IFERROR(VLOOKUP(B11402,总表!A:D,3,0),"-")</f>
        <v>学生裤</v>
      </c>
      <c r="F11402" s="6" t="str">
        <f t="shared" si="714"/>
        <v>学生裤</v>
      </c>
      <c r="H11402" s="6" t="str">
        <f>IF(IFERROR(VLOOKUP(B11402,总表!A:D,4,0),"露易")=0," ",IFERROR(VLOOKUP(B11402,总表!A:D,4,0),"-"))</f>
        <v>紫色</v>
      </c>
      <c r="I11402" s="6" t="str">
        <f t="shared" si="715"/>
        <v>紫色</v>
      </c>
    </row>
    <row r="11403" spans="1:9">
      <c r="A11403" s="6">
        <v>11402</v>
      </c>
      <c r="B11403" s="47" t="str">
        <f t="shared" si="712"/>
        <v>00002C8A</v>
      </c>
      <c r="C11403" s="50" t="str">
        <f>IFERROR(VLOOKUP(B11403,总表!A:B,2,0),"-")</f>
        <v>裤裙类</v>
      </c>
      <c r="D11403" s="51" t="str">
        <f t="shared" si="713"/>
        <v>裤裙类</v>
      </c>
      <c r="E11403" s="6" t="str">
        <f>IFERROR(VLOOKUP(B11403,总表!A:D,3,0),"-")</f>
        <v>学生裤</v>
      </c>
      <c r="F11403" s="6" t="str">
        <f t="shared" si="714"/>
        <v>学生裤</v>
      </c>
      <c r="H11403" s="6" t="str">
        <f>IF(IFERROR(VLOOKUP(B11403,总表!A:D,4,0),"露易")=0," ",IFERROR(VLOOKUP(B11403,总表!A:D,4,0),"-"))</f>
        <v>灰色</v>
      </c>
      <c r="I11403" s="6" t="str">
        <f t="shared" si="715"/>
        <v>灰色</v>
      </c>
    </row>
    <row r="11404" spans="1:9">
      <c r="A11404" s="6">
        <v>11403</v>
      </c>
      <c r="B11404" s="47" t="str">
        <f t="shared" si="712"/>
        <v>00002C8B</v>
      </c>
      <c r="C11404" s="50" t="str">
        <f>IFERROR(VLOOKUP(B11404,总表!A:B,2,0),"-")</f>
        <v>裤裙类</v>
      </c>
      <c r="D11404" s="51" t="str">
        <f t="shared" si="713"/>
        <v>裤裙类</v>
      </c>
      <c r="E11404" s="6" t="str">
        <f>IFERROR(VLOOKUP(B11404,总表!A:D,3,0),"-")</f>
        <v>学生裤</v>
      </c>
      <c r="F11404" s="6" t="str">
        <f t="shared" si="714"/>
        <v>学生裤</v>
      </c>
      <c r="H11404" s="51" t="str">
        <f>IF(IFERROR(VLOOKUP(B11404,总表!A:D,4,0),"露易")=0," ",IFERROR(VLOOKUP(B11404,总表!A:D,4,0),"-"))</f>
        <v>蓝色</v>
      </c>
      <c r="I11404" s="51" t="str">
        <f t="shared" si="715"/>
        <v>蓝色</v>
      </c>
    </row>
    <row r="11405" spans="1:9">
      <c r="A11405" s="6">
        <v>11404</v>
      </c>
      <c r="B11405" s="47" t="str">
        <f t="shared" si="712"/>
        <v>00002C8C</v>
      </c>
      <c r="C11405" s="50" t="str">
        <f>IFERROR(VLOOKUP(B11405,总表!A:B,2,0),"-")</f>
        <v>裤裙类</v>
      </c>
      <c r="D11405" s="51" t="str">
        <f t="shared" si="713"/>
        <v>裤裙类</v>
      </c>
      <c r="E11405" s="6" t="str">
        <f>IFERROR(VLOOKUP(B11405,总表!A:D,3,0),"-")</f>
        <v>制服裤</v>
      </c>
      <c r="F11405" s="6" t="str">
        <f t="shared" si="714"/>
        <v>制服裤</v>
      </c>
      <c r="H11405" s="6" t="str">
        <f>IF(IFERROR(VLOOKUP(B11405,总表!A:D,4,0),"露易")=0," ",IFERROR(VLOOKUP(B11405,总表!A:D,4,0),"-"))</f>
        <v>海军蓝</v>
      </c>
      <c r="I11405" s="6" t="str">
        <f t="shared" si="715"/>
        <v>海军蓝</v>
      </c>
    </row>
    <row r="11406" spans="1:9">
      <c r="A11406" s="6">
        <v>11405</v>
      </c>
      <c r="B11406" s="47" t="str">
        <f t="shared" si="712"/>
        <v>00002C8D</v>
      </c>
      <c r="C11406" s="50" t="str">
        <f>IFERROR(VLOOKUP(B11406,总表!A:B,2,0),"-")</f>
        <v>裤裙类</v>
      </c>
      <c r="D11406" s="51" t="str">
        <f t="shared" si="713"/>
        <v>裤裙类</v>
      </c>
      <c r="E11406" s="6" t="str">
        <f>IFERROR(VLOOKUP(B11406,总表!A:D,3,0),"-")</f>
        <v>制服裤</v>
      </c>
      <c r="F11406" s="6" t="str">
        <f t="shared" si="714"/>
        <v>制服裤</v>
      </c>
      <c r="H11406" s="6" t="str">
        <f>IF(IFERROR(VLOOKUP(B11406,总表!A:D,4,0),"露易")=0," ",IFERROR(VLOOKUP(B11406,总表!A:D,4,0),"-"))</f>
        <v>米色</v>
      </c>
      <c r="I11406" s="6" t="str">
        <f t="shared" si="715"/>
        <v>米色</v>
      </c>
    </row>
    <row r="11407" spans="1:9">
      <c r="A11407" s="6">
        <v>11406</v>
      </c>
      <c r="B11407" s="47" t="str">
        <f t="shared" si="712"/>
        <v>00002C8E</v>
      </c>
      <c r="C11407" s="50" t="str">
        <f>IFERROR(VLOOKUP(B11407,总表!A:B,2,0),"-")</f>
        <v>裤裙类</v>
      </c>
      <c r="D11407" s="51" t="str">
        <f t="shared" si="713"/>
        <v>裤裙类</v>
      </c>
      <c r="E11407" s="6" t="str">
        <f>IFERROR(VLOOKUP(B11407,总表!A:D,3,0),"-")</f>
        <v>制服裤</v>
      </c>
      <c r="F11407" s="6" t="str">
        <f t="shared" si="714"/>
        <v>制服裤</v>
      </c>
      <c r="H11407" s="6" t="str">
        <f>IF(IFERROR(VLOOKUP(B11407,总表!A:D,4,0),"露易")=0," ",IFERROR(VLOOKUP(B11407,总表!A:D,4,0),"-"))</f>
        <v>酒红色</v>
      </c>
      <c r="I11407" s="6" t="str">
        <f t="shared" si="715"/>
        <v>酒红色</v>
      </c>
    </row>
    <row r="11408" spans="1:9">
      <c r="A11408" s="6">
        <v>11407</v>
      </c>
      <c r="B11408" s="47" t="str">
        <f t="shared" si="712"/>
        <v>00002C8F</v>
      </c>
      <c r="C11408" s="50" t="str">
        <f>IFERROR(VLOOKUP(B11408,总表!A:B,2,0),"-")</f>
        <v>裤裙类</v>
      </c>
      <c r="D11408" s="51" t="str">
        <f t="shared" si="713"/>
        <v>裤裙类</v>
      </c>
      <c r="E11408" s="6" t="str">
        <f>IFERROR(VLOOKUP(B11408,总表!A:D,3,0),"-")</f>
        <v>滑雪裤</v>
      </c>
      <c r="F11408" s="6" t="str">
        <f t="shared" si="714"/>
        <v>滑雪裤</v>
      </c>
      <c r="H11408" s="51" t="str">
        <f>IF(IFERROR(VLOOKUP(B11408,总表!A:D,4,0),"露易")=0," ",IFERROR(VLOOKUP(B11408,总表!A:D,4,0),"-"))</f>
        <v>红色</v>
      </c>
      <c r="I11408" s="51" t="str">
        <f t="shared" si="715"/>
        <v>红色</v>
      </c>
    </row>
    <row r="11409" spans="1:9">
      <c r="A11409" s="6">
        <v>11408</v>
      </c>
      <c r="B11409" s="47" t="str">
        <f t="shared" si="712"/>
        <v>00002C90</v>
      </c>
      <c r="C11409" s="50" t="str">
        <f>IFERROR(VLOOKUP(B11409,总表!A:B,2,0),"-")</f>
        <v>裤裙类</v>
      </c>
      <c r="D11409" s="51" t="str">
        <f t="shared" si="713"/>
        <v>裤裙类</v>
      </c>
      <c r="E11409" s="6" t="str">
        <f>IFERROR(VLOOKUP(B11409,总表!A:D,3,0),"-")</f>
        <v>滑雪裤</v>
      </c>
      <c r="F11409" s="6" t="str">
        <f t="shared" si="714"/>
        <v>滑雪裤</v>
      </c>
      <c r="H11409" s="6" t="str">
        <f>IF(IFERROR(VLOOKUP(B11409,总表!A:D,4,0),"露易")=0," ",IFERROR(VLOOKUP(B11409,总表!A:D,4,0),"-"))</f>
        <v>深红色</v>
      </c>
      <c r="I11409" s="6" t="str">
        <f t="shared" si="715"/>
        <v>深红色</v>
      </c>
    </row>
    <row r="11410" spans="1:9">
      <c r="A11410" s="6">
        <v>11409</v>
      </c>
      <c r="B11410" s="47" t="str">
        <f t="shared" si="712"/>
        <v>00002C91</v>
      </c>
      <c r="C11410" s="50" t="str">
        <f>IFERROR(VLOOKUP(B11410,总表!A:B,2,0),"-")</f>
        <v>裤裙类</v>
      </c>
      <c r="D11410" s="51" t="str">
        <f t="shared" si="713"/>
        <v>裤裙类</v>
      </c>
      <c r="E11410" s="6" t="str">
        <f>IFERROR(VLOOKUP(B11410,总表!A:D,3,0),"-")</f>
        <v>滑雪裤</v>
      </c>
      <c r="F11410" s="6" t="str">
        <f t="shared" si="714"/>
        <v>滑雪裤</v>
      </c>
      <c r="H11410" s="51" t="str">
        <f>IF(IFERROR(VLOOKUP(B11410,总表!A:D,4,0),"露易")=0," ",IFERROR(VLOOKUP(B11410,总表!A:D,4,0),"-"))</f>
        <v>蓝色</v>
      </c>
      <c r="I11410" s="51" t="str">
        <f t="shared" si="715"/>
        <v>蓝色</v>
      </c>
    </row>
    <row r="11411" spans="1:9">
      <c r="A11411" s="6">
        <v>11410</v>
      </c>
      <c r="B11411" s="47" t="str">
        <f t="shared" si="712"/>
        <v>00002C92</v>
      </c>
      <c r="C11411" s="50" t="str">
        <f>IFERROR(VLOOKUP(B11411,总表!A:B,2,0),"-")</f>
        <v>裤裙类</v>
      </c>
      <c r="D11411" s="51" t="str">
        <f t="shared" si="713"/>
        <v>裤裙类</v>
      </c>
      <c r="E11411" s="6" t="str">
        <f>IFERROR(VLOOKUP(B11411,总表!A:D,3,0),"-")</f>
        <v>滑雪裤</v>
      </c>
      <c r="F11411" s="6" t="str">
        <f t="shared" si="714"/>
        <v>滑雪裤</v>
      </c>
      <c r="H11411" s="6" t="str">
        <f>IF(IFERROR(VLOOKUP(B11411,总表!A:D,4,0),"露易")=0," ",IFERROR(VLOOKUP(B11411,总表!A:D,4,0),"-"))</f>
        <v>浅蓝色</v>
      </c>
      <c r="I11411" s="6" t="str">
        <f t="shared" si="715"/>
        <v>浅蓝色</v>
      </c>
    </row>
    <row r="11412" spans="1:9">
      <c r="A11412" s="6">
        <v>11411</v>
      </c>
      <c r="B11412" s="47" t="str">
        <f t="shared" si="712"/>
        <v>00002C93</v>
      </c>
      <c r="C11412" s="50" t="str">
        <f>IFERROR(VLOOKUP(B11412,总表!A:B,2,0),"-")</f>
        <v>裤裙类</v>
      </c>
      <c r="D11412" s="51" t="str">
        <f t="shared" si="713"/>
        <v>裤裙类</v>
      </c>
      <c r="E11412" s="6" t="str">
        <f>IFERROR(VLOOKUP(B11412,总表!A:D,3,0),"-")</f>
        <v>滑雪裤</v>
      </c>
      <c r="F11412" s="6" t="str">
        <f t="shared" si="714"/>
        <v>滑雪裤</v>
      </c>
      <c r="H11412" s="6" t="str">
        <f>IF(IFERROR(VLOOKUP(B11412,总表!A:D,4,0),"露易")=0," ",IFERROR(VLOOKUP(B11412,总表!A:D,4,0),"-"))</f>
        <v>黄色</v>
      </c>
      <c r="I11412" s="6" t="str">
        <f t="shared" si="715"/>
        <v>黄色</v>
      </c>
    </row>
    <row r="11413" spans="1:9">
      <c r="A11413" s="6">
        <v>11412</v>
      </c>
      <c r="B11413" s="47" t="str">
        <f t="shared" si="712"/>
        <v>00002C94</v>
      </c>
      <c r="C11413" s="50" t="str">
        <f>IFERROR(VLOOKUP(B11413,总表!A:B,2,0),"-")</f>
        <v>裤裙类</v>
      </c>
      <c r="D11413" s="51" t="str">
        <f t="shared" si="713"/>
        <v>裤裙类</v>
      </c>
      <c r="E11413" s="6" t="str">
        <f>IFERROR(VLOOKUP(B11413,总表!A:D,3,0),"-")</f>
        <v>防雨裤</v>
      </c>
      <c r="F11413" s="6" t="str">
        <f t="shared" si="714"/>
        <v>防雨裤</v>
      </c>
      <c r="H11413" s="51" t="str">
        <f>IF(IFERROR(VLOOKUP(B11413,总表!A:D,4,0),"露易")=0," ",IFERROR(VLOOKUP(B11413,总表!A:D,4,0),"-"))</f>
        <v>绿色</v>
      </c>
      <c r="I11413" s="51" t="str">
        <f t="shared" si="715"/>
        <v>绿色</v>
      </c>
    </row>
    <row r="11414" spans="1:9">
      <c r="A11414" s="6">
        <v>11413</v>
      </c>
      <c r="B11414" s="47" t="str">
        <f t="shared" si="712"/>
        <v>00002C95</v>
      </c>
      <c r="C11414" s="50" t="str">
        <f>IFERROR(VLOOKUP(B11414,总表!A:B,2,0),"-")</f>
        <v>裤裙类</v>
      </c>
      <c r="D11414" s="51" t="str">
        <f t="shared" si="713"/>
        <v>裤裙类</v>
      </c>
      <c r="E11414" s="6" t="str">
        <f>IFERROR(VLOOKUP(B11414,总表!A:D,3,0),"-")</f>
        <v>防雨裤</v>
      </c>
      <c r="F11414" s="6" t="str">
        <f t="shared" si="714"/>
        <v>防雨裤</v>
      </c>
      <c r="H11414" s="51" t="str">
        <f>IF(IFERROR(VLOOKUP(B11414,总表!A:D,4,0),"露易")=0," ",IFERROR(VLOOKUP(B11414,总表!A:D,4,0),"-"))</f>
        <v>蓝色</v>
      </c>
      <c r="I11414" s="51" t="str">
        <f t="shared" si="715"/>
        <v>蓝色</v>
      </c>
    </row>
    <row r="11415" spans="1:9">
      <c r="A11415" s="6">
        <v>11414</v>
      </c>
      <c r="B11415" s="47" t="str">
        <f t="shared" si="712"/>
        <v>00002C96</v>
      </c>
      <c r="C11415" s="50" t="str">
        <f>IFERROR(VLOOKUP(B11415,总表!A:B,2,0),"-")</f>
        <v>裤裙类</v>
      </c>
      <c r="D11415" s="51" t="str">
        <f t="shared" si="713"/>
        <v>裤裙类</v>
      </c>
      <c r="E11415" s="6" t="str">
        <f>IFERROR(VLOOKUP(B11415,总表!A:D,3,0),"-")</f>
        <v>防雨裤</v>
      </c>
      <c r="F11415" s="6" t="str">
        <f t="shared" si="714"/>
        <v>防雨裤</v>
      </c>
      <c r="H11415" s="6" t="str">
        <f>IF(IFERROR(VLOOKUP(B11415,总表!A:D,4,0),"露易")=0," ",IFERROR(VLOOKUP(B11415,总表!A:D,4,0),"-"))</f>
        <v>紫色</v>
      </c>
      <c r="I11415" s="6" t="str">
        <f t="shared" si="715"/>
        <v>紫色</v>
      </c>
    </row>
    <row r="11416" spans="1:9">
      <c r="A11416" s="6">
        <v>11415</v>
      </c>
      <c r="B11416" s="47" t="str">
        <f t="shared" si="712"/>
        <v>00002C97</v>
      </c>
      <c r="C11416" s="50" t="str">
        <f>IFERROR(VLOOKUP(B11416,总表!A:B,2,0),"-")</f>
        <v>裤裙类</v>
      </c>
      <c r="D11416" s="51" t="str">
        <f t="shared" si="713"/>
        <v>裤裙类</v>
      </c>
      <c r="E11416" s="6" t="str">
        <f>IFERROR(VLOOKUP(B11416,总表!A:D,3,0),"-")</f>
        <v>防雨裤</v>
      </c>
      <c r="F11416" s="6" t="str">
        <f t="shared" si="714"/>
        <v>防雨裤</v>
      </c>
      <c r="H11416" s="6" t="str">
        <f>IF(IFERROR(VLOOKUP(B11416,总表!A:D,4,0),"露易")=0," ",IFERROR(VLOOKUP(B11416,总表!A:D,4,0),"-"))</f>
        <v>粉红</v>
      </c>
      <c r="I11416" s="6" t="str">
        <f t="shared" si="715"/>
        <v>粉红</v>
      </c>
    </row>
    <row r="11417" spans="1:9">
      <c r="A11417" s="6">
        <v>11416</v>
      </c>
      <c r="B11417" s="47" t="str">
        <f t="shared" si="712"/>
        <v>00002C98</v>
      </c>
      <c r="C11417" s="50" t="str">
        <f>IFERROR(VLOOKUP(B11417,总表!A:B,2,0),"-")</f>
        <v>裤裙类</v>
      </c>
      <c r="D11417" s="51" t="str">
        <f t="shared" si="713"/>
        <v>裤裙类</v>
      </c>
      <c r="E11417" s="6" t="str">
        <f>IFERROR(VLOOKUP(B11417,总表!A:D,3,0),"-")</f>
        <v>防雨裤</v>
      </c>
      <c r="F11417" s="6" t="str">
        <f t="shared" si="714"/>
        <v>防雨裤</v>
      </c>
      <c r="H11417" s="51" t="str">
        <f>IF(IFERROR(VLOOKUP(B11417,总表!A:D,4,0),"露易")=0," ",IFERROR(VLOOKUP(B11417,总表!A:D,4,0),"-"))</f>
        <v>红色</v>
      </c>
      <c r="I11417" s="51" t="str">
        <f t="shared" si="715"/>
        <v>红色</v>
      </c>
    </row>
    <row r="11418" spans="1:9">
      <c r="A11418" s="6">
        <v>11417</v>
      </c>
      <c r="B11418" s="47" t="str">
        <f t="shared" si="712"/>
        <v>00002C99</v>
      </c>
      <c r="C11418" s="50" t="str">
        <f>IFERROR(VLOOKUP(B11418,总表!A:B,2,0),"-")</f>
        <v>裤裙类</v>
      </c>
      <c r="D11418" s="51" t="str">
        <f t="shared" si="713"/>
        <v>裤裙类</v>
      </c>
      <c r="E11418" s="6" t="str">
        <f>IFERROR(VLOOKUP(B11418,总表!A:D,3,0),"-")</f>
        <v>防雨裤</v>
      </c>
      <c r="F11418" s="6" t="str">
        <f t="shared" si="714"/>
        <v>防雨裤</v>
      </c>
      <c r="H11418" s="6" t="str">
        <f>IF(IFERROR(VLOOKUP(B11418,总表!A:D,4,0),"露易")=0," ",IFERROR(VLOOKUP(B11418,总表!A:D,4,0),"-"))</f>
        <v>米色</v>
      </c>
      <c r="I11418" s="6" t="str">
        <f t="shared" si="715"/>
        <v>米色</v>
      </c>
    </row>
    <row r="11419" spans="1:9">
      <c r="A11419" s="6">
        <v>11418</v>
      </c>
      <c r="B11419" s="47" t="str">
        <f t="shared" si="712"/>
        <v>00002C9A</v>
      </c>
      <c r="C11419" s="50" t="str">
        <f>IFERROR(VLOOKUP(B11419,总表!A:B,2,0),"-")</f>
        <v>裤裙类</v>
      </c>
      <c r="D11419" s="51" t="str">
        <f t="shared" si="713"/>
        <v>裤裙类</v>
      </c>
      <c r="E11419" s="6" t="str">
        <f>IFERROR(VLOOKUP(B11419,总表!A:D,3,0),"-")</f>
        <v>防雨裤</v>
      </c>
      <c r="F11419" s="6" t="str">
        <f t="shared" si="714"/>
        <v>防雨裤</v>
      </c>
      <c r="H11419" s="6" t="str">
        <f>IF(IFERROR(VLOOKUP(B11419,总表!A:D,4,0),"露易")=0," ",IFERROR(VLOOKUP(B11419,总表!A:D,4,0),"-"))</f>
        <v>黑色</v>
      </c>
      <c r="I11419" s="6" t="str">
        <f t="shared" si="715"/>
        <v>黑色</v>
      </c>
    </row>
    <row r="11420" spans="1:9">
      <c r="A11420" s="6">
        <v>11419</v>
      </c>
      <c r="B11420" s="47" t="str">
        <f t="shared" si="712"/>
        <v>00002C9B</v>
      </c>
      <c r="C11420" s="47" t="str">
        <f>IFERROR(VLOOKUP(B11420,总表!A:B,2,0),"-")</f>
        <v>上衣</v>
      </c>
      <c r="D11420" s="6" t="str">
        <f t="shared" si="713"/>
        <v>上衣</v>
      </c>
      <c r="E11420" s="6" t="str">
        <f>IFERROR(VLOOKUP(B11420,总表!A:D,3,0),"-")</f>
        <v>牛仔外套</v>
      </c>
      <c r="F11420" s="6" t="str">
        <f t="shared" si="714"/>
        <v>牛仔外套</v>
      </c>
      <c r="H11420" s="6" t="str">
        <f>IF(IFERROR(VLOOKUP(B11420,总表!A:D,4,0),"露易")=0," ",IFERROR(VLOOKUP(B11420,总表!A:D,4,0),"-"))</f>
        <v>浅蓝色</v>
      </c>
      <c r="I11420" s="6" t="str">
        <f t="shared" si="715"/>
        <v>浅蓝色</v>
      </c>
    </row>
    <row r="11421" spans="1:9">
      <c r="A11421" s="6">
        <v>11420</v>
      </c>
      <c r="B11421" s="47" t="str">
        <f t="shared" si="712"/>
        <v>00002C9C</v>
      </c>
      <c r="C11421" s="47" t="str">
        <f>IFERROR(VLOOKUP(B11421,总表!A:B,2,0),"-")</f>
        <v>上衣</v>
      </c>
      <c r="D11421" s="6" t="str">
        <f t="shared" si="713"/>
        <v>上衣</v>
      </c>
      <c r="E11421" s="6" t="str">
        <f>IFERROR(VLOOKUP(B11421,总表!A:D,3,0),"-")</f>
        <v>牛仔外套</v>
      </c>
      <c r="F11421" s="6" t="str">
        <f t="shared" si="714"/>
        <v>牛仔外套</v>
      </c>
      <c r="H11421" s="6" t="str">
        <f>IF(IFERROR(VLOOKUP(B11421,总表!A:D,4,0),"露易")=0," ",IFERROR(VLOOKUP(B11421,总表!A:D,4,0),"-"))</f>
        <v>海军蓝</v>
      </c>
      <c r="I11421" s="6" t="str">
        <f t="shared" si="715"/>
        <v>海军蓝</v>
      </c>
    </row>
    <row r="11422" spans="1:9">
      <c r="A11422" s="6">
        <v>11421</v>
      </c>
      <c r="B11422" s="47" t="str">
        <f t="shared" si="712"/>
        <v>00002C9D</v>
      </c>
      <c r="C11422" s="47" t="str">
        <f>IFERROR(VLOOKUP(B11422,总表!A:B,2,0),"-")</f>
        <v>上衣</v>
      </c>
      <c r="D11422" s="6" t="str">
        <f t="shared" si="713"/>
        <v>上衣</v>
      </c>
      <c r="E11422" s="6" t="str">
        <f>IFERROR(VLOOKUP(B11422,总表!A:D,3,0),"-")</f>
        <v>牛仔外套</v>
      </c>
      <c r="F11422" s="6" t="str">
        <f t="shared" si="714"/>
        <v>牛仔外套</v>
      </c>
      <c r="H11422" s="6" t="str">
        <f>IF(IFERROR(VLOOKUP(B11422,总表!A:D,4,0),"露易")=0," ",IFERROR(VLOOKUP(B11422,总表!A:D,4,0),"-"))</f>
        <v>黑色</v>
      </c>
      <c r="I11422" s="6" t="str">
        <f t="shared" si="715"/>
        <v>黑色</v>
      </c>
    </row>
    <row r="11423" spans="1:9">
      <c r="A11423" s="6">
        <v>11422</v>
      </c>
      <c r="B11423" s="47" t="str">
        <f t="shared" si="712"/>
        <v>00002C9E</v>
      </c>
      <c r="C11423" s="47" t="str">
        <f>IFERROR(VLOOKUP(B11423,总表!A:B,2,0),"-")</f>
        <v>上衣</v>
      </c>
      <c r="D11423" s="6" t="str">
        <f t="shared" si="713"/>
        <v>上衣</v>
      </c>
      <c r="E11423" s="6" t="str">
        <f>IFERROR(VLOOKUP(B11423,总表!A:D,3,0),"-")</f>
        <v>牛仔外套</v>
      </c>
      <c r="F11423" s="6" t="str">
        <f t="shared" si="714"/>
        <v>牛仔外套</v>
      </c>
      <c r="H11423" s="6" t="str">
        <f>IF(IFERROR(VLOOKUP(B11423,总表!A:D,4,0),"露易")=0," ",IFERROR(VLOOKUP(B11423,总表!A:D,4,0),"-"))</f>
        <v>白色</v>
      </c>
      <c r="I11423" s="6" t="str">
        <f t="shared" si="715"/>
        <v>白色</v>
      </c>
    </row>
    <row r="11424" spans="1:9">
      <c r="A11424" s="6">
        <v>11423</v>
      </c>
      <c r="B11424" s="47" t="str">
        <f t="shared" si="712"/>
        <v>00002C9F</v>
      </c>
      <c r="C11424" s="47" t="str">
        <f>IFERROR(VLOOKUP(B11424,总表!A:B,2,0),"-")</f>
        <v>上衣</v>
      </c>
      <c r="D11424" s="6" t="str">
        <f t="shared" si="713"/>
        <v>上衣</v>
      </c>
      <c r="E11424" s="6" t="str">
        <f>IFERROR(VLOOKUP(B11424,总表!A:D,3,0),"-")</f>
        <v>牛仔背心</v>
      </c>
      <c r="F11424" s="6" t="str">
        <f t="shared" si="714"/>
        <v>牛仔背心</v>
      </c>
      <c r="H11424" s="51" t="str">
        <f>IF(IFERROR(VLOOKUP(B11424,总表!A:D,4,0),"露易")=0," ",IFERROR(VLOOKUP(B11424,总表!A:D,4,0),"-"))</f>
        <v>蓝色</v>
      </c>
      <c r="I11424" s="51" t="str">
        <f t="shared" si="715"/>
        <v>蓝色</v>
      </c>
    </row>
    <row r="11425" spans="1:9">
      <c r="A11425" s="6">
        <v>11424</v>
      </c>
      <c r="B11425" s="47" t="str">
        <f t="shared" si="712"/>
        <v>00002CA0</v>
      </c>
      <c r="C11425" s="47" t="str">
        <f>IFERROR(VLOOKUP(B11425,总表!A:B,2,0),"-")</f>
        <v>上衣</v>
      </c>
      <c r="D11425" s="6" t="str">
        <f t="shared" si="713"/>
        <v>上衣</v>
      </c>
      <c r="E11425" s="6" t="str">
        <f>IFERROR(VLOOKUP(B11425,总表!A:D,3,0),"-")</f>
        <v>牛仔背心</v>
      </c>
      <c r="F11425" s="6" t="str">
        <f t="shared" si="714"/>
        <v>牛仔背心</v>
      </c>
      <c r="H11425" s="6" t="str">
        <f>IF(IFERROR(VLOOKUP(B11425,总表!A:D,4,0),"露易")=0," ",IFERROR(VLOOKUP(B11425,总表!A:D,4,0),"-"))</f>
        <v>海军蓝</v>
      </c>
      <c r="I11425" s="6" t="str">
        <f t="shared" si="715"/>
        <v>海军蓝</v>
      </c>
    </row>
    <row r="11426" spans="1:9">
      <c r="A11426" s="6">
        <v>11425</v>
      </c>
      <c r="B11426" s="47" t="str">
        <f t="shared" si="712"/>
        <v>00002CA1</v>
      </c>
      <c r="C11426" s="47" t="str">
        <f>IFERROR(VLOOKUP(B11426,总表!A:B,2,0),"-")</f>
        <v>上衣</v>
      </c>
      <c r="D11426" s="6" t="str">
        <f t="shared" si="713"/>
        <v>上衣</v>
      </c>
      <c r="E11426" s="6" t="str">
        <f>IFERROR(VLOOKUP(B11426,总表!A:D,3,0),"-")</f>
        <v>牛仔背心</v>
      </c>
      <c r="F11426" s="6" t="str">
        <f t="shared" si="714"/>
        <v>牛仔背心</v>
      </c>
      <c r="H11426" s="6" t="str">
        <f>IF(IFERROR(VLOOKUP(B11426,总表!A:D,4,0),"露易")=0," ",IFERROR(VLOOKUP(B11426,总表!A:D,4,0),"-"))</f>
        <v>黑色</v>
      </c>
      <c r="I11426" s="6" t="str">
        <f t="shared" si="715"/>
        <v>黑色</v>
      </c>
    </row>
    <row r="11427" spans="1:9">
      <c r="A11427" s="6">
        <v>11426</v>
      </c>
      <c r="B11427" s="47" t="str">
        <f t="shared" si="712"/>
        <v>00002CA2</v>
      </c>
      <c r="C11427" s="47" t="str">
        <f>IFERROR(VLOOKUP(B11427,总表!A:B,2,0),"-")</f>
        <v>上衣</v>
      </c>
      <c r="D11427" s="6" t="str">
        <f t="shared" si="713"/>
        <v>上衣</v>
      </c>
      <c r="E11427" s="6" t="str">
        <f>IFERROR(VLOOKUP(B11427,总表!A:D,3,0),"-")</f>
        <v>牛仔背心</v>
      </c>
      <c r="F11427" s="6" t="str">
        <f t="shared" si="714"/>
        <v>牛仔背心</v>
      </c>
      <c r="H11427" s="6" t="str">
        <f>IF(IFERROR(VLOOKUP(B11427,总表!A:D,4,0),"露易")=0," ",IFERROR(VLOOKUP(B11427,总表!A:D,4,0),"-"))</f>
        <v>白色</v>
      </c>
      <c r="I11427" s="6" t="str">
        <f t="shared" si="715"/>
        <v>白色</v>
      </c>
    </row>
    <row r="11428" spans="1:9">
      <c r="A11428" s="6">
        <v>11427</v>
      </c>
      <c r="B11428" s="47" t="str">
        <f t="shared" si="712"/>
        <v>00002CA3</v>
      </c>
      <c r="C11428" s="50" t="str">
        <f>IFERROR(VLOOKUP(B11428,总表!A:B,2,0),"-")</f>
        <v>裤裙类</v>
      </c>
      <c r="D11428" s="51" t="str">
        <f t="shared" si="713"/>
        <v>裤裙类</v>
      </c>
      <c r="E11428" s="6" t="str">
        <f>IFERROR(VLOOKUP(B11428,总表!A:D,3,0),"-")</f>
        <v>破洞牛仔裤</v>
      </c>
      <c r="F11428" s="6" t="str">
        <f t="shared" si="714"/>
        <v>破洞牛仔裤</v>
      </c>
      <c r="H11428" s="51" t="str">
        <f>IF(IFERROR(VLOOKUP(B11428,总表!A:D,4,0),"露易")=0," ",IFERROR(VLOOKUP(B11428,总表!A:D,4,0),"-"))</f>
        <v>蓝色</v>
      </c>
      <c r="I11428" s="51" t="str">
        <f t="shared" si="715"/>
        <v>蓝色</v>
      </c>
    </row>
    <row r="11429" spans="1:9">
      <c r="A11429" s="6">
        <v>11428</v>
      </c>
      <c r="B11429" s="47" t="str">
        <f t="shared" si="712"/>
        <v>00002CA4</v>
      </c>
      <c r="C11429" s="50" t="str">
        <f>IFERROR(VLOOKUP(B11429,总表!A:B,2,0),"-")</f>
        <v>裤裙类</v>
      </c>
      <c r="D11429" s="51" t="str">
        <f t="shared" si="713"/>
        <v>裤裙类</v>
      </c>
      <c r="E11429" s="6" t="str">
        <f>IFERROR(VLOOKUP(B11429,总表!A:D,3,0),"-")</f>
        <v>破洞牛仔裤</v>
      </c>
      <c r="F11429" s="6" t="str">
        <f t="shared" si="714"/>
        <v>破洞牛仔裤</v>
      </c>
      <c r="H11429" s="6" t="str">
        <f>IF(IFERROR(VLOOKUP(B11429,总表!A:D,4,0),"露易")=0," ",IFERROR(VLOOKUP(B11429,总表!A:D,4,0),"-"))</f>
        <v>白色</v>
      </c>
      <c r="I11429" s="6" t="str">
        <f t="shared" si="715"/>
        <v>白色</v>
      </c>
    </row>
    <row r="11430" spans="1:9">
      <c r="A11430" s="6">
        <v>11429</v>
      </c>
      <c r="B11430" s="47" t="str">
        <f t="shared" si="712"/>
        <v>00002CA5</v>
      </c>
      <c r="C11430" s="50" t="str">
        <f>IFERROR(VLOOKUP(B11430,总表!A:B,2,0),"-")</f>
        <v>裤裙类</v>
      </c>
      <c r="D11430" s="51" t="str">
        <f t="shared" si="713"/>
        <v>裤裙类</v>
      </c>
      <c r="E11430" s="6" t="str">
        <f>IFERROR(VLOOKUP(B11430,总表!A:D,3,0),"-")</f>
        <v>破洞牛仔裤</v>
      </c>
      <c r="F11430" s="6" t="str">
        <f t="shared" si="714"/>
        <v>破洞牛仔裤</v>
      </c>
      <c r="H11430" s="6" t="str">
        <f>IF(IFERROR(VLOOKUP(B11430,总表!A:D,4,0),"露易")=0," ",IFERROR(VLOOKUP(B11430,总表!A:D,4,0),"-"))</f>
        <v>黑色</v>
      </c>
      <c r="I11430" s="6" t="str">
        <f t="shared" si="715"/>
        <v>黑色</v>
      </c>
    </row>
    <row r="11431" spans="1:9">
      <c r="A11431" s="6">
        <v>11430</v>
      </c>
      <c r="B11431" s="47" t="str">
        <f t="shared" si="712"/>
        <v>00002CA6</v>
      </c>
      <c r="C11431" s="50" t="str">
        <f>IFERROR(VLOOKUP(B11431,总表!A:B,2,0),"-")</f>
        <v>裤裙类</v>
      </c>
      <c r="D11431" s="51" t="str">
        <f t="shared" si="713"/>
        <v>裤裙类</v>
      </c>
      <c r="E11431" s="6" t="str">
        <f>IFERROR(VLOOKUP(B11431,总表!A:D,3,0),"-")</f>
        <v>牛仔裙</v>
      </c>
      <c r="F11431" s="6" t="str">
        <f t="shared" si="714"/>
        <v>牛仔裙</v>
      </c>
      <c r="H11431" s="6" t="str">
        <f>IF(IFERROR(VLOOKUP(B11431,总表!A:D,4,0),"露易")=0," ",IFERROR(VLOOKUP(B11431,总表!A:D,4,0),"-"))</f>
        <v>浅蓝色</v>
      </c>
      <c r="I11431" s="6" t="str">
        <f t="shared" si="715"/>
        <v>浅蓝色</v>
      </c>
    </row>
    <row r="11432" spans="1:9">
      <c r="A11432" s="6">
        <v>11431</v>
      </c>
      <c r="B11432" s="47" t="str">
        <f t="shared" si="712"/>
        <v>00002CA7</v>
      </c>
      <c r="C11432" s="50" t="str">
        <f>IFERROR(VLOOKUP(B11432,总表!A:B,2,0),"-")</f>
        <v>裤裙类</v>
      </c>
      <c r="D11432" s="51" t="str">
        <f t="shared" si="713"/>
        <v>裤裙类</v>
      </c>
      <c r="E11432" s="6" t="str">
        <f>IFERROR(VLOOKUP(B11432,总表!A:D,3,0),"-")</f>
        <v>牛仔裙</v>
      </c>
      <c r="F11432" s="6" t="str">
        <f t="shared" si="714"/>
        <v>牛仔裙</v>
      </c>
      <c r="H11432" s="6" t="str">
        <f>IF(IFERROR(VLOOKUP(B11432,总表!A:D,4,0),"露易")=0," ",IFERROR(VLOOKUP(B11432,总表!A:D,4,0),"-"))</f>
        <v>海军蓝</v>
      </c>
      <c r="I11432" s="6" t="str">
        <f t="shared" si="715"/>
        <v>海军蓝</v>
      </c>
    </row>
    <row r="11433" spans="1:9">
      <c r="A11433" s="6">
        <v>11432</v>
      </c>
      <c r="B11433" s="47" t="str">
        <f t="shared" si="712"/>
        <v>00002CA8</v>
      </c>
      <c r="C11433" s="50" t="str">
        <f>IFERROR(VLOOKUP(B11433,总表!A:B,2,0),"-")</f>
        <v>裤裙类</v>
      </c>
      <c r="D11433" s="51" t="str">
        <f t="shared" si="713"/>
        <v>裤裙类</v>
      </c>
      <c r="E11433" s="6" t="str">
        <f>IFERROR(VLOOKUP(B11433,总表!A:D,3,0),"-")</f>
        <v>牛仔裙</v>
      </c>
      <c r="F11433" s="6" t="str">
        <f t="shared" si="714"/>
        <v>牛仔裙</v>
      </c>
      <c r="H11433" s="6" t="str">
        <f>IF(IFERROR(VLOOKUP(B11433,总表!A:D,4,0),"露易")=0," ",IFERROR(VLOOKUP(B11433,总表!A:D,4,0),"-"))</f>
        <v>黑色</v>
      </c>
      <c r="I11433" s="6" t="str">
        <f t="shared" si="715"/>
        <v>黑色</v>
      </c>
    </row>
    <row r="11434" spans="1:9">
      <c r="A11434" s="6">
        <v>11433</v>
      </c>
      <c r="B11434" s="47" t="str">
        <f t="shared" si="712"/>
        <v>00002CA9</v>
      </c>
      <c r="C11434" s="50" t="str">
        <f>IFERROR(VLOOKUP(B11434,总表!A:B,2,0),"-")</f>
        <v>裤裙类</v>
      </c>
      <c r="D11434" s="51" t="str">
        <f t="shared" si="713"/>
        <v>裤裙类</v>
      </c>
      <c r="E11434" s="6" t="str">
        <f>IFERROR(VLOOKUP(B11434,总表!A:D,3,0),"-")</f>
        <v>牛仔裙</v>
      </c>
      <c r="F11434" s="6" t="str">
        <f t="shared" si="714"/>
        <v>牛仔裙</v>
      </c>
      <c r="H11434" s="6" t="str">
        <f>IF(IFERROR(VLOOKUP(B11434,总表!A:D,4,0),"露易")=0," ",IFERROR(VLOOKUP(B11434,总表!A:D,4,0),"-"))</f>
        <v>白色</v>
      </c>
      <c r="I11434" s="6" t="str">
        <f t="shared" si="715"/>
        <v>白色</v>
      </c>
    </row>
    <row r="11435" spans="1:9">
      <c r="A11435" s="6">
        <v>11434</v>
      </c>
      <c r="B11435" s="47" t="str">
        <f t="shared" si="712"/>
        <v>00002CAA</v>
      </c>
      <c r="C11435" s="50" t="str">
        <f>IFERROR(VLOOKUP(B11435,总表!A:B,2,0),"-")</f>
        <v>裤裙类</v>
      </c>
      <c r="D11435" s="51" t="str">
        <f t="shared" si="713"/>
        <v>裤裙类</v>
      </c>
      <c r="E11435" s="6" t="str">
        <f>IFERROR(VLOOKUP(B11435,总表!A:D,3,0),"-")</f>
        <v>破洞牛仔短裤</v>
      </c>
      <c r="F11435" s="6" t="str">
        <f t="shared" si="714"/>
        <v>破洞牛仔短裤</v>
      </c>
      <c r="H11435" s="51" t="str">
        <f>IF(IFERROR(VLOOKUP(B11435,总表!A:D,4,0),"露易")=0," ",IFERROR(VLOOKUP(B11435,总表!A:D,4,0),"-"))</f>
        <v>蓝色</v>
      </c>
      <c r="I11435" s="51" t="str">
        <f t="shared" si="715"/>
        <v>蓝色</v>
      </c>
    </row>
    <row r="11436" spans="1:9">
      <c r="A11436" s="6">
        <v>11435</v>
      </c>
      <c r="B11436" s="47" t="str">
        <f t="shared" si="712"/>
        <v>00002CAB</v>
      </c>
      <c r="C11436" s="50" t="str">
        <f>IFERROR(VLOOKUP(B11436,总表!A:B,2,0),"-")</f>
        <v>裤裙类</v>
      </c>
      <c r="D11436" s="51" t="str">
        <f t="shared" si="713"/>
        <v>裤裙类</v>
      </c>
      <c r="E11436" s="6" t="str">
        <f>IFERROR(VLOOKUP(B11436,总表!A:D,3,0),"-")</f>
        <v>破洞牛仔短裤</v>
      </c>
      <c r="F11436" s="6" t="str">
        <f t="shared" si="714"/>
        <v>破洞牛仔短裤</v>
      </c>
      <c r="H11436" s="6" t="str">
        <f>IF(IFERROR(VLOOKUP(B11436,总表!A:D,4,0),"露易")=0," ",IFERROR(VLOOKUP(B11436,总表!A:D,4,0),"-"))</f>
        <v>白色</v>
      </c>
      <c r="I11436" s="6" t="str">
        <f t="shared" si="715"/>
        <v>白色</v>
      </c>
    </row>
    <row r="11437" spans="1:9">
      <c r="A11437" s="6">
        <v>11436</v>
      </c>
      <c r="B11437" s="47" t="str">
        <f t="shared" si="712"/>
        <v>00002CAC</v>
      </c>
      <c r="C11437" s="50" t="str">
        <f>IFERROR(VLOOKUP(B11437,总表!A:B,2,0),"-")</f>
        <v>裤裙类</v>
      </c>
      <c r="D11437" s="51" t="str">
        <f t="shared" si="713"/>
        <v>裤裙类</v>
      </c>
      <c r="E11437" s="6" t="str">
        <f>IFERROR(VLOOKUP(B11437,总表!A:D,3,0),"-")</f>
        <v>破洞牛仔短裤</v>
      </c>
      <c r="F11437" s="6" t="str">
        <f t="shared" si="714"/>
        <v>破洞牛仔短裤</v>
      </c>
      <c r="H11437" s="6" t="str">
        <f>IF(IFERROR(VLOOKUP(B11437,总表!A:D,4,0),"露易")=0," ",IFERROR(VLOOKUP(B11437,总表!A:D,4,0),"-"))</f>
        <v>黑色</v>
      </c>
      <c r="I11437" s="6" t="str">
        <f t="shared" si="715"/>
        <v>黑色</v>
      </c>
    </row>
    <row r="11438" spans="1:9">
      <c r="A11438" s="6">
        <v>11437</v>
      </c>
      <c r="B11438" s="47" t="str">
        <f t="shared" si="712"/>
        <v>00002CAD</v>
      </c>
      <c r="C11438" s="50" t="str">
        <f>IFERROR(VLOOKUP(B11438,总表!A:B,2,0),"-")</f>
        <v>裤裙类</v>
      </c>
      <c r="D11438" s="51" t="str">
        <f t="shared" si="713"/>
        <v>裤裙类</v>
      </c>
      <c r="E11438" s="6" t="str">
        <f>IFERROR(VLOOKUP(B11438,总表!A:D,3,0),"-")</f>
        <v>牛仔短裤</v>
      </c>
      <c r="F11438" s="6" t="str">
        <f t="shared" si="714"/>
        <v>牛仔短裤</v>
      </c>
      <c r="H11438" s="6" t="str">
        <f>IF(IFERROR(VLOOKUP(B11438,总表!A:D,4,0),"露易")=0," ",IFERROR(VLOOKUP(B11438,总表!A:D,4,0),"-"))</f>
        <v>浅蓝色</v>
      </c>
      <c r="I11438" s="6" t="str">
        <f t="shared" si="715"/>
        <v>浅蓝色</v>
      </c>
    </row>
    <row r="11439" spans="1:9">
      <c r="A11439" s="6">
        <v>11438</v>
      </c>
      <c r="B11439" s="47" t="str">
        <f t="shared" si="712"/>
        <v>00002CAE</v>
      </c>
      <c r="C11439" s="50" t="str">
        <f>IFERROR(VLOOKUP(B11439,总表!A:B,2,0),"-")</f>
        <v>裤裙类</v>
      </c>
      <c r="D11439" s="51" t="str">
        <f t="shared" si="713"/>
        <v>裤裙类</v>
      </c>
      <c r="E11439" s="6" t="str">
        <f>IFERROR(VLOOKUP(B11439,总表!A:D,3,0),"-")</f>
        <v>牛仔短裤</v>
      </c>
      <c r="F11439" s="6" t="str">
        <f t="shared" si="714"/>
        <v>牛仔短裤</v>
      </c>
      <c r="H11439" s="6" t="str">
        <f>IF(IFERROR(VLOOKUP(B11439,总表!A:D,4,0),"露易")=0," ",IFERROR(VLOOKUP(B11439,总表!A:D,4,0),"-"))</f>
        <v>海军蓝</v>
      </c>
      <c r="I11439" s="6" t="str">
        <f t="shared" si="715"/>
        <v>海军蓝</v>
      </c>
    </row>
    <row r="11440" spans="1:9">
      <c r="A11440" s="6">
        <v>11439</v>
      </c>
      <c r="B11440" s="47" t="str">
        <f t="shared" si="712"/>
        <v>00002CAF</v>
      </c>
      <c r="C11440" s="50" t="str">
        <f>IFERROR(VLOOKUP(B11440,总表!A:B,2,0),"-")</f>
        <v>裤裙类</v>
      </c>
      <c r="D11440" s="51" t="str">
        <f t="shared" si="713"/>
        <v>裤裙类</v>
      </c>
      <c r="E11440" s="6" t="str">
        <f>IFERROR(VLOOKUP(B11440,总表!A:D,3,0),"-")</f>
        <v>牛仔短裤</v>
      </c>
      <c r="F11440" s="6" t="str">
        <f t="shared" si="714"/>
        <v>牛仔短裤</v>
      </c>
      <c r="H11440" s="6" t="str">
        <f>IF(IFERROR(VLOOKUP(B11440,总表!A:D,4,0),"露易")=0," ",IFERROR(VLOOKUP(B11440,总表!A:D,4,0),"-"))</f>
        <v>白色</v>
      </c>
      <c r="I11440" s="6" t="str">
        <f t="shared" si="715"/>
        <v>白色</v>
      </c>
    </row>
    <row r="11441" spans="1:9">
      <c r="A11441" s="6">
        <v>11440</v>
      </c>
      <c r="B11441" s="47" t="str">
        <f t="shared" si="712"/>
        <v>00002CB0</v>
      </c>
      <c r="C11441" s="50" t="str">
        <f>IFERROR(VLOOKUP(B11441,总表!A:B,2,0),"-")</f>
        <v>裤裙类</v>
      </c>
      <c r="D11441" s="51" t="str">
        <f t="shared" si="713"/>
        <v>裤裙类</v>
      </c>
      <c r="E11441" s="6" t="str">
        <f>IFERROR(VLOOKUP(B11441,总表!A:D,3,0),"-")</f>
        <v>牛仔短裤</v>
      </c>
      <c r="F11441" s="6" t="str">
        <f t="shared" si="714"/>
        <v>牛仔短裤</v>
      </c>
      <c r="H11441" s="6" t="str">
        <f>IF(IFERROR(VLOOKUP(B11441,总表!A:D,4,0),"露易")=0," ",IFERROR(VLOOKUP(B11441,总表!A:D,4,0),"-"))</f>
        <v>黑色</v>
      </c>
      <c r="I11441" s="6" t="str">
        <f t="shared" si="715"/>
        <v>黑色</v>
      </c>
    </row>
    <row r="11442" spans="1:9">
      <c r="A11442" s="6">
        <v>11441</v>
      </c>
      <c r="B11442" s="47" t="str">
        <f t="shared" si="712"/>
        <v>00002CB1</v>
      </c>
      <c r="C11442" s="50" t="str">
        <f>IFERROR(VLOOKUP(B11442,总表!A:B,2,0),"-")</f>
        <v>裤裙类</v>
      </c>
      <c r="D11442" s="51" t="str">
        <f t="shared" si="713"/>
        <v>裤裙类</v>
      </c>
      <c r="E11442" s="6" t="str">
        <f>IFERROR(VLOOKUP(B11442,总表!A:D,3,0),"-")</f>
        <v>牛仔工作裤</v>
      </c>
      <c r="F11442" s="6" t="str">
        <f t="shared" si="714"/>
        <v>牛仔工作裤</v>
      </c>
      <c r="H11442" s="6" t="str">
        <f>IF(IFERROR(VLOOKUP(B11442,总表!A:D,4,0),"露易")=0," ",IFERROR(VLOOKUP(B11442,总表!A:D,4,0),"-"))</f>
        <v>浅蓝色</v>
      </c>
      <c r="I11442" s="6" t="str">
        <f t="shared" si="715"/>
        <v>浅蓝色</v>
      </c>
    </row>
    <row r="11443" spans="1:9">
      <c r="A11443" s="6">
        <v>11442</v>
      </c>
      <c r="B11443" s="47" t="str">
        <f t="shared" si="712"/>
        <v>00002CB2</v>
      </c>
      <c r="C11443" s="50" t="str">
        <f>IFERROR(VLOOKUP(B11443,总表!A:B,2,0),"-")</f>
        <v>裤裙类</v>
      </c>
      <c r="D11443" s="51" t="str">
        <f t="shared" si="713"/>
        <v>裤裙类</v>
      </c>
      <c r="E11443" s="6" t="str">
        <f>IFERROR(VLOOKUP(B11443,总表!A:D,3,0),"-")</f>
        <v>牛仔工作裤</v>
      </c>
      <c r="F11443" s="6" t="str">
        <f t="shared" si="714"/>
        <v>牛仔工作裤</v>
      </c>
      <c r="H11443" s="51" t="str">
        <f>IF(IFERROR(VLOOKUP(B11443,总表!A:D,4,0),"露易")=0," ",IFERROR(VLOOKUP(B11443,总表!A:D,4,0),"-"))</f>
        <v>蓝色</v>
      </c>
      <c r="I11443" s="51" t="str">
        <f t="shared" si="715"/>
        <v>蓝色</v>
      </c>
    </row>
    <row r="11444" spans="1:9">
      <c r="A11444" s="6">
        <v>11443</v>
      </c>
      <c r="B11444" s="47" t="str">
        <f t="shared" si="712"/>
        <v>00002CB3</v>
      </c>
      <c r="C11444" s="50" t="str">
        <f>IFERROR(VLOOKUP(B11444,总表!A:B,2,0),"-")</f>
        <v>裤裙类</v>
      </c>
      <c r="D11444" s="51" t="str">
        <f t="shared" si="713"/>
        <v>裤裙类</v>
      </c>
      <c r="E11444" s="6" t="str">
        <f>IFERROR(VLOOKUP(B11444,总表!A:D,3,0),"-")</f>
        <v>牛仔工作裤</v>
      </c>
      <c r="F11444" s="6" t="str">
        <f t="shared" si="714"/>
        <v>牛仔工作裤</v>
      </c>
      <c r="H11444" s="6" t="str">
        <f>IF(IFERROR(VLOOKUP(B11444,总表!A:D,4,0),"露易")=0," ",IFERROR(VLOOKUP(B11444,总表!A:D,4,0),"-"))</f>
        <v>黑色</v>
      </c>
      <c r="I11444" s="6" t="str">
        <f t="shared" si="715"/>
        <v>黑色</v>
      </c>
    </row>
    <row r="11445" spans="1:9">
      <c r="A11445" s="6">
        <v>11444</v>
      </c>
      <c r="B11445" s="47" t="str">
        <f t="shared" si="712"/>
        <v>00002CB4</v>
      </c>
      <c r="C11445" s="50" t="str">
        <f>IFERROR(VLOOKUP(B11445,总表!A:B,2,0),"-")</f>
        <v>裤裙类</v>
      </c>
      <c r="D11445" s="51" t="str">
        <f t="shared" si="713"/>
        <v>裤裙类</v>
      </c>
      <c r="E11445" s="6" t="str">
        <f>IFERROR(VLOOKUP(B11445,总表!A:D,3,0),"-")</f>
        <v>牛仔工作裤</v>
      </c>
      <c r="F11445" s="6" t="str">
        <f t="shared" si="714"/>
        <v>牛仔工作裤</v>
      </c>
      <c r="H11445" s="6" t="str">
        <f>IF(IFERROR(VLOOKUP(B11445,总表!A:D,4,0),"露易")=0," ",IFERROR(VLOOKUP(B11445,总表!A:D,4,0),"-"))</f>
        <v>白色</v>
      </c>
      <c r="I11445" s="6" t="str">
        <f t="shared" si="715"/>
        <v>白色</v>
      </c>
    </row>
    <row r="11446" spans="1:9">
      <c r="A11446" s="6">
        <v>11445</v>
      </c>
      <c r="B11446" s="47" t="str">
        <f t="shared" si="712"/>
        <v>00002CB5</v>
      </c>
      <c r="C11446" s="50" t="str">
        <f>IFERROR(VLOOKUP(B11446,总表!A:B,2,0),"-")</f>
        <v>裤裙类</v>
      </c>
      <c r="D11446" s="51" t="str">
        <f t="shared" si="713"/>
        <v>裤裙类</v>
      </c>
      <c r="E11446" s="6" t="str">
        <f>IFERROR(VLOOKUP(B11446,总表!A:D,3,0),"-")</f>
        <v>牛仔长裙</v>
      </c>
      <c r="F11446" s="6" t="str">
        <f t="shared" si="714"/>
        <v>牛仔长裙</v>
      </c>
      <c r="H11446" s="6" t="str">
        <f>IF(IFERROR(VLOOKUP(B11446,总表!A:D,4,0),"露易")=0," ",IFERROR(VLOOKUP(B11446,总表!A:D,4,0),"-"))</f>
        <v>浅蓝色</v>
      </c>
      <c r="I11446" s="6" t="str">
        <f t="shared" si="715"/>
        <v>浅蓝色</v>
      </c>
    </row>
    <row r="11447" spans="1:9">
      <c r="A11447" s="6">
        <v>11446</v>
      </c>
      <c r="B11447" s="47" t="str">
        <f t="shared" si="712"/>
        <v>00002CB6</v>
      </c>
      <c r="C11447" s="50" t="str">
        <f>IFERROR(VLOOKUP(B11447,总表!A:B,2,0),"-")</f>
        <v>裤裙类</v>
      </c>
      <c r="D11447" s="51" t="str">
        <f t="shared" si="713"/>
        <v>裤裙类</v>
      </c>
      <c r="E11447" s="6" t="str">
        <f>IFERROR(VLOOKUP(B11447,总表!A:D,3,0),"-")</f>
        <v>牛仔长裙</v>
      </c>
      <c r="F11447" s="6" t="str">
        <f t="shared" si="714"/>
        <v>牛仔长裙</v>
      </c>
      <c r="H11447" s="6" t="str">
        <f>IF(IFERROR(VLOOKUP(B11447,总表!A:D,4,0),"露易")=0," ",IFERROR(VLOOKUP(B11447,总表!A:D,4,0),"-"))</f>
        <v>海军蓝</v>
      </c>
      <c r="I11447" s="6" t="str">
        <f t="shared" si="715"/>
        <v>海军蓝</v>
      </c>
    </row>
    <row r="11448" spans="1:9">
      <c r="A11448" s="6">
        <v>11447</v>
      </c>
      <c r="B11448" s="47" t="str">
        <f t="shared" si="712"/>
        <v>00002CB7</v>
      </c>
      <c r="C11448" s="50" t="str">
        <f>IFERROR(VLOOKUP(B11448,总表!A:B,2,0),"-")</f>
        <v>裤裙类</v>
      </c>
      <c r="D11448" s="51" t="str">
        <f t="shared" si="713"/>
        <v>裤裙类</v>
      </c>
      <c r="E11448" s="6" t="str">
        <f>IFERROR(VLOOKUP(B11448,总表!A:D,3,0),"-")</f>
        <v>牛仔长裙</v>
      </c>
      <c r="F11448" s="6" t="str">
        <f t="shared" si="714"/>
        <v>牛仔长裙</v>
      </c>
      <c r="H11448" s="6" t="str">
        <f>IF(IFERROR(VLOOKUP(B11448,总表!A:D,4,0),"露易")=0," ",IFERROR(VLOOKUP(B11448,总表!A:D,4,0),"-"))</f>
        <v>黑色</v>
      </c>
      <c r="I11448" s="6" t="str">
        <f t="shared" si="715"/>
        <v>黑色</v>
      </c>
    </row>
    <row r="11449" spans="1:9">
      <c r="A11449" s="6">
        <v>11448</v>
      </c>
      <c r="B11449" s="47" t="str">
        <f t="shared" si="712"/>
        <v>00002CB8</v>
      </c>
      <c r="C11449" s="50" t="str">
        <f>IFERROR(VLOOKUP(B11449,总表!A:B,2,0),"-")</f>
        <v>裤裙类</v>
      </c>
      <c r="D11449" s="51" t="str">
        <f t="shared" si="713"/>
        <v>裤裙类</v>
      </c>
      <c r="E11449" s="6" t="str">
        <f>IFERROR(VLOOKUP(B11449,总表!A:D,3,0),"-")</f>
        <v>牛仔长裙</v>
      </c>
      <c r="F11449" s="6" t="str">
        <f t="shared" si="714"/>
        <v>牛仔长裙</v>
      </c>
      <c r="H11449" s="6" t="str">
        <f>IF(IFERROR(VLOOKUP(B11449,总表!A:D,4,0),"露易")=0," ",IFERROR(VLOOKUP(B11449,总表!A:D,4,0),"-"))</f>
        <v>白色</v>
      </c>
      <c r="I11449" s="6" t="str">
        <f t="shared" si="715"/>
        <v>白色</v>
      </c>
    </row>
    <row r="11450" spans="1:9">
      <c r="A11450" s="6">
        <v>11449</v>
      </c>
      <c r="B11450" s="47" t="str">
        <f t="shared" si="712"/>
        <v>00002CB9</v>
      </c>
      <c r="C11450" s="47" t="str">
        <f>IFERROR(VLOOKUP(B11450,总表!A:B,2,0),"-")</f>
        <v>鞋类</v>
      </c>
      <c r="D11450" s="6" t="str">
        <f t="shared" si="713"/>
        <v>鞋类</v>
      </c>
      <c r="E11450" s="51" t="str">
        <f>IFERROR(VLOOKUP(B11450,总表!A:D,3,0),"-")</f>
        <v>乐福鞋</v>
      </c>
      <c r="F11450" s="51" t="str">
        <f t="shared" si="714"/>
        <v>乐福鞋</v>
      </c>
      <c r="H11450" s="6" t="str">
        <f>IF(IFERROR(VLOOKUP(B11450,总表!A:D,4,0),"露易")=0," ",IFERROR(VLOOKUP(B11450,总表!A:D,4,0),"-"))</f>
        <v>黑色</v>
      </c>
      <c r="I11450" s="6" t="str">
        <f t="shared" si="715"/>
        <v>黑色</v>
      </c>
    </row>
    <row r="11451" spans="1:9">
      <c r="A11451" s="6">
        <v>11450</v>
      </c>
      <c r="B11451" s="47" t="str">
        <f t="shared" si="712"/>
        <v>00002CBA</v>
      </c>
      <c r="C11451" s="47" t="str">
        <f>IFERROR(VLOOKUP(B11451,总表!A:B,2,0),"-")</f>
        <v>鞋类</v>
      </c>
      <c r="D11451" s="6" t="str">
        <f t="shared" si="713"/>
        <v>鞋类</v>
      </c>
      <c r="E11451" s="51" t="str">
        <f>IFERROR(VLOOKUP(B11451,总表!A:D,3,0),"-")</f>
        <v>乐福鞋</v>
      </c>
      <c r="F11451" s="51" t="str">
        <f t="shared" si="714"/>
        <v>乐福鞋</v>
      </c>
      <c r="H11451" s="6" t="str">
        <f>IF(IFERROR(VLOOKUP(B11451,总表!A:D,4,0),"露易")=0," ",IFERROR(VLOOKUP(B11451,总表!A:D,4,0),"-"))</f>
        <v>白色</v>
      </c>
      <c r="I11451" s="6" t="str">
        <f t="shared" si="715"/>
        <v>白色</v>
      </c>
    </row>
    <row r="11452" spans="1:9">
      <c r="A11452" s="6">
        <v>11451</v>
      </c>
      <c r="B11452" s="47" t="str">
        <f t="shared" si="712"/>
        <v>00002CBB</v>
      </c>
      <c r="C11452" s="47" t="str">
        <f>IFERROR(VLOOKUP(B11452,总表!A:B,2,0),"-")</f>
        <v>鞋类</v>
      </c>
      <c r="D11452" s="6" t="str">
        <f t="shared" si="713"/>
        <v>鞋类</v>
      </c>
      <c r="E11452" s="51" t="str">
        <f>IFERROR(VLOOKUP(B11452,总表!A:D,3,0),"-")</f>
        <v>乐福鞋</v>
      </c>
      <c r="F11452" s="51" t="str">
        <f t="shared" si="714"/>
        <v>乐福鞋</v>
      </c>
      <c r="H11452" s="6" t="str">
        <f>IF(IFERROR(VLOOKUP(B11452,总表!A:D,4,0),"露易")=0," ",IFERROR(VLOOKUP(B11452,总表!A:D,4,0),"-"))</f>
        <v>粉红</v>
      </c>
      <c r="I11452" s="6" t="str">
        <f t="shared" si="715"/>
        <v>粉红</v>
      </c>
    </row>
    <row r="11453" spans="1:9">
      <c r="A11453" s="6">
        <v>11452</v>
      </c>
      <c r="B11453" s="47" t="str">
        <f t="shared" si="712"/>
        <v>00002CBC</v>
      </c>
      <c r="C11453" s="47" t="str">
        <f>IFERROR(VLOOKUP(B11453,总表!A:B,2,0),"-")</f>
        <v>鞋类</v>
      </c>
      <c r="D11453" s="6" t="str">
        <f t="shared" si="713"/>
        <v>鞋类</v>
      </c>
      <c r="E11453" s="51" t="str">
        <f>IFERROR(VLOOKUP(B11453,总表!A:D,3,0),"-")</f>
        <v>乐福鞋</v>
      </c>
      <c r="F11453" s="51" t="str">
        <f t="shared" si="714"/>
        <v>乐福鞋</v>
      </c>
      <c r="H11453" s="51" t="str">
        <f>IF(IFERROR(VLOOKUP(B11453,总表!A:D,4,0),"露易")=0," ",IFERROR(VLOOKUP(B11453,总表!A:D,4,0),"-"))</f>
        <v>蓝色</v>
      </c>
      <c r="I11453" s="51" t="str">
        <f t="shared" si="715"/>
        <v>蓝色</v>
      </c>
    </row>
    <row r="11454" spans="1:9">
      <c r="A11454" s="6">
        <v>11453</v>
      </c>
      <c r="B11454" s="47" t="str">
        <f t="shared" si="712"/>
        <v>00002CBD</v>
      </c>
      <c r="C11454" s="47" t="str">
        <f>IFERROR(VLOOKUP(B11454,总表!A:B,2,0),"-")</f>
        <v>鞋类</v>
      </c>
      <c r="D11454" s="6" t="str">
        <f t="shared" si="713"/>
        <v>鞋类</v>
      </c>
      <c r="E11454" s="51" t="str">
        <f>IFERROR(VLOOKUP(B11454,总表!A:D,3,0),"-")</f>
        <v>乐福鞋</v>
      </c>
      <c r="F11454" s="51" t="str">
        <f t="shared" si="714"/>
        <v>乐福鞋</v>
      </c>
      <c r="H11454" s="6" t="str">
        <f>IF(IFERROR(VLOOKUP(B11454,总表!A:D,4,0),"露易")=0," ",IFERROR(VLOOKUP(B11454,总表!A:D,4,0),"-"))</f>
        <v>黄色</v>
      </c>
      <c r="I11454" s="6" t="str">
        <f t="shared" si="715"/>
        <v>黄色</v>
      </c>
    </row>
    <row r="11455" spans="1:9">
      <c r="A11455" s="6">
        <v>11454</v>
      </c>
      <c r="B11455" s="47" t="str">
        <f t="shared" si="712"/>
        <v>00002CBE</v>
      </c>
      <c r="C11455" s="47" t="str">
        <f>IFERROR(VLOOKUP(B11455,总表!A:B,2,0),"-")</f>
        <v>鞋类</v>
      </c>
      <c r="D11455" s="6" t="str">
        <f t="shared" si="713"/>
        <v>鞋类</v>
      </c>
      <c r="E11455" s="51" t="str">
        <f>IFERROR(VLOOKUP(B11455,总表!A:D,3,0),"-")</f>
        <v>乐福鞋</v>
      </c>
      <c r="F11455" s="51" t="str">
        <f t="shared" si="714"/>
        <v>乐福鞋</v>
      </c>
      <c r="H11455" s="51" t="str">
        <f>IF(IFERROR(VLOOKUP(B11455,总表!A:D,4,0),"露易")=0," ",IFERROR(VLOOKUP(B11455,总表!A:D,4,0),"-"))</f>
        <v>红色</v>
      </c>
      <c r="I11455" s="51" t="str">
        <f t="shared" si="715"/>
        <v>红色</v>
      </c>
    </row>
    <row r="11456" spans="1:9">
      <c r="A11456" s="6">
        <v>11455</v>
      </c>
      <c r="B11456" s="47" t="str">
        <f t="shared" si="712"/>
        <v>00002CBF</v>
      </c>
      <c r="C11456" s="47" t="str">
        <f>IFERROR(VLOOKUP(B11456,总表!A:B,2,0),"-")</f>
        <v>鞋类</v>
      </c>
      <c r="D11456" s="6" t="str">
        <f t="shared" si="713"/>
        <v>鞋类</v>
      </c>
      <c r="E11456" s="6" t="str">
        <f>IFERROR(VLOOKUP(B11456,总表!A:D,3,0),"-")</f>
        <v>商务皮鞋</v>
      </c>
      <c r="F11456" s="6" t="str">
        <f t="shared" si="714"/>
        <v>商务皮鞋</v>
      </c>
      <c r="H11456" s="6" t="str">
        <f>IF(IFERROR(VLOOKUP(B11456,总表!A:D,4,0),"露易")=0," ",IFERROR(VLOOKUP(B11456,总表!A:D,4,0),"-"))</f>
        <v>棕色</v>
      </c>
      <c r="I11456" s="6" t="str">
        <f t="shared" si="715"/>
        <v>棕色</v>
      </c>
    </row>
    <row r="11457" spans="1:9">
      <c r="A11457" s="6">
        <v>11456</v>
      </c>
      <c r="B11457" s="47" t="str">
        <f t="shared" si="712"/>
        <v>00002CC0</v>
      </c>
      <c r="C11457" s="47" t="str">
        <f>IFERROR(VLOOKUP(B11457,总表!A:B,2,0),"-")</f>
        <v>鞋类</v>
      </c>
      <c r="D11457" s="6" t="str">
        <f t="shared" si="713"/>
        <v>鞋类</v>
      </c>
      <c r="E11457" s="6" t="str">
        <f>IFERROR(VLOOKUP(B11457,总表!A:D,3,0),"-")</f>
        <v>莫卡辛靴</v>
      </c>
      <c r="F11457" s="6" t="str">
        <f t="shared" si="714"/>
        <v>莫卡辛靴</v>
      </c>
      <c r="H11457" s="6" t="str">
        <f>IF(IFERROR(VLOOKUP(B11457,总表!A:D,4,0),"露易")=0," ",IFERROR(VLOOKUP(B11457,总表!A:D,4,0),"-"))</f>
        <v>橄榄绿</v>
      </c>
      <c r="I11457" s="6" t="str">
        <f t="shared" si="715"/>
        <v>橄榄绿</v>
      </c>
    </row>
    <row r="11458" spans="1:9">
      <c r="A11458" s="6">
        <v>11457</v>
      </c>
      <c r="B11458" s="47" t="str">
        <f t="shared" ref="B11458:B11521" si="716">DEC2HEX(ROW(A11457),8)</f>
        <v>00002CC1</v>
      </c>
      <c r="C11458" s="47" t="str">
        <f>IFERROR(VLOOKUP(B11458,总表!A:B,2,0),"-")</f>
        <v>鞋类</v>
      </c>
      <c r="D11458" s="6" t="str">
        <f t="shared" ref="D11458:D11521" si="717">C11458</f>
        <v>鞋类</v>
      </c>
      <c r="E11458" s="6" t="str">
        <f>IFERROR(VLOOKUP(B11458,总表!A:D,3,0),"-")</f>
        <v>莫卡辛靴</v>
      </c>
      <c r="F11458" s="6" t="str">
        <f t="shared" ref="F11458:F11521" si="718">E11458</f>
        <v>莫卡辛靴</v>
      </c>
      <c r="H11458" s="6" t="str">
        <f>IF(IFERROR(VLOOKUP(B11458,总表!A:D,4,0),"露易")=0," ",IFERROR(VLOOKUP(B11458,总表!A:D,4,0),"-"))</f>
        <v>米色</v>
      </c>
      <c r="I11458" s="6" t="str">
        <f t="shared" ref="I11458:I11521" si="719">H11458</f>
        <v>米色</v>
      </c>
    </row>
    <row r="11459" spans="1:9">
      <c r="A11459" s="6">
        <v>11458</v>
      </c>
      <c r="B11459" s="47" t="str">
        <f t="shared" si="716"/>
        <v>00002CC2</v>
      </c>
      <c r="C11459" s="47" t="str">
        <f>IFERROR(VLOOKUP(B11459,总表!A:B,2,0),"-")</f>
        <v>鞋类</v>
      </c>
      <c r="D11459" s="6" t="str">
        <f t="shared" si="717"/>
        <v>鞋类</v>
      </c>
      <c r="E11459" s="6" t="str">
        <f>IFERROR(VLOOKUP(B11459,总表!A:D,3,0),"-")</f>
        <v>莫卡辛靴</v>
      </c>
      <c r="F11459" s="6" t="str">
        <f t="shared" si="718"/>
        <v>莫卡辛靴</v>
      </c>
      <c r="H11459" s="6" t="str">
        <f>IF(IFERROR(VLOOKUP(B11459,总表!A:D,4,0),"露易")=0," ",IFERROR(VLOOKUP(B11459,总表!A:D,4,0),"-"))</f>
        <v>粉红</v>
      </c>
      <c r="I11459" s="6" t="str">
        <f t="shared" si="719"/>
        <v>粉红</v>
      </c>
    </row>
    <row r="11460" spans="1:9">
      <c r="A11460" s="6">
        <v>11459</v>
      </c>
      <c r="B11460" s="47" t="str">
        <f t="shared" si="716"/>
        <v>00002CC3</v>
      </c>
      <c r="C11460" s="47" t="str">
        <f>IFERROR(VLOOKUP(B11460,总表!A:B,2,0),"-")</f>
        <v>鞋类</v>
      </c>
      <c r="D11460" s="6" t="str">
        <f t="shared" si="717"/>
        <v>鞋类</v>
      </c>
      <c r="E11460" s="6" t="str">
        <f>IFERROR(VLOOKUP(B11460,总表!A:D,3,0),"-")</f>
        <v>莫卡辛靴</v>
      </c>
      <c r="F11460" s="6" t="str">
        <f t="shared" si="718"/>
        <v>莫卡辛靴</v>
      </c>
      <c r="H11460" s="6" t="str">
        <f>IF(IFERROR(VLOOKUP(B11460,总表!A:D,4,0),"露易")=0," ",IFERROR(VLOOKUP(B11460,总表!A:D,4,0),"-"))</f>
        <v>黑色</v>
      </c>
      <c r="I11460" s="6" t="str">
        <f t="shared" si="719"/>
        <v>黑色</v>
      </c>
    </row>
    <row r="11461" spans="1:9">
      <c r="A11461" s="6">
        <v>11460</v>
      </c>
      <c r="B11461" s="47" t="str">
        <f t="shared" si="716"/>
        <v>00002CC4</v>
      </c>
      <c r="C11461" s="47" t="str">
        <f>IFERROR(VLOOKUP(B11461,总表!A:B,2,0),"-")</f>
        <v>鞋类</v>
      </c>
      <c r="D11461" s="6" t="str">
        <f t="shared" si="717"/>
        <v>鞋类</v>
      </c>
      <c r="E11461" s="6" t="str">
        <f>IFERROR(VLOOKUP(B11461,总表!A:D,3,0),"-")</f>
        <v>莫卡辛靴</v>
      </c>
      <c r="F11461" s="6" t="str">
        <f t="shared" si="718"/>
        <v>莫卡辛靴</v>
      </c>
      <c r="H11461" s="51" t="str">
        <f>IF(IFERROR(VLOOKUP(B11461,总表!A:D,4,0),"露易")=0," ",IFERROR(VLOOKUP(B11461,总表!A:D,4,0),"-"))</f>
        <v>蓝色</v>
      </c>
      <c r="I11461" s="51" t="str">
        <f t="shared" si="719"/>
        <v>蓝色</v>
      </c>
    </row>
    <row r="11462" spans="1:9">
      <c r="A11462" s="6">
        <v>11461</v>
      </c>
      <c r="B11462" s="47" t="str">
        <f t="shared" si="716"/>
        <v>00002CC5</v>
      </c>
      <c r="C11462" s="47" t="str">
        <f>IFERROR(VLOOKUP(B11462,总表!A:B,2,0),"-")</f>
        <v>鞋类</v>
      </c>
      <c r="D11462" s="6" t="str">
        <f t="shared" si="717"/>
        <v>鞋类</v>
      </c>
      <c r="E11462" s="6" t="str">
        <f>IFERROR(VLOOKUP(B11462,总表!A:D,3,0),"-")</f>
        <v>莫卡辛靴</v>
      </c>
      <c r="F11462" s="6" t="str">
        <f t="shared" si="718"/>
        <v>莫卡辛靴</v>
      </c>
      <c r="H11462" s="6" t="str">
        <f>IF(IFERROR(VLOOKUP(B11462,总表!A:D,4,0),"露易")=0," ",IFERROR(VLOOKUP(B11462,总表!A:D,4,0),"-"))</f>
        <v>橘色</v>
      </c>
      <c r="I11462" s="6" t="str">
        <f t="shared" si="719"/>
        <v>橘色</v>
      </c>
    </row>
    <row r="11463" spans="1:9">
      <c r="A11463" s="6">
        <v>11462</v>
      </c>
      <c r="B11463" s="47" t="str">
        <f t="shared" si="716"/>
        <v>00002CC6</v>
      </c>
      <c r="C11463" s="47" t="str">
        <f>IFERROR(VLOOKUP(B11463,总表!A:B,2,0),"-")</f>
        <v>鞋类</v>
      </c>
      <c r="D11463" s="6" t="str">
        <f t="shared" si="717"/>
        <v>鞋类</v>
      </c>
      <c r="E11463" s="6" t="str">
        <f>IFERROR(VLOOKUP(B11463,总表!A:D,3,0),"-")</f>
        <v>尖头鞋</v>
      </c>
      <c r="F11463" s="6" t="str">
        <f t="shared" si="718"/>
        <v>尖头鞋</v>
      </c>
      <c r="H11463" s="6" t="str">
        <f>IF(IFERROR(VLOOKUP(B11463,总表!A:D,4,0),"露易")=0," ",IFERROR(VLOOKUP(B11463,总表!A:D,4,0),"-"))</f>
        <v>白色</v>
      </c>
      <c r="I11463" s="6" t="str">
        <f t="shared" si="719"/>
        <v>白色</v>
      </c>
    </row>
    <row r="11464" spans="1:9">
      <c r="A11464" s="6">
        <v>11463</v>
      </c>
      <c r="B11464" s="47" t="str">
        <f t="shared" si="716"/>
        <v>00002CC7</v>
      </c>
      <c r="C11464" s="47" t="str">
        <f>IFERROR(VLOOKUP(B11464,总表!A:B,2,0),"-")</f>
        <v>鞋类</v>
      </c>
      <c r="D11464" s="6" t="str">
        <f t="shared" si="717"/>
        <v>鞋类</v>
      </c>
      <c r="E11464" s="6" t="str">
        <f>IFERROR(VLOOKUP(B11464,总表!A:D,3,0),"-")</f>
        <v>尖头鞋</v>
      </c>
      <c r="F11464" s="6" t="str">
        <f t="shared" si="718"/>
        <v>尖头鞋</v>
      </c>
      <c r="H11464" s="6" t="str">
        <f>IF(IFERROR(VLOOKUP(B11464,总表!A:D,4,0),"露易")=0," ",IFERROR(VLOOKUP(B11464,总表!A:D,4,0),"-"))</f>
        <v>黑色</v>
      </c>
      <c r="I11464" s="6" t="str">
        <f t="shared" si="719"/>
        <v>黑色</v>
      </c>
    </row>
    <row r="11465" spans="1:9">
      <c r="A11465" s="6">
        <v>11464</v>
      </c>
      <c r="B11465" s="47" t="str">
        <f t="shared" si="716"/>
        <v>00002CC8</v>
      </c>
      <c r="C11465" s="47" t="str">
        <f>IFERROR(VLOOKUP(B11465,总表!A:B,2,0),"-")</f>
        <v>鞋类</v>
      </c>
      <c r="D11465" s="6" t="str">
        <f t="shared" si="717"/>
        <v>鞋类</v>
      </c>
      <c r="E11465" s="6" t="str">
        <f>IFERROR(VLOOKUP(B11465,总表!A:D,3,0),"-")</f>
        <v>尖头鞋</v>
      </c>
      <c r="F11465" s="6" t="str">
        <f t="shared" si="718"/>
        <v>尖头鞋</v>
      </c>
      <c r="H11465" s="51" t="str">
        <f>IF(IFERROR(VLOOKUP(B11465,总表!A:D,4,0),"露易")=0," ",IFERROR(VLOOKUP(B11465,总表!A:D,4,0),"-"))</f>
        <v>蓝色</v>
      </c>
      <c r="I11465" s="51" t="str">
        <f t="shared" si="719"/>
        <v>蓝色</v>
      </c>
    </row>
    <row r="11466" spans="1:9">
      <c r="A11466" s="6">
        <v>11465</v>
      </c>
      <c r="B11466" s="47" t="str">
        <f t="shared" si="716"/>
        <v>00002CC9</v>
      </c>
      <c r="C11466" s="47" t="str">
        <f>IFERROR(VLOOKUP(B11466,总表!A:B,2,0),"-")</f>
        <v>鞋类</v>
      </c>
      <c r="D11466" s="6" t="str">
        <f t="shared" si="717"/>
        <v>鞋类</v>
      </c>
      <c r="E11466" s="6" t="str">
        <f>IFERROR(VLOOKUP(B11466,总表!A:D,3,0),"-")</f>
        <v>莫卡辛鞋</v>
      </c>
      <c r="F11466" s="6" t="str">
        <f t="shared" si="718"/>
        <v>莫卡辛鞋</v>
      </c>
      <c r="H11466" s="51" t="str">
        <f>IF(IFERROR(VLOOKUP(B11466,总表!A:D,4,0),"露易")=0," ",IFERROR(VLOOKUP(B11466,总表!A:D,4,0),"-"))</f>
        <v>红色</v>
      </c>
      <c r="I11466" s="51" t="str">
        <f t="shared" si="719"/>
        <v>红色</v>
      </c>
    </row>
    <row r="11467" spans="1:9">
      <c r="A11467" s="6">
        <v>11466</v>
      </c>
      <c r="B11467" s="47" t="str">
        <f t="shared" si="716"/>
        <v>00002CCA</v>
      </c>
      <c r="C11467" s="47" t="str">
        <f>IFERROR(VLOOKUP(B11467,总表!A:B,2,0),"-")</f>
        <v>鞋类</v>
      </c>
      <c r="D11467" s="6" t="str">
        <f t="shared" si="717"/>
        <v>鞋类</v>
      </c>
      <c r="E11467" s="6" t="str">
        <f>IFERROR(VLOOKUP(B11467,总表!A:D,3,0),"-")</f>
        <v>莫卡辛鞋</v>
      </c>
      <c r="F11467" s="6" t="str">
        <f t="shared" si="718"/>
        <v>莫卡辛鞋</v>
      </c>
      <c r="H11467" s="6" t="str">
        <f>IF(IFERROR(VLOOKUP(B11467,总表!A:D,4,0),"露易")=0," ",IFERROR(VLOOKUP(B11467,总表!A:D,4,0),"-"))</f>
        <v>浅蓝色</v>
      </c>
      <c r="I11467" s="6" t="str">
        <f t="shared" si="719"/>
        <v>浅蓝色</v>
      </c>
    </row>
    <row r="11468" spans="1:9">
      <c r="A11468" s="6">
        <v>11467</v>
      </c>
      <c r="B11468" s="47" t="str">
        <f t="shared" si="716"/>
        <v>00002CCB</v>
      </c>
      <c r="C11468" s="47" t="str">
        <f>IFERROR(VLOOKUP(B11468,总表!A:B,2,0),"-")</f>
        <v>鞋类</v>
      </c>
      <c r="D11468" s="6" t="str">
        <f t="shared" si="717"/>
        <v>鞋类</v>
      </c>
      <c r="E11468" s="6" t="str">
        <f>IFERROR(VLOOKUP(B11468,总表!A:D,3,0),"-")</f>
        <v>莫卡辛鞋</v>
      </c>
      <c r="F11468" s="6" t="str">
        <f t="shared" si="718"/>
        <v>莫卡辛鞋</v>
      </c>
      <c r="H11468" s="6" t="str">
        <f>IF(IFERROR(VLOOKUP(B11468,总表!A:D,4,0),"露易")=0," ",IFERROR(VLOOKUP(B11468,总表!A:D,4,0),"-"))</f>
        <v>白色</v>
      </c>
      <c r="I11468" s="6" t="str">
        <f t="shared" si="719"/>
        <v>白色</v>
      </c>
    </row>
    <row r="11469" spans="1:9">
      <c r="A11469" s="6">
        <v>11468</v>
      </c>
      <c r="B11469" s="47" t="str">
        <f t="shared" si="716"/>
        <v>00002CCC</v>
      </c>
      <c r="C11469" s="47" t="str">
        <f>IFERROR(VLOOKUP(B11469,总表!A:B,2,0),"-")</f>
        <v>鞋类</v>
      </c>
      <c r="D11469" s="6" t="str">
        <f t="shared" si="717"/>
        <v>鞋类</v>
      </c>
      <c r="E11469" s="6" t="str">
        <f>IFERROR(VLOOKUP(B11469,总表!A:D,3,0),"-")</f>
        <v>莫卡辛鞋</v>
      </c>
      <c r="F11469" s="6" t="str">
        <f t="shared" si="718"/>
        <v>莫卡辛鞋</v>
      </c>
      <c r="H11469" s="6" t="str">
        <f>IF(IFERROR(VLOOKUP(B11469,总表!A:D,4,0),"露易")=0," ",IFERROR(VLOOKUP(B11469,总表!A:D,4,0),"-"))</f>
        <v>粉红</v>
      </c>
      <c r="I11469" s="6" t="str">
        <f t="shared" si="719"/>
        <v>粉红</v>
      </c>
    </row>
    <row r="11470" spans="1:9">
      <c r="A11470" s="6">
        <v>11469</v>
      </c>
      <c r="B11470" s="47" t="str">
        <f t="shared" si="716"/>
        <v>00002CCD</v>
      </c>
      <c r="C11470" s="47" t="str">
        <f>IFERROR(VLOOKUP(B11470,总表!A:B,2,0),"-")</f>
        <v>鞋类</v>
      </c>
      <c r="D11470" s="6" t="str">
        <f t="shared" si="717"/>
        <v>鞋类</v>
      </c>
      <c r="E11470" s="6" t="str">
        <f>IFERROR(VLOOKUP(B11470,总表!A:D,3,0),"-")</f>
        <v>莫卡辛鞋</v>
      </c>
      <c r="F11470" s="6" t="str">
        <f t="shared" si="718"/>
        <v>莫卡辛鞋</v>
      </c>
      <c r="H11470" s="6" t="str">
        <f>IF(IFERROR(VLOOKUP(B11470,总表!A:D,4,0),"露易")=0," ",IFERROR(VLOOKUP(B11470,总表!A:D,4,0),"-"))</f>
        <v>灰色</v>
      </c>
      <c r="I11470" s="6" t="str">
        <f t="shared" si="719"/>
        <v>灰色</v>
      </c>
    </row>
    <row r="11471" spans="1:9">
      <c r="A11471" s="6">
        <v>11470</v>
      </c>
      <c r="B11471" s="47" t="str">
        <f t="shared" si="716"/>
        <v>00002CCE</v>
      </c>
      <c r="C11471" s="47" t="str">
        <f>IFERROR(VLOOKUP(B11471,总表!A:B,2,0),"-")</f>
        <v>鞋类</v>
      </c>
      <c r="D11471" s="6" t="str">
        <f t="shared" si="717"/>
        <v>鞋类</v>
      </c>
      <c r="E11471" s="6" t="str">
        <f>IFERROR(VLOOKUP(B11471,总表!A:D,3,0),"-")</f>
        <v>莫卡辛鞋</v>
      </c>
      <c r="F11471" s="6" t="str">
        <f t="shared" si="718"/>
        <v>莫卡辛鞋</v>
      </c>
      <c r="H11471" s="6" t="str">
        <f>IF(IFERROR(VLOOKUP(B11471,总表!A:D,4,0),"露易")=0," ",IFERROR(VLOOKUP(B11471,总表!A:D,4,0),"-"))</f>
        <v>黑色</v>
      </c>
      <c r="I11471" s="6" t="str">
        <f t="shared" si="719"/>
        <v>黑色</v>
      </c>
    </row>
    <row r="11472" spans="1:9">
      <c r="A11472" s="6">
        <v>11471</v>
      </c>
      <c r="B11472" s="47" t="str">
        <f t="shared" si="716"/>
        <v>00002CCF</v>
      </c>
      <c r="C11472" s="47" t="str">
        <f>IFERROR(VLOOKUP(B11472,总表!A:B,2,0),"-")</f>
        <v>鞋类</v>
      </c>
      <c r="D11472" s="6" t="str">
        <f t="shared" si="717"/>
        <v>鞋类</v>
      </c>
      <c r="E11472" s="6" t="str">
        <f>IFERROR(VLOOKUP(B11472,总表!A:D,3,0),"-")</f>
        <v>翼纹绅士鞋</v>
      </c>
      <c r="F11472" s="6" t="str">
        <f t="shared" si="718"/>
        <v>翼纹绅士鞋</v>
      </c>
      <c r="H11472" s="6" t="str">
        <f>IF(IFERROR(VLOOKUP(B11472,总表!A:D,4,0),"露易")=0," ",IFERROR(VLOOKUP(B11472,总表!A:D,4,0),"-"))</f>
        <v>棕色</v>
      </c>
      <c r="I11472" s="6" t="str">
        <f t="shared" si="719"/>
        <v>棕色</v>
      </c>
    </row>
    <row r="11473" spans="1:9">
      <c r="A11473" s="6">
        <v>11472</v>
      </c>
      <c r="B11473" s="47" t="str">
        <f t="shared" si="716"/>
        <v>00002CD0</v>
      </c>
      <c r="C11473" s="47" t="str">
        <f>IFERROR(VLOOKUP(B11473,总表!A:B,2,0),"-")</f>
        <v>鞋类</v>
      </c>
      <c r="D11473" s="6" t="str">
        <f t="shared" si="717"/>
        <v>鞋类</v>
      </c>
      <c r="E11473" s="6" t="str">
        <f>IFERROR(VLOOKUP(B11473,总表!A:D,3,0),"-")</f>
        <v>翼纹绅士鞋</v>
      </c>
      <c r="F11473" s="6" t="str">
        <f t="shared" si="718"/>
        <v>翼纹绅士鞋</v>
      </c>
      <c r="H11473" s="6" t="str">
        <f>IF(IFERROR(VLOOKUP(B11473,总表!A:D,4,0),"露易")=0," ",IFERROR(VLOOKUP(B11473,总表!A:D,4,0),"-"))</f>
        <v>浅咖啡色</v>
      </c>
      <c r="I11473" s="6" t="str">
        <f t="shared" si="719"/>
        <v>浅咖啡色</v>
      </c>
    </row>
    <row r="11474" spans="1:9">
      <c r="A11474" s="6">
        <v>11473</v>
      </c>
      <c r="B11474" s="47" t="str">
        <f t="shared" si="716"/>
        <v>00002CD1</v>
      </c>
      <c r="C11474" s="47" t="str">
        <f>IFERROR(VLOOKUP(B11474,总表!A:B,2,0),"-")</f>
        <v>鞋类</v>
      </c>
      <c r="D11474" s="6" t="str">
        <f t="shared" si="717"/>
        <v>鞋类</v>
      </c>
      <c r="E11474" s="6" t="str">
        <f>IFERROR(VLOOKUP(B11474,总表!A:D,3,0),"-")</f>
        <v>翼纹绅士鞋</v>
      </c>
      <c r="F11474" s="6" t="str">
        <f t="shared" si="718"/>
        <v>翼纹绅士鞋</v>
      </c>
      <c r="H11474" s="51" t="str">
        <f>IF(IFERROR(VLOOKUP(B11474,总表!A:D,4,0),"露易")=0," ",IFERROR(VLOOKUP(B11474,总表!A:D,4,0),"-"))</f>
        <v>绿色</v>
      </c>
      <c r="I11474" s="51" t="str">
        <f t="shared" si="719"/>
        <v>绿色</v>
      </c>
    </row>
    <row r="11475" spans="1:9">
      <c r="A11475" s="6">
        <v>11474</v>
      </c>
      <c r="B11475" s="47" t="str">
        <f t="shared" si="716"/>
        <v>00002CD2</v>
      </c>
      <c r="C11475" s="47" t="str">
        <f>IFERROR(VLOOKUP(B11475,总表!A:B,2,0),"-")</f>
        <v>鞋类</v>
      </c>
      <c r="D11475" s="6" t="str">
        <f t="shared" si="717"/>
        <v>鞋类</v>
      </c>
      <c r="E11475" s="6" t="str">
        <f>IFERROR(VLOOKUP(B11475,总表!A:D,3,0),"-")</f>
        <v>翼纹绅士鞋</v>
      </c>
      <c r="F11475" s="6" t="str">
        <f t="shared" si="718"/>
        <v>翼纹绅士鞋</v>
      </c>
      <c r="H11475" s="6" t="str">
        <f>IF(IFERROR(VLOOKUP(B11475,总表!A:D,4,0),"露易")=0," ",IFERROR(VLOOKUP(B11475,总表!A:D,4,0),"-"))</f>
        <v>灰色</v>
      </c>
      <c r="I11475" s="6" t="str">
        <f t="shared" si="719"/>
        <v>灰色</v>
      </c>
    </row>
    <row r="11476" spans="1:9">
      <c r="A11476" s="6">
        <v>11475</v>
      </c>
      <c r="B11476" s="47" t="str">
        <f t="shared" si="716"/>
        <v>00002CD3</v>
      </c>
      <c r="C11476" s="47" t="str">
        <f>IFERROR(VLOOKUP(B11476,总表!A:B,2,0),"-")</f>
        <v>鞋类</v>
      </c>
      <c r="D11476" s="6" t="str">
        <f t="shared" si="717"/>
        <v>鞋类</v>
      </c>
      <c r="E11476" s="6" t="str">
        <f>IFERROR(VLOOKUP(B11476,总表!A:D,3,0),"-")</f>
        <v>翼纹绅士鞋</v>
      </c>
      <c r="F11476" s="6" t="str">
        <f t="shared" si="718"/>
        <v>翼纹绅士鞋</v>
      </c>
      <c r="H11476" s="6" t="str">
        <f>IF(IFERROR(VLOOKUP(B11476,总表!A:D,4,0),"露易")=0," ",IFERROR(VLOOKUP(B11476,总表!A:D,4,0),"-"))</f>
        <v>酒红色</v>
      </c>
      <c r="I11476" s="6" t="str">
        <f t="shared" si="719"/>
        <v>酒红色</v>
      </c>
    </row>
    <row r="11477" spans="1:9">
      <c r="A11477" s="6">
        <v>11476</v>
      </c>
      <c r="B11477" s="47" t="str">
        <f t="shared" si="716"/>
        <v>00002CD4</v>
      </c>
      <c r="C11477" s="47" t="str">
        <f>IFERROR(VLOOKUP(B11477,总表!A:B,2,0),"-")</f>
        <v>鞋类</v>
      </c>
      <c r="D11477" s="6" t="str">
        <f t="shared" si="717"/>
        <v>鞋类</v>
      </c>
      <c r="E11477" s="6" t="str">
        <f>IFERROR(VLOOKUP(B11477,总表!A:D,3,0),"-")</f>
        <v>翼纹绅士鞋</v>
      </c>
      <c r="F11477" s="6" t="str">
        <f t="shared" si="718"/>
        <v>翼纹绅士鞋</v>
      </c>
      <c r="H11477" s="6" t="str">
        <f>IF(IFERROR(VLOOKUP(B11477,总表!A:D,4,0),"露易")=0," ",IFERROR(VLOOKUP(B11477,总表!A:D,4,0),"-"))</f>
        <v>黑色</v>
      </c>
      <c r="I11477" s="6" t="str">
        <f t="shared" si="719"/>
        <v>黑色</v>
      </c>
    </row>
    <row r="11478" spans="1:9">
      <c r="A11478" s="6">
        <v>11477</v>
      </c>
      <c r="B11478" s="47" t="str">
        <f t="shared" si="716"/>
        <v>00002CD5</v>
      </c>
      <c r="C11478" s="47" t="str">
        <f>IFERROR(VLOOKUP(B11478,总表!A:B,2,0),"-")</f>
        <v>鞋类</v>
      </c>
      <c r="D11478" s="6" t="str">
        <f t="shared" si="717"/>
        <v>鞋类</v>
      </c>
      <c r="E11478" s="6" t="str">
        <f>IFERROR(VLOOKUP(B11478,总表!A:D,3,0),"-")</f>
        <v>雕花绅士鞋</v>
      </c>
      <c r="F11478" s="6" t="str">
        <f t="shared" si="718"/>
        <v>雕花绅士鞋</v>
      </c>
      <c r="H11478" s="6" t="str">
        <f>IF(IFERROR(VLOOKUP(B11478,总表!A:D,4,0),"露易")=0," ",IFERROR(VLOOKUP(B11478,总表!A:D,4,0),"-"))</f>
        <v>黑色</v>
      </c>
      <c r="I11478" s="6" t="str">
        <f t="shared" si="719"/>
        <v>黑色</v>
      </c>
    </row>
    <row r="11479" spans="1:9">
      <c r="A11479" s="6">
        <v>11478</v>
      </c>
      <c r="B11479" s="47" t="str">
        <f t="shared" si="716"/>
        <v>00002CD6</v>
      </c>
      <c r="C11479" s="47" t="str">
        <f>IFERROR(VLOOKUP(B11479,总表!A:B,2,0),"-")</f>
        <v>鞋类</v>
      </c>
      <c r="D11479" s="6" t="str">
        <f t="shared" si="717"/>
        <v>鞋类</v>
      </c>
      <c r="E11479" s="6" t="str">
        <f>IFERROR(VLOOKUP(B11479,总表!A:D,3,0),"-")</f>
        <v>雕花绅士鞋</v>
      </c>
      <c r="F11479" s="6" t="str">
        <f t="shared" si="718"/>
        <v>雕花绅士鞋</v>
      </c>
      <c r="H11479" s="6" t="str">
        <f>IF(IFERROR(VLOOKUP(B11479,总表!A:D,4,0),"露易")=0," ",IFERROR(VLOOKUP(B11479,总表!A:D,4,0),"-"))</f>
        <v>白色</v>
      </c>
      <c r="I11479" s="6" t="str">
        <f t="shared" si="719"/>
        <v>白色</v>
      </c>
    </row>
    <row r="11480" spans="1:9">
      <c r="A11480" s="6">
        <v>11479</v>
      </c>
      <c r="B11480" s="47" t="str">
        <f t="shared" si="716"/>
        <v>00002CD7</v>
      </c>
      <c r="C11480" s="50" t="str">
        <f>IFERROR(VLOOKUP(B11480,总表!A:B,2,0),"-")</f>
        <v>脸部装饰</v>
      </c>
      <c r="D11480" s="51" t="str">
        <f t="shared" si="717"/>
        <v>脸部装饰</v>
      </c>
      <c r="E11480" s="6" t="str">
        <f>IFERROR(VLOOKUP(B11480,总表!A:D,3,0),"-")</f>
        <v>滑雪风镜</v>
      </c>
      <c r="F11480" s="6" t="str">
        <f t="shared" si="718"/>
        <v>滑雪风镜</v>
      </c>
      <c r="H11480" s="6" t="str">
        <f>IF(IFERROR(VLOOKUP(B11480,总表!A:D,4,0),"露易")=0," ",IFERROR(VLOOKUP(B11480,总表!A:D,4,0),"-"))</f>
        <v>黄色</v>
      </c>
      <c r="I11480" s="6" t="str">
        <f t="shared" si="719"/>
        <v>黄色</v>
      </c>
    </row>
    <row r="11481" spans="1:9">
      <c r="A11481" s="6">
        <v>11480</v>
      </c>
      <c r="B11481" s="47" t="str">
        <f t="shared" si="716"/>
        <v>00002CD8</v>
      </c>
      <c r="C11481" s="50" t="str">
        <f>IFERROR(VLOOKUP(B11481,总表!A:B,2,0),"-")</f>
        <v>脸部装饰</v>
      </c>
      <c r="D11481" s="51" t="str">
        <f t="shared" si="717"/>
        <v>脸部装饰</v>
      </c>
      <c r="E11481" s="6" t="str">
        <f>IFERROR(VLOOKUP(B11481,总表!A:D,3,0),"-")</f>
        <v>滑雪风镜</v>
      </c>
      <c r="F11481" s="6" t="str">
        <f t="shared" si="718"/>
        <v>滑雪风镜</v>
      </c>
      <c r="H11481" s="6" t="str">
        <f>IF(IFERROR(VLOOKUP(B11481,总表!A:D,4,0),"露易")=0," ",IFERROR(VLOOKUP(B11481,总表!A:D,4,0),"-"))</f>
        <v>紫色</v>
      </c>
      <c r="I11481" s="6" t="str">
        <f t="shared" si="719"/>
        <v>紫色</v>
      </c>
    </row>
    <row r="11482" spans="1:9">
      <c r="A11482" s="6">
        <v>11481</v>
      </c>
      <c r="B11482" s="47" t="str">
        <f t="shared" si="716"/>
        <v>00002CD9</v>
      </c>
      <c r="C11482" s="50" t="str">
        <f>IFERROR(VLOOKUP(B11482,总表!A:B,2,0),"-")</f>
        <v>脸部装饰</v>
      </c>
      <c r="D11482" s="51" t="str">
        <f t="shared" si="717"/>
        <v>脸部装饰</v>
      </c>
      <c r="E11482" s="6" t="str">
        <f>IFERROR(VLOOKUP(B11482,总表!A:D,3,0),"-")</f>
        <v>滑雪风镜</v>
      </c>
      <c r="F11482" s="6" t="str">
        <f t="shared" si="718"/>
        <v>滑雪风镜</v>
      </c>
      <c r="H11482" s="6" t="str">
        <f>IF(IFERROR(VLOOKUP(B11482,总表!A:D,4,0),"露易")=0," ",IFERROR(VLOOKUP(B11482,总表!A:D,4,0),"-"))</f>
        <v>粉红</v>
      </c>
      <c r="I11482" s="6" t="str">
        <f t="shared" si="719"/>
        <v>粉红</v>
      </c>
    </row>
    <row r="11483" spans="1:9">
      <c r="A11483" s="6">
        <v>11482</v>
      </c>
      <c r="B11483" s="47" t="str">
        <f t="shared" si="716"/>
        <v>00002CDA</v>
      </c>
      <c r="C11483" s="50" t="str">
        <f>IFERROR(VLOOKUP(B11483,总表!A:B,2,0),"-")</f>
        <v>脸部装饰</v>
      </c>
      <c r="D11483" s="51" t="str">
        <f t="shared" si="717"/>
        <v>脸部装饰</v>
      </c>
      <c r="E11483" s="6" t="str">
        <f>IFERROR(VLOOKUP(B11483,总表!A:D,3,0),"-")</f>
        <v>滑雪风镜</v>
      </c>
      <c r="F11483" s="6" t="str">
        <f t="shared" si="718"/>
        <v>滑雪风镜</v>
      </c>
      <c r="H11483" s="51" t="str">
        <f>IF(IFERROR(VLOOKUP(B11483,总表!A:D,4,0),"露易")=0," ",IFERROR(VLOOKUP(B11483,总表!A:D,4,0),"-"))</f>
        <v>绿色</v>
      </c>
      <c r="I11483" s="51" t="str">
        <f t="shared" si="719"/>
        <v>绿色</v>
      </c>
    </row>
    <row r="11484" spans="1:9">
      <c r="A11484" s="6">
        <v>11483</v>
      </c>
      <c r="B11484" s="47" t="str">
        <f t="shared" si="716"/>
        <v>00002CDB</v>
      </c>
      <c r="C11484" s="50" t="str">
        <f>IFERROR(VLOOKUP(B11484,总表!A:B,2,0),"-")</f>
        <v>脸部装饰</v>
      </c>
      <c r="D11484" s="51" t="str">
        <f t="shared" si="717"/>
        <v>脸部装饰</v>
      </c>
      <c r="E11484" s="6" t="str">
        <f>IFERROR(VLOOKUP(B11484,总表!A:D,3,0),"-")</f>
        <v>滑雪风镜</v>
      </c>
      <c r="F11484" s="6" t="str">
        <f t="shared" si="718"/>
        <v>滑雪风镜</v>
      </c>
      <c r="H11484" s="6" t="str">
        <f>IF(IFERROR(VLOOKUP(B11484,总表!A:D,4,0),"露易")=0," ",IFERROR(VLOOKUP(B11484,总表!A:D,4,0),"-"))</f>
        <v>橘色</v>
      </c>
      <c r="I11484" s="6" t="str">
        <f t="shared" si="719"/>
        <v>橘色</v>
      </c>
    </row>
    <row r="11485" spans="1:9">
      <c r="A11485" s="6">
        <v>11484</v>
      </c>
      <c r="B11485" s="47" t="str">
        <f t="shared" si="716"/>
        <v>00002CDC</v>
      </c>
      <c r="C11485" s="50" t="str">
        <f>IFERROR(VLOOKUP(B11485,总表!A:B,2,0),"-")</f>
        <v>脸部装饰</v>
      </c>
      <c r="D11485" s="51" t="str">
        <f t="shared" si="717"/>
        <v>脸部装饰</v>
      </c>
      <c r="E11485" s="6" t="str">
        <f>IFERROR(VLOOKUP(B11485,总表!A:D,3,0),"-")</f>
        <v>泳镜</v>
      </c>
      <c r="F11485" s="6" t="str">
        <f t="shared" si="718"/>
        <v>泳镜</v>
      </c>
      <c r="H11485" s="51" t="str">
        <f>IF(IFERROR(VLOOKUP(B11485,总表!A:D,4,0),"露易")=0," ",IFERROR(VLOOKUP(B11485,总表!A:D,4,0),"-"))</f>
        <v>蓝色</v>
      </c>
      <c r="I11485" s="51" t="str">
        <f t="shared" si="719"/>
        <v>蓝色</v>
      </c>
    </row>
    <row r="11486" spans="1:9">
      <c r="A11486" s="6">
        <v>11485</v>
      </c>
      <c r="B11486" s="47" t="str">
        <f t="shared" si="716"/>
        <v>00002CDD</v>
      </c>
      <c r="C11486" s="50" t="str">
        <f>IFERROR(VLOOKUP(B11486,总表!A:B,2,0),"-")</f>
        <v>脸部装饰</v>
      </c>
      <c r="D11486" s="51" t="str">
        <f t="shared" si="717"/>
        <v>脸部装饰</v>
      </c>
      <c r="E11486" s="6" t="str">
        <f>IFERROR(VLOOKUP(B11486,总表!A:D,3,0),"-")</f>
        <v>泳镜</v>
      </c>
      <c r="F11486" s="6" t="str">
        <f t="shared" si="718"/>
        <v>泳镜</v>
      </c>
      <c r="H11486" s="6" t="str">
        <f>IF(IFERROR(VLOOKUP(B11486,总表!A:D,4,0),"露易")=0," ",IFERROR(VLOOKUP(B11486,总表!A:D,4,0),"-"))</f>
        <v>粉红</v>
      </c>
      <c r="I11486" s="6" t="str">
        <f t="shared" si="719"/>
        <v>粉红</v>
      </c>
    </row>
    <row r="11487" spans="1:9">
      <c r="A11487" s="6">
        <v>11486</v>
      </c>
      <c r="B11487" s="47" t="str">
        <f t="shared" si="716"/>
        <v>00002CDE</v>
      </c>
      <c r="C11487" s="50" t="str">
        <f>IFERROR(VLOOKUP(B11487,总表!A:B,2,0),"-")</f>
        <v>脸部装饰</v>
      </c>
      <c r="D11487" s="51" t="str">
        <f t="shared" si="717"/>
        <v>脸部装饰</v>
      </c>
      <c r="E11487" s="6" t="str">
        <f>IFERROR(VLOOKUP(B11487,总表!A:D,3,0),"-")</f>
        <v>泳镜</v>
      </c>
      <c r="F11487" s="6" t="str">
        <f t="shared" si="718"/>
        <v>泳镜</v>
      </c>
      <c r="H11487" s="51" t="str">
        <f>IF(IFERROR(VLOOKUP(B11487,总表!A:D,4,0),"露易")=0," ",IFERROR(VLOOKUP(B11487,总表!A:D,4,0),"-"))</f>
        <v>绿色</v>
      </c>
      <c r="I11487" s="51" t="str">
        <f t="shared" si="719"/>
        <v>绿色</v>
      </c>
    </row>
    <row r="11488" spans="1:9">
      <c r="A11488" s="6">
        <v>11487</v>
      </c>
      <c r="B11488" s="47" t="str">
        <f t="shared" si="716"/>
        <v>00002CDF</v>
      </c>
      <c r="C11488" s="50" t="str">
        <f>IFERROR(VLOOKUP(B11488,总表!A:B,2,0),"-")</f>
        <v>脸部装饰</v>
      </c>
      <c r="D11488" s="51" t="str">
        <f t="shared" si="717"/>
        <v>脸部装饰</v>
      </c>
      <c r="E11488" s="6" t="str">
        <f>IFERROR(VLOOKUP(B11488,总表!A:D,3,0),"-")</f>
        <v>泳镜</v>
      </c>
      <c r="F11488" s="6" t="str">
        <f t="shared" si="718"/>
        <v>泳镜</v>
      </c>
      <c r="H11488" s="6" t="str">
        <f>IF(IFERROR(VLOOKUP(B11488,总表!A:D,4,0),"露易")=0," ",IFERROR(VLOOKUP(B11488,总表!A:D,4,0),"-"))</f>
        <v>紫色</v>
      </c>
      <c r="I11488" s="6" t="str">
        <f t="shared" si="719"/>
        <v>紫色</v>
      </c>
    </row>
    <row r="11489" spans="1:9">
      <c r="A11489" s="6">
        <v>11488</v>
      </c>
      <c r="B11489" s="47" t="str">
        <f t="shared" si="716"/>
        <v>00002CE0</v>
      </c>
      <c r="C11489" s="50" t="str">
        <f>IFERROR(VLOOKUP(B11489,总表!A:B,2,0),"-")</f>
        <v>脸部装饰</v>
      </c>
      <c r="D11489" s="51" t="str">
        <f t="shared" si="717"/>
        <v>脸部装饰</v>
      </c>
      <c r="E11489" s="6" t="str">
        <f>IFERROR(VLOOKUP(B11489,总表!A:D,3,0),"-")</f>
        <v>泳镜</v>
      </c>
      <c r="F11489" s="6" t="str">
        <f t="shared" si="718"/>
        <v>泳镜</v>
      </c>
      <c r="H11489" s="51" t="str">
        <f>IF(IFERROR(VLOOKUP(B11489,总表!A:D,4,0),"露易")=0," ",IFERROR(VLOOKUP(B11489,总表!A:D,4,0),"-"))</f>
        <v>红色</v>
      </c>
      <c r="I11489" s="51" t="str">
        <f t="shared" si="719"/>
        <v>红色</v>
      </c>
    </row>
    <row r="11490" spans="1:9">
      <c r="A11490" s="6">
        <v>11489</v>
      </c>
      <c r="B11490" s="47" t="str">
        <f t="shared" si="716"/>
        <v>00002CE1</v>
      </c>
      <c r="C11490" s="50" t="str">
        <f>IFERROR(VLOOKUP(B11490,总表!A:B,2,0),"-")</f>
        <v>脸部装饰</v>
      </c>
      <c r="D11490" s="51" t="str">
        <f t="shared" si="717"/>
        <v>脸部装饰</v>
      </c>
      <c r="E11490" s="6" t="str">
        <f>IFERROR(VLOOKUP(B11490,总表!A:D,3,0),"-")</f>
        <v>运动墨镜</v>
      </c>
      <c r="F11490" s="6" t="str">
        <f t="shared" si="718"/>
        <v>运动墨镜</v>
      </c>
      <c r="H11490" s="6" t="str">
        <f>IF(IFERROR(VLOOKUP(B11490,总表!A:D,4,0),"露易")=0," ",IFERROR(VLOOKUP(B11490,总表!A:D,4,0),"-"))</f>
        <v>白色</v>
      </c>
      <c r="I11490" s="6" t="str">
        <f t="shared" si="719"/>
        <v>白色</v>
      </c>
    </row>
    <row r="11491" spans="1:9">
      <c r="A11491" s="6">
        <v>11490</v>
      </c>
      <c r="B11491" s="47" t="str">
        <f t="shared" si="716"/>
        <v>00002CE2</v>
      </c>
      <c r="C11491" s="50" t="str">
        <f>IFERROR(VLOOKUP(B11491,总表!A:B,2,0),"-")</f>
        <v>脸部装饰</v>
      </c>
      <c r="D11491" s="51" t="str">
        <f t="shared" si="717"/>
        <v>脸部装饰</v>
      </c>
      <c r="E11491" s="6" t="str">
        <f>IFERROR(VLOOKUP(B11491,总表!A:D,3,0),"-")</f>
        <v>运动墨镜</v>
      </c>
      <c r="F11491" s="6" t="str">
        <f t="shared" si="718"/>
        <v>运动墨镜</v>
      </c>
      <c r="H11491" s="6" t="str">
        <f>IF(IFERROR(VLOOKUP(B11491,总表!A:D,4,0),"露易")=0," ",IFERROR(VLOOKUP(B11491,总表!A:D,4,0),"-"))</f>
        <v>粉红</v>
      </c>
      <c r="I11491" s="6" t="str">
        <f t="shared" si="719"/>
        <v>粉红</v>
      </c>
    </row>
    <row r="11492" spans="1:9">
      <c r="A11492" s="6">
        <v>11491</v>
      </c>
      <c r="B11492" s="47" t="str">
        <f t="shared" si="716"/>
        <v>00002CE3</v>
      </c>
      <c r="C11492" s="50" t="str">
        <f>IFERROR(VLOOKUP(B11492,总表!A:B,2,0),"-")</f>
        <v>脸部装饰</v>
      </c>
      <c r="D11492" s="51" t="str">
        <f t="shared" si="717"/>
        <v>脸部装饰</v>
      </c>
      <c r="E11492" s="6" t="str">
        <f>IFERROR(VLOOKUP(B11492,总表!A:D,3,0),"-")</f>
        <v>运动墨镜</v>
      </c>
      <c r="F11492" s="6" t="str">
        <f t="shared" si="718"/>
        <v>运动墨镜</v>
      </c>
      <c r="H11492" s="6" t="str">
        <f>IF(IFERROR(VLOOKUP(B11492,总表!A:D,4,0),"露易")=0," ",IFERROR(VLOOKUP(B11492,总表!A:D,4,0),"-"))</f>
        <v>莱姆绿</v>
      </c>
      <c r="I11492" s="6" t="str">
        <f t="shared" si="719"/>
        <v>莱姆绿</v>
      </c>
    </row>
    <row r="11493" spans="1:9">
      <c r="A11493" s="6">
        <v>11492</v>
      </c>
      <c r="B11493" s="47" t="str">
        <f t="shared" si="716"/>
        <v>00002CE4</v>
      </c>
      <c r="C11493" s="50" t="str">
        <f>IFERROR(VLOOKUP(B11493,总表!A:B,2,0),"-")</f>
        <v>脸部装饰</v>
      </c>
      <c r="D11493" s="51" t="str">
        <f t="shared" si="717"/>
        <v>脸部装饰</v>
      </c>
      <c r="E11493" s="6" t="str">
        <f>IFERROR(VLOOKUP(B11493,总表!A:D,3,0),"-")</f>
        <v>运动墨镜</v>
      </c>
      <c r="F11493" s="6" t="str">
        <f t="shared" si="718"/>
        <v>运动墨镜</v>
      </c>
      <c r="H11493" s="6" t="str">
        <f>IF(IFERROR(VLOOKUP(B11493,总表!A:D,4,0),"露易")=0," ",IFERROR(VLOOKUP(B11493,总表!A:D,4,0),"-"))</f>
        <v>浅蓝色</v>
      </c>
      <c r="I11493" s="6" t="str">
        <f t="shared" si="719"/>
        <v>浅蓝色</v>
      </c>
    </row>
    <row r="11494" spans="1:9">
      <c r="A11494" s="6">
        <v>11493</v>
      </c>
      <c r="B11494" s="47" t="str">
        <f t="shared" si="716"/>
        <v>00002CE5</v>
      </c>
      <c r="C11494" s="47" t="str">
        <f>IFERROR(VLOOKUP(B11494,总表!A:B,2,0),"-")</f>
        <v>-</v>
      </c>
      <c r="D11494" s="6" t="str">
        <f t="shared" si="717"/>
        <v>-</v>
      </c>
      <c r="E11494" s="6" t="str">
        <f>IFERROR(VLOOKUP(B11494,总表!A:D,3,0),"-")</f>
        <v>-</v>
      </c>
      <c r="F11494" s="6" t="str">
        <f t="shared" si="718"/>
        <v>-</v>
      </c>
      <c r="H11494" s="6" t="str">
        <f>IF(IFERROR(VLOOKUP(B11494,总表!A:D,4,0),"露易")=0," ",IFERROR(VLOOKUP(B11494,总表!A:D,4,0),"-"))</f>
        <v>-</v>
      </c>
      <c r="I11494" s="6" t="str">
        <f t="shared" si="719"/>
        <v>-</v>
      </c>
    </row>
    <row r="11495" spans="1:9">
      <c r="A11495" s="6">
        <v>11494</v>
      </c>
      <c r="B11495" s="47" t="str">
        <f t="shared" si="716"/>
        <v>00002CE6</v>
      </c>
      <c r="C11495" s="47" t="str">
        <f>IFERROR(VLOOKUP(B11495,总表!A:B,2,0),"-")</f>
        <v>-</v>
      </c>
      <c r="D11495" s="6" t="str">
        <f t="shared" si="717"/>
        <v>-</v>
      </c>
      <c r="E11495" s="6" t="str">
        <f>IFERROR(VLOOKUP(B11495,总表!A:D,3,0),"-")</f>
        <v>-</v>
      </c>
      <c r="F11495" s="6" t="str">
        <f t="shared" si="718"/>
        <v>-</v>
      </c>
      <c r="H11495" s="6" t="str">
        <f>IF(IFERROR(VLOOKUP(B11495,总表!A:D,4,0),"露易")=0," ",IFERROR(VLOOKUP(B11495,总表!A:D,4,0),"-"))</f>
        <v>-</v>
      </c>
      <c r="I11495" s="6" t="str">
        <f t="shared" si="719"/>
        <v>-</v>
      </c>
    </row>
    <row r="11496" spans="1:9">
      <c r="A11496" s="6">
        <v>11495</v>
      </c>
      <c r="B11496" s="47" t="str">
        <f t="shared" si="716"/>
        <v>00002CE7</v>
      </c>
      <c r="C11496" s="47" t="str">
        <f>IFERROR(VLOOKUP(B11496,总表!A:B,2,0),"-")</f>
        <v>-</v>
      </c>
      <c r="D11496" s="6" t="str">
        <f t="shared" si="717"/>
        <v>-</v>
      </c>
      <c r="E11496" s="6" t="str">
        <f>IFERROR(VLOOKUP(B11496,总表!A:D,3,0),"-")</f>
        <v>-</v>
      </c>
      <c r="F11496" s="6" t="str">
        <f t="shared" si="718"/>
        <v>-</v>
      </c>
      <c r="H11496" s="6" t="str">
        <f>IF(IFERROR(VLOOKUP(B11496,总表!A:D,4,0),"露易")=0," ",IFERROR(VLOOKUP(B11496,总表!A:D,4,0),"-"))</f>
        <v>-</v>
      </c>
      <c r="I11496" s="6" t="str">
        <f t="shared" si="719"/>
        <v>-</v>
      </c>
    </row>
    <row r="11497" spans="1:9">
      <c r="A11497" s="6">
        <v>11496</v>
      </c>
      <c r="B11497" s="47" t="str">
        <f t="shared" si="716"/>
        <v>00002CE8</v>
      </c>
      <c r="C11497" s="47" t="str">
        <f>IFERROR(VLOOKUP(B11497,总表!A:B,2,0),"-")</f>
        <v>-</v>
      </c>
      <c r="D11497" s="6" t="str">
        <f t="shared" si="717"/>
        <v>-</v>
      </c>
      <c r="E11497" s="6" t="str">
        <f>IFERROR(VLOOKUP(B11497,总表!A:D,3,0),"-")</f>
        <v>-</v>
      </c>
      <c r="F11497" s="6" t="str">
        <f t="shared" si="718"/>
        <v>-</v>
      </c>
      <c r="H11497" s="6" t="str">
        <f>IF(IFERROR(VLOOKUP(B11497,总表!A:D,4,0),"露易")=0," ",IFERROR(VLOOKUP(B11497,总表!A:D,4,0),"-"))</f>
        <v>-</v>
      </c>
      <c r="I11497" s="6" t="str">
        <f t="shared" si="719"/>
        <v>-</v>
      </c>
    </row>
    <row r="11498" spans="1:9">
      <c r="A11498" s="6">
        <v>11497</v>
      </c>
      <c r="B11498" s="47" t="str">
        <f t="shared" si="716"/>
        <v>00002CE9</v>
      </c>
      <c r="C11498" s="47" t="str">
        <f>IFERROR(VLOOKUP(B11498,总表!A:B,2,0),"-")</f>
        <v>-</v>
      </c>
      <c r="D11498" s="6" t="str">
        <f t="shared" si="717"/>
        <v>-</v>
      </c>
      <c r="E11498" s="6" t="str">
        <f>IFERROR(VLOOKUP(B11498,总表!A:D,3,0),"-")</f>
        <v>-</v>
      </c>
      <c r="F11498" s="6" t="str">
        <f t="shared" si="718"/>
        <v>-</v>
      </c>
      <c r="H11498" s="6" t="str">
        <f>IF(IFERROR(VLOOKUP(B11498,总表!A:D,4,0),"露易")=0," ",IFERROR(VLOOKUP(B11498,总表!A:D,4,0),"-"))</f>
        <v>-</v>
      </c>
      <c r="I11498" s="6" t="str">
        <f t="shared" si="719"/>
        <v>-</v>
      </c>
    </row>
    <row r="11499" spans="1:9">
      <c r="A11499" s="6">
        <v>11498</v>
      </c>
      <c r="B11499" s="47" t="str">
        <f t="shared" si="716"/>
        <v>00002CEA</v>
      </c>
      <c r="C11499" s="50" t="str">
        <f>IFERROR(VLOOKUP(B11499,总表!A:B,2,0),"-")</f>
        <v>脸部装饰</v>
      </c>
      <c r="D11499" s="51" t="str">
        <f t="shared" si="717"/>
        <v>脸部装饰</v>
      </c>
      <c r="E11499" s="6" t="str">
        <f>IFERROR(VLOOKUP(B11499,总表!A:D,3,0),"-")</f>
        <v>太空墨镜</v>
      </c>
      <c r="F11499" s="6" t="str">
        <f t="shared" si="718"/>
        <v>太空墨镜</v>
      </c>
      <c r="H11499" s="6" t="str">
        <f>IF(IFERROR(VLOOKUP(B11499,总表!A:D,4,0),"露易")=0," ",IFERROR(VLOOKUP(B11499,总表!A:D,4,0),"-"))</f>
        <v>黑色</v>
      </c>
      <c r="I11499" s="6" t="str">
        <f t="shared" si="719"/>
        <v>黑色</v>
      </c>
    </row>
    <row r="11500" spans="1:9">
      <c r="A11500" s="6">
        <v>11499</v>
      </c>
      <c r="B11500" s="47" t="str">
        <f t="shared" si="716"/>
        <v>00002CEB</v>
      </c>
      <c r="C11500" s="50" t="str">
        <f>IFERROR(VLOOKUP(B11500,总表!A:B,2,0),"-")</f>
        <v>脸部装饰</v>
      </c>
      <c r="D11500" s="51" t="str">
        <f t="shared" si="717"/>
        <v>脸部装饰</v>
      </c>
      <c r="E11500" s="6" t="str">
        <f>IFERROR(VLOOKUP(B11500,总表!A:D,3,0),"-")</f>
        <v>太空墨镜</v>
      </c>
      <c r="F11500" s="6" t="str">
        <f t="shared" si="718"/>
        <v>太空墨镜</v>
      </c>
      <c r="H11500" s="51" t="str">
        <f>IF(IFERROR(VLOOKUP(B11500,总表!A:D,4,0),"露易")=0," ",IFERROR(VLOOKUP(B11500,总表!A:D,4,0),"-"))</f>
        <v>银色</v>
      </c>
      <c r="I11500" s="51" t="str">
        <f t="shared" si="719"/>
        <v>银色</v>
      </c>
    </row>
    <row r="11501" spans="1:9">
      <c r="A11501" s="6">
        <v>11500</v>
      </c>
      <c r="B11501" s="47" t="str">
        <f t="shared" si="716"/>
        <v>00002CEC</v>
      </c>
      <c r="C11501" s="50" t="str">
        <f>IFERROR(VLOOKUP(B11501,总表!A:B,2,0),"-")</f>
        <v>脸部装饰</v>
      </c>
      <c r="D11501" s="51" t="str">
        <f t="shared" si="717"/>
        <v>脸部装饰</v>
      </c>
      <c r="E11501" s="6" t="str">
        <f>IFERROR(VLOOKUP(B11501,总表!A:D,3,0),"-")</f>
        <v>太空墨镜</v>
      </c>
      <c r="F11501" s="6" t="str">
        <f t="shared" si="718"/>
        <v>太空墨镜</v>
      </c>
      <c r="H11501" s="6" t="str">
        <f>IF(IFERROR(VLOOKUP(B11501,总表!A:D,4,0),"露易")=0," ",IFERROR(VLOOKUP(B11501,总表!A:D,4,0),"-"))</f>
        <v>紫色</v>
      </c>
      <c r="I11501" s="6" t="str">
        <f t="shared" si="719"/>
        <v>紫色</v>
      </c>
    </row>
    <row r="11502" spans="1:9">
      <c r="A11502" s="6">
        <v>11501</v>
      </c>
      <c r="B11502" s="47" t="str">
        <f t="shared" si="716"/>
        <v>00002CED</v>
      </c>
      <c r="C11502" s="50" t="str">
        <f>IFERROR(VLOOKUP(B11502,总表!A:B,2,0),"-")</f>
        <v>脸部装饰</v>
      </c>
      <c r="D11502" s="51" t="str">
        <f t="shared" si="717"/>
        <v>脸部装饰</v>
      </c>
      <c r="E11502" s="6" t="str">
        <f>IFERROR(VLOOKUP(B11502,总表!A:D,3,0),"-")</f>
        <v>太空墨镜</v>
      </c>
      <c r="F11502" s="6" t="str">
        <f t="shared" si="718"/>
        <v>太空墨镜</v>
      </c>
      <c r="H11502" s="51" t="str">
        <f>IF(IFERROR(VLOOKUP(B11502,总表!A:D,4,0),"露易")=0," ",IFERROR(VLOOKUP(B11502,总表!A:D,4,0),"-"))</f>
        <v>绿色</v>
      </c>
      <c r="I11502" s="51" t="str">
        <f t="shared" si="719"/>
        <v>绿色</v>
      </c>
    </row>
    <row r="11503" spans="1:9">
      <c r="A11503" s="6">
        <v>11502</v>
      </c>
      <c r="B11503" s="47" t="str">
        <f t="shared" si="716"/>
        <v>00002CEE</v>
      </c>
      <c r="C11503" s="50" t="str">
        <f>IFERROR(VLOOKUP(B11503,总表!A:B,2,0),"-")</f>
        <v>脸部装饰</v>
      </c>
      <c r="D11503" s="51" t="str">
        <f t="shared" si="717"/>
        <v>脸部装饰</v>
      </c>
      <c r="E11503" s="6" t="str">
        <f>IFERROR(VLOOKUP(B11503,总表!A:D,3,0),"-")</f>
        <v>太空墨镜</v>
      </c>
      <c r="F11503" s="6" t="str">
        <f t="shared" si="718"/>
        <v>太空墨镜</v>
      </c>
      <c r="H11503" s="6" t="str">
        <f>IF(IFERROR(VLOOKUP(B11503,总表!A:D,4,0),"露易")=0," ",IFERROR(VLOOKUP(B11503,总表!A:D,4,0),"-"))</f>
        <v>黄色</v>
      </c>
      <c r="I11503" s="6" t="str">
        <f t="shared" si="719"/>
        <v>黄色</v>
      </c>
    </row>
    <row r="11504" spans="1:9">
      <c r="A11504" s="6">
        <v>11503</v>
      </c>
      <c r="B11504" s="47" t="str">
        <f t="shared" si="716"/>
        <v>00002CEF</v>
      </c>
      <c r="C11504" s="50" t="str">
        <f>IFERROR(VLOOKUP(B11504,总表!A:B,2,0),"-")</f>
        <v>脸部装饰</v>
      </c>
      <c r="D11504" s="51" t="str">
        <f t="shared" si="717"/>
        <v>脸部装饰</v>
      </c>
      <c r="E11504" s="6" t="str">
        <f>IFERROR(VLOOKUP(B11504,总表!A:D,3,0),"-")</f>
        <v>蝴蝶框墨镜</v>
      </c>
      <c r="F11504" s="6" t="str">
        <f t="shared" si="718"/>
        <v>蝴蝶框墨镜</v>
      </c>
      <c r="H11504" s="51" t="str">
        <f>IF(IFERROR(VLOOKUP(B11504,总表!A:D,4,0),"露易")=0," ",IFERROR(VLOOKUP(B11504,总表!A:D,4,0),"-"))</f>
        <v>红色</v>
      </c>
      <c r="I11504" s="51" t="str">
        <f t="shared" si="719"/>
        <v>红色</v>
      </c>
    </row>
    <row r="11505" spans="1:9">
      <c r="A11505" s="6">
        <v>11504</v>
      </c>
      <c r="B11505" s="47" t="str">
        <f t="shared" si="716"/>
        <v>00002CF0</v>
      </c>
      <c r="C11505" s="50" t="str">
        <f>IFERROR(VLOOKUP(B11505,总表!A:B,2,0),"-")</f>
        <v>脸部装饰</v>
      </c>
      <c r="D11505" s="51" t="str">
        <f t="shared" si="717"/>
        <v>脸部装饰</v>
      </c>
      <c r="E11505" s="6" t="str">
        <f>IFERROR(VLOOKUP(B11505,总表!A:D,3,0),"-")</f>
        <v>蝴蝶框墨镜</v>
      </c>
      <c r="F11505" s="6" t="str">
        <f t="shared" si="718"/>
        <v>蝴蝶框墨镜</v>
      </c>
      <c r="H11505" s="6" t="str">
        <f>IF(IFERROR(VLOOKUP(B11505,总表!A:D,4,0),"露易")=0," ",IFERROR(VLOOKUP(B11505,总表!A:D,4,0),"-"))</f>
        <v>棕色</v>
      </c>
      <c r="I11505" s="6" t="str">
        <f t="shared" si="719"/>
        <v>棕色</v>
      </c>
    </row>
    <row r="11506" spans="1:9">
      <c r="A11506" s="6">
        <v>11505</v>
      </c>
      <c r="B11506" s="47" t="str">
        <f t="shared" si="716"/>
        <v>00002CF1</v>
      </c>
      <c r="C11506" s="50" t="str">
        <f>IFERROR(VLOOKUP(B11506,总表!A:B,2,0),"-")</f>
        <v>脸部装饰</v>
      </c>
      <c r="D11506" s="51" t="str">
        <f t="shared" si="717"/>
        <v>脸部装饰</v>
      </c>
      <c r="E11506" s="6" t="str">
        <f>IFERROR(VLOOKUP(B11506,总表!A:D,3,0),"-")</f>
        <v>蒸汽庞克护目镜</v>
      </c>
      <c r="F11506" s="6" t="str">
        <f t="shared" si="718"/>
        <v>蒸汽庞克护目镜</v>
      </c>
      <c r="H11506" s="6" t="str">
        <f>IF(IFERROR(VLOOKUP(B11506,总表!A:D,4,0),"露易")=0," ",IFERROR(VLOOKUP(B11506,总表!A:D,4,0),"-"))</f>
        <v>紫色</v>
      </c>
      <c r="I11506" s="6" t="str">
        <f t="shared" si="719"/>
        <v>紫色</v>
      </c>
    </row>
    <row r="11507" spans="1:9">
      <c r="A11507" s="6">
        <v>11506</v>
      </c>
      <c r="B11507" s="47" t="str">
        <f t="shared" si="716"/>
        <v>00002CF2</v>
      </c>
      <c r="C11507" s="47" t="str">
        <f>IFERROR(VLOOKUP(B11507,总表!A:B,2,0),"-")</f>
        <v>帽子类</v>
      </c>
      <c r="D11507" s="6" t="str">
        <f t="shared" si="717"/>
        <v>帽子类</v>
      </c>
      <c r="E11507" s="6" t="str">
        <f>IFERROR(VLOOKUP(B11507,总表!A:D,3,0),"-")</f>
        <v>网帽</v>
      </c>
      <c r="F11507" s="6" t="str">
        <f t="shared" si="718"/>
        <v>网帽</v>
      </c>
      <c r="H11507" s="51" t="str">
        <f>IF(IFERROR(VLOOKUP(B11507,总表!A:D,4,0),"露易")=0," ",IFERROR(VLOOKUP(B11507,总表!A:D,4,0),"-"))</f>
        <v>红色</v>
      </c>
      <c r="I11507" s="51" t="str">
        <f t="shared" si="719"/>
        <v>红色</v>
      </c>
    </row>
    <row r="11508" spans="1:9">
      <c r="A11508" s="6">
        <v>11507</v>
      </c>
      <c r="B11508" s="47" t="str">
        <f t="shared" si="716"/>
        <v>00002CF3</v>
      </c>
      <c r="C11508" s="47" t="str">
        <f>IFERROR(VLOOKUP(B11508,总表!A:B,2,0),"-")</f>
        <v>帽子类</v>
      </c>
      <c r="D11508" s="6" t="str">
        <f t="shared" si="717"/>
        <v>帽子类</v>
      </c>
      <c r="E11508" s="6" t="str">
        <f>IFERROR(VLOOKUP(B11508,总表!A:D,3,0),"-")</f>
        <v>网帽</v>
      </c>
      <c r="F11508" s="6" t="str">
        <f t="shared" si="718"/>
        <v>网帽</v>
      </c>
      <c r="H11508" s="6" t="str">
        <f>IF(IFERROR(VLOOKUP(B11508,总表!A:D,4,0),"露易")=0," ",IFERROR(VLOOKUP(B11508,总表!A:D,4,0),"-"))</f>
        <v>粉红</v>
      </c>
      <c r="I11508" s="6" t="str">
        <f t="shared" si="719"/>
        <v>粉红</v>
      </c>
    </row>
    <row r="11509" spans="1:9">
      <c r="A11509" s="6">
        <v>11508</v>
      </c>
      <c r="B11509" s="47" t="str">
        <f t="shared" si="716"/>
        <v>00002CF4</v>
      </c>
      <c r="C11509" s="47" t="str">
        <f>IFERROR(VLOOKUP(B11509,总表!A:B,2,0),"-")</f>
        <v>帽子类</v>
      </c>
      <c r="D11509" s="6" t="str">
        <f t="shared" si="717"/>
        <v>帽子类</v>
      </c>
      <c r="E11509" s="6" t="str">
        <f>IFERROR(VLOOKUP(B11509,总表!A:D,3,0),"-")</f>
        <v>网帽</v>
      </c>
      <c r="F11509" s="6" t="str">
        <f t="shared" si="718"/>
        <v>网帽</v>
      </c>
      <c r="H11509" s="51" t="str">
        <f>IF(IFERROR(VLOOKUP(B11509,总表!A:D,4,0),"露易")=0," ",IFERROR(VLOOKUP(B11509,总表!A:D,4,0),"-"))</f>
        <v>绿色</v>
      </c>
      <c r="I11509" s="51" t="str">
        <f t="shared" si="719"/>
        <v>绿色</v>
      </c>
    </row>
    <row r="11510" spans="1:9">
      <c r="A11510" s="6">
        <v>11509</v>
      </c>
      <c r="B11510" s="47" t="str">
        <f t="shared" si="716"/>
        <v>00002CF5</v>
      </c>
      <c r="C11510" s="47" t="str">
        <f>IFERROR(VLOOKUP(B11510,总表!A:B,2,0),"-")</f>
        <v>帽子类</v>
      </c>
      <c r="D11510" s="6" t="str">
        <f t="shared" si="717"/>
        <v>帽子类</v>
      </c>
      <c r="E11510" s="6" t="str">
        <f>IFERROR(VLOOKUP(B11510,总表!A:D,3,0),"-")</f>
        <v>网帽</v>
      </c>
      <c r="F11510" s="6" t="str">
        <f t="shared" si="718"/>
        <v>网帽</v>
      </c>
      <c r="H11510" s="6" t="str">
        <f>IF(IFERROR(VLOOKUP(B11510,总表!A:D,4,0),"露易")=0," ",IFERROR(VLOOKUP(B11510,总表!A:D,4,0),"-"))</f>
        <v>橘色</v>
      </c>
      <c r="I11510" s="6" t="str">
        <f t="shared" si="719"/>
        <v>橘色</v>
      </c>
    </row>
    <row r="11511" spans="1:9">
      <c r="A11511" s="6">
        <v>11510</v>
      </c>
      <c r="B11511" s="47" t="str">
        <f t="shared" si="716"/>
        <v>00002CF6</v>
      </c>
      <c r="C11511" s="47" t="str">
        <f>IFERROR(VLOOKUP(B11511,总表!A:B,2,0),"-")</f>
        <v>帽子类</v>
      </c>
      <c r="D11511" s="6" t="str">
        <f t="shared" si="717"/>
        <v>帽子类</v>
      </c>
      <c r="E11511" s="6" t="str">
        <f>IFERROR(VLOOKUP(B11511,总表!A:D,3,0),"-")</f>
        <v>网帽</v>
      </c>
      <c r="F11511" s="6" t="str">
        <f t="shared" si="718"/>
        <v>网帽</v>
      </c>
      <c r="H11511" s="6" t="str">
        <f>IF(IFERROR(VLOOKUP(B11511,总表!A:D,4,0),"露易")=0," ",IFERROR(VLOOKUP(B11511,总表!A:D,4,0),"-"))</f>
        <v>黄色</v>
      </c>
      <c r="I11511" s="6" t="str">
        <f t="shared" si="719"/>
        <v>黄色</v>
      </c>
    </row>
    <row r="11512" spans="1:9">
      <c r="A11512" s="6">
        <v>11511</v>
      </c>
      <c r="B11512" s="47" t="str">
        <f t="shared" si="716"/>
        <v>00002CF7</v>
      </c>
      <c r="C11512" s="47" t="str">
        <f>IFERROR(VLOOKUP(B11512,总表!A:B,2,0),"-")</f>
        <v>帽子类</v>
      </c>
      <c r="D11512" s="6" t="str">
        <f t="shared" si="717"/>
        <v>帽子类</v>
      </c>
      <c r="E11512" s="6" t="str">
        <f>IFERROR(VLOOKUP(B11512,总表!A:D,3,0),"-")</f>
        <v>网帽</v>
      </c>
      <c r="F11512" s="6" t="str">
        <f t="shared" si="718"/>
        <v>网帽</v>
      </c>
      <c r="H11512" s="6" t="str">
        <f>IF(IFERROR(VLOOKUP(B11512,总表!A:D,4,0),"露易")=0," ",IFERROR(VLOOKUP(B11512,总表!A:D,4,0),"-"))</f>
        <v>黑色</v>
      </c>
      <c r="I11512" s="6" t="str">
        <f t="shared" si="719"/>
        <v>黑色</v>
      </c>
    </row>
    <row r="11513" spans="1:9">
      <c r="A11513" s="6">
        <v>11512</v>
      </c>
      <c r="B11513" s="47" t="str">
        <f t="shared" si="716"/>
        <v>00002CF8</v>
      </c>
      <c r="C11513" s="47" t="str">
        <f>IFERROR(VLOOKUP(B11513,总表!A:B,2,0),"-")</f>
        <v>帽子类</v>
      </c>
      <c r="D11513" s="6" t="str">
        <f t="shared" si="717"/>
        <v>帽子类</v>
      </c>
      <c r="E11513" s="6" t="str">
        <f>IFERROR(VLOOKUP(B11513,总表!A:D,3,0),"-")</f>
        <v>狩猎帽</v>
      </c>
      <c r="F11513" s="6" t="str">
        <f t="shared" si="718"/>
        <v>狩猎帽</v>
      </c>
      <c r="H11513" s="6" t="str">
        <f>IF(IFERROR(VLOOKUP(B11513,总表!A:D,4,0),"露易")=0," ",IFERROR(VLOOKUP(B11513,总表!A:D,4,0),"-"))</f>
        <v>灰色</v>
      </c>
      <c r="I11513" s="6" t="str">
        <f t="shared" si="719"/>
        <v>灰色</v>
      </c>
    </row>
    <row r="11514" spans="1:9">
      <c r="A11514" s="6">
        <v>11513</v>
      </c>
      <c r="B11514" s="47" t="str">
        <f t="shared" si="716"/>
        <v>00002CF9</v>
      </c>
      <c r="C11514" s="47" t="str">
        <f>IFERROR(VLOOKUP(B11514,总表!A:B,2,0),"-")</f>
        <v>帽子类</v>
      </c>
      <c r="D11514" s="6" t="str">
        <f t="shared" si="717"/>
        <v>帽子类</v>
      </c>
      <c r="E11514" s="6" t="str">
        <f>IFERROR(VLOOKUP(B11514,总表!A:D,3,0),"-")</f>
        <v>狩猎帽</v>
      </c>
      <c r="F11514" s="6" t="str">
        <f t="shared" si="718"/>
        <v>狩猎帽</v>
      </c>
      <c r="H11514" s="51" t="str">
        <f>IF(IFERROR(VLOOKUP(B11514,总表!A:D,4,0),"露易")=0," ",IFERROR(VLOOKUP(B11514,总表!A:D,4,0),"-"))</f>
        <v>绿色</v>
      </c>
      <c r="I11514" s="51" t="str">
        <f t="shared" si="719"/>
        <v>绿色</v>
      </c>
    </row>
    <row r="11515" spans="1:9">
      <c r="A11515" s="6">
        <v>11514</v>
      </c>
      <c r="B11515" s="47" t="str">
        <f t="shared" si="716"/>
        <v>00002CFA</v>
      </c>
      <c r="C11515" s="47" t="str">
        <f>IFERROR(VLOOKUP(B11515,总表!A:B,2,0),"-")</f>
        <v>帽子类</v>
      </c>
      <c r="D11515" s="6" t="str">
        <f t="shared" si="717"/>
        <v>帽子类</v>
      </c>
      <c r="E11515" s="6" t="str">
        <f>IFERROR(VLOOKUP(B11515,总表!A:D,3,0),"-")</f>
        <v>狩猎帽</v>
      </c>
      <c r="F11515" s="6" t="str">
        <f t="shared" si="718"/>
        <v>狩猎帽</v>
      </c>
      <c r="H11515" s="51" t="str">
        <f>IF(IFERROR(VLOOKUP(B11515,总表!A:D,4,0),"露易")=0," ",IFERROR(VLOOKUP(B11515,总表!A:D,4,0),"-"))</f>
        <v>蓝色</v>
      </c>
      <c r="I11515" s="51" t="str">
        <f t="shared" si="719"/>
        <v>蓝色</v>
      </c>
    </row>
    <row r="11516" spans="1:9">
      <c r="A11516" s="6">
        <v>11515</v>
      </c>
      <c r="B11516" s="47" t="str">
        <f t="shared" si="716"/>
        <v>00002CFB</v>
      </c>
      <c r="C11516" s="47" t="str">
        <f>IFERROR(VLOOKUP(B11516,总表!A:B,2,0),"-")</f>
        <v>帽子类</v>
      </c>
      <c r="D11516" s="6" t="str">
        <f t="shared" si="717"/>
        <v>帽子类</v>
      </c>
      <c r="E11516" s="6" t="str">
        <f>IFERROR(VLOOKUP(B11516,总表!A:D,3,0),"-")</f>
        <v>狩猎帽</v>
      </c>
      <c r="F11516" s="6" t="str">
        <f t="shared" si="718"/>
        <v>狩猎帽</v>
      </c>
      <c r="H11516" s="51" t="str">
        <f>IF(IFERROR(VLOOKUP(B11516,总表!A:D,4,0),"露易")=0," ",IFERROR(VLOOKUP(B11516,总表!A:D,4,0),"-"))</f>
        <v>红色</v>
      </c>
      <c r="I11516" s="51" t="str">
        <f t="shared" si="719"/>
        <v>红色</v>
      </c>
    </row>
    <row r="11517" spans="1:9">
      <c r="A11517" s="6">
        <v>11516</v>
      </c>
      <c r="B11517" s="47" t="str">
        <f t="shared" si="716"/>
        <v>00002CFC</v>
      </c>
      <c r="C11517" s="47" t="str">
        <f>IFERROR(VLOOKUP(B11517,总表!A:B,2,0),"-")</f>
        <v>帽子类</v>
      </c>
      <c r="D11517" s="6" t="str">
        <f t="shared" si="717"/>
        <v>帽子类</v>
      </c>
      <c r="E11517" s="51" t="str">
        <f>IFERROR(VLOOKUP(B11517,总表!A:D,3,0),"-")</f>
        <v>军帽</v>
      </c>
      <c r="F11517" s="51" t="str">
        <f t="shared" si="718"/>
        <v>军帽</v>
      </c>
      <c r="H11517" s="6" t="str">
        <f>IF(IFERROR(VLOOKUP(B11517,总表!A:D,4,0),"露易")=0," ",IFERROR(VLOOKUP(B11517,总表!A:D,4,0),"-"))</f>
        <v>米色</v>
      </c>
      <c r="I11517" s="6" t="str">
        <f t="shared" si="719"/>
        <v>米色</v>
      </c>
    </row>
    <row r="11518" spans="1:9">
      <c r="A11518" s="6">
        <v>11517</v>
      </c>
      <c r="B11518" s="47" t="str">
        <f t="shared" si="716"/>
        <v>00002CFD</v>
      </c>
      <c r="C11518" s="47" t="str">
        <f>IFERROR(VLOOKUP(B11518,总表!A:B,2,0),"-")</f>
        <v>帽子类</v>
      </c>
      <c r="D11518" s="6" t="str">
        <f t="shared" si="717"/>
        <v>帽子类</v>
      </c>
      <c r="E11518" s="51" t="str">
        <f>IFERROR(VLOOKUP(B11518,总表!A:D,3,0),"-")</f>
        <v>军帽</v>
      </c>
      <c r="F11518" s="51" t="str">
        <f t="shared" si="718"/>
        <v>军帽</v>
      </c>
      <c r="H11518" s="51" t="str">
        <f>IF(IFERROR(VLOOKUP(B11518,总表!A:D,4,0),"露易")=0," ",IFERROR(VLOOKUP(B11518,总表!A:D,4,0),"-"))</f>
        <v>红色</v>
      </c>
      <c r="I11518" s="51" t="str">
        <f t="shared" si="719"/>
        <v>红色</v>
      </c>
    </row>
    <row r="11519" spans="1:9">
      <c r="A11519" s="6">
        <v>11518</v>
      </c>
      <c r="B11519" s="47" t="str">
        <f t="shared" si="716"/>
        <v>00002CFE</v>
      </c>
      <c r="C11519" s="47" t="str">
        <f>IFERROR(VLOOKUP(B11519,总表!A:B,2,0),"-")</f>
        <v>帽子类</v>
      </c>
      <c r="D11519" s="6" t="str">
        <f t="shared" si="717"/>
        <v>帽子类</v>
      </c>
      <c r="E11519" s="51" t="str">
        <f>IFERROR(VLOOKUP(B11519,总表!A:D,3,0),"-")</f>
        <v>军帽</v>
      </c>
      <c r="F11519" s="51" t="str">
        <f t="shared" si="718"/>
        <v>军帽</v>
      </c>
      <c r="H11519" s="51" t="str">
        <f>IF(IFERROR(VLOOKUP(B11519,总表!A:D,4,0),"露易")=0," ",IFERROR(VLOOKUP(B11519,总表!A:D,4,0),"-"))</f>
        <v>蓝色</v>
      </c>
      <c r="I11519" s="51" t="str">
        <f t="shared" si="719"/>
        <v>蓝色</v>
      </c>
    </row>
    <row r="11520" spans="1:9">
      <c r="A11520" s="6">
        <v>11519</v>
      </c>
      <c r="B11520" s="47" t="str">
        <f t="shared" si="716"/>
        <v>00002CFF</v>
      </c>
      <c r="C11520" s="47" t="str">
        <f>IFERROR(VLOOKUP(B11520,总表!A:B,2,0),"-")</f>
        <v>帽子类</v>
      </c>
      <c r="D11520" s="6" t="str">
        <f t="shared" si="717"/>
        <v>帽子类</v>
      </c>
      <c r="E11520" s="51" t="str">
        <f>IFERROR(VLOOKUP(B11520,总表!A:D,3,0),"-")</f>
        <v>军帽</v>
      </c>
      <c r="F11520" s="51" t="str">
        <f t="shared" si="718"/>
        <v>军帽</v>
      </c>
      <c r="H11520" s="51" t="str">
        <f>IF(IFERROR(VLOOKUP(B11520,总表!A:D,4,0),"露易")=0," ",IFERROR(VLOOKUP(B11520,总表!A:D,4,0),"-"))</f>
        <v>绿色</v>
      </c>
      <c r="I11520" s="51" t="str">
        <f t="shared" si="719"/>
        <v>绿色</v>
      </c>
    </row>
    <row r="11521" spans="1:9">
      <c r="A11521" s="6">
        <v>11520</v>
      </c>
      <c r="B11521" s="47" t="str">
        <f t="shared" si="716"/>
        <v>00002D00</v>
      </c>
      <c r="C11521" s="47" t="str">
        <f>IFERROR(VLOOKUP(B11521,总表!A:B,2,0),"-")</f>
        <v>帽子类</v>
      </c>
      <c r="D11521" s="6" t="str">
        <f t="shared" si="717"/>
        <v>帽子类</v>
      </c>
      <c r="E11521" s="6" t="str">
        <f>IFERROR(VLOOKUP(B11521,总表!A:D,3,0),"-")</f>
        <v>牛仔布帽</v>
      </c>
      <c r="F11521" s="6" t="str">
        <f t="shared" si="718"/>
        <v>牛仔布帽</v>
      </c>
      <c r="H11521" s="6" t="str">
        <f>IF(IFERROR(VLOOKUP(B11521,总表!A:D,4,0),"露易")=0," ",IFERROR(VLOOKUP(B11521,总表!A:D,4,0),"-"))</f>
        <v>浅蓝色</v>
      </c>
      <c r="I11521" s="6" t="str">
        <f t="shared" si="719"/>
        <v>浅蓝色</v>
      </c>
    </row>
    <row r="11522" spans="1:9">
      <c r="A11522" s="6">
        <v>11521</v>
      </c>
      <c r="B11522" s="47" t="str">
        <f t="shared" ref="B11522:B11585" si="720">DEC2HEX(ROW(A11521),8)</f>
        <v>00002D01</v>
      </c>
      <c r="C11522" s="47" t="str">
        <f>IFERROR(VLOOKUP(B11522,总表!A:B,2,0),"-")</f>
        <v>帽子类</v>
      </c>
      <c r="D11522" s="6" t="str">
        <f t="shared" ref="D11522:D11585" si="721">C11522</f>
        <v>帽子类</v>
      </c>
      <c r="E11522" s="6" t="str">
        <f>IFERROR(VLOOKUP(B11522,总表!A:D,3,0),"-")</f>
        <v>牛仔布帽</v>
      </c>
      <c r="F11522" s="6" t="str">
        <f t="shared" ref="F11522:F11585" si="722">E11522</f>
        <v>牛仔布帽</v>
      </c>
      <c r="H11522" s="6" t="str">
        <f>IF(IFERROR(VLOOKUP(B11522,总表!A:D,4,0),"露易")=0," ",IFERROR(VLOOKUP(B11522,总表!A:D,4,0),"-"))</f>
        <v>黑色</v>
      </c>
      <c r="I11522" s="6" t="str">
        <f t="shared" ref="I11522:I11585" si="723">H11522</f>
        <v>黑色</v>
      </c>
    </row>
    <row r="11523" spans="1:9">
      <c r="A11523" s="6">
        <v>11522</v>
      </c>
      <c r="B11523" s="47" t="str">
        <f t="shared" si="720"/>
        <v>00002D02</v>
      </c>
      <c r="C11523" s="47" t="str">
        <f>IFERROR(VLOOKUP(B11523,总表!A:B,2,0),"-")</f>
        <v>帽子类</v>
      </c>
      <c r="D11523" s="6" t="str">
        <f t="shared" si="721"/>
        <v>帽子类</v>
      </c>
      <c r="E11523" s="6" t="str">
        <f>IFERROR(VLOOKUP(B11523,总表!A:D,3,0),"-")</f>
        <v>牛仔布帽</v>
      </c>
      <c r="F11523" s="6" t="str">
        <f t="shared" si="722"/>
        <v>牛仔布帽</v>
      </c>
      <c r="H11523" s="6" t="str">
        <f>IF(IFERROR(VLOOKUP(B11523,总表!A:D,4,0),"露易")=0," ",IFERROR(VLOOKUP(B11523,总表!A:D,4,0),"-"))</f>
        <v>白色</v>
      </c>
      <c r="I11523" s="6" t="str">
        <f t="shared" si="723"/>
        <v>白色</v>
      </c>
    </row>
    <row r="11524" spans="1:9">
      <c r="A11524" s="6">
        <v>11523</v>
      </c>
      <c r="B11524" s="47" t="str">
        <f t="shared" si="720"/>
        <v>00002D03</v>
      </c>
      <c r="C11524" s="47" t="str">
        <f>IFERROR(VLOOKUP(B11524,总表!A:B,2,0),"-")</f>
        <v>帽子类</v>
      </c>
      <c r="D11524" s="6" t="str">
        <f t="shared" si="721"/>
        <v>帽子类</v>
      </c>
      <c r="E11524" s="51" t="str">
        <f>IFERROR(VLOOKUP(B11524,总表!A:D,3,0),"-")</f>
        <v>贝雷帽</v>
      </c>
      <c r="F11524" s="51" t="str">
        <f t="shared" si="722"/>
        <v>贝雷帽</v>
      </c>
      <c r="H11524" s="51" t="str">
        <f>IF(IFERROR(VLOOKUP(B11524,总表!A:D,4,0),"露易")=0," ",IFERROR(VLOOKUP(B11524,总表!A:D,4,0),"-"))</f>
        <v>蓝色</v>
      </c>
      <c r="I11524" s="51" t="str">
        <f t="shared" si="723"/>
        <v>蓝色</v>
      </c>
    </row>
    <row r="11525" spans="1:9">
      <c r="A11525" s="6">
        <v>11524</v>
      </c>
      <c r="B11525" s="47" t="str">
        <f t="shared" si="720"/>
        <v>00002D04</v>
      </c>
      <c r="C11525" s="47" t="str">
        <f>IFERROR(VLOOKUP(B11525,总表!A:B,2,0),"-")</f>
        <v>帽子类</v>
      </c>
      <c r="D11525" s="6" t="str">
        <f t="shared" si="721"/>
        <v>帽子类</v>
      </c>
      <c r="E11525" s="51" t="str">
        <f>IFERROR(VLOOKUP(B11525,总表!A:D,3,0),"-")</f>
        <v>贝雷帽</v>
      </c>
      <c r="F11525" s="51" t="str">
        <f t="shared" si="722"/>
        <v>贝雷帽</v>
      </c>
      <c r="H11525" s="51" t="str">
        <f>IF(IFERROR(VLOOKUP(B11525,总表!A:D,4,0),"露易")=0," ",IFERROR(VLOOKUP(B11525,总表!A:D,4,0),"-"))</f>
        <v>绿色</v>
      </c>
      <c r="I11525" s="51" t="str">
        <f t="shared" si="723"/>
        <v>绿色</v>
      </c>
    </row>
    <row r="11526" spans="1:9">
      <c r="A11526" s="6">
        <v>11525</v>
      </c>
      <c r="B11526" s="47" t="str">
        <f t="shared" si="720"/>
        <v>00002D05</v>
      </c>
      <c r="C11526" s="47" t="str">
        <f>IFERROR(VLOOKUP(B11526,总表!A:B,2,0),"-")</f>
        <v>帽子类</v>
      </c>
      <c r="D11526" s="6" t="str">
        <f t="shared" si="721"/>
        <v>帽子类</v>
      </c>
      <c r="E11526" s="51" t="str">
        <f>IFERROR(VLOOKUP(B11526,总表!A:D,3,0),"-")</f>
        <v>贝雷帽</v>
      </c>
      <c r="F11526" s="51" t="str">
        <f t="shared" si="722"/>
        <v>贝雷帽</v>
      </c>
      <c r="H11526" s="6" t="str">
        <f>IF(IFERROR(VLOOKUP(B11526,总表!A:D,4,0),"露易")=0," ",IFERROR(VLOOKUP(B11526,总表!A:D,4,0),"-"))</f>
        <v>芥末黄</v>
      </c>
      <c r="I11526" s="6" t="str">
        <f t="shared" si="723"/>
        <v>芥末黄</v>
      </c>
    </row>
    <row r="11527" spans="1:9">
      <c r="A11527" s="6">
        <v>11526</v>
      </c>
      <c r="B11527" s="47" t="str">
        <f t="shared" si="720"/>
        <v>00002D06</v>
      </c>
      <c r="C11527" s="47" t="str">
        <f>IFERROR(VLOOKUP(B11527,总表!A:B,2,0),"-")</f>
        <v>帽子类</v>
      </c>
      <c r="D11527" s="6" t="str">
        <f t="shared" si="721"/>
        <v>帽子类</v>
      </c>
      <c r="E11527" s="51" t="str">
        <f>IFERROR(VLOOKUP(B11527,总表!A:D,3,0),"-")</f>
        <v>贝雷帽</v>
      </c>
      <c r="F11527" s="51" t="str">
        <f t="shared" si="722"/>
        <v>贝雷帽</v>
      </c>
      <c r="H11527" s="6" t="str">
        <f>IF(IFERROR(VLOOKUP(B11527,总表!A:D,4,0),"露易")=0," ",IFERROR(VLOOKUP(B11527,总表!A:D,4,0),"-"))</f>
        <v>灰色</v>
      </c>
      <c r="I11527" s="6" t="str">
        <f t="shared" si="723"/>
        <v>灰色</v>
      </c>
    </row>
    <row r="11528" spans="1:9">
      <c r="A11528" s="6">
        <v>11527</v>
      </c>
      <c r="B11528" s="47" t="str">
        <f t="shared" si="720"/>
        <v>00002D07</v>
      </c>
      <c r="C11528" s="47" t="str">
        <f>IFERROR(VLOOKUP(B11528,总表!A:B,2,0),"-")</f>
        <v>帽子类</v>
      </c>
      <c r="D11528" s="6" t="str">
        <f t="shared" si="721"/>
        <v>帽子类</v>
      </c>
      <c r="E11528" s="51" t="str">
        <f>IFERROR(VLOOKUP(B11528,总表!A:D,3,0),"-")</f>
        <v>贝雷帽</v>
      </c>
      <c r="F11528" s="51" t="str">
        <f t="shared" si="722"/>
        <v>贝雷帽</v>
      </c>
      <c r="H11528" s="6" t="str">
        <f>IF(IFERROR(VLOOKUP(B11528,总表!A:D,4,0),"露易")=0," ",IFERROR(VLOOKUP(B11528,总表!A:D,4,0),"-"))</f>
        <v>白色</v>
      </c>
      <c r="I11528" s="6" t="str">
        <f t="shared" si="723"/>
        <v>白色</v>
      </c>
    </row>
    <row r="11529" spans="1:9">
      <c r="A11529" s="6">
        <v>11528</v>
      </c>
      <c r="B11529" s="47" t="str">
        <f t="shared" si="720"/>
        <v>00002D08</v>
      </c>
      <c r="C11529" s="47" t="str">
        <f>IFERROR(VLOOKUP(B11529,总表!A:B,2,0),"-")</f>
        <v>帽子类</v>
      </c>
      <c r="D11529" s="6" t="str">
        <f t="shared" si="721"/>
        <v>帽子类</v>
      </c>
      <c r="E11529" s="6" t="str">
        <f>IFERROR(VLOOKUP(B11529,总表!A:D,3,0),"-")</f>
        <v>运动帽</v>
      </c>
      <c r="F11529" s="6" t="str">
        <f t="shared" si="722"/>
        <v>运动帽</v>
      </c>
      <c r="H11529" s="6" t="str">
        <f>IF(IFERROR(VLOOKUP(B11529,总表!A:D,4,0),"露易")=0," ",IFERROR(VLOOKUP(B11529,总表!A:D,4,0),"-"))</f>
        <v>白色×红色</v>
      </c>
      <c r="I11529" s="6" t="str">
        <f t="shared" si="723"/>
        <v>白色×红色</v>
      </c>
    </row>
    <row r="11530" spans="1:9">
      <c r="A11530" s="6">
        <v>11529</v>
      </c>
      <c r="B11530" s="47" t="str">
        <f t="shared" si="720"/>
        <v>00002D09</v>
      </c>
      <c r="C11530" s="47" t="str">
        <f>IFERROR(VLOOKUP(B11530,总表!A:B,2,0),"-")</f>
        <v>帽子类</v>
      </c>
      <c r="D11530" s="6" t="str">
        <f t="shared" si="721"/>
        <v>帽子类</v>
      </c>
      <c r="E11530" s="6" t="str">
        <f>IFERROR(VLOOKUP(B11530,总表!A:D,3,0),"-")</f>
        <v>运动帽</v>
      </c>
      <c r="F11530" s="6" t="str">
        <f t="shared" si="722"/>
        <v>运动帽</v>
      </c>
      <c r="H11530" s="51" t="str">
        <f>IF(IFERROR(VLOOKUP(B11530,总表!A:D,4,0),"露易")=0," ",IFERROR(VLOOKUP(B11530,总表!A:D,4,0),"-"))</f>
        <v>蓝色</v>
      </c>
      <c r="I11530" s="51" t="str">
        <f t="shared" si="723"/>
        <v>蓝色</v>
      </c>
    </row>
    <row r="11531" spans="1:9">
      <c r="A11531" s="6">
        <v>11530</v>
      </c>
      <c r="B11531" s="47" t="str">
        <f t="shared" si="720"/>
        <v>00002D0A</v>
      </c>
      <c r="C11531" s="47" t="str">
        <f>IFERROR(VLOOKUP(B11531,总表!A:B,2,0),"-")</f>
        <v>帽子类</v>
      </c>
      <c r="D11531" s="6" t="str">
        <f t="shared" si="721"/>
        <v>帽子类</v>
      </c>
      <c r="E11531" s="6" t="str">
        <f>IFERROR(VLOOKUP(B11531,总表!A:D,3,0),"-")</f>
        <v>运动帽</v>
      </c>
      <c r="F11531" s="6" t="str">
        <f t="shared" si="722"/>
        <v>运动帽</v>
      </c>
      <c r="H11531" s="6" t="str">
        <f>IF(IFERROR(VLOOKUP(B11531,总表!A:D,4,0),"露易")=0," ",IFERROR(VLOOKUP(B11531,总表!A:D,4,0),"-"))</f>
        <v>白色×蓝色</v>
      </c>
      <c r="I11531" s="6" t="str">
        <f t="shared" si="723"/>
        <v>白色×蓝色</v>
      </c>
    </row>
    <row r="11532" spans="1:9">
      <c r="A11532" s="6">
        <v>11531</v>
      </c>
      <c r="B11532" s="47" t="str">
        <f t="shared" si="720"/>
        <v>00002D0B</v>
      </c>
      <c r="C11532" s="47" t="str">
        <f>IFERROR(VLOOKUP(B11532,总表!A:B,2,0),"-")</f>
        <v>帽子类</v>
      </c>
      <c r="D11532" s="6" t="str">
        <f t="shared" si="721"/>
        <v>帽子类</v>
      </c>
      <c r="E11532" s="51" t="str">
        <f>IFERROR(VLOOKUP(B11532,总表!A:D,3,0),"-")</f>
        <v>报童帽</v>
      </c>
      <c r="F11532" s="51" t="str">
        <f t="shared" si="722"/>
        <v>报童帽</v>
      </c>
      <c r="H11532" s="51" t="str">
        <f>IF(IFERROR(VLOOKUP(B11532,总表!A:D,4,0),"露易")=0," ",IFERROR(VLOOKUP(B11532,总表!A:D,4,0),"-"))</f>
        <v>蓝色</v>
      </c>
      <c r="I11532" s="51" t="str">
        <f t="shared" si="723"/>
        <v>蓝色</v>
      </c>
    </row>
    <row r="11533" spans="1:9">
      <c r="A11533" s="6">
        <v>11532</v>
      </c>
      <c r="B11533" s="47" t="str">
        <f t="shared" si="720"/>
        <v>00002D0C</v>
      </c>
      <c r="C11533" s="47" t="str">
        <f>IFERROR(VLOOKUP(B11533,总表!A:B,2,0),"-")</f>
        <v>帽子类</v>
      </c>
      <c r="D11533" s="6" t="str">
        <f t="shared" si="721"/>
        <v>帽子类</v>
      </c>
      <c r="E11533" s="51" t="str">
        <f>IFERROR(VLOOKUP(B11533,总表!A:D,3,0),"-")</f>
        <v>报童帽</v>
      </c>
      <c r="F11533" s="51" t="str">
        <f t="shared" si="722"/>
        <v>报童帽</v>
      </c>
      <c r="H11533" s="51" t="str">
        <f>IF(IFERROR(VLOOKUP(B11533,总表!A:D,4,0),"露易")=0," ",IFERROR(VLOOKUP(B11533,总表!A:D,4,0),"-"))</f>
        <v>绿色</v>
      </c>
      <c r="I11533" s="51" t="str">
        <f t="shared" si="723"/>
        <v>绿色</v>
      </c>
    </row>
    <row r="11534" spans="1:9">
      <c r="A11534" s="6">
        <v>11533</v>
      </c>
      <c r="B11534" s="47" t="str">
        <f t="shared" si="720"/>
        <v>00002D0D</v>
      </c>
      <c r="C11534" s="47" t="str">
        <f>IFERROR(VLOOKUP(B11534,总表!A:B,2,0),"-")</f>
        <v>帽子类</v>
      </c>
      <c r="D11534" s="6" t="str">
        <f t="shared" si="721"/>
        <v>帽子类</v>
      </c>
      <c r="E11534" s="51" t="str">
        <f>IFERROR(VLOOKUP(B11534,总表!A:D,3,0),"-")</f>
        <v>报童帽</v>
      </c>
      <c r="F11534" s="51" t="str">
        <f t="shared" si="722"/>
        <v>报童帽</v>
      </c>
      <c r="H11534" s="6" t="str">
        <f>IF(IFERROR(VLOOKUP(B11534,总表!A:D,4,0),"露易")=0," ",IFERROR(VLOOKUP(B11534,总表!A:D,4,0),"-"))</f>
        <v>紫色</v>
      </c>
      <c r="I11534" s="6" t="str">
        <f t="shared" si="723"/>
        <v>紫色</v>
      </c>
    </row>
    <row r="11535" spans="1:9">
      <c r="A11535" s="6">
        <v>11534</v>
      </c>
      <c r="B11535" s="47" t="str">
        <f t="shared" si="720"/>
        <v>00002D0E</v>
      </c>
      <c r="C11535" s="47" t="str">
        <f>IFERROR(VLOOKUP(B11535,总表!A:B,2,0),"-")</f>
        <v>帽子类</v>
      </c>
      <c r="D11535" s="6" t="str">
        <f t="shared" si="721"/>
        <v>帽子类</v>
      </c>
      <c r="E11535" s="51" t="str">
        <f>IFERROR(VLOOKUP(B11535,总表!A:D,3,0),"-")</f>
        <v>报童帽</v>
      </c>
      <c r="F11535" s="51" t="str">
        <f t="shared" si="722"/>
        <v>报童帽</v>
      </c>
      <c r="H11535" s="6" t="str">
        <f>IF(IFERROR(VLOOKUP(B11535,总表!A:D,4,0),"露易")=0," ",IFERROR(VLOOKUP(B11535,总表!A:D,4,0),"-"))</f>
        <v>灰色</v>
      </c>
      <c r="I11535" s="6" t="str">
        <f t="shared" si="723"/>
        <v>灰色</v>
      </c>
    </row>
    <row r="11536" spans="1:9">
      <c r="A11536" s="6">
        <v>11535</v>
      </c>
      <c r="B11536" s="47" t="str">
        <f t="shared" si="720"/>
        <v>00002D0F</v>
      </c>
      <c r="C11536" s="47" t="str">
        <f>IFERROR(VLOOKUP(B11536,总表!A:B,2,0),"-")</f>
        <v>帽子类</v>
      </c>
      <c r="D11536" s="6" t="str">
        <f t="shared" si="721"/>
        <v>帽子类</v>
      </c>
      <c r="E11536" s="51" t="str">
        <f>IFERROR(VLOOKUP(B11536,总表!A:D,3,0),"-")</f>
        <v>报童帽</v>
      </c>
      <c r="F11536" s="51" t="str">
        <f t="shared" si="722"/>
        <v>报童帽</v>
      </c>
      <c r="H11536" s="6" t="str">
        <f>IF(IFERROR(VLOOKUP(B11536,总表!A:D,4,0),"露易")=0," ",IFERROR(VLOOKUP(B11536,总表!A:D,4,0),"-"))</f>
        <v>白色</v>
      </c>
      <c r="I11536" s="6" t="str">
        <f t="shared" si="723"/>
        <v>白色</v>
      </c>
    </row>
    <row r="11537" spans="1:9">
      <c r="A11537" s="6">
        <v>11536</v>
      </c>
      <c r="B11537" s="47" t="str">
        <f t="shared" si="720"/>
        <v>00002D10</v>
      </c>
      <c r="C11537" s="50" t="str">
        <f>IFERROR(VLOOKUP(B11537,总表!A:B,2,0),"-")</f>
        <v>头戴类</v>
      </c>
      <c r="D11537" s="51" t="str">
        <f t="shared" si="721"/>
        <v>头戴类</v>
      </c>
      <c r="E11537" s="51" t="str">
        <f>IFERROR(VLOOKUP(B11537,总表!A:D,3,0),"-")</f>
        <v>头戴式耳机</v>
      </c>
      <c r="F11537" s="51" t="str">
        <f t="shared" si="722"/>
        <v>头戴式耳机</v>
      </c>
      <c r="H11537" s="6" t="str">
        <f>IF(IFERROR(VLOOKUP(B11537,总表!A:D,4,0),"露易")=0," ",IFERROR(VLOOKUP(B11537,总表!A:D,4,0),"-"))</f>
        <v>粉红</v>
      </c>
      <c r="I11537" s="6" t="str">
        <f t="shared" si="723"/>
        <v>粉红</v>
      </c>
    </row>
    <row r="11538" spans="1:9">
      <c r="A11538" s="6">
        <v>11537</v>
      </c>
      <c r="B11538" s="47" t="str">
        <f t="shared" si="720"/>
        <v>00002D11</v>
      </c>
      <c r="C11538" s="50" t="str">
        <f>IFERROR(VLOOKUP(B11538,总表!A:B,2,0),"-")</f>
        <v>头戴类</v>
      </c>
      <c r="D11538" s="51" t="str">
        <f t="shared" si="721"/>
        <v>头戴类</v>
      </c>
      <c r="E11538" s="51" t="str">
        <f>IFERROR(VLOOKUP(B11538,总表!A:D,3,0),"-")</f>
        <v>头戴式耳机</v>
      </c>
      <c r="F11538" s="51" t="str">
        <f t="shared" si="722"/>
        <v>头戴式耳机</v>
      </c>
      <c r="H11538" s="6" t="str">
        <f>IF(IFERROR(VLOOKUP(B11538,总表!A:D,4,0),"露易")=0," ",IFERROR(VLOOKUP(B11538,总表!A:D,4,0),"-"))</f>
        <v>橘色</v>
      </c>
      <c r="I11538" s="6" t="str">
        <f t="shared" si="723"/>
        <v>橘色</v>
      </c>
    </row>
    <row r="11539" spans="1:9">
      <c r="A11539" s="6">
        <v>11538</v>
      </c>
      <c r="B11539" s="47" t="str">
        <f t="shared" si="720"/>
        <v>00002D12</v>
      </c>
      <c r="C11539" s="50" t="str">
        <f>IFERROR(VLOOKUP(B11539,总表!A:B,2,0),"-")</f>
        <v>头戴类</v>
      </c>
      <c r="D11539" s="51" t="str">
        <f t="shared" si="721"/>
        <v>头戴类</v>
      </c>
      <c r="E11539" s="51" t="str">
        <f>IFERROR(VLOOKUP(B11539,总表!A:D,3,0),"-")</f>
        <v>头戴式耳机</v>
      </c>
      <c r="F11539" s="51" t="str">
        <f t="shared" si="722"/>
        <v>头戴式耳机</v>
      </c>
      <c r="H11539" s="6" t="str">
        <f>IF(IFERROR(VLOOKUP(B11539,总表!A:D,4,0),"露易")=0," ",IFERROR(VLOOKUP(B11539,总表!A:D,4,0),"-"))</f>
        <v>黑色</v>
      </c>
      <c r="I11539" s="6" t="str">
        <f t="shared" si="723"/>
        <v>黑色</v>
      </c>
    </row>
    <row r="11540" spans="1:9">
      <c r="A11540" s="6">
        <v>11539</v>
      </c>
      <c r="B11540" s="47" t="str">
        <f t="shared" si="720"/>
        <v>00002D13</v>
      </c>
      <c r="C11540" s="47" t="str">
        <f>IFERROR(VLOOKUP(B11540,总表!A:B,2,0),"-")</f>
        <v>帽子类</v>
      </c>
      <c r="D11540" s="6" t="str">
        <f t="shared" si="721"/>
        <v>帽子类</v>
      </c>
      <c r="E11540" s="6" t="str">
        <f>IFERROR(VLOOKUP(B11540,总表!A:D,3,0),"-")</f>
        <v>毛球报童帽</v>
      </c>
      <c r="F11540" s="6" t="str">
        <f t="shared" si="722"/>
        <v>毛球报童帽</v>
      </c>
      <c r="H11540" s="6" t="str">
        <f>IF(IFERROR(VLOOKUP(B11540,总表!A:D,4,0),"露易")=0," ",IFERROR(VLOOKUP(B11540,总表!A:D,4,0),"-"))</f>
        <v>白色</v>
      </c>
      <c r="I11540" s="6" t="str">
        <f t="shared" si="723"/>
        <v>白色</v>
      </c>
    </row>
    <row r="11541" spans="1:9">
      <c r="A11541" s="6">
        <v>11540</v>
      </c>
      <c r="B11541" s="47" t="str">
        <f t="shared" si="720"/>
        <v>00002D14</v>
      </c>
      <c r="C11541" s="47" t="str">
        <f>IFERROR(VLOOKUP(B11541,总表!A:B,2,0),"-")</f>
        <v>帽子类</v>
      </c>
      <c r="D11541" s="6" t="str">
        <f t="shared" si="721"/>
        <v>帽子类</v>
      </c>
      <c r="E11541" s="6" t="str">
        <f>IFERROR(VLOOKUP(B11541,总表!A:D,3,0),"-")</f>
        <v>毛球报童帽</v>
      </c>
      <c r="F11541" s="6" t="str">
        <f t="shared" si="722"/>
        <v>毛球报童帽</v>
      </c>
      <c r="H11541" s="51" t="str">
        <f>IF(IFERROR(VLOOKUP(B11541,总表!A:D,4,0),"露易")=0," ",IFERROR(VLOOKUP(B11541,总表!A:D,4,0),"-"))</f>
        <v>红色</v>
      </c>
      <c r="I11541" s="51" t="str">
        <f t="shared" si="723"/>
        <v>红色</v>
      </c>
    </row>
    <row r="11542" spans="1:9">
      <c r="A11542" s="6">
        <v>11541</v>
      </c>
      <c r="B11542" s="47" t="str">
        <f t="shared" si="720"/>
        <v>00002D15</v>
      </c>
      <c r="C11542" s="47" t="str">
        <f>IFERROR(VLOOKUP(B11542,总表!A:B,2,0),"-")</f>
        <v>帽子类</v>
      </c>
      <c r="D11542" s="6" t="str">
        <f t="shared" si="721"/>
        <v>帽子类</v>
      </c>
      <c r="E11542" s="6" t="str">
        <f>IFERROR(VLOOKUP(B11542,总表!A:D,3,0),"-")</f>
        <v>毛球报童帽</v>
      </c>
      <c r="F11542" s="6" t="str">
        <f t="shared" si="722"/>
        <v>毛球报童帽</v>
      </c>
      <c r="H11542" s="51" t="str">
        <f>IF(IFERROR(VLOOKUP(B11542,总表!A:D,4,0),"露易")=0," ",IFERROR(VLOOKUP(B11542,总表!A:D,4,0),"-"))</f>
        <v>绿色</v>
      </c>
      <c r="I11542" s="51" t="str">
        <f t="shared" si="723"/>
        <v>绿色</v>
      </c>
    </row>
    <row r="11543" spans="1:9">
      <c r="A11543" s="6">
        <v>11542</v>
      </c>
      <c r="B11543" s="47" t="str">
        <f t="shared" si="720"/>
        <v>00002D16</v>
      </c>
      <c r="C11543" s="47" t="str">
        <f>IFERROR(VLOOKUP(B11543,总表!A:B,2,0),"-")</f>
        <v>帽子类</v>
      </c>
      <c r="D11543" s="6" t="str">
        <f t="shared" si="721"/>
        <v>帽子类</v>
      </c>
      <c r="E11543" s="6" t="str">
        <f>IFERROR(VLOOKUP(B11543,总表!A:D,3,0),"-")</f>
        <v>毛球报童帽</v>
      </c>
      <c r="F11543" s="6" t="str">
        <f t="shared" si="722"/>
        <v>毛球报童帽</v>
      </c>
      <c r="H11543" s="51" t="str">
        <f>IF(IFERROR(VLOOKUP(B11543,总表!A:D,4,0),"露易")=0," ",IFERROR(VLOOKUP(B11543,总表!A:D,4,0),"-"))</f>
        <v>蓝色</v>
      </c>
      <c r="I11543" s="51" t="str">
        <f t="shared" si="723"/>
        <v>蓝色</v>
      </c>
    </row>
    <row r="11544" spans="1:9">
      <c r="A11544" s="6">
        <v>11543</v>
      </c>
      <c r="B11544" s="47" t="str">
        <f t="shared" si="720"/>
        <v>00002D17</v>
      </c>
      <c r="C11544" s="47" t="str">
        <f>IFERROR(VLOOKUP(B11544,总表!A:B,2,0),"-")</f>
        <v>帽子类</v>
      </c>
      <c r="D11544" s="6" t="str">
        <f t="shared" si="721"/>
        <v>帽子类</v>
      </c>
      <c r="E11544" s="6" t="str">
        <f>IFERROR(VLOOKUP(B11544,总表!A:D,3,0),"-")</f>
        <v>毛球报童帽</v>
      </c>
      <c r="F11544" s="6" t="str">
        <f t="shared" si="722"/>
        <v>毛球报童帽</v>
      </c>
      <c r="H11544" s="6" t="str">
        <f>IF(IFERROR(VLOOKUP(B11544,总表!A:D,4,0),"露易")=0," ",IFERROR(VLOOKUP(B11544,总表!A:D,4,0),"-"))</f>
        <v>灰色</v>
      </c>
      <c r="I11544" s="6" t="str">
        <f t="shared" si="723"/>
        <v>灰色</v>
      </c>
    </row>
    <row r="11545" spans="1:9">
      <c r="A11545" s="6">
        <v>11544</v>
      </c>
      <c r="B11545" s="47" t="str">
        <f t="shared" si="720"/>
        <v>00002D18</v>
      </c>
      <c r="C11545" s="47" t="str">
        <f>IFERROR(VLOOKUP(B11545,总表!A:B,2,0),"-")</f>
        <v>帽子类</v>
      </c>
      <c r="D11545" s="6" t="str">
        <f t="shared" si="721"/>
        <v>帽子类</v>
      </c>
      <c r="E11545" s="51" t="str">
        <f>IFERROR(VLOOKUP(B11545,总表!A:D,3,0),"-")</f>
        <v>苏格兰帽</v>
      </c>
      <c r="F11545" s="51" t="str">
        <f t="shared" si="722"/>
        <v>苏格兰帽</v>
      </c>
      <c r="H11545" s="6" t="str">
        <f>IF(IFERROR(VLOOKUP(B11545,总表!A:D,4,0),"露易")=0," ",IFERROR(VLOOKUP(B11545,总表!A:D,4,0),"-"))</f>
        <v>灰色</v>
      </c>
      <c r="I11545" s="6" t="str">
        <f t="shared" si="723"/>
        <v>灰色</v>
      </c>
    </row>
    <row r="11546" spans="1:9">
      <c r="A11546" s="6">
        <v>11545</v>
      </c>
      <c r="B11546" s="47" t="str">
        <f t="shared" si="720"/>
        <v>00002D19</v>
      </c>
      <c r="C11546" s="47" t="str">
        <f>IFERROR(VLOOKUP(B11546,总表!A:B,2,0),"-")</f>
        <v>帽子类</v>
      </c>
      <c r="D11546" s="6" t="str">
        <f t="shared" si="721"/>
        <v>帽子类</v>
      </c>
      <c r="E11546" s="51" t="str">
        <f>IFERROR(VLOOKUP(B11546,总表!A:D,3,0),"-")</f>
        <v>苏格兰帽</v>
      </c>
      <c r="F11546" s="51" t="str">
        <f t="shared" si="722"/>
        <v>苏格兰帽</v>
      </c>
      <c r="H11546" s="51" t="str">
        <f>IF(IFERROR(VLOOKUP(B11546,总表!A:D,4,0),"露易")=0," ",IFERROR(VLOOKUP(B11546,总表!A:D,4,0),"-"))</f>
        <v>蓝色</v>
      </c>
      <c r="I11546" s="51" t="str">
        <f t="shared" si="723"/>
        <v>蓝色</v>
      </c>
    </row>
    <row r="11547" spans="1:9">
      <c r="A11547" s="6">
        <v>11546</v>
      </c>
      <c r="B11547" s="47" t="str">
        <f t="shared" si="720"/>
        <v>00002D1A</v>
      </c>
      <c r="C11547" s="47" t="str">
        <f>IFERROR(VLOOKUP(B11547,总表!A:B,2,0),"-")</f>
        <v>帽子类</v>
      </c>
      <c r="D11547" s="6" t="str">
        <f t="shared" si="721"/>
        <v>帽子类</v>
      </c>
      <c r="E11547" s="51" t="str">
        <f>IFERROR(VLOOKUP(B11547,总表!A:D,3,0),"-")</f>
        <v>苏格兰帽</v>
      </c>
      <c r="F11547" s="51" t="str">
        <f t="shared" si="722"/>
        <v>苏格兰帽</v>
      </c>
      <c r="H11547" s="51" t="str">
        <f>IF(IFERROR(VLOOKUP(B11547,总表!A:D,4,0),"露易")=0," ",IFERROR(VLOOKUP(B11547,总表!A:D,4,0),"-"))</f>
        <v>绿色</v>
      </c>
      <c r="I11547" s="51" t="str">
        <f t="shared" si="723"/>
        <v>绿色</v>
      </c>
    </row>
    <row r="11548" spans="1:9">
      <c r="A11548" s="6">
        <v>11547</v>
      </c>
      <c r="B11548" s="47" t="str">
        <f t="shared" si="720"/>
        <v>00002D1B</v>
      </c>
      <c r="C11548" s="47" t="str">
        <f>IFERROR(VLOOKUP(B11548,总表!A:B,2,0),"-")</f>
        <v>鞋类</v>
      </c>
      <c r="D11548" s="6" t="str">
        <f t="shared" si="721"/>
        <v>鞋类</v>
      </c>
      <c r="E11548" s="6" t="str">
        <f>IFERROR(VLOOKUP(B11548,总表!A:D,3,0),"-")</f>
        <v>雪地靴</v>
      </c>
      <c r="F11548" s="6" t="str">
        <f t="shared" si="722"/>
        <v>雪地靴</v>
      </c>
      <c r="H11548" s="6" t="str">
        <f>IF(IFERROR(VLOOKUP(B11548,总表!A:D,4,0),"露易")=0," ",IFERROR(VLOOKUP(B11548,总表!A:D,4,0),"-"))</f>
        <v>粉红</v>
      </c>
      <c r="I11548" s="6" t="str">
        <f t="shared" si="723"/>
        <v>粉红</v>
      </c>
    </row>
    <row r="11549" spans="1:9">
      <c r="A11549" s="6">
        <v>11548</v>
      </c>
      <c r="B11549" s="47" t="str">
        <f t="shared" si="720"/>
        <v>00002D1C</v>
      </c>
      <c r="C11549" s="47" t="str">
        <f>IFERROR(VLOOKUP(B11549,总表!A:B,2,0),"-")</f>
        <v>鞋类</v>
      </c>
      <c r="D11549" s="6" t="str">
        <f t="shared" si="721"/>
        <v>鞋类</v>
      </c>
      <c r="E11549" s="6" t="str">
        <f>IFERROR(VLOOKUP(B11549,总表!A:D,3,0),"-")</f>
        <v>雪地靴</v>
      </c>
      <c r="F11549" s="6" t="str">
        <f t="shared" si="722"/>
        <v>雪地靴</v>
      </c>
      <c r="H11549" s="51" t="str">
        <f>IF(IFERROR(VLOOKUP(B11549,总表!A:D,4,0),"露易")=0," ",IFERROR(VLOOKUP(B11549,总表!A:D,4,0),"-"))</f>
        <v>绿色</v>
      </c>
      <c r="I11549" s="51" t="str">
        <f t="shared" si="723"/>
        <v>绿色</v>
      </c>
    </row>
    <row r="11550" spans="1:9">
      <c r="A11550" s="6">
        <v>11549</v>
      </c>
      <c r="B11550" s="47" t="str">
        <f t="shared" si="720"/>
        <v>00002D1D</v>
      </c>
      <c r="C11550" s="47" t="str">
        <f>IFERROR(VLOOKUP(B11550,总表!A:B,2,0),"-")</f>
        <v>鞋类</v>
      </c>
      <c r="D11550" s="6" t="str">
        <f t="shared" si="721"/>
        <v>鞋类</v>
      </c>
      <c r="E11550" s="6" t="str">
        <f>IFERROR(VLOOKUP(B11550,总表!A:D,3,0),"-")</f>
        <v>雪地靴</v>
      </c>
      <c r="F11550" s="6" t="str">
        <f t="shared" si="722"/>
        <v>雪地靴</v>
      </c>
      <c r="H11550" s="6" t="str">
        <f>IF(IFERROR(VLOOKUP(B11550,总表!A:D,4,0),"露易")=0," ",IFERROR(VLOOKUP(B11550,总表!A:D,4,0),"-"))</f>
        <v>黑色</v>
      </c>
      <c r="I11550" s="6" t="str">
        <f t="shared" si="723"/>
        <v>黑色</v>
      </c>
    </row>
    <row r="11551" spans="1:9">
      <c r="A11551" s="6">
        <v>11550</v>
      </c>
      <c r="B11551" s="47" t="str">
        <f t="shared" si="720"/>
        <v>00002D1E</v>
      </c>
      <c r="C11551" s="47" t="str">
        <f>IFERROR(VLOOKUP(B11551,总表!A:B,2,0),"-")</f>
        <v>鞋类</v>
      </c>
      <c r="D11551" s="6" t="str">
        <f t="shared" si="721"/>
        <v>鞋类</v>
      </c>
      <c r="E11551" s="6" t="str">
        <f>IFERROR(VLOOKUP(B11551,总表!A:D,3,0),"-")</f>
        <v>雪地靴</v>
      </c>
      <c r="F11551" s="6" t="str">
        <f t="shared" si="722"/>
        <v>雪地靴</v>
      </c>
      <c r="H11551" s="6" t="str">
        <f>IF(IFERROR(VLOOKUP(B11551,总表!A:D,4,0),"露易")=0," ",IFERROR(VLOOKUP(B11551,总表!A:D,4,0),"-"))</f>
        <v>灰色</v>
      </c>
      <c r="I11551" s="6" t="str">
        <f t="shared" si="723"/>
        <v>灰色</v>
      </c>
    </row>
    <row r="11552" spans="1:9">
      <c r="A11552" s="6">
        <v>11551</v>
      </c>
      <c r="B11552" s="47" t="str">
        <f t="shared" si="720"/>
        <v>00002D1F</v>
      </c>
      <c r="C11552" s="47" t="str">
        <f>IFERROR(VLOOKUP(B11552,总表!A:B,2,0),"-")</f>
        <v>鞋类</v>
      </c>
      <c r="D11552" s="6" t="str">
        <f t="shared" si="721"/>
        <v>鞋类</v>
      </c>
      <c r="E11552" s="6" t="str">
        <f>IFERROR(VLOOKUP(B11552,总表!A:D,3,0),"-")</f>
        <v>雨靴</v>
      </c>
      <c r="F11552" s="6" t="str">
        <f t="shared" si="722"/>
        <v>雨靴</v>
      </c>
      <c r="H11552" s="51" t="str">
        <f>IF(IFERROR(VLOOKUP(B11552,总表!A:D,4,0),"露易")=0," ",IFERROR(VLOOKUP(B11552,总表!A:D,4,0),"-"))</f>
        <v>绿色</v>
      </c>
      <c r="I11552" s="51" t="str">
        <f t="shared" si="723"/>
        <v>绿色</v>
      </c>
    </row>
    <row r="11553" spans="1:9">
      <c r="A11553" s="6">
        <v>11552</v>
      </c>
      <c r="B11553" s="47" t="str">
        <f t="shared" si="720"/>
        <v>00002D20</v>
      </c>
      <c r="C11553" s="47" t="str">
        <f>IFERROR(VLOOKUP(B11553,总表!A:B,2,0),"-")</f>
        <v>鞋类</v>
      </c>
      <c r="D11553" s="6" t="str">
        <f t="shared" si="721"/>
        <v>鞋类</v>
      </c>
      <c r="E11553" s="6" t="str">
        <f>IFERROR(VLOOKUP(B11553,总表!A:D,3,0),"-")</f>
        <v>雨靴</v>
      </c>
      <c r="F11553" s="6" t="str">
        <f t="shared" si="722"/>
        <v>雨靴</v>
      </c>
      <c r="H11553" s="51" t="str">
        <f>IF(IFERROR(VLOOKUP(B11553,总表!A:D,4,0),"露易")=0," ",IFERROR(VLOOKUP(B11553,总表!A:D,4,0),"-"))</f>
        <v>蓝色</v>
      </c>
      <c r="I11553" s="51" t="str">
        <f t="shared" si="723"/>
        <v>蓝色</v>
      </c>
    </row>
    <row r="11554" spans="1:9">
      <c r="A11554" s="6">
        <v>11553</v>
      </c>
      <c r="B11554" s="47" t="str">
        <f t="shared" si="720"/>
        <v>00002D21</v>
      </c>
      <c r="C11554" s="47" t="str">
        <f>IFERROR(VLOOKUP(B11554,总表!A:B,2,0),"-")</f>
        <v>鞋类</v>
      </c>
      <c r="D11554" s="6" t="str">
        <f t="shared" si="721"/>
        <v>鞋类</v>
      </c>
      <c r="E11554" s="6" t="str">
        <f>IFERROR(VLOOKUP(B11554,总表!A:D,3,0),"-")</f>
        <v>雨靴</v>
      </c>
      <c r="F11554" s="6" t="str">
        <f t="shared" si="722"/>
        <v>雨靴</v>
      </c>
      <c r="H11554" s="6" t="str">
        <f>IF(IFERROR(VLOOKUP(B11554,总表!A:D,4,0),"露易")=0," ",IFERROR(VLOOKUP(B11554,总表!A:D,4,0),"-"))</f>
        <v>紫色</v>
      </c>
      <c r="I11554" s="6" t="str">
        <f t="shared" si="723"/>
        <v>紫色</v>
      </c>
    </row>
    <row r="11555" spans="1:9">
      <c r="A11555" s="6">
        <v>11554</v>
      </c>
      <c r="B11555" s="47" t="str">
        <f t="shared" si="720"/>
        <v>00002D22</v>
      </c>
      <c r="C11555" s="47" t="str">
        <f>IFERROR(VLOOKUP(B11555,总表!A:B,2,0),"-")</f>
        <v>鞋类</v>
      </c>
      <c r="D11555" s="6" t="str">
        <f t="shared" si="721"/>
        <v>鞋类</v>
      </c>
      <c r="E11555" s="6" t="str">
        <f>IFERROR(VLOOKUP(B11555,总表!A:D,3,0),"-")</f>
        <v>雨靴</v>
      </c>
      <c r="F11555" s="6" t="str">
        <f t="shared" si="722"/>
        <v>雨靴</v>
      </c>
      <c r="H11555" s="6" t="str">
        <f>IF(IFERROR(VLOOKUP(B11555,总表!A:D,4,0),"露易")=0," ",IFERROR(VLOOKUP(B11555,总表!A:D,4,0),"-"))</f>
        <v>粉红</v>
      </c>
      <c r="I11555" s="6" t="str">
        <f t="shared" si="723"/>
        <v>粉红</v>
      </c>
    </row>
    <row r="11556" spans="1:9">
      <c r="A11556" s="6">
        <v>11555</v>
      </c>
      <c r="B11556" s="47" t="str">
        <f t="shared" si="720"/>
        <v>00002D23</v>
      </c>
      <c r="C11556" s="47" t="str">
        <f>IFERROR(VLOOKUP(B11556,总表!A:B,2,0),"-")</f>
        <v>鞋类</v>
      </c>
      <c r="D11556" s="6" t="str">
        <f t="shared" si="721"/>
        <v>鞋类</v>
      </c>
      <c r="E11556" s="6" t="str">
        <f>IFERROR(VLOOKUP(B11556,总表!A:D,3,0),"-")</f>
        <v>雨靴</v>
      </c>
      <c r="F11556" s="6" t="str">
        <f t="shared" si="722"/>
        <v>雨靴</v>
      </c>
      <c r="H11556" s="51" t="str">
        <f>IF(IFERROR(VLOOKUP(B11556,总表!A:D,4,0),"露易")=0," ",IFERROR(VLOOKUP(B11556,总表!A:D,4,0),"-"))</f>
        <v>红色</v>
      </c>
      <c r="I11556" s="51" t="str">
        <f t="shared" si="723"/>
        <v>红色</v>
      </c>
    </row>
    <row r="11557" spans="1:9">
      <c r="A11557" s="6">
        <v>11556</v>
      </c>
      <c r="B11557" s="47" t="str">
        <f t="shared" si="720"/>
        <v>00002D24</v>
      </c>
      <c r="C11557" s="47" t="str">
        <f>IFERROR(VLOOKUP(B11557,总表!A:B,2,0),"-")</f>
        <v>鞋类</v>
      </c>
      <c r="D11557" s="6" t="str">
        <f t="shared" si="721"/>
        <v>鞋类</v>
      </c>
      <c r="E11557" s="6" t="str">
        <f>IFERROR(VLOOKUP(B11557,总表!A:D,3,0),"-")</f>
        <v>雨靴</v>
      </c>
      <c r="F11557" s="6" t="str">
        <f t="shared" si="722"/>
        <v>雨靴</v>
      </c>
      <c r="H11557" s="6" t="str">
        <f>IF(IFERROR(VLOOKUP(B11557,总表!A:D,4,0),"露易")=0," ",IFERROR(VLOOKUP(B11557,总表!A:D,4,0),"-"))</f>
        <v>米色</v>
      </c>
      <c r="I11557" s="6" t="str">
        <f t="shared" si="723"/>
        <v>米色</v>
      </c>
    </row>
    <row r="11558" spans="1:9">
      <c r="A11558" s="6">
        <v>11557</v>
      </c>
      <c r="B11558" s="47" t="str">
        <f t="shared" si="720"/>
        <v>00002D25</v>
      </c>
      <c r="C11558" s="47" t="str">
        <f>IFERROR(VLOOKUP(B11558,总表!A:B,2,0),"-")</f>
        <v>鞋类</v>
      </c>
      <c r="D11558" s="6" t="str">
        <f t="shared" si="721"/>
        <v>鞋类</v>
      </c>
      <c r="E11558" s="6" t="str">
        <f>IFERROR(VLOOKUP(B11558,总表!A:D,3,0),"-")</f>
        <v>雨靴</v>
      </c>
      <c r="F11558" s="6" t="str">
        <f t="shared" si="722"/>
        <v>雨靴</v>
      </c>
      <c r="H11558" s="6" t="str">
        <f>IF(IFERROR(VLOOKUP(B11558,总表!A:D,4,0),"露易")=0," ",IFERROR(VLOOKUP(B11558,总表!A:D,4,0),"-"))</f>
        <v>黑色</v>
      </c>
      <c r="I11558" s="6" t="str">
        <f t="shared" si="723"/>
        <v>黑色</v>
      </c>
    </row>
    <row r="11559" spans="1:9">
      <c r="A11559" s="6">
        <v>11558</v>
      </c>
      <c r="B11559" s="47" t="str">
        <f t="shared" si="720"/>
        <v>00002D26</v>
      </c>
      <c r="C11559" s="47" t="str">
        <f>IFERROR(VLOOKUP(B11559,总表!A:B,2,0),"-")</f>
        <v>鞋类</v>
      </c>
      <c r="D11559" s="6" t="str">
        <f t="shared" si="721"/>
        <v>鞋类</v>
      </c>
      <c r="E11559" s="6" t="str">
        <f>IFERROR(VLOOKUP(B11559,总表!A:D,3,0),"-")</f>
        <v>小丑鞋</v>
      </c>
      <c r="F11559" s="6" t="str">
        <f t="shared" si="722"/>
        <v>小丑鞋</v>
      </c>
      <c r="H11559" s="6" t="str">
        <f>IF(IFERROR(VLOOKUP(B11559,总表!A:D,4,0),"露易")=0," ",IFERROR(VLOOKUP(B11559,总表!A:D,4,0),"-"))</f>
        <v>黑色</v>
      </c>
      <c r="I11559" s="6" t="str">
        <f t="shared" si="723"/>
        <v>黑色</v>
      </c>
    </row>
    <row r="11560" spans="1:9">
      <c r="A11560" s="6">
        <v>11559</v>
      </c>
      <c r="B11560" s="47" t="str">
        <f t="shared" si="720"/>
        <v>00002D27</v>
      </c>
      <c r="C11560" s="47" t="str">
        <f>IFERROR(VLOOKUP(B11560,总表!A:B,2,0),"-")</f>
        <v>鞋类</v>
      </c>
      <c r="D11560" s="6" t="str">
        <f t="shared" si="721"/>
        <v>鞋类</v>
      </c>
      <c r="E11560" s="6" t="str">
        <f>IFERROR(VLOOKUP(B11560,总表!A:D,3,0),"-")</f>
        <v>小丑鞋</v>
      </c>
      <c r="F11560" s="6" t="str">
        <f t="shared" si="722"/>
        <v>小丑鞋</v>
      </c>
      <c r="H11560" s="51" t="str">
        <f>IF(IFERROR(VLOOKUP(B11560,总表!A:D,4,0),"露易")=0," ",IFERROR(VLOOKUP(B11560,总表!A:D,4,0),"-"))</f>
        <v>红色</v>
      </c>
      <c r="I11560" s="51" t="str">
        <f t="shared" si="723"/>
        <v>红色</v>
      </c>
    </row>
    <row r="11561" spans="1:9">
      <c r="A11561" s="6">
        <v>11560</v>
      </c>
      <c r="B11561" s="47" t="str">
        <f t="shared" si="720"/>
        <v>00002D28</v>
      </c>
      <c r="C11561" s="47" t="str">
        <f>IFERROR(VLOOKUP(B11561,总表!A:B,2,0),"-")</f>
        <v>鞋类</v>
      </c>
      <c r="D11561" s="6" t="str">
        <f t="shared" si="721"/>
        <v>鞋类</v>
      </c>
      <c r="E11561" s="6" t="str">
        <f>IFERROR(VLOOKUP(B11561,总表!A:D,3,0),"-")</f>
        <v>小丑鞋</v>
      </c>
      <c r="F11561" s="6" t="str">
        <f t="shared" si="722"/>
        <v>小丑鞋</v>
      </c>
      <c r="H11561" s="51" t="str">
        <f>IF(IFERROR(VLOOKUP(B11561,总表!A:D,4,0),"露易")=0," ",IFERROR(VLOOKUP(B11561,总表!A:D,4,0),"-"))</f>
        <v>绿色</v>
      </c>
      <c r="I11561" s="51" t="str">
        <f t="shared" si="723"/>
        <v>绿色</v>
      </c>
    </row>
    <row r="11562" spans="1:9">
      <c r="A11562" s="6">
        <v>11561</v>
      </c>
      <c r="B11562" s="47" t="str">
        <f t="shared" si="720"/>
        <v>00002D29</v>
      </c>
      <c r="C11562" s="47" t="str">
        <f>IFERROR(VLOOKUP(B11562,总表!A:B,2,0),"-")</f>
        <v>鞋类</v>
      </c>
      <c r="D11562" s="6" t="str">
        <f t="shared" si="721"/>
        <v>鞋类</v>
      </c>
      <c r="E11562" s="6" t="str">
        <f>IFERROR(VLOOKUP(B11562,总表!A:D,3,0),"-")</f>
        <v>尖头靴</v>
      </c>
      <c r="F11562" s="6" t="str">
        <f t="shared" si="722"/>
        <v>尖头靴</v>
      </c>
      <c r="H11562" s="51" t="str">
        <f>IF(IFERROR(VLOOKUP(B11562,总表!A:D,4,0),"露易")=0," ",IFERROR(VLOOKUP(B11562,总表!A:D,4,0),"-"))</f>
        <v>蓝色</v>
      </c>
      <c r="I11562" s="51" t="str">
        <f t="shared" si="723"/>
        <v>蓝色</v>
      </c>
    </row>
    <row r="11563" spans="1:9">
      <c r="A11563" s="6">
        <v>11562</v>
      </c>
      <c r="B11563" s="47" t="str">
        <f t="shared" si="720"/>
        <v>00002D2A</v>
      </c>
      <c r="C11563" s="47" t="str">
        <f>IFERROR(VLOOKUP(B11563,总表!A:B,2,0),"-")</f>
        <v>鞋类</v>
      </c>
      <c r="D11563" s="6" t="str">
        <f t="shared" si="721"/>
        <v>鞋类</v>
      </c>
      <c r="E11563" s="6" t="str">
        <f>IFERROR(VLOOKUP(B11563,总表!A:D,3,0),"-")</f>
        <v>尖头靴</v>
      </c>
      <c r="F11563" s="6" t="str">
        <f t="shared" si="722"/>
        <v>尖头靴</v>
      </c>
      <c r="H11563" s="6" t="str">
        <f>IF(IFERROR(VLOOKUP(B11563,总表!A:D,4,0),"露易")=0," ",IFERROR(VLOOKUP(B11563,总表!A:D,4,0),"-"))</f>
        <v>白色</v>
      </c>
      <c r="I11563" s="6" t="str">
        <f t="shared" si="723"/>
        <v>白色</v>
      </c>
    </row>
    <row r="11564" spans="1:9">
      <c r="A11564" s="6">
        <v>11563</v>
      </c>
      <c r="B11564" s="47" t="str">
        <f t="shared" si="720"/>
        <v>00002D2B</v>
      </c>
      <c r="C11564" s="47" t="str">
        <f>IFERROR(VLOOKUP(B11564,总表!A:B,2,0),"-")</f>
        <v>鞋类</v>
      </c>
      <c r="D11564" s="6" t="str">
        <f t="shared" si="721"/>
        <v>鞋类</v>
      </c>
      <c r="E11564" s="6" t="str">
        <f>IFERROR(VLOOKUP(B11564,总表!A:D,3,0),"-")</f>
        <v>尖头靴</v>
      </c>
      <c r="F11564" s="6" t="str">
        <f t="shared" si="722"/>
        <v>尖头靴</v>
      </c>
      <c r="H11564" s="51" t="str">
        <f>IF(IFERROR(VLOOKUP(B11564,总表!A:D,4,0),"露易")=0," ",IFERROR(VLOOKUP(B11564,总表!A:D,4,0),"-"))</f>
        <v>红色</v>
      </c>
      <c r="I11564" s="51" t="str">
        <f t="shared" si="723"/>
        <v>红色</v>
      </c>
    </row>
    <row r="11565" spans="1:9">
      <c r="A11565" s="6">
        <v>11564</v>
      </c>
      <c r="B11565" s="47" t="str">
        <f t="shared" si="720"/>
        <v>00002D2C</v>
      </c>
      <c r="C11565" s="50" t="str">
        <f>IFERROR(VLOOKUP(B11565,总表!A:B,2,0),"-")</f>
        <v>连衣套装</v>
      </c>
      <c r="D11565" s="51" t="str">
        <f t="shared" si="721"/>
        <v>连衣套装</v>
      </c>
      <c r="E11565" s="51" t="str">
        <f>IFERROR(VLOOKUP(B11565,总表!A:D,3,0),"-")</f>
        <v>动力装</v>
      </c>
      <c r="F11565" s="51" t="str">
        <f t="shared" si="722"/>
        <v>动力装</v>
      </c>
      <c r="H11565" s="51" t="str">
        <f>IF(IFERROR(VLOOKUP(B11565,总表!A:D,4,0),"露易")=0," ",IFERROR(VLOOKUP(B11565,总表!A:D,4,0),"-"))</f>
        <v>蓝色</v>
      </c>
      <c r="I11565" s="51" t="str">
        <f t="shared" si="723"/>
        <v>蓝色</v>
      </c>
    </row>
    <row r="11566" spans="1:9">
      <c r="A11566" s="6">
        <v>11565</v>
      </c>
      <c r="B11566" s="47" t="str">
        <f t="shared" si="720"/>
        <v>00002D2D</v>
      </c>
      <c r="C11566" s="50" t="str">
        <f>IFERROR(VLOOKUP(B11566,总表!A:B,2,0),"-")</f>
        <v>连衣套装</v>
      </c>
      <c r="D11566" s="51" t="str">
        <f t="shared" si="721"/>
        <v>连衣套装</v>
      </c>
      <c r="E11566" s="51" t="str">
        <f>IFERROR(VLOOKUP(B11566,总表!A:D,3,0),"-")</f>
        <v>动力装</v>
      </c>
      <c r="F11566" s="51" t="str">
        <f t="shared" si="722"/>
        <v>动力装</v>
      </c>
      <c r="H11566" s="51" t="str">
        <f>IF(IFERROR(VLOOKUP(B11566,总表!A:D,4,0),"露易")=0," ",IFERROR(VLOOKUP(B11566,总表!A:D,4,0),"-"))</f>
        <v>绿色</v>
      </c>
      <c r="I11566" s="51" t="str">
        <f t="shared" si="723"/>
        <v>绿色</v>
      </c>
    </row>
    <row r="11567" spans="1:9">
      <c r="A11567" s="6">
        <v>11566</v>
      </c>
      <c r="B11567" s="47" t="str">
        <f t="shared" si="720"/>
        <v>00002D2E</v>
      </c>
      <c r="C11567" s="50" t="str">
        <f>IFERROR(VLOOKUP(B11567,总表!A:B,2,0),"-")</f>
        <v>连衣套装</v>
      </c>
      <c r="D11567" s="51" t="str">
        <f t="shared" si="721"/>
        <v>连衣套装</v>
      </c>
      <c r="E11567" s="51" t="str">
        <f>IFERROR(VLOOKUP(B11567,总表!A:D,3,0),"-")</f>
        <v>动力装</v>
      </c>
      <c r="F11567" s="51" t="str">
        <f t="shared" si="722"/>
        <v>动力装</v>
      </c>
      <c r="H11567" s="6" t="str">
        <f>IF(IFERROR(VLOOKUP(B11567,总表!A:D,4,0),"露易")=0," ",IFERROR(VLOOKUP(B11567,总表!A:D,4,0),"-"))</f>
        <v>黑色</v>
      </c>
      <c r="I11567" s="6" t="str">
        <f t="shared" si="723"/>
        <v>黑色</v>
      </c>
    </row>
    <row r="11568" spans="1:9">
      <c r="A11568" s="6">
        <v>11567</v>
      </c>
      <c r="B11568" s="47" t="str">
        <f t="shared" si="720"/>
        <v>00002D2F</v>
      </c>
      <c r="C11568" s="47" t="str">
        <f>IFERROR(VLOOKUP(B11568,总表!A:B,2,0),"-")</f>
        <v>鞋类</v>
      </c>
      <c r="D11568" s="6" t="str">
        <f t="shared" si="721"/>
        <v>鞋类</v>
      </c>
      <c r="E11568" s="6" t="str">
        <f>IFERROR(VLOOKUP(B11568,总表!A:D,3,0),"-")</f>
        <v>盔甲护腿靴</v>
      </c>
      <c r="F11568" s="6" t="str">
        <f t="shared" si="722"/>
        <v>盔甲护腿靴</v>
      </c>
      <c r="H11568" s="6" t="str">
        <f>IF(IFERROR(VLOOKUP(B11568,总表!A:D,4,0),"露易")=0," ",IFERROR(VLOOKUP(B11568,总表!A:D,4,0),"-"))</f>
        <v>黑色</v>
      </c>
      <c r="I11568" s="6" t="str">
        <f t="shared" si="723"/>
        <v>黑色</v>
      </c>
    </row>
    <row r="11569" spans="1:9">
      <c r="A11569" s="6">
        <v>11568</v>
      </c>
      <c r="B11569" s="47" t="str">
        <f t="shared" si="720"/>
        <v>00002D30</v>
      </c>
      <c r="C11569" s="47" t="str">
        <f>IFERROR(VLOOKUP(B11569,总表!A:B,2,0),"-")</f>
        <v>鞋类</v>
      </c>
      <c r="D11569" s="6" t="str">
        <f t="shared" si="721"/>
        <v>鞋类</v>
      </c>
      <c r="E11569" s="6" t="str">
        <f>IFERROR(VLOOKUP(B11569,总表!A:D,3,0),"-")</f>
        <v>盔甲护腿靴</v>
      </c>
      <c r="F11569" s="6" t="str">
        <f t="shared" si="722"/>
        <v>盔甲护腿靴</v>
      </c>
      <c r="H11569" s="51" t="str">
        <f>IF(IFERROR(VLOOKUP(B11569,总表!A:D,4,0),"露易")=0," ",IFERROR(VLOOKUP(B11569,总表!A:D,4,0),"-"))</f>
        <v>蓝色</v>
      </c>
      <c r="I11569" s="51" t="str">
        <f t="shared" si="723"/>
        <v>蓝色</v>
      </c>
    </row>
    <row r="11570" spans="1:9">
      <c r="A11570" s="6">
        <v>11569</v>
      </c>
      <c r="B11570" s="47" t="str">
        <f t="shared" si="720"/>
        <v>00002D31</v>
      </c>
      <c r="C11570" s="47" t="str">
        <f>IFERROR(VLOOKUP(B11570,总表!A:B,2,0),"-")</f>
        <v>鞋类</v>
      </c>
      <c r="D11570" s="6" t="str">
        <f t="shared" si="721"/>
        <v>鞋类</v>
      </c>
      <c r="E11570" s="6" t="str">
        <f>IFERROR(VLOOKUP(B11570,总表!A:D,3,0),"-")</f>
        <v>盔甲护腿靴</v>
      </c>
      <c r="F11570" s="6" t="str">
        <f t="shared" si="722"/>
        <v>盔甲护腿靴</v>
      </c>
      <c r="H11570" s="6" t="str">
        <f>IF(IFERROR(VLOOKUP(B11570,总表!A:D,4,0),"露易")=0," ",IFERROR(VLOOKUP(B11570,总表!A:D,4,0),"-"))</f>
        <v>白色</v>
      </c>
      <c r="I11570" s="6" t="str">
        <f t="shared" si="723"/>
        <v>白色</v>
      </c>
    </row>
    <row r="11571" spans="1:9">
      <c r="A11571" s="6">
        <v>11570</v>
      </c>
      <c r="B11571" s="47" t="str">
        <f t="shared" si="720"/>
        <v>00002D32</v>
      </c>
      <c r="C11571" s="47" t="str">
        <f>IFERROR(VLOOKUP(B11571,总表!A:B,2,0),"-")</f>
        <v>鞋类</v>
      </c>
      <c r="D11571" s="6" t="str">
        <f t="shared" si="721"/>
        <v>鞋类</v>
      </c>
      <c r="E11571" s="6" t="str">
        <f>IFERROR(VLOOKUP(B11571,总表!A:D,3,0),"-")</f>
        <v>盔甲护腿靴</v>
      </c>
      <c r="F11571" s="6" t="str">
        <f t="shared" si="722"/>
        <v>盔甲护腿靴</v>
      </c>
      <c r="H11571" s="6" t="str">
        <f>IF(IFERROR(VLOOKUP(B11571,总表!A:D,4,0),"露易")=0," ",IFERROR(VLOOKUP(B11571,总表!A:D,4,0),"-"))</f>
        <v>金黄色</v>
      </c>
      <c r="I11571" s="6" t="str">
        <f t="shared" si="723"/>
        <v>金黄色</v>
      </c>
    </row>
    <row r="11572" spans="1:9">
      <c r="A11572" s="6">
        <v>11571</v>
      </c>
      <c r="B11572" s="47" t="str">
        <f t="shared" si="720"/>
        <v>00002D33</v>
      </c>
      <c r="C11572" s="50" t="str">
        <f>IFERROR(VLOOKUP(B11572,总表!A:B,2,0),"-")</f>
        <v>连衣套装</v>
      </c>
      <c r="D11572" s="51" t="str">
        <f t="shared" si="721"/>
        <v>连衣套装</v>
      </c>
      <c r="E11572" s="6" t="str">
        <f>IFERROR(VLOOKUP(B11572,总表!A:D,3,0),"-")</f>
        <v>英雄装</v>
      </c>
      <c r="F11572" s="6" t="str">
        <f t="shared" si="722"/>
        <v>英雄装</v>
      </c>
      <c r="H11572" s="51" t="str">
        <f>IF(IFERROR(VLOOKUP(B11572,总表!A:D,4,0),"露易")=0," ",IFERROR(VLOOKUP(B11572,总表!A:D,4,0),"-"))</f>
        <v>蓝色</v>
      </c>
      <c r="I11572" s="51" t="str">
        <f t="shared" si="723"/>
        <v>蓝色</v>
      </c>
    </row>
    <row r="11573" spans="1:9">
      <c r="A11573" s="6">
        <v>11572</v>
      </c>
      <c r="B11573" s="47" t="str">
        <f t="shared" si="720"/>
        <v>00002D34</v>
      </c>
      <c r="C11573" s="50" t="str">
        <f>IFERROR(VLOOKUP(B11573,总表!A:B,2,0),"-")</f>
        <v>连衣套装</v>
      </c>
      <c r="D11573" s="51" t="str">
        <f t="shared" si="721"/>
        <v>连衣套装</v>
      </c>
      <c r="E11573" s="6" t="str">
        <f>IFERROR(VLOOKUP(B11573,总表!A:D,3,0),"-")</f>
        <v>英雄装</v>
      </c>
      <c r="F11573" s="6" t="str">
        <f t="shared" si="722"/>
        <v>英雄装</v>
      </c>
      <c r="H11573" s="51" t="str">
        <f>IF(IFERROR(VLOOKUP(B11573,总表!A:D,4,0),"露易")=0," ",IFERROR(VLOOKUP(B11573,总表!A:D,4,0),"-"))</f>
        <v>绿色</v>
      </c>
      <c r="I11573" s="51" t="str">
        <f t="shared" si="723"/>
        <v>绿色</v>
      </c>
    </row>
    <row r="11574" spans="1:9">
      <c r="A11574" s="6">
        <v>11573</v>
      </c>
      <c r="B11574" s="47" t="str">
        <f t="shared" si="720"/>
        <v>00002D35</v>
      </c>
      <c r="C11574" s="50" t="str">
        <f>IFERROR(VLOOKUP(B11574,总表!A:B,2,0),"-")</f>
        <v>连衣套装</v>
      </c>
      <c r="D11574" s="51" t="str">
        <f t="shared" si="721"/>
        <v>连衣套装</v>
      </c>
      <c r="E11574" s="6" t="str">
        <f>IFERROR(VLOOKUP(B11574,总表!A:D,3,0),"-")</f>
        <v>英雄装</v>
      </c>
      <c r="F11574" s="6" t="str">
        <f t="shared" si="722"/>
        <v>英雄装</v>
      </c>
      <c r="H11574" s="51" t="str">
        <f>IF(IFERROR(VLOOKUP(B11574,总表!A:D,4,0),"露易")=0," ",IFERROR(VLOOKUP(B11574,总表!A:D,4,0),"-"))</f>
        <v>红色</v>
      </c>
      <c r="I11574" s="51" t="str">
        <f t="shared" si="723"/>
        <v>红色</v>
      </c>
    </row>
    <row r="11575" spans="1:9">
      <c r="A11575" s="6">
        <v>11574</v>
      </c>
      <c r="B11575" s="47" t="str">
        <f t="shared" si="720"/>
        <v>00002D36</v>
      </c>
      <c r="C11575" s="50" t="str">
        <f>IFERROR(VLOOKUP(B11575,总表!A:B,2,0),"-")</f>
        <v>连衣套装</v>
      </c>
      <c r="D11575" s="51" t="str">
        <f t="shared" si="721"/>
        <v>连衣套装</v>
      </c>
      <c r="E11575" s="6" t="str">
        <f>IFERROR(VLOOKUP(B11575,总表!A:D,3,0),"-")</f>
        <v>英雄装</v>
      </c>
      <c r="F11575" s="6" t="str">
        <f t="shared" si="722"/>
        <v>英雄装</v>
      </c>
      <c r="H11575" s="6" t="str">
        <f>IF(IFERROR(VLOOKUP(B11575,总表!A:D,4,0),"露易")=0," ",IFERROR(VLOOKUP(B11575,总表!A:D,4,0),"-"))</f>
        <v>黄色</v>
      </c>
      <c r="I11575" s="6" t="str">
        <f t="shared" si="723"/>
        <v>黄色</v>
      </c>
    </row>
    <row r="11576" spans="1:9">
      <c r="A11576" s="6">
        <v>11575</v>
      </c>
      <c r="B11576" s="47" t="str">
        <f t="shared" si="720"/>
        <v>00002D37</v>
      </c>
      <c r="C11576" s="50" t="str">
        <f>IFERROR(VLOOKUP(B11576,总表!A:B,2,0),"-")</f>
        <v>连衣套装</v>
      </c>
      <c r="D11576" s="51" t="str">
        <f t="shared" si="721"/>
        <v>连衣套装</v>
      </c>
      <c r="E11576" s="6" t="str">
        <f>IFERROR(VLOOKUP(B11576,总表!A:D,3,0),"-")</f>
        <v>英雄装</v>
      </c>
      <c r="F11576" s="6" t="str">
        <f t="shared" si="722"/>
        <v>英雄装</v>
      </c>
      <c r="H11576" s="6" t="str">
        <f>IF(IFERROR(VLOOKUP(B11576,总表!A:D,4,0),"露易")=0," ",IFERROR(VLOOKUP(B11576,总表!A:D,4,0),"-"))</f>
        <v>黑色</v>
      </c>
      <c r="I11576" s="6" t="str">
        <f t="shared" si="723"/>
        <v>黑色</v>
      </c>
    </row>
    <row r="11577" spans="1:9">
      <c r="A11577" s="6">
        <v>11576</v>
      </c>
      <c r="B11577" s="47" t="str">
        <f t="shared" si="720"/>
        <v>00002D38</v>
      </c>
      <c r="C11577" s="50" t="str">
        <f>IFERROR(VLOOKUP(B11577,总表!A:B,2,0),"-")</f>
        <v>连衣套装</v>
      </c>
      <c r="D11577" s="51" t="str">
        <f t="shared" si="721"/>
        <v>连衣套装</v>
      </c>
      <c r="E11577" s="6" t="str">
        <f>IFERROR(VLOOKUP(B11577,总表!A:D,3,0),"-")</f>
        <v>英雄装</v>
      </c>
      <c r="F11577" s="6" t="str">
        <f t="shared" si="722"/>
        <v>英雄装</v>
      </c>
      <c r="H11577" s="51" t="str">
        <f>IF(IFERROR(VLOOKUP(B11577,总表!A:D,4,0),"露易")=0," ",IFERROR(VLOOKUP(B11577,总表!A:D,4,0),"-"))</f>
        <v>银色</v>
      </c>
      <c r="I11577" s="51" t="str">
        <f t="shared" si="723"/>
        <v>银色</v>
      </c>
    </row>
    <row r="11578" spans="1:9">
      <c r="A11578" s="6">
        <v>11577</v>
      </c>
      <c r="B11578" s="47" t="str">
        <f t="shared" si="720"/>
        <v>00002D39</v>
      </c>
      <c r="C11578" s="50" t="str">
        <f>IFERROR(VLOOKUP(B11578,总表!A:B,2,0),"-")</f>
        <v>连衣套装</v>
      </c>
      <c r="D11578" s="51" t="str">
        <f t="shared" si="721"/>
        <v>连衣套装</v>
      </c>
      <c r="E11578" s="6" t="str">
        <f>IFERROR(VLOOKUP(B11578,总表!A:D,3,0),"-")</f>
        <v>英雄装</v>
      </c>
      <c r="F11578" s="6" t="str">
        <f t="shared" si="722"/>
        <v>英雄装</v>
      </c>
      <c r="H11578" s="6" t="str">
        <f>IF(IFERROR(VLOOKUP(B11578,总表!A:D,4,0),"露易")=0," ",IFERROR(VLOOKUP(B11578,总表!A:D,4,0),"-"))</f>
        <v>白色</v>
      </c>
      <c r="I11578" s="6" t="str">
        <f t="shared" si="723"/>
        <v>白色</v>
      </c>
    </row>
    <row r="11579" spans="1:9">
      <c r="A11579" s="6">
        <v>11578</v>
      </c>
      <c r="B11579" s="47" t="str">
        <f t="shared" si="720"/>
        <v>00002D3A</v>
      </c>
      <c r="C11579" s="50" t="str">
        <f>IFERROR(VLOOKUP(B11579,总表!A:B,2,0),"-")</f>
        <v>连衣套装</v>
      </c>
      <c r="D11579" s="51" t="str">
        <f t="shared" si="721"/>
        <v>连衣套装</v>
      </c>
      <c r="E11579" s="51" t="str">
        <f>IFERROR(VLOOKUP(B11579,总表!A:D,3,0),"-")</f>
        <v>伦巴舞衣</v>
      </c>
      <c r="F11579" s="51" t="str">
        <f t="shared" si="722"/>
        <v>伦巴舞衣</v>
      </c>
      <c r="H11579" s="6" t="str">
        <f>IF(IFERROR(VLOOKUP(B11579,总表!A:D,4,0),"露易")=0," ",IFERROR(VLOOKUP(B11579,总表!A:D,4,0),"-"))</f>
        <v>橘色</v>
      </c>
      <c r="I11579" s="6" t="str">
        <f t="shared" si="723"/>
        <v>橘色</v>
      </c>
    </row>
    <row r="11580" spans="1:9">
      <c r="A11580" s="6">
        <v>11579</v>
      </c>
      <c r="B11580" s="47" t="str">
        <f t="shared" si="720"/>
        <v>00002D3B</v>
      </c>
      <c r="C11580" s="50" t="str">
        <f>IFERROR(VLOOKUP(B11580,总表!A:B,2,0),"-")</f>
        <v>连衣套装</v>
      </c>
      <c r="D11580" s="51" t="str">
        <f t="shared" si="721"/>
        <v>连衣套装</v>
      </c>
      <c r="E11580" s="51" t="str">
        <f>IFERROR(VLOOKUP(B11580,总表!A:D,3,0),"-")</f>
        <v>伦巴舞衣</v>
      </c>
      <c r="F11580" s="51" t="str">
        <f t="shared" si="722"/>
        <v>伦巴舞衣</v>
      </c>
      <c r="H11580" s="6" t="str">
        <f>IF(IFERROR(VLOOKUP(B11580,总表!A:D,4,0),"露易")=0," ",IFERROR(VLOOKUP(B11580,总表!A:D,4,0),"-"))</f>
        <v>粉红</v>
      </c>
      <c r="I11580" s="6" t="str">
        <f t="shared" si="723"/>
        <v>粉红</v>
      </c>
    </row>
    <row r="11581" spans="1:9">
      <c r="A11581" s="6">
        <v>11580</v>
      </c>
      <c r="B11581" s="47" t="str">
        <f t="shared" si="720"/>
        <v>00002D3C</v>
      </c>
      <c r="C11581" s="47" t="str">
        <f>IFERROR(VLOOKUP(B11581,总表!A:B,2,0),"-")</f>
        <v>袜子</v>
      </c>
      <c r="D11581" s="6" t="str">
        <f t="shared" si="721"/>
        <v>袜子</v>
      </c>
      <c r="E11581" s="6" t="str">
        <f>IFERROR(VLOOKUP(B11581,总表!A:D,3,0),"-")</f>
        <v>亮片紧身裤</v>
      </c>
      <c r="F11581" s="6" t="str">
        <f t="shared" si="722"/>
        <v>亮片紧身裤</v>
      </c>
      <c r="H11581" s="51" t="str">
        <f>IF(IFERROR(VLOOKUP(B11581,总表!A:D,4,0),"露易")=0," ",IFERROR(VLOOKUP(B11581,总表!A:D,4,0),"-"))</f>
        <v>红色</v>
      </c>
      <c r="I11581" s="51" t="str">
        <f t="shared" si="723"/>
        <v>红色</v>
      </c>
    </row>
    <row r="11582" spans="1:9">
      <c r="A11582" s="6">
        <v>11581</v>
      </c>
      <c r="B11582" s="47" t="str">
        <f t="shared" si="720"/>
        <v>00002D3D</v>
      </c>
      <c r="C11582" s="47" t="str">
        <f>IFERROR(VLOOKUP(B11582,总表!A:B,2,0),"-")</f>
        <v>袜子</v>
      </c>
      <c r="D11582" s="6" t="str">
        <f t="shared" si="721"/>
        <v>袜子</v>
      </c>
      <c r="E11582" s="6" t="str">
        <f>IFERROR(VLOOKUP(B11582,总表!A:D,3,0),"-")</f>
        <v>亮片紧身裤</v>
      </c>
      <c r="F11582" s="6" t="str">
        <f t="shared" si="722"/>
        <v>亮片紧身裤</v>
      </c>
      <c r="H11582" s="6" t="str">
        <f>IF(IFERROR(VLOOKUP(B11582,总表!A:D,4,0),"露易")=0," ",IFERROR(VLOOKUP(B11582,总表!A:D,4,0),"-"))</f>
        <v>黑色</v>
      </c>
      <c r="I11582" s="6" t="str">
        <f t="shared" si="723"/>
        <v>黑色</v>
      </c>
    </row>
    <row r="11583" spans="1:9">
      <c r="A11583" s="6">
        <v>11582</v>
      </c>
      <c r="B11583" s="47" t="str">
        <f t="shared" si="720"/>
        <v>00002D3E</v>
      </c>
      <c r="C11583" s="47" t="str">
        <f>IFERROR(VLOOKUP(B11583,总表!A:B,2,0),"-")</f>
        <v>袜子</v>
      </c>
      <c r="D11583" s="6" t="str">
        <f t="shared" si="721"/>
        <v>袜子</v>
      </c>
      <c r="E11583" s="6" t="str">
        <f>IFERROR(VLOOKUP(B11583,总表!A:D,3,0),"-")</f>
        <v>亮片紧身裤</v>
      </c>
      <c r="F11583" s="6" t="str">
        <f t="shared" si="722"/>
        <v>亮片紧身裤</v>
      </c>
      <c r="H11583" s="6" t="str">
        <f>IF(IFERROR(VLOOKUP(B11583,总表!A:D,4,0),"露易")=0," ",IFERROR(VLOOKUP(B11583,总表!A:D,4,0),"-"))</f>
        <v>黄色</v>
      </c>
      <c r="I11583" s="6" t="str">
        <f t="shared" si="723"/>
        <v>黄色</v>
      </c>
    </row>
    <row r="11584" spans="1:9">
      <c r="A11584" s="6">
        <v>11583</v>
      </c>
      <c r="B11584" s="47" t="str">
        <f t="shared" si="720"/>
        <v>00002D3F</v>
      </c>
      <c r="C11584" s="47" t="str">
        <f>IFERROR(VLOOKUP(B11584,总表!A:B,2,0),"-")</f>
        <v>袜子</v>
      </c>
      <c r="D11584" s="6" t="str">
        <f t="shared" si="721"/>
        <v>袜子</v>
      </c>
      <c r="E11584" s="6" t="str">
        <f>IFERROR(VLOOKUP(B11584,总表!A:D,3,0),"-")</f>
        <v>亮片紧身裤</v>
      </c>
      <c r="F11584" s="6" t="str">
        <f t="shared" si="722"/>
        <v>亮片紧身裤</v>
      </c>
      <c r="H11584" s="6" t="str">
        <f>IF(IFERROR(VLOOKUP(B11584,总表!A:D,4,0),"露易")=0," ",IFERROR(VLOOKUP(B11584,总表!A:D,4,0),"-"))</f>
        <v>白色</v>
      </c>
      <c r="I11584" s="6" t="str">
        <f t="shared" si="723"/>
        <v>白色</v>
      </c>
    </row>
    <row r="11585" spans="1:9">
      <c r="A11585" s="6">
        <v>11584</v>
      </c>
      <c r="B11585" s="47" t="str">
        <f t="shared" si="720"/>
        <v>00002D40</v>
      </c>
      <c r="C11585" s="47" t="str">
        <f>IFERROR(VLOOKUP(B11585,总表!A:B,2,0),"-")</f>
        <v>袜子</v>
      </c>
      <c r="D11585" s="6" t="str">
        <f t="shared" si="721"/>
        <v>袜子</v>
      </c>
      <c r="E11585" s="6" t="str">
        <f>IFERROR(VLOOKUP(B11585,总表!A:D,3,0),"-")</f>
        <v>亮片紧身裤</v>
      </c>
      <c r="F11585" s="6" t="str">
        <f t="shared" si="722"/>
        <v>亮片紧身裤</v>
      </c>
      <c r="H11585" s="51" t="str">
        <f>IF(IFERROR(VLOOKUP(B11585,总表!A:D,4,0),"露易")=0," ",IFERROR(VLOOKUP(B11585,总表!A:D,4,0),"-"))</f>
        <v>蓝色</v>
      </c>
      <c r="I11585" s="51" t="str">
        <f t="shared" si="723"/>
        <v>蓝色</v>
      </c>
    </row>
    <row r="11586" spans="1:9">
      <c r="A11586" s="6">
        <v>11585</v>
      </c>
      <c r="B11586" s="47" t="str">
        <f t="shared" ref="B11586:B11649" si="724">DEC2HEX(ROW(A11585),8)</f>
        <v>00002D41</v>
      </c>
      <c r="C11586" s="47" t="str">
        <f>IFERROR(VLOOKUP(B11586,总表!A:B,2,0),"-")</f>
        <v>袜子</v>
      </c>
      <c r="D11586" s="6" t="str">
        <f t="shared" ref="D11586:D11649" si="725">C11586</f>
        <v>袜子</v>
      </c>
      <c r="E11586" s="6" t="str">
        <f>IFERROR(VLOOKUP(B11586,总表!A:D,3,0),"-")</f>
        <v>亮片紧身裤</v>
      </c>
      <c r="F11586" s="6" t="str">
        <f t="shared" ref="F11586:F11649" si="726">E11586</f>
        <v>亮片紧身裤</v>
      </c>
      <c r="H11586" s="6" t="str">
        <f>IF(IFERROR(VLOOKUP(B11586,总表!A:D,4,0),"露易")=0," ",IFERROR(VLOOKUP(B11586,总表!A:D,4,0),"-"))</f>
        <v>紫色</v>
      </c>
      <c r="I11586" s="6" t="str">
        <f t="shared" ref="I11586:I11649" si="727">H11586</f>
        <v>紫色</v>
      </c>
    </row>
    <row r="11587" spans="1:9">
      <c r="A11587" s="6">
        <v>11586</v>
      </c>
      <c r="B11587" s="47" t="str">
        <f t="shared" si="724"/>
        <v>00002D42</v>
      </c>
      <c r="C11587" s="47" t="str">
        <f>IFERROR(VLOOKUP(B11587,总表!A:B,2,0),"-")</f>
        <v>袜子</v>
      </c>
      <c r="D11587" s="6" t="str">
        <f t="shared" si="725"/>
        <v>袜子</v>
      </c>
      <c r="E11587" s="6" t="str">
        <f>IFERROR(VLOOKUP(B11587,总表!A:D,3,0),"-")</f>
        <v>亮片紧身裤</v>
      </c>
      <c r="F11587" s="6" t="str">
        <f t="shared" si="726"/>
        <v>亮片紧身裤</v>
      </c>
      <c r="H11587" s="51" t="str">
        <f>IF(IFERROR(VLOOKUP(B11587,总表!A:D,4,0),"露易")=0," ",IFERROR(VLOOKUP(B11587,总表!A:D,4,0),"-"))</f>
        <v>绿色</v>
      </c>
      <c r="I11587" s="51" t="str">
        <f t="shared" si="727"/>
        <v>绿色</v>
      </c>
    </row>
    <row r="11588" spans="1:9">
      <c r="A11588" s="6">
        <v>11587</v>
      </c>
      <c r="B11588" s="47" t="str">
        <f t="shared" si="724"/>
        <v>00002D43</v>
      </c>
      <c r="C11588" s="47" t="str">
        <f>IFERROR(VLOOKUP(B11588,总表!A:B,2,0),"-")</f>
        <v>-</v>
      </c>
      <c r="D11588" s="6" t="str">
        <f t="shared" si="725"/>
        <v>-</v>
      </c>
      <c r="E11588" s="6" t="str">
        <f>IFERROR(VLOOKUP(B11588,总表!A:D,3,0),"-")</f>
        <v>-</v>
      </c>
      <c r="F11588" s="6" t="str">
        <f t="shared" si="726"/>
        <v>-</v>
      </c>
      <c r="H11588" s="6" t="str">
        <f>IF(IFERROR(VLOOKUP(B11588,总表!A:D,4,0),"露易")=0," ",IFERROR(VLOOKUP(B11588,总表!A:D,4,0),"-"))</f>
        <v>-</v>
      </c>
      <c r="I11588" s="6" t="str">
        <f t="shared" si="727"/>
        <v>-</v>
      </c>
    </row>
    <row r="11589" spans="1:9">
      <c r="A11589" s="6">
        <v>11588</v>
      </c>
      <c r="B11589" s="47" t="str">
        <f t="shared" si="724"/>
        <v>00002D44</v>
      </c>
      <c r="C11589" s="47" t="str">
        <f>IFERROR(VLOOKUP(B11589,总表!A:B,2,0),"-")</f>
        <v>-</v>
      </c>
      <c r="D11589" s="6" t="str">
        <f t="shared" si="725"/>
        <v>-</v>
      </c>
      <c r="E11589" s="6" t="str">
        <f>IFERROR(VLOOKUP(B11589,总表!A:D,3,0),"-")</f>
        <v>-</v>
      </c>
      <c r="F11589" s="6" t="str">
        <f t="shared" si="726"/>
        <v>-</v>
      </c>
      <c r="H11589" s="6" t="str">
        <f>IF(IFERROR(VLOOKUP(B11589,总表!A:D,4,0),"露易")=0," ",IFERROR(VLOOKUP(B11589,总表!A:D,4,0),"-"))</f>
        <v>-</v>
      </c>
      <c r="I11589" s="6" t="str">
        <f t="shared" si="727"/>
        <v>-</v>
      </c>
    </row>
    <row r="11590" spans="1:9">
      <c r="A11590" s="6">
        <v>11589</v>
      </c>
      <c r="B11590" s="47" t="str">
        <f t="shared" si="724"/>
        <v>00002D45</v>
      </c>
      <c r="C11590" s="47" t="str">
        <f>IFERROR(VLOOKUP(B11590,总表!A:B,2,0),"-")</f>
        <v>袜子</v>
      </c>
      <c r="D11590" s="6" t="str">
        <f t="shared" si="725"/>
        <v>袜子</v>
      </c>
      <c r="E11590" s="6" t="str">
        <f>IFERROR(VLOOKUP(B11590,总表!A:D,3,0),"-")</f>
        <v>蕾丝花边膝上袜</v>
      </c>
      <c r="F11590" s="6" t="str">
        <f t="shared" si="726"/>
        <v>蕾丝花边膝上袜</v>
      </c>
      <c r="H11590" s="51" t="str">
        <f>IF(IFERROR(VLOOKUP(B11590,总表!A:D,4,0),"露易")=0," ",IFERROR(VLOOKUP(B11590,总表!A:D,4,0),"-"))</f>
        <v>绿色</v>
      </c>
      <c r="I11590" s="51" t="str">
        <f t="shared" si="727"/>
        <v>绿色</v>
      </c>
    </row>
    <row r="11591" spans="1:9">
      <c r="A11591" s="6">
        <v>11590</v>
      </c>
      <c r="B11591" s="47" t="str">
        <f t="shared" si="724"/>
        <v>00002D46</v>
      </c>
      <c r="C11591" s="47" t="str">
        <f>IFERROR(VLOOKUP(B11591,总表!A:B,2,0),"-")</f>
        <v>袜子</v>
      </c>
      <c r="D11591" s="6" t="str">
        <f t="shared" si="725"/>
        <v>袜子</v>
      </c>
      <c r="E11591" s="6" t="str">
        <f>IFERROR(VLOOKUP(B11591,总表!A:D,3,0),"-")</f>
        <v>蕾丝花边膝上袜</v>
      </c>
      <c r="F11591" s="6" t="str">
        <f t="shared" si="726"/>
        <v>蕾丝花边膝上袜</v>
      </c>
      <c r="H11591" s="51" t="str">
        <f>IF(IFERROR(VLOOKUP(B11591,总表!A:D,4,0),"露易")=0," ",IFERROR(VLOOKUP(B11591,总表!A:D,4,0),"-"))</f>
        <v>红色</v>
      </c>
      <c r="I11591" s="51" t="str">
        <f t="shared" si="727"/>
        <v>红色</v>
      </c>
    </row>
    <row r="11592" spans="1:9">
      <c r="A11592" s="6">
        <v>11591</v>
      </c>
      <c r="B11592" s="47" t="str">
        <f t="shared" si="724"/>
        <v>00002D47</v>
      </c>
      <c r="C11592" s="47" t="str">
        <f>IFERROR(VLOOKUP(B11592,总表!A:B,2,0),"-")</f>
        <v>袜子</v>
      </c>
      <c r="D11592" s="6" t="str">
        <f t="shared" si="725"/>
        <v>袜子</v>
      </c>
      <c r="E11592" s="6" t="str">
        <f>IFERROR(VLOOKUP(B11592,总表!A:D,3,0),"-")</f>
        <v>蕾丝花边膝上袜</v>
      </c>
      <c r="F11592" s="6" t="str">
        <f t="shared" si="726"/>
        <v>蕾丝花边膝上袜</v>
      </c>
      <c r="H11592" s="6" t="str">
        <f>IF(IFERROR(VLOOKUP(B11592,总表!A:D,4,0),"露易")=0," ",IFERROR(VLOOKUP(B11592,总表!A:D,4,0),"-"))</f>
        <v>棕色</v>
      </c>
      <c r="I11592" s="6" t="str">
        <f t="shared" si="727"/>
        <v>棕色</v>
      </c>
    </row>
    <row r="11593" spans="1:9">
      <c r="A11593" s="6">
        <v>11592</v>
      </c>
      <c r="B11593" s="47" t="str">
        <f t="shared" si="724"/>
        <v>00002D48</v>
      </c>
      <c r="C11593" s="47" t="str">
        <f>IFERROR(VLOOKUP(B11593,总表!A:B,2,0),"-")</f>
        <v>袜子</v>
      </c>
      <c r="D11593" s="6" t="str">
        <f t="shared" si="725"/>
        <v>袜子</v>
      </c>
      <c r="E11593" s="6" t="str">
        <f>IFERROR(VLOOKUP(B11593,总表!A:D,3,0),"-")</f>
        <v>蕾丝花边膝上袜</v>
      </c>
      <c r="F11593" s="6" t="str">
        <f t="shared" si="726"/>
        <v>蕾丝花边膝上袜</v>
      </c>
      <c r="H11593" s="6" t="str">
        <f>IF(IFERROR(VLOOKUP(B11593,总表!A:D,4,0),"露易")=0," ",IFERROR(VLOOKUP(B11593,总表!A:D,4,0),"-"))</f>
        <v>薄荷绿</v>
      </c>
      <c r="I11593" s="6" t="str">
        <f t="shared" si="727"/>
        <v>薄荷绿</v>
      </c>
    </row>
    <row r="11594" spans="1:9">
      <c r="A11594" s="6">
        <v>11593</v>
      </c>
      <c r="B11594" s="47" t="str">
        <f t="shared" si="724"/>
        <v>00002D49</v>
      </c>
      <c r="C11594" s="47" t="str">
        <f>IFERROR(VLOOKUP(B11594,总表!A:B,2,0),"-")</f>
        <v>袜子</v>
      </c>
      <c r="D11594" s="6" t="str">
        <f t="shared" si="725"/>
        <v>袜子</v>
      </c>
      <c r="E11594" s="6" t="str">
        <f>IFERROR(VLOOKUP(B11594,总表!A:D,3,0),"-")</f>
        <v>蕾丝花边膝上袜</v>
      </c>
      <c r="F11594" s="6" t="str">
        <f t="shared" si="726"/>
        <v>蕾丝花边膝上袜</v>
      </c>
      <c r="H11594" s="6" t="str">
        <f>IF(IFERROR(VLOOKUP(B11594,总表!A:D,4,0),"露易")=0," ",IFERROR(VLOOKUP(B11594,总表!A:D,4,0),"-"))</f>
        <v>粉红</v>
      </c>
      <c r="I11594" s="6" t="str">
        <f t="shared" si="727"/>
        <v>粉红</v>
      </c>
    </row>
    <row r="11595" spans="1:9">
      <c r="A11595" s="6">
        <v>11594</v>
      </c>
      <c r="B11595" s="47" t="str">
        <f t="shared" si="724"/>
        <v>00002D4A</v>
      </c>
      <c r="C11595" s="47" t="str">
        <f>IFERROR(VLOOKUP(B11595,总表!A:B,2,0),"-")</f>
        <v>袜子</v>
      </c>
      <c r="D11595" s="6" t="str">
        <f t="shared" si="725"/>
        <v>袜子</v>
      </c>
      <c r="E11595" s="6" t="str">
        <f>IFERROR(VLOOKUP(B11595,总表!A:D,3,0),"-")</f>
        <v>蕾丝花边膝上袜</v>
      </c>
      <c r="F11595" s="6" t="str">
        <f t="shared" si="726"/>
        <v>蕾丝花边膝上袜</v>
      </c>
      <c r="H11595" s="6" t="str">
        <f>IF(IFERROR(VLOOKUP(B11595,总表!A:D,4,0),"露易")=0," ",IFERROR(VLOOKUP(B11595,总表!A:D,4,0),"-"))</f>
        <v>紫色</v>
      </c>
      <c r="I11595" s="6" t="str">
        <f t="shared" si="727"/>
        <v>紫色</v>
      </c>
    </row>
    <row r="11596" spans="1:9">
      <c r="A11596" s="6">
        <v>11595</v>
      </c>
      <c r="B11596" s="47" t="str">
        <f t="shared" si="724"/>
        <v>00002D4B</v>
      </c>
      <c r="C11596" s="47" t="str">
        <f>IFERROR(VLOOKUP(B11596,总表!A:B,2,0),"-")</f>
        <v>袜子</v>
      </c>
      <c r="D11596" s="6" t="str">
        <f t="shared" si="725"/>
        <v>袜子</v>
      </c>
      <c r="E11596" s="6" t="str">
        <f>IFERROR(VLOOKUP(B11596,总表!A:D,3,0),"-")</f>
        <v>蕾丝花边膝上袜</v>
      </c>
      <c r="F11596" s="6" t="str">
        <f t="shared" si="726"/>
        <v>蕾丝花边膝上袜</v>
      </c>
      <c r="H11596" s="6" t="str">
        <f>IF(IFERROR(VLOOKUP(B11596,总表!A:D,4,0),"露易")=0," ",IFERROR(VLOOKUP(B11596,总表!A:D,4,0),"-"))</f>
        <v>黄色</v>
      </c>
      <c r="I11596" s="6" t="str">
        <f t="shared" si="727"/>
        <v>黄色</v>
      </c>
    </row>
    <row r="11597" spans="1:9">
      <c r="A11597" s="6">
        <v>11596</v>
      </c>
      <c r="B11597" s="47" t="str">
        <f t="shared" si="724"/>
        <v>00002D4C</v>
      </c>
      <c r="C11597" s="50" t="str">
        <f>IFERROR(VLOOKUP(B11597,总表!A:B,2,0),"-")</f>
        <v>头戴类</v>
      </c>
      <c r="D11597" s="51" t="str">
        <f t="shared" si="725"/>
        <v>头戴类</v>
      </c>
      <c r="E11597" s="6" t="str">
        <f>IFERROR(VLOOKUP(B11597,总表!A:D,3,0),"-")</f>
        <v>棒球头盔</v>
      </c>
      <c r="F11597" s="6" t="str">
        <f t="shared" si="726"/>
        <v>棒球头盔</v>
      </c>
      <c r="H11597" s="6" t="str">
        <f>IF(IFERROR(VLOOKUP(B11597,总表!A:D,4,0),"露易")=0," ",IFERROR(VLOOKUP(B11597,总表!A:D,4,0),"-"))</f>
        <v>海军蓝</v>
      </c>
      <c r="I11597" s="6" t="str">
        <f t="shared" si="727"/>
        <v>海军蓝</v>
      </c>
    </row>
    <row r="11598" spans="1:9">
      <c r="A11598" s="6">
        <v>11597</v>
      </c>
      <c r="B11598" s="47" t="str">
        <f t="shared" si="724"/>
        <v>00002D4D</v>
      </c>
      <c r="C11598" s="50" t="str">
        <f>IFERROR(VLOOKUP(B11598,总表!A:B,2,0),"-")</f>
        <v>头戴类</v>
      </c>
      <c r="D11598" s="51" t="str">
        <f t="shared" si="725"/>
        <v>头戴类</v>
      </c>
      <c r="E11598" s="6" t="str">
        <f>IFERROR(VLOOKUP(B11598,总表!A:D,3,0),"-")</f>
        <v>棒球头盔</v>
      </c>
      <c r="F11598" s="6" t="str">
        <f t="shared" si="726"/>
        <v>棒球头盔</v>
      </c>
      <c r="H11598" s="51" t="str">
        <f>IF(IFERROR(VLOOKUP(B11598,总表!A:D,4,0),"露易")=0," ",IFERROR(VLOOKUP(B11598,总表!A:D,4,0),"-"))</f>
        <v>绿色</v>
      </c>
      <c r="I11598" s="51" t="str">
        <f t="shared" si="727"/>
        <v>绿色</v>
      </c>
    </row>
    <row r="11599" spans="1:9">
      <c r="A11599" s="6">
        <v>11598</v>
      </c>
      <c r="B11599" s="47" t="str">
        <f t="shared" si="724"/>
        <v>00002D4E</v>
      </c>
      <c r="C11599" s="50" t="str">
        <f>IFERROR(VLOOKUP(B11599,总表!A:B,2,0),"-")</f>
        <v>头戴类</v>
      </c>
      <c r="D11599" s="51" t="str">
        <f t="shared" si="725"/>
        <v>头戴类</v>
      </c>
      <c r="E11599" s="6" t="str">
        <f>IFERROR(VLOOKUP(B11599,总表!A:D,3,0),"-")</f>
        <v>棒球头盔</v>
      </c>
      <c r="F11599" s="6" t="str">
        <f t="shared" si="726"/>
        <v>棒球头盔</v>
      </c>
      <c r="H11599" s="6" t="str">
        <f>IF(IFERROR(VLOOKUP(B11599,总表!A:D,4,0),"露易")=0," ",IFERROR(VLOOKUP(B11599,总表!A:D,4,0),"-"))</f>
        <v>橘色</v>
      </c>
      <c r="I11599" s="6" t="str">
        <f t="shared" si="727"/>
        <v>橘色</v>
      </c>
    </row>
    <row r="11600" spans="1:9">
      <c r="A11600" s="6">
        <v>11599</v>
      </c>
      <c r="B11600" s="47" t="str">
        <f t="shared" si="724"/>
        <v>00002D4F</v>
      </c>
      <c r="C11600" s="50" t="str">
        <f>IFERROR(VLOOKUP(B11600,总表!A:B,2,0),"-")</f>
        <v>头戴类</v>
      </c>
      <c r="D11600" s="51" t="str">
        <f t="shared" si="725"/>
        <v>头戴类</v>
      </c>
      <c r="E11600" s="6" t="str">
        <f>IFERROR(VLOOKUP(B11600,总表!A:D,3,0),"-")</f>
        <v>棒球头盔</v>
      </c>
      <c r="F11600" s="6" t="str">
        <f t="shared" si="726"/>
        <v>棒球头盔</v>
      </c>
      <c r="H11600" s="6" t="str">
        <f>IF(IFERROR(VLOOKUP(B11600,总表!A:D,4,0),"露易")=0," ",IFERROR(VLOOKUP(B11600,总表!A:D,4,0),"-"))</f>
        <v>黄色</v>
      </c>
      <c r="I11600" s="6" t="str">
        <f t="shared" si="727"/>
        <v>黄色</v>
      </c>
    </row>
    <row r="11601" spans="1:9">
      <c r="A11601" s="6">
        <v>11600</v>
      </c>
      <c r="B11601" s="47" t="str">
        <f t="shared" si="724"/>
        <v>00002D50</v>
      </c>
      <c r="C11601" s="50" t="str">
        <f>IFERROR(VLOOKUP(B11601,总表!A:B,2,0),"-")</f>
        <v>头戴类</v>
      </c>
      <c r="D11601" s="51" t="str">
        <f t="shared" si="725"/>
        <v>头戴类</v>
      </c>
      <c r="E11601" s="6" t="str">
        <f>IFERROR(VLOOKUP(B11601,总表!A:D,3,0),"-")</f>
        <v>捕手面罩</v>
      </c>
      <c r="F11601" s="6" t="str">
        <f t="shared" si="726"/>
        <v>捕手面罩</v>
      </c>
      <c r="H11601" s="6" t="str">
        <f>IF(IFERROR(VLOOKUP(B11601,总表!A:D,4,0),"露易")=0," ",IFERROR(VLOOKUP(B11601,总表!A:D,4,0),"-"))</f>
        <v>海军蓝</v>
      </c>
      <c r="I11601" s="6" t="str">
        <f t="shared" si="727"/>
        <v>海军蓝</v>
      </c>
    </row>
    <row r="11602" spans="1:9">
      <c r="A11602" s="6">
        <v>11601</v>
      </c>
      <c r="B11602" s="47" t="str">
        <f t="shared" si="724"/>
        <v>00002D51</v>
      </c>
      <c r="C11602" s="50" t="str">
        <f>IFERROR(VLOOKUP(B11602,总表!A:B,2,0),"-")</f>
        <v>头戴类</v>
      </c>
      <c r="D11602" s="51" t="str">
        <f t="shared" si="725"/>
        <v>头戴类</v>
      </c>
      <c r="E11602" s="6" t="str">
        <f>IFERROR(VLOOKUP(B11602,总表!A:D,3,0),"-")</f>
        <v>捕手面罩</v>
      </c>
      <c r="F11602" s="6" t="str">
        <f t="shared" si="726"/>
        <v>捕手面罩</v>
      </c>
      <c r="H11602" s="51" t="str">
        <f>IF(IFERROR(VLOOKUP(B11602,总表!A:D,4,0),"露易")=0," ",IFERROR(VLOOKUP(B11602,总表!A:D,4,0),"-"))</f>
        <v>绿色</v>
      </c>
      <c r="I11602" s="51" t="str">
        <f t="shared" si="727"/>
        <v>绿色</v>
      </c>
    </row>
    <row r="11603" spans="1:9">
      <c r="A11603" s="6">
        <v>11602</v>
      </c>
      <c r="B11603" s="47" t="str">
        <f t="shared" si="724"/>
        <v>00002D52</v>
      </c>
      <c r="C11603" s="50" t="str">
        <f>IFERROR(VLOOKUP(B11603,总表!A:B,2,0),"-")</f>
        <v>头戴类</v>
      </c>
      <c r="D11603" s="51" t="str">
        <f t="shared" si="725"/>
        <v>头戴类</v>
      </c>
      <c r="E11603" s="6" t="str">
        <f>IFERROR(VLOOKUP(B11603,总表!A:D,3,0),"-")</f>
        <v>捕手面罩</v>
      </c>
      <c r="F11603" s="6" t="str">
        <f t="shared" si="726"/>
        <v>捕手面罩</v>
      </c>
      <c r="H11603" s="6" t="str">
        <f>IF(IFERROR(VLOOKUP(B11603,总表!A:D,4,0),"露易")=0," ",IFERROR(VLOOKUP(B11603,总表!A:D,4,0),"-"))</f>
        <v>橘色</v>
      </c>
      <c r="I11603" s="6" t="str">
        <f t="shared" si="727"/>
        <v>橘色</v>
      </c>
    </row>
    <row r="11604" spans="1:9">
      <c r="A11604" s="6">
        <v>11603</v>
      </c>
      <c r="B11604" s="47" t="str">
        <f t="shared" si="724"/>
        <v>00002D53</v>
      </c>
      <c r="C11604" s="50" t="str">
        <f>IFERROR(VLOOKUP(B11604,总表!A:B,2,0),"-")</f>
        <v>头戴类</v>
      </c>
      <c r="D11604" s="51" t="str">
        <f t="shared" si="725"/>
        <v>头戴类</v>
      </c>
      <c r="E11604" s="6" t="str">
        <f>IFERROR(VLOOKUP(B11604,总表!A:D,3,0),"-")</f>
        <v>捕手面罩</v>
      </c>
      <c r="F11604" s="6" t="str">
        <f t="shared" si="726"/>
        <v>捕手面罩</v>
      </c>
      <c r="H11604" s="6" t="str">
        <f>IF(IFERROR(VLOOKUP(B11604,总表!A:D,4,0),"露易")=0," ",IFERROR(VLOOKUP(B11604,总表!A:D,4,0),"-"))</f>
        <v>黄色</v>
      </c>
      <c r="I11604" s="6" t="str">
        <f t="shared" si="727"/>
        <v>黄色</v>
      </c>
    </row>
    <row r="11605" spans="1:9">
      <c r="A11605" s="6">
        <v>11604</v>
      </c>
      <c r="B11605" s="47" t="str">
        <f t="shared" si="724"/>
        <v>00002D54</v>
      </c>
      <c r="C11605" s="50" t="str">
        <f>IFERROR(VLOOKUP(B11605,总表!A:B,2,0),"-")</f>
        <v>头戴类</v>
      </c>
      <c r="D11605" s="51" t="str">
        <f t="shared" si="725"/>
        <v>头戴类</v>
      </c>
      <c r="E11605" s="6" t="str">
        <f>IFERROR(VLOOKUP(B11605,总表!A:D,3,0),"-")</f>
        <v>美式足球头盔</v>
      </c>
      <c r="F11605" s="6" t="str">
        <f t="shared" si="726"/>
        <v>美式足球头盔</v>
      </c>
      <c r="H11605" s="6" t="str">
        <f>IF(IFERROR(VLOOKUP(B11605,总表!A:D,4,0),"露易")=0," ",IFERROR(VLOOKUP(B11605,总表!A:D,4,0),"-"))</f>
        <v>白色</v>
      </c>
      <c r="I11605" s="6" t="str">
        <f t="shared" si="727"/>
        <v>白色</v>
      </c>
    </row>
    <row r="11606" spans="1:9">
      <c r="A11606" s="6">
        <v>11605</v>
      </c>
      <c r="B11606" s="47" t="str">
        <f t="shared" si="724"/>
        <v>00002D55</v>
      </c>
      <c r="C11606" s="50" t="str">
        <f>IFERROR(VLOOKUP(B11606,总表!A:B,2,0),"-")</f>
        <v>头戴类</v>
      </c>
      <c r="D11606" s="51" t="str">
        <f t="shared" si="725"/>
        <v>头戴类</v>
      </c>
      <c r="E11606" s="6" t="str">
        <f>IFERROR(VLOOKUP(B11606,总表!A:D,3,0),"-")</f>
        <v>美式足球头盔</v>
      </c>
      <c r="F11606" s="6" t="str">
        <f t="shared" si="726"/>
        <v>美式足球头盔</v>
      </c>
      <c r="H11606" s="6" t="str">
        <f>IF(IFERROR(VLOOKUP(B11606,总表!A:D,4,0),"露易")=0," ",IFERROR(VLOOKUP(B11606,总表!A:D,4,0),"-"))</f>
        <v>黄色</v>
      </c>
      <c r="I11606" s="6" t="str">
        <f t="shared" si="727"/>
        <v>黄色</v>
      </c>
    </row>
    <row r="11607" spans="1:9">
      <c r="A11607" s="6">
        <v>11606</v>
      </c>
      <c r="B11607" s="47" t="str">
        <f t="shared" si="724"/>
        <v>00002D56</v>
      </c>
      <c r="C11607" s="50" t="str">
        <f>IFERROR(VLOOKUP(B11607,总表!A:B,2,0),"-")</f>
        <v>头戴类</v>
      </c>
      <c r="D11607" s="51" t="str">
        <f t="shared" si="725"/>
        <v>头戴类</v>
      </c>
      <c r="E11607" s="6" t="str">
        <f>IFERROR(VLOOKUP(B11607,总表!A:D,3,0),"-")</f>
        <v>美式足球头盔</v>
      </c>
      <c r="F11607" s="6" t="str">
        <f t="shared" si="726"/>
        <v>美式足球头盔</v>
      </c>
      <c r="H11607" s="6" t="str">
        <f>IF(IFERROR(VLOOKUP(B11607,总表!A:D,4,0),"露易")=0," ",IFERROR(VLOOKUP(B11607,总表!A:D,4,0),"-"))</f>
        <v>酒红色</v>
      </c>
      <c r="I11607" s="6" t="str">
        <f t="shared" si="727"/>
        <v>酒红色</v>
      </c>
    </row>
    <row r="11608" spans="1:9">
      <c r="A11608" s="6">
        <v>11607</v>
      </c>
      <c r="B11608" s="47" t="str">
        <f t="shared" si="724"/>
        <v>00002D57</v>
      </c>
      <c r="C11608" s="50" t="str">
        <f>IFERROR(VLOOKUP(B11608,总表!A:B,2,0),"-")</f>
        <v>头戴类</v>
      </c>
      <c r="D11608" s="51" t="str">
        <f t="shared" si="725"/>
        <v>头戴类</v>
      </c>
      <c r="E11608" s="6" t="str">
        <f>IFERROR(VLOOKUP(B11608,总表!A:D,3,0),"-")</f>
        <v>美式足球头盔</v>
      </c>
      <c r="F11608" s="6" t="str">
        <f t="shared" si="726"/>
        <v>美式足球头盔</v>
      </c>
      <c r="H11608" s="51" t="str">
        <f>IF(IFERROR(VLOOKUP(B11608,总表!A:D,4,0),"露易")=0," ",IFERROR(VLOOKUP(B11608,总表!A:D,4,0),"-"))</f>
        <v>蓝色</v>
      </c>
      <c r="I11608" s="51" t="str">
        <f t="shared" si="727"/>
        <v>蓝色</v>
      </c>
    </row>
    <row r="11609" spans="1:9">
      <c r="A11609" s="6">
        <v>11608</v>
      </c>
      <c r="B11609" s="47" t="str">
        <f t="shared" si="724"/>
        <v>00002D58</v>
      </c>
      <c r="C11609" s="50" t="str">
        <f>IFERROR(VLOOKUP(B11609,总表!A:B,2,0),"-")</f>
        <v>头戴类</v>
      </c>
      <c r="D11609" s="51" t="str">
        <f t="shared" si="725"/>
        <v>头戴类</v>
      </c>
      <c r="E11609" s="6" t="str">
        <f>IFERROR(VLOOKUP(B11609,总表!A:D,3,0),"-")</f>
        <v>美式足球头盔</v>
      </c>
      <c r="F11609" s="6" t="str">
        <f t="shared" si="726"/>
        <v>美式足球头盔</v>
      </c>
      <c r="H11609" s="51" t="str">
        <f>IF(IFERROR(VLOOKUP(B11609,总表!A:D,4,0),"露易")=0," ",IFERROR(VLOOKUP(B11609,总表!A:D,4,0),"-"))</f>
        <v>绿松石色</v>
      </c>
      <c r="I11609" s="51" t="str">
        <f t="shared" si="727"/>
        <v>绿松石色</v>
      </c>
    </row>
    <row r="11610" spans="1:9">
      <c r="A11610" s="6">
        <v>11609</v>
      </c>
      <c r="B11610" s="47" t="str">
        <f t="shared" si="724"/>
        <v>00002D59</v>
      </c>
      <c r="C11610" s="50" t="str">
        <f>IFERROR(VLOOKUP(B11610,总表!A:B,2,0),"-")</f>
        <v>头戴类</v>
      </c>
      <c r="D11610" s="51" t="str">
        <f t="shared" si="725"/>
        <v>头戴类</v>
      </c>
      <c r="E11610" s="6" t="str">
        <f>IFERROR(VLOOKUP(B11610,总表!A:D,3,0),"-")</f>
        <v>美式足球头盔</v>
      </c>
      <c r="F11610" s="6" t="str">
        <f t="shared" si="726"/>
        <v>美式足球头盔</v>
      </c>
      <c r="H11610" s="51" t="str">
        <f>IF(IFERROR(VLOOKUP(B11610,总表!A:D,4,0),"露易")=0," ",IFERROR(VLOOKUP(B11610,总表!A:D,4,0),"-"))</f>
        <v>红色</v>
      </c>
      <c r="I11610" s="51" t="str">
        <f t="shared" si="727"/>
        <v>红色</v>
      </c>
    </row>
    <row r="11611" spans="1:9">
      <c r="A11611" s="6">
        <v>11610</v>
      </c>
      <c r="B11611" s="47" t="str">
        <f t="shared" si="724"/>
        <v>00002D5A</v>
      </c>
      <c r="C11611" s="50" t="str">
        <f>IFERROR(VLOOKUP(B11611,总表!A:B,2,0),"-")</f>
        <v>头戴类</v>
      </c>
      <c r="D11611" s="51" t="str">
        <f t="shared" si="725"/>
        <v>头戴类</v>
      </c>
      <c r="E11611" s="6" t="str">
        <f>IFERROR(VLOOKUP(B11611,总表!A:D,3,0),"-")</f>
        <v>美式足球头盔</v>
      </c>
      <c r="F11611" s="6" t="str">
        <f t="shared" si="726"/>
        <v>美式足球头盔</v>
      </c>
      <c r="H11611" s="6" t="str">
        <f>IF(IFERROR(VLOOKUP(B11611,总表!A:D,4,0),"露易")=0," ",IFERROR(VLOOKUP(B11611,总表!A:D,4,0),"-"))</f>
        <v>黑色</v>
      </c>
      <c r="I11611" s="6" t="str">
        <f t="shared" si="727"/>
        <v>黑色</v>
      </c>
    </row>
    <row r="11612" spans="1:9">
      <c r="A11612" s="6">
        <v>11611</v>
      </c>
      <c r="B11612" s="47" t="str">
        <f t="shared" si="724"/>
        <v>00002D5B</v>
      </c>
      <c r="C11612" s="50" t="str">
        <f>IFERROR(VLOOKUP(B11612,总表!A:B,2,0),"-")</f>
        <v>头戴类</v>
      </c>
      <c r="D11612" s="51" t="str">
        <f t="shared" si="725"/>
        <v>头戴类</v>
      </c>
      <c r="E11612" s="6" t="str">
        <f>IFERROR(VLOOKUP(B11612,总表!A:D,3,0),"-")</f>
        <v>拳击头套</v>
      </c>
      <c r="F11612" s="6" t="str">
        <f t="shared" si="726"/>
        <v>拳击头套</v>
      </c>
      <c r="H11612" s="51" t="str">
        <f>IF(IFERROR(VLOOKUP(B11612,总表!A:D,4,0),"露易")=0," ",IFERROR(VLOOKUP(B11612,总表!A:D,4,0),"-"))</f>
        <v>蓝色</v>
      </c>
      <c r="I11612" s="51" t="str">
        <f t="shared" si="727"/>
        <v>蓝色</v>
      </c>
    </row>
    <row r="11613" spans="1:9">
      <c r="A11613" s="6">
        <v>11612</v>
      </c>
      <c r="B11613" s="47" t="str">
        <f t="shared" si="724"/>
        <v>00002D5C</v>
      </c>
      <c r="C11613" s="50" t="str">
        <f>IFERROR(VLOOKUP(B11613,总表!A:B,2,0),"-")</f>
        <v>头戴类</v>
      </c>
      <c r="D11613" s="51" t="str">
        <f t="shared" si="725"/>
        <v>头戴类</v>
      </c>
      <c r="E11613" s="6" t="str">
        <f>IFERROR(VLOOKUP(B11613,总表!A:D,3,0),"-")</f>
        <v>拳击头套</v>
      </c>
      <c r="F11613" s="6" t="str">
        <f t="shared" si="726"/>
        <v>拳击头套</v>
      </c>
      <c r="H11613" s="51" t="str">
        <f>IF(IFERROR(VLOOKUP(B11613,总表!A:D,4,0),"露易")=0," ",IFERROR(VLOOKUP(B11613,总表!A:D,4,0),"-"))</f>
        <v>绿色</v>
      </c>
      <c r="I11613" s="51" t="str">
        <f t="shared" si="727"/>
        <v>绿色</v>
      </c>
    </row>
    <row r="11614" spans="1:9">
      <c r="A11614" s="6">
        <v>11613</v>
      </c>
      <c r="B11614" s="47" t="str">
        <f t="shared" si="724"/>
        <v>00002D5D</v>
      </c>
      <c r="C11614" s="50" t="str">
        <f>IFERROR(VLOOKUP(B11614,总表!A:B,2,0),"-")</f>
        <v>头戴类</v>
      </c>
      <c r="D11614" s="51" t="str">
        <f t="shared" si="725"/>
        <v>头戴类</v>
      </c>
      <c r="E11614" s="51" t="str">
        <f>IFERROR(VLOOKUP(B11614,总表!A:D,3,0),"-")</f>
        <v>飞行帽</v>
      </c>
      <c r="F11614" s="51" t="str">
        <f t="shared" si="726"/>
        <v>飞行帽</v>
      </c>
      <c r="H11614" s="6" t="str">
        <f>IF(IFERROR(VLOOKUP(B11614,总表!A:D,4,0),"露易")=0," ",IFERROR(VLOOKUP(B11614,总表!A:D,4,0),"-"))</f>
        <v>黑色</v>
      </c>
      <c r="I11614" s="6" t="str">
        <f t="shared" si="727"/>
        <v>黑色</v>
      </c>
    </row>
    <row r="11615" spans="1:9">
      <c r="A11615" s="6">
        <v>11614</v>
      </c>
      <c r="B11615" s="47" t="str">
        <f t="shared" si="724"/>
        <v>00002D5E</v>
      </c>
      <c r="C11615" s="50" t="str">
        <f>IFERROR(VLOOKUP(B11615,总表!A:B,2,0),"-")</f>
        <v>头戴类</v>
      </c>
      <c r="D11615" s="51" t="str">
        <f t="shared" si="725"/>
        <v>头戴类</v>
      </c>
      <c r="E11615" s="51" t="str">
        <f>IFERROR(VLOOKUP(B11615,总表!A:D,3,0),"-")</f>
        <v>飞行帽</v>
      </c>
      <c r="F11615" s="51" t="str">
        <f t="shared" si="726"/>
        <v>飞行帽</v>
      </c>
      <c r="H11615" s="6" t="str">
        <f>IF(IFERROR(VLOOKUP(B11615,总表!A:D,4,0),"露易")=0," ",IFERROR(VLOOKUP(B11615,总表!A:D,4,0),"-"))</f>
        <v>卡其色</v>
      </c>
      <c r="I11615" s="6" t="str">
        <f t="shared" si="727"/>
        <v>卡其色</v>
      </c>
    </row>
    <row r="11616" spans="1:9">
      <c r="A11616" s="6">
        <v>11615</v>
      </c>
      <c r="B11616" s="47" t="str">
        <f t="shared" si="724"/>
        <v>00002D5F</v>
      </c>
      <c r="C11616" s="47" t="str">
        <f>IFERROR(VLOOKUP(B11616,总表!A:B,2,0),"-")</f>
        <v>-</v>
      </c>
      <c r="D11616" s="6" t="str">
        <f t="shared" si="725"/>
        <v>-</v>
      </c>
      <c r="E11616" s="6" t="str">
        <f>IFERROR(VLOOKUP(B11616,总表!A:D,3,0),"-")</f>
        <v>-</v>
      </c>
      <c r="F11616" s="6" t="str">
        <f t="shared" si="726"/>
        <v>-</v>
      </c>
      <c r="H11616" s="6" t="str">
        <f>IF(IFERROR(VLOOKUP(B11616,总表!A:D,4,0),"露易")=0," ",IFERROR(VLOOKUP(B11616,总表!A:D,4,0),"-"))</f>
        <v>-</v>
      </c>
      <c r="I11616" s="6" t="str">
        <f t="shared" si="727"/>
        <v>-</v>
      </c>
    </row>
    <row r="11617" spans="1:9">
      <c r="A11617" s="6">
        <v>11616</v>
      </c>
      <c r="B11617" s="47" t="str">
        <f t="shared" si="724"/>
        <v>00002D60</v>
      </c>
      <c r="C11617" s="47" t="str">
        <f>IFERROR(VLOOKUP(B11617,总表!A:B,2,0),"-")</f>
        <v>-</v>
      </c>
      <c r="D11617" s="6" t="str">
        <f t="shared" si="725"/>
        <v>-</v>
      </c>
      <c r="E11617" s="6" t="str">
        <f>IFERROR(VLOOKUP(B11617,总表!A:D,3,0),"-")</f>
        <v>-</v>
      </c>
      <c r="F11617" s="6" t="str">
        <f t="shared" si="726"/>
        <v>-</v>
      </c>
      <c r="H11617" s="6" t="str">
        <f>IF(IFERROR(VLOOKUP(B11617,总表!A:D,4,0),"露易")=0," ",IFERROR(VLOOKUP(B11617,总表!A:D,4,0),"-"))</f>
        <v>-</v>
      </c>
      <c r="I11617" s="6" t="str">
        <f t="shared" si="727"/>
        <v>-</v>
      </c>
    </row>
    <row r="11618" spans="1:9">
      <c r="A11618" s="6">
        <v>11617</v>
      </c>
      <c r="B11618" s="47" t="str">
        <f t="shared" si="724"/>
        <v>00002D61</v>
      </c>
      <c r="C11618" s="50" t="str">
        <f>IFERROR(VLOOKUP(B11618,总表!A:B,2,0),"-")</f>
        <v>头戴类</v>
      </c>
      <c r="D11618" s="51" t="str">
        <f t="shared" si="725"/>
        <v>头戴类</v>
      </c>
      <c r="E11618" s="6" t="str">
        <f>IFERROR(VLOOKUP(B11618,总表!A:D,3,0),"-")</f>
        <v>消防员头盔</v>
      </c>
      <c r="F11618" s="6" t="str">
        <f t="shared" si="726"/>
        <v>消防员头盔</v>
      </c>
      <c r="H11618" s="6" t="str">
        <f>IF(IFERROR(VLOOKUP(B11618,总表!A:D,4,0),"露易")=0," ",IFERROR(VLOOKUP(B11618,总表!A:D,4,0),"-"))</f>
        <v>火红色</v>
      </c>
      <c r="I11618" s="6" t="str">
        <f t="shared" si="727"/>
        <v>火红色</v>
      </c>
    </row>
    <row r="11619" spans="1:9">
      <c r="A11619" s="6">
        <v>11618</v>
      </c>
      <c r="B11619" s="47" t="str">
        <f t="shared" si="724"/>
        <v>00002D62</v>
      </c>
      <c r="C11619" s="50" t="str">
        <f>IFERROR(VLOOKUP(B11619,总表!A:B,2,0),"-")</f>
        <v>头戴类</v>
      </c>
      <c r="D11619" s="51" t="str">
        <f t="shared" si="725"/>
        <v>头戴类</v>
      </c>
      <c r="E11619" s="6" t="str">
        <f>IFERROR(VLOOKUP(B11619,总表!A:D,3,0),"-")</f>
        <v>消防员头盔</v>
      </c>
      <c r="F11619" s="6" t="str">
        <f t="shared" si="726"/>
        <v>消防员头盔</v>
      </c>
      <c r="H11619" s="6" t="str">
        <f>IF(IFERROR(VLOOKUP(B11619,总表!A:D,4,0),"露易")=0," ",IFERROR(VLOOKUP(B11619,总表!A:D,4,0),"-"))</f>
        <v>棕色</v>
      </c>
      <c r="I11619" s="6" t="str">
        <f t="shared" si="727"/>
        <v>棕色</v>
      </c>
    </row>
    <row r="11620" spans="1:9">
      <c r="A11620" s="6">
        <v>11619</v>
      </c>
      <c r="B11620" s="47" t="str">
        <f t="shared" si="724"/>
        <v>00002D63</v>
      </c>
      <c r="C11620" s="50" t="str">
        <f>IFERROR(VLOOKUP(B11620,总表!A:B,2,0),"-")</f>
        <v>头戴类</v>
      </c>
      <c r="D11620" s="51" t="str">
        <f t="shared" si="725"/>
        <v>头戴类</v>
      </c>
      <c r="E11620" s="6" t="str">
        <f>IFERROR(VLOOKUP(B11620,总表!A:D,3,0),"-")</f>
        <v>消防员头盔</v>
      </c>
      <c r="F11620" s="6" t="str">
        <f t="shared" si="726"/>
        <v>消防员头盔</v>
      </c>
      <c r="H11620" s="6" t="str">
        <f>IF(IFERROR(VLOOKUP(B11620,总表!A:D,4,0),"露易")=0," ",IFERROR(VLOOKUP(B11620,总表!A:D,4,0),"-"))</f>
        <v>莱姆黄</v>
      </c>
      <c r="I11620" s="6" t="str">
        <f t="shared" si="727"/>
        <v>莱姆黄</v>
      </c>
    </row>
    <row r="11621" spans="1:9">
      <c r="A11621" s="6">
        <v>11620</v>
      </c>
      <c r="B11621" s="47" t="str">
        <f t="shared" si="724"/>
        <v>00002D64</v>
      </c>
      <c r="C11621" s="50" t="str">
        <f>IFERROR(VLOOKUP(B11621,总表!A:B,2,0),"-")</f>
        <v>头戴类</v>
      </c>
      <c r="D11621" s="51" t="str">
        <f t="shared" si="725"/>
        <v>头戴类</v>
      </c>
      <c r="E11621" s="6" t="str">
        <f>IFERROR(VLOOKUP(B11621,总表!A:D,3,0),"-")</f>
        <v>消防员头盔</v>
      </c>
      <c r="F11621" s="6" t="str">
        <f t="shared" si="726"/>
        <v>消防员头盔</v>
      </c>
      <c r="H11621" s="6" t="str">
        <f>IF(IFERROR(VLOOKUP(B11621,总表!A:D,4,0),"露易")=0," ",IFERROR(VLOOKUP(B11621,总表!A:D,4,0),"-"))</f>
        <v>卡其色</v>
      </c>
      <c r="I11621" s="6" t="str">
        <f t="shared" si="727"/>
        <v>卡其色</v>
      </c>
    </row>
    <row r="11622" spans="1:9">
      <c r="A11622" s="6">
        <v>11621</v>
      </c>
      <c r="B11622" s="47" t="str">
        <f t="shared" si="724"/>
        <v>00002D65</v>
      </c>
      <c r="C11622" s="47" t="str">
        <f>IFERROR(VLOOKUP(B11622,总表!A:B,2,0),"-")</f>
        <v>帽子类</v>
      </c>
      <c r="D11622" s="6" t="str">
        <f t="shared" si="725"/>
        <v>帽子类</v>
      </c>
      <c r="E11622" s="51" t="str">
        <f>IFERROR(VLOOKUP(B11622,总表!A:D,3,0),"-")</f>
        <v>马术头盔</v>
      </c>
      <c r="F11622" s="51" t="str">
        <f t="shared" si="726"/>
        <v>马术头盔</v>
      </c>
      <c r="H11622" s="6" t="str">
        <f>IF(IFERROR(VLOOKUP(B11622,总表!A:D,4,0),"露易")=0," ",IFERROR(VLOOKUP(B11622,总表!A:D,4,0),"-"))</f>
        <v>橘色</v>
      </c>
      <c r="I11622" s="6" t="str">
        <f t="shared" si="727"/>
        <v>橘色</v>
      </c>
    </row>
    <row r="11623" spans="1:9">
      <c r="A11623" s="6">
        <v>11622</v>
      </c>
      <c r="B11623" s="47" t="str">
        <f t="shared" si="724"/>
        <v>00002D66</v>
      </c>
      <c r="C11623" s="47" t="str">
        <f>IFERROR(VLOOKUP(B11623,总表!A:B,2,0),"-")</f>
        <v>帽子类</v>
      </c>
      <c r="D11623" s="6" t="str">
        <f t="shared" si="725"/>
        <v>帽子类</v>
      </c>
      <c r="E11623" s="51" t="str">
        <f>IFERROR(VLOOKUP(B11623,总表!A:D,3,0),"-")</f>
        <v>马术头盔</v>
      </c>
      <c r="F11623" s="51" t="str">
        <f t="shared" si="726"/>
        <v>马术头盔</v>
      </c>
      <c r="H11623" s="51" t="str">
        <f>IF(IFERROR(VLOOKUP(B11623,总表!A:D,4,0),"露易")=0," ",IFERROR(VLOOKUP(B11623,总表!A:D,4,0),"-"))</f>
        <v>绿色</v>
      </c>
      <c r="I11623" s="51" t="str">
        <f t="shared" si="727"/>
        <v>绿色</v>
      </c>
    </row>
    <row r="11624" spans="1:9">
      <c r="A11624" s="6">
        <v>11623</v>
      </c>
      <c r="B11624" s="47" t="str">
        <f t="shared" si="724"/>
        <v>00002D67</v>
      </c>
      <c r="C11624" s="47" t="str">
        <f>IFERROR(VLOOKUP(B11624,总表!A:B,2,0),"-")</f>
        <v>帽子类</v>
      </c>
      <c r="D11624" s="6" t="str">
        <f t="shared" si="725"/>
        <v>帽子类</v>
      </c>
      <c r="E11624" s="51" t="str">
        <f>IFERROR(VLOOKUP(B11624,总表!A:D,3,0),"-")</f>
        <v>马术头盔</v>
      </c>
      <c r="F11624" s="51" t="str">
        <f t="shared" si="726"/>
        <v>马术头盔</v>
      </c>
      <c r="H11624" s="6" t="str">
        <f>IF(IFERROR(VLOOKUP(B11624,总表!A:D,4,0),"露易")=0," ",IFERROR(VLOOKUP(B11624,总表!A:D,4,0),"-"))</f>
        <v>黄色</v>
      </c>
      <c r="I11624" s="6" t="str">
        <f t="shared" si="727"/>
        <v>黄色</v>
      </c>
    </row>
    <row r="11625" spans="1:9">
      <c r="A11625" s="6">
        <v>11624</v>
      </c>
      <c r="B11625" s="47" t="str">
        <f t="shared" si="724"/>
        <v>00002D68</v>
      </c>
      <c r="C11625" s="47" t="str">
        <f>IFERROR(VLOOKUP(B11625,总表!A:B,2,0),"-")</f>
        <v>帽子类</v>
      </c>
      <c r="D11625" s="6" t="str">
        <f t="shared" si="725"/>
        <v>帽子类</v>
      </c>
      <c r="E11625" s="51" t="str">
        <f>IFERROR(VLOOKUP(B11625,总表!A:D,3,0),"-")</f>
        <v>马术头盔</v>
      </c>
      <c r="F11625" s="51" t="str">
        <f t="shared" si="726"/>
        <v>马术头盔</v>
      </c>
      <c r="H11625" s="51" t="str">
        <f>IF(IFERROR(VLOOKUP(B11625,总表!A:D,4,0),"露易")=0," ",IFERROR(VLOOKUP(B11625,总表!A:D,4,0),"-"))</f>
        <v>蓝色</v>
      </c>
      <c r="I11625" s="51" t="str">
        <f t="shared" si="727"/>
        <v>蓝色</v>
      </c>
    </row>
    <row r="11626" spans="1:9">
      <c r="A11626" s="6">
        <v>11625</v>
      </c>
      <c r="B11626" s="47" t="str">
        <f t="shared" si="724"/>
        <v>00002D69</v>
      </c>
      <c r="C11626" s="47" t="str">
        <f>IFERROR(VLOOKUP(B11626,总表!A:B,2,0),"-")</f>
        <v>帽子类</v>
      </c>
      <c r="D11626" s="6" t="str">
        <f t="shared" si="725"/>
        <v>帽子类</v>
      </c>
      <c r="E11626" s="51" t="str">
        <f>IFERROR(VLOOKUP(B11626,总表!A:D,3,0),"-")</f>
        <v>马术头盔</v>
      </c>
      <c r="F11626" s="51" t="str">
        <f t="shared" si="726"/>
        <v>马术头盔</v>
      </c>
      <c r="H11626" s="51" t="str">
        <f>IF(IFERROR(VLOOKUP(B11626,总表!A:D,4,0),"露易")=0," ",IFERROR(VLOOKUP(B11626,总表!A:D,4,0),"-"))</f>
        <v>红色</v>
      </c>
      <c r="I11626" s="51" t="str">
        <f t="shared" si="727"/>
        <v>红色</v>
      </c>
    </row>
    <row r="11627" spans="1:9">
      <c r="A11627" s="6">
        <v>11626</v>
      </c>
      <c r="B11627" s="47" t="str">
        <f t="shared" si="724"/>
        <v>00002D6A</v>
      </c>
      <c r="C11627" s="47" t="str">
        <f>IFERROR(VLOOKUP(B11627,总表!A:B,2,0),"-")</f>
        <v>帽子类</v>
      </c>
      <c r="D11627" s="6" t="str">
        <f t="shared" si="725"/>
        <v>帽子类</v>
      </c>
      <c r="E11627" s="51" t="str">
        <f>IFERROR(VLOOKUP(B11627,总表!A:D,3,0),"-")</f>
        <v>马术头盔</v>
      </c>
      <c r="F11627" s="51" t="str">
        <f t="shared" si="726"/>
        <v>马术头盔</v>
      </c>
      <c r="H11627" s="6" t="str">
        <f>IF(IFERROR(VLOOKUP(B11627,总表!A:D,4,0),"露易")=0," ",IFERROR(VLOOKUP(B11627,总表!A:D,4,0),"-"))</f>
        <v>黑色</v>
      </c>
      <c r="I11627" s="6" t="str">
        <f t="shared" si="727"/>
        <v>黑色</v>
      </c>
    </row>
    <row r="11628" spans="1:9">
      <c r="A11628" s="6">
        <v>11627</v>
      </c>
      <c r="B11628" s="47" t="str">
        <f t="shared" si="724"/>
        <v>00002D6B</v>
      </c>
      <c r="C11628" s="47" t="str">
        <f>IFERROR(VLOOKUP(B11628,总表!A:B,2,0),"-")</f>
        <v>帽子类</v>
      </c>
      <c r="D11628" s="6" t="str">
        <f t="shared" si="725"/>
        <v>帽子类</v>
      </c>
      <c r="E11628" s="51" t="str">
        <f>IFERROR(VLOOKUP(B11628,总表!A:D,3,0),"-")</f>
        <v>马术头盔</v>
      </c>
      <c r="F11628" s="51" t="str">
        <f t="shared" si="726"/>
        <v>马术头盔</v>
      </c>
      <c r="H11628" s="6" t="str">
        <f>IF(IFERROR(VLOOKUP(B11628,总表!A:D,4,0),"露易")=0," ",IFERROR(VLOOKUP(B11628,总表!A:D,4,0),"-"))</f>
        <v>白色</v>
      </c>
      <c r="I11628" s="6" t="str">
        <f t="shared" si="727"/>
        <v>白色</v>
      </c>
    </row>
    <row r="11629" spans="1:9">
      <c r="A11629" s="6">
        <v>11628</v>
      </c>
      <c r="B11629" s="47" t="str">
        <f t="shared" si="724"/>
        <v>00002D6C</v>
      </c>
      <c r="C11629" s="47" t="str">
        <f>IFERROR(VLOOKUP(B11629,总表!A:B,2,0),"-")</f>
        <v>-</v>
      </c>
      <c r="D11629" s="6" t="str">
        <f t="shared" si="725"/>
        <v>-</v>
      </c>
      <c r="E11629" s="6" t="str">
        <f>IFERROR(VLOOKUP(B11629,总表!A:D,3,0),"-")</f>
        <v>-</v>
      </c>
      <c r="F11629" s="6" t="str">
        <f t="shared" si="726"/>
        <v>-</v>
      </c>
      <c r="H11629" s="6" t="str">
        <f>IF(IFERROR(VLOOKUP(B11629,总表!A:D,4,0),"露易")=0," ",IFERROR(VLOOKUP(B11629,总表!A:D,4,0),"-"))</f>
        <v>-</v>
      </c>
      <c r="I11629" s="6" t="str">
        <f t="shared" si="727"/>
        <v>-</v>
      </c>
    </row>
    <row r="11630" spans="1:9">
      <c r="A11630" s="6">
        <v>11629</v>
      </c>
      <c r="B11630" s="47" t="str">
        <f t="shared" si="724"/>
        <v>00002D6D</v>
      </c>
      <c r="C11630" s="47" t="str">
        <f>IFERROR(VLOOKUP(B11630,总表!A:B,2,0),"-")</f>
        <v>-</v>
      </c>
      <c r="D11630" s="6" t="str">
        <f t="shared" si="725"/>
        <v>-</v>
      </c>
      <c r="E11630" s="6" t="str">
        <f>IFERROR(VLOOKUP(B11630,总表!A:D,3,0),"-")</f>
        <v>-</v>
      </c>
      <c r="F11630" s="6" t="str">
        <f t="shared" si="726"/>
        <v>-</v>
      </c>
      <c r="H11630" s="6" t="str">
        <f>IF(IFERROR(VLOOKUP(B11630,总表!A:D,4,0),"露易")=0," ",IFERROR(VLOOKUP(B11630,总表!A:D,4,0),"-"))</f>
        <v>-</v>
      </c>
      <c r="I11630" s="6" t="str">
        <f t="shared" si="727"/>
        <v>-</v>
      </c>
    </row>
    <row r="11631" spans="1:9">
      <c r="A11631" s="6">
        <v>11630</v>
      </c>
      <c r="B11631" s="47" t="str">
        <f t="shared" si="724"/>
        <v>00002D6E</v>
      </c>
      <c r="C11631" s="47" t="str">
        <f>IFERROR(VLOOKUP(B11631,总表!A:B,2,0),"-")</f>
        <v>-</v>
      </c>
      <c r="D11631" s="6" t="str">
        <f t="shared" si="725"/>
        <v>-</v>
      </c>
      <c r="E11631" s="6" t="str">
        <f>IFERROR(VLOOKUP(B11631,总表!A:D,3,0),"-")</f>
        <v>-</v>
      </c>
      <c r="F11631" s="6" t="str">
        <f t="shared" si="726"/>
        <v>-</v>
      </c>
      <c r="H11631" s="6" t="str">
        <f>IF(IFERROR(VLOOKUP(B11631,总表!A:D,4,0),"露易")=0," ",IFERROR(VLOOKUP(B11631,总表!A:D,4,0),"-"))</f>
        <v>-</v>
      </c>
      <c r="I11631" s="6" t="str">
        <f t="shared" si="727"/>
        <v>-</v>
      </c>
    </row>
    <row r="11632" spans="1:9">
      <c r="A11632" s="6">
        <v>11631</v>
      </c>
      <c r="B11632" s="47" t="str">
        <f t="shared" si="724"/>
        <v>00002D6F</v>
      </c>
      <c r="C11632" s="47" t="str">
        <f>IFERROR(VLOOKUP(B11632,总表!A:B,2,0),"-")</f>
        <v>-</v>
      </c>
      <c r="D11632" s="6" t="str">
        <f t="shared" si="725"/>
        <v>-</v>
      </c>
      <c r="E11632" s="6" t="str">
        <f>IFERROR(VLOOKUP(B11632,总表!A:D,3,0),"-")</f>
        <v>-</v>
      </c>
      <c r="F11632" s="6" t="str">
        <f t="shared" si="726"/>
        <v>-</v>
      </c>
      <c r="H11632" s="6" t="str">
        <f>IF(IFERROR(VLOOKUP(B11632,总表!A:D,4,0),"露易")=0," ",IFERROR(VLOOKUP(B11632,总表!A:D,4,0),"-"))</f>
        <v>-</v>
      </c>
      <c r="I11632" s="6" t="str">
        <f t="shared" si="727"/>
        <v>-</v>
      </c>
    </row>
    <row r="11633" spans="1:9">
      <c r="A11633" s="6">
        <v>11632</v>
      </c>
      <c r="B11633" s="47" t="str">
        <f t="shared" si="724"/>
        <v>00002D70</v>
      </c>
      <c r="C11633" s="47" t="str">
        <f>IFERROR(VLOOKUP(B11633,总表!A:B,2,0),"-")</f>
        <v>-</v>
      </c>
      <c r="D11633" s="6" t="str">
        <f t="shared" si="725"/>
        <v>-</v>
      </c>
      <c r="E11633" s="6" t="str">
        <f>IFERROR(VLOOKUP(B11633,总表!A:D,3,0),"-")</f>
        <v>-</v>
      </c>
      <c r="F11633" s="6" t="str">
        <f t="shared" si="726"/>
        <v>-</v>
      </c>
      <c r="H11633" s="6" t="str">
        <f>IF(IFERROR(VLOOKUP(B11633,总表!A:D,4,0),"露易")=0," ",IFERROR(VLOOKUP(B11633,总表!A:D,4,0),"-"))</f>
        <v>-</v>
      </c>
      <c r="I11633" s="6" t="str">
        <f t="shared" si="727"/>
        <v>-</v>
      </c>
    </row>
    <row r="11634" spans="1:9">
      <c r="A11634" s="6">
        <v>11633</v>
      </c>
      <c r="B11634" s="47" t="str">
        <f t="shared" si="724"/>
        <v>00002D71</v>
      </c>
      <c r="C11634" s="47" t="str">
        <f>IFERROR(VLOOKUP(B11634,总表!A:B,2,0),"-")</f>
        <v>-</v>
      </c>
      <c r="D11634" s="6" t="str">
        <f t="shared" si="725"/>
        <v>-</v>
      </c>
      <c r="E11634" s="6" t="str">
        <f>IFERROR(VLOOKUP(B11634,总表!A:D,3,0),"-")</f>
        <v>-</v>
      </c>
      <c r="F11634" s="6" t="str">
        <f t="shared" si="726"/>
        <v>-</v>
      </c>
      <c r="H11634" s="6" t="str">
        <f>IF(IFERROR(VLOOKUP(B11634,总表!A:D,4,0),"露易")=0," ",IFERROR(VLOOKUP(B11634,总表!A:D,4,0),"-"))</f>
        <v>-</v>
      </c>
      <c r="I11634" s="6" t="str">
        <f t="shared" si="727"/>
        <v>-</v>
      </c>
    </row>
    <row r="11635" spans="1:9">
      <c r="A11635" s="6">
        <v>11634</v>
      </c>
      <c r="B11635" s="47" t="str">
        <f t="shared" si="724"/>
        <v>00002D72</v>
      </c>
      <c r="C11635" s="47" t="str">
        <f>IFERROR(VLOOKUP(B11635,总表!A:B,2,0),"-")</f>
        <v>-</v>
      </c>
      <c r="D11635" s="6" t="str">
        <f t="shared" si="725"/>
        <v>-</v>
      </c>
      <c r="E11635" s="6" t="str">
        <f>IFERROR(VLOOKUP(B11635,总表!A:D,3,0),"-")</f>
        <v>-</v>
      </c>
      <c r="F11635" s="6" t="str">
        <f t="shared" si="726"/>
        <v>-</v>
      </c>
      <c r="H11635" s="6" t="str">
        <f>IF(IFERROR(VLOOKUP(B11635,总表!A:D,4,0),"露易")=0," ",IFERROR(VLOOKUP(B11635,总表!A:D,4,0),"-"))</f>
        <v>-</v>
      </c>
      <c r="I11635" s="6" t="str">
        <f t="shared" si="727"/>
        <v>-</v>
      </c>
    </row>
    <row r="11636" spans="1:9">
      <c r="A11636" s="6">
        <v>11635</v>
      </c>
      <c r="B11636" s="47" t="str">
        <f t="shared" si="724"/>
        <v>00002D73</v>
      </c>
      <c r="C11636" s="50" t="str">
        <f>IFERROR(VLOOKUP(B11636,总表!A:B,2,0),"-")</f>
        <v>裤裙类</v>
      </c>
      <c r="D11636" s="51" t="str">
        <f t="shared" si="725"/>
        <v>裤裙类</v>
      </c>
      <c r="E11636" s="6" t="str">
        <f>IFERROR(VLOOKUP(B11636,总表!A:D,3,0),"-")</f>
        <v>水手服裙</v>
      </c>
      <c r="F11636" s="6" t="str">
        <f t="shared" si="726"/>
        <v>水手服裙</v>
      </c>
      <c r="H11636" s="6" t="str">
        <f>IF(IFERROR(VLOOKUP(B11636,总表!A:D,4,0),"露易")=0," ",IFERROR(VLOOKUP(B11636,总表!A:D,4,0),"-"))</f>
        <v>橘色</v>
      </c>
      <c r="I11636" s="6" t="str">
        <f t="shared" si="727"/>
        <v>橘色</v>
      </c>
    </row>
    <row r="11637" spans="1:9">
      <c r="A11637" s="6">
        <v>11636</v>
      </c>
      <c r="B11637" s="47" t="str">
        <f t="shared" si="724"/>
        <v>00002D74</v>
      </c>
      <c r="C11637" s="50" t="str">
        <f>IFERROR(VLOOKUP(B11637,总表!A:B,2,0),"-")</f>
        <v>裤裙类</v>
      </c>
      <c r="D11637" s="51" t="str">
        <f t="shared" si="725"/>
        <v>裤裙类</v>
      </c>
      <c r="E11637" s="6" t="str">
        <f>IFERROR(VLOOKUP(B11637,总表!A:D,3,0),"-")</f>
        <v>水手服裙</v>
      </c>
      <c r="F11637" s="6" t="str">
        <f t="shared" si="726"/>
        <v>水手服裙</v>
      </c>
      <c r="H11637" s="6" t="str">
        <f>IF(IFERROR(VLOOKUP(B11637,总表!A:D,4,0),"露易")=0," ",IFERROR(VLOOKUP(B11637,总表!A:D,4,0),"-"))</f>
        <v>浅蓝色</v>
      </c>
      <c r="I11637" s="6" t="str">
        <f t="shared" si="727"/>
        <v>浅蓝色</v>
      </c>
    </row>
    <row r="11638" spans="1:9">
      <c r="A11638" s="6">
        <v>11637</v>
      </c>
      <c r="B11638" s="47" t="str">
        <f t="shared" si="724"/>
        <v>00002D75</v>
      </c>
      <c r="C11638" s="50" t="str">
        <f>IFERROR(VLOOKUP(B11638,总表!A:B,2,0),"-")</f>
        <v>裤裙类</v>
      </c>
      <c r="D11638" s="51" t="str">
        <f t="shared" si="725"/>
        <v>裤裙类</v>
      </c>
      <c r="E11638" s="6" t="str">
        <f>IFERROR(VLOOKUP(B11638,总表!A:D,3,0),"-")</f>
        <v>水手服裙</v>
      </c>
      <c r="F11638" s="6" t="str">
        <f t="shared" si="726"/>
        <v>水手服裙</v>
      </c>
      <c r="H11638" s="51" t="str">
        <f>IF(IFERROR(VLOOKUP(B11638,总表!A:D,4,0),"露易")=0," ",IFERROR(VLOOKUP(B11638,总表!A:D,4,0),"-"))</f>
        <v>绿色</v>
      </c>
      <c r="I11638" s="51" t="str">
        <f t="shared" si="727"/>
        <v>绿色</v>
      </c>
    </row>
    <row r="11639" spans="1:9">
      <c r="A11639" s="6">
        <v>11638</v>
      </c>
      <c r="B11639" s="47" t="str">
        <f t="shared" si="724"/>
        <v>00002D76</v>
      </c>
      <c r="C11639" s="50" t="str">
        <f>IFERROR(VLOOKUP(B11639,总表!A:B,2,0),"-")</f>
        <v>裤裙类</v>
      </c>
      <c r="D11639" s="51" t="str">
        <f t="shared" si="725"/>
        <v>裤裙类</v>
      </c>
      <c r="E11639" s="6" t="str">
        <f>IFERROR(VLOOKUP(B11639,总表!A:D,3,0),"-")</f>
        <v>水手服裙</v>
      </c>
      <c r="F11639" s="6" t="str">
        <f t="shared" si="726"/>
        <v>水手服裙</v>
      </c>
      <c r="H11639" s="6" t="str">
        <f>IF(IFERROR(VLOOKUP(B11639,总表!A:D,4,0),"露易")=0," ",IFERROR(VLOOKUP(B11639,总表!A:D,4,0),"-"))</f>
        <v>棕色</v>
      </c>
      <c r="I11639" s="6" t="str">
        <f t="shared" si="727"/>
        <v>棕色</v>
      </c>
    </row>
    <row r="11640" spans="1:9">
      <c r="A11640" s="6">
        <v>11639</v>
      </c>
      <c r="B11640" s="47" t="str">
        <f t="shared" si="724"/>
        <v>00002D77</v>
      </c>
      <c r="C11640" s="50" t="str">
        <f>IFERROR(VLOOKUP(B11640,总表!A:B,2,0),"-")</f>
        <v>裤裙类</v>
      </c>
      <c r="D11640" s="51" t="str">
        <f t="shared" si="725"/>
        <v>裤裙类</v>
      </c>
      <c r="E11640" s="6" t="str">
        <f>IFERROR(VLOOKUP(B11640,总表!A:D,3,0),"-")</f>
        <v>水手服裙</v>
      </c>
      <c r="F11640" s="6" t="str">
        <f t="shared" si="726"/>
        <v>水手服裙</v>
      </c>
      <c r="H11640" s="6" t="str">
        <f>IF(IFERROR(VLOOKUP(B11640,总表!A:D,4,0),"露易")=0," ",IFERROR(VLOOKUP(B11640,总表!A:D,4,0),"-"))</f>
        <v>紫色</v>
      </c>
      <c r="I11640" s="6" t="str">
        <f t="shared" si="727"/>
        <v>紫色</v>
      </c>
    </row>
    <row r="11641" spans="1:9">
      <c r="A11641" s="6">
        <v>11640</v>
      </c>
      <c r="B11641" s="47" t="str">
        <f t="shared" si="724"/>
        <v>00002D78</v>
      </c>
      <c r="C11641" s="50" t="str">
        <f>IFERROR(VLOOKUP(B11641,总表!A:B,2,0),"-")</f>
        <v>裤裙类</v>
      </c>
      <c r="D11641" s="51" t="str">
        <f t="shared" si="725"/>
        <v>裤裙类</v>
      </c>
      <c r="E11641" s="6" t="str">
        <f>IFERROR(VLOOKUP(B11641,总表!A:D,3,0),"-")</f>
        <v>水手服裙</v>
      </c>
      <c r="F11641" s="6" t="str">
        <f t="shared" si="726"/>
        <v>水手服裙</v>
      </c>
      <c r="H11641" s="51" t="str">
        <f>IF(IFERROR(VLOOKUP(B11641,总表!A:D,4,0),"露易")=0," ",IFERROR(VLOOKUP(B11641,总表!A:D,4,0),"-"))</f>
        <v>红色</v>
      </c>
      <c r="I11641" s="51" t="str">
        <f t="shared" si="727"/>
        <v>红色</v>
      </c>
    </row>
    <row r="11642" spans="1:9">
      <c r="A11642" s="6">
        <v>11641</v>
      </c>
      <c r="B11642" s="47" t="str">
        <f t="shared" si="724"/>
        <v>00002D79</v>
      </c>
      <c r="C11642" s="50" t="str">
        <f>IFERROR(VLOOKUP(B11642,总表!A:B,2,0),"-")</f>
        <v>裤裙类</v>
      </c>
      <c r="D11642" s="51" t="str">
        <f t="shared" si="725"/>
        <v>裤裙类</v>
      </c>
      <c r="E11642" s="6" t="str">
        <f>IFERROR(VLOOKUP(B11642,总表!A:D,3,0),"-")</f>
        <v>水手服裙</v>
      </c>
      <c r="F11642" s="6" t="str">
        <f t="shared" si="726"/>
        <v>水手服裙</v>
      </c>
      <c r="H11642" s="6" t="str">
        <f>IF(IFERROR(VLOOKUP(B11642,总表!A:D,4,0),"露易")=0," ",IFERROR(VLOOKUP(B11642,总表!A:D,4,0),"-"))</f>
        <v>粉红</v>
      </c>
      <c r="I11642" s="6" t="str">
        <f t="shared" si="727"/>
        <v>粉红</v>
      </c>
    </row>
    <row r="11643" spans="1:9">
      <c r="A11643" s="6">
        <v>11642</v>
      </c>
      <c r="B11643" s="47" t="str">
        <f t="shared" si="724"/>
        <v>00002D7A</v>
      </c>
      <c r="C11643" s="50" t="str">
        <f>IFERROR(VLOOKUP(B11643,总表!A:B,2,0),"-")</f>
        <v>裤裙类</v>
      </c>
      <c r="D11643" s="51" t="str">
        <f t="shared" si="725"/>
        <v>裤裙类</v>
      </c>
      <c r="E11643" s="6" t="str">
        <f>IFERROR(VLOOKUP(B11643,总表!A:D,3,0),"-")</f>
        <v>水手服长裙</v>
      </c>
      <c r="F11643" s="6" t="str">
        <f t="shared" si="726"/>
        <v>水手服长裙</v>
      </c>
      <c r="H11643" s="6" t="str">
        <f>IF(IFERROR(VLOOKUP(B11643,总表!A:D,4,0),"露易")=0," ",IFERROR(VLOOKUP(B11643,总表!A:D,4,0),"-"))</f>
        <v>橘色</v>
      </c>
      <c r="I11643" s="6" t="str">
        <f t="shared" si="727"/>
        <v>橘色</v>
      </c>
    </row>
    <row r="11644" spans="1:9">
      <c r="A11644" s="6">
        <v>11643</v>
      </c>
      <c r="B11644" s="47" t="str">
        <f t="shared" si="724"/>
        <v>00002D7B</v>
      </c>
      <c r="C11644" s="50" t="str">
        <f>IFERROR(VLOOKUP(B11644,总表!A:B,2,0),"-")</f>
        <v>裤裙类</v>
      </c>
      <c r="D11644" s="51" t="str">
        <f t="shared" si="725"/>
        <v>裤裙类</v>
      </c>
      <c r="E11644" s="6" t="str">
        <f>IFERROR(VLOOKUP(B11644,总表!A:D,3,0),"-")</f>
        <v>水手服长裙</v>
      </c>
      <c r="F11644" s="6" t="str">
        <f t="shared" si="726"/>
        <v>水手服长裙</v>
      </c>
      <c r="H11644" s="6" t="str">
        <f>IF(IFERROR(VLOOKUP(B11644,总表!A:D,4,0),"露易")=0," ",IFERROR(VLOOKUP(B11644,总表!A:D,4,0),"-"))</f>
        <v>浅蓝色</v>
      </c>
      <c r="I11644" s="6" t="str">
        <f t="shared" si="727"/>
        <v>浅蓝色</v>
      </c>
    </row>
    <row r="11645" spans="1:9">
      <c r="A11645" s="6">
        <v>11644</v>
      </c>
      <c r="B11645" s="47" t="str">
        <f t="shared" si="724"/>
        <v>00002D7C</v>
      </c>
      <c r="C11645" s="50" t="str">
        <f>IFERROR(VLOOKUP(B11645,总表!A:B,2,0),"-")</f>
        <v>裤裙类</v>
      </c>
      <c r="D11645" s="51" t="str">
        <f t="shared" si="725"/>
        <v>裤裙类</v>
      </c>
      <c r="E11645" s="6" t="str">
        <f>IFERROR(VLOOKUP(B11645,总表!A:D,3,0),"-")</f>
        <v>水手服长裙</v>
      </c>
      <c r="F11645" s="6" t="str">
        <f t="shared" si="726"/>
        <v>水手服长裙</v>
      </c>
      <c r="H11645" s="51" t="str">
        <f>IF(IFERROR(VLOOKUP(B11645,总表!A:D,4,0),"露易")=0," ",IFERROR(VLOOKUP(B11645,总表!A:D,4,0),"-"))</f>
        <v>绿色</v>
      </c>
      <c r="I11645" s="51" t="str">
        <f t="shared" si="727"/>
        <v>绿色</v>
      </c>
    </row>
    <row r="11646" spans="1:9">
      <c r="A11646" s="6">
        <v>11645</v>
      </c>
      <c r="B11646" s="47" t="str">
        <f t="shared" si="724"/>
        <v>00002D7D</v>
      </c>
      <c r="C11646" s="50" t="str">
        <f>IFERROR(VLOOKUP(B11646,总表!A:B,2,0),"-")</f>
        <v>裤裙类</v>
      </c>
      <c r="D11646" s="51" t="str">
        <f t="shared" si="725"/>
        <v>裤裙类</v>
      </c>
      <c r="E11646" s="6" t="str">
        <f>IFERROR(VLOOKUP(B11646,总表!A:D,3,0),"-")</f>
        <v>水手服长裙</v>
      </c>
      <c r="F11646" s="6" t="str">
        <f t="shared" si="726"/>
        <v>水手服长裙</v>
      </c>
      <c r="H11646" s="6" t="str">
        <f>IF(IFERROR(VLOOKUP(B11646,总表!A:D,4,0),"露易")=0," ",IFERROR(VLOOKUP(B11646,总表!A:D,4,0),"-"))</f>
        <v>棕色</v>
      </c>
      <c r="I11646" s="6" t="str">
        <f t="shared" si="727"/>
        <v>棕色</v>
      </c>
    </row>
    <row r="11647" spans="1:9">
      <c r="A11647" s="6">
        <v>11646</v>
      </c>
      <c r="B11647" s="47" t="str">
        <f t="shared" si="724"/>
        <v>00002D7E</v>
      </c>
      <c r="C11647" s="50" t="str">
        <f>IFERROR(VLOOKUP(B11647,总表!A:B,2,0),"-")</f>
        <v>裤裙类</v>
      </c>
      <c r="D11647" s="51" t="str">
        <f t="shared" si="725"/>
        <v>裤裙类</v>
      </c>
      <c r="E11647" s="6" t="str">
        <f>IFERROR(VLOOKUP(B11647,总表!A:D,3,0),"-")</f>
        <v>水手服长裙</v>
      </c>
      <c r="F11647" s="6" t="str">
        <f t="shared" si="726"/>
        <v>水手服长裙</v>
      </c>
      <c r="H11647" s="6" t="str">
        <f>IF(IFERROR(VLOOKUP(B11647,总表!A:D,4,0),"露易")=0," ",IFERROR(VLOOKUP(B11647,总表!A:D,4,0),"-"))</f>
        <v>紫色</v>
      </c>
      <c r="I11647" s="6" t="str">
        <f t="shared" si="727"/>
        <v>紫色</v>
      </c>
    </row>
    <row r="11648" spans="1:9">
      <c r="A11648" s="6">
        <v>11647</v>
      </c>
      <c r="B11648" s="47" t="str">
        <f t="shared" si="724"/>
        <v>00002D7F</v>
      </c>
      <c r="C11648" s="50" t="str">
        <f>IFERROR(VLOOKUP(B11648,总表!A:B,2,0),"-")</f>
        <v>裤裙类</v>
      </c>
      <c r="D11648" s="51" t="str">
        <f t="shared" si="725"/>
        <v>裤裙类</v>
      </c>
      <c r="E11648" s="6" t="str">
        <f>IFERROR(VLOOKUP(B11648,总表!A:D,3,0),"-")</f>
        <v>水手服长裙</v>
      </c>
      <c r="F11648" s="6" t="str">
        <f t="shared" si="726"/>
        <v>水手服长裙</v>
      </c>
      <c r="H11648" s="51" t="str">
        <f>IF(IFERROR(VLOOKUP(B11648,总表!A:D,4,0),"露易")=0," ",IFERROR(VLOOKUP(B11648,总表!A:D,4,0),"-"))</f>
        <v>红色</v>
      </c>
      <c r="I11648" s="51" t="str">
        <f t="shared" si="727"/>
        <v>红色</v>
      </c>
    </row>
    <row r="11649" spans="1:9">
      <c r="A11649" s="6">
        <v>11648</v>
      </c>
      <c r="B11649" s="47" t="str">
        <f t="shared" si="724"/>
        <v>00002D80</v>
      </c>
      <c r="C11649" s="50" t="str">
        <f>IFERROR(VLOOKUP(B11649,总表!A:B,2,0),"-")</f>
        <v>裤裙类</v>
      </c>
      <c r="D11649" s="51" t="str">
        <f t="shared" si="725"/>
        <v>裤裙类</v>
      </c>
      <c r="E11649" s="6" t="str">
        <f>IFERROR(VLOOKUP(B11649,总表!A:D,3,0),"-")</f>
        <v>水手服长裙</v>
      </c>
      <c r="F11649" s="6" t="str">
        <f t="shared" si="726"/>
        <v>水手服长裙</v>
      </c>
      <c r="H11649" s="6" t="str">
        <f>IF(IFERROR(VLOOKUP(B11649,总表!A:D,4,0),"露易")=0," ",IFERROR(VLOOKUP(B11649,总表!A:D,4,0),"-"))</f>
        <v>粉红</v>
      </c>
      <c r="I11649" s="6" t="str">
        <f t="shared" si="727"/>
        <v>粉红</v>
      </c>
    </row>
    <row r="11650" spans="1:9">
      <c r="A11650" s="6">
        <v>11649</v>
      </c>
      <c r="B11650" s="47" t="str">
        <f t="shared" ref="B11650:B11713" si="728">DEC2HEX(ROW(A11649),8)</f>
        <v>00002D81</v>
      </c>
      <c r="C11650" s="50" t="str">
        <f>IFERROR(VLOOKUP(B11650,总表!A:B,2,0),"-")</f>
        <v>裤裙类</v>
      </c>
      <c r="D11650" s="51" t="str">
        <f t="shared" ref="D11650:D11713" si="729">C11650</f>
        <v>裤裙类</v>
      </c>
      <c r="E11650" s="6" t="str">
        <f>IFERROR(VLOOKUP(B11650,总表!A:D,3,0),"-")</f>
        <v>花朵图案蕾丝裙</v>
      </c>
      <c r="F11650" s="6" t="str">
        <f t="shared" ref="F11650:F11713" si="730">E11650</f>
        <v>花朵图案蕾丝裙</v>
      </c>
      <c r="H11650" s="6" t="str">
        <f>IF(IFERROR(VLOOKUP(B11650,总表!A:D,4,0),"露易")=0," ",IFERROR(VLOOKUP(B11650,总表!A:D,4,0),"-"))</f>
        <v>粉红</v>
      </c>
      <c r="I11650" s="6" t="str">
        <f t="shared" ref="I11650:I11713" si="731">H11650</f>
        <v>粉红</v>
      </c>
    </row>
    <row r="11651" spans="1:9">
      <c r="A11651" s="6">
        <v>11650</v>
      </c>
      <c r="B11651" s="47" t="str">
        <f t="shared" si="728"/>
        <v>00002D82</v>
      </c>
      <c r="C11651" s="50" t="str">
        <f>IFERROR(VLOOKUP(B11651,总表!A:B,2,0),"-")</f>
        <v>裤裙类</v>
      </c>
      <c r="D11651" s="51" t="str">
        <f t="shared" si="729"/>
        <v>裤裙类</v>
      </c>
      <c r="E11651" s="6" t="str">
        <f>IFERROR(VLOOKUP(B11651,总表!A:D,3,0),"-")</f>
        <v>花朵图案蕾丝裙</v>
      </c>
      <c r="F11651" s="6" t="str">
        <f t="shared" si="730"/>
        <v>花朵图案蕾丝裙</v>
      </c>
      <c r="H11651" s="51" t="str">
        <f>IF(IFERROR(VLOOKUP(B11651,总表!A:D,4,0),"露易")=0," ",IFERROR(VLOOKUP(B11651,总表!A:D,4,0),"-"))</f>
        <v>蓝色</v>
      </c>
      <c r="I11651" s="51" t="str">
        <f t="shared" si="731"/>
        <v>蓝色</v>
      </c>
    </row>
    <row r="11652" spans="1:9">
      <c r="A11652" s="6">
        <v>11651</v>
      </c>
      <c r="B11652" s="47" t="str">
        <f t="shared" si="728"/>
        <v>00002D83</v>
      </c>
      <c r="C11652" s="50" t="str">
        <f>IFERROR(VLOOKUP(B11652,总表!A:B,2,0),"-")</f>
        <v>裤裙类</v>
      </c>
      <c r="D11652" s="51" t="str">
        <f t="shared" si="729"/>
        <v>裤裙类</v>
      </c>
      <c r="E11652" s="6" t="str">
        <f>IFERROR(VLOOKUP(B11652,总表!A:D,3,0),"-")</f>
        <v>花朵图案蕾丝裙</v>
      </c>
      <c r="F11652" s="6" t="str">
        <f t="shared" si="730"/>
        <v>花朵图案蕾丝裙</v>
      </c>
      <c r="H11652" s="6" t="str">
        <f>IF(IFERROR(VLOOKUP(B11652,总表!A:D,4,0),"露易")=0," ",IFERROR(VLOOKUP(B11652,总表!A:D,4,0),"-"))</f>
        <v>深红色</v>
      </c>
      <c r="I11652" s="6" t="str">
        <f t="shared" si="731"/>
        <v>深红色</v>
      </c>
    </row>
    <row r="11653" spans="1:9">
      <c r="A11653" s="6">
        <v>11652</v>
      </c>
      <c r="B11653" s="47" t="str">
        <f t="shared" si="728"/>
        <v>00002D84</v>
      </c>
      <c r="C11653" s="50" t="str">
        <f>IFERROR(VLOOKUP(B11653,总表!A:B,2,0),"-")</f>
        <v>裤裙类</v>
      </c>
      <c r="D11653" s="51" t="str">
        <f t="shared" si="729"/>
        <v>裤裙类</v>
      </c>
      <c r="E11653" s="6" t="str">
        <f>IFERROR(VLOOKUP(B11653,总表!A:D,3,0),"-")</f>
        <v>花朵图案蕾丝裙</v>
      </c>
      <c r="F11653" s="6" t="str">
        <f t="shared" si="730"/>
        <v>花朵图案蕾丝裙</v>
      </c>
      <c r="H11653" s="6" t="str">
        <f>IF(IFERROR(VLOOKUP(B11653,总表!A:D,4,0),"露易")=0," ",IFERROR(VLOOKUP(B11653,总表!A:D,4,0),"-"))</f>
        <v>橘色</v>
      </c>
      <c r="I11653" s="6" t="str">
        <f t="shared" si="731"/>
        <v>橘色</v>
      </c>
    </row>
    <row r="11654" spans="1:9">
      <c r="A11654" s="6">
        <v>11653</v>
      </c>
      <c r="B11654" s="47" t="str">
        <f t="shared" si="728"/>
        <v>00002D85</v>
      </c>
      <c r="C11654" s="50" t="str">
        <f>IFERROR(VLOOKUP(B11654,总表!A:B,2,0),"-")</f>
        <v>裤裙类</v>
      </c>
      <c r="D11654" s="51" t="str">
        <f t="shared" si="729"/>
        <v>裤裙类</v>
      </c>
      <c r="E11654" s="6" t="str">
        <f>IFERROR(VLOOKUP(B11654,总表!A:D,3,0),"-")</f>
        <v>花朵图案蕾丝裙</v>
      </c>
      <c r="F11654" s="6" t="str">
        <f t="shared" si="730"/>
        <v>花朵图案蕾丝裙</v>
      </c>
      <c r="H11654" s="51" t="str">
        <f>IF(IFERROR(VLOOKUP(B11654,总表!A:D,4,0),"露易")=0," ",IFERROR(VLOOKUP(B11654,总表!A:D,4,0),"-"))</f>
        <v>绿色</v>
      </c>
      <c r="I11654" s="51" t="str">
        <f t="shared" si="731"/>
        <v>绿色</v>
      </c>
    </row>
    <row r="11655" spans="1:9">
      <c r="A11655" s="6">
        <v>11654</v>
      </c>
      <c r="B11655" s="47" t="str">
        <f t="shared" si="728"/>
        <v>00002D86</v>
      </c>
      <c r="C11655" s="50" t="str">
        <f>IFERROR(VLOOKUP(B11655,总表!A:B,2,0),"-")</f>
        <v>裤裙类</v>
      </c>
      <c r="D11655" s="51" t="str">
        <f t="shared" si="729"/>
        <v>裤裙类</v>
      </c>
      <c r="E11655" s="6" t="str">
        <f>IFERROR(VLOOKUP(B11655,总表!A:D,3,0),"-")</f>
        <v>花朵图案蕾丝裙</v>
      </c>
      <c r="F11655" s="6" t="str">
        <f t="shared" si="730"/>
        <v>花朵图案蕾丝裙</v>
      </c>
      <c r="H11655" s="6" t="str">
        <f>IF(IFERROR(VLOOKUP(B11655,总表!A:D,4,0),"露易")=0," ",IFERROR(VLOOKUP(B11655,总表!A:D,4,0),"-"))</f>
        <v>紫色</v>
      </c>
      <c r="I11655" s="6" t="str">
        <f t="shared" si="731"/>
        <v>紫色</v>
      </c>
    </row>
    <row r="11656" spans="1:9">
      <c r="A11656" s="6">
        <v>11655</v>
      </c>
      <c r="B11656" s="47" t="str">
        <f t="shared" si="728"/>
        <v>00002D87</v>
      </c>
      <c r="C11656" s="50" t="str">
        <f>IFERROR(VLOOKUP(B11656,总表!A:B,2,0),"-")</f>
        <v>裤裙类</v>
      </c>
      <c r="D11656" s="51" t="str">
        <f t="shared" si="729"/>
        <v>裤裙类</v>
      </c>
      <c r="E11656" s="6" t="str">
        <f>IFERROR(VLOOKUP(B11656,总表!A:D,3,0),"-")</f>
        <v>花朵图案蕾丝裙</v>
      </c>
      <c r="F11656" s="6" t="str">
        <f t="shared" si="730"/>
        <v>花朵图案蕾丝裙</v>
      </c>
      <c r="H11656" s="6" t="str">
        <f>IF(IFERROR(VLOOKUP(B11656,总表!A:D,4,0),"露易")=0," ",IFERROR(VLOOKUP(B11656,总表!A:D,4,0),"-"))</f>
        <v>黑色</v>
      </c>
      <c r="I11656" s="6" t="str">
        <f t="shared" si="731"/>
        <v>黑色</v>
      </c>
    </row>
    <row r="11657" spans="1:9">
      <c r="A11657" s="6">
        <v>11656</v>
      </c>
      <c r="B11657" s="47" t="str">
        <f t="shared" si="728"/>
        <v>00002D88</v>
      </c>
      <c r="C11657" s="50" t="str">
        <f>IFERROR(VLOOKUP(B11657,总表!A:B,2,0),"-")</f>
        <v>裤裙类</v>
      </c>
      <c r="D11657" s="51" t="str">
        <f t="shared" si="729"/>
        <v>裤裙类</v>
      </c>
      <c r="E11657" s="6" t="str">
        <f>IFERROR(VLOOKUP(B11657,总表!A:D,3,0),"-")</f>
        <v>不规则垂坠裙</v>
      </c>
      <c r="F11657" s="6" t="str">
        <f t="shared" si="730"/>
        <v>不规则垂坠裙</v>
      </c>
      <c r="H11657" s="51" t="str">
        <f>IF(IFERROR(VLOOKUP(B11657,总表!A:D,4,0),"露易")=0," ",IFERROR(VLOOKUP(B11657,总表!A:D,4,0),"-"))</f>
        <v>绿色</v>
      </c>
      <c r="I11657" s="51" t="str">
        <f t="shared" si="731"/>
        <v>绿色</v>
      </c>
    </row>
    <row r="11658" spans="1:9">
      <c r="A11658" s="6">
        <v>11657</v>
      </c>
      <c r="B11658" s="47" t="str">
        <f t="shared" si="728"/>
        <v>00002D89</v>
      </c>
      <c r="C11658" s="50" t="str">
        <f>IFERROR(VLOOKUP(B11658,总表!A:B,2,0),"-")</f>
        <v>裤裙类</v>
      </c>
      <c r="D11658" s="51" t="str">
        <f t="shared" si="729"/>
        <v>裤裙类</v>
      </c>
      <c r="E11658" s="6" t="str">
        <f>IFERROR(VLOOKUP(B11658,总表!A:D,3,0),"-")</f>
        <v>不规则垂坠裙</v>
      </c>
      <c r="F11658" s="6" t="str">
        <f t="shared" si="730"/>
        <v>不规则垂坠裙</v>
      </c>
      <c r="H11658" s="51" t="str">
        <f>IF(IFERROR(VLOOKUP(B11658,总表!A:D,4,0),"露易")=0," ",IFERROR(VLOOKUP(B11658,总表!A:D,4,0),"-"))</f>
        <v>蓝色</v>
      </c>
      <c r="I11658" s="51" t="str">
        <f t="shared" si="731"/>
        <v>蓝色</v>
      </c>
    </row>
    <row r="11659" spans="1:9">
      <c r="A11659" s="6">
        <v>11658</v>
      </c>
      <c r="B11659" s="47" t="str">
        <f t="shared" si="728"/>
        <v>00002D8A</v>
      </c>
      <c r="C11659" s="50" t="str">
        <f>IFERROR(VLOOKUP(B11659,总表!A:B,2,0),"-")</f>
        <v>裤裙类</v>
      </c>
      <c r="D11659" s="51" t="str">
        <f t="shared" si="729"/>
        <v>裤裙类</v>
      </c>
      <c r="E11659" s="6" t="str">
        <f>IFERROR(VLOOKUP(B11659,总表!A:D,3,0),"-")</f>
        <v>不规则垂坠裙</v>
      </c>
      <c r="F11659" s="6" t="str">
        <f t="shared" si="730"/>
        <v>不规则垂坠裙</v>
      </c>
      <c r="H11659" s="6" t="str">
        <f>IF(IFERROR(VLOOKUP(B11659,总表!A:D,4,0),"露易")=0," ",IFERROR(VLOOKUP(B11659,总表!A:D,4,0),"-"))</f>
        <v>灰色</v>
      </c>
      <c r="I11659" s="6" t="str">
        <f t="shared" si="731"/>
        <v>灰色</v>
      </c>
    </row>
    <row r="11660" spans="1:9">
      <c r="A11660" s="6">
        <v>11659</v>
      </c>
      <c r="B11660" s="47" t="str">
        <f t="shared" si="728"/>
        <v>00002D8B</v>
      </c>
      <c r="C11660" s="50" t="str">
        <f>IFERROR(VLOOKUP(B11660,总表!A:B,2,0),"-")</f>
        <v>裤裙类</v>
      </c>
      <c r="D11660" s="51" t="str">
        <f t="shared" si="729"/>
        <v>裤裙类</v>
      </c>
      <c r="E11660" s="6" t="str">
        <f>IFERROR(VLOOKUP(B11660,总表!A:D,3,0),"-")</f>
        <v>不规则垂坠裙</v>
      </c>
      <c r="F11660" s="6" t="str">
        <f t="shared" si="730"/>
        <v>不规则垂坠裙</v>
      </c>
      <c r="H11660" s="6" t="str">
        <f>IF(IFERROR(VLOOKUP(B11660,总表!A:D,4,0),"露易")=0," ",IFERROR(VLOOKUP(B11660,总表!A:D,4,0),"-"))</f>
        <v>橘色</v>
      </c>
      <c r="I11660" s="6" t="str">
        <f t="shared" si="731"/>
        <v>橘色</v>
      </c>
    </row>
    <row r="11661" spans="1:9">
      <c r="A11661" s="6">
        <v>11660</v>
      </c>
      <c r="B11661" s="47" t="str">
        <f t="shared" si="728"/>
        <v>00002D8C</v>
      </c>
      <c r="C11661" s="50" t="str">
        <f>IFERROR(VLOOKUP(B11661,总表!A:B,2,0),"-")</f>
        <v>裤裙类</v>
      </c>
      <c r="D11661" s="51" t="str">
        <f t="shared" si="729"/>
        <v>裤裙类</v>
      </c>
      <c r="E11661" s="6" t="str">
        <f>IFERROR(VLOOKUP(B11661,总表!A:D,3,0),"-")</f>
        <v>不规则垂坠裙</v>
      </c>
      <c r="F11661" s="6" t="str">
        <f t="shared" si="730"/>
        <v>不规则垂坠裙</v>
      </c>
      <c r="H11661" s="6" t="str">
        <f>IF(IFERROR(VLOOKUP(B11661,总表!A:D,4,0),"露易")=0," ",IFERROR(VLOOKUP(B11661,总表!A:D,4,0),"-"))</f>
        <v>粉红</v>
      </c>
      <c r="I11661" s="6" t="str">
        <f t="shared" si="731"/>
        <v>粉红</v>
      </c>
    </row>
    <row r="11662" spans="1:9">
      <c r="A11662" s="6">
        <v>11661</v>
      </c>
      <c r="B11662" s="47" t="str">
        <f t="shared" si="728"/>
        <v>00002D8D</v>
      </c>
      <c r="C11662" s="50" t="str">
        <f>IFERROR(VLOOKUP(B11662,总表!A:B,2,0),"-")</f>
        <v>裤裙类</v>
      </c>
      <c r="D11662" s="51" t="str">
        <f t="shared" si="729"/>
        <v>裤裙类</v>
      </c>
      <c r="E11662" s="6" t="str">
        <f>IFERROR(VLOOKUP(B11662,总表!A:D,3,0),"-")</f>
        <v>不规则垂坠裙</v>
      </c>
      <c r="F11662" s="6" t="str">
        <f t="shared" si="730"/>
        <v>不规则垂坠裙</v>
      </c>
      <c r="H11662" s="6" t="str">
        <f>IF(IFERROR(VLOOKUP(B11662,总表!A:D,4,0),"露易")=0," ",IFERROR(VLOOKUP(B11662,总表!A:D,4,0),"-"))</f>
        <v>紫色</v>
      </c>
      <c r="I11662" s="6" t="str">
        <f t="shared" si="731"/>
        <v>紫色</v>
      </c>
    </row>
    <row r="11663" spans="1:9">
      <c r="A11663" s="6">
        <v>11662</v>
      </c>
      <c r="B11663" s="47" t="str">
        <f t="shared" si="728"/>
        <v>00002D8E</v>
      </c>
      <c r="C11663" s="50" t="str">
        <f>IFERROR(VLOOKUP(B11663,总表!A:B,2,0),"-")</f>
        <v>裤裙类</v>
      </c>
      <c r="D11663" s="51" t="str">
        <f t="shared" si="729"/>
        <v>裤裙类</v>
      </c>
      <c r="E11663" s="6" t="str">
        <f>IFERROR(VLOOKUP(B11663,总表!A:D,3,0),"-")</f>
        <v>不规则垂坠裙</v>
      </c>
      <c r="F11663" s="6" t="str">
        <f t="shared" si="730"/>
        <v>不规则垂坠裙</v>
      </c>
      <c r="H11663" s="6" t="str">
        <f>IF(IFERROR(VLOOKUP(B11663,总表!A:D,4,0),"露易")=0," ",IFERROR(VLOOKUP(B11663,总表!A:D,4,0),"-"))</f>
        <v>浅蓝色</v>
      </c>
      <c r="I11663" s="6" t="str">
        <f t="shared" si="731"/>
        <v>浅蓝色</v>
      </c>
    </row>
    <row r="11664" spans="1:9">
      <c r="A11664" s="6">
        <v>11663</v>
      </c>
      <c r="B11664" s="47" t="str">
        <f t="shared" si="728"/>
        <v>00002D8F</v>
      </c>
      <c r="C11664" s="50" t="str">
        <f>IFERROR(VLOOKUP(B11664,总表!A:B,2,0),"-")</f>
        <v>裤裙类</v>
      </c>
      <c r="D11664" s="51" t="str">
        <f t="shared" si="729"/>
        <v>裤裙类</v>
      </c>
      <c r="E11664" s="6" t="str">
        <f>IFERROR(VLOOKUP(B11664,总表!A:D,3,0),"-")</f>
        <v>MA-1防风裙</v>
      </c>
      <c r="F11664" s="6" t="str">
        <f t="shared" si="730"/>
        <v>MA-1防风裙</v>
      </c>
      <c r="H11664" s="6" t="str">
        <f>IF(IFERROR(VLOOKUP(B11664,总表!A:D,4,0),"露易")=0," ",IFERROR(VLOOKUP(B11664,总表!A:D,4,0),"-"))</f>
        <v>黑色</v>
      </c>
      <c r="I11664" s="6" t="str">
        <f t="shared" si="731"/>
        <v>黑色</v>
      </c>
    </row>
    <row r="11665" spans="1:9">
      <c r="A11665" s="6">
        <v>11664</v>
      </c>
      <c r="B11665" s="47" t="str">
        <f t="shared" si="728"/>
        <v>00002D90</v>
      </c>
      <c r="C11665" s="50" t="str">
        <f>IFERROR(VLOOKUP(B11665,总表!A:B,2,0),"-")</f>
        <v>裤裙类</v>
      </c>
      <c r="D11665" s="51" t="str">
        <f t="shared" si="729"/>
        <v>裤裙类</v>
      </c>
      <c r="E11665" s="6" t="str">
        <f>IFERROR(VLOOKUP(B11665,总表!A:D,3,0),"-")</f>
        <v>MA-1防风裙</v>
      </c>
      <c r="F11665" s="6" t="str">
        <f t="shared" si="730"/>
        <v>MA-1防风裙</v>
      </c>
      <c r="H11665" s="51" t="str">
        <f>IF(IFERROR(VLOOKUP(B11665,总表!A:D,4,0),"露易")=0," ",IFERROR(VLOOKUP(B11665,总表!A:D,4,0),"-"))</f>
        <v>蓝色</v>
      </c>
      <c r="I11665" s="51" t="str">
        <f t="shared" si="731"/>
        <v>蓝色</v>
      </c>
    </row>
    <row r="11666" spans="1:9">
      <c r="A11666" s="6">
        <v>11665</v>
      </c>
      <c r="B11666" s="47" t="str">
        <f t="shared" si="728"/>
        <v>00002D91</v>
      </c>
      <c r="C11666" s="50" t="str">
        <f>IFERROR(VLOOKUP(B11666,总表!A:B,2,0),"-")</f>
        <v>裤裙类</v>
      </c>
      <c r="D11666" s="51" t="str">
        <f t="shared" si="729"/>
        <v>裤裙类</v>
      </c>
      <c r="E11666" s="6" t="str">
        <f>IFERROR(VLOOKUP(B11666,总表!A:D,3,0),"-")</f>
        <v>MA-1防风裙</v>
      </c>
      <c r="F11666" s="6" t="str">
        <f t="shared" si="730"/>
        <v>MA-1防风裙</v>
      </c>
      <c r="H11666" s="6" t="str">
        <f>IF(IFERROR(VLOOKUP(B11666,总表!A:D,4,0),"露易")=0," ",IFERROR(VLOOKUP(B11666,总表!A:D,4,0),"-"))</f>
        <v>棕色</v>
      </c>
      <c r="I11666" s="6" t="str">
        <f t="shared" si="731"/>
        <v>棕色</v>
      </c>
    </row>
    <row r="11667" spans="1:9">
      <c r="A11667" s="6">
        <v>11666</v>
      </c>
      <c r="B11667" s="47" t="str">
        <f t="shared" si="728"/>
        <v>00002D92</v>
      </c>
      <c r="C11667" s="50" t="str">
        <f>IFERROR(VLOOKUP(B11667,总表!A:B,2,0),"-")</f>
        <v>裤裙类</v>
      </c>
      <c r="D11667" s="51" t="str">
        <f t="shared" si="729"/>
        <v>裤裙类</v>
      </c>
      <c r="E11667" s="6" t="str">
        <f>IFERROR(VLOOKUP(B11667,总表!A:D,3,0),"-")</f>
        <v>粗花呢裙</v>
      </c>
      <c r="F11667" s="6" t="str">
        <f t="shared" si="730"/>
        <v>粗花呢裙</v>
      </c>
      <c r="H11667" s="6" t="str">
        <f>IF(IFERROR(VLOOKUP(B11667,总表!A:D,4,0),"露易")=0," ",IFERROR(VLOOKUP(B11667,总表!A:D,4,0),"-"))</f>
        <v>粉红</v>
      </c>
      <c r="I11667" s="6" t="str">
        <f t="shared" si="731"/>
        <v>粉红</v>
      </c>
    </row>
    <row r="11668" spans="1:9">
      <c r="A11668" s="6">
        <v>11667</v>
      </c>
      <c r="B11668" s="47" t="str">
        <f t="shared" si="728"/>
        <v>00002D93</v>
      </c>
      <c r="C11668" s="50" t="str">
        <f>IFERROR(VLOOKUP(B11668,总表!A:B,2,0),"-")</f>
        <v>裤裙类</v>
      </c>
      <c r="D11668" s="51" t="str">
        <f t="shared" si="729"/>
        <v>裤裙类</v>
      </c>
      <c r="E11668" s="6" t="str">
        <f>IFERROR(VLOOKUP(B11668,总表!A:D,3,0),"-")</f>
        <v>粗花呢裙</v>
      </c>
      <c r="F11668" s="6" t="str">
        <f t="shared" si="730"/>
        <v>粗花呢裙</v>
      </c>
      <c r="H11668" s="51" t="str">
        <f>IF(IFERROR(VLOOKUP(B11668,总表!A:D,4,0),"露易")=0," ",IFERROR(VLOOKUP(B11668,总表!A:D,4,0),"-"))</f>
        <v>蓝色</v>
      </c>
      <c r="I11668" s="51" t="str">
        <f t="shared" si="731"/>
        <v>蓝色</v>
      </c>
    </row>
    <row r="11669" spans="1:9">
      <c r="A11669" s="6">
        <v>11668</v>
      </c>
      <c r="B11669" s="47" t="str">
        <f t="shared" si="728"/>
        <v>00002D94</v>
      </c>
      <c r="C11669" s="47" t="str">
        <f>IFERROR(VLOOKUP(B11669,总表!A:B,2,0),"-")</f>
        <v>帽子类</v>
      </c>
      <c r="D11669" s="6" t="str">
        <f t="shared" si="729"/>
        <v>帽子类</v>
      </c>
      <c r="E11669" s="51" t="str">
        <f>IFERROR(VLOOKUP(B11669,总表!A:D,3,0),"-")</f>
        <v>骑行帽</v>
      </c>
      <c r="F11669" s="51" t="str">
        <f t="shared" si="730"/>
        <v>骑行帽</v>
      </c>
      <c r="H11669" s="6" t="str">
        <f>IF(IFERROR(VLOOKUP(B11669,总表!A:D,4,0),"露易")=0," ",IFERROR(VLOOKUP(B11669,总表!A:D,4,0),"-"))</f>
        <v>黑色×蓝色</v>
      </c>
      <c r="I11669" s="6" t="str">
        <f t="shared" si="731"/>
        <v>黑色×蓝色</v>
      </c>
    </row>
    <row r="11670" spans="1:9">
      <c r="A11670" s="6">
        <v>11669</v>
      </c>
      <c r="B11670" s="47" t="str">
        <f t="shared" si="728"/>
        <v>00002D95</v>
      </c>
      <c r="C11670" s="47" t="str">
        <f>IFERROR(VLOOKUP(B11670,总表!A:B,2,0),"-")</f>
        <v>帽子类</v>
      </c>
      <c r="D11670" s="6" t="str">
        <f t="shared" si="729"/>
        <v>帽子类</v>
      </c>
      <c r="E11670" s="51" t="str">
        <f>IFERROR(VLOOKUP(B11670,总表!A:D,3,0),"-")</f>
        <v>骑行帽</v>
      </c>
      <c r="F11670" s="51" t="str">
        <f t="shared" si="730"/>
        <v>骑行帽</v>
      </c>
      <c r="H11670" s="6" t="str">
        <f>IF(IFERROR(VLOOKUP(B11670,总表!A:D,4,0),"露易")=0," ",IFERROR(VLOOKUP(B11670,总表!A:D,4,0),"-"))</f>
        <v>黑色×红色</v>
      </c>
      <c r="I11670" s="6" t="str">
        <f t="shared" si="731"/>
        <v>黑色×红色</v>
      </c>
    </row>
    <row r="11671" spans="1:9">
      <c r="A11671" s="6">
        <v>11670</v>
      </c>
      <c r="B11671" s="47" t="str">
        <f t="shared" si="728"/>
        <v>00002D96</v>
      </c>
      <c r="C11671" s="47" t="str">
        <f>IFERROR(VLOOKUP(B11671,总表!A:B,2,0),"-")</f>
        <v>帽子类</v>
      </c>
      <c r="D11671" s="6" t="str">
        <f t="shared" si="729"/>
        <v>帽子类</v>
      </c>
      <c r="E11671" s="51" t="str">
        <f>IFERROR(VLOOKUP(B11671,总表!A:D,3,0),"-")</f>
        <v>骑行帽</v>
      </c>
      <c r="F11671" s="51" t="str">
        <f t="shared" si="730"/>
        <v>骑行帽</v>
      </c>
      <c r="H11671" s="6" t="str">
        <f>IF(IFERROR(VLOOKUP(B11671,总表!A:D,4,0),"露易")=0," ",IFERROR(VLOOKUP(B11671,总表!A:D,4,0),"-"))</f>
        <v>黄色×卡其色</v>
      </c>
      <c r="I11671" s="6" t="str">
        <f t="shared" si="731"/>
        <v>黄色×卡其色</v>
      </c>
    </row>
    <row r="11672" spans="1:9">
      <c r="A11672" s="6">
        <v>11671</v>
      </c>
      <c r="B11672" s="47" t="str">
        <f t="shared" si="728"/>
        <v>00002D97</v>
      </c>
      <c r="C11672" s="47" t="str">
        <f>IFERROR(VLOOKUP(B11672,总表!A:B,2,0),"-")</f>
        <v>帽子类</v>
      </c>
      <c r="D11672" s="6" t="str">
        <f t="shared" si="729"/>
        <v>帽子类</v>
      </c>
      <c r="E11672" s="51" t="str">
        <f>IFERROR(VLOOKUP(B11672,总表!A:D,3,0),"-")</f>
        <v>骑行帽</v>
      </c>
      <c r="F11672" s="51" t="str">
        <f t="shared" si="730"/>
        <v>骑行帽</v>
      </c>
      <c r="H11672" s="51" t="str">
        <f>IF(IFERROR(VLOOKUP(B11672,总表!A:D,4,0),"露易")=0," ",IFERROR(VLOOKUP(B11672,总表!A:D,4,0),"-"))</f>
        <v>红色×绿色</v>
      </c>
      <c r="I11672" s="51" t="str">
        <f t="shared" si="731"/>
        <v>红色×绿色</v>
      </c>
    </row>
    <row r="11673" spans="1:9">
      <c r="A11673" s="6">
        <v>11672</v>
      </c>
      <c r="B11673" s="47" t="str">
        <f t="shared" si="728"/>
        <v>00002D98</v>
      </c>
      <c r="C11673" s="47" t="str">
        <f>IFERROR(VLOOKUP(B11673,总表!A:B,2,0),"-")</f>
        <v>帽子类</v>
      </c>
      <c r="D11673" s="6" t="str">
        <f t="shared" si="729"/>
        <v>帽子类</v>
      </c>
      <c r="E11673" s="51" t="str">
        <f>IFERROR(VLOOKUP(B11673,总表!A:D,3,0),"-")</f>
        <v>骑行帽</v>
      </c>
      <c r="F11673" s="51" t="str">
        <f t="shared" si="730"/>
        <v>骑行帽</v>
      </c>
      <c r="H11673" s="51" t="str">
        <f>IF(IFERROR(VLOOKUP(B11673,总表!A:D,4,0),"露易")=0," ",IFERROR(VLOOKUP(B11673,总表!A:D,4,0),"-"))</f>
        <v>红色</v>
      </c>
      <c r="I11673" s="51" t="str">
        <f t="shared" si="731"/>
        <v>红色</v>
      </c>
    </row>
    <row r="11674" spans="1:9">
      <c r="A11674" s="6">
        <v>11673</v>
      </c>
      <c r="B11674" s="47" t="str">
        <f t="shared" si="728"/>
        <v>00002D99</v>
      </c>
      <c r="C11674" s="47" t="str">
        <f>IFERROR(VLOOKUP(B11674,总表!A:B,2,0),"-")</f>
        <v>帽子类</v>
      </c>
      <c r="D11674" s="6" t="str">
        <f t="shared" si="729"/>
        <v>帽子类</v>
      </c>
      <c r="E11674" s="51" t="str">
        <f>IFERROR(VLOOKUP(B11674,总表!A:D,3,0),"-")</f>
        <v>骑行帽</v>
      </c>
      <c r="F11674" s="51" t="str">
        <f t="shared" si="730"/>
        <v>骑行帽</v>
      </c>
      <c r="H11674" s="6" t="str">
        <f>IF(IFERROR(VLOOKUP(B11674,总表!A:D,4,0),"露易")=0," ",IFERROR(VLOOKUP(B11674,总表!A:D,4,0),"-"))</f>
        <v>莱姆绿×紫色</v>
      </c>
      <c r="I11674" s="6" t="str">
        <f t="shared" si="731"/>
        <v>莱姆绿×紫色</v>
      </c>
    </row>
    <row r="11675" spans="1:9">
      <c r="A11675" s="6">
        <v>11674</v>
      </c>
      <c r="B11675" s="47" t="str">
        <f t="shared" si="728"/>
        <v>00002D9A</v>
      </c>
      <c r="C11675" s="47" t="str">
        <f>IFERROR(VLOOKUP(B11675,总表!A:B,2,0),"-")</f>
        <v>帽子类</v>
      </c>
      <c r="D11675" s="6" t="str">
        <f t="shared" si="729"/>
        <v>帽子类</v>
      </c>
      <c r="E11675" s="51" t="str">
        <f>IFERROR(VLOOKUP(B11675,总表!A:D,3,0),"-")</f>
        <v>骑行帽</v>
      </c>
      <c r="F11675" s="51" t="str">
        <f t="shared" si="730"/>
        <v>骑行帽</v>
      </c>
      <c r="H11675" s="51" t="str">
        <f>IF(IFERROR(VLOOKUP(B11675,总表!A:D,4,0),"露易")=0," ",IFERROR(VLOOKUP(B11675,总表!A:D,4,0),"-"))</f>
        <v>蓝色×紫色</v>
      </c>
      <c r="I11675" s="51" t="str">
        <f t="shared" si="731"/>
        <v>蓝色×紫色</v>
      </c>
    </row>
    <row r="11676" spans="1:9">
      <c r="A11676" s="6">
        <v>11675</v>
      </c>
      <c r="B11676" s="47" t="str">
        <f t="shared" si="728"/>
        <v>00002D9B</v>
      </c>
      <c r="C11676" s="47" t="str">
        <f>IFERROR(VLOOKUP(B11676,总表!A:B,2,0),"-")</f>
        <v>鞋类</v>
      </c>
      <c r="D11676" s="6" t="str">
        <f t="shared" si="729"/>
        <v>鞋类</v>
      </c>
      <c r="E11676" s="6" t="str">
        <f>IFERROR(VLOOKUP(B11676,总表!A:D,3,0),"-")</f>
        <v>天鹅绒靴</v>
      </c>
      <c r="F11676" s="6" t="str">
        <f t="shared" si="730"/>
        <v>天鹅绒靴</v>
      </c>
      <c r="H11676" s="6" t="str">
        <f>IF(IFERROR(VLOOKUP(B11676,总表!A:D,4,0),"露易")=0," ",IFERROR(VLOOKUP(B11676,总表!A:D,4,0),"-"))</f>
        <v>灰色</v>
      </c>
      <c r="I11676" s="6" t="str">
        <f t="shared" si="731"/>
        <v>灰色</v>
      </c>
    </row>
    <row r="11677" spans="1:9">
      <c r="A11677" s="6">
        <v>11676</v>
      </c>
      <c r="B11677" s="47" t="str">
        <f t="shared" si="728"/>
        <v>00002D9C</v>
      </c>
      <c r="C11677" s="47" t="str">
        <f>IFERROR(VLOOKUP(B11677,总表!A:B,2,0),"-")</f>
        <v>鞋类</v>
      </c>
      <c r="D11677" s="6" t="str">
        <f t="shared" si="729"/>
        <v>鞋类</v>
      </c>
      <c r="E11677" s="6" t="str">
        <f>IFERROR(VLOOKUP(B11677,总表!A:D,3,0),"-")</f>
        <v>天鹅绒靴</v>
      </c>
      <c r="F11677" s="6" t="str">
        <f t="shared" si="730"/>
        <v>天鹅绒靴</v>
      </c>
      <c r="H11677" s="6" t="str">
        <f>IF(IFERROR(VLOOKUP(B11677,总表!A:D,4,0),"露易")=0," ",IFERROR(VLOOKUP(B11677,总表!A:D,4,0),"-"))</f>
        <v>棕色</v>
      </c>
      <c r="I11677" s="6" t="str">
        <f t="shared" si="731"/>
        <v>棕色</v>
      </c>
    </row>
    <row r="11678" spans="1:9">
      <c r="A11678" s="6">
        <v>11677</v>
      </c>
      <c r="B11678" s="47" t="str">
        <f t="shared" si="728"/>
        <v>00002D9D</v>
      </c>
      <c r="C11678" s="47" t="str">
        <f>IFERROR(VLOOKUP(B11678,总表!A:B,2,0),"-")</f>
        <v>鞋类</v>
      </c>
      <c r="D11678" s="6" t="str">
        <f t="shared" si="729"/>
        <v>鞋类</v>
      </c>
      <c r="E11678" s="6" t="str">
        <f>IFERROR(VLOOKUP(B11678,总表!A:D,3,0),"-")</f>
        <v>天鹅绒靴</v>
      </c>
      <c r="F11678" s="6" t="str">
        <f t="shared" si="730"/>
        <v>天鹅绒靴</v>
      </c>
      <c r="H11678" s="51" t="str">
        <f>IF(IFERROR(VLOOKUP(B11678,总表!A:D,4,0),"露易")=0," ",IFERROR(VLOOKUP(B11678,总表!A:D,4,0),"-"))</f>
        <v>蓝色</v>
      </c>
      <c r="I11678" s="51" t="str">
        <f t="shared" si="731"/>
        <v>蓝色</v>
      </c>
    </row>
    <row r="11679" spans="1:9">
      <c r="A11679" s="6">
        <v>11678</v>
      </c>
      <c r="B11679" s="47" t="str">
        <f t="shared" si="728"/>
        <v>00002D9E</v>
      </c>
      <c r="C11679" s="47" t="str">
        <f>IFERROR(VLOOKUP(B11679,总表!A:B,2,0),"-")</f>
        <v>鞋类</v>
      </c>
      <c r="D11679" s="6" t="str">
        <f t="shared" si="729"/>
        <v>鞋类</v>
      </c>
      <c r="E11679" s="6" t="str">
        <f>IFERROR(VLOOKUP(B11679,总表!A:D,3,0),"-")</f>
        <v>天鹅绒靴</v>
      </c>
      <c r="F11679" s="6" t="str">
        <f t="shared" si="730"/>
        <v>天鹅绒靴</v>
      </c>
      <c r="H11679" s="6" t="str">
        <f>IF(IFERROR(VLOOKUP(B11679,总表!A:D,4,0),"露易")=0," ",IFERROR(VLOOKUP(B11679,总表!A:D,4,0),"-"))</f>
        <v>芥末黄</v>
      </c>
      <c r="I11679" s="6" t="str">
        <f t="shared" si="731"/>
        <v>芥末黄</v>
      </c>
    </row>
    <row r="11680" spans="1:9">
      <c r="A11680" s="6">
        <v>11679</v>
      </c>
      <c r="B11680" s="47" t="str">
        <f t="shared" si="728"/>
        <v>00002D9F</v>
      </c>
      <c r="C11680" s="47" t="str">
        <f>IFERROR(VLOOKUP(B11680,总表!A:B,2,0),"-")</f>
        <v>鞋类</v>
      </c>
      <c r="D11680" s="6" t="str">
        <f t="shared" si="729"/>
        <v>鞋类</v>
      </c>
      <c r="E11680" s="6" t="str">
        <f>IFERROR(VLOOKUP(B11680,总表!A:D,3,0),"-")</f>
        <v>皮短靴</v>
      </c>
      <c r="F11680" s="6" t="str">
        <f t="shared" si="730"/>
        <v>皮短靴</v>
      </c>
      <c r="H11680" s="6" t="str">
        <f>IF(IFERROR(VLOOKUP(B11680,总表!A:D,4,0),"露易")=0," ",IFERROR(VLOOKUP(B11680,总表!A:D,4,0),"-"))</f>
        <v>黑色</v>
      </c>
      <c r="I11680" s="6" t="str">
        <f t="shared" si="731"/>
        <v>黑色</v>
      </c>
    </row>
    <row r="11681" spans="1:9">
      <c r="A11681" s="6">
        <v>11680</v>
      </c>
      <c r="B11681" s="47" t="str">
        <f t="shared" si="728"/>
        <v>00002DA0</v>
      </c>
      <c r="C11681" s="47" t="str">
        <f>IFERROR(VLOOKUP(B11681,总表!A:B,2,0),"-")</f>
        <v>鞋类</v>
      </c>
      <c r="D11681" s="6" t="str">
        <f t="shared" si="729"/>
        <v>鞋类</v>
      </c>
      <c r="E11681" s="6" t="str">
        <f>IFERROR(VLOOKUP(B11681,总表!A:D,3,0),"-")</f>
        <v>皮短靴</v>
      </c>
      <c r="F11681" s="6" t="str">
        <f t="shared" si="730"/>
        <v>皮短靴</v>
      </c>
      <c r="H11681" s="51" t="str">
        <f>IF(IFERROR(VLOOKUP(B11681,总表!A:D,4,0),"露易")=0," ",IFERROR(VLOOKUP(B11681,总表!A:D,4,0),"-"))</f>
        <v>绿色</v>
      </c>
      <c r="I11681" s="51" t="str">
        <f t="shared" si="731"/>
        <v>绿色</v>
      </c>
    </row>
    <row r="11682" spans="1:9">
      <c r="A11682" s="6">
        <v>11681</v>
      </c>
      <c r="B11682" s="47" t="str">
        <f t="shared" si="728"/>
        <v>00002DA1</v>
      </c>
      <c r="C11682" s="47" t="str">
        <f>IFERROR(VLOOKUP(B11682,总表!A:B,2,0),"-")</f>
        <v>鞋类</v>
      </c>
      <c r="D11682" s="6" t="str">
        <f t="shared" si="729"/>
        <v>鞋类</v>
      </c>
      <c r="E11682" s="6" t="str">
        <f>IFERROR(VLOOKUP(B11682,总表!A:D,3,0),"-")</f>
        <v>皮短靴</v>
      </c>
      <c r="F11682" s="6" t="str">
        <f t="shared" si="730"/>
        <v>皮短靴</v>
      </c>
      <c r="H11682" s="6" t="str">
        <f>IF(IFERROR(VLOOKUP(B11682,总表!A:D,4,0),"露易")=0," ",IFERROR(VLOOKUP(B11682,总表!A:D,4,0),"-"))</f>
        <v>芥末黄</v>
      </c>
      <c r="I11682" s="6" t="str">
        <f t="shared" si="731"/>
        <v>芥末黄</v>
      </c>
    </row>
    <row r="11683" spans="1:9">
      <c r="A11683" s="6">
        <v>11682</v>
      </c>
      <c r="B11683" s="47" t="str">
        <f t="shared" si="728"/>
        <v>00002DA2</v>
      </c>
      <c r="C11683" s="47" t="str">
        <f>IFERROR(VLOOKUP(B11683,总表!A:B,2,0),"-")</f>
        <v>鞋类</v>
      </c>
      <c r="D11683" s="6" t="str">
        <f t="shared" si="729"/>
        <v>鞋类</v>
      </c>
      <c r="E11683" s="6" t="str">
        <f>IFERROR(VLOOKUP(B11683,总表!A:D,3,0),"-")</f>
        <v>翻毛短靴</v>
      </c>
      <c r="F11683" s="6" t="str">
        <f t="shared" si="730"/>
        <v>翻毛短靴</v>
      </c>
      <c r="H11683" s="6" t="str">
        <f>IF(IFERROR(VLOOKUP(B11683,总表!A:D,4,0),"露易")=0," ",IFERROR(VLOOKUP(B11683,总表!A:D,4,0),"-"))</f>
        <v>米色</v>
      </c>
      <c r="I11683" s="6" t="str">
        <f t="shared" si="731"/>
        <v>米色</v>
      </c>
    </row>
    <row r="11684" spans="1:9">
      <c r="A11684" s="6">
        <v>11683</v>
      </c>
      <c r="B11684" s="47" t="str">
        <f t="shared" si="728"/>
        <v>00002DA3</v>
      </c>
      <c r="C11684" s="47" t="str">
        <f>IFERROR(VLOOKUP(B11684,总表!A:B,2,0),"-")</f>
        <v>鞋类</v>
      </c>
      <c r="D11684" s="6" t="str">
        <f t="shared" si="729"/>
        <v>鞋类</v>
      </c>
      <c r="E11684" s="6" t="str">
        <f>IFERROR(VLOOKUP(B11684,总表!A:D,3,0),"-")</f>
        <v>翻毛短靴</v>
      </c>
      <c r="F11684" s="6" t="str">
        <f t="shared" si="730"/>
        <v>翻毛短靴</v>
      </c>
      <c r="H11684" s="6" t="str">
        <f>IF(IFERROR(VLOOKUP(B11684,总表!A:D,4,0),"露易")=0," ",IFERROR(VLOOKUP(B11684,总表!A:D,4,0),"-"))</f>
        <v>深红色</v>
      </c>
      <c r="I11684" s="6" t="str">
        <f t="shared" si="731"/>
        <v>深红色</v>
      </c>
    </row>
    <row r="11685" spans="1:9">
      <c r="A11685" s="6">
        <v>11684</v>
      </c>
      <c r="B11685" s="47" t="str">
        <f t="shared" si="728"/>
        <v>00002DA4</v>
      </c>
      <c r="C11685" s="47" t="str">
        <f>IFERROR(VLOOKUP(B11685,总表!A:B,2,0),"-")</f>
        <v>鞋类</v>
      </c>
      <c r="D11685" s="6" t="str">
        <f t="shared" si="729"/>
        <v>鞋类</v>
      </c>
      <c r="E11685" s="6" t="str">
        <f>IFERROR(VLOOKUP(B11685,总表!A:D,3,0),"-")</f>
        <v>翻毛短靴</v>
      </c>
      <c r="F11685" s="6" t="str">
        <f t="shared" si="730"/>
        <v>翻毛短靴</v>
      </c>
      <c r="H11685" s="6" t="str">
        <f>IF(IFERROR(VLOOKUP(B11685,总表!A:D,4,0),"露易")=0," ",IFERROR(VLOOKUP(B11685,总表!A:D,4,0),"-"))</f>
        <v>海军蓝</v>
      </c>
      <c r="I11685" s="6" t="str">
        <f t="shared" si="731"/>
        <v>海军蓝</v>
      </c>
    </row>
    <row r="11686" spans="1:9">
      <c r="A11686" s="6">
        <v>11685</v>
      </c>
      <c r="B11686" s="47" t="str">
        <f t="shared" si="728"/>
        <v>00002DA5</v>
      </c>
      <c r="C11686" s="47" t="str">
        <f>IFERROR(VLOOKUP(B11686,总表!A:B,2,0),"-")</f>
        <v>鞋类</v>
      </c>
      <c r="D11686" s="6" t="str">
        <f t="shared" si="729"/>
        <v>鞋类</v>
      </c>
      <c r="E11686" s="51" t="str">
        <f>IFERROR(VLOOKUP(B11686,总表!A:D,3,0),"-")</f>
        <v>长靴</v>
      </c>
      <c r="F11686" s="51" t="str">
        <f t="shared" si="730"/>
        <v>长靴</v>
      </c>
      <c r="H11686" s="6" t="str">
        <f>IF(IFERROR(VLOOKUP(B11686,总表!A:D,4,0),"露易")=0," ",IFERROR(VLOOKUP(B11686,总表!A:D,4,0),"-"))</f>
        <v>黑色</v>
      </c>
      <c r="I11686" s="6" t="str">
        <f t="shared" si="731"/>
        <v>黑色</v>
      </c>
    </row>
    <row r="11687" spans="1:9">
      <c r="A11687" s="6">
        <v>11686</v>
      </c>
      <c r="B11687" s="47" t="str">
        <f t="shared" si="728"/>
        <v>00002DA6</v>
      </c>
      <c r="C11687" s="47" t="str">
        <f>IFERROR(VLOOKUP(B11687,总表!A:B,2,0),"-")</f>
        <v>鞋类</v>
      </c>
      <c r="D11687" s="6" t="str">
        <f t="shared" si="729"/>
        <v>鞋类</v>
      </c>
      <c r="E11687" s="51" t="str">
        <f>IFERROR(VLOOKUP(B11687,总表!A:D,3,0),"-")</f>
        <v>长靴</v>
      </c>
      <c r="F11687" s="51" t="str">
        <f t="shared" si="730"/>
        <v>长靴</v>
      </c>
      <c r="H11687" s="51" t="str">
        <f>IF(IFERROR(VLOOKUP(B11687,总表!A:D,4,0),"露易")=0," ",IFERROR(VLOOKUP(B11687,总表!A:D,4,0),"-"))</f>
        <v>蓝色</v>
      </c>
      <c r="I11687" s="51" t="str">
        <f t="shared" si="731"/>
        <v>蓝色</v>
      </c>
    </row>
    <row r="11688" spans="1:9">
      <c r="A11688" s="6">
        <v>11687</v>
      </c>
      <c r="B11688" s="47" t="str">
        <f t="shared" si="728"/>
        <v>00002DA7</v>
      </c>
      <c r="C11688" s="47" t="str">
        <f>IFERROR(VLOOKUP(B11688,总表!A:B,2,0),"-")</f>
        <v>鞋类</v>
      </c>
      <c r="D11688" s="6" t="str">
        <f t="shared" si="729"/>
        <v>鞋类</v>
      </c>
      <c r="E11688" s="51" t="str">
        <f>IFERROR(VLOOKUP(B11688,总表!A:D,3,0),"-")</f>
        <v>长靴</v>
      </c>
      <c r="F11688" s="51" t="str">
        <f t="shared" si="730"/>
        <v>长靴</v>
      </c>
      <c r="H11688" s="51" t="str">
        <f>IF(IFERROR(VLOOKUP(B11688,总表!A:D,4,0),"露易")=0," ",IFERROR(VLOOKUP(B11688,总表!A:D,4,0),"-"))</f>
        <v>红色</v>
      </c>
      <c r="I11688" s="51" t="str">
        <f t="shared" si="731"/>
        <v>红色</v>
      </c>
    </row>
    <row r="11689" spans="1:9">
      <c r="A11689" s="6">
        <v>11688</v>
      </c>
      <c r="B11689" s="47" t="str">
        <f t="shared" si="728"/>
        <v>00002DA8</v>
      </c>
      <c r="C11689" s="47" t="str">
        <f>IFERROR(VLOOKUP(B11689,总表!A:B,2,0),"-")</f>
        <v>鞋类</v>
      </c>
      <c r="D11689" s="6" t="str">
        <f t="shared" si="729"/>
        <v>鞋类</v>
      </c>
      <c r="E11689" s="51" t="str">
        <f>IFERROR(VLOOKUP(B11689,总表!A:D,3,0),"-")</f>
        <v>长靴</v>
      </c>
      <c r="F11689" s="51" t="str">
        <f t="shared" si="730"/>
        <v>长靴</v>
      </c>
      <c r="H11689" s="6" t="str">
        <f>IF(IFERROR(VLOOKUP(B11689,总表!A:D,4,0),"露易")=0," ",IFERROR(VLOOKUP(B11689,总表!A:D,4,0),"-"))</f>
        <v>橄榄绿</v>
      </c>
      <c r="I11689" s="6" t="str">
        <f t="shared" si="731"/>
        <v>橄榄绿</v>
      </c>
    </row>
    <row r="11690" spans="1:9">
      <c r="A11690" s="6">
        <v>11689</v>
      </c>
      <c r="B11690" s="47" t="str">
        <f t="shared" si="728"/>
        <v>00002DA9</v>
      </c>
      <c r="C11690" s="47" t="str">
        <f>IFERROR(VLOOKUP(B11690,总表!A:B,2,0),"-")</f>
        <v>鞋类</v>
      </c>
      <c r="D11690" s="6" t="str">
        <f t="shared" si="729"/>
        <v>鞋类</v>
      </c>
      <c r="E11690" s="6" t="str">
        <f>IFERROR(VLOOKUP(B11690,总表!A:D,3,0),"-")</f>
        <v>古老靴子</v>
      </c>
      <c r="F11690" s="6" t="str">
        <f t="shared" si="730"/>
        <v>古老靴子</v>
      </c>
      <c r="H11690" s="6" t="str">
        <f>IF(IFERROR(VLOOKUP(B11690,总表!A:D,4,0),"露易")=0," ",IFERROR(VLOOKUP(B11690,总表!A:D,4,0),"-"))</f>
        <v>黑色</v>
      </c>
      <c r="I11690" s="6" t="str">
        <f t="shared" si="731"/>
        <v>黑色</v>
      </c>
    </row>
    <row r="11691" spans="1:9">
      <c r="A11691" s="6">
        <v>11690</v>
      </c>
      <c r="B11691" s="47" t="str">
        <f t="shared" si="728"/>
        <v>00002DAA</v>
      </c>
      <c r="C11691" s="47" t="str">
        <f>IFERROR(VLOOKUP(B11691,总表!A:B,2,0),"-")</f>
        <v>鞋类</v>
      </c>
      <c r="D11691" s="6" t="str">
        <f t="shared" si="729"/>
        <v>鞋类</v>
      </c>
      <c r="E11691" s="6" t="str">
        <f>IFERROR(VLOOKUP(B11691,总表!A:D,3,0),"-")</f>
        <v>古老靴子</v>
      </c>
      <c r="F11691" s="6" t="str">
        <f t="shared" si="730"/>
        <v>古老靴子</v>
      </c>
      <c r="H11691" s="6" t="str">
        <f>IF(IFERROR(VLOOKUP(B11691,总表!A:D,4,0),"露易")=0," ",IFERROR(VLOOKUP(B11691,总表!A:D,4,0),"-"))</f>
        <v>浅咖啡色</v>
      </c>
      <c r="I11691" s="6" t="str">
        <f t="shared" si="731"/>
        <v>浅咖啡色</v>
      </c>
    </row>
    <row r="11692" spans="1:9">
      <c r="A11692" s="6">
        <v>11691</v>
      </c>
      <c r="B11692" s="47" t="str">
        <f t="shared" si="728"/>
        <v>00002DAB</v>
      </c>
      <c r="C11692" s="47" t="str">
        <f>IFERROR(VLOOKUP(B11692,总表!A:B,2,0),"-")</f>
        <v>鞋类</v>
      </c>
      <c r="D11692" s="6" t="str">
        <f t="shared" si="729"/>
        <v>鞋类</v>
      </c>
      <c r="E11692" s="6" t="str">
        <f>IFERROR(VLOOKUP(B11692,总表!A:D,3,0),"-")</f>
        <v>毛球靴</v>
      </c>
      <c r="F11692" s="6" t="str">
        <f t="shared" si="730"/>
        <v>毛球靴</v>
      </c>
      <c r="H11692" s="6" t="str">
        <f>IF(IFERROR(VLOOKUP(B11692,总表!A:D,4,0),"露易")=0," ",IFERROR(VLOOKUP(B11692,总表!A:D,4,0),"-"))</f>
        <v>紫色</v>
      </c>
      <c r="I11692" s="6" t="str">
        <f t="shared" si="731"/>
        <v>紫色</v>
      </c>
    </row>
    <row r="11693" spans="1:9">
      <c r="A11693" s="6">
        <v>11692</v>
      </c>
      <c r="B11693" s="47" t="str">
        <f t="shared" si="728"/>
        <v>00002DAC</v>
      </c>
      <c r="C11693" s="47" t="str">
        <f>IFERROR(VLOOKUP(B11693,总表!A:B,2,0),"-")</f>
        <v>鞋类</v>
      </c>
      <c r="D11693" s="6" t="str">
        <f t="shared" si="729"/>
        <v>鞋类</v>
      </c>
      <c r="E11693" s="6" t="str">
        <f>IFERROR(VLOOKUP(B11693,总表!A:D,3,0),"-")</f>
        <v>毛球靴</v>
      </c>
      <c r="F11693" s="6" t="str">
        <f t="shared" si="730"/>
        <v>毛球靴</v>
      </c>
      <c r="H11693" s="51" t="str">
        <f>IF(IFERROR(VLOOKUP(B11693,总表!A:D,4,0),"露易")=0," ",IFERROR(VLOOKUP(B11693,总表!A:D,4,0),"-"))</f>
        <v>绿色</v>
      </c>
      <c r="I11693" s="51" t="str">
        <f t="shared" si="731"/>
        <v>绿色</v>
      </c>
    </row>
    <row r="11694" spans="1:9">
      <c r="A11694" s="6">
        <v>11693</v>
      </c>
      <c r="B11694" s="47" t="str">
        <f t="shared" si="728"/>
        <v>00002DAD</v>
      </c>
      <c r="C11694" s="47" t="str">
        <f>IFERROR(VLOOKUP(B11694,总表!A:B,2,0),"-")</f>
        <v>鞋类</v>
      </c>
      <c r="D11694" s="6" t="str">
        <f t="shared" si="729"/>
        <v>鞋类</v>
      </c>
      <c r="E11694" s="6" t="str">
        <f>IFERROR(VLOOKUP(B11694,总表!A:D,3,0),"-")</f>
        <v>毛球靴</v>
      </c>
      <c r="F11694" s="6" t="str">
        <f t="shared" si="730"/>
        <v>毛球靴</v>
      </c>
      <c r="H11694" s="51" t="str">
        <f>IF(IFERROR(VLOOKUP(B11694,总表!A:D,4,0),"露易")=0," ",IFERROR(VLOOKUP(B11694,总表!A:D,4,0),"-"))</f>
        <v>蓝色</v>
      </c>
      <c r="I11694" s="51" t="str">
        <f t="shared" si="731"/>
        <v>蓝色</v>
      </c>
    </row>
    <row r="11695" spans="1:9">
      <c r="A11695" s="6">
        <v>11694</v>
      </c>
      <c r="B11695" s="47" t="str">
        <f t="shared" si="728"/>
        <v>00002DAE</v>
      </c>
      <c r="C11695" s="47" t="str">
        <f>IFERROR(VLOOKUP(B11695,总表!A:B,2,0),"-")</f>
        <v>鞋类</v>
      </c>
      <c r="D11695" s="6" t="str">
        <f t="shared" si="729"/>
        <v>鞋类</v>
      </c>
      <c r="E11695" s="6" t="str">
        <f>IFERROR(VLOOKUP(B11695,总表!A:D,3,0),"-")</f>
        <v>毛球靴</v>
      </c>
      <c r="F11695" s="6" t="str">
        <f t="shared" si="730"/>
        <v>毛球靴</v>
      </c>
      <c r="H11695" s="6" t="str">
        <f>IF(IFERROR(VLOOKUP(B11695,总表!A:D,4,0),"露易")=0," ",IFERROR(VLOOKUP(B11695,总表!A:D,4,0),"-"))</f>
        <v>黑色</v>
      </c>
      <c r="I11695" s="6" t="str">
        <f t="shared" si="731"/>
        <v>黑色</v>
      </c>
    </row>
    <row r="11696" spans="1:9">
      <c r="A11696" s="6">
        <v>11695</v>
      </c>
      <c r="B11696" s="47" t="str">
        <f t="shared" si="728"/>
        <v>00002DAF</v>
      </c>
      <c r="C11696" s="47" t="str">
        <f>IFERROR(VLOOKUP(B11696,总表!A:B,2,0),"-")</f>
        <v>-</v>
      </c>
      <c r="D11696" s="6" t="str">
        <f t="shared" si="729"/>
        <v>-</v>
      </c>
      <c r="E11696" s="6" t="str">
        <f>IFERROR(VLOOKUP(B11696,总表!A:D,3,0),"-")</f>
        <v>-</v>
      </c>
      <c r="F11696" s="6" t="str">
        <f t="shared" si="730"/>
        <v>-</v>
      </c>
      <c r="H11696" s="6" t="str">
        <f>IF(IFERROR(VLOOKUP(B11696,总表!A:D,4,0),"露易")=0," ",IFERROR(VLOOKUP(B11696,总表!A:D,4,0),"-"))</f>
        <v>-</v>
      </c>
      <c r="I11696" s="6" t="str">
        <f t="shared" si="731"/>
        <v>-</v>
      </c>
    </row>
    <row r="11697" spans="1:9">
      <c r="A11697" s="6">
        <v>11696</v>
      </c>
      <c r="B11697" s="47" t="str">
        <f t="shared" si="728"/>
        <v>00002DB0</v>
      </c>
      <c r="C11697" s="50" t="str">
        <f>IFERROR(VLOOKUP(B11697,总表!A:B,2,0),"-")</f>
        <v>头戴类</v>
      </c>
      <c r="D11697" s="51" t="str">
        <f t="shared" si="729"/>
        <v>头戴类</v>
      </c>
      <c r="E11697" s="6" t="str">
        <f>IFERROR(VLOOKUP(B11697,总表!A:D,3,0),"-")</f>
        <v>河童头套</v>
      </c>
      <c r="F11697" s="6" t="str">
        <f t="shared" si="730"/>
        <v>河童头套</v>
      </c>
      <c r="H11697" s="6" t="str">
        <f>IF(IFERROR(VLOOKUP(B11697,总表!A:D,4,0),"露易")=0," ",IFERROR(VLOOKUP(B11697,总表!A:D,4,0),"-"))</f>
        <v>粉红</v>
      </c>
      <c r="I11697" s="6" t="str">
        <f t="shared" si="731"/>
        <v>粉红</v>
      </c>
    </row>
    <row r="11698" spans="1:9">
      <c r="A11698" s="6">
        <v>11697</v>
      </c>
      <c r="B11698" s="47" t="str">
        <f t="shared" si="728"/>
        <v>00002DB1</v>
      </c>
      <c r="C11698" s="50" t="str">
        <f>IFERROR(VLOOKUP(B11698,总表!A:B,2,0),"-")</f>
        <v>头戴类</v>
      </c>
      <c r="D11698" s="51" t="str">
        <f t="shared" si="729"/>
        <v>头戴类</v>
      </c>
      <c r="E11698" s="6" t="str">
        <f>IFERROR(VLOOKUP(B11698,总表!A:D,3,0),"-")</f>
        <v>青蛙头套</v>
      </c>
      <c r="F11698" s="6" t="str">
        <f t="shared" si="730"/>
        <v>青蛙头套</v>
      </c>
      <c r="H11698" s="51" t="str">
        <f>IF(IFERROR(VLOOKUP(B11698,总表!A:D,4,0),"露易")=0," ",IFERROR(VLOOKUP(B11698,总表!A:D,4,0),"-"))</f>
        <v>蓝色</v>
      </c>
      <c r="I11698" s="51" t="str">
        <f t="shared" si="731"/>
        <v>蓝色</v>
      </c>
    </row>
    <row r="11699" spans="1:9">
      <c r="A11699" s="6">
        <v>11698</v>
      </c>
      <c r="B11699" s="47" t="str">
        <f t="shared" si="728"/>
        <v>00002DB2</v>
      </c>
      <c r="C11699" s="50" t="str">
        <f>IFERROR(VLOOKUP(B11699,总表!A:B,2,0),"-")</f>
        <v>头戴类</v>
      </c>
      <c r="D11699" s="51" t="str">
        <f t="shared" si="729"/>
        <v>头戴类</v>
      </c>
      <c r="E11699" s="6" t="str">
        <f>IFERROR(VLOOKUP(B11699,总表!A:D,3,0),"-")</f>
        <v>青蛙头套</v>
      </c>
      <c r="F11699" s="6" t="str">
        <f t="shared" si="730"/>
        <v>青蛙头套</v>
      </c>
      <c r="H11699" s="51" t="str">
        <f>IF(IFERROR(VLOOKUP(B11699,总表!A:D,4,0),"露易")=0," ",IFERROR(VLOOKUP(B11699,总表!A:D,4,0),"-"))</f>
        <v>红色</v>
      </c>
      <c r="I11699" s="51" t="str">
        <f t="shared" si="731"/>
        <v>红色</v>
      </c>
    </row>
    <row r="11700" spans="1:9">
      <c r="A11700" s="6">
        <v>11699</v>
      </c>
      <c r="B11700" s="47" t="str">
        <f t="shared" si="728"/>
        <v>00002DB3</v>
      </c>
      <c r="C11700" s="50" t="str">
        <f>IFERROR(VLOOKUP(B11700,总表!A:B,2,0),"-")</f>
        <v>头戴类</v>
      </c>
      <c r="D11700" s="51" t="str">
        <f t="shared" si="729"/>
        <v>头戴类</v>
      </c>
      <c r="E11700" s="6" t="str">
        <f>IFERROR(VLOOKUP(B11700,总表!A:D,3,0),"-")</f>
        <v>青蛙头套</v>
      </c>
      <c r="F11700" s="6" t="str">
        <f t="shared" si="730"/>
        <v>青蛙头套</v>
      </c>
      <c r="H11700" s="6" t="str">
        <f>IF(IFERROR(VLOOKUP(B11700,总表!A:D,4,0),"露易")=0," ",IFERROR(VLOOKUP(B11700,总表!A:D,4,0),"-"))</f>
        <v>黄色</v>
      </c>
      <c r="I11700" s="6" t="str">
        <f t="shared" si="731"/>
        <v>黄色</v>
      </c>
    </row>
    <row r="11701" spans="1:9">
      <c r="A11701" s="6">
        <v>11700</v>
      </c>
      <c r="B11701" s="47" t="str">
        <f t="shared" si="728"/>
        <v>00002DB4</v>
      </c>
      <c r="C11701" s="50" t="str">
        <f>IFERROR(VLOOKUP(B11701,总表!A:B,2,0),"-")</f>
        <v>头戴类</v>
      </c>
      <c r="D11701" s="51" t="str">
        <f t="shared" si="729"/>
        <v>头戴类</v>
      </c>
      <c r="E11701" s="6" t="str">
        <f>IFERROR(VLOOKUP(B11701,总表!A:D,3,0),"-")</f>
        <v>兔子头套</v>
      </c>
      <c r="F11701" s="6" t="str">
        <f t="shared" si="730"/>
        <v>兔子头套</v>
      </c>
      <c r="H11701" s="6" t="str">
        <f>IF(IFERROR(VLOOKUP(B11701,总表!A:D,4,0),"露易")=0," ",IFERROR(VLOOKUP(B11701,总表!A:D,4,0),"-"))</f>
        <v>黄色</v>
      </c>
      <c r="I11701" s="6" t="str">
        <f t="shared" si="731"/>
        <v>黄色</v>
      </c>
    </row>
    <row r="11702" spans="1:9">
      <c r="A11702" s="6">
        <v>11701</v>
      </c>
      <c r="B11702" s="47" t="str">
        <f t="shared" si="728"/>
        <v>00002DB5</v>
      </c>
      <c r="C11702" s="50" t="str">
        <f>IFERROR(VLOOKUP(B11702,总表!A:B,2,0),"-")</f>
        <v>头戴类</v>
      </c>
      <c r="D11702" s="51" t="str">
        <f t="shared" si="729"/>
        <v>头戴类</v>
      </c>
      <c r="E11702" s="6" t="str">
        <f>IFERROR(VLOOKUP(B11702,总表!A:D,3,0),"-")</f>
        <v>兔子头套</v>
      </c>
      <c r="F11702" s="6" t="str">
        <f t="shared" si="730"/>
        <v>兔子头套</v>
      </c>
      <c r="H11702" s="6" t="str">
        <f>IF(IFERROR(VLOOKUP(B11702,总表!A:D,4,0),"露易")=0," ",IFERROR(VLOOKUP(B11702,总表!A:D,4,0),"-"))</f>
        <v>白色</v>
      </c>
      <c r="I11702" s="6" t="str">
        <f t="shared" si="731"/>
        <v>白色</v>
      </c>
    </row>
    <row r="11703" spans="1:9">
      <c r="A11703" s="6">
        <v>11702</v>
      </c>
      <c r="B11703" s="47" t="str">
        <f t="shared" si="728"/>
        <v>00002DB6</v>
      </c>
      <c r="C11703" s="50" t="str">
        <f>IFERROR(VLOOKUP(B11703,总表!A:B,2,0),"-")</f>
        <v>头戴类</v>
      </c>
      <c r="D11703" s="51" t="str">
        <f t="shared" si="729"/>
        <v>头戴类</v>
      </c>
      <c r="E11703" s="6" t="str">
        <f>IFERROR(VLOOKUP(B11703,总表!A:D,3,0),"-")</f>
        <v>猫头套</v>
      </c>
      <c r="F11703" s="6" t="str">
        <f t="shared" si="730"/>
        <v>猫头套</v>
      </c>
      <c r="H11703" s="6" t="str">
        <f>IF(IFERROR(VLOOKUP(B11703,总表!A:D,4,0),"露易")=0," ",IFERROR(VLOOKUP(B11703,总表!A:D,4,0),"-"))</f>
        <v>棕色</v>
      </c>
      <c r="I11703" s="6" t="str">
        <f t="shared" si="731"/>
        <v>棕色</v>
      </c>
    </row>
    <row r="11704" spans="1:9">
      <c r="A11704" s="6">
        <v>11703</v>
      </c>
      <c r="B11704" s="47" t="str">
        <f t="shared" si="728"/>
        <v>00002DB7</v>
      </c>
      <c r="C11704" s="50" t="str">
        <f>IFERROR(VLOOKUP(B11704,总表!A:B,2,0),"-")</f>
        <v>头戴类</v>
      </c>
      <c r="D11704" s="51" t="str">
        <f t="shared" si="729"/>
        <v>头戴类</v>
      </c>
      <c r="E11704" s="6" t="str">
        <f>IFERROR(VLOOKUP(B11704,总表!A:D,3,0),"-")</f>
        <v>猫头套</v>
      </c>
      <c r="F11704" s="6" t="str">
        <f t="shared" si="730"/>
        <v>猫头套</v>
      </c>
      <c r="H11704" s="6" t="str">
        <f>IF(IFERROR(VLOOKUP(B11704,总表!A:D,4,0),"露易")=0," ",IFERROR(VLOOKUP(B11704,总表!A:D,4,0),"-"))</f>
        <v>白色</v>
      </c>
      <c r="I11704" s="6" t="str">
        <f t="shared" si="731"/>
        <v>白色</v>
      </c>
    </row>
    <row r="11705" spans="1:9">
      <c r="A11705" s="6">
        <v>11704</v>
      </c>
      <c r="B11705" s="47" t="str">
        <f t="shared" si="728"/>
        <v>00002DB8</v>
      </c>
      <c r="C11705" s="50" t="str">
        <f>IFERROR(VLOOKUP(B11705,总表!A:B,2,0),"-")</f>
        <v>头戴类</v>
      </c>
      <c r="D11705" s="51" t="str">
        <f t="shared" si="729"/>
        <v>头戴类</v>
      </c>
      <c r="E11705" s="6" t="str">
        <f>IFERROR(VLOOKUP(B11705,总表!A:D,3,0),"-")</f>
        <v>熊头套</v>
      </c>
      <c r="F11705" s="6" t="str">
        <f t="shared" si="730"/>
        <v>熊头套</v>
      </c>
      <c r="H11705" s="6" t="str">
        <f>IF(IFERROR(VLOOKUP(B11705,总表!A:D,4,0),"露易")=0," ",IFERROR(VLOOKUP(B11705,总表!A:D,4,0),"-"))</f>
        <v>黑色</v>
      </c>
      <c r="I11705" s="6" t="str">
        <f t="shared" si="731"/>
        <v>黑色</v>
      </c>
    </row>
    <row r="11706" spans="1:9">
      <c r="A11706" s="6">
        <v>11705</v>
      </c>
      <c r="B11706" s="47" t="str">
        <f t="shared" si="728"/>
        <v>00002DB9</v>
      </c>
      <c r="C11706" s="50" t="str">
        <f>IFERROR(VLOOKUP(B11706,总表!A:B,2,0),"-")</f>
        <v>头戴类</v>
      </c>
      <c r="D11706" s="51" t="str">
        <f t="shared" si="729"/>
        <v>头戴类</v>
      </c>
      <c r="E11706" s="6" t="str">
        <f>IFERROR(VLOOKUP(B11706,总表!A:D,3,0),"-")</f>
        <v>熊头套</v>
      </c>
      <c r="F11706" s="6" t="str">
        <f t="shared" si="730"/>
        <v>熊头套</v>
      </c>
      <c r="H11706" s="6" t="str">
        <f>IF(IFERROR(VLOOKUP(B11706,总表!A:D,4,0),"露易")=0," ",IFERROR(VLOOKUP(B11706,总表!A:D,4,0),"-"))</f>
        <v>粉红</v>
      </c>
      <c r="I11706" s="6" t="str">
        <f t="shared" si="731"/>
        <v>粉红</v>
      </c>
    </row>
    <row r="11707" spans="1:9">
      <c r="A11707" s="6">
        <v>11706</v>
      </c>
      <c r="B11707" s="47" t="str">
        <f t="shared" si="728"/>
        <v>00002DBA</v>
      </c>
      <c r="C11707" s="50" t="str">
        <f>IFERROR(VLOOKUP(B11707,总表!A:B,2,0),"-")</f>
        <v>头戴类</v>
      </c>
      <c r="D11707" s="51" t="str">
        <f t="shared" si="729"/>
        <v>头戴类</v>
      </c>
      <c r="E11707" s="6" t="str">
        <f>IFERROR(VLOOKUP(B11707,总表!A:D,3,0),"-")</f>
        <v>熊头套</v>
      </c>
      <c r="F11707" s="6" t="str">
        <f t="shared" si="730"/>
        <v>熊头套</v>
      </c>
      <c r="H11707" s="51" t="str">
        <f>IF(IFERROR(VLOOKUP(B11707,总表!A:D,4,0),"露易")=0," ",IFERROR(VLOOKUP(B11707,总表!A:D,4,0),"-"))</f>
        <v>蓝色</v>
      </c>
      <c r="I11707" s="51" t="str">
        <f t="shared" si="731"/>
        <v>蓝色</v>
      </c>
    </row>
    <row r="11708" spans="1:9">
      <c r="A11708" s="6">
        <v>11707</v>
      </c>
      <c r="B11708" s="47" t="str">
        <f t="shared" si="728"/>
        <v>00002DBB</v>
      </c>
      <c r="C11708" s="50" t="str">
        <f>IFERROR(VLOOKUP(B11708,总表!A:B,2,0),"-")</f>
        <v>头戴类</v>
      </c>
      <c r="D11708" s="51" t="str">
        <f t="shared" si="729"/>
        <v>头戴类</v>
      </c>
      <c r="E11708" s="51" t="str">
        <f>IFERROR(VLOOKUP(B11708,总表!A:D,3,0),"-")</f>
        <v>恶魔头套</v>
      </c>
      <c r="F11708" s="51" t="str">
        <f t="shared" si="730"/>
        <v>恶魔头套</v>
      </c>
      <c r="H11708" s="51" t="str">
        <f>IF(IFERROR(VLOOKUP(B11708,总表!A:D,4,0),"露易")=0," ",IFERROR(VLOOKUP(B11708,总表!A:D,4,0),"-"))</f>
        <v>红色</v>
      </c>
      <c r="I11708" s="51" t="str">
        <f t="shared" si="731"/>
        <v>红色</v>
      </c>
    </row>
    <row r="11709" spans="1:9">
      <c r="A11709" s="6">
        <v>11708</v>
      </c>
      <c r="B11709" s="47" t="str">
        <f t="shared" si="728"/>
        <v>00002DBC</v>
      </c>
      <c r="C11709" s="50" t="str">
        <f>IFERROR(VLOOKUP(B11709,总表!A:B,2,0),"-")</f>
        <v>头戴类</v>
      </c>
      <c r="D11709" s="51" t="str">
        <f t="shared" si="729"/>
        <v>头戴类</v>
      </c>
      <c r="E11709" s="51" t="str">
        <f>IFERROR(VLOOKUP(B11709,总表!A:D,3,0),"-")</f>
        <v>绵羊头套</v>
      </c>
      <c r="F11709" s="51" t="str">
        <f t="shared" si="730"/>
        <v>绵羊头套</v>
      </c>
      <c r="H11709" s="6" t="str">
        <f>IF(IFERROR(VLOOKUP(B11709,总表!A:D,4,0),"露易")=0," ",IFERROR(VLOOKUP(B11709,总表!A:D,4,0),"-"))</f>
        <v>粉红</v>
      </c>
      <c r="I11709" s="6" t="str">
        <f t="shared" si="731"/>
        <v>粉红</v>
      </c>
    </row>
    <row r="11710" spans="1:9">
      <c r="A11710" s="6">
        <v>11709</v>
      </c>
      <c r="B11710" s="47" t="str">
        <f t="shared" si="728"/>
        <v>00002DBD</v>
      </c>
      <c r="C11710" s="50" t="str">
        <f>IFERROR(VLOOKUP(B11710,总表!A:B,2,0),"-")</f>
        <v>头戴类</v>
      </c>
      <c r="D11710" s="51" t="str">
        <f t="shared" si="729"/>
        <v>头戴类</v>
      </c>
      <c r="E11710" s="51" t="str">
        <f>IFERROR(VLOOKUP(B11710,总表!A:D,3,0),"-")</f>
        <v>绵羊头套</v>
      </c>
      <c r="F11710" s="51" t="str">
        <f t="shared" si="730"/>
        <v>绵羊头套</v>
      </c>
      <c r="H11710" s="6" t="str">
        <f>IF(IFERROR(VLOOKUP(B11710,总表!A:D,4,0),"露易")=0," ",IFERROR(VLOOKUP(B11710,总表!A:D,4,0),"-"))</f>
        <v>浅蓝色</v>
      </c>
      <c r="I11710" s="6" t="str">
        <f t="shared" si="731"/>
        <v>浅蓝色</v>
      </c>
    </row>
    <row r="11711" spans="1:9">
      <c r="A11711" s="6">
        <v>11710</v>
      </c>
      <c r="B11711" s="47" t="str">
        <f t="shared" si="728"/>
        <v>00002DBE</v>
      </c>
      <c r="C11711" s="50" t="str">
        <f>IFERROR(VLOOKUP(B11711,总表!A:B,2,0),"-")</f>
        <v>头戴类</v>
      </c>
      <c r="D11711" s="51" t="str">
        <f t="shared" si="729"/>
        <v>头戴类</v>
      </c>
      <c r="E11711" s="51" t="str">
        <f>IFERROR(VLOOKUP(B11711,总表!A:D,3,0),"-")</f>
        <v>绵羊头套</v>
      </c>
      <c r="F11711" s="51" t="str">
        <f t="shared" si="730"/>
        <v>绵羊头套</v>
      </c>
      <c r="H11711" s="6" t="str">
        <f>IF(IFERROR(VLOOKUP(B11711,总表!A:D,4,0),"露易")=0," ",IFERROR(VLOOKUP(B11711,总表!A:D,4,0),"-"))</f>
        <v>棕色</v>
      </c>
      <c r="I11711" s="6" t="str">
        <f t="shared" si="731"/>
        <v>棕色</v>
      </c>
    </row>
    <row r="11712" spans="1:9">
      <c r="A11712" s="6">
        <v>11711</v>
      </c>
      <c r="B11712" s="47" t="str">
        <f t="shared" si="728"/>
        <v>00002DBF</v>
      </c>
      <c r="C11712" s="50" t="str">
        <f>IFERROR(VLOOKUP(B11712,总表!A:B,2,0),"-")</f>
        <v>栅栏类</v>
      </c>
      <c r="D11712" s="51" t="str">
        <f t="shared" si="729"/>
        <v>栅栏类</v>
      </c>
      <c r="E11712" s="6" t="str">
        <f>IFERROR(VLOOKUP(B11712,总表!A:D,3,0),"-")</f>
        <v>朴素木制栅栏</v>
      </c>
      <c r="F11712" s="6" t="str">
        <f t="shared" si="730"/>
        <v>朴素木制栅栏</v>
      </c>
      <c r="G11712" s="6">
        <v>72</v>
      </c>
      <c r="H11712" s="6" t="str">
        <f>IF(IFERROR(VLOOKUP(B11712,总表!A:D,4,0),"露易")=0," ",IFERROR(VLOOKUP(B11712,总表!A:D,4,0),"-"))</f>
        <v> </v>
      </c>
      <c r="I11712" s="6" t="str">
        <f t="shared" si="731"/>
        <v> </v>
      </c>
    </row>
    <row r="11713" spans="1:9">
      <c r="A11713" s="6">
        <v>11712</v>
      </c>
      <c r="B11713" s="47" t="str">
        <f t="shared" si="728"/>
        <v>00002DC0</v>
      </c>
      <c r="C11713" s="50" t="str">
        <f>IFERROR(VLOOKUP(B11713,总表!A:B,2,0),"-")</f>
        <v>栅栏类</v>
      </c>
      <c r="D11713" s="51" t="str">
        <f t="shared" si="729"/>
        <v>栅栏类</v>
      </c>
      <c r="E11713" s="6" t="str">
        <f>IFERROR(VLOOKUP(B11713,总表!A:D,3,0),"-")</f>
        <v>交叉格栅</v>
      </c>
      <c r="F11713" s="6" t="str">
        <f t="shared" si="730"/>
        <v>交叉格栅</v>
      </c>
      <c r="G11713" s="6">
        <v>96</v>
      </c>
      <c r="H11713" s="6" t="str">
        <f>IF(IFERROR(VLOOKUP(B11713,总表!A:D,4,0),"露易")=0," ",IFERROR(VLOOKUP(B11713,总表!A:D,4,0),"-"))</f>
        <v> </v>
      </c>
      <c r="I11713" s="6" t="str">
        <f t="shared" si="731"/>
        <v> </v>
      </c>
    </row>
    <row r="11714" spans="1:9">
      <c r="A11714" s="6">
        <v>11713</v>
      </c>
      <c r="B11714" s="47" t="str">
        <f t="shared" ref="B11714:B11777" si="732">DEC2HEX(ROW(A11713),8)</f>
        <v>00002DC1</v>
      </c>
      <c r="C11714" s="47" t="str">
        <f>IFERROR(VLOOKUP(B11714,总表!A:B,2,0),"-")</f>
        <v>-</v>
      </c>
      <c r="D11714" s="6" t="str">
        <f t="shared" ref="D11714:D11777" si="733">C11714</f>
        <v>-</v>
      </c>
      <c r="E11714" s="6" t="str">
        <f>IFERROR(VLOOKUP(B11714,总表!A:D,3,0),"-")</f>
        <v>-</v>
      </c>
      <c r="F11714" s="6" t="str">
        <f t="shared" ref="F11714:F11777" si="734">E11714</f>
        <v>-</v>
      </c>
      <c r="H11714" s="6" t="str">
        <f>IF(IFERROR(VLOOKUP(B11714,总表!A:D,4,0),"露易")=0," ",IFERROR(VLOOKUP(B11714,总表!A:D,4,0),"-"))</f>
        <v>-</v>
      </c>
      <c r="I11714" s="6" t="str">
        <f t="shared" ref="I11714:I11777" si="735">H11714</f>
        <v>-</v>
      </c>
    </row>
    <row r="11715" spans="1:9">
      <c r="A11715" s="6">
        <v>11714</v>
      </c>
      <c r="B11715" s="47" t="str">
        <f t="shared" si="732"/>
        <v>00002DC2</v>
      </c>
      <c r="C11715" s="47" t="str">
        <f>IFERROR(VLOOKUP(B11715,总表!A:B,2,0),"-")</f>
        <v>-</v>
      </c>
      <c r="D11715" s="6" t="str">
        <f t="shared" si="733"/>
        <v>-</v>
      </c>
      <c r="E11715" s="6" t="str">
        <f>IFERROR(VLOOKUP(B11715,总表!A:D,3,0),"-")</f>
        <v>-</v>
      </c>
      <c r="F11715" s="6" t="str">
        <f t="shared" si="734"/>
        <v>-</v>
      </c>
      <c r="H11715" s="6" t="str">
        <f>IF(IFERROR(VLOOKUP(B11715,总表!A:D,4,0),"露易")=0," ",IFERROR(VLOOKUP(B11715,总表!A:D,4,0),"-"))</f>
        <v>-</v>
      </c>
      <c r="I11715" s="6" t="str">
        <f t="shared" si="735"/>
        <v>-</v>
      </c>
    </row>
    <row r="11716" spans="1:9">
      <c r="A11716" s="6">
        <v>11715</v>
      </c>
      <c r="B11716" s="47" t="str">
        <f t="shared" si="732"/>
        <v>00002DC3</v>
      </c>
      <c r="C11716" s="47" t="str">
        <f>IFERROR(VLOOKUP(B11716,总表!A:B,2,0),"-")</f>
        <v>-</v>
      </c>
      <c r="D11716" s="6" t="str">
        <f t="shared" si="733"/>
        <v>-</v>
      </c>
      <c r="E11716" s="6" t="str">
        <f>IFERROR(VLOOKUP(B11716,总表!A:D,3,0),"-")</f>
        <v>-</v>
      </c>
      <c r="F11716" s="6" t="str">
        <f t="shared" si="734"/>
        <v>-</v>
      </c>
      <c r="H11716" s="6" t="str">
        <f>IF(IFERROR(VLOOKUP(B11716,总表!A:D,4,0),"露易")=0," ",IFERROR(VLOOKUP(B11716,总表!A:D,4,0),"-"))</f>
        <v>-</v>
      </c>
      <c r="I11716" s="6" t="str">
        <f t="shared" si="735"/>
        <v>-</v>
      </c>
    </row>
    <row r="11717" spans="1:9">
      <c r="A11717" s="6">
        <v>11716</v>
      </c>
      <c r="B11717" s="47" t="str">
        <f t="shared" si="732"/>
        <v>00002DC4</v>
      </c>
      <c r="C11717" s="47" t="str">
        <f>IFERROR(VLOOKUP(B11717,总表!A:B,2,0),"-")</f>
        <v>上衣</v>
      </c>
      <c r="D11717" s="6" t="str">
        <f t="shared" si="733"/>
        <v>上衣</v>
      </c>
      <c r="E11717" s="51" t="str">
        <f>IFERROR(VLOOKUP(B11717,总表!A:D,3,0),"-")</f>
        <v>凯丝的针织衫</v>
      </c>
      <c r="F11717" s="51" t="str">
        <f t="shared" si="734"/>
        <v>凯丝的针织衫</v>
      </c>
      <c r="H11717" s="6" t="str">
        <f>IF(IFERROR(VLOOKUP(B11717,总表!A:D,4,0),"露易")=0," ",IFERROR(VLOOKUP(B11717,总表!A:D,4,0),"-"))</f>
        <v>午夜</v>
      </c>
      <c r="I11717" s="6" t="str">
        <f t="shared" si="735"/>
        <v>午夜</v>
      </c>
    </row>
    <row r="11718" spans="1:9">
      <c r="A11718" s="6">
        <v>11717</v>
      </c>
      <c r="B11718" s="47" t="str">
        <f t="shared" si="732"/>
        <v>00002DC5</v>
      </c>
      <c r="C11718" s="47" t="str">
        <f>IFERROR(VLOOKUP(B11718,总表!A:B,2,0),"-")</f>
        <v>上衣</v>
      </c>
      <c r="D11718" s="6" t="str">
        <f t="shared" si="733"/>
        <v>上衣</v>
      </c>
      <c r="E11718" s="51" t="str">
        <f>IFERROR(VLOOKUP(B11718,总表!A:D,3,0),"-")</f>
        <v>凯丝的针织衫</v>
      </c>
      <c r="F11718" s="51" t="str">
        <f t="shared" si="734"/>
        <v>凯丝的针织衫</v>
      </c>
      <c r="H11718" s="51" t="str">
        <f>IF(IFERROR(VLOOKUP(B11718,总表!A:D,4,0),"露易")=0," ",IFERROR(VLOOKUP(B11718,总表!A:D,4,0),"-"))</f>
        <v>热情</v>
      </c>
      <c r="I11718" s="51" t="str">
        <f t="shared" si="735"/>
        <v>热情</v>
      </c>
    </row>
    <row r="11719" spans="1:9">
      <c r="A11719" s="6">
        <v>11718</v>
      </c>
      <c r="B11719" s="47" t="str">
        <f t="shared" si="732"/>
        <v>00002DC6</v>
      </c>
      <c r="C11719" s="47" t="str">
        <f>IFERROR(VLOOKUP(B11719,总表!A:B,2,0),"-")</f>
        <v>上衣</v>
      </c>
      <c r="D11719" s="6" t="str">
        <f t="shared" si="733"/>
        <v>上衣</v>
      </c>
      <c r="E11719" s="51" t="str">
        <f>IFERROR(VLOOKUP(B11719,总表!A:D,3,0),"-")</f>
        <v>凯丝的针织衫</v>
      </c>
      <c r="F11719" s="51" t="str">
        <f t="shared" si="734"/>
        <v>凯丝的针织衫</v>
      </c>
      <c r="H11719" s="6" t="str">
        <f>IF(IFERROR(VLOOKUP(B11719,总表!A:D,4,0),"露易")=0," ",IFERROR(VLOOKUP(B11719,总表!A:D,4,0),"-"))</f>
        <v>海洋</v>
      </c>
      <c r="I11719" s="6" t="str">
        <f t="shared" si="735"/>
        <v>海洋</v>
      </c>
    </row>
    <row r="11720" spans="1:9">
      <c r="A11720" s="6">
        <v>11719</v>
      </c>
      <c r="B11720" s="47" t="str">
        <f t="shared" si="732"/>
        <v>00002DC7</v>
      </c>
      <c r="C11720" s="47" t="str">
        <f>IFERROR(VLOOKUP(B11720,总表!A:B,2,0),"-")</f>
        <v>上衣</v>
      </c>
      <c r="D11720" s="6" t="str">
        <f t="shared" si="733"/>
        <v>上衣</v>
      </c>
      <c r="E11720" s="51" t="str">
        <f>IFERROR(VLOOKUP(B11720,总表!A:D,3,0),"-")</f>
        <v>凯丝的针织衫</v>
      </c>
      <c r="F11720" s="51" t="str">
        <f t="shared" si="734"/>
        <v>凯丝的针织衫</v>
      </c>
      <c r="H11720" s="6" t="str">
        <f>IF(IFERROR(VLOOKUP(B11720,总表!A:D,4,0),"露易")=0," ",IFERROR(VLOOKUP(B11720,总表!A:D,4,0),"-"))</f>
        <v>日落</v>
      </c>
      <c r="I11720" s="6" t="str">
        <f t="shared" si="735"/>
        <v>日落</v>
      </c>
    </row>
    <row r="11721" spans="1:9">
      <c r="A11721" s="6">
        <v>11720</v>
      </c>
      <c r="B11721" s="47" t="str">
        <f t="shared" si="732"/>
        <v>00002DC8</v>
      </c>
      <c r="C11721" s="47" t="str">
        <f>IFERROR(VLOOKUP(B11721,总表!A:B,2,0),"-")</f>
        <v>上衣</v>
      </c>
      <c r="D11721" s="6" t="str">
        <f t="shared" si="733"/>
        <v>上衣</v>
      </c>
      <c r="E11721" s="51" t="str">
        <f>IFERROR(VLOOKUP(B11721,总表!A:D,3,0),"-")</f>
        <v>凯丝的针织衫</v>
      </c>
      <c r="F11721" s="51" t="str">
        <f t="shared" si="734"/>
        <v>凯丝的针织衫</v>
      </c>
      <c r="H11721" s="51" t="str">
        <f>IF(IFERROR(VLOOKUP(B11721,总表!A:D,4,0),"露易")=0," ",IFERROR(VLOOKUP(B11721,总表!A:D,4,0),"-"))</f>
        <v>爱</v>
      </c>
      <c r="I11721" s="51" t="str">
        <f t="shared" si="735"/>
        <v>爱</v>
      </c>
    </row>
    <row r="11722" spans="1:9">
      <c r="A11722" s="6">
        <v>11721</v>
      </c>
      <c r="B11722" s="47" t="str">
        <f t="shared" si="732"/>
        <v>00002DC9</v>
      </c>
      <c r="C11722" s="47" t="str">
        <f>IFERROR(VLOOKUP(B11722,总表!A:B,2,0),"-")</f>
        <v>上衣</v>
      </c>
      <c r="D11722" s="6" t="str">
        <f t="shared" si="733"/>
        <v>上衣</v>
      </c>
      <c r="E11722" s="51" t="str">
        <f>IFERROR(VLOOKUP(B11722,总表!A:D,3,0),"-")</f>
        <v>凯丝的大衣</v>
      </c>
      <c r="F11722" s="51" t="str">
        <f t="shared" si="734"/>
        <v>凯丝的大衣</v>
      </c>
      <c r="H11722" s="6" t="str">
        <f>IF(IFERROR(VLOOKUP(B11722,总表!A:D,4,0),"露易")=0," ",IFERROR(VLOOKUP(B11722,总表!A:D,4,0),"-"))</f>
        <v>午夜</v>
      </c>
      <c r="I11722" s="6" t="str">
        <f t="shared" si="735"/>
        <v>午夜</v>
      </c>
    </row>
    <row r="11723" spans="1:9">
      <c r="A11723" s="6">
        <v>11722</v>
      </c>
      <c r="B11723" s="47" t="str">
        <f t="shared" si="732"/>
        <v>00002DCA</v>
      </c>
      <c r="C11723" s="47" t="str">
        <f>IFERROR(VLOOKUP(B11723,总表!A:B,2,0),"-")</f>
        <v>上衣</v>
      </c>
      <c r="D11723" s="6" t="str">
        <f t="shared" si="733"/>
        <v>上衣</v>
      </c>
      <c r="E11723" s="51" t="str">
        <f>IFERROR(VLOOKUP(B11723,总表!A:D,3,0),"-")</f>
        <v>凯丝的大衣</v>
      </c>
      <c r="F11723" s="51" t="str">
        <f t="shared" si="734"/>
        <v>凯丝的大衣</v>
      </c>
      <c r="H11723" s="51" t="str">
        <f>IF(IFERROR(VLOOKUP(B11723,总表!A:D,4,0),"露易")=0," ",IFERROR(VLOOKUP(B11723,总表!A:D,4,0),"-"))</f>
        <v>热情</v>
      </c>
      <c r="I11723" s="51" t="str">
        <f t="shared" si="735"/>
        <v>热情</v>
      </c>
    </row>
    <row r="11724" spans="1:9">
      <c r="A11724" s="6">
        <v>11723</v>
      </c>
      <c r="B11724" s="47" t="str">
        <f t="shared" si="732"/>
        <v>00002DCB</v>
      </c>
      <c r="C11724" s="47" t="str">
        <f>IFERROR(VLOOKUP(B11724,总表!A:B,2,0),"-")</f>
        <v>上衣</v>
      </c>
      <c r="D11724" s="6" t="str">
        <f t="shared" si="733"/>
        <v>上衣</v>
      </c>
      <c r="E11724" s="51" t="str">
        <f>IFERROR(VLOOKUP(B11724,总表!A:D,3,0),"-")</f>
        <v>凯丝的大衣</v>
      </c>
      <c r="F11724" s="51" t="str">
        <f t="shared" si="734"/>
        <v>凯丝的大衣</v>
      </c>
      <c r="H11724" s="6" t="str">
        <f>IF(IFERROR(VLOOKUP(B11724,总表!A:D,4,0),"露易")=0," ",IFERROR(VLOOKUP(B11724,总表!A:D,4,0),"-"))</f>
        <v>海洋</v>
      </c>
      <c r="I11724" s="6" t="str">
        <f t="shared" si="735"/>
        <v>海洋</v>
      </c>
    </row>
    <row r="11725" spans="1:9">
      <c r="A11725" s="6">
        <v>11724</v>
      </c>
      <c r="B11725" s="47" t="str">
        <f t="shared" si="732"/>
        <v>00002DCC</v>
      </c>
      <c r="C11725" s="47" t="str">
        <f>IFERROR(VLOOKUP(B11725,总表!A:B,2,0),"-")</f>
        <v>上衣</v>
      </c>
      <c r="D11725" s="6" t="str">
        <f t="shared" si="733"/>
        <v>上衣</v>
      </c>
      <c r="E11725" s="51" t="str">
        <f>IFERROR(VLOOKUP(B11725,总表!A:D,3,0),"-")</f>
        <v>凯丝的大衣</v>
      </c>
      <c r="F11725" s="51" t="str">
        <f t="shared" si="734"/>
        <v>凯丝的大衣</v>
      </c>
      <c r="H11725" s="6" t="str">
        <f>IF(IFERROR(VLOOKUP(B11725,总表!A:D,4,0),"露易")=0," ",IFERROR(VLOOKUP(B11725,总表!A:D,4,0),"-"))</f>
        <v>日落</v>
      </c>
      <c r="I11725" s="6" t="str">
        <f t="shared" si="735"/>
        <v>日落</v>
      </c>
    </row>
    <row r="11726" spans="1:9">
      <c r="A11726" s="6">
        <v>11725</v>
      </c>
      <c r="B11726" s="47" t="str">
        <f t="shared" si="732"/>
        <v>00002DCD</v>
      </c>
      <c r="C11726" s="47" t="str">
        <f>IFERROR(VLOOKUP(B11726,总表!A:B,2,0),"-")</f>
        <v>上衣</v>
      </c>
      <c r="D11726" s="6" t="str">
        <f t="shared" si="733"/>
        <v>上衣</v>
      </c>
      <c r="E11726" s="51" t="str">
        <f>IFERROR(VLOOKUP(B11726,总表!A:D,3,0),"-")</f>
        <v>凯丝的大衣</v>
      </c>
      <c r="F11726" s="51" t="str">
        <f t="shared" si="734"/>
        <v>凯丝的大衣</v>
      </c>
      <c r="H11726" s="51" t="str">
        <f>IF(IFERROR(VLOOKUP(B11726,总表!A:D,4,0),"露易")=0," ",IFERROR(VLOOKUP(B11726,总表!A:D,4,0),"-"))</f>
        <v>爱</v>
      </c>
      <c r="I11726" s="51" t="str">
        <f t="shared" si="735"/>
        <v>爱</v>
      </c>
    </row>
    <row r="11727" spans="1:9">
      <c r="A11727" s="6">
        <v>11726</v>
      </c>
      <c r="B11727" s="47" t="str">
        <f t="shared" si="732"/>
        <v>00002DCE</v>
      </c>
      <c r="C11727" s="50" t="str">
        <f>IFERROR(VLOOKUP(B11727,总表!A:B,2,0),"-")</f>
        <v>连衣套装</v>
      </c>
      <c r="D11727" s="51" t="str">
        <f t="shared" si="733"/>
        <v>连衣套装</v>
      </c>
      <c r="E11727" s="51" t="str">
        <f>IFERROR(VLOOKUP(B11727,总表!A:D,3,0),"-")</f>
        <v>凯丝的套装</v>
      </c>
      <c r="F11727" s="51" t="str">
        <f t="shared" si="734"/>
        <v>凯丝的套装</v>
      </c>
      <c r="H11727" s="6" t="str">
        <f>IF(IFERROR(VLOOKUP(B11727,总表!A:D,4,0),"露易")=0," ",IFERROR(VLOOKUP(B11727,总表!A:D,4,0),"-"))</f>
        <v>午夜</v>
      </c>
      <c r="I11727" s="6" t="str">
        <f t="shared" si="735"/>
        <v>午夜</v>
      </c>
    </row>
    <row r="11728" spans="1:9">
      <c r="A11728" s="6">
        <v>11727</v>
      </c>
      <c r="B11728" s="47" t="str">
        <f t="shared" si="732"/>
        <v>00002DCF</v>
      </c>
      <c r="C11728" s="50" t="str">
        <f>IFERROR(VLOOKUP(B11728,总表!A:B,2,0),"-")</f>
        <v>连衣套装</v>
      </c>
      <c r="D11728" s="51" t="str">
        <f t="shared" si="733"/>
        <v>连衣套装</v>
      </c>
      <c r="E11728" s="51" t="str">
        <f>IFERROR(VLOOKUP(B11728,总表!A:D,3,0),"-")</f>
        <v>凯丝的套装</v>
      </c>
      <c r="F11728" s="51" t="str">
        <f t="shared" si="734"/>
        <v>凯丝的套装</v>
      </c>
      <c r="H11728" s="51" t="str">
        <f>IF(IFERROR(VLOOKUP(B11728,总表!A:D,4,0),"露易")=0," ",IFERROR(VLOOKUP(B11728,总表!A:D,4,0),"-"))</f>
        <v>热情</v>
      </c>
      <c r="I11728" s="51" t="str">
        <f t="shared" si="735"/>
        <v>热情</v>
      </c>
    </row>
    <row r="11729" spans="1:9">
      <c r="A11729" s="6">
        <v>11728</v>
      </c>
      <c r="B11729" s="47" t="str">
        <f t="shared" si="732"/>
        <v>00002DD0</v>
      </c>
      <c r="C11729" s="50" t="str">
        <f>IFERROR(VLOOKUP(B11729,总表!A:B,2,0),"-")</f>
        <v>连衣套装</v>
      </c>
      <c r="D11729" s="51" t="str">
        <f t="shared" si="733"/>
        <v>连衣套装</v>
      </c>
      <c r="E11729" s="51" t="str">
        <f>IFERROR(VLOOKUP(B11729,总表!A:D,3,0),"-")</f>
        <v>凯丝的套装</v>
      </c>
      <c r="F11729" s="51" t="str">
        <f t="shared" si="734"/>
        <v>凯丝的套装</v>
      </c>
      <c r="H11729" s="6" t="str">
        <f>IF(IFERROR(VLOOKUP(B11729,总表!A:D,4,0),"露易")=0," ",IFERROR(VLOOKUP(B11729,总表!A:D,4,0),"-"))</f>
        <v>海洋</v>
      </c>
      <c r="I11729" s="6" t="str">
        <f t="shared" si="735"/>
        <v>海洋</v>
      </c>
    </row>
    <row r="11730" spans="1:9">
      <c r="A11730" s="6">
        <v>11729</v>
      </c>
      <c r="B11730" s="47" t="str">
        <f t="shared" si="732"/>
        <v>00002DD1</v>
      </c>
      <c r="C11730" s="50" t="str">
        <f>IFERROR(VLOOKUP(B11730,总表!A:B,2,0),"-")</f>
        <v>连衣套装</v>
      </c>
      <c r="D11730" s="51" t="str">
        <f t="shared" si="733"/>
        <v>连衣套装</v>
      </c>
      <c r="E11730" s="51" t="str">
        <f>IFERROR(VLOOKUP(B11730,总表!A:D,3,0),"-")</f>
        <v>凯丝的套装</v>
      </c>
      <c r="F11730" s="51" t="str">
        <f t="shared" si="734"/>
        <v>凯丝的套装</v>
      </c>
      <c r="H11730" s="6" t="str">
        <f>IF(IFERROR(VLOOKUP(B11730,总表!A:D,4,0),"露易")=0," ",IFERROR(VLOOKUP(B11730,总表!A:D,4,0),"-"))</f>
        <v>日落</v>
      </c>
      <c r="I11730" s="6" t="str">
        <f t="shared" si="735"/>
        <v>日落</v>
      </c>
    </row>
    <row r="11731" spans="1:9">
      <c r="A11731" s="6">
        <v>11730</v>
      </c>
      <c r="B11731" s="47" t="str">
        <f t="shared" si="732"/>
        <v>00002DD2</v>
      </c>
      <c r="C11731" s="50" t="str">
        <f>IFERROR(VLOOKUP(B11731,总表!A:B,2,0),"-")</f>
        <v>连衣套装</v>
      </c>
      <c r="D11731" s="51" t="str">
        <f t="shared" si="733"/>
        <v>连衣套装</v>
      </c>
      <c r="E11731" s="51" t="str">
        <f>IFERROR(VLOOKUP(B11731,总表!A:D,3,0),"-")</f>
        <v>凯丝的套装</v>
      </c>
      <c r="F11731" s="51" t="str">
        <f t="shared" si="734"/>
        <v>凯丝的套装</v>
      </c>
      <c r="H11731" s="51" t="str">
        <f>IF(IFERROR(VLOOKUP(B11731,总表!A:D,4,0),"露易")=0," ",IFERROR(VLOOKUP(B11731,总表!A:D,4,0),"-"))</f>
        <v>爱</v>
      </c>
      <c r="I11731" s="51" t="str">
        <f t="shared" si="735"/>
        <v>爱</v>
      </c>
    </row>
    <row r="11732" spans="1:9">
      <c r="A11732" s="6">
        <v>11731</v>
      </c>
      <c r="B11732" s="47" t="str">
        <f t="shared" si="732"/>
        <v>00002DD3</v>
      </c>
      <c r="C11732" s="47" t="str">
        <f>IFERROR(VLOOKUP(B11732,总表!A:B,2,0),"-")</f>
        <v>帽子类</v>
      </c>
      <c r="D11732" s="6" t="str">
        <f t="shared" si="733"/>
        <v>帽子类</v>
      </c>
      <c r="E11732" s="51" t="str">
        <f>IFERROR(VLOOKUP(B11732,总表!A:D,3,0),"-")</f>
        <v>针织帽</v>
      </c>
      <c r="F11732" s="51" t="str">
        <f t="shared" si="734"/>
        <v>针织帽</v>
      </c>
      <c r="H11732" s="51" t="str">
        <f>IF(IFERROR(VLOOKUP(B11732,总表!A:D,4,0),"露易")=0," ",IFERROR(VLOOKUP(B11732,总表!A:D,4,0),"-"))</f>
        <v>红色</v>
      </c>
      <c r="I11732" s="51" t="str">
        <f t="shared" si="735"/>
        <v>红色</v>
      </c>
    </row>
    <row r="11733" spans="1:9">
      <c r="A11733" s="6">
        <v>11732</v>
      </c>
      <c r="B11733" s="47" t="str">
        <f t="shared" si="732"/>
        <v>00002DD4</v>
      </c>
      <c r="C11733" s="47" t="str">
        <f>IFERROR(VLOOKUP(B11733,总表!A:B,2,0),"-")</f>
        <v>帽子类</v>
      </c>
      <c r="D11733" s="6" t="str">
        <f t="shared" si="733"/>
        <v>帽子类</v>
      </c>
      <c r="E11733" s="51" t="str">
        <f>IFERROR(VLOOKUP(B11733,总表!A:D,3,0),"-")</f>
        <v>针织帽</v>
      </c>
      <c r="F11733" s="51" t="str">
        <f t="shared" si="734"/>
        <v>针织帽</v>
      </c>
      <c r="H11733" s="51" t="str">
        <f>IF(IFERROR(VLOOKUP(B11733,总表!A:D,4,0),"露易")=0," ",IFERROR(VLOOKUP(B11733,总表!A:D,4,0),"-"))</f>
        <v>蓝色</v>
      </c>
      <c r="I11733" s="51" t="str">
        <f t="shared" si="735"/>
        <v>蓝色</v>
      </c>
    </row>
    <row r="11734" spans="1:9">
      <c r="A11734" s="6">
        <v>11733</v>
      </c>
      <c r="B11734" s="47" t="str">
        <f t="shared" si="732"/>
        <v>00002DD5</v>
      </c>
      <c r="C11734" s="47" t="str">
        <f>IFERROR(VLOOKUP(B11734,总表!A:B,2,0),"-")</f>
        <v>帽子类</v>
      </c>
      <c r="D11734" s="6" t="str">
        <f t="shared" si="733"/>
        <v>帽子类</v>
      </c>
      <c r="E11734" s="51" t="str">
        <f>IFERROR(VLOOKUP(B11734,总表!A:D,3,0),"-")</f>
        <v>针织帽</v>
      </c>
      <c r="F11734" s="51" t="str">
        <f t="shared" si="734"/>
        <v>针织帽</v>
      </c>
      <c r="H11734" s="51" t="str">
        <f>IF(IFERROR(VLOOKUP(B11734,总表!A:D,4,0),"露易")=0," ",IFERROR(VLOOKUP(B11734,总表!A:D,4,0),"-"))</f>
        <v>绿色</v>
      </c>
      <c r="I11734" s="51" t="str">
        <f t="shared" si="735"/>
        <v>绿色</v>
      </c>
    </row>
    <row r="11735" spans="1:9">
      <c r="A11735" s="6">
        <v>11734</v>
      </c>
      <c r="B11735" s="47" t="str">
        <f t="shared" si="732"/>
        <v>00002DD6</v>
      </c>
      <c r="C11735" s="47" t="str">
        <f>IFERROR(VLOOKUP(B11735,总表!A:B,2,0),"-")</f>
        <v>帽子类</v>
      </c>
      <c r="D11735" s="6" t="str">
        <f t="shared" si="733"/>
        <v>帽子类</v>
      </c>
      <c r="E11735" s="51" t="str">
        <f>IFERROR(VLOOKUP(B11735,总表!A:D,3,0),"-")</f>
        <v>针织帽</v>
      </c>
      <c r="F11735" s="51" t="str">
        <f t="shared" si="734"/>
        <v>针织帽</v>
      </c>
      <c r="H11735" s="6" t="str">
        <f>IF(IFERROR(VLOOKUP(B11735,总表!A:D,4,0),"露易")=0," ",IFERROR(VLOOKUP(B11735,总表!A:D,4,0),"-"))</f>
        <v>粉红</v>
      </c>
      <c r="I11735" s="6" t="str">
        <f t="shared" si="735"/>
        <v>粉红</v>
      </c>
    </row>
    <row r="11736" spans="1:9">
      <c r="A11736" s="6">
        <v>11735</v>
      </c>
      <c r="B11736" s="47" t="str">
        <f t="shared" si="732"/>
        <v>00002DD7</v>
      </c>
      <c r="C11736" s="47" t="str">
        <f>IFERROR(VLOOKUP(B11736,总表!A:B,2,0),"-")</f>
        <v>-</v>
      </c>
      <c r="D11736" s="6" t="str">
        <f t="shared" si="733"/>
        <v>-</v>
      </c>
      <c r="E11736" s="6" t="str">
        <f>IFERROR(VLOOKUP(B11736,总表!A:D,3,0),"-")</f>
        <v>-</v>
      </c>
      <c r="F11736" s="6" t="str">
        <f t="shared" si="734"/>
        <v>-</v>
      </c>
      <c r="H11736" s="6" t="str">
        <f>IF(IFERROR(VLOOKUP(B11736,总表!A:D,4,0),"露易")=0," ",IFERROR(VLOOKUP(B11736,总表!A:D,4,0),"-"))</f>
        <v>-</v>
      </c>
      <c r="I11736" s="6" t="str">
        <f t="shared" si="735"/>
        <v>-</v>
      </c>
    </row>
    <row r="11737" spans="1:9">
      <c r="A11737" s="6">
        <v>11736</v>
      </c>
      <c r="B11737" s="47" t="str">
        <f t="shared" si="732"/>
        <v>00002DD8</v>
      </c>
      <c r="C11737" s="50" t="str">
        <f>IFERROR(VLOOKUP(B11737,总表!A:B,2,0),"-")</f>
        <v>裤裙类</v>
      </c>
      <c r="D11737" s="51" t="str">
        <f t="shared" si="733"/>
        <v>裤裙类</v>
      </c>
      <c r="E11737" s="51" t="str">
        <f>IFERROR(VLOOKUP(B11737,总表!A:D,3,0),"-")</f>
        <v>凯丝的中裤</v>
      </c>
      <c r="F11737" s="51" t="str">
        <f t="shared" si="734"/>
        <v>凯丝的中裤</v>
      </c>
      <c r="H11737" s="6" t="str">
        <f>IF(IFERROR(VLOOKUP(B11737,总表!A:D,4,0),"露易")=0," ",IFERROR(VLOOKUP(B11737,总表!A:D,4,0),"-"))</f>
        <v>午夜</v>
      </c>
      <c r="I11737" s="6" t="str">
        <f t="shared" si="735"/>
        <v>午夜</v>
      </c>
    </row>
    <row r="11738" spans="1:9">
      <c r="A11738" s="6">
        <v>11737</v>
      </c>
      <c r="B11738" s="47" t="str">
        <f t="shared" si="732"/>
        <v>00002DD9</v>
      </c>
      <c r="C11738" s="50" t="str">
        <f>IFERROR(VLOOKUP(B11738,总表!A:B,2,0),"-")</f>
        <v>裤裙类</v>
      </c>
      <c r="D11738" s="51" t="str">
        <f t="shared" si="733"/>
        <v>裤裙类</v>
      </c>
      <c r="E11738" s="51" t="str">
        <f>IFERROR(VLOOKUP(B11738,总表!A:D,3,0),"-")</f>
        <v>凯丝的中裤</v>
      </c>
      <c r="F11738" s="51" t="str">
        <f t="shared" si="734"/>
        <v>凯丝的中裤</v>
      </c>
      <c r="H11738" s="51" t="str">
        <f>IF(IFERROR(VLOOKUP(B11738,总表!A:D,4,0),"露易")=0," ",IFERROR(VLOOKUP(B11738,总表!A:D,4,0),"-"))</f>
        <v>热情</v>
      </c>
      <c r="I11738" s="51" t="str">
        <f t="shared" si="735"/>
        <v>热情</v>
      </c>
    </row>
    <row r="11739" spans="1:9">
      <c r="A11739" s="6">
        <v>11738</v>
      </c>
      <c r="B11739" s="47" t="str">
        <f t="shared" si="732"/>
        <v>00002DDA</v>
      </c>
      <c r="C11739" s="50" t="str">
        <f>IFERROR(VLOOKUP(B11739,总表!A:B,2,0),"-")</f>
        <v>裤裙类</v>
      </c>
      <c r="D11739" s="51" t="str">
        <f t="shared" si="733"/>
        <v>裤裙类</v>
      </c>
      <c r="E11739" s="51" t="str">
        <f>IFERROR(VLOOKUP(B11739,总表!A:D,3,0),"-")</f>
        <v>凯丝的中裤</v>
      </c>
      <c r="F11739" s="51" t="str">
        <f t="shared" si="734"/>
        <v>凯丝的中裤</v>
      </c>
      <c r="H11739" s="6" t="str">
        <f>IF(IFERROR(VLOOKUP(B11739,总表!A:D,4,0),"露易")=0," ",IFERROR(VLOOKUP(B11739,总表!A:D,4,0),"-"))</f>
        <v>海洋</v>
      </c>
      <c r="I11739" s="6" t="str">
        <f t="shared" si="735"/>
        <v>海洋</v>
      </c>
    </row>
    <row r="11740" spans="1:9">
      <c r="A11740" s="6">
        <v>11739</v>
      </c>
      <c r="B11740" s="47" t="str">
        <f t="shared" si="732"/>
        <v>00002DDB</v>
      </c>
      <c r="C11740" s="50" t="str">
        <f>IFERROR(VLOOKUP(B11740,总表!A:B,2,0),"-")</f>
        <v>裤裙类</v>
      </c>
      <c r="D11740" s="51" t="str">
        <f t="shared" si="733"/>
        <v>裤裙类</v>
      </c>
      <c r="E11740" s="51" t="str">
        <f>IFERROR(VLOOKUP(B11740,总表!A:D,3,0),"-")</f>
        <v>凯丝的中裤</v>
      </c>
      <c r="F11740" s="51" t="str">
        <f t="shared" si="734"/>
        <v>凯丝的中裤</v>
      </c>
      <c r="H11740" s="6" t="str">
        <f>IF(IFERROR(VLOOKUP(B11740,总表!A:D,4,0),"露易")=0," ",IFERROR(VLOOKUP(B11740,总表!A:D,4,0),"-"))</f>
        <v>日落</v>
      </c>
      <c r="I11740" s="6" t="str">
        <f t="shared" si="735"/>
        <v>日落</v>
      </c>
    </row>
    <row r="11741" spans="1:9">
      <c r="A11741" s="6">
        <v>11740</v>
      </c>
      <c r="B11741" s="47" t="str">
        <f t="shared" si="732"/>
        <v>00002DDC</v>
      </c>
      <c r="C11741" s="50" t="str">
        <f>IFERROR(VLOOKUP(B11741,总表!A:B,2,0),"-")</f>
        <v>裤裙类</v>
      </c>
      <c r="D11741" s="51" t="str">
        <f t="shared" si="733"/>
        <v>裤裙类</v>
      </c>
      <c r="E11741" s="51" t="str">
        <f>IFERROR(VLOOKUP(B11741,总表!A:D,3,0),"-")</f>
        <v>凯丝的中裤</v>
      </c>
      <c r="F11741" s="51" t="str">
        <f t="shared" si="734"/>
        <v>凯丝的中裤</v>
      </c>
      <c r="H11741" s="51" t="str">
        <f>IF(IFERROR(VLOOKUP(B11741,总表!A:D,4,0),"露易")=0," ",IFERROR(VLOOKUP(B11741,总表!A:D,4,0),"-"))</f>
        <v>爱</v>
      </c>
      <c r="I11741" s="51" t="str">
        <f t="shared" si="735"/>
        <v>爱</v>
      </c>
    </row>
    <row r="11742" spans="1:9">
      <c r="A11742" s="6">
        <v>11741</v>
      </c>
      <c r="B11742" s="47" t="str">
        <f t="shared" si="732"/>
        <v>00002DDD</v>
      </c>
      <c r="C11742" s="50" t="str">
        <f>IFERROR(VLOOKUP(B11742,总表!A:B,2,0),"-")</f>
        <v>裤裙类</v>
      </c>
      <c r="D11742" s="51" t="str">
        <f t="shared" si="733"/>
        <v>裤裙类</v>
      </c>
      <c r="E11742" s="51" t="str">
        <f>IFERROR(VLOOKUP(B11742,总表!A:D,3,0),"-")</f>
        <v>凯丝的半裙</v>
      </c>
      <c r="F11742" s="51" t="str">
        <f t="shared" si="734"/>
        <v>凯丝的半裙</v>
      </c>
      <c r="H11742" s="6" t="str">
        <f>IF(IFERROR(VLOOKUP(B11742,总表!A:D,4,0),"露易")=0," ",IFERROR(VLOOKUP(B11742,总表!A:D,4,0),"-"))</f>
        <v>午夜</v>
      </c>
      <c r="I11742" s="6" t="str">
        <f t="shared" si="735"/>
        <v>午夜</v>
      </c>
    </row>
    <row r="11743" spans="1:9">
      <c r="A11743" s="6">
        <v>11742</v>
      </c>
      <c r="B11743" s="47" t="str">
        <f t="shared" si="732"/>
        <v>00002DDE</v>
      </c>
      <c r="C11743" s="50" t="str">
        <f>IFERROR(VLOOKUP(B11743,总表!A:B,2,0),"-")</f>
        <v>裤裙类</v>
      </c>
      <c r="D11743" s="51" t="str">
        <f t="shared" si="733"/>
        <v>裤裙类</v>
      </c>
      <c r="E11743" s="51" t="str">
        <f>IFERROR(VLOOKUP(B11743,总表!A:D,3,0),"-")</f>
        <v>凯丝的半裙</v>
      </c>
      <c r="F11743" s="51" t="str">
        <f t="shared" si="734"/>
        <v>凯丝的半裙</v>
      </c>
      <c r="H11743" s="51" t="str">
        <f>IF(IFERROR(VLOOKUP(B11743,总表!A:D,4,0),"露易")=0," ",IFERROR(VLOOKUP(B11743,总表!A:D,4,0),"-"))</f>
        <v>热情</v>
      </c>
      <c r="I11743" s="51" t="str">
        <f t="shared" si="735"/>
        <v>热情</v>
      </c>
    </row>
    <row r="11744" spans="1:9">
      <c r="A11744" s="6">
        <v>11743</v>
      </c>
      <c r="B11744" s="47" t="str">
        <f t="shared" si="732"/>
        <v>00002DDF</v>
      </c>
      <c r="C11744" s="50" t="str">
        <f>IFERROR(VLOOKUP(B11744,总表!A:B,2,0),"-")</f>
        <v>裤裙类</v>
      </c>
      <c r="D11744" s="51" t="str">
        <f t="shared" si="733"/>
        <v>裤裙类</v>
      </c>
      <c r="E11744" s="51" t="str">
        <f>IFERROR(VLOOKUP(B11744,总表!A:D,3,0),"-")</f>
        <v>凯丝的半裙</v>
      </c>
      <c r="F11744" s="51" t="str">
        <f t="shared" si="734"/>
        <v>凯丝的半裙</v>
      </c>
      <c r="H11744" s="6" t="str">
        <f>IF(IFERROR(VLOOKUP(B11744,总表!A:D,4,0),"露易")=0," ",IFERROR(VLOOKUP(B11744,总表!A:D,4,0),"-"))</f>
        <v>海洋</v>
      </c>
      <c r="I11744" s="6" t="str">
        <f t="shared" si="735"/>
        <v>海洋</v>
      </c>
    </row>
    <row r="11745" spans="1:9">
      <c r="A11745" s="6">
        <v>11744</v>
      </c>
      <c r="B11745" s="47" t="str">
        <f t="shared" si="732"/>
        <v>00002DE0</v>
      </c>
      <c r="C11745" s="50" t="str">
        <f>IFERROR(VLOOKUP(B11745,总表!A:B,2,0),"-")</f>
        <v>裤裙类</v>
      </c>
      <c r="D11745" s="51" t="str">
        <f t="shared" si="733"/>
        <v>裤裙类</v>
      </c>
      <c r="E11745" s="51" t="str">
        <f>IFERROR(VLOOKUP(B11745,总表!A:D,3,0),"-")</f>
        <v>凯丝的半裙</v>
      </c>
      <c r="F11745" s="51" t="str">
        <f t="shared" si="734"/>
        <v>凯丝的半裙</v>
      </c>
      <c r="H11745" s="6" t="str">
        <f>IF(IFERROR(VLOOKUP(B11745,总表!A:D,4,0),"露易")=0," ",IFERROR(VLOOKUP(B11745,总表!A:D,4,0),"-"))</f>
        <v>日落</v>
      </c>
      <c r="I11745" s="6" t="str">
        <f t="shared" si="735"/>
        <v>日落</v>
      </c>
    </row>
    <row r="11746" spans="1:9">
      <c r="A11746" s="6">
        <v>11745</v>
      </c>
      <c r="B11746" s="47" t="str">
        <f t="shared" si="732"/>
        <v>00002DE1</v>
      </c>
      <c r="C11746" s="50" t="str">
        <f>IFERROR(VLOOKUP(B11746,总表!A:B,2,0),"-")</f>
        <v>裤裙类</v>
      </c>
      <c r="D11746" s="51" t="str">
        <f t="shared" si="733"/>
        <v>裤裙类</v>
      </c>
      <c r="E11746" s="51" t="str">
        <f>IFERROR(VLOOKUP(B11746,总表!A:D,3,0),"-")</f>
        <v>凯丝的半裙</v>
      </c>
      <c r="F11746" s="51" t="str">
        <f t="shared" si="734"/>
        <v>凯丝的半裙</v>
      </c>
      <c r="H11746" s="51" t="str">
        <f>IF(IFERROR(VLOOKUP(B11746,总表!A:D,4,0),"露易")=0," ",IFERROR(VLOOKUP(B11746,总表!A:D,4,0),"-"))</f>
        <v>爱</v>
      </c>
      <c r="I11746" s="51" t="str">
        <f t="shared" si="735"/>
        <v>爱</v>
      </c>
    </row>
    <row r="11747" spans="1:9">
      <c r="A11747" s="6">
        <v>11746</v>
      </c>
      <c r="B11747" s="47" t="str">
        <f t="shared" si="732"/>
        <v>00002DE2</v>
      </c>
      <c r="C11747" s="47" t="str">
        <f>IFERROR(VLOOKUP(B11747,总表!A:B,2,0),"-")</f>
        <v>帽子类</v>
      </c>
      <c r="D11747" s="6" t="str">
        <f t="shared" si="733"/>
        <v>帽子类</v>
      </c>
      <c r="E11747" s="51" t="str">
        <f>IFERROR(VLOOKUP(B11747,总表!A:D,3,0),"-")</f>
        <v>凯丝的棒球帽</v>
      </c>
      <c r="F11747" s="51" t="str">
        <f t="shared" si="734"/>
        <v>凯丝的棒球帽</v>
      </c>
      <c r="H11747" s="6" t="str">
        <f>IF(IFERROR(VLOOKUP(B11747,总表!A:D,4,0),"露易")=0," ",IFERROR(VLOOKUP(B11747,总表!A:D,4,0),"-"))</f>
        <v>午夜</v>
      </c>
      <c r="I11747" s="6" t="str">
        <f t="shared" si="735"/>
        <v>午夜</v>
      </c>
    </row>
    <row r="11748" spans="1:9">
      <c r="A11748" s="6">
        <v>11747</v>
      </c>
      <c r="B11748" s="47" t="str">
        <f t="shared" si="732"/>
        <v>00002DE3</v>
      </c>
      <c r="C11748" s="47" t="str">
        <f>IFERROR(VLOOKUP(B11748,总表!A:B,2,0),"-")</f>
        <v>帽子类</v>
      </c>
      <c r="D11748" s="6" t="str">
        <f t="shared" si="733"/>
        <v>帽子类</v>
      </c>
      <c r="E11748" s="51" t="str">
        <f>IFERROR(VLOOKUP(B11748,总表!A:D,3,0),"-")</f>
        <v>凯丝的棒球帽</v>
      </c>
      <c r="F11748" s="51" t="str">
        <f t="shared" si="734"/>
        <v>凯丝的棒球帽</v>
      </c>
      <c r="H11748" s="51" t="str">
        <f>IF(IFERROR(VLOOKUP(B11748,总表!A:D,4,0),"露易")=0," ",IFERROR(VLOOKUP(B11748,总表!A:D,4,0),"-"))</f>
        <v>热情</v>
      </c>
      <c r="I11748" s="51" t="str">
        <f t="shared" si="735"/>
        <v>热情</v>
      </c>
    </row>
    <row r="11749" spans="1:9">
      <c r="A11749" s="6">
        <v>11748</v>
      </c>
      <c r="B11749" s="47" t="str">
        <f t="shared" si="732"/>
        <v>00002DE4</v>
      </c>
      <c r="C11749" s="47" t="str">
        <f>IFERROR(VLOOKUP(B11749,总表!A:B,2,0),"-")</f>
        <v>帽子类</v>
      </c>
      <c r="D11749" s="6" t="str">
        <f t="shared" si="733"/>
        <v>帽子类</v>
      </c>
      <c r="E11749" s="51" t="str">
        <f>IFERROR(VLOOKUP(B11749,总表!A:D,3,0),"-")</f>
        <v>凯丝的棒球帽</v>
      </c>
      <c r="F11749" s="51" t="str">
        <f t="shared" si="734"/>
        <v>凯丝的棒球帽</v>
      </c>
      <c r="H11749" s="6" t="str">
        <f>IF(IFERROR(VLOOKUP(B11749,总表!A:D,4,0),"露易")=0," ",IFERROR(VLOOKUP(B11749,总表!A:D,4,0),"-"))</f>
        <v>海洋</v>
      </c>
      <c r="I11749" s="6" t="str">
        <f t="shared" si="735"/>
        <v>海洋</v>
      </c>
    </row>
    <row r="11750" spans="1:9">
      <c r="A11750" s="6">
        <v>11749</v>
      </c>
      <c r="B11750" s="47" t="str">
        <f t="shared" si="732"/>
        <v>00002DE5</v>
      </c>
      <c r="C11750" s="47" t="str">
        <f>IFERROR(VLOOKUP(B11750,总表!A:B,2,0),"-")</f>
        <v>帽子类</v>
      </c>
      <c r="D11750" s="6" t="str">
        <f t="shared" si="733"/>
        <v>帽子类</v>
      </c>
      <c r="E11750" s="51" t="str">
        <f>IFERROR(VLOOKUP(B11750,总表!A:D,3,0),"-")</f>
        <v>凯丝的棒球帽</v>
      </c>
      <c r="F11750" s="51" t="str">
        <f t="shared" si="734"/>
        <v>凯丝的棒球帽</v>
      </c>
      <c r="H11750" s="6" t="str">
        <f>IF(IFERROR(VLOOKUP(B11750,总表!A:D,4,0),"露易")=0," ",IFERROR(VLOOKUP(B11750,总表!A:D,4,0),"-"))</f>
        <v>日落</v>
      </c>
      <c r="I11750" s="6" t="str">
        <f t="shared" si="735"/>
        <v>日落</v>
      </c>
    </row>
    <row r="11751" spans="1:9">
      <c r="A11751" s="6">
        <v>11750</v>
      </c>
      <c r="B11751" s="47" t="str">
        <f t="shared" si="732"/>
        <v>00002DE6</v>
      </c>
      <c r="C11751" s="47" t="str">
        <f>IFERROR(VLOOKUP(B11751,总表!A:B,2,0),"-")</f>
        <v>帽子类</v>
      </c>
      <c r="D11751" s="6" t="str">
        <f t="shared" si="733"/>
        <v>帽子类</v>
      </c>
      <c r="E11751" s="51" t="str">
        <f>IFERROR(VLOOKUP(B11751,总表!A:D,3,0),"-")</f>
        <v>凯丝的棒球帽</v>
      </c>
      <c r="F11751" s="51" t="str">
        <f t="shared" si="734"/>
        <v>凯丝的棒球帽</v>
      </c>
      <c r="H11751" s="51" t="str">
        <f>IF(IFERROR(VLOOKUP(B11751,总表!A:D,4,0),"露易")=0," ",IFERROR(VLOOKUP(B11751,总表!A:D,4,0),"-"))</f>
        <v>爱</v>
      </c>
      <c r="I11751" s="51" t="str">
        <f t="shared" si="735"/>
        <v>爱</v>
      </c>
    </row>
    <row r="11752" spans="1:9">
      <c r="A11752" s="6">
        <v>11751</v>
      </c>
      <c r="B11752" s="47" t="str">
        <f t="shared" si="732"/>
        <v>00002DE7</v>
      </c>
      <c r="C11752" s="47" t="str">
        <f>IFERROR(VLOOKUP(B11752,总表!A:B,2,0),"-")</f>
        <v>帽子类</v>
      </c>
      <c r="D11752" s="6" t="str">
        <f t="shared" si="733"/>
        <v>帽子类</v>
      </c>
      <c r="E11752" s="51" t="str">
        <f>IFERROR(VLOOKUP(B11752,总表!A:D,3,0),"-")</f>
        <v>凯丝的帽子</v>
      </c>
      <c r="F11752" s="51" t="str">
        <f t="shared" si="734"/>
        <v>凯丝的帽子</v>
      </c>
      <c r="H11752" s="6" t="str">
        <f>IF(IFERROR(VLOOKUP(B11752,总表!A:D,4,0),"露易")=0," ",IFERROR(VLOOKUP(B11752,总表!A:D,4,0),"-"))</f>
        <v>午夜</v>
      </c>
      <c r="I11752" s="6" t="str">
        <f t="shared" si="735"/>
        <v>午夜</v>
      </c>
    </row>
    <row r="11753" spans="1:9">
      <c r="A11753" s="6">
        <v>11752</v>
      </c>
      <c r="B11753" s="47" t="str">
        <f t="shared" si="732"/>
        <v>00002DE8</v>
      </c>
      <c r="C11753" s="47" t="str">
        <f>IFERROR(VLOOKUP(B11753,总表!A:B,2,0),"-")</f>
        <v>帽子类</v>
      </c>
      <c r="D11753" s="6" t="str">
        <f t="shared" si="733"/>
        <v>帽子类</v>
      </c>
      <c r="E11753" s="51" t="str">
        <f>IFERROR(VLOOKUP(B11753,总表!A:D,3,0),"-")</f>
        <v>凯丝的帽子</v>
      </c>
      <c r="F11753" s="51" t="str">
        <f t="shared" si="734"/>
        <v>凯丝的帽子</v>
      </c>
      <c r="H11753" s="51" t="str">
        <f>IF(IFERROR(VLOOKUP(B11753,总表!A:D,4,0),"露易")=0," ",IFERROR(VLOOKUP(B11753,总表!A:D,4,0),"-"))</f>
        <v>热情</v>
      </c>
      <c r="I11753" s="51" t="str">
        <f t="shared" si="735"/>
        <v>热情</v>
      </c>
    </row>
    <row r="11754" spans="1:9">
      <c r="A11754" s="6">
        <v>11753</v>
      </c>
      <c r="B11754" s="47" t="str">
        <f t="shared" si="732"/>
        <v>00002DE9</v>
      </c>
      <c r="C11754" s="47" t="str">
        <f>IFERROR(VLOOKUP(B11754,总表!A:B,2,0),"-")</f>
        <v>帽子类</v>
      </c>
      <c r="D11754" s="6" t="str">
        <f t="shared" si="733"/>
        <v>帽子类</v>
      </c>
      <c r="E11754" s="51" t="str">
        <f>IFERROR(VLOOKUP(B11754,总表!A:D,3,0),"-")</f>
        <v>凯丝的帽子</v>
      </c>
      <c r="F11754" s="51" t="str">
        <f t="shared" si="734"/>
        <v>凯丝的帽子</v>
      </c>
      <c r="H11754" s="6" t="str">
        <f>IF(IFERROR(VLOOKUP(B11754,总表!A:D,4,0),"露易")=0," ",IFERROR(VLOOKUP(B11754,总表!A:D,4,0),"-"))</f>
        <v>海洋</v>
      </c>
      <c r="I11754" s="6" t="str">
        <f t="shared" si="735"/>
        <v>海洋</v>
      </c>
    </row>
    <row r="11755" spans="1:9">
      <c r="A11755" s="6">
        <v>11754</v>
      </c>
      <c r="B11755" s="47" t="str">
        <f t="shared" si="732"/>
        <v>00002DEA</v>
      </c>
      <c r="C11755" s="47" t="str">
        <f>IFERROR(VLOOKUP(B11755,总表!A:B,2,0),"-")</f>
        <v>帽子类</v>
      </c>
      <c r="D11755" s="6" t="str">
        <f t="shared" si="733"/>
        <v>帽子类</v>
      </c>
      <c r="E11755" s="51" t="str">
        <f>IFERROR(VLOOKUP(B11755,总表!A:D,3,0),"-")</f>
        <v>凯丝的帽子</v>
      </c>
      <c r="F11755" s="51" t="str">
        <f t="shared" si="734"/>
        <v>凯丝的帽子</v>
      </c>
      <c r="H11755" s="6" t="str">
        <f>IF(IFERROR(VLOOKUP(B11755,总表!A:D,4,0),"露易")=0," ",IFERROR(VLOOKUP(B11755,总表!A:D,4,0),"-"))</f>
        <v>日落</v>
      </c>
      <c r="I11755" s="6" t="str">
        <f t="shared" si="735"/>
        <v>日落</v>
      </c>
    </row>
    <row r="11756" spans="1:9">
      <c r="A11756" s="6">
        <v>11755</v>
      </c>
      <c r="B11756" s="47" t="str">
        <f t="shared" si="732"/>
        <v>00002DEB</v>
      </c>
      <c r="C11756" s="47" t="str">
        <f>IFERROR(VLOOKUP(B11756,总表!A:B,2,0),"-")</f>
        <v>帽子类</v>
      </c>
      <c r="D11756" s="6" t="str">
        <f t="shared" si="733"/>
        <v>帽子类</v>
      </c>
      <c r="E11756" s="51" t="str">
        <f>IFERROR(VLOOKUP(B11756,总表!A:D,3,0),"-")</f>
        <v>凯丝的帽子</v>
      </c>
      <c r="F11756" s="51" t="str">
        <f t="shared" si="734"/>
        <v>凯丝的帽子</v>
      </c>
      <c r="H11756" s="51" t="str">
        <f>IF(IFERROR(VLOOKUP(B11756,总表!A:D,4,0),"露易")=0," ",IFERROR(VLOOKUP(B11756,总表!A:D,4,0),"-"))</f>
        <v>爱</v>
      </c>
      <c r="I11756" s="51" t="str">
        <f t="shared" si="735"/>
        <v>爱</v>
      </c>
    </row>
    <row r="11757" spans="1:9">
      <c r="A11757" s="6">
        <v>11756</v>
      </c>
      <c r="B11757" s="47" t="str">
        <f t="shared" si="732"/>
        <v>00002DEC</v>
      </c>
      <c r="C11757" s="47" t="str">
        <f>IFERROR(VLOOKUP(B11757,总表!A:B,2,0),"-")</f>
        <v>袜子</v>
      </c>
      <c r="D11757" s="6" t="str">
        <f t="shared" si="733"/>
        <v>袜子</v>
      </c>
      <c r="E11757" s="51" t="str">
        <f>IFERROR(VLOOKUP(B11757,总表!A:D,3,0),"-")</f>
        <v>凯丝的裤袜</v>
      </c>
      <c r="F11757" s="51" t="str">
        <f t="shared" si="734"/>
        <v>凯丝的裤袜</v>
      </c>
      <c r="H11757" s="6" t="str">
        <f>IF(IFERROR(VLOOKUP(B11757,总表!A:D,4,0),"露易")=0," ",IFERROR(VLOOKUP(B11757,总表!A:D,4,0),"-"))</f>
        <v>午夜</v>
      </c>
      <c r="I11757" s="6" t="str">
        <f t="shared" si="735"/>
        <v>午夜</v>
      </c>
    </row>
    <row r="11758" spans="1:9">
      <c r="A11758" s="6">
        <v>11757</v>
      </c>
      <c r="B11758" s="47" t="str">
        <f t="shared" si="732"/>
        <v>00002DED</v>
      </c>
      <c r="C11758" s="47" t="str">
        <f>IFERROR(VLOOKUP(B11758,总表!A:B,2,0),"-")</f>
        <v>袜子</v>
      </c>
      <c r="D11758" s="6" t="str">
        <f t="shared" si="733"/>
        <v>袜子</v>
      </c>
      <c r="E11758" s="51" t="str">
        <f>IFERROR(VLOOKUP(B11758,总表!A:D,3,0),"-")</f>
        <v>凯丝的裤袜</v>
      </c>
      <c r="F11758" s="51" t="str">
        <f t="shared" si="734"/>
        <v>凯丝的裤袜</v>
      </c>
      <c r="H11758" s="51" t="str">
        <f>IF(IFERROR(VLOOKUP(B11758,总表!A:D,4,0),"露易")=0," ",IFERROR(VLOOKUP(B11758,总表!A:D,4,0),"-"))</f>
        <v>热情</v>
      </c>
      <c r="I11758" s="51" t="str">
        <f t="shared" si="735"/>
        <v>热情</v>
      </c>
    </row>
    <row r="11759" spans="1:9">
      <c r="A11759" s="6">
        <v>11758</v>
      </c>
      <c r="B11759" s="47" t="str">
        <f t="shared" si="732"/>
        <v>00002DEE</v>
      </c>
      <c r="C11759" s="47" t="str">
        <f>IFERROR(VLOOKUP(B11759,总表!A:B,2,0),"-")</f>
        <v>袜子</v>
      </c>
      <c r="D11759" s="6" t="str">
        <f t="shared" si="733"/>
        <v>袜子</v>
      </c>
      <c r="E11759" s="51" t="str">
        <f>IFERROR(VLOOKUP(B11759,总表!A:D,3,0),"-")</f>
        <v>凯丝的裤袜</v>
      </c>
      <c r="F11759" s="51" t="str">
        <f t="shared" si="734"/>
        <v>凯丝的裤袜</v>
      </c>
      <c r="H11759" s="6" t="str">
        <f>IF(IFERROR(VLOOKUP(B11759,总表!A:D,4,0),"露易")=0," ",IFERROR(VLOOKUP(B11759,总表!A:D,4,0),"-"))</f>
        <v>海洋</v>
      </c>
      <c r="I11759" s="6" t="str">
        <f t="shared" si="735"/>
        <v>海洋</v>
      </c>
    </row>
    <row r="11760" spans="1:9">
      <c r="A11760" s="6">
        <v>11759</v>
      </c>
      <c r="B11760" s="47" t="str">
        <f t="shared" si="732"/>
        <v>00002DEF</v>
      </c>
      <c r="C11760" s="47" t="str">
        <f>IFERROR(VLOOKUP(B11760,总表!A:B,2,0),"-")</f>
        <v>袜子</v>
      </c>
      <c r="D11760" s="6" t="str">
        <f t="shared" si="733"/>
        <v>袜子</v>
      </c>
      <c r="E11760" s="51" t="str">
        <f>IFERROR(VLOOKUP(B11760,总表!A:D,3,0),"-")</f>
        <v>凯丝的裤袜</v>
      </c>
      <c r="F11760" s="51" t="str">
        <f t="shared" si="734"/>
        <v>凯丝的裤袜</v>
      </c>
      <c r="H11760" s="6" t="str">
        <f>IF(IFERROR(VLOOKUP(B11760,总表!A:D,4,0),"露易")=0," ",IFERROR(VLOOKUP(B11760,总表!A:D,4,0),"-"))</f>
        <v>日落</v>
      </c>
      <c r="I11760" s="6" t="str">
        <f t="shared" si="735"/>
        <v>日落</v>
      </c>
    </row>
    <row r="11761" spans="1:9">
      <c r="A11761" s="6">
        <v>11760</v>
      </c>
      <c r="B11761" s="47" t="str">
        <f t="shared" si="732"/>
        <v>00002DF0</v>
      </c>
      <c r="C11761" s="47" t="str">
        <f>IFERROR(VLOOKUP(B11761,总表!A:B,2,0),"-")</f>
        <v>袜子</v>
      </c>
      <c r="D11761" s="6" t="str">
        <f t="shared" si="733"/>
        <v>袜子</v>
      </c>
      <c r="E11761" s="51" t="str">
        <f>IFERROR(VLOOKUP(B11761,总表!A:D,3,0),"-")</f>
        <v>凯丝的裤袜</v>
      </c>
      <c r="F11761" s="51" t="str">
        <f t="shared" si="734"/>
        <v>凯丝的裤袜</v>
      </c>
      <c r="H11761" s="51" t="str">
        <f>IF(IFERROR(VLOOKUP(B11761,总表!A:D,4,0),"露易")=0," ",IFERROR(VLOOKUP(B11761,总表!A:D,4,0),"-"))</f>
        <v>爱</v>
      </c>
      <c r="I11761" s="51" t="str">
        <f t="shared" si="735"/>
        <v>爱</v>
      </c>
    </row>
    <row r="11762" spans="1:9">
      <c r="A11762" s="6">
        <v>11761</v>
      </c>
      <c r="B11762" s="47" t="str">
        <f t="shared" si="732"/>
        <v>00002DF1</v>
      </c>
      <c r="C11762" s="47" t="str">
        <f>IFERROR(VLOOKUP(B11762,总表!A:B,2,0),"-")</f>
        <v>袜子</v>
      </c>
      <c r="D11762" s="6" t="str">
        <f t="shared" si="733"/>
        <v>袜子</v>
      </c>
      <c r="E11762" s="51" t="str">
        <f>IFERROR(VLOOKUP(B11762,总表!A:D,3,0),"-")</f>
        <v>凯丝的袜子</v>
      </c>
      <c r="F11762" s="51" t="str">
        <f t="shared" si="734"/>
        <v>凯丝的袜子</v>
      </c>
      <c r="H11762" s="6" t="str">
        <f>IF(IFERROR(VLOOKUP(B11762,总表!A:D,4,0),"露易")=0," ",IFERROR(VLOOKUP(B11762,总表!A:D,4,0),"-"))</f>
        <v>午夜</v>
      </c>
      <c r="I11762" s="6" t="str">
        <f t="shared" si="735"/>
        <v>午夜</v>
      </c>
    </row>
    <row r="11763" spans="1:9">
      <c r="A11763" s="6">
        <v>11762</v>
      </c>
      <c r="B11763" s="47" t="str">
        <f t="shared" si="732"/>
        <v>00002DF2</v>
      </c>
      <c r="C11763" s="47" t="str">
        <f>IFERROR(VLOOKUP(B11763,总表!A:B,2,0),"-")</f>
        <v>袜子</v>
      </c>
      <c r="D11763" s="6" t="str">
        <f t="shared" si="733"/>
        <v>袜子</v>
      </c>
      <c r="E11763" s="51" t="str">
        <f>IFERROR(VLOOKUP(B11763,总表!A:D,3,0),"-")</f>
        <v>凯丝的袜子</v>
      </c>
      <c r="F11763" s="51" t="str">
        <f t="shared" si="734"/>
        <v>凯丝的袜子</v>
      </c>
      <c r="H11763" s="51" t="str">
        <f>IF(IFERROR(VLOOKUP(B11763,总表!A:D,4,0),"露易")=0," ",IFERROR(VLOOKUP(B11763,总表!A:D,4,0),"-"))</f>
        <v>热情</v>
      </c>
      <c r="I11763" s="51" t="str">
        <f t="shared" si="735"/>
        <v>热情</v>
      </c>
    </row>
    <row r="11764" spans="1:9">
      <c r="A11764" s="6">
        <v>11763</v>
      </c>
      <c r="B11764" s="47" t="str">
        <f t="shared" si="732"/>
        <v>00002DF3</v>
      </c>
      <c r="C11764" s="47" t="str">
        <f>IFERROR(VLOOKUP(B11764,总表!A:B,2,0),"-")</f>
        <v>袜子</v>
      </c>
      <c r="D11764" s="6" t="str">
        <f t="shared" si="733"/>
        <v>袜子</v>
      </c>
      <c r="E11764" s="51" t="str">
        <f>IFERROR(VLOOKUP(B11764,总表!A:D,3,0),"-")</f>
        <v>凯丝的袜子</v>
      </c>
      <c r="F11764" s="51" t="str">
        <f t="shared" si="734"/>
        <v>凯丝的袜子</v>
      </c>
      <c r="H11764" s="6" t="str">
        <f>IF(IFERROR(VLOOKUP(B11764,总表!A:D,4,0),"露易")=0," ",IFERROR(VLOOKUP(B11764,总表!A:D,4,0),"-"))</f>
        <v>海洋</v>
      </c>
      <c r="I11764" s="6" t="str">
        <f t="shared" si="735"/>
        <v>海洋</v>
      </c>
    </row>
    <row r="11765" spans="1:9">
      <c r="A11765" s="6">
        <v>11764</v>
      </c>
      <c r="B11765" s="47" t="str">
        <f t="shared" si="732"/>
        <v>00002DF4</v>
      </c>
      <c r="C11765" s="47" t="str">
        <f>IFERROR(VLOOKUP(B11765,总表!A:B,2,0),"-")</f>
        <v>袜子</v>
      </c>
      <c r="D11765" s="6" t="str">
        <f t="shared" si="733"/>
        <v>袜子</v>
      </c>
      <c r="E11765" s="51" t="str">
        <f>IFERROR(VLOOKUP(B11765,总表!A:D,3,0),"-")</f>
        <v>凯丝的袜子</v>
      </c>
      <c r="F11765" s="51" t="str">
        <f t="shared" si="734"/>
        <v>凯丝的袜子</v>
      </c>
      <c r="H11765" s="6" t="str">
        <f>IF(IFERROR(VLOOKUP(B11765,总表!A:D,4,0),"露易")=0," ",IFERROR(VLOOKUP(B11765,总表!A:D,4,0),"-"))</f>
        <v>日落</v>
      </c>
      <c r="I11765" s="6" t="str">
        <f t="shared" si="735"/>
        <v>日落</v>
      </c>
    </row>
    <row r="11766" spans="1:9">
      <c r="A11766" s="6">
        <v>11765</v>
      </c>
      <c r="B11766" s="47" t="str">
        <f t="shared" si="732"/>
        <v>00002DF5</v>
      </c>
      <c r="C11766" s="47" t="str">
        <f>IFERROR(VLOOKUP(B11766,总表!A:B,2,0),"-")</f>
        <v>袜子</v>
      </c>
      <c r="D11766" s="6" t="str">
        <f t="shared" si="733"/>
        <v>袜子</v>
      </c>
      <c r="E11766" s="51" t="str">
        <f>IFERROR(VLOOKUP(B11766,总表!A:D,3,0),"-")</f>
        <v>凯丝的袜子</v>
      </c>
      <c r="F11766" s="51" t="str">
        <f t="shared" si="734"/>
        <v>凯丝的袜子</v>
      </c>
      <c r="H11766" s="51" t="str">
        <f>IF(IFERROR(VLOOKUP(B11766,总表!A:D,4,0),"露易")=0," ",IFERROR(VLOOKUP(B11766,总表!A:D,4,0),"-"))</f>
        <v>爱</v>
      </c>
      <c r="I11766" s="51" t="str">
        <f t="shared" si="735"/>
        <v>爱</v>
      </c>
    </row>
    <row r="11767" spans="1:9">
      <c r="A11767" s="6">
        <v>11766</v>
      </c>
      <c r="B11767" s="47" t="str">
        <f t="shared" si="732"/>
        <v>00002DF6</v>
      </c>
      <c r="C11767" s="47" t="str">
        <f>IFERROR(VLOOKUP(B11767,总表!A:B,2,0),"-")</f>
        <v>鞋类</v>
      </c>
      <c r="D11767" s="6" t="str">
        <f t="shared" si="733"/>
        <v>鞋类</v>
      </c>
      <c r="E11767" s="51" t="str">
        <f>IFERROR(VLOOKUP(B11767,总表!A:D,3,0),"-")</f>
        <v>凯丝的浅口鞋</v>
      </c>
      <c r="F11767" s="51" t="str">
        <f t="shared" si="734"/>
        <v>凯丝的浅口鞋</v>
      </c>
      <c r="H11767" s="6" t="str">
        <f>IF(IFERROR(VLOOKUP(B11767,总表!A:D,4,0),"露易")=0," ",IFERROR(VLOOKUP(B11767,总表!A:D,4,0),"-"))</f>
        <v>午夜</v>
      </c>
      <c r="I11767" s="6" t="str">
        <f t="shared" si="735"/>
        <v>午夜</v>
      </c>
    </row>
    <row r="11768" spans="1:9">
      <c r="A11768" s="6">
        <v>11767</v>
      </c>
      <c r="B11768" s="47" t="str">
        <f t="shared" si="732"/>
        <v>00002DF7</v>
      </c>
      <c r="C11768" s="47" t="str">
        <f>IFERROR(VLOOKUP(B11768,总表!A:B,2,0),"-")</f>
        <v>鞋类</v>
      </c>
      <c r="D11768" s="6" t="str">
        <f t="shared" si="733"/>
        <v>鞋类</v>
      </c>
      <c r="E11768" s="51" t="str">
        <f>IFERROR(VLOOKUP(B11768,总表!A:D,3,0),"-")</f>
        <v>凯丝的浅口鞋</v>
      </c>
      <c r="F11768" s="51" t="str">
        <f t="shared" si="734"/>
        <v>凯丝的浅口鞋</v>
      </c>
      <c r="H11768" s="51" t="str">
        <f>IF(IFERROR(VLOOKUP(B11768,总表!A:D,4,0),"露易")=0," ",IFERROR(VLOOKUP(B11768,总表!A:D,4,0),"-"))</f>
        <v>热情</v>
      </c>
      <c r="I11768" s="51" t="str">
        <f t="shared" si="735"/>
        <v>热情</v>
      </c>
    </row>
    <row r="11769" spans="1:9">
      <c r="A11769" s="6">
        <v>11768</v>
      </c>
      <c r="B11769" s="47" t="str">
        <f t="shared" si="732"/>
        <v>00002DF8</v>
      </c>
      <c r="C11769" s="47" t="str">
        <f>IFERROR(VLOOKUP(B11769,总表!A:B,2,0),"-")</f>
        <v>鞋类</v>
      </c>
      <c r="D11769" s="6" t="str">
        <f t="shared" si="733"/>
        <v>鞋类</v>
      </c>
      <c r="E11769" s="51" t="str">
        <f>IFERROR(VLOOKUP(B11769,总表!A:D,3,0),"-")</f>
        <v>凯丝的浅口鞋</v>
      </c>
      <c r="F11769" s="51" t="str">
        <f t="shared" si="734"/>
        <v>凯丝的浅口鞋</v>
      </c>
      <c r="H11769" s="6" t="str">
        <f>IF(IFERROR(VLOOKUP(B11769,总表!A:D,4,0),"露易")=0," ",IFERROR(VLOOKUP(B11769,总表!A:D,4,0),"-"))</f>
        <v>海洋</v>
      </c>
      <c r="I11769" s="6" t="str">
        <f t="shared" si="735"/>
        <v>海洋</v>
      </c>
    </row>
    <row r="11770" spans="1:9">
      <c r="A11770" s="6">
        <v>11769</v>
      </c>
      <c r="B11770" s="47" t="str">
        <f t="shared" si="732"/>
        <v>00002DF9</v>
      </c>
      <c r="C11770" s="47" t="str">
        <f>IFERROR(VLOOKUP(B11770,总表!A:B,2,0),"-")</f>
        <v>鞋类</v>
      </c>
      <c r="D11770" s="6" t="str">
        <f t="shared" si="733"/>
        <v>鞋类</v>
      </c>
      <c r="E11770" s="51" t="str">
        <f>IFERROR(VLOOKUP(B11770,总表!A:D,3,0),"-")</f>
        <v>凯丝的浅口鞋</v>
      </c>
      <c r="F11770" s="51" t="str">
        <f t="shared" si="734"/>
        <v>凯丝的浅口鞋</v>
      </c>
      <c r="H11770" s="6" t="str">
        <f>IF(IFERROR(VLOOKUP(B11770,总表!A:D,4,0),"露易")=0," ",IFERROR(VLOOKUP(B11770,总表!A:D,4,0),"-"))</f>
        <v>日落</v>
      </c>
      <c r="I11770" s="6" t="str">
        <f t="shared" si="735"/>
        <v>日落</v>
      </c>
    </row>
    <row r="11771" spans="1:9">
      <c r="A11771" s="6">
        <v>11770</v>
      </c>
      <c r="B11771" s="47" t="str">
        <f t="shared" si="732"/>
        <v>00002DFA</v>
      </c>
      <c r="C11771" s="47" t="str">
        <f>IFERROR(VLOOKUP(B11771,总表!A:B,2,0),"-")</f>
        <v>鞋类</v>
      </c>
      <c r="D11771" s="6" t="str">
        <f t="shared" si="733"/>
        <v>鞋类</v>
      </c>
      <c r="E11771" s="51" t="str">
        <f>IFERROR(VLOOKUP(B11771,总表!A:D,3,0),"-")</f>
        <v>凯丝的浅口鞋</v>
      </c>
      <c r="F11771" s="51" t="str">
        <f t="shared" si="734"/>
        <v>凯丝的浅口鞋</v>
      </c>
      <c r="H11771" s="51" t="str">
        <f>IF(IFERROR(VLOOKUP(B11771,总表!A:D,4,0),"露易")=0," ",IFERROR(VLOOKUP(B11771,总表!A:D,4,0),"-"))</f>
        <v>爱</v>
      </c>
      <c r="I11771" s="51" t="str">
        <f t="shared" si="735"/>
        <v>爱</v>
      </c>
    </row>
    <row r="11772" spans="1:9">
      <c r="A11772" s="6">
        <v>11771</v>
      </c>
      <c r="B11772" s="47" t="str">
        <f t="shared" si="732"/>
        <v>00002DFB</v>
      </c>
      <c r="C11772" s="47" t="str">
        <f>IFERROR(VLOOKUP(B11772,总表!A:B,2,0),"-")</f>
        <v>鞋类</v>
      </c>
      <c r="D11772" s="6" t="str">
        <f t="shared" si="733"/>
        <v>鞋类</v>
      </c>
      <c r="E11772" s="51" t="str">
        <f>IFERROR(VLOOKUP(B11772,总表!A:D,3,0),"-")</f>
        <v>凯丝的休闲鞋</v>
      </c>
      <c r="F11772" s="51" t="str">
        <f t="shared" si="734"/>
        <v>凯丝的休闲鞋</v>
      </c>
      <c r="H11772" s="6" t="str">
        <f>IF(IFERROR(VLOOKUP(B11772,总表!A:D,4,0),"露易")=0," ",IFERROR(VLOOKUP(B11772,总表!A:D,4,0),"-"))</f>
        <v>午夜</v>
      </c>
      <c r="I11772" s="6" t="str">
        <f t="shared" si="735"/>
        <v>午夜</v>
      </c>
    </row>
    <row r="11773" spans="1:9">
      <c r="A11773" s="6">
        <v>11772</v>
      </c>
      <c r="B11773" s="47" t="str">
        <f t="shared" si="732"/>
        <v>00002DFC</v>
      </c>
      <c r="C11773" s="47" t="str">
        <f>IFERROR(VLOOKUP(B11773,总表!A:B,2,0),"-")</f>
        <v>鞋类</v>
      </c>
      <c r="D11773" s="6" t="str">
        <f t="shared" si="733"/>
        <v>鞋类</v>
      </c>
      <c r="E11773" s="51" t="str">
        <f>IFERROR(VLOOKUP(B11773,总表!A:D,3,0),"-")</f>
        <v>凯丝的休闲鞋</v>
      </c>
      <c r="F11773" s="51" t="str">
        <f t="shared" si="734"/>
        <v>凯丝的休闲鞋</v>
      </c>
      <c r="H11773" s="51" t="str">
        <f>IF(IFERROR(VLOOKUP(B11773,总表!A:D,4,0),"露易")=0," ",IFERROR(VLOOKUP(B11773,总表!A:D,4,0),"-"))</f>
        <v>热情</v>
      </c>
      <c r="I11773" s="51" t="str">
        <f t="shared" si="735"/>
        <v>热情</v>
      </c>
    </row>
    <row r="11774" spans="1:9">
      <c r="A11774" s="6">
        <v>11773</v>
      </c>
      <c r="B11774" s="47" t="str">
        <f t="shared" si="732"/>
        <v>00002DFD</v>
      </c>
      <c r="C11774" s="47" t="str">
        <f>IFERROR(VLOOKUP(B11774,总表!A:B,2,0),"-")</f>
        <v>鞋类</v>
      </c>
      <c r="D11774" s="6" t="str">
        <f t="shared" si="733"/>
        <v>鞋类</v>
      </c>
      <c r="E11774" s="51" t="str">
        <f>IFERROR(VLOOKUP(B11774,总表!A:D,3,0),"-")</f>
        <v>凯丝的休闲鞋</v>
      </c>
      <c r="F11774" s="51" t="str">
        <f t="shared" si="734"/>
        <v>凯丝的休闲鞋</v>
      </c>
      <c r="H11774" s="6" t="str">
        <f>IF(IFERROR(VLOOKUP(B11774,总表!A:D,4,0),"露易")=0," ",IFERROR(VLOOKUP(B11774,总表!A:D,4,0),"-"))</f>
        <v>海洋</v>
      </c>
      <c r="I11774" s="6" t="str">
        <f t="shared" si="735"/>
        <v>海洋</v>
      </c>
    </row>
    <row r="11775" spans="1:9">
      <c r="A11775" s="6">
        <v>11774</v>
      </c>
      <c r="B11775" s="47" t="str">
        <f t="shared" si="732"/>
        <v>00002DFE</v>
      </c>
      <c r="C11775" s="47" t="str">
        <f>IFERROR(VLOOKUP(B11775,总表!A:B,2,0),"-")</f>
        <v>鞋类</v>
      </c>
      <c r="D11775" s="6" t="str">
        <f t="shared" si="733"/>
        <v>鞋类</v>
      </c>
      <c r="E11775" s="51" t="str">
        <f>IFERROR(VLOOKUP(B11775,总表!A:D,3,0),"-")</f>
        <v>凯丝的休闲鞋</v>
      </c>
      <c r="F11775" s="51" t="str">
        <f t="shared" si="734"/>
        <v>凯丝的休闲鞋</v>
      </c>
      <c r="H11775" s="6" t="str">
        <f>IF(IFERROR(VLOOKUP(B11775,总表!A:D,4,0),"露易")=0," ",IFERROR(VLOOKUP(B11775,总表!A:D,4,0),"-"))</f>
        <v>日落</v>
      </c>
      <c r="I11775" s="6" t="str">
        <f t="shared" si="735"/>
        <v>日落</v>
      </c>
    </row>
    <row r="11776" spans="1:9">
      <c r="A11776" s="6">
        <v>11775</v>
      </c>
      <c r="B11776" s="47" t="str">
        <f t="shared" si="732"/>
        <v>00002DFF</v>
      </c>
      <c r="C11776" s="47" t="str">
        <f>IFERROR(VLOOKUP(B11776,总表!A:B,2,0),"-")</f>
        <v>鞋类</v>
      </c>
      <c r="D11776" s="6" t="str">
        <f t="shared" si="733"/>
        <v>鞋类</v>
      </c>
      <c r="E11776" s="51" t="str">
        <f>IFERROR(VLOOKUP(B11776,总表!A:D,3,0),"-")</f>
        <v>凯丝的休闲鞋</v>
      </c>
      <c r="F11776" s="51" t="str">
        <f t="shared" si="734"/>
        <v>凯丝的休闲鞋</v>
      </c>
      <c r="H11776" s="51" t="str">
        <f>IF(IFERROR(VLOOKUP(B11776,总表!A:D,4,0),"露易")=0," ",IFERROR(VLOOKUP(B11776,总表!A:D,4,0),"-"))</f>
        <v>爱</v>
      </c>
      <c r="I11776" s="51" t="str">
        <f t="shared" si="735"/>
        <v>爱</v>
      </c>
    </row>
    <row r="11777" spans="1:9">
      <c r="A11777" s="6">
        <v>11776</v>
      </c>
      <c r="B11777" s="47" t="str">
        <f t="shared" si="732"/>
        <v>00002E00</v>
      </c>
      <c r="C11777" s="50" t="str">
        <f>IFERROR(VLOOKUP(B11777,总表!A:B,2,0),"-")</f>
        <v>脸部装饰</v>
      </c>
      <c r="D11777" s="51" t="str">
        <f t="shared" si="733"/>
        <v>脸部装饰</v>
      </c>
      <c r="E11777" s="51" t="str">
        <f>IFERROR(VLOOKUP(B11777,总表!A:D,3,0),"-")</f>
        <v>凯丝的墨镜</v>
      </c>
      <c r="F11777" s="51" t="str">
        <f t="shared" si="734"/>
        <v>凯丝的墨镜</v>
      </c>
      <c r="H11777" s="6" t="str">
        <f>IF(IFERROR(VLOOKUP(B11777,总表!A:D,4,0),"露易")=0," ",IFERROR(VLOOKUP(B11777,总表!A:D,4,0),"-"))</f>
        <v>午夜</v>
      </c>
      <c r="I11777" s="6" t="str">
        <f t="shared" si="735"/>
        <v>午夜</v>
      </c>
    </row>
    <row r="11778" spans="1:9">
      <c r="A11778" s="6">
        <v>11777</v>
      </c>
      <c r="B11778" s="47" t="str">
        <f t="shared" ref="B11778:B11841" si="736">DEC2HEX(ROW(A11777),8)</f>
        <v>00002E01</v>
      </c>
      <c r="C11778" s="50" t="str">
        <f>IFERROR(VLOOKUP(B11778,总表!A:B,2,0),"-")</f>
        <v>脸部装饰</v>
      </c>
      <c r="D11778" s="51" t="str">
        <f t="shared" ref="D11778:D11841" si="737">C11778</f>
        <v>脸部装饰</v>
      </c>
      <c r="E11778" s="51" t="str">
        <f>IFERROR(VLOOKUP(B11778,总表!A:D,3,0),"-")</f>
        <v>凯丝的墨镜</v>
      </c>
      <c r="F11778" s="51" t="str">
        <f t="shared" ref="F11778:F11841" si="738">E11778</f>
        <v>凯丝的墨镜</v>
      </c>
      <c r="H11778" s="51" t="str">
        <f>IF(IFERROR(VLOOKUP(B11778,总表!A:D,4,0),"露易")=0," ",IFERROR(VLOOKUP(B11778,总表!A:D,4,0),"-"))</f>
        <v>热情</v>
      </c>
      <c r="I11778" s="51" t="str">
        <f t="shared" ref="I11778:I11841" si="739">H11778</f>
        <v>热情</v>
      </c>
    </row>
    <row r="11779" spans="1:9">
      <c r="A11779" s="6">
        <v>11778</v>
      </c>
      <c r="B11779" s="47" t="str">
        <f t="shared" si="736"/>
        <v>00002E02</v>
      </c>
      <c r="C11779" s="50" t="str">
        <f>IFERROR(VLOOKUP(B11779,总表!A:B,2,0),"-")</f>
        <v>脸部装饰</v>
      </c>
      <c r="D11779" s="51" t="str">
        <f t="shared" si="737"/>
        <v>脸部装饰</v>
      </c>
      <c r="E11779" s="51" t="str">
        <f>IFERROR(VLOOKUP(B11779,总表!A:D,3,0),"-")</f>
        <v>凯丝的墨镜</v>
      </c>
      <c r="F11779" s="51" t="str">
        <f t="shared" si="738"/>
        <v>凯丝的墨镜</v>
      </c>
      <c r="H11779" s="6" t="str">
        <f>IF(IFERROR(VLOOKUP(B11779,总表!A:D,4,0),"露易")=0," ",IFERROR(VLOOKUP(B11779,总表!A:D,4,0),"-"))</f>
        <v>海洋</v>
      </c>
      <c r="I11779" s="6" t="str">
        <f t="shared" si="739"/>
        <v>海洋</v>
      </c>
    </row>
    <row r="11780" spans="1:9">
      <c r="A11780" s="6">
        <v>11779</v>
      </c>
      <c r="B11780" s="47" t="str">
        <f t="shared" si="736"/>
        <v>00002E03</v>
      </c>
      <c r="C11780" s="50" t="str">
        <f>IFERROR(VLOOKUP(B11780,总表!A:B,2,0),"-")</f>
        <v>脸部装饰</v>
      </c>
      <c r="D11780" s="51" t="str">
        <f t="shared" si="737"/>
        <v>脸部装饰</v>
      </c>
      <c r="E11780" s="51" t="str">
        <f>IFERROR(VLOOKUP(B11780,总表!A:D,3,0),"-")</f>
        <v>凯丝的墨镜</v>
      </c>
      <c r="F11780" s="51" t="str">
        <f t="shared" si="738"/>
        <v>凯丝的墨镜</v>
      </c>
      <c r="H11780" s="6" t="str">
        <f>IF(IFERROR(VLOOKUP(B11780,总表!A:D,4,0),"露易")=0," ",IFERROR(VLOOKUP(B11780,总表!A:D,4,0),"-"))</f>
        <v>日落</v>
      </c>
      <c r="I11780" s="6" t="str">
        <f t="shared" si="739"/>
        <v>日落</v>
      </c>
    </row>
    <row r="11781" spans="1:9">
      <c r="A11781" s="6">
        <v>11780</v>
      </c>
      <c r="B11781" s="47" t="str">
        <f t="shared" si="736"/>
        <v>00002E04</v>
      </c>
      <c r="C11781" s="50" t="str">
        <f>IFERROR(VLOOKUP(B11781,总表!A:B,2,0),"-")</f>
        <v>脸部装饰</v>
      </c>
      <c r="D11781" s="51" t="str">
        <f t="shared" si="737"/>
        <v>脸部装饰</v>
      </c>
      <c r="E11781" s="51" t="str">
        <f>IFERROR(VLOOKUP(B11781,总表!A:D,3,0),"-")</f>
        <v>凯丝的墨镜</v>
      </c>
      <c r="F11781" s="51" t="str">
        <f t="shared" si="738"/>
        <v>凯丝的墨镜</v>
      </c>
      <c r="H11781" s="51" t="str">
        <f>IF(IFERROR(VLOOKUP(B11781,总表!A:D,4,0),"露易")=0," ",IFERROR(VLOOKUP(B11781,总表!A:D,4,0),"-"))</f>
        <v>爱</v>
      </c>
      <c r="I11781" s="51" t="str">
        <f t="shared" si="739"/>
        <v>爱</v>
      </c>
    </row>
    <row r="11782" spans="1:9">
      <c r="A11782" s="6">
        <v>11781</v>
      </c>
      <c r="B11782" s="47" t="str">
        <f t="shared" si="736"/>
        <v>00002E05</v>
      </c>
      <c r="C11782" s="47" t="str">
        <f>IFERROR(VLOOKUP(B11782,总表!A:B,2,0),"-")</f>
        <v>-</v>
      </c>
      <c r="D11782" s="6" t="str">
        <f t="shared" si="737"/>
        <v>-</v>
      </c>
      <c r="E11782" s="6" t="str">
        <f>IFERROR(VLOOKUP(B11782,总表!A:D,3,0),"-")</f>
        <v>-</v>
      </c>
      <c r="F11782" s="6" t="str">
        <f t="shared" si="738"/>
        <v>-</v>
      </c>
      <c r="H11782" s="6" t="str">
        <f>IF(IFERROR(VLOOKUP(B11782,总表!A:D,4,0),"露易")=0," ",IFERROR(VLOOKUP(B11782,总表!A:D,4,0),"-"))</f>
        <v>-</v>
      </c>
      <c r="I11782" s="6" t="str">
        <f t="shared" si="739"/>
        <v>-</v>
      </c>
    </row>
    <row r="11783" spans="1:9">
      <c r="A11783" s="6">
        <v>11782</v>
      </c>
      <c r="B11783" s="47" t="str">
        <f t="shared" si="736"/>
        <v>00002E06</v>
      </c>
      <c r="C11783" s="47" t="str">
        <f>IFERROR(VLOOKUP(B11783,总表!A:B,2,0),"-")</f>
        <v>-</v>
      </c>
      <c r="D11783" s="6" t="str">
        <f t="shared" si="737"/>
        <v>-</v>
      </c>
      <c r="E11783" s="6" t="str">
        <f>IFERROR(VLOOKUP(B11783,总表!A:D,3,0),"-")</f>
        <v>-</v>
      </c>
      <c r="F11783" s="6" t="str">
        <f t="shared" si="738"/>
        <v>-</v>
      </c>
      <c r="H11783" s="6" t="str">
        <f>IF(IFERROR(VLOOKUP(B11783,总表!A:D,4,0),"露易")=0," ",IFERROR(VLOOKUP(B11783,总表!A:D,4,0),"-"))</f>
        <v>-</v>
      </c>
      <c r="I11783" s="6" t="str">
        <f t="shared" si="739"/>
        <v>-</v>
      </c>
    </row>
    <row r="11784" spans="1:9">
      <c r="A11784" s="6">
        <v>11783</v>
      </c>
      <c r="B11784" s="47" t="str">
        <f t="shared" si="736"/>
        <v>00002E07</v>
      </c>
      <c r="C11784" s="47" t="str">
        <f>IFERROR(VLOOKUP(B11784,总表!A:B,2,0),"-")</f>
        <v>-</v>
      </c>
      <c r="D11784" s="6" t="str">
        <f t="shared" si="737"/>
        <v>-</v>
      </c>
      <c r="E11784" s="6" t="str">
        <f>IFERROR(VLOOKUP(B11784,总表!A:D,3,0),"-")</f>
        <v>-</v>
      </c>
      <c r="F11784" s="6" t="str">
        <f t="shared" si="738"/>
        <v>-</v>
      </c>
      <c r="H11784" s="6" t="str">
        <f>IF(IFERROR(VLOOKUP(B11784,总表!A:D,4,0),"露易")=0," ",IFERROR(VLOOKUP(B11784,总表!A:D,4,0),"-"))</f>
        <v>-</v>
      </c>
      <c r="I11784" s="6" t="str">
        <f t="shared" si="739"/>
        <v>-</v>
      </c>
    </row>
    <row r="11785" spans="1:9">
      <c r="A11785" s="6">
        <v>11784</v>
      </c>
      <c r="B11785" s="47" t="str">
        <f t="shared" si="736"/>
        <v>00002E08</v>
      </c>
      <c r="C11785" s="47" t="str">
        <f>IFERROR(VLOOKUP(B11785,总表!A:B,2,0),"-")</f>
        <v>-</v>
      </c>
      <c r="D11785" s="6" t="str">
        <f t="shared" si="737"/>
        <v>-</v>
      </c>
      <c r="E11785" s="6" t="str">
        <f>IFERROR(VLOOKUP(B11785,总表!A:D,3,0),"-")</f>
        <v>-</v>
      </c>
      <c r="F11785" s="6" t="str">
        <f t="shared" si="738"/>
        <v>-</v>
      </c>
      <c r="H11785" s="6" t="str">
        <f>IF(IFERROR(VLOOKUP(B11785,总表!A:D,4,0),"露易")=0," ",IFERROR(VLOOKUP(B11785,总表!A:D,4,0),"-"))</f>
        <v>-</v>
      </c>
      <c r="I11785" s="6" t="str">
        <f t="shared" si="739"/>
        <v>-</v>
      </c>
    </row>
    <row r="11786" spans="1:9">
      <c r="A11786" s="6">
        <v>11785</v>
      </c>
      <c r="B11786" s="47" t="str">
        <f t="shared" si="736"/>
        <v>00002E09</v>
      </c>
      <c r="C11786" s="47" t="str">
        <f>IFERROR(VLOOKUP(B11786,总表!A:B,2,0),"-")</f>
        <v>-</v>
      </c>
      <c r="D11786" s="6" t="str">
        <f t="shared" si="737"/>
        <v>-</v>
      </c>
      <c r="E11786" s="6" t="str">
        <f>IFERROR(VLOOKUP(B11786,总表!A:D,3,0),"-")</f>
        <v>-</v>
      </c>
      <c r="F11786" s="6" t="str">
        <f t="shared" si="738"/>
        <v>-</v>
      </c>
      <c r="H11786" s="6" t="str">
        <f>IF(IFERROR(VLOOKUP(B11786,总表!A:D,4,0),"露易")=0," ",IFERROR(VLOOKUP(B11786,总表!A:D,4,0),"-"))</f>
        <v>-</v>
      </c>
      <c r="I11786" s="6" t="str">
        <f t="shared" si="739"/>
        <v>-</v>
      </c>
    </row>
    <row r="11787" spans="1:9">
      <c r="A11787" s="6">
        <v>11786</v>
      </c>
      <c r="B11787" s="47" t="str">
        <f t="shared" si="736"/>
        <v>00002E0A</v>
      </c>
      <c r="C11787" s="50" t="str">
        <f>IFERROR(VLOOKUP(B11787,总表!A:B,2,0),"-")</f>
        <v>裤裙类</v>
      </c>
      <c r="D11787" s="51" t="str">
        <f t="shared" si="737"/>
        <v>裤裙类</v>
      </c>
      <c r="E11787" s="6" t="str">
        <f>IFERROR(VLOOKUP(B11787,总表!A:D,3,0),"-")</f>
        <v>直筒百褶裙</v>
      </c>
      <c r="F11787" s="6" t="str">
        <f t="shared" si="738"/>
        <v>直筒百褶裙</v>
      </c>
      <c r="H11787" s="6" t="str">
        <f>IF(IFERROR(VLOOKUP(B11787,总表!A:D,4,0),"露易")=0," ",IFERROR(VLOOKUP(B11787,总表!A:D,4,0),"-"))</f>
        <v>米色</v>
      </c>
      <c r="I11787" s="6" t="str">
        <f t="shared" si="739"/>
        <v>米色</v>
      </c>
    </row>
    <row r="11788" spans="1:9">
      <c r="A11788" s="6">
        <v>11787</v>
      </c>
      <c r="B11788" s="47" t="str">
        <f t="shared" si="736"/>
        <v>00002E0B</v>
      </c>
      <c r="C11788" s="50" t="str">
        <f>IFERROR(VLOOKUP(B11788,总表!A:B,2,0),"-")</f>
        <v>裤裙类</v>
      </c>
      <c r="D11788" s="51" t="str">
        <f t="shared" si="737"/>
        <v>裤裙类</v>
      </c>
      <c r="E11788" s="6" t="str">
        <f>IFERROR(VLOOKUP(B11788,总表!A:D,3,0),"-")</f>
        <v>直筒百褶裙</v>
      </c>
      <c r="F11788" s="6" t="str">
        <f t="shared" si="738"/>
        <v>直筒百褶裙</v>
      </c>
      <c r="H11788" s="51" t="str">
        <f>IF(IFERROR(VLOOKUP(B11788,总表!A:D,4,0),"露易")=0," ",IFERROR(VLOOKUP(B11788,总表!A:D,4,0),"-"))</f>
        <v>红色</v>
      </c>
      <c r="I11788" s="51" t="str">
        <f t="shared" si="739"/>
        <v>红色</v>
      </c>
    </row>
    <row r="11789" spans="1:9">
      <c r="A11789" s="6">
        <v>11788</v>
      </c>
      <c r="B11789" s="47" t="str">
        <f t="shared" si="736"/>
        <v>00002E0C</v>
      </c>
      <c r="C11789" s="50" t="str">
        <f>IFERROR(VLOOKUP(B11789,总表!A:B,2,0),"-")</f>
        <v>裤裙类</v>
      </c>
      <c r="D11789" s="51" t="str">
        <f t="shared" si="737"/>
        <v>裤裙类</v>
      </c>
      <c r="E11789" s="6" t="str">
        <f>IFERROR(VLOOKUP(B11789,总表!A:D,3,0),"-")</f>
        <v>直筒百褶裙</v>
      </c>
      <c r="F11789" s="6" t="str">
        <f t="shared" si="738"/>
        <v>直筒百褶裙</v>
      </c>
      <c r="H11789" s="51" t="str">
        <f>IF(IFERROR(VLOOKUP(B11789,总表!A:D,4,0),"露易")=0," ",IFERROR(VLOOKUP(B11789,总表!A:D,4,0),"-"))</f>
        <v>绿色</v>
      </c>
      <c r="I11789" s="51" t="str">
        <f t="shared" si="739"/>
        <v>绿色</v>
      </c>
    </row>
    <row r="11790" spans="1:9">
      <c r="A11790" s="6">
        <v>11789</v>
      </c>
      <c r="B11790" s="47" t="str">
        <f t="shared" si="736"/>
        <v>00002E0D</v>
      </c>
      <c r="C11790" s="47" t="str">
        <f>IFERROR(VLOOKUP(B11790,总表!A:B,2,0),"-")</f>
        <v>上衣</v>
      </c>
      <c r="D11790" s="6" t="str">
        <f t="shared" si="737"/>
        <v>上衣</v>
      </c>
      <c r="E11790" s="6" t="str">
        <f>IFERROR(VLOOKUP(B11790,总表!A:D,3,0),"-")</f>
        <v>无袖针织衫</v>
      </c>
      <c r="F11790" s="6" t="str">
        <f t="shared" si="738"/>
        <v>无袖针织衫</v>
      </c>
      <c r="H11790" s="6" t="str">
        <f>IF(IFERROR(VLOOKUP(B11790,总表!A:D,4,0),"露易")=0," ",IFERROR(VLOOKUP(B11790,总表!A:D,4,0),"-"))</f>
        <v>白色</v>
      </c>
      <c r="I11790" s="6" t="str">
        <f t="shared" si="739"/>
        <v>白色</v>
      </c>
    </row>
    <row r="11791" spans="1:9">
      <c r="A11791" s="6">
        <v>11790</v>
      </c>
      <c r="B11791" s="47" t="str">
        <f t="shared" si="736"/>
        <v>00002E0E</v>
      </c>
      <c r="C11791" s="47" t="str">
        <f>IFERROR(VLOOKUP(B11791,总表!A:B,2,0),"-")</f>
        <v>上衣</v>
      </c>
      <c r="D11791" s="6" t="str">
        <f t="shared" si="737"/>
        <v>上衣</v>
      </c>
      <c r="E11791" s="6" t="str">
        <f>IFERROR(VLOOKUP(B11791,总表!A:D,3,0),"-")</f>
        <v>无袖针织衫</v>
      </c>
      <c r="F11791" s="6" t="str">
        <f t="shared" si="738"/>
        <v>无袖针织衫</v>
      </c>
      <c r="H11791" s="6" t="str">
        <f>IF(IFERROR(VLOOKUP(B11791,总表!A:D,4,0),"露易")=0," ",IFERROR(VLOOKUP(B11791,总表!A:D,4,0),"-"))</f>
        <v>黑色</v>
      </c>
      <c r="I11791" s="6" t="str">
        <f t="shared" si="739"/>
        <v>黑色</v>
      </c>
    </row>
    <row r="11792" spans="1:9">
      <c r="A11792" s="6">
        <v>11791</v>
      </c>
      <c r="B11792" s="47" t="str">
        <f t="shared" si="736"/>
        <v>00002E0F</v>
      </c>
      <c r="C11792" s="47" t="str">
        <f>IFERROR(VLOOKUP(B11792,总表!A:B,2,0),"-")</f>
        <v>上衣</v>
      </c>
      <c r="D11792" s="6" t="str">
        <f t="shared" si="737"/>
        <v>上衣</v>
      </c>
      <c r="E11792" s="6" t="str">
        <f>IFERROR(VLOOKUP(B11792,总表!A:D,3,0),"-")</f>
        <v>无袖针织衫</v>
      </c>
      <c r="F11792" s="6" t="str">
        <f t="shared" si="738"/>
        <v>无袖针织衫</v>
      </c>
      <c r="H11792" s="51" t="str">
        <f>IF(IFERROR(VLOOKUP(B11792,总表!A:D,4,0),"露易")=0," ",IFERROR(VLOOKUP(B11792,总表!A:D,4,0),"-"))</f>
        <v>蓝色</v>
      </c>
      <c r="I11792" s="51" t="str">
        <f t="shared" si="739"/>
        <v>蓝色</v>
      </c>
    </row>
    <row r="11793" spans="1:9">
      <c r="A11793" s="6">
        <v>11792</v>
      </c>
      <c r="B11793" s="47" t="str">
        <f t="shared" si="736"/>
        <v>00002E10</v>
      </c>
      <c r="C11793" s="47" t="str">
        <f>IFERROR(VLOOKUP(B11793,总表!A:B,2,0),"-")</f>
        <v>上衣</v>
      </c>
      <c r="D11793" s="6" t="str">
        <f t="shared" si="737"/>
        <v>上衣</v>
      </c>
      <c r="E11793" s="6" t="str">
        <f>IFERROR(VLOOKUP(B11793,总表!A:D,3,0),"-")</f>
        <v>无袖针织衫</v>
      </c>
      <c r="F11793" s="6" t="str">
        <f t="shared" si="738"/>
        <v>无袖针织衫</v>
      </c>
      <c r="H11793" s="51" t="str">
        <f>IF(IFERROR(VLOOKUP(B11793,总表!A:D,4,0),"露易")=0," ",IFERROR(VLOOKUP(B11793,总表!A:D,4,0),"-"))</f>
        <v>绿色</v>
      </c>
      <c r="I11793" s="51" t="str">
        <f t="shared" si="739"/>
        <v>绿色</v>
      </c>
    </row>
    <row r="11794" spans="1:9">
      <c r="A11794" s="6">
        <v>11793</v>
      </c>
      <c r="B11794" s="47" t="str">
        <f t="shared" si="736"/>
        <v>00002E11</v>
      </c>
      <c r="C11794" s="47" t="str">
        <f>IFERROR(VLOOKUP(B11794,总表!A:B,2,0),"-")</f>
        <v>上衣</v>
      </c>
      <c r="D11794" s="6" t="str">
        <f t="shared" si="737"/>
        <v>上衣</v>
      </c>
      <c r="E11794" s="6" t="str">
        <f>IFERROR(VLOOKUP(B11794,总表!A:D,3,0),"-")</f>
        <v>无袖针织衫</v>
      </c>
      <c r="F11794" s="6" t="str">
        <f t="shared" si="738"/>
        <v>无袖针织衫</v>
      </c>
      <c r="H11794" s="51" t="str">
        <f>IF(IFERROR(VLOOKUP(B11794,总表!A:D,4,0),"露易")=0," ",IFERROR(VLOOKUP(B11794,总表!A:D,4,0),"-"))</f>
        <v>红色</v>
      </c>
      <c r="I11794" s="51" t="str">
        <f t="shared" si="739"/>
        <v>红色</v>
      </c>
    </row>
    <row r="11795" spans="1:9">
      <c r="A11795" s="6">
        <v>11794</v>
      </c>
      <c r="B11795" s="47" t="str">
        <f t="shared" si="736"/>
        <v>00002E12</v>
      </c>
      <c r="C11795" s="50" t="str">
        <f>IFERROR(VLOOKUP(B11795,总表!A:B,2,0),"-")</f>
        <v>头戴类</v>
      </c>
      <c r="D11795" s="51" t="str">
        <f t="shared" si="737"/>
        <v>头戴类</v>
      </c>
      <c r="E11795" s="51" t="str">
        <f>IFERROR(VLOOKUP(B11795,总表!A:D,3,0),"-")</f>
        <v>动力头盔</v>
      </c>
      <c r="F11795" s="51" t="str">
        <f t="shared" si="738"/>
        <v>动力头盔</v>
      </c>
      <c r="H11795" s="51" t="str">
        <f>IF(IFERROR(VLOOKUP(B11795,总表!A:D,4,0),"露易")=0," ",IFERROR(VLOOKUP(B11795,总表!A:D,4,0),"-"))</f>
        <v>蓝色</v>
      </c>
      <c r="I11795" s="51" t="str">
        <f t="shared" si="739"/>
        <v>蓝色</v>
      </c>
    </row>
    <row r="11796" spans="1:9">
      <c r="A11796" s="6">
        <v>11795</v>
      </c>
      <c r="B11796" s="47" t="str">
        <f t="shared" si="736"/>
        <v>00002E13</v>
      </c>
      <c r="C11796" s="50" t="str">
        <f>IFERROR(VLOOKUP(B11796,总表!A:B,2,0),"-")</f>
        <v>头戴类</v>
      </c>
      <c r="D11796" s="51" t="str">
        <f t="shared" si="737"/>
        <v>头戴类</v>
      </c>
      <c r="E11796" s="51" t="str">
        <f>IFERROR(VLOOKUP(B11796,总表!A:D,3,0),"-")</f>
        <v>动力头盔</v>
      </c>
      <c r="F11796" s="51" t="str">
        <f t="shared" si="738"/>
        <v>动力头盔</v>
      </c>
      <c r="H11796" s="51" t="str">
        <f>IF(IFERROR(VLOOKUP(B11796,总表!A:D,4,0),"露易")=0," ",IFERROR(VLOOKUP(B11796,总表!A:D,4,0),"-"))</f>
        <v>绿色</v>
      </c>
      <c r="I11796" s="51" t="str">
        <f t="shared" si="739"/>
        <v>绿色</v>
      </c>
    </row>
    <row r="11797" spans="1:9">
      <c r="A11797" s="6">
        <v>11796</v>
      </c>
      <c r="B11797" s="47" t="str">
        <f t="shared" si="736"/>
        <v>00002E14</v>
      </c>
      <c r="C11797" s="50" t="str">
        <f>IFERROR(VLOOKUP(B11797,总表!A:B,2,0),"-")</f>
        <v>头戴类</v>
      </c>
      <c r="D11797" s="51" t="str">
        <f t="shared" si="737"/>
        <v>头戴类</v>
      </c>
      <c r="E11797" s="51" t="str">
        <f>IFERROR(VLOOKUP(B11797,总表!A:D,3,0),"-")</f>
        <v>动力头盔</v>
      </c>
      <c r="F11797" s="51" t="str">
        <f t="shared" si="738"/>
        <v>动力头盔</v>
      </c>
      <c r="H11797" s="6" t="str">
        <f>IF(IFERROR(VLOOKUP(B11797,总表!A:D,4,0),"露易")=0," ",IFERROR(VLOOKUP(B11797,总表!A:D,4,0),"-"))</f>
        <v>黑色</v>
      </c>
      <c r="I11797" s="6" t="str">
        <f t="shared" si="739"/>
        <v>黑色</v>
      </c>
    </row>
    <row r="11798" spans="1:9">
      <c r="A11798" s="6">
        <v>11797</v>
      </c>
      <c r="B11798" s="47" t="str">
        <f t="shared" si="736"/>
        <v>00002E15</v>
      </c>
      <c r="C11798" s="47" t="str">
        <f>IFERROR(VLOOKUP(B11798,总表!A:B,2,0),"-")</f>
        <v>鞋类</v>
      </c>
      <c r="D11798" s="6" t="str">
        <f t="shared" si="737"/>
        <v>鞋类</v>
      </c>
      <c r="E11798" s="51" t="str">
        <f>IFERROR(VLOOKUP(B11798,总表!A:D,3,0),"-")</f>
        <v>动力靴</v>
      </c>
      <c r="F11798" s="51" t="str">
        <f t="shared" si="738"/>
        <v>动力靴</v>
      </c>
      <c r="H11798" s="51" t="str">
        <f>IF(IFERROR(VLOOKUP(B11798,总表!A:D,4,0),"露易")=0," ",IFERROR(VLOOKUP(B11798,总表!A:D,4,0),"-"))</f>
        <v>蓝色</v>
      </c>
      <c r="I11798" s="51" t="str">
        <f t="shared" si="739"/>
        <v>蓝色</v>
      </c>
    </row>
    <row r="11799" spans="1:9">
      <c r="A11799" s="6">
        <v>11798</v>
      </c>
      <c r="B11799" s="47" t="str">
        <f t="shared" si="736"/>
        <v>00002E16</v>
      </c>
      <c r="C11799" s="47" t="str">
        <f>IFERROR(VLOOKUP(B11799,总表!A:B,2,0),"-")</f>
        <v>鞋类</v>
      </c>
      <c r="D11799" s="6" t="str">
        <f t="shared" si="737"/>
        <v>鞋类</v>
      </c>
      <c r="E11799" s="51" t="str">
        <f>IFERROR(VLOOKUP(B11799,总表!A:D,3,0),"-")</f>
        <v>动力靴</v>
      </c>
      <c r="F11799" s="51" t="str">
        <f t="shared" si="738"/>
        <v>动力靴</v>
      </c>
      <c r="H11799" s="51" t="str">
        <f>IF(IFERROR(VLOOKUP(B11799,总表!A:D,4,0),"露易")=0," ",IFERROR(VLOOKUP(B11799,总表!A:D,4,0),"-"))</f>
        <v>绿色</v>
      </c>
      <c r="I11799" s="51" t="str">
        <f t="shared" si="739"/>
        <v>绿色</v>
      </c>
    </row>
    <row r="11800" spans="1:9">
      <c r="A11800" s="6">
        <v>11799</v>
      </c>
      <c r="B11800" s="47" t="str">
        <f t="shared" si="736"/>
        <v>00002E17</v>
      </c>
      <c r="C11800" s="47" t="str">
        <f>IFERROR(VLOOKUP(B11800,总表!A:B,2,0),"-")</f>
        <v>鞋类</v>
      </c>
      <c r="D11800" s="6" t="str">
        <f t="shared" si="737"/>
        <v>鞋类</v>
      </c>
      <c r="E11800" s="51" t="str">
        <f>IFERROR(VLOOKUP(B11800,总表!A:D,3,0),"-")</f>
        <v>动力靴</v>
      </c>
      <c r="F11800" s="51" t="str">
        <f t="shared" si="738"/>
        <v>动力靴</v>
      </c>
      <c r="H11800" s="6" t="str">
        <f>IF(IFERROR(VLOOKUP(B11800,总表!A:D,4,0),"露易")=0," ",IFERROR(VLOOKUP(B11800,总表!A:D,4,0),"-"))</f>
        <v>黑色</v>
      </c>
      <c r="I11800" s="6" t="str">
        <f t="shared" si="739"/>
        <v>黑色</v>
      </c>
    </row>
    <row r="11801" spans="1:9">
      <c r="A11801" s="6">
        <v>11800</v>
      </c>
      <c r="B11801" s="47" t="str">
        <f t="shared" si="736"/>
        <v>00002E18</v>
      </c>
      <c r="C11801" s="50" t="str">
        <f>IFERROR(VLOOKUP(B11801,总表!A:B,2,0),"-")</f>
        <v>头戴类</v>
      </c>
      <c r="D11801" s="51" t="str">
        <f t="shared" si="737"/>
        <v>头戴类</v>
      </c>
      <c r="E11801" s="6" t="str">
        <f>IFERROR(VLOOKUP(B11801,总表!A:D,3,0),"-")</f>
        <v>英雄头盔</v>
      </c>
      <c r="F11801" s="6" t="str">
        <f t="shared" si="738"/>
        <v>英雄头盔</v>
      </c>
      <c r="H11801" s="51" t="str">
        <f>IF(IFERROR(VLOOKUP(B11801,总表!A:D,4,0),"露易")=0," ",IFERROR(VLOOKUP(B11801,总表!A:D,4,0),"-"))</f>
        <v>蓝色</v>
      </c>
      <c r="I11801" s="51" t="str">
        <f t="shared" si="739"/>
        <v>蓝色</v>
      </c>
    </row>
    <row r="11802" spans="1:9">
      <c r="A11802" s="6">
        <v>11801</v>
      </c>
      <c r="B11802" s="47" t="str">
        <f t="shared" si="736"/>
        <v>00002E19</v>
      </c>
      <c r="C11802" s="50" t="str">
        <f>IFERROR(VLOOKUP(B11802,总表!A:B,2,0),"-")</f>
        <v>头戴类</v>
      </c>
      <c r="D11802" s="51" t="str">
        <f t="shared" si="737"/>
        <v>头戴类</v>
      </c>
      <c r="E11802" s="6" t="str">
        <f>IFERROR(VLOOKUP(B11802,总表!A:D,3,0),"-")</f>
        <v>英雄头盔</v>
      </c>
      <c r="F11802" s="6" t="str">
        <f t="shared" si="738"/>
        <v>英雄头盔</v>
      </c>
      <c r="H11802" s="51" t="str">
        <f>IF(IFERROR(VLOOKUP(B11802,总表!A:D,4,0),"露易")=0," ",IFERROR(VLOOKUP(B11802,总表!A:D,4,0),"-"))</f>
        <v>绿色</v>
      </c>
      <c r="I11802" s="51" t="str">
        <f t="shared" si="739"/>
        <v>绿色</v>
      </c>
    </row>
    <row r="11803" spans="1:9">
      <c r="A11803" s="6">
        <v>11802</v>
      </c>
      <c r="B11803" s="47" t="str">
        <f t="shared" si="736"/>
        <v>00002E1A</v>
      </c>
      <c r="C11803" s="50" t="str">
        <f>IFERROR(VLOOKUP(B11803,总表!A:B,2,0),"-")</f>
        <v>头戴类</v>
      </c>
      <c r="D11803" s="51" t="str">
        <f t="shared" si="737"/>
        <v>头戴类</v>
      </c>
      <c r="E11803" s="6" t="str">
        <f>IFERROR(VLOOKUP(B11803,总表!A:D,3,0),"-")</f>
        <v>英雄头盔</v>
      </c>
      <c r="F11803" s="6" t="str">
        <f t="shared" si="738"/>
        <v>英雄头盔</v>
      </c>
      <c r="H11803" s="51" t="str">
        <f>IF(IFERROR(VLOOKUP(B11803,总表!A:D,4,0),"露易")=0," ",IFERROR(VLOOKUP(B11803,总表!A:D,4,0),"-"))</f>
        <v>红色</v>
      </c>
      <c r="I11803" s="51" t="str">
        <f t="shared" si="739"/>
        <v>红色</v>
      </c>
    </row>
    <row r="11804" spans="1:9">
      <c r="A11804" s="6">
        <v>11803</v>
      </c>
      <c r="B11804" s="47" t="str">
        <f t="shared" si="736"/>
        <v>00002E1B</v>
      </c>
      <c r="C11804" s="50" t="str">
        <f>IFERROR(VLOOKUP(B11804,总表!A:B,2,0),"-")</f>
        <v>头戴类</v>
      </c>
      <c r="D11804" s="51" t="str">
        <f t="shared" si="737"/>
        <v>头戴类</v>
      </c>
      <c r="E11804" s="6" t="str">
        <f>IFERROR(VLOOKUP(B11804,总表!A:D,3,0),"-")</f>
        <v>英雄头盔</v>
      </c>
      <c r="F11804" s="6" t="str">
        <f t="shared" si="738"/>
        <v>英雄头盔</v>
      </c>
      <c r="H11804" s="6" t="str">
        <f>IF(IFERROR(VLOOKUP(B11804,总表!A:D,4,0),"露易")=0," ",IFERROR(VLOOKUP(B11804,总表!A:D,4,0),"-"))</f>
        <v>黄色</v>
      </c>
      <c r="I11804" s="6" t="str">
        <f t="shared" si="739"/>
        <v>黄色</v>
      </c>
    </row>
    <row r="11805" spans="1:9">
      <c r="A11805" s="6">
        <v>11804</v>
      </c>
      <c r="B11805" s="47" t="str">
        <f t="shared" si="736"/>
        <v>00002E1C</v>
      </c>
      <c r="C11805" s="50" t="str">
        <f>IFERROR(VLOOKUP(B11805,总表!A:B,2,0),"-")</f>
        <v>头戴类</v>
      </c>
      <c r="D11805" s="51" t="str">
        <f t="shared" si="737"/>
        <v>头戴类</v>
      </c>
      <c r="E11805" s="6" t="str">
        <f>IFERROR(VLOOKUP(B11805,总表!A:D,3,0),"-")</f>
        <v>英雄头盔</v>
      </c>
      <c r="F11805" s="6" t="str">
        <f t="shared" si="738"/>
        <v>英雄头盔</v>
      </c>
      <c r="H11805" s="6" t="str">
        <f>IF(IFERROR(VLOOKUP(B11805,总表!A:D,4,0),"露易")=0," ",IFERROR(VLOOKUP(B11805,总表!A:D,4,0),"-"))</f>
        <v>黑色</v>
      </c>
      <c r="I11805" s="6" t="str">
        <f t="shared" si="739"/>
        <v>黑色</v>
      </c>
    </row>
    <row r="11806" spans="1:9">
      <c r="A11806" s="6">
        <v>11805</v>
      </c>
      <c r="B11806" s="47" t="str">
        <f t="shared" si="736"/>
        <v>00002E1D</v>
      </c>
      <c r="C11806" s="50" t="str">
        <f>IFERROR(VLOOKUP(B11806,总表!A:B,2,0),"-")</f>
        <v>头戴类</v>
      </c>
      <c r="D11806" s="51" t="str">
        <f t="shared" si="737"/>
        <v>头戴类</v>
      </c>
      <c r="E11806" s="6" t="str">
        <f>IFERROR(VLOOKUP(B11806,总表!A:D,3,0),"-")</f>
        <v>英雄头盔</v>
      </c>
      <c r="F11806" s="6" t="str">
        <f t="shared" si="738"/>
        <v>英雄头盔</v>
      </c>
      <c r="H11806" s="51" t="str">
        <f>IF(IFERROR(VLOOKUP(B11806,总表!A:D,4,0),"露易")=0," ",IFERROR(VLOOKUP(B11806,总表!A:D,4,0),"-"))</f>
        <v>银色</v>
      </c>
      <c r="I11806" s="51" t="str">
        <f t="shared" si="739"/>
        <v>银色</v>
      </c>
    </row>
    <row r="11807" spans="1:9">
      <c r="A11807" s="6">
        <v>11806</v>
      </c>
      <c r="B11807" s="47" t="str">
        <f t="shared" si="736"/>
        <v>00002E1E</v>
      </c>
      <c r="C11807" s="50" t="str">
        <f>IFERROR(VLOOKUP(B11807,总表!A:B,2,0),"-")</f>
        <v>头戴类</v>
      </c>
      <c r="D11807" s="51" t="str">
        <f t="shared" si="737"/>
        <v>头戴类</v>
      </c>
      <c r="E11807" s="6" t="str">
        <f>IFERROR(VLOOKUP(B11807,总表!A:D,3,0),"-")</f>
        <v>英雄头盔</v>
      </c>
      <c r="F11807" s="6" t="str">
        <f t="shared" si="738"/>
        <v>英雄头盔</v>
      </c>
      <c r="H11807" s="6" t="str">
        <f>IF(IFERROR(VLOOKUP(B11807,总表!A:D,4,0),"露易")=0," ",IFERROR(VLOOKUP(B11807,总表!A:D,4,0),"-"))</f>
        <v>白色</v>
      </c>
      <c r="I11807" s="6" t="str">
        <f t="shared" si="739"/>
        <v>白色</v>
      </c>
    </row>
    <row r="11808" spans="1:9">
      <c r="A11808" s="6">
        <v>11807</v>
      </c>
      <c r="B11808" s="47" t="str">
        <f t="shared" si="736"/>
        <v>00002E1F</v>
      </c>
      <c r="C11808" s="47" t="str">
        <f>IFERROR(VLOOKUP(B11808,总表!A:B,2,0),"-")</f>
        <v>帽子类</v>
      </c>
      <c r="D11808" s="6" t="str">
        <f t="shared" si="737"/>
        <v>帽子类</v>
      </c>
      <c r="E11808" s="51" t="str">
        <f>IFERROR(VLOOKUP(B11808,总表!A:D,3,0),"-")</f>
        <v>骑士帽</v>
      </c>
      <c r="F11808" s="51" t="str">
        <f t="shared" si="738"/>
        <v>骑士帽</v>
      </c>
      <c r="H11808" s="51" t="str">
        <f>IF(IFERROR(VLOOKUP(B11808,总表!A:D,4,0),"露易")=0," ",IFERROR(VLOOKUP(B11808,总表!A:D,4,0),"-"))</f>
        <v>红色</v>
      </c>
      <c r="I11808" s="51" t="str">
        <f t="shared" si="739"/>
        <v>红色</v>
      </c>
    </row>
    <row r="11809" spans="1:9">
      <c r="A11809" s="6">
        <v>11808</v>
      </c>
      <c r="B11809" s="47" t="str">
        <f t="shared" si="736"/>
        <v>00002E20</v>
      </c>
      <c r="C11809" s="47" t="str">
        <f>IFERROR(VLOOKUP(B11809,总表!A:B,2,0),"-")</f>
        <v>帽子类</v>
      </c>
      <c r="D11809" s="6" t="str">
        <f t="shared" si="737"/>
        <v>帽子类</v>
      </c>
      <c r="E11809" s="51" t="str">
        <f>IFERROR(VLOOKUP(B11809,总表!A:D,3,0),"-")</f>
        <v>骑士帽</v>
      </c>
      <c r="F11809" s="51" t="str">
        <f t="shared" si="738"/>
        <v>骑士帽</v>
      </c>
      <c r="H11809" s="51" t="str">
        <f>IF(IFERROR(VLOOKUP(B11809,总表!A:D,4,0),"露易")=0," ",IFERROR(VLOOKUP(B11809,总表!A:D,4,0),"-"))</f>
        <v>绿色</v>
      </c>
      <c r="I11809" s="51" t="str">
        <f t="shared" si="739"/>
        <v>绿色</v>
      </c>
    </row>
    <row r="11810" spans="1:9">
      <c r="A11810" s="6">
        <v>11809</v>
      </c>
      <c r="B11810" s="47" t="str">
        <f t="shared" si="736"/>
        <v>00002E21</v>
      </c>
      <c r="C11810" s="47" t="str">
        <f>IFERROR(VLOOKUP(B11810,总表!A:B,2,0),"-")</f>
        <v>帽子类</v>
      </c>
      <c r="D11810" s="6" t="str">
        <f t="shared" si="737"/>
        <v>帽子类</v>
      </c>
      <c r="E11810" s="6" t="str">
        <f>IFERROR(VLOOKUP(B11810,总表!A:D,3,0),"-")</f>
        <v>探险帽</v>
      </c>
      <c r="F11810" s="6" t="str">
        <f t="shared" si="738"/>
        <v>探险帽</v>
      </c>
      <c r="H11810" s="6" t="str">
        <f>IF(IFERROR(VLOOKUP(B11810,总表!A:D,4,0),"露易")=0," ",IFERROR(VLOOKUP(B11810,总表!A:D,4,0),"-"))</f>
        <v>卡其色</v>
      </c>
      <c r="I11810" s="6" t="str">
        <f t="shared" si="739"/>
        <v>卡其色</v>
      </c>
    </row>
    <row r="11811" spans="1:9">
      <c r="A11811" s="6">
        <v>11810</v>
      </c>
      <c r="B11811" s="47" t="str">
        <f t="shared" si="736"/>
        <v>00002E22</v>
      </c>
      <c r="C11811" s="47" t="str">
        <f>IFERROR(VLOOKUP(B11811,总表!A:B,2,0),"-")</f>
        <v>帽子类</v>
      </c>
      <c r="D11811" s="6" t="str">
        <f t="shared" si="737"/>
        <v>帽子类</v>
      </c>
      <c r="E11811" s="6" t="str">
        <f>IFERROR(VLOOKUP(B11811,总表!A:D,3,0),"-")</f>
        <v>探险帽</v>
      </c>
      <c r="F11811" s="6" t="str">
        <f t="shared" si="738"/>
        <v>探险帽</v>
      </c>
      <c r="H11811" s="6" t="str">
        <f>IF(IFERROR(VLOOKUP(B11811,总表!A:D,4,0),"露易")=0," ",IFERROR(VLOOKUP(B11811,总表!A:D,4,0),"-"))</f>
        <v>米色</v>
      </c>
      <c r="I11811" s="6" t="str">
        <f t="shared" si="739"/>
        <v>米色</v>
      </c>
    </row>
    <row r="11812" spans="1:9">
      <c r="A11812" s="6">
        <v>11811</v>
      </c>
      <c r="B11812" s="47" t="str">
        <f t="shared" si="736"/>
        <v>00002E23</v>
      </c>
      <c r="C11812" s="47" t="str">
        <f>IFERROR(VLOOKUP(B11812,总表!A:B,2,0),"-")</f>
        <v>帽子类</v>
      </c>
      <c r="D11812" s="6" t="str">
        <f t="shared" si="737"/>
        <v>帽子类</v>
      </c>
      <c r="E11812" s="6" t="str">
        <f>IFERROR(VLOOKUP(B11812,总表!A:D,3,0),"-")</f>
        <v>探险帽</v>
      </c>
      <c r="F11812" s="6" t="str">
        <f t="shared" si="738"/>
        <v>探险帽</v>
      </c>
      <c r="H11812" s="51" t="str">
        <f>IF(IFERROR(VLOOKUP(B11812,总表!A:D,4,0),"露易")=0," ",IFERROR(VLOOKUP(B11812,总表!A:D,4,0),"-"))</f>
        <v>蓝色</v>
      </c>
      <c r="I11812" s="51" t="str">
        <f t="shared" si="739"/>
        <v>蓝色</v>
      </c>
    </row>
    <row r="11813" spans="1:9">
      <c r="A11813" s="6">
        <v>11812</v>
      </c>
      <c r="B11813" s="47" t="str">
        <f t="shared" si="736"/>
        <v>00002E24</v>
      </c>
      <c r="C11813" s="47" t="str">
        <f>IFERROR(VLOOKUP(B11813,总表!A:B,2,0),"-")</f>
        <v>帽子类</v>
      </c>
      <c r="D11813" s="6" t="str">
        <f t="shared" si="737"/>
        <v>帽子类</v>
      </c>
      <c r="E11813" s="51" t="str">
        <f>IFERROR(VLOOKUP(B11813,总表!A:D,3,0),"-")</f>
        <v>护士帽</v>
      </c>
      <c r="F11813" s="51" t="str">
        <f t="shared" si="738"/>
        <v>护士帽</v>
      </c>
      <c r="H11813" s="6" t="str">
        <f>IF(IFERROR(VLOOKUP(B11813,总表!A:D,4,0),"露易")=0," ",IFERROR(VLOOKUP(B11813,总表!A:D,4,0),"-"))</f>
        <v>白色</v>
      </c>
      <c r="I11813" s="6" t="str">
        <f t="shared" si="739"/>
        <v>白色</v>
      </c>
    </row>
    <row r="11814" spans="1:9">
      <c r="A11814" s="6">
        <v>11813</v>
      </c>
      <c r="B11814" s="47" t="str">
        <f t="shared" si="736"/>
        <v>00002E25</v>
      </c>
      <c r="C11814" s="47" t="str">
        <f>IFERROR(VLOOKUP(B11814,总表!A:B,2,0),"-")</f>
        <v>帽子类</v>
      </c>
      <c r="D11814" s="6" t="str">
        <f t="shared" si="737"/>
        <v>帽子类</v>
      </c>
      <c r="E11814" s="51" t="str">
        <f>IFERROR(VLOOKUP(B11814,总表!A:D,3,0),"-")</f>
        <v>护士帽</v>
      </c>
      <c r="F11814" s="51" t="str">
        <f t="shared" si="738"/>
        <v>护士帽</v>
      </c>
      <c r="H11814" s="51" t="str">
        <f>IF(IFERROR(VLOOKUP(B11814,总表!A:D,4,0),"露易")=0," ",IFERROR(VLOOKUP(B11814,总表!A:D,4,0),"-"))</f>
        <v>蓝色</v>
      </c>
      <c r="I11814" s="51" t="str">
        <f t="shared" si="739"/>
        <v>蓝色</v>
      </c>
    </row>
    <row r="11815" spans="1:9">
      <c r="A11815" s="6">
        <v>11814</v>
      </c>
      <c r="B11815" s="47" t="str">
        <f t="shared" si="736"/>
        <v>00002E26</v>
      </c>
      <c r="C11815" s="47" t="str">
        <f>IFERROR(VLOOKUP(B11815,总表!A:B,2,0),"-")</f>
        <v>帽子类</v>
      </c>
      <c r="D11815" s="6" t="str">
        <f t="shared" si="737"/>
        <v>帽子类</v>
      </c>
      <c r="E11815" s="6" t="str">
        <f>IFERROR(VLOOKUP(B11815,总表!A:D,3,0),"-")</f>
        <v>日本料理厨师帽</v>
      </c>
      <c r="F11815" s="6" t="str">
        <f t="shared" si="738"/>
        <v>日本料理厨师帽</v>
      </c>
      <c r="H11815" s="51" t="str">
        <f>IF(IFERROR(VLOOKUP(B11815,总表!A:D,4,0),"露易")=0," ",IFERROR(VLOOKUP(B11815,总表!A:D,4,0),"-"))</f>
        <v>蓝紫色</v>
      </c>
      <c r="I11815" s="51" t="str">
        <f t="shared" si="739"/>
        <v>蓝紫色</v>
      </c>
    </row>
    <row r="11816" spans="1:9">
      <c r="A11816" s="6">
        <v>11815</v>
      </c>
      <c r="B11816" s="47" t="str">
        <f t="shared" si="736"/>
        <v>00002E27</v>
      </c>
      <c r="C11816" s="50" t="str">
        <f>IFERROR(VLOOKUP(B11816,总表!A:B,2,0),"-")</f>
        <v>头戴类</v>
      </c>
      <c r="D11816" s="51" t="str">
        <f t="shared" si="737"/>
        <v>头戴类</v>
      </c>
      <c r="E11816" s="51" t="str">
        <f>IFERROR(VLOOKUP(B11816,总表!A:D,3,0),"-")</f>
        <v>农作遮阳帽</v>
      </c>
      <c r="F11816" s="51" t="str">
        <f t="shared" si="738"/>
        <v>农作遮阳帽</v>
      </c>
      <c r="H11816" s="51" t="str">
        <f>IF(IFERROR(VLOOKUP(B11816,总表!A:D,4,0),"露易")=0," ",IFERROR(VLOOKUP(B11816,总表!A:D,4,0),"-"))</f>
        <v>蓝色</v>
      </c>
      <c r="I11816" s="51" t="str">
        <f t="shared" si="739"/>
        <v>蓝色</v>
      </c>
    </row>
    <row r="11817" spans="1:9">
      <c r="A11817" s="6">
        <v>11816</v>
      </c>
      <c r="B11817" s="47" t="str">
        <f t="shared" si="736"/>
        <v>00002E28</v>
      </c>
      <c r="C11817" s="50" t="str">
        <f>IFERROR(VLOOKUP(B11817,总表!A:B,2,0),"-")</f>
        <v>头戴类</v>
      </c>
      <c r="D11817" s="51" t="str">
        <f t="shared" si="737"/>
        <v>头戴类</v>
      </c>
      <c r="E11817" s="51" t="str">
        <f>IFERROR(VLOOKUP(B11817,总表!A:D,3,0),"-")</f>
        <v>农作遮阳帽</v>
      </c>
      <c r="F11817" s="51" t="str">
        <f t="shared" si="738"/>
        <v>农作遮阳帽</v>
      </c>
      <c r="H11817" s="6" t="str">
        <f>IF(IFERROR(VLOOKUP(B11817,总表!A:D,4,0),"露易")=0," ",IFERROR(VLOOKUP(B11817,总表!A:D,4,0),"-"))</f>
        <v>橘色</v>
      </c>
      <c r="I11817" s="6" t="str">
        <f t="shared" si="739"/>
        <v>橘色</v>
      </c>
    </row>
    <row r="11818" spans="1:9">
      <c r="A11818" s="6">
        <v>11817</v>
      </c>
      <c r="B11818" s="47" t="str">
        <f t="shared" si="736"/>
        <v>00002E29</v>
      </c>
      <c r="C11818" s="50" t="str">
        <f>IFERROR(VLOOKUP(B11818,总表!A:B,2,0),"-")</f>
        <v>头戴类</v>
      </c>
      <c r="D11818" s="51" t="str">
        <f t="shared" si="737"/>
        <v>头戴类</v>
      </c>
      <c r="E11818" s="51" t="str">
        <f>IFERROR(VLOOKUP(B11818,总表!A:D,3,0),"-")</f>
        <v>农作遮阳帽</v>
      </c>
      <c r="F11818" s="51" t="str">
        <f t="shared" si="738"/>
        <v>农作遮阳帽</v>
      </c>
      <c r="H11818" s="51" t="str">
        <f>IF(IFERROR(VLOOKUP(B11818,总表!A:D,4,0),"露易")=0," ",IFERROR(VLOOKUP(B11818,总表!A:D,4,0),"-"))</f>
        <v>绿色</v>
      </c>
      <c r="I11818" s="51" t="str">
        <f t="shared" si="739"/>
        <v>绿色</v>
      </c>
    </row>
    <row r="11819" spans="1:9">
      <c r="A11819" s="6">
        <v>11818</v>
      </c>
      <c r="B11819" s="47" t="str">
        <f t="shared" si="736"/>
        <v>00002E2A</v>
      </c>
      <c r="C11819" s="50" t="str">
        <f>IFERROR(VLOOKUP(B11819,总表!A:B,2,0),"-")</f>
        <v>头戴类</v>
      </c>
      <c r="D11819" s="51" t="str">
        <f t="shared" si="737"/>
        <v>头戴类</v>
      </c>
      <c r="E11819" s="51" t="str">
        <f>IFERROR(VLOOKUP(B11819,总表!A:D,3,0),"-")</f>
        <v>农作遮阳帽</v>
      </c>
      <c r="F11819" s="51" t="str">
        <f t="shared" si="738"/>
        <v>农作遮阳帽</v>
      </c>
      <c r="H11819" s="6" t="str">
        <f>IF(IFERROR(VLOOKUP(B11819,总表!A:D,4,0),"露易")=0," ",IFERROR(VLOOKUP(B11819,总表!A:D,4,0),"-"))</f>
        <v>紫色</v>
      </c>
      <c r="I11819" s="6" t="str">
        <f t="shared" si="739"/>
        <v>紫色</v>
      </c>
    </row>
    <row r="11820" spans="1:9">
      <c r="A11820" s="6">
        <v>11819</v>
      </c>
      <c r="B11820" s="47" t="str">
        <f t="shared" si="736"/>
        <v>00002E2B</v>
      </c>
      <c r="C11820" s="47" t="str">
        <f>IFERROR(VLOOKUP(B11820,总表!A:B,2,0),"-")</f>
        <v>帽子类</v>
      </c>
      <c r="D11820" s="6" t="str">
        <f t="shared" si="737"/>
        <v>帽子类</v>
      </c>
      <c r="E11820" s="6" t="str">
        <f>IFERROR(VLOOKUP(B11820,总表!A:D,3,0),"-")</f>
        <v>名侦探帽</v>
      </c>
      <c r="F11820" s="6" t="str">
        <f t="shared" si="738"/>
        <v>名侦探帽</v>
      </c>
      <c r="H11820" s="6" t="str">
        <f>IF(IFERROR(VLOOKUP(B11820,总表!A:D,4,0),"露易")=0," ",IFERROR(VLOOKUP(B11820,总表!A:D,4,0),"-"))</f>
        <v>灰色</v>
      </c>
      <c r="I11820" s="6" t="str">
        <f t="shared" si="739"/>
        <v>灰色</v>
      </c>
    </row>
    <row r="11821" spans="1:9">
      <c r="A11821" s="6">
        <v>11820</v>
      </c>
      <c r="B11821" s="47" t="str">
        <f t="shared" si="736"/>
        <v>00002E2C</v>
      </c>
      <c r="C11821" s="47" t="str">
        <f>IFERROR(VLOOKUP(B11821,总表!A:B,2,0),"-")</f>
        <v>帽子类</v>
      </c>
      <c r="D11821" s="6" t="str">
        <f t="shared" si="737"/>
        <v>帽子类</v>
      </c>
      <c r="E11821" s="6" t="str">
        <f>IFERROR(VLOOKUP(B11821,总表!A:D,3,0),"-")</f>
        <v>名侦探帽</v>
      </c>
      <c r="F11821" s="6" t="str">
        <f t="shared" si="738"/>
        <v>名侦探帽</v>
      </c>
      <c r="H11821" s="6" t="str">
        <f>IF(IFERROR(VLOOKUP(B11821,总表!A:D,4,0),"露易")=0," ",IFERROR(VLOOKUP(B11821,总表!A:D,4,0),"-"))</f>
        <v>米色</v>
      </c>
      <c r="I11821" s="6" t="str">
        <f t="shared" si="739"/>
        <v>米色</v>
      </c>
    </row>
    <row r="11822" spans="1:9">
      <c r="A11822" s="6">
        <v>11821</v>
      </c>
      <c r="B11822" s="47" t="str">
        <f t="shared" si="736"/>
        <v>00002E2D</v>
      </c>
      <c r="C11822" s="47" t="str">
        <f>IFERROR(VLOOKUP(B11822,总表!A:B,2,0),"-")</f>
        <v>帽子类</v>
      </c>
      <c r="D11822" s="6" t="str">
        <f t="shared" si="737"/>
        <v>帽子类</v>
      </c>
      <c r="E11822" s="6" t="str">
        <f>IFERROR(VLOOKUP(B11822,总表!A:D,3,0),"-")</f>
        <v>学生帽</v>
      </c>
      <c r="F11822" s="6" t="str">
        <f t="shared" si="738"/>
        <v>学生帽</v>
      </c>
      <c r="H11822" s="6" t="str">
        <f>IF(IFERROR(VLOOKUP(B11822,总表!A:D,4,0),"露易")=0," ",IFERROR(VLOOKUP(B11822,总表!A:D,4,0),"-"))</f>
        <v>酒红色</v>
      </c>
      <c r="I11822" s="6" t="str">
        <f t="shared" si="739"/>
        <v>酒红色</v>
      </c>
    </row>
    <row r="11823" spans="1:9">
      <c r="A11823" s="6">
        <v>11822</v>
      </c>
      <c r="B11823" s="47" t="str">
        <f t="shared" si="736"/>
        <v>00002E2E</v>
      </c>
      <c r="C11823" s="47" t="str">
        <f>IFERROR(VLOOKUP(B11823,总表!A:B,2,0),"-")</f>
        <v>帽子类</v>
      </c>
      <c r="D11823" s="6" t="str">
        <f t="shared" si="737"/>
        <v>帽子类</v>
      </c>
      <c r="E11823" s="6" t="str">
        <f>IFERROR(VLOOKUP(B11823,总表!A:D,3,0),"-")</f>
        <v>学生帽</v>
      </c>
      <c r="F11823" s="6" t="str">
        <f t="shared" si="738"/>
        <v>学生帽</v>
      </c>
      <c r="H11823" s="51" t="str">
        <f>IF(IFERROR(VLOOKUP(B11823,总表!A:D,4,0),"露易")=0," ",IFERROR(VLOOKUP(B11823,总表!A:D,4,0),"-"))</f>
        <v>绿色</v>
      </c>
      <c r="I11823" s="51" t="str">
        <f t="shared" si="739"/>
        <v>绿色</v>
      </c>
    </row>
    <row r="11824" spans="1:9">
      <c r="A11824" s="6">
        <v>11823</v>
      </c>
      <c r="B11824" s="47" t="str">
        <f t="shared" si="736"/>
        <v>00002E2F</v>
      </c>
      <c r="C11824" s="47" t="str">
        <f>IFERROR(VLOOKUP(B11824,总表!A:B,2,0),"-")</f>
        <v>帽子类</v>
      </c>
      <c r="D11824" s="6" t="str">
        <f t="shared" si="737"/>
        <v>帽子类</v>
      </c>
      <c r="E11824" s="6" t="str">
        <f>IFERROR(VLOOKUP(B11824,总表!A:D,3,0),"-")</f>
        <v>学生帽</v>
      </c>
      <c r="F11824" s="6" t="str">
        <f t="shared" si="738"/>
        <v>学生帽</v>
      </c>
      <c r="H11824" s="6" t="str">
        <f>IF(IFERROR(VLOOKUP(B11824,总表!A:D,4,0),"露易")=0," ",IFERROR(VLOOKUP(B11824,总表!A:D,4,0),"-"))</f>
        <v>白色</v>
      </c>
      <c r="I11824" s="6" t="str">
        <f t="shared" si="739"/>
        <v>白色</v>
      </c>
    </row>
    <row r="11825" spans="1:9">
      <c r="A11825" s="6">
        <v>11824</v>
      </c>
      <c r="B11825" s="47" t="str">
        <f t="shared" si="736"/>
        <v>00002E30</v>
      </c>
      <c r="C11825" s="47" t="str">
        <f>IFERROR(VLOOKUP(B11825,总表!A:B,2,0),"-")</f>
        <v>帽子类</v>
      </c>
      <c r="D11825" s="6" t="str">
        <f t="shared" si="737"/>
        <v>帽子类</v>
      </c>
      <c r="E11825" s="6" t="str">
        <f>IFERROR(VLOOKUP(B11825,总表!A:D,3,0),"-")</f>
        <v>学生帽</v>
      </c>
      <c r="F11825" s="6" t="str">
        <f t="shared" si="738"/>
        <v>学生帽</v>
      </c>
      <c r="H11825" s="6" t="str">
        <f>IF(IFERROR(VLOOKUP(B11825,总表!A:D,4,0),"露易")=0," ",IFERROR(VLOOKUP(B11825,总表!A:D,4,0),"-"))</f>
        <v>紫色</v>
      </c>
      <c r="I11825" s="6" t="str">
        <f t="shared" si="739"/>
        <v>紫色</v>
      </c>
    </row>
    <row r="11826" spans="1:9">
      <c r="A11826" s="6">
        <v>11825</v>
      </c>
      <c r="B11826" s="47" t="str">
        <f t="shared" si="736"/>
        <v>00002E31</v>
      </c>
      <c r="C11826" s="47" t="str">
        <f>IFERROR(VLOOKUP(B11826,总表!A:B,2,0),"-")</f>
        <v>帽子类</v>
      </c>
      <c r="D11826" s="6" t="str">
        <f t="shared" si="737"/>
        <v>帽子类</v>
      </c>
      <c r="E11826" s="6" t="str">
        <f>IFERROR(VLOOKUP(B11826,总表!A:D,3,0),"-")</f>
        <v>学生帽</v>
      </c>
      <c r="F11826" s="6" t="str">
        <f t="shared" si="738"/>
        <v>学生帽</v>
      </c>
      <c r="H11826" s="6" t="str">
        <f>IF(IFERROR(VLOOKUP(B11826,总表!A:D,4,0),"露易")=0," ",IFERROR(VLOOKUP(B11826,总表!A:D,4,0),"-"))</f>
        <v>灰色</v>
      </c>
      <c r="I11826" s="6" t="str">
        <f t="shared" si="739"/>
        <v>灰色</v>
      </c>
    </row>
    <row r="11827" spans="1:9">
      <c r="A11827" s="6">
        <v>11826</v>
      </c>
      <c r="B11827" s="47" t="str">
        <f t="shared" si="736"/>
        <v>00002E32</v>
      </c>
      <c r="C11827" s="47" t="str">
        <f>IFERROR(VLOOKUP(B11827,总表!A:B,2,0),"-")</f>
        <v>帽子类</v>
      </c>
      <c r="D11827" s="6" t="str">
        <f t="shared" si="737"/>
        <v>帽子类</v>
      </c>
      <c r="E11827" s="6" t="str">
        <f>IFERROR(VLOOKUP(B11827,总表!A:D,3,0),"-")</f>
        <v>学生帽</v>
      </c>
      <c r="F11827" s="6" t="str">
        <f t="shared" si="738"/>
        <v>学生帽</v>
      </c>
      <c r="H11827" s="51" t="str">
        <f>IF(IFERROR(VLOOKUP(B11827,总表!A:D,4,0),"露易")=0," ",IFERROR(VLOOKUP(B11827,总表!A:D,4,0),"-"))</f>
        <v>蓝色</v>
      </c>
      <c r="I11827" s="51" t="str">
        <f t="shared" si="739"/>
        <v>蓝色</v>
      </c>
    </row>
    <row r="11828" spans="1:9">
      <c r="A11828" s="6">
        <v>11827</v>
      </c>
      <c r="B11828" s="47" t="str">
        <f t="shared" si="736"/>
        <v>00002E33</v>
      </c>
      <c r="C11828" s="47" t="str">
        <f>IFERROR(VLOOKUP(B11828,总表!A:B,2,0),"-")</f>
        <v>帽子类</v>
      </c>
      <c r="D11828" s="6" t="str">
        <f t="shared" si="737"/>
        <v>帽子类</v>
      </c>
      <c r="E11828" s="6" t="str">
        <f>IFERROR(VLOOKUP(B11828,总表!A:D,3,0),"-")</f>
        <v>机长帽</v>
      </c>
      <c r="F11828" s="6" t="str">
        <f t="shared" si="738"/>
        <v>机长帽</v>
      </c>
      <c r="H11828" s="6" t="str">
        <f>IF(IFERROR(VLOOKUP(B11828,总表!A:D,4,0),"露易")=0," ",IFERROR(VLOOKUP(B11828,总表!A:D,4,0),"-"))</f>
        <v>黑色</v>
      </c>
      <c r="I11828" s="6" t="str">
        <f t="shared" si="739"/>
        <v>黑色</v>
      </c>
    </row>
    <row r="11829" spans="1:9">
      <c r="A11829" s="6">
        <v>11828</v>
      </c>
      <c r="B11829" s="47" t="str">
        <f t="shared" si="736"/>
        <v>00002E34</v>
      </c>
      <c r="C11829" s="47" t="str">
        <f>IFERROR(VLOOKUP(B11829,总表!A:B,2,0),"-")</f>
        <v>帽子类</v>
      </c>
      <c r="D11829" s="6" t="str">
        <f t="shared" si="737"/>
        <v>帽子类</v>
      </c>
      <c r="E11829" s="6" t="str">
        <f>IFERROR(VLOOKUP(B11829,总表!A:D,3,0),"-")</f>
        <v>机长帽</v>
      </c>
      <c r="F11829" s="6" t="str">
        <f t="shared" si="738"/>
        <v>机长帽</v>
      </c>
      <c r="H11829" s="6" t="str">
        <f>IF(IFERROR(VLOOKUP(B11829,总表!A:D,4,0),"露易")=0," ",IFERROR(VLOOKUP(B11829,总表!A:D,4,0),"-"))</f>
        <v>浅蓝色</v>
      </c>
      <c r="I11829" s="6" t="str">
        <f t="shared" si="739"/>
        <v>浅蓝色</v>
      </c>
    </row>
    <row r="11830" spans="1:9">
      <c r="A11830" s="6">
        <v>11829</v>
      </c>
      <c r="B11830" s="47" t="str">
        <f t="shared" si="736"/>
        <v>00002E35</v>
      </c>
      <c r="C11830" s="50" t="str">
        <f>IFERROR(VLOOKUP(B11830,总表!A:B,2,0),"-")</f>
        <v>头戴类</v>
      </c>
      <c r="D11830" s="51" t="str">
        <f t="shared" si="737"/>
        <v>头戴类</v>
      </c>
      <c r="E11830" s="51" t="str">
        <f>IFERROR(VLOOKUP(B11830,总表!A:D,3,0),"-")</f>
        <v>职业摔角面具</v>
      </c>
      <c r="F11830" s="51" t="str">
        <f t="shared" si="738"/>
        <v>职业摔角面具</v>
      </c>
      <c r="H11830" s="51" t="str">
        <f>IF(IFERROR(VLOOKUP(B11830,总表!A:D,4,0),"露易")=0," ",IFERROR(VLOOKUP(B11830,总表!A:D,4,0),"-"))</f>
        <v>蓝色</v>
      </c>
      <c r="I11830" s="51" t="str">
        <f t="shared" si="739"/>
        <v>蓝色</v>
      </c>
    </row>
    <row r="11831" spans="1:9">
      <c r="A11831" s="6">
        <v>11830</v>
      </c>
      <c r="B11831" s="47" t="str">
        <f t="shared" si="736"/>
        <v>00002E36</v>
      </c>
      <c r="C11831" s="50" t="str">
        <f>IFERROR(VLOOKUP(B11831,总表!A:B,2,0),"-")</f>
        <v>头戴类</v>
      </c>
      <c r="D11831" s="51" t="str">
        <f t="shared" si="737"/>
        <v>头戴类</v>
      </c>
      <c r="E11831" s="51" t="str">
        <f>IFERROR(VLOOKUP(B11831,总表!A:D,3,0),"-")</f>
        <v>职业摔角面具</v>
      </c>
      <c r="F11831" s="51" t="str">
        <f t="shared" si="738"/>
        <v>职业摔角面具</v>
      </c>
      <c r="H11831" s="51" t="str">
        <f>IF(IFERROR(VLOOKUP(B11831,总表!A:D,4,0),"露易")=0," ",IFERROR(VLOOKUP(B11831,总表!A:D,4,0),"-"))</f>
        <v>绿色</v>
      </c>
      <c r="I11831" s="51" t="str">
        <f t="shared" si="739"/>
        <v>绿色</v>
      </c>
    </row>
    <row r="11832" spans="1:9">
      <c r="A11832" s="6">
        <v>11831</v>
      </c>
      <c r="B11832" s="47" t="str">
        <f t="shared" si="736"/>
        <v>00002E37</v>
      </c>
      <c r="C11832" s="50" t="str">
        <f>IFERROR(VLOOKUP(B11832,总表!A:B,2,0),"-")</f>
        <v>头戴类</v>
      </c>
      <c r="D11832" s="51" t="str">
        <f t="shared" si="737"/>
        <v>头戴类</v>
      </c>
      <c r="E11832" s="51" t="str">
        <f>IFERROR(VLOOKUP(B11832,总表!A:D,3,0),"-")</f>
        <v>职业摔角面具</v>
      </c>
      <c r="F11832" s="51" t="str">
        <f t="shared" si="738"/>
        <v>职业摔角面具</v>
      </c>
      <c r="H11832" s="6" t="str">
        <f>IF(IFERROR(VLOOKUP(B11832,总表!A:D,4,0),"露易")=0," ",IFERROR(VLOOKUP(B11832,总表!A:D,4,0),"-"))</f>
        <v>粉红</v>
      </c>
      <c r="I11832" s="6" t="str">
        <f t="shared" si="739"/>
        <v>粉红</v>
      </c>
    </row>
    <row r="11833" spans="1:9">
      <c r="A11833" s="6">
        <v>11832</v>
      </c>
      <c r="B11833" s="47" t="str">
        <f t="shared" si="736"/>
        <v>00002E38</v>
      </c>
      <c r="C11833" s="50" t="str">
        <f>IFERROR(VLOOKUP(B11833,总表!A:B,2,0),"-")</f>
        <v>头戴类</v>
      </c>
      <c r="D11833" s="51" t="str">
        <f t="shared" si="737"/>
        <v>头戴类</v>
      </c>
      <c r="E11833" s="51" t="str">
        <f>IFERROR(VLOOKUP(B11833,总表!A:D,3,0),"-")</f>
        <v>职业摔角面具</v>
      </c>
      <c r="F11833" s="51" t="str">
        <f t="shared" si="738"/>
        <v>职业摔角面具</v>
      </c>
      <c r="H11833" s="6" t="str">
        <f>IF(IFERROR(VLOOKUP(B11833,总表!A:D,4,0),"露易")=0," ",IFERROR(VLOOKUP(B11833,总表!A:D,4,0),"-"))</f>
        <v>黑色</v>
      </c>
      <c r="I11833" s="6" t="str">
        <f t="shared" si="739"/>
        <v>黑色</v>
      </c>
    </row>
    <row r="11834" spans="1:9">
      <c r="A11834" s="6">
        <v>11833</v>
      </c>
      <c r="B11834" s="47" t="str">
        <f t="shared" si="736"/>
        <v>00002E39</v>
      </c>
      <c r="C11834" s="50" t="str">
        <f>IFERROR(VLOOKUP(B11834,总表!A:B,2,0),"-")</f>
        <v>头戴类</v>
      </c>
      <c r="D11834" s="51" t="str">
        <f t="shared" si="737"/>
        <v>头戴类</v>
      </c>
      <c r="E11834" s="51" t="str">
        <f>IFERROR(VLOOKUP(B11834,总表!A:D,3,0),"-")</f>
        <v>职业摔角面具</v>
      </c>
      <c r="F11834" s="51" t="str">
        <f t="shared" si="738"/>
        <v>职业摔角面具</v>
      </c>
      <c r="H11834" s="6" t="str">
        <f>IF(IFERROR(VLOOKUP(B11834,总表!A:D,4,0),"露易")=0," ",IFERROR(VLOOKUP(B11834,总表!A:D,4,0),"-"))</f>
        <v>黄色</v>
      </c>
      <c r="I11834" s="6" t="str">
        <f t="shared" si="739"/>
        <v>黄色</v>
      </c>
    </row>
    <row r="11835" spans="1:9">
      <c r="A11835" s="6">
        <v>11834</v>
      </c>
      <c r="B11835" s="47" t="str">
        <f t="shared" si="736"/>
        <v>00002E3A</v>
      </c>
      <c r="C11835" s="47" t="str">
        <f>IFERROR(VLOOKUP(B11835,总表!A:B,2,0),"-")</f>
        <v>帽子类</v>
      </c>
      <c r="D11835" s="6" t="str">
        <f t="shared" si="737"/>
        <v>帽子类</v>
      </c>
      <c r="E11835" s="6" t="str">
        <f>IFERROR(VLOOKUP(B11835,总表!A:D,3,0),"-")</f>
        <v>郁金香帽</v>
      </c>
      <c r="F11835" s="6" t="str">
        <f t="shared" si="738"/>
        <v>郁金香帽</v>
      </c>
      <c r="H11835" s="6" t="str">
        <f>IF(IFERROR(VLOOKUP(B11835,总表!A:D,4,0),"露易")=0," ",IFERROR(VLOOKUP(B11835,总表!A:D,4,0),"-"))</f>
        <v>棕色</v>
      </c>
      <c r="I11835" s="6" t="str">
        <f t="shared" si="739"/>
        <v>棕色</v>
      </c>
    </row>
    <row r="11836" spans="1:9">
      <c r="A11836" s="6">
        <v>11835</v>
      </c>
      <c r="B11836" s="47" t="str">
        <f t="shared" si="736"/>
        <v>00002E3B</v>
      </c>
      <c r="C11836" s="47" t="str">
        <f>IFERROR(VLOOKUP(B11836,总表!A:B,2,0),"-")</f>
        <v>帽子类</v>
      </c>
      <c r="D11836" s="6" t="str">
        <f t="shared" si="737"/>
        <v>帽子类</v>
      </c>
      <c r="E11836" s="6" t="str">
        <f>IFERROR(VLOOKUP(B11836,总表!A:D,3,0),"-")</f>
        <v>郁金香帽</v>
      </c>
      <c r="F11836" s="6" t="str">
        <f t="shared" si="738"/>
        <v>郁金香帽</v>
      </c>
      <c r="H11836" s="51" t="str">
        <f>IF(IFERROR(VLOOKUP(B11836,总表!A:D,4,0),"露易")=0," ",IFERROR(VLOOKUP(B11836,总表!A:D,4,0),"-"))</f>
        <v>驼色</v>
      </c>
      <c r="I11836" s="51" t="str">
        <f t="shared" si="739"/>
        <v>驼色</v>
      </c>
    </row>
    <row r="11837" spans="1:9">
      <c r="A11837" s="6">
        <v>11836</v>
      </c>
      <c r="B11837" s="47" t="str">
        <f t="shared" si="736"/>
        <v>00002E3C</v>
      </c>
      <c r="C11837" s="50" t="str">
        <f>IFERROR(VLOOKUP(B11837,总表!A:B,2,0),"-")</f>
        <v>头戴类</v>
      </c>
      <c r="D11837" s="51" t="str">
        <f t="shared" si="737"/>
        <v>头戴类</v>
      </c>
      <c r="E11837" s="6" t="str">
        <f>IFERROR(VLOOKUP(B11837,总表!A:D,3,0),"-")</f>
        <v>童话风头巾</v>
      </c>
      <c r="F11837" s="6" t="str">
        <f t="shared" si="738"/>
        <v>童话风头巾</v>
      </c>
      <c r="H11837" s="6" t="str">
        <f>IF(IFERROR(VLOOKUP(B11837,总表!A:D,4,0),"露易")=0," ",IFERROR(VLOOKUP(B11837,总表!A:D,4,0),"-"))</f>
        <v>粉红</v>
      </c>
      <c r="I11837" s="6" t="str">
        <f t="shared" si="739"/>
        <v>粉红</v>
      </c>
    </row>
    <row r="11838" spans="1:9">
      <c r="A11838" s="6">
        <v>11837</v>
      </c>
      <c r="B11838" s="47" t="str">
        <f t="shared" si="736"/>
        <v>00002E3D</v>
      </c>
      <c r="C11838" s="50" t="str">
        <f>IFERROR(VLOOKUP(B11838,总表!A:B,2,0),"-")</f>
        <v>头戴类</v>
      </c>
      <c r="D11838" s="51" t="str">
        <f t="shared" si="737"/>
        <v>头戴类</v>
      </c>
      <c r="E11838" s="6" t="str">
        <f>IFERROR(VLOOKUP(B11838,总表!A:D,3,0),"-")</f>
        <v>童话风头巾</v>
      </c>
      <c r="F11838" s="6" t="str">
        <f t="shared" si="738"/>
        <v>童话风头巾</v>
      </c>
      <c r="H11838" s="6" t="str">
        <f>IF(IFERROR(VLOOKUP(B11838,总表!A:D,4,0),"露易")=0," ",IFERROR(VLOOKUP(B11838,总表!A:D,4,0),"-"))</f>
        <v>黄色</v>
      </c>
      <c r="I11838" s="6" t="str">
        <f t="shared" si="739"/>
        <v>黄色</v>
      </c>
    </row>
    <row r="11839" spans="1:9">
      <c r="A11839" s="6">
        <v>11838</v>
      </c>
      <c r="B11839" s="47" t="str">
        <f t="shared" si="736"/>
        <v>00002E3E</v>
      </c>
      <c r="C11839" s="50" t="str">
        <f>IFERROR(VLOOKUP(B11839,总表!A:B,2,0),"-")</f>
        <v>头戴类</v>
      </c>
      <c r="D11839" s="51" t="str">
        <f t="shared" si="737"/>
        <v>头戴类</v>
      </c>
      <c r="E11839" s="6" t="str">
        <f>IFERROR(VLOOKUP(B11839,总表!A:D,3,0),"-")</f>
        <v>童话风头巾</v>
      </c>
      <c r="F11839" s="6" t="str">
        <f t="shared" si="738"/>
        <v>童话风头巾</v>
      </c>
      <c r="H11839" s="51" t="str">
        <f>IF(IFERROR(VLOOKUP(B11839,总表!A:D,4,0),"露易")=0," ",IFERROR(VLOOKUP(B11839,总表!A:D,4,0),"-"))</f>
        <v>绿色</v>
      </c>
      <c r="I11839" s="51" t="str">
        <f t="shared" si="739"/>
        <v>绿色</v>
      </c>
    </row>
    <row r="11840" spans="1:9">
      <c r="A11840" s="6">
        <v>11839</v>
      </c>
      <c r="B11840" s="47" t="str">
        <f t="shared" si="736"/>
        <v>00002E3F</v>
      </c>
      <c r="C11840" s="50" t="str">
        <f>IFERROR(VLOOKUP(B11840,总表!A:B,2,0),"-")</f>
        <v>头戴类</v>
      </c>
      <c r="D11840" s="51" t="str">
        <f t="shared" si="737"/>
        <v>头戴类</v>
      </c>
      <c r="E11840" s="6" t="str">
        <f>IFERROR(VLOOKUP(B11840,总表!A:D,3,0),"-")</f>
        <v>童话风头巾</v>
      </c>
      <c r="F11840" s="6" t="str">
        <f t="shared" si="738"/>
        <v>童话风头巾</v>
      </c>
      <c r="H11840" s="51" t="str">
        <f>IF(IFERROR(VLOOKUP(B11840,总表!A:D,4,0),"露易")=0," ",IFERROR(VLOOKUP(B11840,总表!A:D,4,0),"-"))</f>
        <v>蓝色</v>
      </c>
      <c r="I11840" s="51" t="str">
        <f t="shared" si="739"/>
        <v>蓝色</v>
      </c>
    </row>
    <row r="11841" spans="1:9">
      <c r="A11841" s="6">
        <v>11840</v>
      </c>
      <c r="B11841" s="47" t="str">
        <f t="shared" si="736"/>
        <v>00002E40</v>
      </c>
      <c r="C11841" s="50" t="str">
        <f>IFERROR(VLOOKUP(B11841,总表!A:B,2,0),"-")</f>
        <v>头戴类</v>
      </c>
      <c r="D11841" s="51" t="str">
        <f t="shared" si="737"/>
        <v>头戴类</v>
      </c>
      <c r="E11841" s="6" t="str">
        <f>IFERROR(VLOOKUP(B11841,总表!A:D,3,0),"-")</f>
        <v>童话风头巾</v>
      </c>
      <c r="F11841" s="6" t="str">
        <f t="shared" si="738"/>
        <v>童话风头巾</v>
      </c>
      <c r="H11841" s="6" t="str">
        <f>IF(IFERROR(VLOOKUP(B11841,总表!A:D,4,0),"露易")=0," ",IFERROR(VLOOKUP(B11841,总表!A:D,4,0),"-"))</f>
        <v>浅蓝色</v>
      </c>
      <c r="I11841" s="6" t="str">
        <f t="shared" si="739"/>
        <v>浅蓝色</v>
      </c>
    </row>
    <row r="11842" spans="1:9">
      <c r="A11842" s="6">
        <v>11841</v>
      </c>
      <c r="B11842" s="47" t="str">
        <f t="shared" ref="B11842:B11905" si="740">DEC2HEX(ROW(A11841),8)</f>
        <v>00002E41</v>
      </c>
      <c r="C11842" s="50" t="str">
        <f>IFERROR(VLOOKUP(B11842,总表!A:B,2,0),"-")</f>
        <v>头戴类</v>
      </c>
      <c r="D11842" s="51" t="str">
        <f t="shared" ref="D11842:D11905" si="741">C11842</f>
        <v>头戴类</v>
      </c>
      <c r="E11842" s="6" t="str">
        <f>IFERROR(VLOOKUP(B11842,总表!A:D,3,0),"-")</f>
        <v>童话风头巾</v>
      </c>
      <c r="F11842" s="6" t="str">
        <f t="shared" ref="F11842:F11905" si="742">E11842</f>
        <v>童话风头巾</v>
      </c>
      <c r="H11842" s="6" t="str">
        <f>IF(IFERROR(VLOOKUP(B11842,总表!A:D,4,0),"露易")=0," ",IFERROR(VLOOKUP(B11842,总表!A:D,4,0),"-"))</f>
        <v>浅绿色</v>
      </c>
      <c r="I11842" s="6" t="str">
        <f t="shared" ref="I11842:I11905" si="743">H11842</f>
        <v>浅绿色</v>
      </c>
    </row>
    <row r="11843" spans="1:9">
      <c r="A11843" s="6">
        <v>11842</v>
      </c>
      <c r="B11843" s="47" t="str">
        <f t="shared" si="740"/>
        <v>00002E42</v>
      </c>
      <c r="C11843" s="50" t="str">
        <f>IFERROR(VLOOKUP(B11843,总表!A:B,2,0),"-")</f>
        <v>头戴类</v>
      </c>
      <c r="D11843" s="51" t="str">
        <f t="shared" si="741"/>
        <v>头戴类</v>
      </c>
      <c r="E11843" s="6" t="str">
        <f>IFERROR(VLOOKUP(B11843,总表!A:D,3,0),"-")</f>
        <v>童话风头巾</v>
      </c>
      <c r="F11843" s="6" t="str">
        <f t="shared" si="742"/>
        <v>童话风头巾</v>
      </c>
      <c r="H11843" s="6" t="str">
        <f>IF(IFERROR(VLOOKUP(B11843,总表!A:D,4,0),"露易")=0," ",IFERROR(VLOOKUP(B11843,总表!A:D,4,0),"-"))</f>
        <v>橘色</v>
      </c>
      <c r="I11843" s="6" t="str">
        <f t="shared" si="743"/>
        <v>橘色</v>
      </c>
    </row>
    <row r="11844" spans="1:9">
      <c r="A11844" s="6">
        <v>11843</v>
      </c>
      <c r="B11844" s="47" t="str">
        <f t="shared" si="740"/>
        <v>00002E43</v>
      </c>
      <c r="C11844" s="47" t="str">
        <f>IFERROR(VLOOKUP(B11844,总表!A:B,2,0),"-")</f>
        <v>帽子类</v>
      </c>
      <c r="D11844" s="6" t="str">
        <f t="shared" si="741"/>
        <v>帽子类</v>
      </c>
      <c r="E11844" s="6" t="str">
        <f>IFERROR(VLOOKUP(B11844,总表!A:D,3,0),"-")</f>
        <v>魔女帽</v>
      </c>
      <c r="F11844" s="6" t="str">
        <f t="shared" si="742"/>
        <v>魔女帽</v>
      </c>
      <c r="H11844" s="51" t="str">
        <f>IF(IFERROR(VLOOKUP(B11844,总表!A:D,4,0),"露易")=0," ",IFERROR(VLOOKUP(B11844,总表!A:D,4,0),"-"))</f>
        <v>蓝色</v>
      </c>
      <c r="I11844" s="51" t="str">
        <f t="shared" si="743"/>
        <v>蓝色</v>
      </c>
    </row>
    <row r="11845" spans="1:9">
      <c r="A11845" s="6">
        <v>11844</v>
      </c>
      <c r="B11845" s="47" t="str">
        <f t="shared" si="740"/>
        <v>00002E44</v>
      </c>
      <c r="C11845" s="47" t="str">
        <f>IFERROR(VLOOKUP(B11845,总表!A:B,2,0),"-")</f>
        <v>帽子类</v>
      </c>
      <c r="D11845" s="6" t="str">
        <f t="shared" si="741"/>
        <v>帽子类</v>
      </c>
      <c r="E11845" s="6" t="str">
        <f>IFERROR(VLOOKUP(B11845,总表!A:D,3,0),"-")</f>
        <v>魔女帽</v>
      </c>
      <c r="F11845" s="6" t="str">
        <f t="shared" si="742"/>
        <v>魔女帽</v>
      </c>
      <c r="H11845" s="6" t="str">
        <f>IF(IFERROR(VLOOKUP(B11845,总表!A:D,4,0),"露易")=0," ",IFERROR(VLOOKUP(B11845,总表!A:D,4,0),"-"))</f>
        <v>白色</v>
      </c>
      <c r="I11845" s="6" t="str">
        <f t="shared" si="743"/>
        <v>白色</v>
      </c>
    </row>
    <row r="11846" spans="1:9">
      <c r="A11846" s="6">
        <v>11845</v>
      </c>
      <c r="B11846" s="47" t="str">
        <f t="shared" si="740"/>
        <v>00002E45</v>
      </c>
      <c r="C11846" s="47" t="str">
        <f>IFERROR(VLOOKUP(B11846,总表!A:B,2,0),"-")</f>
        <v>帽子类</v>
      </c>
      <c r="D11846" s="6" t="str">
        <f t="shared" si="741"/>
        <v>帽子类</v>
      </c>
      <c r="E11846" s="6" t="str">
        <f>IFERROR(VLOOKUP(B11846,总表!A:D,3,0),"-")</f>
        <v>魔女帽</v>
      </c>
      <c r="F11846" s="6" t="str">
        <f t="shared" si="742"/>
        <v>魔女帽</v>
      </c>
      <c r="H11846" s="51" t="str">
        <f>IF(IFERROR(VLOOKUP(B11846,总表!A:D,4,0),"露易")=0," ",IFERROR(VLOOKUP(B11846,总表!A:D,4,0),"-"))</f>
        <v>红色</v>
      </c>
      <c r="I11846" s="51" t="str">
        <f t="shared" si="743"/>
        <v>红色</v>
      </c>
    </row>
    <row r="11847" spans="1:9">
      <c r="A11847" s="6">
        <v>11846</v>
      </c>
      <c r="B11847" s="47" t="str">
        <f t="shared" si="740"/>
        <v>00002E46</v>
      </c>
      <c r="C11847" s="47" t="str">
        <f>IFERROR(VLOOKUP(B11847,总表!A:B,2,0),"-")</f>
        <v>帽子类</v>
      </c>
      <c r="D11847" s="6" t="str">
        <f t="shared" si="741"/>
        <v>帽子类</v>
      </c>
      <c r="E11847" s="51" t="str">
        <f>IFERROR(VLOOKUP(B11847,总表!A:D,3,0),"-")</f>
        <v>简朴帽子</v>
      </c>
      <c r="F11847" s="51" t="str">
        <f t="shared" si="742"/>
        <v>简朴帽子</v>
      </c>
      <c r="H11847" s="51" t="str">
        <f>IF(IFERROR(VLOOKUP(B11847,总表!A:D,4,0),"露易")=0," ",IFERROR(VLOOKUP(B11847,总表!A:D,4,0),"-"))</f>
        <v>绿色</v>
      </c>
      <c r="I11847" s="51" t="str">
        <f t="shared" si="743"/>
        <v>绿色</v>
      </c>
    </row>
    <row r="11848" spans="1:9">
      <c r="A11848" s="6">
        <v>11847</v>
      </c>
      <c r="B11848" s="47" t="str">
        <f t="shared" si="740"/>
        <v>00002E47</v>
      </c>
      <c r="C11848" s="47" t="str">
        <f>IFERROR(VLOOKUP(B11848,总表!A:B,2,0),"-")</f>
        <v>帽子类</v>
      </c>
      <c r="D11848" s="6" t="str">
        <f t="shared" si="741"/>
        <v>帽子类</v>
      </c>
      <c r="E11848" s="51" t="str">
        <f>IFERROR(VLOOKUP(B11848,总表!A:D,3,0),"-")</f>
        <v>简朴帽子</v>
      </c>
      <c r="F11848" s="51" t="str">
        <f t="shared" si="742"/>
        <v>简朴帽子</v>
      </c>
      <c r="H11848" s="51" t="str">
        <f>IF(IFERROR(VLOOKUP(B11848,总表!A:D,4,0),"露易")=0," ",IFERROR(VLOOKUP(B11848,总表!A:D,4,0),"-"))</f>
        <v>蓝灰色</v>
      </c>
      <c r="I11848" s="51" t="str">
        <f t="shared" si="743"/>
        <v>蓝灰色</v>
      </c>
    </row>
    <row r="11849" spans="1:9">
      <c r="A11849" s="6">
        <v>11848</v>
      </c>
      <c r="B11849" s="47" t="str">
        <f t="shared" si="740"/>
        <v>00002E48</v>
      </c>
      <c r="C11849" s="47" t="str">
        <f>IFERROR(VLOOKUP(B11849,总表!A:B,2,0),"-")</f>
        <v>帽子类</v>
      </c>
      <c r="D11849" s="6" t="str">
        <f t="shared" si="741"/>
        <v>帽子类</v>
      </c>
      <c r="E11849" s="6" t="str">
        <f>IFERROR(VLOOKUP(B11849,总表!A:D,3,0),"-")</f>
        <v>尖头帽</v>
      </c>
      <c r="F11849" s="6" t="str">
        <f t="shared" si="742"/>
        <v>尖头帽</v>
      </c>
      <c r="H11849" s="6" t="str">
        <f>IF(IFERROR(VLOOKUP(B11849,总表!A:D,4,0),"露易")=0," ",IFERROR(VLOOKUP(B11849,总表!A:D,4,0),"-"))</f>
        <v>紫色</v>
      </c>
      <c r="I11849" s="6" t="str">
        <f t="shared" si="743"/>
        <v>紫色</v>
      </c>
    </row>
    <row r="11850" spans="1:9">
      <c r="A11850" s="6">
        <v>11849</v>
      </c>
      <c r="B11850" s="47" t="str">
        <f t="shared" si="740"/>
        <v>00002E49</v>
      </c>
      <c r="C11850" s="47" t="str">
        <f>IFERROR(VLOOKUP(B11850,总表!A:B,2,0),"-")</f>
        <v>帽子类</v>
      </c>
      <c r="D11850" s="6" t="str">
        <f t="shared" si="741"/>
        <v>帽子类</v>
      </c>
      <c r="E11850" s="6" t="str">
        <f>IFERROR(VLOOKUP(B11850,总表!A:D,3,0),"-")</f>
        <v>唐装帽</v>
      </c>
      <c r="F11850" s="6" t="str">
        <f t="shared" si="742"/>
        <v>唐装帽</v>
      </c>
      <c r="H11850" s="51" t="str">
        <f>IF(IFERROR(VLOOKUP(B11850,总表!A:D,4,0),"露易")=0," ",IFERROR(VLOOKUP(B11850,总表!A:D,4,0),"-"))</f>
        <v>蓝色</v>
      </c>
      <c r="I11850" s="51" t="str">
        <f t="shared" si="743"/>
        <v>蓝色</v>
      </c>
    </row>
    <row r="11851" spans="1:9">
      <c r="A11851" s="6">
        <v>11850</v>
      </c>
      <c r="B11851" s="47" t="str">
        <f t="shared" si="740"/>
        <v>00002E4A</v>
      </c>
      <c r="C11851" s="47" t="str">
        <f>IFERROR(VLOOKUP(B11851,总表!A:B,2,0),"-")</f>
        <v>帽子类</v>
      </c>
      <c r="D11851" s="6" t="str">
        <f t="shared" si="741"/>
        <v>帽子类</v>
      </c>
      <c r="E11851" s="6" t="str">
        <f>IFERROR(VLOOKUP(B11851,总表!A:D,3,0),"-")</f>
        <v>唐装帽</v>
      </c>
      <c r="F11851" s="6" t="str">
        <f t="shared" si="742"/>
        <v>唐装帽</v>
      </c>
      <c r="H11851" s="6" t="str">
        <f>IF(IFERROR(VLOOKUP(B11851,总表!A:D,4,0),"露易")=0," ",IFERROR(VLOOKUP(B11851,总表!A:D,4,0),"-"))</f>
        <v>黄色</v>
      </c>
      <c r="I11851" s="6" t="str">
        <f t="shared" si="743"/>
        <v>黄色</v>
      </c>
    </row>
    <row r="11852" spans="1:9">
      <c r="A11852" s="6">
        <v>11851</v>
      </c>
      <c r="B11852" s="47" t="str">
        <f t="shared" si="740"/>
        <v>00002E4B</v>
      </c>
      <c r="C11852" s="47" t="str">
        <f>IFERROR(VLOOKUP(B11852,总表!A:B,2,0),"-")</f>
        <v>帽子类</v>
      </c>
      <c r="D11852" s="6" t="str">
        <f t="shared" si="741"/>
        <v>帽子类</v>
      </c>
      <c r="E11852" s="6" t="str">
        <f>IFERROR(VLOOKUP(B11852,总表!A:D,3,0),"-")</f>
        <v>唐装帽</v>
      </c>
      <c r="F11852" s="6" t="str">
        <f t="shared" si="742"/>
        <v>唐装帽</v>
      </c>
      <c r="H11852" s="6" t="str">
        <f>IF(IFERROR(VLOOKUP(B11852,总表!A:D,4,0),"露易")=0," ",IFERROR(VLOOKUP(B11852,总表!A:D,4,0),"-"))</f>
        <v>黑色</v>
      </c>
      <c r="I11852" s="6" t="str">
        <f t="shared" si="743"/>
        <v>黑色</v>
      </c>
    </row>
    <row r="11853" spans="1:9">
      <c r="A11853" s="6">
        <v>11852</v>
      </c>
      <c r="B11853" s="47" t="str">
        <f t="shared" si="740"/>
        <v>00002E4C</v>
      </c>
      <c r="C11853" s="47" t="str">
        <f>IFERROR(VLOOKUP(B11853,总表!A:B,2,0),"-")</f>
        <v>-</v>
      </c>
      <c r="D11853" s="6" t="str">
        <f t="shared" si="741"/>
        <v>-</v>
      </c>
      <c r="E11853" s="6" t="str">
        <f>IFERROR(VLOOKUP(B11853,总表!A:D,3,0),"-")</f>
        <v>-</v>
      </c>
      <c r="F11853" s="6" t="str">
        <f t="shared" si="742"/>
        <v>-</v>
      </c>
      <c r="H11853" s="6" t="str">
        <f>IF(IFERROR(VLOOKUP(B11853,总表!A:D,4,0),"露易")=0," ",IFERROR(VLOOKUP(B11853,总表!A:D,4,0),"-"))</f>
        <v>-</v>
      </c>
      <c r="I11853" s="6" t="str">
        <f t="shared" si="743"/>
        <v>-</v>
      </c>
    </row>
    <row r="11854" spans="1:9">
      <c r="A11854" s="6">
        <v>11853</v>
      </c>
      <c r="B11854" s="47" t="str">
        <f t="shared" si="740"/>
        <v>00002E4D</v>
      </c>
      <c r="C11854" s="50" t="str">
        <f>IFERROR(VLOOKUP(B11854,总表!A:B,2,0),"-")</f>
        <v>头戴类</v>
      </c>
      <c r="D11854" s="51" t="str">
        <f t="shared" si="741"/>
        <v>头戴类</v>
      </c>
      <c r="E11854" s="51" t="str">
        <f>IFERROR(VLOOKUP(B11854,总表!A:D,3,0),"-")</f>
        <v>婴儿帽子</v>
      </c>
      <c r="F11854" s="51" t="str">
        <f t="shared" si="742"/>
        <v>婴儿帽子</v>
      </c>
      <c r="H11854" s="6" t="str">
        <f>IF(IFERROR(VLOOKUP(B11854,总表!A:D,4,0),"露易")=0," ",IFERROR(VLOOKUP(B11854,总表!A:D,4,0),"-"))</f>
        <v>嫩紫色</v>
      </c>
      <c r="I11854" s="6" t="str">
        <f t="shared" si="743"/>
        <v>嫩紫色</v>
      </c>
    </row>
    <row r="11855" spans="1:9">
      <c r="A11855" s="6">
        <v>11854</v>
      </c>
      <c r="B11855" s="47" t="str">
        <f t="shared" si="740"/>
        <v>00002E4E</v>
      </c>
      <c r="C11855" s="50" t="str">
        <f>IFERROR(VLOOKUP(B11855,总表!A:B,2,0),"-")</f>
        <v>头戴类</v>
      </c>
      <c r="D11855" s="51" t="str">
        <f t="shared" si="741"/>
        <v>头戴类</v>
      </c>
      <c r="E11855" s="51" t="str">
        <f>IFERROR(VLOOKUP(B11855,总表!A:D,3,0),"-")</f>
        <v>婴儿帽子</v>
      </c>
      <c r="F11855" s="51" t="str">
        <f t="shared" si="742"/>
        <v>婴儿帽子</v>
      </c>
      <c r="H11855" s="6" t="str">
        <f>IF(IFERROR(VLOOKUP(B11855,总表!A:D,4,0),"露易")=0," ",IFERROR(VLOOKUP(B11855,总表!A:D,4,0),"-"))</f>
        <v>嫩黄色</v>
      </c>
      <c r="I11855" s="6" t="str">
        <f t="shared" si="743"/>
        <v>嫩黄色</v>
      </c>
    </row>
    <row r="11856" spans="1:9">
      <c r="A11856" s="6">
        <v>11855</v>
      </c>
      <c r="B11856" s="47" t="str">
        <f t="shared" si="740"/>
        <v>00002E4F</v>
      </c>
      <c r="C11856" s="50" t="str">
        <f>IFERROR(VLOOKUP(B11856,总表!A:B,2,0),"-")</f>
        <v>头戴类</v>
      </c>
      <c r="D11856" s="51" t="str">
        <f t="shared" si="741"/>
        <v>头戴类</v>
      </c>
      <c r="E11856" s="51" t="str">
        <f>IFERROR(VLOOKUP(B11856,总表!A:D,3,0),"-")</f>
        <v>婴儿帽子</v>
      </c>
      <c r="F11856" s="51" t="str">
        <f t="shared" si="742"/>
        <v>婴儿帽子</v>
      </c>
      <c r="H11856" s="6" t="str">
        <f>IF(IFERROR(VLOOKUP(B11856,总表!A:D,4,0),"露易")=0," ",IFERROR(VLOOKUP(B11856,总表!A:D,4,0),"-"))</f>
        <v>嫩绿色</v>
      </c>
      <c r="I11856" s="6" t="str">
        <f t="shared" si="743"/>
        <v>嫩绿色</v>
      </c>
    </row>
    <row r="11857" spans="1:9">
      <c r="A11857" s="6">
        <v>11856</v>
      </c>
      <c r="B11857" s="47" t="str">
        <f t="shared" si="740"/>
        <v>00002E50</v>
      </c>
      <c r="C11857" s="50" t="str">
        <f>IFERROR(VLOOKUP(B11857,总表!A:B,2,0),"-")</f>
        <v>头戴类</v>
      </c>
      <c r="D11857" s="51" t="str">
        <f t="shared" si="741"/>
        <v>头戴类</v>
      </c>
      <c r="E11857" s="51" t="str">
        <f>IFERROR(VLOOKUP(B11857,总表!A:D,3,0),"-")</f>
        <v>婴儿帽子</v>
      </c>
      <c r="F11857" s="51" t="str">
        <f t="shared" si="742"/>
        <v>婴儿帽子</v>
      </c>
      <c r="H11857" s="6" t="str">
        <f>IF(IFERROR(VLOOKUP(B11857,总表!A:D,4,0),"露易")=0," ",IFERROR(VLOOKUP(B11857,总表!A:D,4,0),"-"))</f>
        <v>嫩粉红色</v>
      </c>
      <c r="I11857" s="6" t="str">
        <f t="shared" si="743"/>
        <v>嫩粉红色</v>
      </c>
    </row>
    <row r="11858" spans="1:9">
      <c r="A11858" s="6">
        <v>11857</v>
      </c>
      <c r="B11858" s="47" t="str">
        <f t="shared" si="740"/>
        <v>00002E51</v>
      </c>
      <c r="C11858" s="50" t="str">
        <f>IFERROR(VLOOKUP(B11858,总表!A:B,2,0),"-")</f>
        <v>头戴类</v>
      </c>
      <c r="D11858" s="51" t="str">
        <f t="shared" si="741"/>
        <v>头戴类</v>
      </c>
      <c r="E11858" s="51" t="str">
        <f>IFERROR(VLOOKUP(B11858,总表!A:D,3,0),"-")</f>
        <v>婴儿帽子</v>
      </c>
      <c r="F11858" s="51" t="str">
        <f t="shared" si="742"/>
        <v>婴儿帽子</v>
      </c>
      <c r="H11858" s="6" t="str">
        <f>IF(IFERROR(VLOOKUP(B11858,总表!A:D,4,0),"露易")=0," ",IFERROR(VLOOKUP(B11858,总表!A:D,4,0),"-"))</f>
        <v>嫩灰色</v>
      </c>
      <c r="I11858" s="6" t="str">
        <f t="shared" si="743"/>
        <v>嫩灰色</v>
      </c>
    </row>
    <row r="11859" spans="1:9">
      <c r="A11859" s="6">
        <v>11858</v>
      </c>
      <c r="B11859" s="47" t="str">
        <f t="shared" si="740"/>
        <v>00002E52</v>
      </c>
      <c r="C11859" s="50" t="str">
        <f>IFERROR(VLOOKUP(B11859,总表!A:B,2,0),"-")</f>
        <v>头戴类</v>
      </c>
      <c r="D11859" s="51" t="str">
        <f t="shared" si="741"/>
        <v>头戴类</v>
      </c>
      <c r="E11859" s="51" t="str">
        <f>IFERROR(VLOOKUP(B11859,总表!A:D,3,0),"-")</f>
        <v>婴儿帽子</v>
      </c>
      <c r="F11859" s="51" t="str">
        <f t="shared" si="742"/>
        <v>婴儿帽子</v>
      </c>
      <c r="H11859" s="6" t="str">
        <f>IF(IFERROR(VLOOKUP(B11859,总表!A:D,4,0),"露易")=0," ",IFERROR(VLOOKUP(B11859,总表!A:D,4,0),"-"))</f>
        <v>嫩蓝色</v>
      </c>
      <c r="I11859" s="6" t="str">
        <f t="shared" si="743"/>
        <v>嫩蓝色</v>
      </c>
    </row>
    <row r="11860" spans="1:9">
      <c r="A11860" s="6">
        <v>11859</v>
      </c>
      <c r="B11860" s="47" t="str">
        <f t="shared" si="740"/>
        <v>00002E53</v>
      </c>
      <c r="C11860" s="50" t="str">
        <f>IFERROR(VLOOKUP(B11860,总表!A:B,2,0),"-")</f>
        <v>头戴类</v>
      </c>
      <c r="D11860" s="51" t="str">
        <f t="shared" si="741"/>
        <v>头戴类</v>
      </c>
      <c r="E11860" s="51" t="str">
        <f>IFERROR(VLOOKUP(B11860,总表!A:D,3,0),"-")</f>
        <v>婴儿帽子</v>
      </c>
      <c r="F11860" s="51" t="str">
        <f t="shared" si="742"/>
        <v>婴儿帽子</v>
      </c>
      <c r="H11860" s="6" t="str">
        <f>IF(IFERROR(VLOOKUP(B11860,总表!A:D,4,0),"露易")=0," ",IFERROR(VLOOKUP(B11860,总表!A:D,4,0),"-"))</f>
        <v>嫩橘色</v>
      </c>
      <c r="I11860" s="6" t="str">
        <f t="shared" si="743"/>
        <v>嫩橘色</v>
      </c>
    </row>
    <row r="11861" spans="1:9">
      <c r="A11861" s="6">
        <v>11860</v>
      </c>
      <c r="B11861" s="47" t="str">
        <f t="shared" si="740"/>
        <v>00002E54</v>
      </c>
      <c r="C11861" s="47" t="str">
        <f>IFERROR(VLOOKUP(B11861,总表!A:B,2,0),"-")</f>
        <v>帽子类</v>
      </c>
      <c r="D11861" s="6" t="str">
        <f t="shared" si="741"/>
        <v>帽子类</v>
      </c>
      <c r="E11861" s="6" t="str">
        <f>IFERROR(VLOOKUP(B11861,总表!A:D,3,0),"-")</f>
        <v>小丑帽子</v>
      </c>
      <c r="F11861" s="6" t="str">
        <f t="shared" si="742"/>
        <v>小丑帽子</v>
      </c>
      <c r="H11861" s="6" t="str">
        <f>IF(IFERROR(VLOOKUP(B11861,总表!A:D,4,0),"露易")=0," ",IFERROR(VLOOKUP(B11861,总表!A:D,4,0),"-"))</f>
        <v>黑色＆白色</v>
      </c>
      <c r="I11861" s="6" t="str">
        <f t="shared" si="743"/>
        <v>黑色＆白色</v>
      </c>
    </row>
    <row r="11862" spans="1:9">
      <c r="A11862" s="6">
        <v>11861</v>
      </c>
      <c r="B11862" s="47" t="str">
        <f t="shared" si="740"/>
        <v>00002E55</v>
      </c>
      <c r="C11862" s="47" t="str">
        <f>IFERROR(VLOOKUP(B11862,总表!A:B,2,0),"-")</f>
        <v>帽子类</v>
      </c>
      <c r="D11862" s="6" t="str">
        <f t="shared" si="741"/>
        <v>帽子类</v>
      </c>
      <c r="E11862" s="6" t="str">
        <f>IFERROR(VLOOKUP(B11862,总表!A:D,3,0),"-")</f>
        <v>小丑帽子</v>
      </c>
      <c r="F11862" s="6" t="str">
        <f t="shared" si="742"/>
        <v>小丑帽子</v>
      </c>
      <c r="H11862" s="51" t="str">
        <f>IF(IFERROR(VLOOKUP(B11862,总表!A:D,4,0),"露易")=0," ",IFERROR(VLOOKUP(B11862,总表!A:D,4,0),"-"))</f>
        <v>红色＆蓝色</v>
      </c>
      <c r="I11862" s="51" t="str">
        <f t="shared" si="743"/>
        <v>红色＆蓝色</v>
      </c>
    </row>
    <row r="11863" spans="1:9">
      <c r="A11863" s="6">
        <v>11862</v>
      </c>
      <c r="B11863" s="47" t="str">
        <f t="shared" si="740"/>
        <v>00002E56</v>
      </c>
      <c r="C11863" s="47" t="str">
        <f>IFERROR(VLOOKUP(B11863,总表!A:B,2,0),"-")</f>
        <v>帽子类</v>
      </c>
      <c r="D11863" s="6" t="str">
        <f t="shared" si="741"/>
        <v>帽子类</v>
      </c>
      <c r="E11863" s="6" t="str">
        <f>IFERROR(VLOOKUP(B11863,总表!A:D,3,0),"-")</f>
        <v>小丑帽子</v>
      </c>
      <c r="F11863" s="6" t="str">
        <f t="shared" si="742"/>
        <v>小丑帽子</v>
      </c>
      <c r="H11863" s="51" t="str">
        <f>IF(IFERROR(VLOOKUP(B11863,总表!A:D,4,0),"露易")=0," ",IFERROR(VLOOKUP(B11863,总表!A:D,4,0),"-"))</f>
        <v>绿色＆红色</v>
      </c>
      <c r="I11863" s="51" t="str">
        <f t="shared" si="743"/>
        <v>绿色＆红色</v>
      </c>
    </row>
    <row r="11864" spans="1:9">
      <c r="A11864" s="6">
        <v>11863</v>
      </c>
      <c r="B11864" s="47" t="str">
        <f t="shared" si="740"/>
        <v>00002E57</v>
      </c>
      <c r="C11864" s="50" t="str">
        <f>IFERROR(VLOOKUP(B11864,总表!A:B,2,0),"-")</f>
        <v>头戴类</v>
      </c>
      <c r="D11864" s="51" t="str">
        <f t="shared" si="741"/>
        <v>头戴类</v>
      </c>
      <c r="E11864" s="6" t="str">
        <f>IFERROR(VLOOKUP(B11864,总表!A:D,3,0),"-")</f>
        <v>特本头巾</v>
      </c>
      <c r="F11864" s="6" t="str">
        <f t="shared" si="742"/>
        <v>特本头巾</v>
      </c>
      <c r="H11864" s="51" t="str">
        <f>IF(IFERROR(VLOOKUP(B11864,总表!A:D,4,0),"露易")=0," ",IFERROR(VLOOKUP(B11864,总表!A:D,4,0),"-"))</f>
        <v>蓝色</v>
      </c>
      <c r="I11864" s="51" t="str">
        <f t="shared" si="743"/>
        <v>蓝色</v>
      </c>
    </row>
    <row r="11865" spans="1:9">
      <c r="A11865" s="6">
        <v>11864</v>
      </c>
      <c r="B11865" s="47" t="str">
        <f t="shared" si="740"/>
        <v>00002E58</v>
      </c>
      <c r="C11865" s="50" t="str">
        <f>IFERROR(VLOOKUP(B11865,总表!A:B,2,0),"-")</f>
        <v>头戴类</v>
      </c>
      <c r="D11865" s="51" t="str">
        <f t="shared" si="741"/>
        <v>头戴类</v>
      </c>
      <c r="E11865" s="6" t="str">
        <f>IFERROR(VLOOKUP(B11865,总表!A:D,3,0),"-")</f>
        <v>特本头巾</v>
      </c>
      <c r="F11865" s="6" t="str">
        <f t="shared" si="742"/>
        <v>特本头巾</v>
      </c>
      <c r="H11865" s="6" t="str">
        <f>IF(IFERROR(VLOOKUP(B11865,总表!A:D,4,0),"露易")=0," ",IFERROR(VLOOKUP(B11865,总表!A:D,4,0),"-"))</f>
        <v>粉红</v>
      </c>
      <c r="I11865" s="6" t="str">
        <f t="shared" si="743"/>
        <v>粉红</v>
      </c>
    </row>
    <row r="11866" spans="1:9">
      <c r="A11866" s="6">
        <v>11865</v>
      </c>
      <c r="B11866" s="47" t="str">
        <f t="shared" si="740"/>
        <v>00002E59</v>
      </c>
      <c r="C11866" s="50" t="str">
        <f>IFERROR(VLOOKUP(B11866,总表!A:B,2,0),"-")</f>
        <v>头戴类</v>
      </c>
      <c r="D11866" s="51" t="str">
        <f t="shared" si="741"/>
        <v>头戴类</v>
      </c>
      <c r="E11866" s="6" t="str">
        <f>IFERROR(VLOOKUP(B11866,总表!A:D,3,0),"-")</f>
        <v>特本头巾</v>
      </c>
      <c r="F11866" s="6" t="str">
        <f t="shared" si="742"/>
        <v>特本头巾</v>
      </c>
      <c r="H11866" s="6" t="str">
        <f>IF(IFERROR(VLOOKUP(B11866,总表!A:D,4,0),"露易")=0," ",IFERROR(VLOOKUP(B11866,总表!A:D,4,0),"-"))</f>
        <v>黄色</v>
      </c>
      <c r="I11866" s="6" t="str">
        <f t="shared" si="743"/>
        <v>黄色</v>
      </c>
    </row>
    <row r="11867" spans="1:9">
      <c r="A11867" s="6">
        <v>11866</v>
      </c>
      <c r="B11867" s="47" t="str">
        <f t="shared" si="740"/>
        <v>00002E5A</v>
      </c>
      <c r="C11867" s="50" t="str">
        <f>IFERROR(VLOOKUP(B11867,总表!A:B,2,0),"-")</f>
        <v>摆设类</v>
      </c>
      <c r="D11867" s="51" t="str">
        <f t="shared" si="741"/>
        <v>摆设类</v>
      </c>
      <c r="E11867" s="51" t="str">
        <f>IFERROR(VLOOKUP(B11867,总表!A:D,3,0),"-")</f>
        <v>蚂蚁农场</v>
      </c>
      <c r="F11867" s="51" t="str">
        <f t="shared" si="742"/>
        <v>蚂蚁农场</v>
      </c>
      <c r="H11867" s="6" t="str">
        <f>IF(IFERROR(VLOOKUP(B11867,总表!A:D,4,0),"露易")=0," ",IFERROR(VLOOKUP(B11867,总表!A:D,4,0),"-"))</f>
        <v> </v>
      </c>
      <c r="I11867" s="6" t="str">
        <f t="shared" si="743"/>
        <v> </v>
      </c>
    </row>
    <row r="11868" spans="1:9">
      <c r="A11868" s="6">
        <v>11867</v>
      </c>
      <c r="B11868" s="47" t="str">
        <f t="shared" si="740"/>
        <v>00002E5B</v>
      </c>
      <c r="C11868" s="47" t="str">
        <f>IFERROR(VLOOKUP(B11868,总表!A:B,2,0),"-")</f>
        <v>帽子类</v>
      </c>
      <c r="D11868" s="6" t="str">
        <f t="shared" si="741"/>
        <v>帽子类</v>
      </c>
      <c r="E11868" s="6" t="str">
        <f>IFERROR(VLOOKUP(B11868,总表!A:D,3,0),"-")</f>
        <v>学士帽</v>
      </c>
      <c r="F11868" s="6" t="str">
        <f t="shared" si="742"/>
        <v>学士帽</v>
      </c>
      <c r="H11868" s="51" t="str">
        <f>IF(IFERROR(VLOOKUP(B11868,总表!A:D,4,0),"露易")=0," ",IFERROR(VLOOKUP(B11868,总表!A:D,4,0),"-"))</f>
        <v>绿色</v>
      </c>
      <c r="I11868" s="51" t="str">
        <f t="shared" si="743"/>
        <v>绿色</v>
      </c>
    </row>
    <row r="11869" spans="1:9">
      <c r="A11869" s="6">
        <v>11868</v>
      </c>
      <c r="B11869" s="47" t="str">
        <f t="shared" si="740"/>
        <v>00002E5C</v>
      </c>
      <c r="C11869" s="47" t="str">
        <f>IFERROR(VLOOKUP(B11869,总表!A:B,2,0),"-")</f>
        <v>帽子类</v>
      </c>
      <c r="D11869" s="6" t="str">
        <f t="shared" si="741"/>
        <v>帽子类</v>
      </c>
      <c r="E11869" s="6" t="str">
        <f>IFERROR(VLOOKUP(B11869,总表!A:D,3,0),"-")</f>
        <v>学士帽</v>
      </c>
      <c r="F11869" s="6" t="str">
        <f t="shared" si="742"/>
        <v>学士帽</v>
      </c>
      <c r="H11869" s="51" t="str">
        <f>IF(IFERROR(VLOOKUP(B11869,总表!A:D,4,0),"露易")=0," ",IFERROR(VLOOKUP(B11869,总表!A:D,4,0),"-"))</f>
        <v>蓝色</v>
      </c>
      <c r="I11869" s="51" t="str">
        <f t="shared" si="743"/>
        <v>蓝色</v>
      </c>
    </row>
    <row r="11870" spans="1:9">
      <c r="A11870" s="6">
        <v>11869</v>
      </c>
      <c r="B11870" s="47" t="str">
        <f t="shared" si="740"/>
        <v>00002E5D</v>
      </c>
      <c r="C11870" s="47" t="str">
        <f>IFERROR(VLOOKUP(B11870,总表!A:B,2,0),"-")</f>
        <v>帽子类</v>
      </c>
      <c r="D11870" s="6" t="str">
        <f t="shared" si="741"/>
        <v>帽子类</v>
      </c>
      <c r="E11870" s="6" t="str">
        <f>IFERROR(VLOOKUP(B11870,总表!A:D,3,0),"-")</f>
        <v>学士帽</v>
      </c>
      <c r="F11870" s="6" t="str">
        <f t="shared" si="742"/>
        <v>学士帽</v>
      </c>
      <c r="H11870" s="6" t="str">
        <f>IF(IFERROR(VLOOKUP(B11870,总表!A:D,4,0),"露易")=0," ",IFERROR(VLOOKUP(B11870,总表!A:D,4,0),"-"))</f>
        <v>黄色</v>
      </c>
      <c r="I11870" s="6" t="str">
        <f t="shared" si="743"/>
        <v>黄色</v>
      </c>
    </row>
    <row r="11871" spans="1:9">
      <c r="A11871" s="6">
        <v>11870</v>
      </c>
      <c r="B11871" s="47" t="str">
        <f t="shared" si="740"/>
        <v>00002E5E</v>
      </c>
      <c r="C11871" s="50" t="str">
        <f>IFERROR(VLOOKUP(B11871,总表!A:B,2,0),"-")</f>
        <v>头戴类</v>
      </c>
      <c r="D11871" s="51" t="str">
        <f t="shared" si="741"/>
        <v>头戴类</v>
      </c>
      <c r="E11871" s="6" t="str">
        <f>IFERROR(VLOOKUP(B11871,总表!A:D,3,0),"-")</f>
        <v>忍者头巾</v>
      </c>
      <c r="F11871" s="6" t="str">
        <f t="shared" si="742"/>
        <v>忍者头巾</v>
      </c>
      <c r="H11871" s="6" t="str">
        <f>IF(IFERROR(VLOOKUP(B11871,总表!A:D,4,0),"露易")=0," ",IFERROR(VLOOKUP(B11871,总表!A:D,4,0),"-"))</f>
        <v>灰色</v>
      </c>
      <c r="I11871" s="6" t="str">
        <f t="shared" si="743"/>
        <v>灰色</v>
      </c>
    </row>
    <row r="11872" spans="1:9">
      <c r="A11872" s="6">
        <v>11871</v>
      </c>
      <c r="B11872" s="47" t="str">
        <f t="shared" si="740"/>
        <v>00002E5F</v>
      </c>
      <c r="C11872" s="50" t="str">
        <f>IFERROR(VLOOKUP(B11872,总表!A:B,2,0),"-")</f>
        <v>头戴类</v>
      </c>
      <c r="D11872" s="51" t="str">
        <f t="shared" si="741"/>
        <v>头戴类</v>
      </c>
      <c r="E11872" s="6" t="str">
        <f>IFERROR(VLOOKUP(B11872,总表!A:D,3,0),"-")</f>
        <v>忍者头巾</v>
      </c>
      <c r="F11872" s="6" t="str">
        <f t="shared" si="742"/>
        <v>忍者头巾</v>
      </c>
      <c r="H11872" s="51" t="str">
        <f>IF(IFERROR(VLOOKUP(B11872,总表!A:D,4,0),"露易")=0," ",IFERROR(VLOOKUP(B11872,总表!A:D,4,0),"-"))</f>
        <v>红色</v>
      </c>
      <c r="I11872" s="51" t="str">
        <f t="shared" si="743"/>
        <v>红色</v>
      </c>
    </row>
    <row r="11873" spans="1:9">
      <c r="A11873" s="6">
        <v>11872</v>
      </c>
      <c r="B11873" s="47" t="str">
        <f t="shared" si="740"/>
        <v>00002E60</v>
      </c>
      <c r="C11873" s="50" t="str">
        <f>IFERROR(VLOOKUP(B11873,总表!A:B,2,0),"-")</f>
        <v>头戴类</v>
      </c>
      <c r="D11873" s="51" t="str">
        <f t="shared" si="741"/>
        <v>头戴类</v>
      </c>
      <c r="E11873" s="6" t="str">
        <f>IFERROR(VLOOKUP(B11873,总表!A:D,3,0),"-")</f>
        <v>忍者头巾</v>
      </c>
      <c r="F11873" s="6" t="str">
        <f t="shared" si="742"/>
        <v>忍者头巾</v>
      </c>
      <c r="H11873" s="6" t="str">
        <f>IF(IFERROR(VLOOKUP(B11873,总表!A:D,4,0),"露易")=0," ",IFERROR(VLOOKUP(B11873,总表!A:D,4,0),"-"))</f>
        <v>紫色</v>
      </c>
      <c r="I11873" s="6" t="str">
        <f t="shared" si="743"/>
        <v>紫色</v>
      </c>
    </row>
    <row r="11874" spans="1:9">
      <c r="A11874" s="6">
        <v>11873</v>
      </c>
      <c r="B11874" s="47" t="str">
        <f t="shared" si="740"/>
        <v>00002E61</v>
      </c>
      <c r="C11874" s="50" t="str">
        <f>IFERROR(VLOOKUP(B11874,总表!A:B,2,0),"-")</f>
        <v>头戴类</v>
      </c>
      <c r="D11874" s="51" t="str">
        <f t="shared" si="741"/>
        <v>头戴类</v>
      </c>
      <c r="E11874" s="6" t="str">
        <f>IFERROR(VLOOKUP(B11874,总表!A:D,3,0),"-")</f>
        <v>忍者头巾</v>
      </c>
      <c r="F11874" s="6" t="str">
        <f t="shared" si="742"/>
        <v>忍者头巾</v>
      </c>
      <c r="H11874" s="6" t="str">
        <f>IF(IFERROR(VLOOKUP(B11874,总表!A:D,4,0),"露易")=0," ",IFERROR(VLOOKUP(B11874,总表!A:D,4,0),"-"))</f>
        <v>水蓝色</v>
      </c>
      <c r="I11874" s="6" t="str">
        <f t="shared" si="743"/>
        <v>水蓝色</v>
      </c>
    </row>
    <row r="11875" spans="1:9">
      <c r="A11875" s="6">
        <v>11874</v>
      </c>
      <c r="B11875" s="47" t="str">
        <f t="shared" si="740"/>
        <v>00002E62</v>
      </c>
      <c r="C11875" s="50" t="str">
        <f>IFERROR(VLOOKUP(B11875,总表!A:B,2,0),"-")</f>
        <v>头戴类</v>
      </c>
      <c r="D11875" s="51" t="str">
        <f t="shared" si="741"/>
        <v>头戴类</v>
      </c>
      <c r="E11875" s="6" t="str">
        <f>IFERROR(VLOOKUP(B11875,总表!A:D,3,0),"-")</f>
        <v>忍者头巾</v>
      </c>
      <c r="F11875" s="6" t="str">
        <f t="shared" si="742"/>
        <v>忍者头巾</v>
      </c>
      <c r="H11875" s="51" t="str">
        <f>IF(IFERROR(VLOOKUP(B11875,总表!A:D,4,0),"露易")=0," ",IFERROR(VLOOKUP(B11875,总表!A:D,4,0),"-"))</f>
        <v>绿色</v>
      </c>
      <c r="I11875" s="51" t="str">
        <f t="shared" si="743"/>
        <v>绿色</v>
      </c>
    </row>
    <row r="11876" spans="1:9">
      <c r="A11876" s="6">
        <v>11875</v>
      </c>
      <c r="B11876" s="47" t="str">
        <f t="shared" si="740"/>
        <v>00002E63</v>
      </c>
      <c r="C11876" s="50" t="str">
        <f>IFERROR(VLOOKUP(B11876,总表!A:B,2,0),"-")</f>
        <v>头戴类</v>
      </c>
      <c r="D11876" s="51" t="str">
        <f t="shared" si="741"/>
        <v>头戴类</v>
      </c>
      <c r="E11876" s="6" t="str">
        <f>IFERROR(VLOOKUP(B11876,总表!A:D,3,0),"-")</f>
        <v>忍者头巾</v>
      </c>
      <c r="F11876" s="6" t="str">
        <f t="shared" si="742"/>
        <v>忍者头巾</v>
      </c>
      <c r="H11876" s="6" t="str">
        <f>IF(IFERROR(VLOOKUP(B11876,总表!A:D,4,0),"露易")=0," ",IFERROR(VLOOKUP(B11876,总表!A:D,4,0),"-"))</f>
        <v>黄色</v>
      </c>
      <c r="I11876" s="6" t="str">
        <f t="shared" si="743"/>
        <v>黄色</v>
      </c>
    </row>
    <row r="11877" spans="1:9">
      <c r="A11877" s="6">
        <v>11876</v>
      </c>
      <c r="B11877" s="47" t="str">
        <f t="shared" si="740"/>
        <v>00002E64</v>
      </c>
      <c r="C11877" s="50" t="str">
        <f>IFERROR(VLOOKUP(B11877,总表!A:B,2,0),"-")</f>
        <v>头戴类</v>
      </c>
      <c r="D11877" s="51" t="str">
        <f t="shared" si="741"/>
        <v>头戴类</v>
      </c>
      <c r="E11877" s="6" t="str">
        <f>IFERROR(VLOOKUP(B11877,总表!A:D,3,0),"-")</f>
        <v>忍者头巾</v>
      </c>
      <c r="F11877" s="6" t="str">
        <f t="shared" si="742"/>
        <v>忍者头巾</v>
      </c>
      <c r="H11877" s="6" t="str">
        <f>IF(IFERROR(VLOOKUP(B11877,总表!A:D,4,0),"露易")=0," ",IFERROR(VLOOKUP(B11877,总表!A:D,4,0),"-"))</f>
        <v>橘色</v>
      </c>
      <c r="I11877" s="6" t="str">
        <f t="shared" si="743"/>
        <v>橘色</v>
      </c>
    </row>
    <row r="11878" spans="1:9">
      <c r="A11878" s="6">
        <v>11877</v>
      </c>
      <c r="B11878" s="47" t="str">
        <f t="shared" si="740"/>
        <v>00002E65</v>
      </c>
      <c r="C11878" s="50" t="str">
        <f>IFERROR(VLOOKUP(B11878,总表!A:B,2,0),"-")</f>
        <v>头戴类</v>
      </c>
      <c r="D11878" s="51" t="str">
        <f t="shared" si="741"/>
        <v>头戴类</v>
      </c>
      <c r="E11878" s="51" t="str">
        <f>IFERROR(VLOOKUP(B11878,总表!A:D,3,0),"-")</f>
        <v>头盔</v>
      </c>
      <c r="F11878" s="51" t="str">
        <f t="shared" si="742"/>
        <v>头盔</v>
      </c>
      <c r="H11878" s="6" t="str">
        <f>IF(IFERROR(VLOOKUP(B11878,总表!A:D,4,0),"露易")=0," ",IFERROR(VLOOKUP(B11878,总表!A:D,4,0),"-"))</f>
        <v>黑色</v>
      </c>
      <c r="I11878" s="6" t="str">
        <f t="shared" si="743"/>
        <v>黑色</v>
      </c>
    </row>
    <row r="11879" spans="1:9">
      <c r="A11879" s="6">
        <v>11878</v>
      </c>
      <c r="B11879" s="47" t="str">
        <f t="shared" si="740"/>
        <v>00002E66</v>
      </c>
      <c r="C11879" s="50" t="str">
        <f>IFERROR(VLOOKUP(B11879,总表!A:B,2,0),"-")</f>
        <v>头戴类</v>
      </c>
      <c r="D11879" s="51" t="str">
        <f t="shared" si="741"/>
        <v>头戴类</v>
      </c>
      <c r="E11879" s="51" t="str">
        <f>IFERROR(VLOOKUP(B11879,总表!A:D,3,0),"-")</f>
        <v>头盔</v>
      </c>
      <c r="F11879" s="51" t="str">
        <f t="shared" si="742"/>
        <v>头盔</v>
      </c>
      <c r="H11879" s="51" t="str">
        <f>IF(IFERROR(VLOOKUP(B11879,总表!A:D,4,0),"露易")=0," ",IFERROR(VLOOKUP(B11879,总表!A:D,4,0),"-"))</f>
        <v>蓝色</v>
      </c>
      <c r="I11879" s="51" t="str">
        <f t="shared" si="743"/>
        <v>蓝色</v>
      </c>
    </row>
    <row r="11880" spans="1:9">
      <c r="A11880" s="6">
        <v>11879</v>
      </c>
      <c r="B11880" s="47" t="str">
        <f t="shared" si="740"/>
        <v>00002E67</v>
      </c>
      <c r="C11880" s="50" t="str">
        <f>IFERROR(VLOOKUP(B11880,总表!A:B,2,0),"-")</f>
        <v>头戴类</v>
      </c>
      <c r="D11880" s="51" t="str">
        <f t="shared" si="741"/>
        <v>头戴类</v>
      </c>
      <c r="E11880" s="51" t="str">
        <f>IFERROR(VLOOKUP(B11880,总表!A:D,3,0),"-")</f>
        <v>头盔</v>
      </c>
      <c r="F11880" s="51" t="str">
        <f t="shared" si="742"/>
        <v>头盔</v>
      </c>
      <c r="H11880" s="6" t="str">
        <f>IF(IFERROR(VLOOKUP(B11880,总表!A:D,4,0),"露易")=0," ",IFERROR(VLOOKUP(B11880,总表!A:D,4,0),"-"))</f>
        <v>白色</v>
      </c>
      <c r="I11880" s="6" t="str">
        <f t="shared" si="743"/>
        <v>白色</v>
      </c>
    </row>
    <row r="11881" spans="1:9">
      <c r="A11881" s="6">
        <v>11880</v>
      </c>
      <c r="B11881" s="47" t="str">
        <f t="shared" si="740"/>
        <v>00002E68</v>
      </c>
      <c r="C11881" s="50" t="str">
        <f>IFERROR(VLOOKUP(B11881,总表!A:B,2,0),"-")</f>
        <v>头戴类</v>
      </c>
      <c r="D11881" s="51" t="str">
        <f t="shared" si="741"/>
        <v>头戴类</v>
      </c>
      <c r="E11881" s="51" t="str">
        <f>IFERROR(VLOOKUP(B11881,总表!A:D,3,0),"-")</f>
        <v>头盔</v>
      </c>
      <c r="F11881" s="51" t="str">
        <f t="shared" si="742"/>
        <v>头盔</v>
      </c>
      <c r="H11881" s="6" t="str">
        <f>IF(IFERROR(VLOOKUP(B11881,总表!A:D,4,0),"露易")=0," ",IFERROR(VLOOKUP(B11881,总表!A:D,4,0),"-"))</f>
        <v>金黄色</v>
      </c>
      <c r="I11881" s="6" t="str">
        <f t="shared" si="743"/>
        <v>金黄色</v>
      </c>
    </row>
    <row r="11882" spans="1:9">
      <c r="A11882" s="6">
        <v>11881</v>
      </c>
      <c r="B11882" s="47" t="str">
        <f t="shared" si="740"/>
        <v>00002E69</v>
      </c>
      <c r="C11882" s="50" t="str">
        <f>IFERROR(VLOOKUP(B11882,总表!A:B,2,0),"-")</f>
        <v>头戴类</v>
      </c>
      <c r="D11882" s="51" t="str">
        <f t="shared" si="741"/>
        <v>头戴类</v>
      </c>
      <c r="E11882" s="6" t="str">
        <f>IFERROR(VLOOKUP(B11882,总表!A:D,3,0),"-")</f>
        <v>面纱</v>
      </c>
      <c r="F11882" s="6" t="str">
        <f t="shared" si="742"/>
        <v>面纱</v>
      </c>
      <c r="H11882" s="6" t="str">
        <f>IF(IFERROR(VLOOKUP(B11882,总表!A:D,4,0),"露易")=0," ",IFERROR(VLOOKUP(B11882,总表!A:D,4,0),"-"))</f>
        <v>紫色</v>
      </c>
      <c r="I11882" s="6" t="str">
        <f t="shared" si="743"/>
        <v>紫色</v>
      </c>
    </row>
    <row r="11883" spans="1:9">
      <c r="A11883" s="6">
        <v>11882</v>
      </c>
      <c r="B11883" s="47" t="str">
        <f t="shared" si="740"/>
        <v>00002E6A</v>
      </c>
      <c r="C11883" s="50" t="str">
        <f>IFERROR(VLOOKUP(B11883,总表!A:B,2,0),"-")</f>
        <v>头戴类</v>
      </c>
      <c r="D11883" s="51" t="str">
        <f t="shared" si="741"/>
        <v>头戴类</v>
      </c>
      <c r="E11883" s="6" t="str">
        <f>IFERROR(VLOOKUP(B11883,总表!A:D,3,0),"-")</f>
        <v>面纱</v>
      </c>
      <c r="F11883" s="6" t="str">
        <f t="shared" si="742"/>
        <v>面纱</v>
      </c>
      <c r="H11883" s="6" t="str">
        <f>IF(IFERROR(VLOOKUP(B11883,总表!A:D,4,0),"露易")=0," ",IFERROR(VLOOKUP(B11883,总表!A:D,4,0),"-"))</f>
        <v>粉红</v>
      </c>
      <c r="I11883" s="6" t="str">
        <f t="shared" si="743"/>
        <v>粉红</v>
      </c>
    </row>
    <row r="11884" spans="1:9">
      <c r="A11884" s="6">
        <v>11883</v>
      </c>
      <c r="B11884" s="47" t="str">
        <f t="shared" si="740"/>
        <v>00002E6B</v>
      </c>
      <c r="C11884" s="50" t="str">
        <f>IFERROR(VLOOKUP(B11884,总表!A:B,2,0),"-")</f>
        <v>头戴类</v>
      </c>
      <c r="D11884" s="51" t="str">
        <f t="shared" si="741"/>
        <v>头戴类</v>
      </c>
      <c r="E11884" s="6" t="str">
        <f>IFERROR(VLOOKUP(B11884,总表!A:D,3,0),"-")</f>
        <v>面纱</v>
      </c>
      <c r="F11884" s="6" t="str">
        <f t="shared" si="742"/>
        <v>面纱</v>
      </c>
      <c r="H11884" s="6" t="str">
        <f>IF(IFERROR(VLOOKUP(B11884,总表!A:D,4,0),"露易")=0," ",IFERROR(VLOOKUP(B11884,总表!A:D,4,0),"-"))</f>
        <v>黄色</v>
      </c>
      <c r="I11884" s="6" t="str">
        <f t="shared" si="743"/>
        <v>黄色</v>
      </c>
    </row>
    <row r="11885" spans="1:9">
      <c r="A11885" s="6">
        <v>11884</v>
      </c>
      <c r="B11885" s="47" t="str">
        <f t="shared" si="740"/>
        <v>00002E6C</v>
      </c>
      <c r="C11885" s="47" t="str">
        <f>IFERROR(VLOOKUP(B11885,总表!A:B,2,0),"-")</f>
        <v>帽子类</v>
      </c>
      <c r="D11885" s="6" t="str">
        <f t="shared" si="741"/>
        <v>帽子类</v>
      </c>
      <c r="E11885" s="6" t="str">
        <f>IFERROR(VLOOKUP(B11885,总表!A:D,3,0),"-")</f>
        <v>提洛尔帽子</v>
      </c>
      <c r="F11885" s="6" t="str">
        <f t="shared" si="742"/>
        <v>提洛尔帽子</v>
      </c>
      <c r="H11885" s="51" t="str">
        <f>IF(IFERROR(VLOOKUP(B11885,总表!A:D,4,0),"露易")=0," ",IFERROR(VLOOKUP(B11885,总表!A:D,4,0),"-"))</f>
        <v>蓝色</v>
      </c>
      <c r="I11885" s="51" t="str">
        <f t="shared" si="743"/>
        <v>蓝色</v>
      </c>
    </row>
    <row r="11886" spans="1:9">
      <c r="A11886" s="6">
        <v>11885</v>
      </c>
      <c r="B11886" s="47" t="str">
        <f t="shared" si="740"/>
        <v>00002E6D</v>
      </c>
      <c r="C11886" s="47" t="str">
        <f>IFERROR(VLOOKUP(B11886,总表!A:B,2,0),"-")</f>
        <v>帽子类</v>
      </c>
      <c r="D11886" s="6" t="str">
        <f t="shared" si="741"/>
        <v>帽子类</v>
      </c>
      <c r="E11886" s="6" t="str">
        <f>IFERROR(VLOOKUP(B11886,总表!A:D,3,0),"-")</f>
        <v>提洛尔帽子</v>
      </c>
      <c r="F11886" s="6" t="str">
        <f t="shared" si="742"/>
        <v>提洛尔帽子</v>
      </c>
      <c r="H11886" s="51" t="str">
        <f>IF(IFERROR(VLOOKUP(B11886,总表!A:D,4,0),"露易")=0," ",IFERROR(VLOOKUP(B11886,总表!A:D,4,0),"-"))</f>
        <v>红色</v>
      </c>
      <c r="I11886" s="51" t="str">
        <f t="shared" si="743"/>
        <v>红色</v>
      </c>
    </row>
    <row r="11887" spans="1:9">
      <c r="A11887" s="6">
        <v>11886</v>
      </c>
      <c r="B11887" s="47" t="str">
        <f t="shared" si="740"/>
        <v>00002E6E</v>
      </c>
      <c r="C11887" s="47" t="str">
        <f>IFERROR(VLOOKUP(B11887,总表!A:B,2,0),"-")</f>
        <v>-</v>
      </c>
      <c r="D11887" s="6" t="str">
        <f t="shared" si="741"/>
        <v>-</v>
      </c>
      <c r="E11887" s="6" t="str">
        <f>IFERROR(VLOOKUP(B11887,总表!A:D,3,0),"-")</f>
        <v>-</v>
      </c>
      <c r="F11887" s="6" t="str">
        <f t="shared" si="742"/>
        <v>-</v>
      </c>
      <c r="H11887" s="6" t="str">
        <f>IF(IFERROR(VLOOKUP(B11887,总表!A:D,4,0),"露易")=0," ",IFERROR(VLOOKUP(B11887,总表!A:D,4,0),"-"))</f>
        <v>-</v>
      </c>
      <c r="I11887" s="6" t="str">
        <f t="shared" si="743"/>
        <v>-</v>
      </c>
    </row>
    <row r="11888" spans="1:9">
      <c r="A11888" s="6">
        <v>11887</v>
      </c>
      <c r="B11888" s="47" t="str">
        <f t="shared" si="740"/>
        <v>00002E6F</v>
      </c>
      <c r="C11888" s="47" t="str">
        <f>IFERROR(VLOOKUP(B11888,总表!A:B,2,0),"-")</f>
        <v>-</v>
      </c>
      <c r="D11888" s="6" t="str">
        <f t="shared" si="741"/>
        <v>-</v>
      </c>
      <c r="E11888" s="6" t="str">
        <f>IFERROR(VLOOKUP(B11888,总表!A:D,3,0),"-")</f>
        <v>-</v>
      </c>
      <c r="F11888" s="6" t="str">
        <f t="shared" si="742"/>
        <v>-</v>
      </c>
      <c r="H11888" s="6" t="str">
        <f>IF(IFERROR(VLOOKUP(B11888,总表!A:D,4,0),"露易")=0," ",IFERROR(VLOOKUP(B11888,总表!A:D,4,0),"-"))</f>
        <v>-</v>
      </c>
      <c r="I11888" s="6" t="str">
        <f t="shared" si="743"/>
        <v>-</v>
      </c>
    </row>
    <row r="11889" spans="1:9">
      <c r="A11889" s="6">
        <v>11888</v>
      </c>
      <c r="B11889" s="47" t="str">
        <f t="shared" si="740"/>
        <v>00002E70</v>
      </c>
      <c r="C11889" s="50" t="str">
        <f>IFERROR(VLOOKUP(B11889,总表!A:B,2,0),"-")</f>
        <v>头戴类</v>
      </c>
      <c r="D11889" s="51" t="str">
        <f t="shared" si="741"/>
        <v>头戴类</v>
      </c>
      <c r="E11889" s="6" t="str">
        <f>IFERROR(VLOOKUP(B11889,总表!A:D,3,0),"-")</f>
        <v>双丸子头</v>
      </c>
      <c r="F11889" s="6" t="str">
        <f t="shared" si="742"/>
        <v>双丸子头</v>
      </c>
      <c r="H11889" s="51" t="str">
        <f>IF(IFERROR(VLOOKUP(B11889,总表!A:D,4,0),"露易")=0," ",IFERROR(VLOOKUP(B11889,总表!A:D,4,0),"-"))</f>
        <v>蓝色</v>
      </c>
      <c r="I11889" s="51" t="str">
        <f t="shared" si="743"/>
        <v>蓝色</v>
      </c>
    </row>
    <row r="11890" spans="1:9">
      <c r="A11890" s="6">
        <v>11889</v>
      </c>
      <c r="B11890" s="47" t="str">
        <f t="shared" si="740"/>
        <v>00002E71</v>
      </c>
      <c r="C11890" s="50" t="str">
        <f>IFERROR(VLOOKUP(B11890,总表!A:B,2,0),"-")</f>
        <v>头戴类</v>
      </c>
      <c r="D11890" s="51" t="str">
        <f t="shared" si="741"/>
        <v>头戴类</v>
      </c>
      <c r="E11890" s="6" t="str">
        <f>IFERROR(VLOOKUP(B11890,总表!A:D,3,0),"-")</f>
        <v>双丸子头</v>
      </c>
      <c r="F11890" s="6" t="str">
        <f t="shared" si="742"/>
        <v>双丸子头</v>
      </c>
      <c r="H11890" s="6" t="str">
        <f>IF(IFERROR(VLOOKUP(B11890,总表!A:D,4,0),"露易")=0," ",IFERROR(VLOOKUP(B11890,总表!A:D,4,0),"-"))</f>
        <v>芥末黄</v>
      </c>
      <c r="I11890" s="6" t="str">
        <f t="shared" si="743"/>
        <v>芥末黄</v>
      </c>
    </row>
    <row r="11891" spans="1:9">
      <c r="A11891" s="6">
        <v>11890</v>
      </c>
      <c r="B11891" s="47" t="str">
        <f t="shared" si="740"/>
        <v>00002E72</v>
      </c>
      <c r="C11891" s="50" t="str">
        <f>IFERROR(VLOOKUP(B11891,总表!A:B,2,0),"-")</f>
        <v>头戴类</v>
      </c>
      <c r="D11891" s="51" t="str">
        <f t="shared" si="741"/>
        <v>头戴类</v>
      </c>
      <c r="E11891" s="6" t="str">
        <f>IFERROR(VLOOKUP(B11891,总表!A:D,3,0),"-")</f>
        <v>双丸子头</v>
      </c>
      <c r="F11891" s="6" t="str">
        <f t="shared" si="742"/>
        <v>双丸子头</v>
      </c>
      <c r="H11891" s="6" t="str">
        <f>IF(IFERROR(VLOOKUP(B11891,总表!A:D,4,0),"露易")=0," ",IFERROR(VLOOKUP(B11891,总表!A:D,4,0),"-"))</f>
        <v>白色</v>
      </c>
      <c r="I11891" s="6" t="str">
        <f t="shared" si="743"/>
        <v>白色</v>
      </c>
    </row>
    <row r="11892" spans="1:9">
      <c r="A11892" s="6">
        <v>11891</v>
      </c>
      <c r="B11892" s="47" t="str">
        <f t="shared" si="740"/>
        <v>00002E73</v>
      </c>
      <c r="C11892" s="50" t="str">
        <f>IFERROR(VLOOKUP(B11892,总表!A:B,2,0),"-")</f>
        <v>头戴类</v>
      </c>
      <c r="D11892" s="51" t="str">
        <f t="shared" si="741"/>
        <v>头戴类</v>
      </c>
      <c r="E11892" s="6" t="str">
        <f>IFERROR(VLOOKUP(B11892,总表!A:D,3,0),"-")</f>
        <v>双丸子头</v>
      </c>
      <c r="F11892" s="6" t="str">
        <f t="shared" si="742"/>
        <v>双丸子头</v>
      </c>
      <c r="H11892" s="6" t="str">
        <f>IF(IFERROR(VLOOKUP(B11892,总表!A:D,4,0),"露易")=0," ",IFERROR(VLOOKUP(B11892,总表!A:D,4,0),"-"))</f>
        <v>紫色</v>
      </c>
      <c r="I11892" s="6" t="str">
        <f t="shared" si="743"/>
        <v>紫色</v>
      </c>
    </row>
    <row r="11893" spans="1:9">
      <c r="A11893" s="6">
        <v>11892</v>
      </c>
      <c r="B11893" s="47" t="str">
        <f t="shared" si="740"/>
        <v>00002E74</v>
      </c>
      <c r="C11893" s="50" t="str">
        <f>IFERROR(VLOOKUP(B11893,总表!A:B,2,0),"-")</f>
        <v>头戴类</v>
      </c>
      <c r="D11893" s="51" t="str">
        <f t="shared" si="741"/>
        <v>头戴类</v>
      </c>
      <c r="E11893" s="6" t="str">
        <f>IFERROR(VLOOKUP(B11893,总表!A:D,3,0),"-")</f>
        <v>双丸子头</v>
      </c>
      <c r="F11893" s="6" t="str">
        <f t="shared" si="742"/>
        <v>双丸子头</v>
      </c>
      <c r="H11893" s="51" t="str">
        <f>IF(IFERROR(VLOOKUP(B11893,总表!A:D,4,0),"露易")=0," ",IFERROR(VLOOKUP(B11893,总表!A:D,4,0),"-"))</f>
        <v>绿色</v>
      </c>
      <c r="I11893" s="51" t="str">
        <f t="shared" si="743"/>
        <v>绿色</v>
      </c>
    </row>
    <row r="11894" spans="1:9">
      <c r="A11894" s="6">
        <v>11893</v>
      </c>
      <c r="B11894" s="47" t="str">
        <f t="shared" si="740"/>
        <v>00002E75</v>
      </c>
      <c r="C11894" s="50" t="str">
        <f>IFERROR(VLOOKUP(B11894,总表!A:B,2,0),"-")</f>
        <v>头戴类</v>
      </c>
      <c r="D11894" s="51" t="str">
        <f t="shared" si="741"/>
        <v>头戴类</v>
      </c>
      <c r="E11894" s="6" t="str">
        <f>IFERROR(VLOOKUP(B11894,总表!A:D,3,0),"-")</f>
        <v>双丸子头</v>
      </c>
      <c r="F11894" s="6" t="str">
        <f t="shared" si="742"/>
        <v>双丸子头</v>
      </c>
      <c r="H11894" s="6" t="str">
        <f>IF(IFERROR(VLOOKUP(B11894,总表!A:D,4,0),"露易")=0," ",IFERROR(VLOOKUP(B11894,总表!A:D,4,0),"-"))</f>
        <v>橘色</v>
      </c>
      <c r="I11894" s="6" t="str">
        <f t="shared" si="743"/>
        <v>橘色</v>
      </c>
    </row>
    <row r="11895" spans="1:9">
      <c r="A11895" s="6">
        <v>11894</v>
      </c>
      <c r="B11895" s="47" t="str">
        <f t="shared" si="740"/>
        <v>00002E76</v>
      </c>
      <c r="C11895" s="50" t="str">
        <f>IFERROR(VLOOKUP(B11895,总表!A:B,2,0),"-")</f>
        <v>头戴类</v>
      </c>
      <c r="D11895" s="51" t="str">
        <f t="shared" si="741"/>
        <v>头戴类</v>
      </c>
      <c r="E11895" s="51" t="str">
        <f>IFERROR(VLOOKUP(B11895,总表!A:D,3,0),"-")</f>
        <v>发带</v>
      </c>
      <c r="F11895" s="51" t="str">
        <f t="shared" si="742"/>
        <v>发带</v>
      </c>
      <c r="H11895" s="51" t="str">
        <f>IF(IFERROR(VLOOKUP(B11895,总表!A:D,4,0),"露易")=0," ",IFERROR(VLOOKUP(B11895,总表!A:D,4,0),"-"))</f>
        <v>蓝色</v>
      </c>
      <c r="I11895" s="51" t="str">
        <f t="shared" si="743"/>
        <v>蓝色</v>
      </c>
    </row>
    <row r="11896" spans="1:9">
      <c r="A11896" s="6">
        <v>11895</v>
      </c>
      <c r="B11896" s="47" t="str">
        <f t="shared" si="740"/>
        <v>00002E77</v>
      </c>
      <c r="C11896" s="50" t="str">
        <f>IFERROR(VLOOKUP(B11896,总表!A:B,2,0),"-")</f>
        <v>头戴类</v>
      </c>
      <c r="D11896" s="51" t="str">
        <f t="shared" si="741"/>
        <v>头戴类</v>
      </c>
      <c r="E11896" s="51" t="str">
        <f>IFERROR(VLOOKUP(B11896,总表!A:D,3,0),"-")</f>
        <v>发带</v>
      </c>
      <c r="F11896" s="51" t="str">
        <f t="shared" si="742"/>
        <v>发带</v>
      </c>
      <c r="H11896" s="6" t="str">
        <f>IF(IFERROR(VLOOKUP(B11896,总表!A:D,4,0),"露易")=0," ",IFERROR(VLOOKUP(B11896,总表!A:D,4,0),"-"))</f>
        <v>紫色</v>
      </c>
      <c r="I11896" s="6" t="str">
        <f t="shared" si="743"/>
        <v>紫色</v>
      </c>
    </row>
    <row r="11897" spans="1:9">
      <c r="A11897" s="6">
        <v>11896</v>
      </c>
      <c r="B11897" s="47" t="str">
        <f t="shared" si="740"/>
        <v>00002E78</v>
      </c>
      <c r="C11897" s="50" t="str">
        <f>IFERROR(VLOOKUP(B11897,总表!A:B,2,0),"-")</f>
        <v>头戴类</v>
      </c>
      <c r="D11897" s="51" t="str">
        <f t="shared" si="741"/>
        <v>头戴类</v>
      </c>
      <c r="E11897" s="51" t="str">
        <f>IFERROR(VLOOKUP(B11897,总表!A:D,3,0),"-")</f>
        <v>发带</v>
      </c>
      <c r="F11897" s="51" t="str">
        <f t="shared" si="742"/>
        <v>发带</v>
      </c>
      <c r="H11897" s="51" t="str">
        <f>IF(IFERROR(VLOOKUP(B11897,总表!A:D,4,0),"露易")=0," ",IFERROR(VLOOKUP(B11897,总表!A:D,4,0),"-"))</f>
        <v>绿色</v>
      </c>
      <c r="I11897" s="51" t="str">
        <f t="shared" si="743"/>
        <v>绿色</v>
      </c>
    </row>
    <row r="11898" spans="1:9">
      <c r="A11898" s="6">
        <v>11897</v>
      </c>
      <c r="B11898" s="47" t="str">
        <f t="shared" si="740"/>
        <v>00002E79</v>
      </c>
      <c r="C11898" s="50" t="str">
        <f>IFERROR(VLOOKUP(B11898,总表!A:B,2,0),"-")</f>
        <v>头戴类</v>
      </c>
      <c r="D11898" s="51" t="str">
        <f t="shared" si="741"/>
        <v>头戴类</v>
      </c>
      <c r="E11898" s="51" t="str">
        <f>IFERROR(VLOOKUP(B11898,总表!A:D,3,0),"-")</f>
        <v>头饰</v>
      </c>
      <c r="F11898" s="51" t="str">
        <f t="shared" si="742"/>
        <v>头饰</v>
      </c>
      <c r="H11898" s="6" t="str">
        <f>IF(IFERROR(VLOOKUP(B11898,总表!A:D,4,0),"露易")=0," ",IFERROR(VLOOKUP(B11898,总表!A:D,4,0),"-"))</f>
        <v>黑色</v>
      </c>
      <c r="I11898" s="6" t="str">
        <f t="shared" si="743"/>
        <v>黑色</v>
      </c>
    </row>
    <row r="11899" spans="1:9">
      <c r="A11899" s="6">
        <v>11898</v>
      </c>
      <c r="B11899" s="47" t="str">
        <f t="shared" si="740"/>
        <v>00002E7A</v>
      </c>
      <c r="C11899" s="50" t="str">
        <f>IFERROR(VLOOKUP(B11899,总表!A:B,2,0),"-")</f>
        <v>头戴类</v>
      </c>
      <c r="D11899" s="51" t="str">
        <f t="shared" si="741"/>
        <v>头戴类</v>
      </c>
      <c r="E11899" s="51" t="str">
        <f>IFERROR(VLOOKUP(B11899,总表!A:D,3,0),"-")</f>
        <v>头饰</v>
      </c>
      <c r="F11899" s="51" t="str">
        <f t="shared" si="742"/>
        <v>头饰</v>
      </c>
      <c r="H11899" s="51" t="str">
        <f>IF(IFERROR(VLOOKUP(B11899,总表!A:D,4,0),"露易")=0," ",IFERROR(VLOOKUP(B11899,总表!A:D,4,0),"-"))</f>
        <v>红色</v>
      </c>
      <c r="I11899" s="51" t="str">
        <f t="shared" si="743"/>
        <v>红色</v>
      </c>
    </row>
    <row r="11900" spans="1:9">
      <c r="A11900" s="6">
        <v>11899</v>
      </c>
      <c r="B11900" s="47" t="str">
        <f t="shared" si="740"/>
        <v>00002E7B</v>
      </c>
      <c r="C11900" s="50" t="str">
        <f>IFERROR(VLOOKUP(B11900,总表!A:B,2,0),"-")</f>
        <v>头戴类</v>
      </c>
      <c r="D11900" s="51" t="str">
        <f t="shared" si="741"/>
        <v>头戴类</v>
      </c>
      <c r="E11900" s="51" t="str">
        <f>IFERROR(VLOOKUP(B11900,总表!A:D,3,0),"-")</f>
        <v>头饰</v>
      </c>
      <c r="F11900" s="51" t="str">
        <f t="shared" si="742"/>
        <v>头饰</v>
      </c>
      <c r="H11900" s="6" t="str">
        <f>IF(IFERROR(VLOOKUP(B11900,总表!A:D,4,0),"露易")=0," ",IFERROR(VLOOKUP(B11900,总表!A:D,4,0),"-"))</f>
        <v>粉红</v>
      </c>
      <c r="I11900" s="6" t="str">
        <f t="shared" si="743"/>
        <v>粉红</v>
      </c>
    </row>
    <row r="11901" spans="1:9">
      <c r="A11901" s="6">
        <v>11900</v>
      </c>
      <c r="B11901" s="47" t="str">
        <f t="shared" si="740"/>
        <v>00002E7C</v>
      </c>
      <c r="C11901" s="50" t="str">
        <f>IFERROR(VLOOKUP(B11901,总表!A:B,2,0),"-")</f>
        <v>头戴类</v>
      </c>
      <c r="D11901" s="51" t="str">
        <f t="shared" si="741"/>
        <v>头戴类</v>
      </c>
      <c r="E11901" s="51" t="str">
        <f>IFERROR(VLOOKUP(B11901,总表!A:D,3,0),"-")</f>
        <v>头饰</v>
      </c>
      <c r="F11901" s="51" t="str">
        <f t="shared" si="742"/>
        <v>头饰</v>
      </c>
      <c r="H11901" s="51" t="str">
        <f>IF(IFERROR(VLOOKUP(B11901,总表!A:D,4,0),"露易")=0," ",IFERROR(VLOOKUP(B11901,总表!A:D,4,0),"-"))</f>
        <v>蓝色</v>
      </c>
      <c r="I11901" s="51" t="str">
        <f t="shared" si="743"/>
        <v>蓝色</v>
      </c>
    </row>
    <row r="11902" spans="1:9">
      <c r="A11902" s="6">
        <v>11901</v>
      </c>
      <c r="B11902" s="47" t="str">
        <f t="shared" si="740"/>
        <v>00002E7D</v>
      </c>
      <c r="C11902" s="50" t="str">
        <f>IFERROR(VLOOKUP(B11902,总表!A:B,2,0),"-")</f>
        <v>头戴类</v>
      </c>
      <c r="D11902" s="51" t="str">
        <f t="shared" si="741"/>
        <v>头戴类</v>
      </c>
      <c r="E11902" s="51" t="str">
        <f>IFERROR(VLOOKUP(B11902,总表!A:D,3,0),"-")</f>
        <v>头饰</v>
      </c>
      <c r="F11902" s="51" t="str">
        <f t="shared" si="742"/>
        <v>头饰</v>
      </c>
      <c r="H11902" s="6" t="str">
        <f>IF(IFERROR(VLOOKUP(B11902,总表!A:D,4,0),"露易")=0," ",IFERROR(VLOOKUP(B11902,总表!A:D,4,0),"-"))</f>
        <v>浅紫色</v>
      </c>
      <c r="I11902" s="6" t="str">
        <f t="shared" si="743"/>
        <v>浅紫色</v>
      </c>
    </row>
    <row r="11903" spans="1:9">
      <c r="A11903" s="6">
        <v>11902</v>
      </c>
      <c r="B11903" s="47" t="str">
        <f t="shared" si="740"/>
        <v>00002E7E</v>
      </c>
      <c r="C11903" s="47" t="str">
        <f>IFERROR(VLOOKUP(B11903,总表!A:B,2,0),"-")</f>
        <v>帽子类</v>
      </c>
      <c r="D11903" s="6" t="str">
        <f t="shared" si="741"/>
        <v>帽子类</v>
      </c>
      <c r="E11903" s="6" t="str">
        <f>IFERROR(VLOOKUP(B11903,总表!A:D,3,0),"-")</f>
        <v>兔子耳朵</v>
      </c>
      <c r="F11903" s="6" t="str">
        <f t="shared" si="742"/>
        <v>兔子耳朵</v>
      </c>
      <c r="H11903" s="6" t="str">
        <f>IF(IFERROR(VLOOKUP(B11903,总表!A:D,4,0),"露易")=0," ",IFERROR(VLOOKUP(B11903,总表!A:D,4,0),"-"))</f>
        <v>粉红</v>
      </c>
      <c r="I11903" s="6" t="str">
        <f t="shared" si="743"/>
        <v>粉红</v>
      </c>
    </row>
    <row r="11904" spans="1:9">
      <c r="A11904" s="6">
        <v>11903</v>
      </c>
      <c r="B11904" s="47" t="str">
        <f t="shared" si="740"/>
        <v>00002E7F</v>
      </c>
      <c r="C11904" s="47" t="str">
        <f>IFERROR(VLOOKUP(B11904,总表!A:B,2,0),"-")</f>
        <v>帽子类</v>
      </c>
      <c r="D11904" s="6" t="str">
        <f t="shared" si="741"/>
        <v>帽子类</v>
      </c>
      <c r="E11904" s="6" t="str">
        <f>IFERROR(VLOOKUP(B11904,总表!A:D,3,0),"-")</f>
        <v>兔子耳朵</v>
      </c>
      <c r="F11904" s="6" t="str">
        <f t="shared" si="742"/>
        <v>兔子耳朵</v>
      </c>
      <c r="H11904" s="51" t="str">
        <f>IF(IFERROR(VLOOKUP(B11904,总表!A:D,4,0),"露易")=0," ",IFERROR(VLOOKUP(B11904,总表!A:D,4,0),"-"))</f>
        <v>红色</v>
      </c>
      <c r="I11904" s="51" t="str">
        <f t="shared" si="743"/>
        <v>红色</v>
      </c>
    </row>
    <row r="11905" spans="1:9">
      <c r="A11905" s="6">
        <v>11904</v>
      </c>
      <c r="B11905" s="47" t="str">
        <f t="shared" si="740"/>
        <v>00002E80</v>
      </c>
      <c r="C11905" s="47" t="str">
        <f>IFERROR(VLOOKUP(B11905,总表!A:B,2,0),"-")</f>
        <v>帽子类</v>
      </c>
      <c r="D11905" s="6" t="str">
        <f t="shared" si="741"/>
        <v>帽子类</v>
      </c>
      <c r="E11905" s="6" t="str">
        <f>IFERROR(VLOOKUP(B11905,总表!A:D,3,0),"-")</f>
        <v>兔子耳朵</v>
      </c>
      <c r="F11905" s="6" t="str">
        <f t="shared" si="742"/>
        <v>兔子耳朵</v>
      </c>
      <c r="H11905" s="6" t="str">
        <f>IF(IFERROR(VLOOKUP(B11905,总表!A:D,4,0),"露易")=0," ",IFERROR(VLOOKUP(B11905,总表!A:D,4,0),"-"))</f>
        <v>浅蓝色</v>
      </c>
      <c r="I11905" s="6" t="str">
        <f t="shared" si="743"/>
        <v>浅蓝色</v>
      </c>
    </row>
    <row r="11906" spans="1:9">
      <c r="A11906" s="6">
        <v>11905</v>
      </c>
      <c r="B11906" s="47" t="str">
        <f t="shared" ref="B11906:B11969" si="744">DEC2HEX(ROW(A11905),8)</f>
        <v>00002E81</v>
      </c>
      <c r="C11906" s="50" t="str">
        <f>IFERROR(VLOOKUP(B11906,总表!A:B,2,0),"-")</f>
        <v>裤裙类</v>
      </c>
      <c r="D11906" s="51" t="str">
        <f t="shared" ref="D11906:D11969" si="745">C11906</f>
        <v>裤裙类</v>
      </c>
      <c r="E11906" s="6" t="str">
        <f>IFERROR(VLOOKUP(B11906,总表!A:D,3,0),"-")</f>
        <v>运动短裤</v>
      </c>
      <c r="F11906" s="6" t="str">
        <f t="shared" ref="F11906:F11969" si="746">E11906</f>
        <v>运动短裤</v>
      </c>
      <c r="H11906" s="51" t="str">
        <f>IF(IFERROR(VLOOKUP(B11906,总表!A:D,4,0),"露易")=0," ",IFERROR(VLOOKUP(B11906,总表!A:D,4,0),"-"))</f>
        <v>绿色</v>
      </c>
      <c r="I11906" s="51" t="str">
        <f t="shared" ref="I11906:I11969" si="747">H11906</f>
        <v>绿色</v>
      </c>
    </row>
    <row r="11907" spans="1:9">
      <c r="A11907" s="6">
        <v>11906</v>
      </c>
      <c r="B11907" s="47" t="str">
        <f t="shared" si="744"/>
        <v>00002E82</v>
      </c>
      <c r="C11907" s="50" t="str">
        <f>IFERROR(VLOOKUP(B11907,总表!A:B,2,0),"-")</f>
        <v>裤裙类</v>
      </c>
      <c r="D11907" s="51" t="str">
        <f t="shared" si="745"/>
        <v>裤裙类</v>
      </c>
      <c r="E11907" s="6" t="str">
        <f>IFERROR(VLOOKUP(B11907,总表!A:D,3,0),"-")</f>
        <v>运动短裤</v>
      </c>
      <c r="F11907" s="6" t="str">
        <f t="shared" si="746"/>
        <v>运动短裤</v>
      </c>
      <c r="H11907" s="6" t="str">
        <f>IF(IFERROR(VLOOKUP(B11907,总表!A:D,4,0),"露易")=0," ",IFERROR(VLOOKUP(B11907,总表!A:D,4,0),"-"))</f>
        <v>黑色</v>
      </c>
      <c r="I11907" s="6" t="str">
        <f t="shared" si="747"/>
        <v>黑色</v>
      </c>
    </row>
    <row r="11908" spans="1:9">
      <c r="A11908" s="6">
        <v>11907</v>
      </c>
      <c r="B11908" s="47" t="str">
        <f t="shared" si="744"/>
        <v>00002E83</v>
      </c>
      <c r="C11908" s="50" t="str">
        <f>IFERROR(VLOOKUP(B11908,总表!A:B,2,0),"-")</f>
        <v>裤裙类</v>
      </c>
      <c r="D11908" s="51" t="str">
        <f t="shared" si="745"/>
        <v>裤裙类</v>
      </c>
      <c r="E11908" s="6" t="str">
        <f>IFERROR(VLOOKUP(B11908,总表!A:D,3,0),"-")</f>
        <v>运动短裤</v>
      </c>
      <c r="F11908" s="6" t="str">
        <f t="shared" si="746"/>
        <v>运动短裤</v>
      </c>
      <c r="H11908" s="51" t="str">
        <f>IF(IFERROR(VLOOKUP(B11908,总表!A:D,4,0),"露易")=0," ",IFERROR(VLOOKUP(B11908,总表!A:D,4,0),"-"))</f>
        <v>蓝色</v>
      </c>
      <c r="I11908" s="51" t="str">
        <f t="shared" si="747"/>
        <v>蓝色</v>
      </c>
    </row>
    <row r="11909" spans="1:9">
      <c r="A11909" s="6">
        <v>11908</v>
      </c>
      <c r="B11909" s="47" t="str">
        <f t="shared" si="744"/>
        <v>00002E84</v>
      </c>
      <c r="C11909" s="50" t="str">
        <f>IFERROR(VLOOKUP(B11909,总表!A:B,2,0),"-")</f>
        <v>裤裙类</v>
      </c>
      <c r="D11909" s="51" t="str">
        <f t="shared" si="745"/>
        <v>裤裙类</v>
      </c>
      <c r="E11909" s="6" t="str">
        <f>IFERROR(VLOOKUP(B11909,总表!A:D,3,0),"-")</f>
        <v>运动短裤</v>
      </c>
      <c r="F11909" s="6" t="str">
        <f t="shared" si="746"/>
        <v>运动短裤</v>
      </c>
      <c r="H11909" s="6" t="str">
        <f>IF(IFERROR(VLOOKUP(B11909,总表!A:D,4,0),"露易")=0," ",IFERROR(VLOOKUP(B11909,总表!A:D,4,0),"-"))</f>
        <v>酒红色</v>
      </c>
      <c r="I11909" s="6" t="str">
        <f t="shared" si="747"/>
        <v>酒红色</v>
      </c>
    </row>
    <row r="11910" spans="1:9">
      <c r="A11910" s="6">
        <v>11909</v>
      </c>
      <c r="B11910" s="47" t="str">
        <f t="shared" si="744"/>
        <v>00002E85</v>
      </c>
      <c r="C11910" s="50" t="str">
        <f>IFERROR(VLOOKUP(B11910,总表!A:B,2,0),"-")</f>
        <v>裤裙类</v>
      </c>
      <c r="D11910" s="51" t="str">
        <f t="shared" si="745"/>
        <v>裤裙类</v>
      </c>
      <c r="E11910" s="6" t="str">
        <f>IFERROR(VLOOKUP(B11910,总表!A:D,3,0),"-")</f>
        <v>运动短裤</v>
      </c>
      <c r="F11910" s="6" t="str">
        <f t="shared" si="746"/>
        <v>运动短裤</v>
      </c>
      <c r="H11910" s="6" t="str">
        <f>IF(IFERROR(VLOOKUP(B11910,总表!A:D,4,0),"露易")=0," ",IFERROR(VLOOKUP(B11910,总表!A:D,4,0),"-"))</f>
        <v>海军蓝</v>
      </c>
      <c r="I11910" s="6" t="str">
        <f t="shared" si="747"/>
        <v>海军蓝</v>
      </c>
    </row>
    <row r="11911" spans="1:9">
      <c r="A11911" s="6">
        <v>11910</v>
      </c>
      <c r="B11911" s="47" t="str">
        <f t="shared" si="744"/>
        <v>00002E86</v>
      </c>
      <c r="C11911" s="47" t="str">
        <f>IFERROR(VLOOKUP(B11911,总表!A:B,2,0),"-")</f>
        <v>-</v>
      </c>
      <c r="D11911" s="6" t="str">
        <f t="shared" si="745"/>
        <v>-</v>
      </c>
      <c r="E11911" s="6" t="str">
        <f>IFERROR(VLOOKUP(B11911,总表!A:D,3,0),"-")</f>
        <v>-</v>
      </c>
      <c r="F11911" s="6" t="str">
        <f t="shared" si="746"/>
        <v>-</v>
      </c>
      <c r="H11911" s="6" t="str">
        <f>IF(IFERROR(VLOOKUP(B11911,总表!A:D,4,0),"露易")=0," ",IFERROR(VLOOKUP(B11911,总表!A:D,4,0),"-"))</f>
        <v>-</v>
      </c>
      <c r="I11911" s="6" t="str">
        <f t="shared" si="747"/>
        <v>-</v>
      </c>
    </row>
    <row r="11912" spans="1:9">
      <c r="A11912" s="6">
        <v>11911</v>
      </c>
      <c r="B11912" s="47" t="str">
        <f t="shared" si="744"/>
        <v>00002E87</v>
      </c>
      <c r="C11912" s="47" t="str">
        <f>IFERROR(VLOOKUP(B11912,总表!A:B,2,0),"-")</f>
        <v>-</v>
      </c>
      <c r="D11912" s="6" t="str">
        <f t="shared" si="745"/>
        <v>-</v>
      </c>
      <c r="E11912" s="6" t="str">
        <f>IFERROR(VLOOKUP(B11912,总表!A:D,3,0),"-")</f>
        <v>-</v>
      </c>
      <c r="F11912" s="6" t="str">
        <f t="shared" si="746"/>
        <v>-</v>
      </c>
      <c r="H11912" s="6" t="str">
        <f>IF(IFERROR(VLOOKUP(B11912,总表!A:D,4,0),"露易")=0," ",IFERROR(VLOOKUP(B11912,总表!A:D,4,0),"-"))</f>
        <v>-</v>
      </c>
      <c r="I11912" s="6" t="str">
        <f t="shared" si="747"/>
        <v>-</v>
      </c>
    </row>
    <row r="11913" spans="1:9">
      <c r="A11913" s="6">
        <v>11912</v>
      </c>
      <c r="B11913" s="47" t="str">
        <f t="shared" si="744"/>
        <v>00002E88</v>
      </c>
      <c r="C11913" s="47" t="str">
        <f>IFERROR(VLOOKUP(B11913,总表!A:B,2,0),"-")</f>
        <v>-</v>
      </c>
      <c r="D11913" s="6" t="str">
        <f t="shared" si="745"/>
        <v>-</v>
      </c>
      <c r="E11913" s="6" t="str">
        <f>IFERROR(VLOOKUP(B11913,总表!A:D,3,0),"-")</f>
        <v>-</v>
      </c>
      <c r="F11913" s="6" t="str">
        <f t="shared" si="746"/>
        <v>-</v>
      </c>
      <c r="H11913" s="6" t="str">
        <f>IF(IFERROR(VLOOKUP(B11913,总表!A:D,4,0),"露易")=0," ",IFERROR(VLOOKUP(B11913,总表!A:D,4,0),"-"))</f>
        <v>-</v>
      </c>
      <c r="I11913" s="6" t="str">
        <f t="shared" si="747"/>
        <v>-</v>
      </c>
    </row>
    <row r="11914" spans="1:9">
      <c r="A11914" s="6">
        <v>11913</v>
      </c>
      <c r="B11914" s="47" t="str">
        <f t="shared" si="744"/>
        <v>00002E89</v>
      </c>
      <c r="C11914" s="47" t="str">
        <f>IFERROR(VLOOKUP(B11914,总表!A:B,2,0),"-")</f>
        <v>-</v>
      </c>
      <c r="D11914" s="6" t="str">
        <f t="shared" si="745"/>
        <v>-</v>
      </c>
      <c r="E11914" s="6" t="str">
        <f>IFERROR(VLOOKUP(B11914,总表!A:D,3,0),"-")</f>
        <v>-</v>
      </c>
      <c r="F11914" s="6" t="str">
        <f t="shared" si="746"/>
        <v>-</v>
      </c>
      <c r="H11914" s="6" t="str">
        <f>IF(IFERROR(VLOOKUP(B11914,总表!A:D,4,0),"露易")=0," ",IFERROR(VLOOKUP(B11914,总表!A:D,4,0),"-"))</f>
        <v>-</v>
      </c>
      <c r="I11914" s="6" t="str">
        <f t="shared" si="747"/>
        <v>-</v>
      </c>
    </row>
    <row r="11915" spans="1:9">
      <c r="A11915" s="6">
        <v>11914</v>
      </c>
      <c r="B11915" s="47" t="str">
        <f t="shared" si="744"/>
        <v>00002E8A</v>
      </c>
      <c r="C11915" s="47" t="str">
        <f>IFERROR(VLOOKUP(B11915,总表!A:B,2,0),"-")</f>
        <v>-</v>
      </c>
      <c r="D11915" s="6" t="str">
        <f t="shared" si="745"/>
        <v>-</v>
      </c>
      <c r="E11915" s="6" t="str">
        <f>IFERROR(VLOOKUP(B11915,总表!A:D,3,0),"-")</f>
        <v>-</v>
      </c>
      <c r="F11915" s="6" t="str">
        <f t="shared" si="746"/>
        <v>-</v>
      </c>
      <c r="H11915" s="6" t="str">
        <f>IF(IFERROR(VLOOKUP(B11915,总表!A:D,4,0),"露易")=0," ",IFERROR(VLOOKUP(B11915,总表!A:D,4,0),"-"))</f>
        <v>-</v>
      </c>
      <c r="I11915" s="6" t="str">
        <f t="shared" si="747"/>
        <v>-</v>
      </c>
    </row>
    <row r="11916" spans="1:9">
      <c r="A11916" s="6">
        <v>11915</v>
      </c>
      <c r="B11916" s="47" t="str">
        <f t="shared" si="744"/>
        <v>00002E8B</v>
      </c>
      <c r="C11916" s="47" t="str">
        <f>IFERROR(VLOOKUP(B11916,总表!A:B,2,0),"-")</f>
        <v>房内墙纸</v>
      </c>
      <c r="D11916" s="6" t="str">
        <f t="shared" si="745"/>
        <v>房内墙纸</v>
      </c>
      <c r="E11916" s="6" t="str">
        <f>IFERROR(VLOOKUP(B11916,总表!A:D,3,0),"-")</f>
        <v>毛毛细雨墙</v>
      </c>
      <c r="F11916" s="6" t="str">
        <f t="shared" si="746"/>
        <v>毛毛细雨墙</v>
      </c>
      <c r="H11916" s="6" t="str">
        <f>IF(IFERROR(VLOOKUP(B11916,总表!A:D,4,0),"露易")=0," ",IFERROR(VLOOKUP(B11916,总表!A:D,4,0),"-"))</f>
        <v> </v>
      </c>
      <c r="I11916" s="6" t="str">
        <f t="shared" si="747"/>
        <v> </v>
      </c>
    </row>
    <row r="11917" spans="1:9">
      <c r="A11917" s="6">
        <v>11916</v>
      </c>
      <c r="B11917" s="47" t="str">
        <f t="shared" si="744"/>
        <v>00002E8C</v>
      </c>
      <c r="C11917" s="47" t="str">
        <f>IFERROR(VLOOKUP(B11917,总表!A:B,2,0),"-")</f>
        <v>-</v>
      </c>
      <c r="D11917" s="6" t="str">
        <f t="shared" si="745"/>
        <v>-</v>
      </c>
      <c r="E11917" s="6" t="str">
        <f>IFERROR(VLOOKUP(B11917,总表!A:D,3,0),"-")</f>
        <v>-</v>
      </c>
      <c r="F11917" s="6" t="str">
        <f t="shared" si="746"/>
        <v>-</v>
      </c>
      <c r="H11917" s="6" t="str">
        <f>IF(IFERROR(VLOOKUP(B11917,总表!A:D,4,0),"露易")=0," ",IFERROR(VLOOKUP(B11917,总表!A:D,4,0),"-"))</f>
        <v>-</v>
      </c>
      <c r="I11917" s="6" t="str">
        <f t="shared" si="747"/>
        <v>-</v>
      </c>
    </row>
    <row r="11918" spans="1:9">
      <c r="A11918" s="6">
        <v>11917</v>
      </c>
      <c r="B11918" s="47" t="str">
        <f t="shared" si="744"/>
        <v>00002E8D</v>
      </c>
      <c r="C11918" s="47" t="str">
        <f>IFERROR(VLOOKUP(B11918,总表!A:B,2,0),"-")</f>
        <v>-</v>
      </c>
      <c r="D11918" s="6" t="str">
        <f t="shared" si="745"/>
        <v>-</v>
      </c>
      <c r="E11918" s="6" t="str">
        <f>IFERROR(VLOOKUP(B11918,总表!A:D,3,0),"-")</f>
        <v>-</v>
      </c>
      <c r="F11918" s="6" t="str">
        <f t="shared" si="746"/>
        <v>-</v>
      </c>
      <c r="H11918" s="6" t="str">
        <f>IF(IFERROR(VLOOKUP(B11918,总表!A:D,4,0),"露易")=0," ",IFERROR(VLOOKUP(B11918,总表!A:D,4,0),"-"))</f>
        <v>-</v>
      </c>
      <c r="I11918" s="6" t="str">
        <f t="shared" si="747"/>
        <v>-</v>
      </c>
    </row>
    <row r="11919" spans="1:9">
      <c r="A11919" s="6">
        <v>11918</v>
      </c>
      <c r="B11919" s="47" t="str">
        <f t="shared" si="744"/>
        <v>00002E8E</v>
      </c>
      <c r="C11919" s="47" t="str">
        <f>IFERROR(VLOOKUP(B11919,总表!A:B,2,0),"-")</f>
        <v>-</v>
      </c>
      <c r="D11919" s="6" t="str">
        <f t="shared" si="745"/>
        <v>-</v>
      </c>
      <c r="E11919" s="6" t="str">
        <f>IFERROR(VLOOKUP(B11919,总表!A:D,3,0),"-")</f>
        <v>-</v>
      </c>
      <c r="F11919" s="6" t="str">
        <f t="shared" si="746"/>
        <v>-</v>
      </c>
      <c r="H11919" s="6" t="str">
        <f>IF(IFERROR(VLOOKUP(B11919,总表!A:D,4,0),"露易")=0," ",IFERROR(VLOOKUP(B11919,总表!A:D,4,0),"-"))</f>
        <v>-</v>
      </c>
      <c r="I11919" s="6" t="str">
        <f t="shared" si="747"/>
        <v>-</v>
      </c>
    </row>
    <row r="11920" spans="1:9">
      <c r="A11920" s="6">
        <v>11919</v>
      </c>
      <c r="B11920" s="47" t="str">
        <f t="shared" si="744"/>
        <v>00002E8F</v>
      </c>
      <c r="C11920" s="47" t="str">
        <f>IFERROR(VLOOKUP(B11920,总表!A:B,2,0),"-")</f>
        <v>-</v>
      </c>
      <c r="D11920" s="6" t="str">
        <f t="shared" si="745"/>
        <v>-</v>
      </c>
      <c r="E11920" s="6" t="str">
        <f>IFERROR(VLOOKUP(B11920,总表!A:D,3,0),"-")</f>
        <v>-</v>
      </c>
      <c r="F11920" s="6" t="str">
        <f t="shared" si="746"/>
        <v>-</v>
      </c>
      <c r="H11920" s="6" t="str">
        <f>IF(IFERROR(VLOOKUP(B11920,总表!A:D,4,0),"露易")=0," ",IFERROR(VLOOKUP(B11920,总表!A:D,4,0),"-"))</f>
        <v>-</v>
      </c>
      <c r="I11920" s="6" t="str">
        <f t="shared" si="747"/>
        <v>-</v>
      </c>
    </row>
    <row r="11921" spans="1:9">
      <c r="A11921" s="6">
        <v>11920</v>
      </c>
      <c r="B11921" s="47" t="str">
        <f t="shared" si="744"/>
        <v>00002E90</v>
      </c>
      <c r="C11921" s="47" t="str">
        <f>IFERROR(VLOOKUP(B11921,总表!A:B,2,0),"-")</f>
        <v>-</v>
      </c>
      <c r="D11921" s="6" t="str">
        <f t="shared" si="745"/>
        <v>-</v>
      </c>
      <c r="E11921" s="6" t="str">
        <f>IFERROR(VLOOKUP(B11921,总表!A:D,3,0),"-")</f>
        <v>-</v>
      </c>
      <c r="F11921" s="6" t="str">
        <f t="shared" si="746"/>
        <v>-</v>
      </c>
      <c r="H11921" s="6" t="str">
        <f>IF(IFERROR(VLOOKUP(B11921,总表!A:D,4,0),"露易")=0," ",IFERROR(VLOOKUP(B11921,总表!A:D,4,0),"-"))</f>
        <v>-</v>
      </c>
      <c r="I11921" s="6" t="str">
        <f t="shared" si="747"/>
        <v>-</v>
      </c>
    </row>
    <row r="11922" spans="1:9">
      <c r="A11922" s="6">
        <v>11921</v>
      </c>
      <c r="B11922" s="47" t="str">
        <f t="shared" si="744"/>
        <v>00002E91</v>
      </c>
      <c r="C11922" s="47" t="str">
        <f>IFERROR(VLOOKUP(B11922,总表!A:B,2,0),"-")</f>
        <v>-</v>
      </c>
      <c r="D11922" s="6" t="str">
        <f t="shared" si="745"/>
        <v>-</v>
      </c>
      <c r="E11922" s="6" t="str">
        <f>IFERROR(VLOOKUP(B11922,总表!A:D,3,0),"-")</f>
        <v>-</v>
      </c>
      <c r="F11922" s="6" t="str">
        <f t="shared" si="746"/>
        <v>-</v>
      </c>
      <c r="H11922" s="6" t="str">
        <f>IF(IFERROR(VLOOKUP(B11922,总表!A:D,4,0),"露易")=0," ",IFERROR(VLOOKUP(B11922,总表!A:D,4,0),"-"))</f>
        <v>-</v>
      </c>
      <c r="I11922" s="6" t="str">
        <f t="shared" si="747"/>
        <v>-</v>
      </c>
    </row>
    <row r="11923" spans="1:9">
      <c r="A11923" s="6">
        <v>11922</v>
      </c>
      <c r="B11923" s="47" t="str">
        <f t="shared" si="744"/>
        <v>00002E92</v>
      </c>
      <c r="C11923" s="47" t="str">
        <f>IFERROR(VLOOKUP(B11923,总表!A:B,2,0),"-")</f>
        <v>上衣</v>
      </c>
      <c r="D11923" s="6" t="str">
        <f t="shared" si="745"/>
        <v>上衣</v>
      </c>
      <c r="E11923" s="6" t="str">
        <f>IFERROR(VLOOKUP(B11923,总表!A:D,3,0),"-")</f>
        <v>水滴雨衣</v>
      </c>
      <c r="F11923" s="6" t="str">
        <f t="shared" si="746"/>
        <v>水滴雨衣</v>
      </c>
      <c r="H11923" s="6" t="str">
        <f>IF(IFERROR(VLOOKUP(B11923,总表!A:D,4,0),"露易")=0," ",IFERROR(VLOOKUP(B11923,总表!A:D,4,0),"-"))</f>
        <v>粉红</v>
      </c>
      <c r="I11923" s="6" t="str">
        <f t="shared" si="747"/>
        <v>粉红</v>
      </c>
    </row>
    <row r="11924" spans="1:9">
      <c r="A11924" s="6">
        <v>11923</v>
      </c>
      <c r="B11924" s="47" t="str">
        <f t="shared" si="744"/>
        <v>00002E93</v>
      </c>
      <c r="C11924" s="47" t="str">
        <f>IFERROR(VLOOKUP(B11924,总表!A:B,2,0),"-")</f>
        <v>上衣</v>
      </c>
      <c r="D11924" s="6" t="str">
        <f t="shared" si="745"/>
        <v>上衣</v>
      </c>
      <c r="E11924" s="6" t="str">
        <f>IFERROR(VLOOKUP(B11924,总表!A:D,3,0),"-")</f>
        <v>水滴雨衣</v>
      </c>
      <c r="F11924" s="6" t="str">
        <f t="shared" si="746"/>
        <v>水滴雨衣</v>
      </c>
      <c r="H11924" s="51" t="str">
        <f>IF(IFERROR(VLOOKUP(B11924,总表!A:D,4,0),"露易")=0," ",IFERROR(VLOOKUP(B11924,总表!A:D,4,0),"-"))</f>
        <v>绿色</v>
      </c>
      <c r="I11924" s="51" t="str">
        <f t="shared" si="747"/>
        <v>绿色</v>
      </c>
    </row>
    <row r="11925" spans="1:9">
      <c r="A11925" s="6">
        <v>11924</v>
      </c>
      <c r="B11925" s="47" t="str">
        <f t="shared" si="744"/>
        <v>00002E94</v>
      </c>
      <c r="C11925" s="47" t="str">
        <f>IFERROR(VLOOKUP(B11925,总表!A:B,2,0),"-")</f>
        <v>上衣</v>
      </c>
      <c r="D11925" s="6" t="str">
        <f t="shared" si="745"/>
        <v>上衣</v>
      </c>
      <c r="E11925" s="6" t="str">
        <f>IFERROR(VLOOKUP(B11925,总表!A:D,3,0),"-")</f>
        <v>水滴雨衣</v>
      </c>
      <c r="F11925" s="6" t="str">
        <f t="shared" si="746"/>
        <v>水滴雨衣</v>
      </c>
      <c r="H11925" s="51" t="str">
        <f>IF(IFERROR(VLOOKUP(B11925,总表!A:D,4,0),"露易")=0," ",IFERROR(VLOOKUP(B11925,总表!A:D,4,0),"-"))</f>
        <v>蓝色</v>
      </c>
      <c r="I11925" s="51" t="str">
        <f t="shared" si="747"/>
        <v>蓝色</v>
      </c>
    </row>
    <row r="11926" spans="1:9">
      <c r="A11926" s="6">
        <v>11925</v>
      </c>
      <c r="B11926" s="47" t="str">
        <f t="shared" si="744"/>
        <v>00002E95</v>
      </c>
      <c r="C11926" s="47" t="str">
        <f>IFERROR(VLOOKUP(B11926,总表!A:B,2,0),"-")</f>
        <v>上衣</v>
      </c>
      <c r="D11926" s="6" t="str">
        <f t="shared" si="745"/>
        <v>上衣</v>
      </c>
      <c r="E11926" s="6" t="str">
        <f>IFERROR(VLOOKUP(B11926,总表!A:D,3,0),"-")</f>
        <v>水滴雨衣</v>
      </c>
      <c r="F11926" s="6" t="str">
        <f t="shared" si="746"/>
        <v>水滴雨衣</v>
      </c>
      <c r="H11926" s="51" t="str">
        <f>IF(IFERROR(VLOOKUP(B11926,总表!A:D,4,0),"露易")=0," ",IFERROR(VLOOKUP(B11926,总表!A:D,4,0),"-"))</f>
        <v>绿松石色</v>
      </c>
      <c r="I11926" s="51" t="str">
        <f t="shared" si="747"/>
        <v>绿松石色</v>
      </c>
    </row>
    <row r="11927" spans="1:9">
      <c r="A11927" s="6">
        <v>11926</v>
      </c>
      <c r="B11927" s="47" t="str">
        <f t="shared" si="744"/>
        <v>00002E96</v>
      </c>
      <c r="C11927" s="47" t="str">
        <f>IFERROR(VLOOKUP(B11927,总表!A:B,2,0),"-")</f>
        <v>上衣</v>
      </c>
      <c r="D11927" s="6" t="str">
        <f t="shared" si="745"/>
        <v>上衣</v>
      </c>
      <c r="E11927" s="6" t="str">
        <f>IFERROR(VLOOKUP(B11927,总表!A:D,3,0),"-")</f>
        <v>水滴雨衣</v>
      </c>
      <c r="F11927" s="6" t="str">
        <f t="shared" si="746"/>
        <v>水滴雨衣</v>
      </c>
      <c r="H11927" s="6" t="str">
        <f>IF(IFERROR(VLOOKUP(B11927,总表!A:D,4,0),"露易")=0," ",IFERROR(VLOOKUP(B11927,总表!A:D,4,0),"-"))</f>
        <v>灰色</v>
      </c>
      <c r="I11927" s="6" t="str">
        <f t="shared" si="747"/>
        <v>灰色</v>
      </c>
    </row>
    <row r="11928" spans="1:9">
      <c r="A11928" s="6">
        <v>11927</v>
      </c>
      <c r="B11928" s="47" t="str">
        <f t="shared" si="744"/>
        <v>00002E97</v>
      </c>
      <c r="C11928" s="47" t="str">
        <f>IFERROR(VLOOKUP(B11928,总表!A:B,2,0),"-")</f>
        <v>上衣</v>
      </c>
      <c r="D11928" s="6" t="str">
        <f t="shared" si="745"/>
        <v>上衣</v>
      </c>
      <c r="E11928" s="6" t="str">
        <f>IFERROR(VLOOKUP(B11928,总表!A:D,3,0),"-")</f>
        <v>毛绒长袍</v>
      </c>
      <c r="F11928" s="6" t="str">
        <f t="shared" si="746"/>
        <v>毛绒长袍</v>
      </c>
      <c r="H11928" s="51" t="str">
        <f>IF(IFERROR(VLOOKUP(B11928,总表!A:D,4,0),"露易")=0," ",IFERROR(VLOOKUP(B11928,总表!A:D,4,0),"-"))</f>
        <v>蓝色</v>
      </c>
      <c r="I11928" s="51" t="str">
        <f t="shared" si="747"/>
        <v>蓝色</v>
      </c>
    </row>
    <row r="11929" spans="1:9">
      <c r="A11929" s="6">
        <v>11928</v>
      </c>
      <c r="B11929" s="47" t="str">
        <f t="shared" si="744"/>
        <v>00002E98</v>
      </c>
      <c r="C11929" s="47" t="str">
        <f>IFERROR(VLOOKUP(B11929,总表!A:B,2,0),"-")</f>
        <v>上衣</v>
      </c>
      <c r="D11929" s="6" t="str">
        <f t="shared" si="745"/>
        <v>上衣</v>
      </c>
      <c r="E11929" s="6" t="str">
        <f>IFERROR(VLOOKUP(B11929,总表!A:D,3,0),"-")</f>
        <v>毛绒长袍</v>
      </c>
      <c r="F11929" s="6" t="str">
        <f t="shared" si="746"/>
        <v>毛绒长袍</v>
      </c>
      <c r="H11929" s="51" t="str">
        <f>IF(IFERROR(VLOOKUP(B11929,总表!A:D,4,0),"露易")=0," ",IFERROR(VLOOKUP(B11929,总表!A:D,4,0),"-"))</f>
        <v>绿色</v>
      </c>
      <c r="I11929" s="51" t="str">
        <f t="shared" si="747"/>
        <v>绿色</v>
      </c>
    </row>
    <row r="11930" spans="1:9">
      <c r="A11930" s="6">
        <v>11929</v>
      </c>
      <c r="B11930" s="47" t="str">
        <f t="shared" si="744"/>
        <v>00002E99</v>
      </c>
      <c r="C11930" s="47" t="str">
        <f>IFERROR(VLOOKUP(B11930,总表!A:B,2,0),"-")</f>
        <v>上衣</v>
      </c>
      <c r="D11930" s="6" t="str">
        <f t="shared" si="745"/>
        <v>上衣</v>
      </c>
      <c r="E11930" s="6" t="str">
        <f>IFERROR(VLOOKUP(B11930,总表!A:D,3,0),"-")</f>
        <v>毛绒长袍</v>
      </c>
      <c r="F11930" s="6" t="str">
        <f t="shared" si="746"/>
        <v>毛绒长袍</v>
      </c>
      <c r="H11930" s="6" t="str">
        <f>IF(IFERROR(VLOOKUP(B11930,总表!A:D,4,0),"露易")=0," ",IFERROR(VLOOKUP(B11930,总表!A:D,4,0),"-"))</f>
        <v>橘色</v>
      </c>
      <c r="I11930" s="6" t="str">
        <f t="shared" si="747"/>
        <v>橘色</v>
      </c>
    </row>
    <row r="11931" spans="1:9">
      <c r="A11931" s="6">
        <v>11930</v>
      </c>
      <c r="B11931" s="47" t="str">
        <f t="shared" si="744"/>
        <v>00002E9A</v>
      </c>
      <c r="C11931" s="47" t="str">
        <f>IFERROR(VLOOKUP(B11931,总表!A:B,2,0),"-")</f>
        <v>上衣</v>
      </c>
      <c r="D11931" s="6" t="str">
        <f t="shared" si="745"/>
        <v>上衣</v>
      </c>
      <c r="E11931" s="6" t="str">
        <f>IFERROR(VLOOKUP(B11931,总表!A:D,3,0),"-")</f>
        <v>毛绒长袍</v>
      </c>
      <c r="F11931" s="6" t="str">
        <f t="shared" si="746"/>
        <v>毛绒长袍</v>
      </c>
      <c r="H11931" s="6" t="str">
        <f>IF(IFERROR(VLOOKUP(B11931,总表!A:D,4,0),"露易")=0," ",IFERROR(VLOOKUP(B11931,总表!A:D,4,0),"-"))</f>
        <v>粉红</v>
      </c>
      <c r="I11931" s="6" t="str">
        <f t="shared" si="747"/>
        <v>粉红</v>
      </c>
    </row>
    <row r="11932" spans="1:9">
      <c r="A11932" s="6">
        <v>11931</v>
      </c>
      <c r="B11932" s="47" t="str">
        <f t="shared" si="744"/>
        <v>00002E9B</v>
      </c>
      <c r="C11932" s="50" t="str">
        <f>IFERROR(VLOOKUP(B11932,总表!A:B,2,0),"-")</f>
        <v>连衣套装</v>
      </c>
      <c r="D11932" s="51" t="str">
        <f t="shared" si="745"/>
        <v>连衣套装</v>
      </c>
      <c r="E11932" s="6" t="str">
        <f>IFERROR(VLOOKUP(B11932,总表!A:D,3,0),"-")</f>
        <v>睡袍</v>
      </c>
      <c r="F11932" s="6" t="str">
        <f t="shared" si="746"/>
        <v>睡袍</v>
      </c>
      <c r="H11932" s="51" t="str">
        <f>IF(IFERROR(VLOOKUP(B11932,总表!A:D,4,0),"露易")=0," ",IFERROR(VLOOKUP(B11932,总表!A:D,4,0),"-"))</f>
        <v>绿色</v>
      </c>
      <c r="I11932" s="51" t="str">
        <f t="shared" si="747"/>
        <v>绿色</v>
      </c>
    </row>
    <row r="11933" spans="1:9">
      <c r="A11933" s="6">
        <v>11932</v>
      </c>
      <c r="B11933" s="47" t="str">
        <f t="shared" si="744"/>
        <v>00002E9C</v>
      </c>
      <c r="C11933" s="50" t="str">
        <f>IFERROR(VLOOKUP(B11933,总表!A:B,2,0),"-")</f>
        <v>连衣套装</v>
      </c>
      <c r="D11933" s="51" t="str">
        <f t="shared" si="745"/>
        <v>连衣套装</v>
      </c>
      <c r="E11933" s="6" t="str">
        <f>IFERROR(VLOOKUP(B11933,总表!A:D,3,0),"-")</f>
        <v>睡袍</v>
      </c>
      <c r="F11933" s="6" t="str">
        <f t="shared" si="746"/>
        <v>睡袍</v>
      </c>
      <c r="H11933" s="6" t="str">
        <f>IF(IFERROR(VLOOKUP(B11933,总表!A:D,4,0),"露易")=0," ",IFERROR(VLOOKUP(B11933,总表!A:D,4,0),"-"))</f>
        <v>灰色</v>
      </c>
      <c r="I11933" s="6" t="str">
        <f t="shared" si="747"/>
        <v>灰色</v>
      </c>
    </row>
    <row r="11934" spans="1:9">
      <c r="A11934" s="6">
        <v>11933</v>
      </c>
      <c r="B11934" s="47" t="str">
        <f t="shared" si="744"/>
        <v>00002E9D</v>
      </c>
      <c r="C11934" s="50" t="str">
        <f>IFERROR(VLOOKUP(B11934,总表!A:B,2,0),"-")</f>
        <v>连衣套装</v>
      </c>
      <c r="D11934" s="51" t="str">
        <f t="shared" si="745"/>
        <v>连衣套装</v>
      </c>
      <c r="E11934" s="6" t="str">
        <f>IFERROR(VLOOKUP(B11934,总表!A:D,3,0),"-")</f>
        <v>睡袍</v>
      </c>
      <c r="F11934" s="6" t="str">
        <f t="shared" si="746"/>
        <v>睡袍</v>
      </c>
      <c r="H11934" s="6" t="str">
        <f>IF(IFERROR(VLOOKUP(B11934,总表!A:D,4,0),"露易")=0," ",IFERROR(VLOOKUP(B11934,总表!A:D,4,0),"-"))</f>
        <v>酒红色</v>
      </c>
      <c r="I11934" s="6" t="str">
        <f t="shared" si="747"/>
        <v>酒红色</v>
      </c>
    </row>
    <row r="11935" spans="1:9">
      <c r="A11935" s="6">
        <v>11934</v>
      </c>
      <c r="B11935" s="47" t="str">
        <f t="shared" si="744"/>
        <v>00002E9E</v>
      </c>
      <c r="C11935" s="50" t="str">
        <f>IFERROR(VLOOKUP(B11935,总表!A:B,2,0),"-")</f>
        <v>连衣套装</v>
      </c>
      <c r="D11935" s="51" t="str">
        <f t="shared" si="745"/>
        <v>连衣套装</v>
      </c>
      <c r="E11935" s="6" t="str">
        <f>IFERROR(VLOOKUP(B11935,总表!A:D,3,0),"-")</f>
        <v>睡袍</v>
      </c>
      <c r="F11935" s="6" t="str">
        <f t="shared" si="746"/>
        <v>睡袍</v>
      </c>
      <c r="H11935" s="6" t="str">
        <f>IF(IFERROR(VLOOKUP(B11935,总表!A:D,4,0),"露易")=0," ",IFERROR(VLOOKUP(B11935,总表!A:D,4,0),"-"))</f>
        <v>棕色</v>
      </c>
      <c r="I11935" s="6" t="str">
        <f t="shared" si="747"/>
        <v>棕色</v>
      </c>
    </row>
    <row r="11936" spans="1:9">
      <c r="A11936" s="6">
        <v>11935</v>
      </c>
      <c r="B11936" s="47" t="str">
        <f t="shared" si="744"/>
        <v>00002E9F</v>
      </c>
      <c r="C11936" s="50" t="str">
        <f>IFERROR(VLOOKUP(B11936,总表!A:B,2,0),"-")</f>
        <v>连衣套装</v>
      </c>
      <c r="D11936" s="51" t="str">
        <f t="shared" si="745"/>
        <v>连衣套装</v>
      </c>
      <c r="E11936" s="51" t="str">
        <f>IFERROR(VLOOKUP(B11936,总表!A:D,3,0),"-")</f>
        <v>长睡袍</v>
      </c>
      <c r="F11936" s="51" t="str">
        <f t="shared" si="746"/>
        <v>长睡袍</v>
      </c>
      <c r="H11936" s="6" t="str">
        <f>IF(IFERROR(VLOOKUP(B11936,总表!A:D,4,0),"露易")=0," ",IFERROR(VLOOKUP(B11936,总表!A:D,4,0),"-"))</f>
        <v>紫色</v>
      </c>
      <c r="I11936" s="6" t="str">
        <f t="shared" si="747"/>
        <v>紫色</v>
      </c>
    </row>
    <row r="11937" spans="1:9">
      <c r="A11937" s="6">
        <v>11936</v>
      </c>
      <c r="B11937" s="47" t="str">
        <f t="shared" si="744"/>
        <v>00002EA0</v>
      </c>
      <c r="C11937" s="50" t="str">
        <f>IFERROR(VLOOKUP(B11937,总表!A:B,2,0),"-")</f>
        <v>连衣套装</v>
      </c>
      <c r="D11937" s="51" t="str">
        <f t="shared" si="745"/>
        <v>连衣套装</v>
      </c>
      <c r="E11937" s="51" t="str">
        <f>IFERROR(VLOOKUP(B11937,总表!A:D,3,0),"-")</f>
        <v>长睡袍</v>
      </c>
      <c r="F11937" s="51" t="str">
        <f t="shared" si="746"/>
        <v>长睡袍</v>
      </c>
      <c r="H11937" s="6" t="str">
        <f>IF(IFERROR(VLOOKUP(B11937,总表!A:D,4,0),"露易")=0," ",IFERROR(VLOOKUP(B11937,总表!A:D,4,0),"-"))</f>
        <v>米色</v>
      </c>
      <c r="I11937" s="6" t="str">
        <f t="shared" si="747"/>
        <v>米色</v>
      </c>
    </row>
    <row r="11938" spans="1:9">
      <c r="A11938" s="6">
        <v>11937</v>
      </c>
      <c r="B11938" s="47" t="str">
        <f t="shared" si="744"/>
        <v>00002EA1</v>
      </c>
      <c r="C11938" s="50" t="str">
        <f>IFERROR(VLOOKUP(B11938,总表!A:B,2,0),"-")</f>
        <v>连衣套装</v>
      </c>
      <c r="D11938" s="51" t="str">
        <f t="shared" si="745"/>
        <v>连衣套装</v>
      </c>
      <c r="E11938" s="51" t="str">
        <f>IFERROR(VLOOKUP(B11938,总表!A:D,3,0),"-")</f>
        <v>长睡袍</v>
      </c>
      <c r="F11938" s="51" t="str">
        <f t="shared" si="746"/>
        <v>长睡袍</v>
      </c>
      <c r="H11938" s="6" t="str">
        <f>IF(IFERROR(VLOOKUP(B11938,总表!A:D,4,0),"露易")=0," ",IFERROR(VLOOKUP(B11938,总表!A:D,4,0),"-"))</f>
        <v>白色</v>
      </c>
      <c r="I11938" s="6" t="str">
        <f t="shared" si="747"/>
        <v>白色</v>
      </c>
    </row>
    <row r="11939" spans="1:9">
      <c r="A11939" s="6">
        <v>11938</v>
      </c>
      <c r="B11939" s="47" t="str">
        <f t="shared" si="744"/>
        <v>00002EA2</v>
      </c>
      <c r="C11939" s="47" t="str">
        <f>IFERROR(VLOOKUP(B11939,总表!A:B,2,0),"-")</f>
        <v>-</v>
      </c>
      <c r="D11939" s="6" t="str">
        <f t="shared" si="745"/>
        <v>-</v>
      </c>
      <c r="E11939" s="6" t="str">
        <f>IFERROR(VLOOKUP(B11939,总表!A:D,3,0),"-")</f>
        <v>-</v>
      </c>
      <c r="F11939" s="6" t="str">
        <f t="shared" si="746"/>
        <v>-</v>
      </c>
      <c r="H11939" s="6" t="str">
        <f>IF(IFERROR(VLOOKUP(B11939,总表!A:D,4,0),"露易")=0," ",IFERROR(VLOOKUP(B11939,总表!A:D,4,0),"-"))</f>
        <v>-</v>
      </c>
      <c r="I11939" s="6" t="str">
        <f t="shared" si="747"/>
        <v>-</v>
      </c>
    </row>
    <row r="11940" spans="1:9">
      <c r="A11940" s="6">
        <v>11939</v>
      </c>
      <c r="B11940" s="47" t="str">
        <f t="shared" si="744"/>
        <v>00002EA3</v>
      </c>
      <c r="C11940" s="47" t="str">
        <f>IFERROR(VLOOKUP(B11940,总表!A:B,2,0),"-")</f>
        <v>-</v>
      </c>
      <c r="D11940" s="6" t="str">
        <f t="shared" si="745"/>
        <v>-</v>
      </c>
      <c r="E11940" s="6" t="str">
        <f>IFERROR(VLOOKUP(B11940,总表!A:D,3,0),"-")</f>
        <v>-</v>
      </c>
      <c r="F11940" s="6" t="str">
        <f t="shared" si="746"/>
        <v>-</v>
      </c>
      <c r="H11940" s="6" t="str">
        <f>IF(IFERROR(VLOOKUP(B11940,总表!A:D,4,0),"露易")=0," ",IFERROR(VLOOKUP(B11940,总表!A:D,4,0),"-"))</f>
        <v>-</v>
      </c>
      <c r="I11940" s="6" t="str">
        <f t="shared" si="747"/>
        <v>-</v>
      </c>
    </row>
    <row r="11941" spans="1:9">
      <c r="A11941" s="6">
        <v>11940</v>
      </c>
      <c r="B11941" s="47" t="str">
        <f t="shared" si="744"/>
        <v>00002EA4</v>
      </c>
      <c r="C11941" s="47" t="str">
        <f>IFERROR(VLOOKUP(B11941,总表!A:B,2,0),"-")</f>
        <v>-</v>
      </c>
      <c r="D11941" s="6" t="str">
        <f t="shared" si="745"/>
        <v>-</v>
      </c>
      <c r="E11941" s="6" t="str">
        <f>IFERROR(VLOOKUP(B11941,总表!A:D,3,0),"-")</f>
        <v>-</v>
      </c>
      <c r="F11941" s="6" t="str">
        <f t="shared" si="746"/>
        <v>-</v>
      </c>
      <c r="H11941" s="6" t="str">
        <f>IF(IFERROR(VLOOKUP(B11941,总表!A:D,4,0),"露易")=0," ",IFERROR(VLOOKUP(B11941,总表!A:D,4,0),"-"))</f>
        <v>-</v>
      </c>
      <c r="I11941" s="6" t="str">
        <f t="shared" si="747"/>
        <v>-</v>
      </c>
    </row>
    <row r="11942" spans="1:9">
      <c r="A11942" s="6">
        <v>11941</v>
      </c>
      <c r="B11942" s="47" t="str">
        <f t="shared" si="744"/>
        <v>00002EA5</v>
      </c>
      <c r="C11942" s="50" t="str">
        <f>IFERROR(VLOOKUP(B11942,总表!A:B,2,0),"-")</f>
        <v>摆设类</v>
      </c>
      <c r="D11942" s="51" t="str">
        <f t="shared" si="745"/>
        <v>摆设类</v>
      </c>
      <c r="E11942" s="6" t="str">
        <f>IFERROR(VLOOKUP(B11942,总表!A:D,3,0),"-")</f>
        <v>石拱门</v>
      </c>
      <c r="F11942" s="6" t="str">
        <f t="shared" si="746"/>
        <v>石拱门</v>
      </c>
      <c r="H11942" s="6" t="str">
        <f>IF(IFERROR(VLOOKUP(B11942,总表!A:D,4,0),"露易")=0," ",IFERROR(VLOOKUP(B11942,总表!A:D,4,0),"-"))</f>
        <v> </v>
      </c>
      <c r="I11942" s="6" t="str">
        <f t="shared" si="747"/>
        <v> </v>
      </c>
    </row>
    <row r="11943" spans="1:9">
      <c r="A11943" s="6">
        <v>11942</v>
      </c>
      <c r="B11943" s="47" t="str">
        <f t="shared" si="744"/>
        <v>00002EA6</v>
      </c>
      <c r="C11943" s="50" t="str">
        <f>IFERROR(VLOOKUP(B11943,总表!A:B,2,0),"-")</f>
        <v>摆设类</v>
      </c>
      <c r="D11943" s="51" t="str">
        <f t="shared" si="745"/>
        <v>摆设类</v>
      </c>
      <c r="E11943" s="6" t="str">
        <f>IFERROR(VLOOKUP(B11943,总表!A:D,3,0),"-")</f>
        <v>街头钢琴</v>
      </c>
      <c r="F11943" s="6" t="str">
        <f t="shared" si="746"/>
        <v>街头钢琴</v>
      </c>
      <c r="H11943" s="6" t="str">
        <f>IF(IFERROR(VLOOKUP(B11943,总表!A:D,4,0),"露易")=0," ",IFERROR(VLOOKUP(B11943,总表!A:D,4,0),"-"))</f>
        <v> </v>
      </c>
      <c r="I11943" s="6" t="str">
        <f t="shared" si="747"/>
        <v> </v>
      </c>
    </row>
    <row r="11944" spans="1:9">
      <c r="A11944" s="6">
        <v>11943</v>
      </c>
      <c r="B11944" s="47" t="str">
        <f t="shared" si="744"/>
        <v>00002EA7</v>
      </c>
      <c r="C11944" s="50" t="str">
        <f>IFERROR(VLOOKUP(B11944,总表!A:B,2,0),"-")</f>
        <v>摆设类</v>
      </c>
      <c r="D11944" s="51" t="str">
        <f t="shared" si="745"/>
        <v>摆设类</v>
      </c>
      <c r="E11944" s="6" t="str">
        <f>IFERROR(VLOOKUP(B11944,总表!A:D,3,0),"-")</f>
        <v>石碑</v>
      </c>
      <c r="F11944" s="6" t="str">
        <f t="shared" si="746"/>
        <v>石碑</v>
      </c>
      <c r="H11944" s="6" t="str">
        <f>IF(IFERROR(VLOOKUP(B11944,总表!A:D,4,0),"露易")=0," ",IFERROR(VLOOKUP(B11944,总表!A:D,4,0),"-"))</f>
        <v> </v>
      </c>
      <c r="I11944" s="6" t="str">
        <f t="shared" si="747"/>
        <v> </v>
      </c>
    </row>
    <row r="11945" spans="1:9">
      <c r="A11945" s="6">
        <v>11944</v>
      </c>
      <c r="B11945" s="47" t="str">
        <f t="shared" si="744"/>
        <v>00002EA8</v>
      </c>
      <c r="C11945" s="47" t="str">
        <f>IFERROR(VLOOKUP(B11945,总表!A:B,2,0),"-")</f>
        <v>背包类</v>
      </c>
      <c r="D11945" s="6" t="str">
        <f t="shared" si="745"/>
        <v>背包类</v>
      </c>
      <c r="E11945" s="6" t="str">
        <f>IFERROR(VLOOKUP(B11945,总表!A:D,3,0),"-")</f>
        <v>都市双肩包</v>
      </c>
      <c r="F11945" s="6" t="str">
        <f t="shared" si="746"/>
        <v>都市双肩包</v>
      </c>
      <c r="H11945" s="51" t="str">
        <f>IF(IFERROR(VLOOKUP(B11945,总表!A:D,4,0),"露易")=0," ",IFERROR(VLOOKUP(B11945,总表!A:D,4,0),"-"))</f>
        <v>蓝色</v>
      </c>
      <c r="I11945" s="51" t="str">
        <f t="shared" si="747"/>
        <v>蓝色</v>
      </c>
    </row>
    <row r="11946" spans="1:9">
      <c r="A11946" s="6">
        <v>11945</v>
      </c>
      <c r="B11946" s="47" t="str">
        <f t="shared" si="744"/>
        <v>00002EA9</v>
      </c>
      <c r="C11946" s="47" t="str">
        <f>IFERROR(VLOOKUP(B11946,总表!A:B,2,0),"-")</f>
        <v>背包类</v>
      </c>
      <c r="D11946" s="6" t="str">
        <f t="shared" si="745"/>
        <v>背包类</v>
      </c>
      <c r="E11946" s="6" t="str">
        <f>IFERROR(VLOOKUP(B11946,总表!A:D,3,0),"-")</f>
        <v>都市双肩包</v>
      </c>
      <c r="F11946" s="6" t="str">
        <f t="shared" si="746"/>
        <v>都市双肩包</v>
      </c>
      <c r="H11946" s="51" t="str">
        <f>IF(IFERROR(VLOOKUP(B11946,总表!A:D,4,0),"露易")=0," ",IFERROR(VLOOKUP(B11946,总表!A:D,4,0),"-"))</f>
        <v>红色</v>
      </c>
      <c r="I11946" s="51" t="str">
        <f t="shared" si="747"/>
        <v>红色</v>
      </c>
    </row>
    <row r="11947" spans="1:9">
      <c r="A11947" s="6">
        <v>11946</v>
      </c>
      <c r="B11947" s="47" t="str">
        <f t="shared" si="744"/>
        <v>00002EAA</v>
      </c>
      <c r="C11947" s="47" t="str">
        <f>IFERROR(VLOOKUP(B11947,总表!A:B,2,0),"-")</f>
        <v>背包类</v>
      </c>
      <c r="D11947" s="6" t="str">
        <f t="shared" si="745"/>
        <v>背包类</v>
      </c>
      <c r="E11947" s="6" t="str">
        <f>IFERROR(VLOOKUP(B11947,总表!A:D,3,0),"-")</f>
        <v>硬壳双肩包</v>
      </c>
      <c r="F11947" s="6" t="str">
        <f t="shared" si="746"/>
        <v>硬壳双肩包</v>
      </c>
      <c r="H11947" s="51" t="str">
        <f>IF(IFERROR(VLOOKUP(B11947,总表!A:D,4,0),"露易")=0," ",IFERROR(VLOOKUP(B11947,总表!A:D,4,0),"-"))</f>
        <v>银色</v>
      </c>
      <c r="I11947" s="51" t="str">
        <f t="shared" si="747"/>
        <v>银色</v>
      </c>
    </row>
    <row r="11948" spans="1:9">
      <c r="A11948" s="6">
        <v>11947</v>
      </c>
      <c r="B11948" s="47" t="str">
        <f t="shared" si="744"/>
        <v>00002EAB</v>
      </c>
      <c r="C11948" s="50" t="str">
        <f>IFERROR(VLOOKUP(B11948,总表!A:B,2,0),"-")</f>
        <v>裤裙类</v>
      </c>
      <c r="D11948" s="51" t="str">
        <f t="shared" si="745"/>
        <v>裤裙类</v>
      </c>
      <c r="E11948" s="6" t="str">
        <f>IFERROR(VLOOKUP(B11948,总表!A:D,3,0),"-")</f>
        <v>泰拳裤子</v>
      </c>
      <c r="F11948" s="6" t="str">
        <f t="shared" si="746"/>
        <v>泰拳裤子</v>
      </c>
      <c r="H11948" s="51" t="str">
        <f>IF(IFERROR(VLOOKUP(B11948,总表!A:D,4,0),"露易")=0," ",IFERROR(VLOOKUP(B11948,总表!A:D,4,0),"-"))</f>
        <v>红色</v>
      </c>
      <c r="I11948" s="51" t="str">
        <f t="shared" si="747"/>
        <v>红色</v>
      </c>
    </row>
    <row r="11949" spans="1:9">
      <c r="A11949" s="6">
        <v>11948</v>
      </c>
      <c r="B11949" s="47" t="str">
        <f t="shared" si="744"/>
        <v>00002EAC</v>
      </c>
      <c r="C11949" s="50" t="str">
        <f>IFERROR(VLOOKUP(B11949,总表!A:B,2,0),"-")</f>
        <v>裤裙类</v>
      </c>
      <c r="D11949" s="51" t="str">
        <f t="shared" si="745"/>
        <v>裤裙类</v>
      </c>
      <c r="E11949" s="6" t="str">
        <f>IFERROR(VLOOKUP(B11949,总表!A:D,3,0),"-")</f>
        <v>泰拳裤子</v>
      </c>
      <c r="F11949" s="6" t="str">
        <f t="shared" si="746"/>
        <v>泰拳裤子</v>
      </c>
      <c r="H11949" s="51" t="str">
        <f>IF(IFERROR(VLOOKUP(B11949,总表!A:D,4,0),"露易")=0," ",IFERROR(VLOOKUP(B11949,总表!A:D,4,0),"-"))</f>
        <v>绿色</v>
      </c>
      <c r="I11949" s="51" t="str">
        <f t="shared" si="747"/>
        <v>绿色</v>
      </c>
    </row>
    <row r="11950" spans="1:9">
      <c r="A11950" s="6">
        <v>11949</v>
      </c>
      <c r="B11950" s="47" t="str">
        <f t="shared" si="744"/>
        <v>00002EAD</v>
      </c>
      <c r="C11950" s="50" t="str">
        <f>IFERROR(VLOOKUP(B11950,总表!A:B,2,0),"-")</f>
        <v>裤裙类</v>
      </c>
      <c r="D11950" s="51" t="str">
        <f t="shared" si="745"/>
        <v>裤裙类</v>
      </c>
      <c r="E11950" s="6" t="str">
        <f>IFERROR(VLOOKUP(B11950,总表!A:D,3,0),"-")</f>
        <v>泰拳裤子</v>
      </c>
      <c r="F11950" s="6" t="str">
        <f t="shared" si="746"/>
        <v>泰拳裤子</v>
      </c>
      <c r="H11950" s="6" t="str">
        <f>IF(IFERROR(VLOOKUP(B11950,总表!A:D,4,0),"露易")=0," ",IFERROR(VLOOKUP(B11950,总表!A:D,4,0),"-"))</f>
        <v>紫色</v>
      </c>
      <c r="I11950" s="6" t="str">
        <f t="shared" si="747"/>
        <v>紫色</v>
      </c>
    </row>
    <row r="11951" spans="1:9">
      <c r="A11951" s="6">
        <v>11950</v>
      </c>
      <c r="B11951" s="47" t="str">
        <f t="shared" si="744"/>
        <v>00002EAE</v>
      </c>
      <c r="C11951" s="47" t="str">
        <f>IFERROR(VLOOKUP(B11951,总表!A:B,2,0),"-")</f>
        <v>上衣</v>
      </c>
      <c r="D11951" s="6" t="str">
        <f t="shared" si="745"/>
        <v>上衣</v>
      </c>
      <c r="E11951" s="51" t="str">
        <f>IFERROR(VLOOKUP(B11951,总表!A:D,3,0),"-")</f>
        <v>维京人服</v>
      </c>
      <c r="F11951" s="51" t="str">
        <f t="shared" si="746"/>
        <v>维京人服</v>
      </c>
      <c r="H11951" s="6" t="str">
        <f>IF(IFERROR(VLOOKUP(B11951,总表!A:D,4,0),"露易")=0," ",IFERROR(VLOOKUP(B11951,总表!A:D,4,0),"-"))</f>
        <v>灰色</v>
      </c>
      <c r="I11951" s="6" t="str">
        <f t="shared" si="747"/>
        <v>灰色</v>
      </c>
    </row>
    <row r="11952" spans="1:9">
      <c r="A11952" s="6">
        <v>11951</v>
      </c>
      <c r="B11952" s="47" t="str">
        <f t="shared" si="744"/>
        <v>00002EAF</v>
      </c>
      <c r="C11952" s="47" t="str">
        <f>IFERROR(VLOOKUP(B11952,总表!A:B,2,0),"-")</f>
        <v>上衣</v>
      </c>
      <c r="D11952" s="6" t="str">
        <f t="shared" si="745"/>
        <v>上衣</v>
      </c>
      <c r="E11952" s="51" t="str">
        <f>IFERROR(VLOOKUP(B11952,总表!A:D,3,0),"-")</f>
        <v>维京人服</v>
      </c>
      <c r="F11952" s="51" t="str">
        <f t="shared" si="746"/>
        <v>维京人服</v>
      </c>
      <c r="H11952" s="51" t="str">
        <f>IF(IFERROR(VLOOKUP(B11952,总表!A:D,4,0),"露易")=0," ",IFERROR(VLOOKUP(B11952,总表!A:D,4,0),"-"))</f>
        <v>蓝色</v>
      </c>
      <c r="I11952" s="51" t="str">
        <f t="shared" si="747"/>
        <v>蓝色</v>
      </c>
    </row>
    <row r="11953" spans="1:9">
      <c r="A11953" s="6">
        <v>11952</v>
      </c>
      <c r="B11953" s="47" t="str">
        <f t="shared" si="744"/>
        <v>00002EB0</v>
      </c>
      <c r="C11953" s="47" t="str">
        <f>IFERROR(VLOOKUP(B11953,总表!A:B,2,0),"-")</f>
        <v>上衣</v>
      </c>
      <c r="D11953" s="6" t="str">
        <f t="shared" si="745"/>
        <v>上衣</v>
      </c>
      <c r="E11953" s="6" t="str">
        <f>IFERROR(VLOOKUP(B11953,总表!A:D,3,0),"-")</f>
        <v>洋娃娃风衬衫</v>
      </c>
      <c r="F11953" s="6" t="str">
        <f t="shared" si="746"/>
        <v>洋娃娃风衬衫</v>
      </c>
      <c r="H11953" s="51" t="str">
        <f>IF(IFERROR(VLOOKUP(B11953,总表!A:D,4,0),"露易")=0," ",IFERROR(VLOOKUP(B11953,总表!A:D,4,0),"-"))</f>
        <v>蓝色</v>
      </c>
      <c r="I11953" s="51" t="str">
        <f t="shared" si="747"/>
        <v>蓝色</v>
      </c>
    </row>
    <row r="11954" spans="1:9">
      <c r="A11954" s="6">
        <v>11953</v>
      </c>
      <c r="B11954" s="47" t="str">
        <f t="shared" si="744"/>
        <v>00002EB1</v>
      </c>
      <c r="C11954" s="47" t="str">
        <f>IFERROR(VLOOKUP(B11954,总表!A:B,2,0),"-")</f>
        <v>上衣</v>
      </c>
      <c r="D11954" s="6" t="str">
        <f t="shared" si="745"/>
        <v>上衣</v>
      </c>
      <c r="E11954" s="6" t="str">
        <f>IFERROR(VLOOKUP(B11954,总表!A:D,3,0),"-")</f>
        <v>洋娃娃风衬衫</v>
      </c>
      <c r="F11954" s="6" t="str">
        <f t="shared" si="746"/>
        <v>洋娃娃风衬衫</v>
      </c>
      <c r="H11954" s="6" t="str">
        <f>IF(IFERROR(VLOOKUP(B11954,总表!A:D,4,0),"露易")=0," ",IFERROR(VLOOKUP(B11954,总表!A:D,4,0),"-"))</f>
        <v>黄色</v>
      </c>
      <c r="I11954" s="6" t="str">
        <f t="shared" si="747"/>
        <v>黄色</v>
      </c>
    </row>
    <row r="11955" spans="1:9">
      <c r="A11955" s="6">
        <v>11954</v>
      </c>
      <c r="B11955" s="47" t="str">
        <f t="shared" si="744"/>
        <v>00002EB2</v>
      </c>
      <c r="C11955" s="47" t="str">
        <f>IFERROR(VLOOKUP(B11955,总表!A:B,2,0),"-")</f>
        <v>上衣</v>
      </c>
      <c r="D11955" s="6" t="str">
        <f t="shared" si="745"/>
        <v>上衣</v>
      </c>
      <c r="E11955" s="6" t="str">
        <f>IFERROR(VLOOKUP(B11955,总表!A:D,3,0),"-")</f>
        <v>洋娃娃风衬衫</v>
      </c>
      <c r="F11955" s="6" t="str">
        <f t="shared" si="746"/>
        <v>洋娃娃风衬衫</v>
      </c>
      <c r="H11955" s="6" t="str">
        <f>IF(IFERROR(VLOOKUP(B11955,总表!A:D,4,0),"露易")=0," ",IFERROR(VLOOKUP(B11955,总表!A:D,4,0),"-"))</f>
        <v>紫色</v>
      </c>
      <c r="I11955" s="6" t="str">
        <f t="shared" si="747"/>
        <v>紫色</v>
      </c>
    </row>
    <row r="11956" spans="1:9">
      <c r="A11956" s="6">
        <v>11955</v>
      </c>
      <c r="B11956" s="47" t="str">
        <f t="shared" si="744"/>
        <v>00002EB3</v>
      </c>
      <c r="C11956" s="47" t="str">
        <f>IFERROR(VLOOKUP(B11956,总表!A:B,2,0),"-")</f>
        <v>上衣</v>
      </c>
      <c r="D11956" s="6" t="str">
        <f t="shared" si="745"/>
        <v>上衣</v>
      </c>
      <c r="E11956" s="6" t="str">
        <f>IFERROR(VLOOKUP(B11956,总表!A:D,3,0),"-")</f>
        <v>工作围裙</v>
      </c>
      <c r="F11956" s="6" t="str">
        <f t="shared" si="746"/>
        <v>工作围裙</v>
      </c>
      <c r="H11956" s="6" t="str">
        <f>IF(IFERROR(VLOOKUP(B11956,总表!A:D,4,0),"露易")=0," ",IFERROR(VLOOKUP(B11956,总表!A:D,4,0),"-"))</f>
        <v>卡其色</v>
      </c>
      <c r="I11956" s="6" t="str">
        <f t="shared" si="747"/>
        <v>卡其色</v>
      </c>
    </row>
    <row r="11957" spans="1:9">
      <c r="A11957" s="6">
        <v>11956</v>
      </c>
      <c r="B11957" s="47" t="str">
        <f t="shared" si="744"/>
        <v>00002EB4</v>
      </c>
      <c r="C11957" s="47" t="str">
        <f>IFERROR(VLOOKUP(B11957,总表!A:B,2,0),"-")</f>
        <v>上衣</v>
      </c>
      <c r="D11957" s="6" t="str">
        <f t="shared" si="745"/>
        <v>上衣</v>
      </c>
      <c r="E11957" s="6" t="str">
        <f>IFERROR(VLOOKUP(B11957,总表!A:D,3,0),"-")</f>
        <v>植物图案T恤</v>
      </c>
      <c r="F11957" s="6" t="str">
        <f t="shared" si="746"/>
        <v>植物图案T恤</v>
      </c>
      <c r="H11957" s="6" t="str">
        <f>IF(IFERROR(VLOOKUP(B11957,总表!A:D,4,0),"露易")=0," ",IFERROR(VLOOKUP(B11957,总表!A:D,4,0),"-"))</f>
        <v>白色</v>
      </c>
      <c r="I11957" s="6" t="str">
        <f t="shared" si="747"/>
        <v>白色</v>
      </c>
    </row>
    <row r="11958" spans="1:9">
      <c r="A11958" s="6">
        <v>11957</v>
      </c>
      <c r="B11958" s="47" t="str">
        <f t="shared" si="744"/>
        <v>00002EB5</v>
      </c>
      <c r="C11958" s="47" t="str">
        <f>IFERROR(VLOOKUP(B11958,总表!A:B,2,0),"-")</f>
        <v>上衣</v>
      </c>
      <c r="D11958" s="6" t="str">
        <f t="shared" si="745"/>
        <v>上衣</v>
      </c>
      <c r="E11958" s="6" t="str">
        <f>IFERROR(VLOOKUP(B11958,总表!A:D,3,0),"-")</f>
        <v>迷幻T恤</v>
      </c>
      <c r="F11958" s="6" t="str">
        <f t="shared" si="746"/>
        <v>迷幻T恤</v>
      </c>
      <c r="H11958" s="51" t="str">
        <f>IF(IFERROR(VLOOKUP(B11958,总表!A:D,4,0),"露易")=0," ",IFERROR(VLOOKUP(B11958,总表!A:D,4,0),"-"))</f>
        <v>绿色</v>
      </c>
      <c r="I11958" s="51" t="str">
        <f t="shared" si="747"/>
        <v>绿色</v>
      </c>
    </row>
    <row r="11959" spans="1:9">
      <c r="A11959" s="6">
        <v>11958</v>
      </c>
      <c r="B11959" s="47" t="str">
        <f t="shared" si="744"/>
        <v>00002EB6</v>
      </c>
      <c r="C11959" s="47" t="str">
        <f>IFERROR(VLOOKUP(B11959,总表!A:B,2,0),"-")</f>
        <v>上衣</v>
      </c>
      <c r="D11959" s="6" t="str">
        <f t="shared" si="745"/>
        <v>上衣</v>
      </c>
      <c r="E11959" s="6" t="str">
        <f>IFERROR(VLOOKUP(B11959,总表!A:D,3,0),"-")</f>
        <v>迷幻T恤</v>
      </c>
      <c r="F11959" s="6" t="str">
        <f t="shared" si="746"/>
        <v>迷幻T恤</v>
      </c>
      <c r="H11959" s="51" t="str">
        <f>IF(IFERROR(VLOOKUP(B11959,总表!A:D,4,0),"露易")=0," ",IFERROR(VLOOKUP(B11959,总表!A:D,4,0),"-"))</f>
        <v>红色</v>
      </c>
      <c r="I11959" s="51" t="str">
        <f t="shared" si="747"/>
        <v>红色</v>
      </c>
    </row>
    <row r="11960" spans="1:9">
      <c r="A11960" s="6">
        <v>11959</v>
      </c>
      <c r="B11960" s="47" t="str">
        <f t="shared" si="744"/>
        <v>00002EB7</v>
      </c>
      <c r="C11960" s="47" t="str">
        <f>IFERROR(VLOOKUP(B11960,总表!A:B,2,0),"-")</f>
        <v>帽子类</v>
      </c>
      <c r="D11960" s="6" t="str">
        <f t="shared" si="745"/>
        <v>帽子类</v>
      </c>
      <c r="E11960" s="6" t="str">
        <f>IFERROR(VLOOKUP(B11960,总表!A:D,3,0),"-")</f>
        <v>花朵发夹</v>
      </c>
      <c r="F11960" s="6" t="str">
        <f t="shared" si="746"/>
        <v>花朵发夹</v>
      </c>
      <c r="H11960" s="51" t="str">
        <f>IF(IFERROR(VLOOKUP(B11960,总表!A:D,4,0),"露易")=0," ",IFERROR(VLOOKUP(B11960,总表!A:D,4,0),"-"))</f>
        <v>蓝色</v>
      </c>
      <c r="I11960" s="51" t="str">
        <f t="shared" si="747"/>
        <v>蓝色</v>
      </c>
    </row>
    <row r="11961" spans="1:9">
      <c r="A11961" s="6">
        <v>11960</v>
      </c>
      <c r="B11961" s="47" t="str">
        <f t="shared" si="744"/>
        <v>00002EB8</v>
      </c>
      <c r="C11961" s="47" t="str">
        <f>IFERROR(VLOOKUP(B11961,总表!A:B,2,0),"-")</f>
        <v>帽子类</v>
      </c>
      <c r="D11961" s="6" t="str">
        <f t="shared" si="745"/>
        <v>帽子类</v>
      </c>
      <c r="E11961" s="6" t="str">
        <f>IFERROR(VLOOKUP(B11961,总表!A:D,3,0),"-")</f>
        <v>花朵发夹</v>
      </c>
      <c r="F11961" s="6" t="str">
        <f t="shared" si="746"/>
        <v>花朵发夹</v>
      </c>
      <c r="H11961" s="51" t="str">
        <f>IF(IFERROR(VLOOKUP(B11961,总表!A:D,4,0),"露易")=0," ",IFERROR(VLOOKUP(B11961,总表!A:D,4,0),"-"))</f>
        <v>绿色</v>
      </c>
      <c r="I11961" s="51" t="str">
        <f t="shared" si="747"/>
        <v>绿色</v>
      </c>
    </row>
    <row r="11962" spans="1:9">
      <c r="A11962" s="6">
        <v>11961</v>
      </c>
      <c r="B11962" s="47" t="str">
        <f t="shared" si="744"/>
        <v>00002EB9</v>
      </c>
      <c r="C11962" s="47" t="str">
        <f>IFERROR(VLOOKUP(B11962,总表!A:B,2,0),"-")</f>
        <v>帽子类</v>
      </c>
      <c r="D11962" s="6" t="str">
        <f t="shared" si="745"/>
        <v>帽子类</v>
      </c>
      <c r="E11962" s="6" t="str">
        <f>IFERROR(VLOOKUP(B11962,总表!A:D,3,0),"-")</f>
        <v>花朵发夹</v>
      </c>
      <c r="F11962" s="6" t="str">
        <f t="shared" si="746"/>
        <v>花朵发夹</v>
      </c>
      <c r="H11962" s="6" t="str">
        <f>IF(IFERROR(VLOOKUP(B11962,总表!A:D,4,0),"露易")=0," ",IFERROR(VLOOKUP(B11962,总表!A:D,4,0),"-"))</f>
        <v>黄色</v>
      </c>
      <c r="I11962" s="6" t="str">
        <f t="shared" si="747"/>
        <v>黄色</v>
      </c>
    </row>
    <row r="11963" spans="1:9">
      <c r="A11963" s="6">
        <v>11962</v>
      </c>
      <c r="B11963" s="47" t="str">
        <f t="shared" si="744"/>
        <v>00002EBA</v>
      </c>
      <c r="C11963" s="47" t="str">
        <f>IFERROR(VLOOKUP(B11963,总表!A:B,2,0),"-")</f>
        <v>帽子类</v>
      </c>
      <c r="D11963" s="6" t="str">
        <f t="shared" si="745"/>
        <v>帽子类</v>
      </c>
      <c r="E11963" s="6" t="str">
        <f>IFERROR(VLOOKUP(B11963,总表!A:D,3,0),"-")</f>
        <v>花朵发夹</v>
      </c>
      <c r="F11963" s="6" t="str">
        <f t="shared" si="746"/>
        <v>花朵发夹</v>
      </c>
      <c r="H11963" s="6" t="str">
        <f>IF(IFERROR(VLOOKUP(B11963,总表!A:D,4,0),"露易")=0," ",IFERROR(VLOOKUP(B11963,总表!A:D,4,0),"-"))</f>
        <v>紫色</v>
      </c>
      <c r="I11963" s="6" t="str">
        <f t="shared" si="747"/>
        <v>紫色</v>
      </c>
    </row>
    <row r="11964" spans="1:9">
      <c r="A11964" s="6">
        <v>11963</v>
      </c>
      <c r="B11964" s="47" t="str">
        <f t="shared" si="744"/>
        <v>00002EBB</v>
      </c>
      <c r="C11964" s="47" t="str">
        <f>IFERROR(VLOOKUP(B11964,总表!A:B,2,0),"-")</f>
        <v>-</v>
      </c>
      <c r="D11964" s="6" t="str">
        <f t="shared" si="745"/>
        <v>-</v>
      </c>
      <c r="E11964" s="6" t="str">
        <f>IFERROR(VLOOKUP(B11964,总表!A:D,3,0),"-")</f>
        <v>-</v>
      </c>
      <c r="F11964" s="6" t="str">
        <f t="shared" si="746"/>
        <v>-</v>
      </c>
      <c r="H11964" s="6" t="str">
        <f>IF(IFERROR(VLOOKUP(B11964,总表!A:D,4,0),"露易")=0," ",IFERROR(VLOOKUP(B11964,总表!A:D,4,0),"-"))</f>
        <v>-</v>
      </c>
      <c r="I11964" s="6" t="str">
        <f t="shared" si="747"/>
        <v>-</v>
      </c>
    </row>
    <row r="11965" spans="1:9">
      <c r="A11965" s="6">
        <v>11964</v>
      </c>
      <c r="B11965" s="47" t="str">
        <f t="shared" si="744"/>
        <v>00002EBC</v>
      </c>
      <c r="C11965" s="47" t="str">
        <f>IFERROR(VLOOKUP(B11965,总表!A:B,2,0),"-")</f>
        <v>背包类</v>
      </c>
      <c r="D11965" s="6" t="str">
        <f t="shared" si="745"/>
        <v>背包类</v>
      </c>
      <c r="E11965" s="6" t="str">
        <f>IFERROR(VLOOKUP(B11965,总表!A:D,3,0),"-")</f>
        <v>防水背包</v>
      </c>
      <c r="F11965" s="6" t="str">
        <f t="shared" si="746"/>
        <v>防水背包</v>
      </c>
      <c r="H11965" s="51" t="str">
        <f>IF(IFERROR(VLOOKUP(B11965,总表!A:D,4,0),"露易")=0," ",IFERROR(VLOOKUP(B11965,总表!A:D,4,0),"-"))</f>
        <v>蓝色</v>
      </c>
      <c r="I11965" s="51" t="str">
        <f t="shared" si="747"/>
        <v>蓝色</v>
      </c>
    </row>
    <row r="11966" spans="1:9">
      <c r="A11966" s="6">
        <v>11965</v>
      </c>
      <c r="B11966" s="47" t="str">
        <f t="shared" si="744"/>
        <v>00002EBD</v>
      </c>
      <c r="C11966" s="47" t="str">
        <f>IFERROR(VLOOKUP(B11966,总表!A:B,2,0),"-")</f>
        <v>背包类</v>
      </c>
      <c r="D11966" s="6" t="str">
        <f t="shared" si="745"/>
        <v>背包类</v>
      </c>
      <c r="E11966" s="6" t="str">
        <f>IFERROR(VLOOKUP(B11966,总表!A:D,3,0),"-")</f>
        <v>旅人双肩包</v>
      </c>
      <c r="F11966" s="6" t="str">
        <f t="shared" si="746"/>
        <v>旅人双肩包</v>
      </c>
      <c r="H11966" s="51" t="str">
        <f>IF(IFERROR(VLOOKUP(B11966,总表!A:D,4,0),"露易")=0," ",IFERROR(VLOOKUP(B11966,总表!A:D,4,0),"-"))</f>
        <v>蓝色</v>
      </c>
      <c r="I11966" s="51" t="str">
        <f t="shared" si="747"/>
        <v>蓝色</v>
      </c>
    </row>
    <row r="11967" spans="1:9">
      <c r="A11967" s="6">
        <v>11966</v>
      </c>
      <c r="B11967" s="47" t="str">
        <f t="shared" si="744"/>
        <v>00002EBE</v>
      </c>
      <c r="C11967" s="47" t="str">
        <f>IFERROR(VLOOKUP(B11967,总表!A:B,2,0),"-")</f>
        <v>背包类</v>
      </c>
      <c r="D11967" s="6" t="str">
        <f t="shared" si="745"/>
        <v>背包类</v>
      </c>
      <c r="E11967" s="6" t="str">
        <f>IFERROR(VLOOKUP(B11967,总表!A:D,3,0),"-")</f>
        <v>旅人双肩包</v>
      </c>
      <c r="F11967" s="6" t="str">
        <f t="shared" si="746"/>
        <v>旅人双肩包</v>
      </c>
      <c r="H11967" s="6" t="str">
        <f>IF(IFERROR(VLOOKUP(B11967,总表!A:D,4,0),"露易")=0," ",IFERROR(VLOOKUP(B11967,总表!A:D,4,0),"-"))</f>
        <v>棕色</v>
      </c>
      <c r="I11967" s="6" t="str">
        <f t="shared" si="747"/>
        <v>棕色</v>
      </c>
    </row>
    <row r="11968" spans="1:9">
      <c r="A11968" s="6">
        <v>11967</v>
      </c>
      <c r="B11968" s="47" t="str">
        <f t="shared" si="744"/>
        <v>00002EBF</v>
      </c>
      <c r="C11968" s="47" t="str">
        <f>IFERROR(VLOOKUP(B11968,总表!A:B,2,0),"-")</f>
        <v>背包类</v>
      </c>
      <c r="D11968" s="6" t="str">
        <f t="shared" si="745"/>
        <v>背包类</v>
      </c>
      <c r="E11968" s="6" t="str">
        <f>IFERROR(VLOOKUP(B11968,总表!A:D,3,0),"-")</f>
        <v>方形双肩包</v>
      </c>
      <c r="F11968" s="6" t="str">
        <f t="shared" si="746"/>
        <v>方形双肩包</v>
      </c>
      <c r="H11968" s="6" t="str">
        <f>IF(IFERROR(VLOOKUP(B11968,总表!A:D,4,0),"露易")=0," ",IFERROR(VLOOKUP(B11968,总表!A:D,4,0),"-"))</f>
        <v>粉红</v>
      </c>
      <c r="I11968" s="6" t="str">
        <f t="shared" si="747"/>
        <v>粉红</v>
      </c>
    </row>
    <row r="11969" spans="1:9">
      <c r="A11969" s="6">
        <v>11968</v>
      </c>
      <c r="B11969" s="47" t="str">
        <f t="shared" si="744"/>
        <v>00002EC0</v>
      </c>
      <c r="C11969" s="47" t="str">
        <f>IFERROR(VLOOKUP(B11969,总表!A:B,2,0),"-")</f>
        <v>背包类</v>
      </c>
      <c r="D11969" s="6" t="str">
        <f t="shared" si="745"/>
        <v>背包类</v>
      </c>
      <c r="E11969" s="6" t="str">
        <f>IFERROR(VLOOKUP(B11969,总表!A:D,3,0),"-")</f>
        <v>方形双肩包</v>
      </c>
      <c r="F11969" s="6" t="str">
        <f t="shared" si="746"/>
        <v>方形双肩包</v>
      </c>
      <c r="H11969" s="51" t="str">
        <f>IF(IFERROR(VLOOKUP(B11969,总表!A:D,4,0),"露易")=0," ",IFERROR(VLOOKUP(B11969,总表!A:D,4,0),"-"))</f>
        <v>绿色</v>
      </c>
      <c r="I11969" s="51" t="str">
        <f t="shared" si="747"/>
        <v>绿色</v>
      </c>
    </row>
    <row r="11970" spans="1:9">
      <c r="A11970" s="6">
        <v>11969</v>
      </c>
      <c r="B11970" s="47" t="str">
        <f t="shared" ref="B11970:B12033" si="748">DEC2HEX(ROW(A11969),8)</f>
        <v>00002EC1</v>
      </c>
      <c r="C11970" s="47" t="str">
        <f>IFERROR(VLOOKUP(B11970,总表!A:B,2,0),"-")</f>
        <v>背包类</v>
      </c>
      <c r="D11970" s="6" t="str">
        <f t="shared" ref="D11970:D12033" si="749">C11970</f>
        <v>背包类</v>
      </c>
      <c r="E11970" s="51" t="str">
        <f>IFERROR(VLOOKUP(B11970,总表!A:D,3,0),"-")</f>
        <v>户外双肩包</v>
      </c>
      <c r="F11970" s="51" t="str">
        <f t="shared" ref="F11970:F12033" si="750">E11970</f>
        <v>户外双肩包</v>
      </c>
      <c r="H11970" s="6" t="str">
        <f>IF(IFERROR(VLOOKUP(B11970,总表!A:D,4,0),"露易")=0," ",IFERROR(VLOOKUP(B11970,总表!A:D,4,0),"-"))</f>
        <v>橘色</v>
      </c>
      <c r="I11970" s="6" t="str">
        <f t="shared" ref="I11970:I12033" si="751">H11970</f>
        <v>橘色</v>
      </c>
    </row>
    <row r="11971" spans="1:9">
      <c r="A11971" s="6">
        <v>11970</v>
      </c>
      <c r="B11971" s="47" t="str">
        <f t="shared" si="748"/>
        <v>00002EC2</v>
      </c>
      <c r="C11971" s="47" t="str">
        <f>IFERROR(VLOOKUP(B11971,总表!A:B,2,0),"-")</f>
        <v>背包类</v>
      </c>
      <c r="D11971" s="6" t="str">
        <f t="shared" si="749"/>
        <v>背包类</v>
      </c>
      <c r="E11971" s="51" t="str">
        <f>IFERROR(VLOOKUP(B11971,总表!A:D,3,0),"-")</f>
        <v>户外双肩包</v>
      </c>
      <c r="F11971" s="51" t="str">
        <f t="shared" si="750"/>
        <v>户外双肩包</v>
      </c>
      <c r="H11971" s="6" t="str">
        <f>IF(IFERROR(VLOOKUP(B11971,总表!A:D,4,0),"露易")=0," ",IFERROR(VLOOKUP(B11971,总表!A:D,4,0),"-"))</f>
        <v>海军蓝</v>
      </c>
      <c r="I11971" s="6" t="str">
        <f t="shared" si="751"/>
        <v>海军蓝</v>
      </c>
    </row>
    <row r="11972" spans="1:9">
      <c r="A11972" s="6">
        <v>11971</v>
      </c>
      <c r="B11972" s="47" t="str">
        <f t="shared" si="748"/>
        <v>00002EC3</v>
      </c>
      <c r="C11972" s="47" t="str">
        <f>IFERROR(VLOOKUP(B11972,总表!A:B,2,0),"-")</f>
        <v>背包类</v>
      </c>
      <c r="D11972" s="6" t="str">
        <f t="shared" si="749"/>
        <v>背包类</v>
      </c>
      <c r="E11972" s="6" t="str">
        <f>IFERROR(VLOOKUP(B11972,总表!A:D,3,0),"-")</f>
        <v>登山大背包</v>
      </c>
      <c r="F11972" s="6" t="str">
        <f t="shared" si="750"/>
        <v>登山大背包</v>
      </c>
      <c r="H11972" s="51" t="str">
        <f>IF(IFERROR(VLOOKUP(B11972,总表!A:D,4,0),"露易")=0," ",IFERROR(VLOOKUP(B11972,总表!A:D,4,0),"-"))</f>
        <v>绿色</v>
      </c>
      <c r="I11972" s="51" t="str">
        <f t="shared" si="751"/>
        <v>绿色</v>
      </c>
    </row>
    <row r="11973" spans="1:9">
      <c r="A11973" s="6">
        <v>11972</v>
      </c>
      <c r="B11973" s="47" t="str">
        <f t="shared" si="748"/>
        <v>00002EC4</v>
      </c>
      <c r="C11973" s="47" t="str">
        <f>IFERROR(VLOOKUP(B11973,总表!A:B,2,0),"-")</f>
        <v>背包类</v>
      </c>
      <c r="D11973" s="6" t="str">
        <f t="shared" si="749"/>
        <v>背包类</v>
      </c>
      <c r="E11973" s="6" t="str">
        <f>IFERROR(VLOOKUP(B11973,总表!A:D,3,0),"-")</f>
        <v>登山大背包</v>
      </c>
      <c r="F11973" s="6" t="str">
        <f t="shared" si="750"/>
        <v>登山大背包</v>
      </c>
      <c r="H11973" s="6" t="str">
        <f>IF(IFERROR(VLOOKUP(B11973,总表!A:D,4,0),"露易")=0," ",IFERROR(VLOOKUP(B11973,总表!A:D,4,0),"-"))</f>
        <v>黑色</v>
      </c>
      <c r="I11973" s="6" t="str">
        <f t="shared" si="751"/>
        <v>黑色</v>
      </c>
    </row>
    <row r="11974" spans="1:9">
      <c r="A11974" s="6">
        <v>11973</v>
      </c>
      <c r="B11974" s="47" t="str">
        <f t="shared" si="748"/>
        <v>00002EC5</v>
      </c>
      <c r="C11974" s="47" t="str">
        <f>IFERROR(VLOOKUP(B11974,总表!A:B,2,0),"-")</f>
        <v>背包类</v>
      </c>
      <c r="D11974" s="6" t="str">
        <f t="shared" si="749"/>
        <v>背包类</v>
      </c>
      <c r="E11974" s="6" t="str">
        <f>IFERROR(VLOOKUP(B11974,总表!A:D,3,0),"-")</f>
        <v>登山大背包</v>
      </c>
      <c r="F11974" s="6" t="str">
        <f t="shared" si="750"/>
        <v>登山大背包</v>
      </c>
      <c r="H11974" s="51" t="str">
        <f>IF(IFERROR(VLOOKUP(B11974,总表!A:D,4,0),"露易")=0," ",IFERROR(VLOOKUP(B11974,总表!A:D,4,0),"-"))</f>
        <v>蓝色</v>
      </c>
      <c r="I11974" s="51" t="str">
        <f t="shared" si="751"/>
        <v>蓝色</v>
      </c>
    </row>
    <row r="11975" spans="1:9">
      <c r="A11975" s="6">
        <v>11974</v>
      </c>
      <c r="B11975" s="47" t="str">
        <f t="shared" si="748"/>
        <v>00002EC6</v>
      </c>
      <c r="C11975" s="47" t="str">
        <f>IFERROR(VLOOKUP(B11975,总表!A:B,2,0),"-")</f>
        <v>背包类</v>
      </c>
      <c r="D11975" s="6" t="str">
        <f t="shared" si="749"/>
        <v>背包类</v>
      </c>
      <c r="E11975" s="6" t="str">
        <f>IFERROR(VLOOKUP(B11975,总表!A:D,3,0),"-")</f>
        <v>随身小包</v>
      </c>
      <c r="F11975" s="6" t="str">
        <f t="shared" si="750"/>
        <v>随身小包</v>
      </c>
      <c r="H11975" s="51" t="str">
        <f>IF(IFERROR(VLOOKUP(B11975,总表!A:D,4,0),"露易")=0," ",IFERROR(VLOOKUP(B11975,总表!A:D,4,0),"-"))</f>
        <v>红色</v>
      </c>
      <c r="I11975" s="51" t="str">
        <f t="shared" si="751"/>
        <v>红色</v>
      </c>
    </row>
    <row r="11976" spans="1:9">
      <c r="A11976" s="6">
        <v>11975</v>
      </c>
      <c r="B11976" s="47" t="str">
        <f t="shared" si="748"/>
        <v>00002EC7</v>
      </c>
      <c r="C11976" s="47" t="str">
        <f>IFERROR(VLOOKUP(B11976,总表!A:B,2,0),"-")</f>
        <v>背包类</v>
      </c>
      <c r="D11976" s="6" t="str">
        <f t="shared" si="749"/>
        <v>背包类</v>
      </c>
      <c r="E11976" s="6" t="str">
        <f>IFERROR(VLOOKUP(B11976,总表!A:D,3,0),"-")</f>
        <v>随身小包</v>
      </c>
      <c r="F11976" s="6" t="str">
        <f t="shared" si="750"/>
        <v>随身小包</v>
      </c>
      <c r="H11976" s="6" t="str">
        <f>IF(IFERROR(VLOOKUP(B11976,总表!A:D,4,0),"露易")=0," ",IFERROR(VLOOKUP(B11976,总表!A:D,4,0),"-"))</f>
        <v>黑色</v>
      </c>
      <c r="I11976" s="6" t="str">
        <f t="shared" si="751"/>
        <v>黑色</v>
      </c>
    </row>
    <row r="11977" spans="1:9">
      <c r="A11977" s="6">
        <v>11976</v>
      </c>
      <c r="B11977" s="47" t="str">
        <f t="shared" si="748"/>
        <v>00002EC8</v>
      </c>
      <c r="C11977" s="47" t="str">
        <f>IFERROR(VLOOKUP(B11977,总表!A:B,2,0),"-")</f>
        <v>背包类</v>
      </c>
      <c r="D11977" s="6" t="str">
        <f t="shared" si="749"/>
        <v>背包类</v>
      </c>
      <c r="E11977" s="6" t="str">
        <f>IFERROR(VLOOKUP(B11977,总表!A:D,3,0),"-")</f>
        <v>晚宴包</v>
      </c>
      <c r="F11977" s="6" t="str">
        <f t="shared" si="750"/>
        <v>晚宴包</v>
      </c>
      <c r="H11977" s="51" t="str">
        <f>IF(IFERROR(VLOOKUP(B11977,总表!A:D,4,0),"露易")=0," ",IFERROR(VLOOKUP(B11977,总表!A:D,4,0),"-"))</f>
        <v>蓝色</v>
      </c>
      <c r="I11977" s="51" t="str">
        <f t="shared" si="751"/>
        <v>蓝色</v>
      </c>
    </row>
    <row r="11978" spans="1:9">
      <c r="A11978" s="6">
        <v>11977</v>
      </c>
      <c r="B11978" s="47" t="str">
        <f t="shared" si="748"/>
        <v>00002EC9</v>
      </c>
      <c r="C11978" s="47" t="str">
        <f>IFERROR(VLOOKUP(B11978,总表!A:B,2,0),"-")</f>
        <v>背包类</v>
      </c>
      <c r="D11978" s="6" t="str">
        <f t="shared" si="749"/>
        <v>背包类</v>
      </c>
      <c r="E11978" s="6" t="str">
        <f>IFERROR(VLOOKUP(B11978,总表!A:D,3,0),"-")</f>
        <v>晚宴包</v>
      </c>
      <c r="F11978" s="6" t="str">
        <f t="shared" si="750"/>
        <v>晚宴包</v>
      </c>
      <c r="H11978" s="6" t="str">
        <f>IF(IFERROR(VLOOKUP(B11978,总表!A:D,4,0),"露易")=0," ",IFERROR(VLOOKUP(B11978,总表!A:D,4,0),"-"))</f>
        <v>黑色</v>
      </c>
      <c r="I11978" s="6" t="str">
        <f t="shared" si="751"/>
        <v>黑色</v>
      </c>
    </row>
    <row r="11979" spans="1:9">
      <c r="A11979" s="6">
        <v>11978</v>
      </c>
      <c r="B11979" s="47" t="str">
        <f t="shared" si="748"/>
        <v>00002ECA</v>
      </c>
      <c r="C11979" s="47" t="str">
        <f>IFERROR(VLOOKUP(B11979,总表!A:B,2,0),"-")</f>
        <v>背包类</v>
      </c>
      <c r="D11979" s="6" t="str">
        <f t="shared" si="749"/>
        <v>背包类</v>
      </c>
      <c r="E11979" s="51" t="str">
        <f>IFERROR(VLOOKUP(B11979,总表!A:D,3,0),"-")</f>
        <v>邮差包</v>
      </c>
      <c r="F11979" s="51" t="str">
        <f t="shared" si="750"/>
        <v>邮差包</v>
      </c>
      <c r="H11979" s="6" t="str">
        <f>IF(IFERROR(VLOOKUP(B11979,总表!A:D,4,0),"露易")=0," ",IFERROR(VLOOKUP(B11979,总表!A:D,4,0),"-"))</f>
        <v>橘色</v>
      </c>
      <c r="I11979" s="6" t="str">
        <f t="shared" si="751"/>
        <v>橘色</v>
      </c>
    </row>
    <row r="11980" spans="1:9">
      <c r="A11980" s="6">
        <v>11979</v>
      </c>
      <c r="B11980" s="47" t="str">
        <f t="shared" si="748"/>
        <v>00002ECB</v>
      </c>
      <c r="C11980" s="47" t="str">
        <f>IFERROR(VLOOKUP(B11980,总表!A:B,2,0),"-")</f>
        <v>背包类</v>
      </c>
      <c r="D11980" s="6" t="str">
        <f t="shared" si="749"/>
        <v>背包类</v>
      </c>
      <c r="E11980" s="51" t="str">
        <f>IFERROR(VLOOKUP(B11980,总表!A:D,3,0),"-")</f>
        <v>邮差包</v>
      </c>
      <c r="F11980" s="51" t="str">
        <f t="shared" si="750"/>
        <v>邮差包</v>
      </c>
      <c r="H11980" s="6" t="str">
        <f>IF(IFERROR(VLOOKUP(B11980,总表!A:D,4,0),"露易")=0," ",IFERROR(VLOOKUP(B11980,总表!A:D,4,0),"-"))</f>
        <v>黑色</v>
      </c>
      <c r="I11980" s="6" t="str">
        <f t="shared" si="751"/>
        <v>黑色</v>
      </c>
    </row>
    <row r="11981" spans="1:9">
      <c r="A11981" s="6">
        <v>11980</v>
      </c>
      <c r="B11981" s="47" t="str">
        <f t="shared" si="748"/>
        <v>00002ECC</v>
      </c>
      <c r="C11981" s="47" t="str">
        <f>IFERROR(VLOOKUP(B11981,总表!A:B,2,0),"-")</f>
        <v>背包类</v>
      </c>
      <c r="D11981" s="6" t="str">
        <f t="shared" si="749"/>
        <v>背包类</v>
      </c>
      <c r="E11981" s="6" t="str">
        <f>IFERROR(VLOOKUP(B11981,总表!A:D,3,0),"-")</f>
        <v>腰包</v>
      </c>
      <c r="F11981" s="6" t="str">
        <f t="shared" si="750"/>
        <v>腰包</v>
      </c>
      <c r="H11981" s="51" t="str">
        <f>IF(IFERROR(VLOOKUP(B11981,总表!A:D,4,0),"露易")=0," ",IFERROR(VLOOKUP(B11981,总表!A:D,4,0),"-"))</f>
        <v>绿色</v>
      </c>
      <c r="I11981" s="51" t="str">
        <f t="shared" si="751"/>
        <v>绿色</v>
      </c>
    </row>
    <row r="11982" spans="1:9">
      <c r="A11982" s="6">
        <v>11981</v>
      </c>
      <c r="B11982" s="47" t="str">
        <f t="shared" si="748"/>
        <v>00002ECD</v>
      </c>
      <c r="C11982" s="47" t="str">
        <f>IFERROR(VLOOKUP(B11982,总表!A:B,2,0),"-")</f>
        <v>背包类</v>
      </c>
      <c r="D11982" s="6" t="str">
        <f t="shared" si="749"/>
        <v>背包类</v>
      </c>
      <c r="E11982" s="6" t="str">
        <f>IFERROR(VLOOKUP(B11982,总表!A:D,3,0),"-")</f>
        <v>腰包</v>
      </c>
      <c r="F11982" s="6" t="str">
        <f t="shared" si="750"/>
        <v>腰包</v>
      </c>
      <c r="H11982" s="6" t="str">
        <f>IF(IFERROR(VLOOKUP(B11982,总表!A:D,4,0),"露易")=0," ",IFERROR(VLOOKUP(B11982,总表!A:D,4,0),"-"))</f>
        <v>黄色</v>
      </c>
      <c r="I11982" s="6" t="str">
        <f t="shared" si="751"/>
        <v>黄色</v>
      </c>
    </row>
    <row r="11983" spans="1:9">
      <c r="A11983" s="6">
        <v>11982</v>
      </c>
      <c r="B11983" s="47" t="str">
        <f t="shared" si="748"/>
        <v>00002ECE</v>
      </c>
      <c r="C11983" s="47" t="str">
        <f>IFERROR(VLOOKUP(B11983,总表!A:B,2,0),"-")</f>
        <v>背包类</v>
      </c>
      <c r="D11983" s="6" t="str">
        <f t="shared" si="749"/>
        <v>背包类</v>
      </c>
      <c r="E11983" s="6" t="str">
        <f>IFERROR(VLOOKUP(B11983,总表!A:D,3,0),"-")</f>
        <v>腰包</v>
      </c>
      <c r="F11983" s="6" t="str">
        <f t="shared" si="750"/>
        <v>腰包</v>
      </c>
      <c r="H11983" s="6" t="str">
        <f>IF(IFERROR(VLOOKUP(B11983,总表!A:D,4,0),"露易")=0," ",IFERROR(VLOOKUP(B11983,总表!A:D,4,0),"-"))</f>
        <v>白色</v>
      </c>
      <c r="I11983" s="6" t="str">
        <f t="shared" si="751"/>
        <v>白色</v>
      </c>
    </row>
    <row r="11984" spans="1:9">
      <c r="A11984" s="6">
        <v>11983</v>
      </c>
      <c r="B11984" s="47" t="str">
        <f t="shared" si="748"/>
        <v>00002ECF</v>
      </c>
      <c r="C11984" s="47" t="str">
        <f>IFERROR(VLOOKUP(B11984,总表!A:B,2,0),"-")</f>
        <v>帽子类</v>
      </c>
      <c r="D11984" s="6" t="str">
        <f t="shared" si="749"/>
        <v>帽子类</v>
      </c>
      <c r="E11984" s="6" t="str">
        <f>IFERROR(VLOOKUP(B11984,总表!A:D,3,0),"-")</f>
        <v>粗花呢帽</v>
      </c>
      <c r="F11984" s="6" t="str">
        <f t="shared" si="750"/>
        <v>粗花呢帽</v>
      </c>
      <c r="H11984" s="51" t="str">
        <f>IF(IFERROR(VLOOKUP(B11984,总表!A:D,4,0),"露易")=0," ",IFERROR(VLOOKUP(B11984,总表!A:D,4,0),"-"))</f>
        <v>蓝色</v>
      </c>
      <c r="I11984" s="51" t="str">
        <f t="shared" si="751"/>
        <v>蓝色</v>
      </c>
    </row>
    <row r="11985" spans="1:9">
      <c r="A11985" s="6">
        <v>11984</v>
      </c>
      <c r="B11985" s="47" t="str">
        <f t="shared" si="748"/>
        <v>00002ED0</v>
      </c>
      <c r="C11985" s="47" t="str">
        <f>IFERROR(VLOOKUP(B11985,总表!A:B,2,0),"-")</f>
        <v>帽子类</v>
      </c>
      <c r="D11985" s="6" t="str">
        <f t="shared" si="749"/>
        <v>帽子类</v>
      </c>
      <c r="E11985" s="6" t="str">
        <f>IFERROR(VLOOKUP(B11985,总表!A:D,3,0),"-")</f>
        <v>粗花呢帽</v>
      </c>
      <c r="F11985" s="6" t="str">
        <f t="shared" si="750"/>
        <v>粗花呢帽</v>
      </c>
      <c r="H11985" s="51" t="str">
        <f>IF(IFERROR(VLOOKUP(B11985,总表!A:D,4,0),"露易")=0," ",IFERROR(VLOOKUP(B11985,总表!A:D,4,0),"-"))</f>
        <v>绿色</v>
      </c>
      <c r="I11985" s="51" t="str">
        <f t="shared" si="751"/>
        <v>绿色</v>
      </c>
    </row>
    <row r="11986" spans="1:9">
      <c r="A11986" s="6">
        <v>11985</v>
      </c>
      <c r="B11986" s="47" t="str">
        <f t="shared" si="748"/>
        <v>00002ED1</v>
      </c>
      <c r="C11986" s="50" t="str">
        <f>IFERROR(VLOOKUP(B11986,总表!A:B,2,0),"-")</f>
        <v>连衣套装</v>
      </c>
      <c r="D11986" s="51" t="str">
        <f t="shared" si="749"/>
        <v>连衣套装</v>
      </c>
      <c r="E11986" s="6" t="str">
        <f>IFERROR(VLOOKUP(B11986,总表!A:D,3,0),"-")</f>
        <v>阿拉伯大袍</v>
      </c>
      <c r="F11986" s="6" t="str">
        <f t="shared" si="750"/>
        <v>阿拉伯大袍</v>
      </c>
      <c r="H11986" s="6" t="str">
        <f>IF(IFERROR(VLOOKUP(B11986,总表!A:D,4,0),"露易")=0," ",IFERROR(VLOOKUP(B11986,总表!A:D,4,0),"-"))</f>
        <v>棕色</v>
      </c>
      <c r="I11986" s="6" t="str">
        <f t="shared" si="751"/>
        <v>棕色</v>
      </c>
    </row>
    <row r="11987" spans="1:9">
      <c r="A11987" s="6">
        <v>11986</v>
      </c>
      <c r="B11987" s="47" t="str">
        <f t="shared" si="748"/>
        <v>00002ED2</v>
      </c>
      <c r="C11987" s="50" t="str">
        <f>IFERROR(VLOOKUP(B11987,总表!A:B,2,0),"-")</f>
        <v>连衣套装</v>
      </c>
      <c r="D11987" s="51" t="str">
        <f t="shared" si="749"/>
        <v>连衣套装</v>
      </c>
      <c r="E11987" s="6" t="str">
        <f>IFERROR(VLOOKUP(B11987,总表!A:D,3,0),"-")</f>
        <v>阿拉伯大袍</v>
      </c>
      <c r="F11987" s="6" t="str">
        <f t="shared" si="750"/>
        <v>阿拉伯大袍</v>
      </c>
      <c r="H11987" s="6" t="str">
        <f>IF(IFERROR(VLOOKUP(B11987,总表!A:D,4,0),"露易")=0," ",IFERROR(VLOOKUP(B11987,总表!A:D,4,0),"-"))</f>
        <v>灰色</v>
      </c>
      <c r="I11987" s="6" t="str">
        <f t="shared" si="751"/>
        <v>灰色</v>
      </c>
    </row>
    <row r="11988" spans="1:9">
      <c r="A11988" s="6">
        <v>11987</v>
      </c>
      <c r="B11988" s="47" t="str">
        <f t="shared" si="748"/>
        <v>00002ED3</v>
      </c>
      <c r="C11988" s="47" t="str">
        <f>IFERROR(VLOOKUP(B11988,总表!A:B,2,0),"-")</f>
        <v>鞋类</v>
      </c>
      <c r="D11988" s="6" t="str">
        <f t="shared" si="749"/>
        <v>鞋类</v>
      </c>
      <c r="E11988" s="6" t="str">
        <f>IFERROR(VLOOKUP(B11988,总表!A:D,3,0),"-")</f>
        <v>刺绣鞋</v>
      </c>
      <c r="F11988" s="6" t="str">
        <f t="shared" si="750"/>
        <v>刺绣鞋</v>
      </c>
      <c r="H11988" s="6" t="str">
        <f>IF(IFERROR(VLOOKUP(B11988,总表!A:D,4,0),"露易")=0," ",IFERROR(VLOOKUP(B11988,总表!A:D,4,0),"-"))</f>
        <v>白色</v>
      </c>
      <c r="I11988" s="6" t="str">
        <f t="shared" si="751"/>
        <v>白色</v>
      </c>
    </row>
    <row r="11989" spans="1:9">
      <c r="A11989" s="6">
        <v>11988</v>
      </c>
      <c r="B11989" s="47" t="str">
        <f t="shared" si="748"/>
        <v>00002ED4</v>
      </c>
      <c r="C11989" s="47" t="str">
        <f>IFERROR(VLOOKUP(B11989,总表!A:B,2,0),"-")</f>
        <v>鞋类</v>
      </c>
      <c r="D11989" s="6" t="str">
        <f t="shared" si="749"/>
        <v>鞋类</v>
      </c>
      <c r="E11989" s="6" t="str">
        <f>IFERROR(VLOOKUP(B11989,总表!A:D,3,0),"-")</f>
        <v>刺绣鞋</v>
      </c>
      <c r="F11989" s="6" t="str">
        <f t="shared" si="750"/>
        <v>刺绣鞋</v>
      </c>
      <c r="H11989" s="6" t="str">
        <f>IF(IFERROR(VLOOKUP(B11989,总表!A:D,4,0),"露易")=0," ",IFERROR(VLOOKUP(B11989,总表!A:D,4,0),"-"))</f>
        <v>黑色</v>
      </c>
      <c r="I11989" s="6" t="str">
        <f t="shared" si="751"/>
        <v>黑色</v>
      </c>
    </row>
    <row r="11990" spans="1:9">
      <c r="A11990" s="6">
        <v>11989</v>
      </c>
      <c r="B11990" s="47" t="str">
        <f t="shared" si="748"/>
        <v>00002ED5</v>
      </c>
      <c r="C11990" s="47" t="str">
        <f>IFERROR(VLOOKUP(B11990,总表!A:B,2,0),"-")</f>
        <v>鞋类</v>
      </c>
      <c r="D11990" s="6" t="str">
        <f t="shared" si="749"/>
        <v>鞋类</v>
      </c>
      <c r="E11990" s="6" t="str">
        <f>IFERROR(VLOOKUP(B11990,总表!A:D,3,0),"-")</f>
        <v>刺绣鞋</v>
      </c>
      <c r="F11990" s="6" t="str">
        <f t="shared" si="750"/>
        <v>刺绣鞋</v>
      </c>
      <c r="H11990" s="51" t="str">
        <f>IF(IFERROR(VLOOKUP(B11990,总表!A:D,4,0),"露易")=0," ",IFERROR(VLOOKUP(B11990,总表!A:D,4,0),"-"))</f>
        <v>蓝色</v>
      </c>
      <c r="I11990" s="51" t="str">
        <f t="shared" si="751"/>
        <v>蓝色</v>
      </c>
    </row>
    <row r="11991" spans="1:9">
      <c r="A11991" s="6">
        <v>11990</v>
      </c>
      <c r="B11991" s="47" t="str">
        <f t="shared" si="748"/>
        <v>00002ED6</v>
      </c>
      <c r="C11991" s="47" t="str">
        <f>IFERROR(VLOOKUP(B11991,总表!A:B,2,0),"-")</f>
        <v>帽子类</v>
      </c>
      <c r="D11991" s="6" t="str">
        <f t="shared" si="749"/>
        <v>帽子类</v>
      </c>
      <c r="E11991" s="51" t="str">
        <f>IFERROR(VLOOKUP(B11991,总表!A:D,3,0),"-")</f>
        <v>带蝴蝶结草帽</v>
      </c>
      <c r="F11991" s="51" t="str">
        <f t="shared" si="750"/>
        <v>带蝴蝶结草帽</v>
      </c>
      <c r="H11991" s="6" t="str">
        <f>IF(IFERROR(VLOOKUP(B11991,总表!A:D,4,0),"露易")=0," ",IFERROR(VLOOKUP(B11991,总表!A:D,4,0),"-"))</f>
        <v>粉红</v>
      </c>
      <c r="I11991" s="6" t="str">
        <f t="shared" si="751"/>
        <v>粉红</v>
      </c>
    </row>
    <row r="11992" spans="1:9">
      <c r="A11992" s="6">
        <v>11991</v>
      </c>
      <c r="B11992" s="47" t="str">
        <f t="shared" si="748"/>
        <v>00002ED7</v>
      </c>
      <c r="C11992" s="47" t="str">
        <f>IFERROR(VLOOKUP(B11992,总表!A:B,2,0),"-")</f>
        <v>帽子类</v>
      </c>
      <c r="D11992" s="6" t="str">
        <f t="shared" si="749"/>
        <v>帽子类</v>
      </c>
      <c r="E11992" s="51" t="str">
        <f>IFERROR(VLOOKUP(B11992,总表!A:D,3,0),"-")</f>
        <v>带蝴蝶结草帽</v>
      </c>
      <c r="F11992" s="51" t="str">
        <f t="shared" si="750"/>
        <v>带蝴蝶结草帽</v>
      </c>
      <c r="H11992" s="6" t="str">
        <f>IF(IFERROR(VLOOKUP(B11992,总表!A:D,4,0),"露易")=0," ",IFERROR(VLOOKUP(B11992,总表!A:D,4,0),"-"))</f>
        <v>黑色</v>
      </c>
      <c r="I11992" s="6" t="str">
        <f t="shared" si="751"/>
        <v>黑色</v>
      </c>
    </row>
    <row r="11993" spans="1:9">
      <c r="A11993" s="6">
        <v>11992</v>
      </c>
      <c r="B11993" s="47" t="str">
        <f t="shared" si="748"/>
        <v>00002ED8</v>
      </c>
      <c r="C11993" s="47" t="str">
        <f>IFERROR(VLOOKUP(B11993,总表!A:B,2,0),"-")</f>
        <v>帽子类</v>
      </c>
      <c r="D11993" s="6" t="str">
        <f t="shared" si="749"/>
        <v>帽子类</v>
      </c>
      <c r="E11993" s="51" t="str">
        <f>IFERROR(VLOOKUP(B11993,总表!A:D,3,0),"-")</f>
        <v>带蝴蝶结草帽</v>
      </c>
      <c r="F11993" s="51" t="str">
        <f t="shared" si="750"/>
        <v>带蝴蝶结草帽</v>
      </c>
      <c r="H11993" s="6" t="str">
        <f>IF(IFERROR(VLOOKUP(B11993,总表!A:D,4,0),"露易")=0," ",IFERROR(VLOOKUP(B11993,总表!A:D,4,0),"-"))</f>
        <v>棕色</v>
      </c>
      <c r="I11993" s="6" t="str">
        <f t="shared" si="751"/>
        <v>棕色</v>
      </c>
    </row>
    <row r="11994" spans="1:9">
      <c r="A11994" s="6">
        <v>11993</v>
      </c>
      <c r="B11994" s="47" t="str">
        <f t="shared" si="748"/>
        <v>00002ED9</v>
      </c>
      <c r="C11994" s="47" t="str">
        <f>IFERROR(VLOOKUP(B11994,总表!A:B,2,0),"-")</f>
        <v>帽子类</v>
      </c>
      <c r="D11994" s="6" t="str">
        <f t="shared" si="749"/>
        <v>帽子类</v>
      </c>
      <c r="E11994" s="6" t="str">
        <f>IFERROR(VLOOKUP(B11994,总表!A:D,3,0),"-")</f>
        <v>拼布郁金香帽</v>
      </c>
      <c r="F11994" s="6" t="str">
        <f t="shared" si="750"/>
        <v>拼布郁金香帽</v>
      </c>
      <c r="H11994" s="51" t="str">
        <f>IF(IFERROR(VLOOKUP(B11994,总表!A:D,4,0),"露易")=0," ",IFERROR(VLOOKUP(B11994,总表!A:D,4,0),"-"))</f>
        <v>蓝色</v>
      </c>
      <c r="I11994" s="51" t="str">
        <f t="shared" si="751"/>
        <v>蓝色</v>
      </c>
    </row>
    <row r="11995" spans="1:9">
      <c r="A11995" s="6">
        <v>11994</v>
      </c>
      <c r="B11995" s="47" t="str">
        <f t="shared" si="748"/>
        <v>00002EDA</v>
      </c>
      <c r="C11995" s="47" t="str">
        <f>IFERROR(VLOOKUP(B11995,总表!A:B,2,0),"-")</f>
        <v>帽子类</v>
      </c>
      <c r="D11995" s="6" t="str">
        <f t="shared" si="749"/>
        <v>帽子类</v>
      </c>
      <c r="E11995" s="6" t="str">
        <f>IFERROR(VLOOKUP(B11995,总表!A:D,3,0),"-")</f>
        <v>拼布郁金香帽</v>
      </c>
      <c r="F11995" s="6" t="str">
        <f t="shared" si="750"/>
        <v>拼布郁金香帽</v>
      </c>
      <c r="H11995" s="6" t="str">
        <f>IF(IFERROR(VLOOKUP(B11995,总表!A:D,4,0),"露易")=0," ",IFERROR(VLOOKUP(B11995,总表!A:D,4,0),"-"))</f>
        <v>黄色</v>
      </c>
      <c r="I11995" s="6" t="str">
        <f t="shared" si="751"/>
        <v>黄色</v>
      </c>
    </row>
    <row r="11996" spans="1:9">
      <c r="A11996" s="6">
        <v>11995</v>
      </c>
      <c r="B11996" s="47" t="str">
        <f t="shared" si="748"/>
        <v>00002EDB</v>
      </c>
      <c r="C11996" s="50" t="str">
        <f>IFERROR(VLOOKUP(B11996,总表!A:B,2,0),"-")</f>
        <v>连衣套装</v>
      </c>
      <c r="D11996" s="51" t="str">
        <f t="shared" si="749"/>
        <v>连衣套装</v>
      </c>
      <c r="E11996" s="51" t="str">
        <f>IFERROR(VLOOKUP(B11996,总表!A:D,3,0),"-")</f>
        <v>乌兹别克传统服装</v>
      </c>
      <c r="F11996" s="51" t="str">
        <f t="shared" si="750"/>
        <v>乌兹别克传统服装</v>
      </c>
      <c r="H11996" s="51" t="str">
        <f>IF(IFERROR(VLOOKUP(B11996,总表!A:D,4,0),"露易")=0," ",IFERROR(VLOOKUP(B11996,总表!A:D,4,0),"-"))</f>
        <v>蓝色</v>
      </c>
      <c r="I11996" s="51" t="str">
        <f t="shared" si="751"/>
        <v>蓝色</v>
      </c>
    </row>
    <row r="11997" spans="1:9">
      <c r="A11997" s="6">
        <v>11996</v>
      </c>
      <c r="B11997" s="47" t="str">
        <f t="shared" si="748"/>
        <v>00002EDC</v>
      </c>
      <c r="C11997" s="50" t="str">
        <f>IFERROR(VLOOKUP(B11997,总表!A:B,2,0),"-")</f>
        <v>连衣套装</v>
      </c>
      <c r="D11997" s="51" t="str">
        <f t="shared" si="749"/>
        <v>连衣套装</v>
      </c>
      <c r="E11997" s="51" t="str">
        <f>IFERROR(VLOOKUP(B11997,总表!A:D,3,0),"-")</f>
        <v>乌兹别克传统服装</v>
      </c>
      <c r="F11997" s="51" t="str">
        <f t="shared" si="750"/>
        <v>乌兹别克传统服装</v>
      </c>
      <c r="H11997" s="51" t="str">
        <f>IF(IFERROR(VLOOKUP(B11997,总表!A:D,4,0),"露易")=0," ",IFERROR(VLOOKUP(B11997,总表!A:D,4,0),"-"))</f>
        <v>驼色</v>
      </c>
      <c r="I11997" s="51" t="str">
        <f t="shared" si="751"/>
        <v>驼色</v>
      </c>
    </row>
    <row r="11998" spans="1:9">
      <c r="A11998" s="6">
        <v>11997</v>
      </c>
      <c r="B11998" s="47" t="str">
        <f t="shared" si="748"/>
        <v>00002EDD</v>
      </c>
      <c r="C11998" s="50" t="str">
        <f>IFERROR(VLOOKUP(B11998,总表!A:B,2,0),"-")</f>
        <v>连衣套装</v>
      </c>
      <c r="D11998" s="51" t="str">
        <f t="shared" si="749"/>
        <v>连衣套装</v>
      </c>
      <c r="E11998" s="51" t="str">
        <f>IFERROR(VLOOKUP(B11998,总表!A:D,3,0),"-")</f>
        <v>乌兹别克传统服装</v>
      </c>
      <c r="F11998" s="51" t="str">
        <f t="shared" si="750"/>
        <v>乌兹别克传统服装</v>
      </c>
      <c r="H11998" s="6" t="str">
        <f>IF(IFERROR(VLOOKUP(B11998,总表!A:D,4,0),"露易")=0," ",IFERROR(VLOOKUP(B11998,总表!A:D,4,0),"-"))</f>
        <v>紫色</v>
      </c>
      <c r="I11998" s="6" t="str">
        <f t="shared" si="751"/>
        <v>紫色</v>
      </c>
    </row>
    <row r="11999" spans="1:9">
      <c r="A11999" s="6">
        <v>11998</v>
      </c>
      <c r="B11999" s="47" t="str">
        <f t="shared" si="748"/>
        <v>00002EDE</v>
      </c>
      <c r="C11999" s="50" t="str">
        <f>IFERROR(VLOOKUP(B11999,总表!A:B,2,0),"-")</f>
        <v>连衣套装</v>
      </c>
      <c r="D11999" s="51" t="str">
        <f t="shared" si="749"/>
        <v>连衣套装</v>
      </c>
      <c r="E11999" s="6" t="str">
        <f>IFERROR(VLOOKUP(B11999,总表!A:D,3,0),"-")</f>
        <v>阿伊努树皮衣</v>
      </c>
      <c r="F11999" s="6" t="str">
        <f t="shared" si="750"/>
        <v>阿伊努树皮衣</v>
      </c>
      <c r="H11999" s="6" t="str">
        <f>IF(IFERROR(VLOOKUP(B11999,总表!A:D,4,0),"露易")=0," ",IFERROR(VLOOKUP(B11999,总表!A:D,4,0),"-"))</f>
        <v>棕色</v>
      </c>
      <c r="I11999" s="6" t="str">
        <f t="shared" si="751"/>
        <v>棕色</v>
      </c>
    </row>
    <row r="12000" spans="1:9">
      <c r="A12000" s="6">
        <v>11999</v>
      </c>
      <c r="B12000" s="47" t="str">
        <f t="shared" si="748"/>
        <v>00002EDF</v>
      </c>
      <c r="C12000" s="50" t="str">
        <f>IFERROR(VLOOKUP(B12000,总表!A:B,2,0),"-")</f>
        <v>连衣套装</v>
      </c>
      <c r="D12000" s="51" t="str">
        <f t="shared" si="749"/>
        <v>连衣套装</v>
      </c>
      <c r="E12000" s="6" t="str">
        <f>IFERROR(VLOOKUP(B12000,总表!A:D,3,0),"-")</f>
        <v>阿伊努树皮衣</v>
      </c>
      <c r="F12000" s="6" t="str">
        <f t="shared" si="750"/>
        <v>阿伊努树皮衣</v>
      </c>
      <c r="H12000" s="51" t="str">
        <f>IF(IFERROR(VLOOKUP(B12000,总表!A:D,4,0),"露易")=0," ",IFERROR(VLOOKUP(B12000,总表!A:D,4,0),"-"))</f>
        <v>红色</v>
      </c>
      <c r="I12000" s="51" t="str">
        <f t="shared" si="751"/>
        <v>红色</v>
      </c>
    </row>
    <row r="12001" spans="1:9">
      <c r="A12001" s="6">
        <v>12000</v>
      </c>
      <c r="B12001" s="47" t="str">
        <f t="shared" si="748"/>
        <v>00002EE0</v>
      </c>
      <c r="C12001" s="47" t="str">
        <f>IFERROR(VLOOKUP(B12001,总表!A:B,2,0),"-")</f>
        <v>背包类</v>
      </c>
      <c r="D12001" s="6" t="str">
        <f t="shared" si="749"/>
        <v>背包类</v>
      </c>
      <c r="E12001" s="6" t="str">
        <f>IFERROR(VLOOKUP(B12001,总表!A:D,3,0),"-")</f>
        <v>旅行包</v>
      </c>
      <c r="F12001" s="6" t="str">
        <f t="shared" si="750"/>
        <v>旅行包</v>
      </c>
      <c r="H12001" s="51" t="str">
        <f>IF(IFERROR(VLOOKUP(B12001,总表!A:D,4,0),"露易")=0," ",IFERROR(VLOOKUP(B12001,总表!A:D,4,0),"-"))</f>
        <v>绿色</v>
      </c>
      <c r="I12001" s="51" t="str">
        <f t="shared" si="751"/>
        <v>绿色</v>
      </c>
    </row>
    <row r="12002" spans="1:9">
      <c r="A12002" s="6">
        <v>12001</v>
      </c>
      <c r="B12002" s="47" t="str">
        <f t="shared" si="748"/>
        <v>00002EE1</v>
      </c>
      <c r="C12002" s="47" t="str">
        <f>IFERROR(VLOOKUP(B12002,总表!A:B,2,0),"-")</f>
        <v>背包类</v>
      </c>
      <c r="D12002" s="6" t="str">
        <f t="shared" si="749"/>
        <v>背包类</v>
      </c>
      <c r="E12002" s="6" t="str">
        <f>IFERROR(VLOOKUP(B12002,总表!A:D,3,0),"-")</f>
        <v>旅行包</v>
      </c>
      <c r="F12002" s="6" t="str">
        <f t="shared" si="750"/>
        <v>旅行包</v>
      </c>
      <c r="H12002" s="6" t="str">
        <f>IF(IFERROR(VLOOKUP(B12002,总表!A:D,4,0),"露易")=0," ",IFERROR(VLOOKUP(B12002,总表!A:D,4,0),"-"))</f>
        <v>浅蓝色</v>
      </c>
      <c r="I12002" s="6" t="str">
        <f t="shared" si="751"/>
        <v>浅蓝色</v>
      </c>
    </row>
    <row r="12003" spans="1:9">
      <c r="A12003" s="6">
        <v>12002</v>
      </c>
      <c r="B12003" s="47" t="str">
        <f t="shared" si="748"/>
        <v>00002EE2</v>
      </c>
      <c r="C12003" s="47" t="str">
        <f>IFERROR(VLOOKUP(B12003,总表!A:B,2,0),"-")</f>
        <v>背包类</v>
      </c>
      <c r="D12003" s="6" t="str">
        <f t="shared" si="749"/>
        <v>背包类</v>
      </c>
      <c r="E12003" s="6" t="str">
        <f>IFERROR(VLOOKUP(B12003,总表!A:D,3,0),"-")</f>
        <v>旅行包</v>
      </c>
      <c r="F12003" s="6" t="str">
        <f t="shared" si="750"/>
        <v>旅行包</v>
      </c>
      <c r="H12003" s="6" t="str">
        <f>IF(IFERROR(VLOOKUP(B12003,总表!A:D,4,0),"露易")=0," ",IFERROR(VLOOKUP(B12003,总表!A:D,4,0),"-"))</f>
        <v>紫色</v>
      </c>
      <c r="I12003" s="6" t="str">
        <f t="shared" si="751"/>
        <v>紫色</v>
      </c>
    </row>
    <row r="12004" spans="1:9">
      <c r="A12004" s="6">
        <v>12003</v>
      </c>
      <c r="B12004" s="47" t="str">
        <f t="shared" si="748"/>
        <v>00002EE3</v>
      </c>
      <c r="C12004" s="47" t="str">
        <f>IFERROR(VLOOKUP(B12004,总表!A:B,2,0),"-")</f>
        <v>背包类</v>
      </c>
      <c r="D12004" s="6" t="str">
        <f t="shared" si="749"/>
        <v>背包类</v>
      </c>
      <c r="E12004" s="6" t="str">
        <f>IFERROR(VLOOKUP(B12004,总表!A:D,3,0),"-")</f>
        <v>仿毛皮包</v>
      </c>
      <c r="F12004" s="6" t="str">
        <f t="shared" si="750"/>
        <v>仿毛皮包</v>
      </c>
      <c r="H12004" s="6" t="str">
        <f>IF(IFERROR(VLOOKUP(B12004,总表!A:D,4,0),"露易")=0," ",IFERROR(VLOOKUP(B12004,总表!A:D,4,0),"-"))</f>
        <v>紫色</v>
      </c>
      <c r="I12004" s="6" t="str">
        <f t="shared" si="751"/>
        <v>紫色</v>
      </c>
    </row>
    <row r="12005" spans="1:9">
      <c r="A12005" s="6">
        <v>12004</v>
      </c>
      <c r="B12005" s="47" t="str">
        <f t="shared" si="748"/>
        <v>00002EE4</v>
      </c>
      <c r="C12005" s="47" t="str">
        <f>IFERROR(VLOOKUP(B12005,总表!A:B,2,0),"-")</f>
        <v>背包类</v>
      </c>
      <c r="D12005" s="6" t="str">
        <f t="shared" si="749"/>
        <v>背包类</v>
      </c>
      <c r="E12005" s="51" t="str">
        <f>IFERROR(VLOOKUP(B12005,总表!A:D,3,0),"-")</f>
        <v>编织斜挎包</v>
      </c>
      <c r="F12005" s="51" t="str">
        <f t="shared" si="750"/>
        <v>编织斜挎包</v>
      </c>
      <c r="H12005" s="6" t="str">
        <f>IF(IFERROR(VLOOKUP(B12005,总表!A:D,4,0),"露易")=0," ",IFERROR(VLOOKUP(B12005,总表!A:D,4,0),"-"))</f>
        <v>紫色</v>
      </c>
      <c r="I12005" s="6" t="str">
        <f t="shared" si="751"/>
        <v>紫色</v>
      </c>
    </row>
    <row r="12006" spans="1:9">
      <c r="A12006" s="6">
        <v>12005</v>
      </c>
      <c r="B12006" s="47" t="str">
        <f t="shared" si="748"/>
        <v>00002EE5</v>
      </c>
      <c r="C12006" s="47" t="str">
        <f>IFERROR(VLOOKUP(B12006,总表!A:B,2,0),"-")</f>
        <v>背包类</v>
      </c>
      <c r="D12006" s="6" t="str">
        <f t="shared" si="749"/>
        <v>背包类</v>
      </c>
      <c r="E12006" s="6" t="str">
        <f>IFERROR(VLOOKUP(B12006,总表!A:D,3,0),"-")</f>
        <v>皮革胸包</v>
      </c>
      <c r="F12006" s="6" t="str">
        <f t="shared" si="750"/>
        <v>皮革胸包</v>
      </c>
      <c r="H12006" s="6" t="str">
        <f>IF(IFERROR(VLOOKUP(B12006,总表!A:D,4,0),"露易")=0," ",IFERROR(VLOOKUP(B12006,总表!A:D,4,0),"-"))</f>
        <v>黑色</v>
      </c>
      <c r="I12006" s="6" t="str">
        <f t="shared" si="751"/>
        <v>黑色</v>
      </c>
    </row>
    <row r="12007" spans="1:9">
      <c r="A12007" s="6">
        <v>12006</v>
      </c>
      <c r="B12007" s="47" t="str">
        <f t="shared" si="748"/>
        <v>00002EE6</v>
      </c>
      <c r="C12007" s="47" t="str">
        <f>IFERROR(VLOOKUP(B12007,总表!A:B,2,0),"-")</f>
        <v>背包类</v>
      </c>
      <c r="D12007" s="6" t="str">
        <f t="shared" si="749"/>
        <v>背包类</v>
      </c>
      <c r="E12007" s="51" t="str">
        <f>IFERROR(VLOOKUP(B12007,总表!A:D,3,0),"-")</f>
        <v>铆钉双肩包</v>
      </c>
      <c r="F12007" s="51" t="str">
        <f t="shared" si="750"/>
        <v>铆钉双肩包</v>
      </c>
      <c r="H12007" s="6" t="str">
        <f>IF(IFERROR(VLOOKUP(B12007,总表!A:D,4,0),"露易")=0," ",IFERROR(VLOOKUP(B12007,总表!A:D,4,0),"-"))</f>
        <v>白色</v>
      </c>
      <c r="I12007" s="6" t="str">
        <f t="shared" si="751"/>
        <v>白色</v>
      </c>
    </row>
    <row r="12008" spans="1:9">
      <c r="A12008" s="6">
        <v>12007</v>
      </c>
      <c r="B12008" s="47" t="str">
        <f t="shared" si="748"/>
        <v>00002EE7</v>
      </c>
      <c r="C12008" s="47" t="str">
        <f>IFERROR(VLOOKUP(B12008,总表!A:B,2,0),"-")</f>
        <v>背包类</v>
      </c>
      <c r="D12008" s="6" t="str">
        <f t="shared" si="749"/>
        <v>背包类</v>
      </c>
      <c r="E12008" s="6" t="str">
        <f>IFERROR(VLOOKUP(B12008,总表!A:D,3,0),"-")</f>
        <v>运动包</v>
      </c>
      <c r="F12008" s="6" t="str">
        <f t="shared" si="750"/>
        <v>运动包</v>
      </c>
      <c r="H12008" s="51" t="str">
        <f>IF(IFERROR(VLOOKUP(B12008,总表!A:D,4,0),"露易")=0," ",IFERROR(VLOOKUP(B12008,总表!A:D,4,0),"-"))</f>
        <v>红色</v>
      </c>
      <c r="I12008" s="51" t="str">
        <f t="shared" si="751"/>
        <v>红色</v>
      </c>
    </row>
    <row r="12009" spans="1:9">
      <c r="A12009" s="6">
        <v>12008</v>
      </c>
      <c r="B12009" s="47" t="str">
        <f t="shared" si="748"/>
        <v>00002EE8</v>
      </c>
      <c r="C12009" s="47" t="str">
        <f>IFERROR(VLOOKUP(B12009,总表!A:B,2,0),"-")</f>
        <v>背包类</v>
      </c>
      <c r="D12009" s="6" t="str">
        <f t="shared" si="749"/>
        <v>背包类</v>
      </c>
      <c r="E12009" s="6" t="str">
        <f>IFERROR(VLOOKUP(B12009,总表!A:D,3,0),"-")</f>
        <v>运动包</v>
      </c>
      <c r="F12009" s="6" t="str">
        <f t="shared" si="750"/>
        <v>运动包</v>
      </c>
      <c r="H12009" s="6" t="str">
        <f>IF(IFERROR(VLOOKUP(B12009,总表!A:D,4,0),"露易")=0," ",IFERROR(VLOOKUP(B12009,总表!A:D,4,0),"-"))</f>
        <v>黑色</v>
      </c>
      <c r="I12009" s="6" t="str">
        <f t="shared" si="751"/>
        <v>黑色</v>
      </c>
    </row>
    <row r="12010" spans="1:9">
      <c r="A12010" s="6">
        <v>12009</v>
      </c>
      <c r="B12010" s="47" t="str">
        <f t="shared" si="748"/>
        <v>00002EE9</v>
      </c>
      <c r="C12010" s="47" t="str">
        <f>IFERROR(VLOOKUP(B12010,总表!A:B,2,0),"-")</f>
        <v>背包类</v>
      </c>
      <c r="D12010" s="6" t="str">
        <f t="shared" si="749"/>
        <v>背包类</v>
      </c>
      <c r="E12010" s="6" t="str">
        <f>IFERROR(VLOOKUP(B12010,总表!A:D,3,0),"-")</f>
        <v>皮革单肩包</v>
      </c>
      <c r="F12010" s="6" t="str">
        <f t="shared" si="750"/>
        <v>皮革单肩包</v>
      </c>
      <c r="H12010" s="6" t="str">
        <f>IF(IFERROR(VLOOKUP(B12010,总表!A:D,4,0),"露易")=0," ",IFERROR(VLOOKUP(B12010,总表!A:D,4,0),"-"))</f>
        <v>海军蓝</v>
      </c>
      <c r="I12010" s="6" t="str">
        <f t="shared" si="751"/>
        <v>海军蓝</v>
      </c>
    </row>
    <row r="12011" spans="1:9">
      <c r="A12011" s="6">
        <v>12010</v>
      </c>
      <c r="B12011" s="47" t="str">
        <f t="shared" si="748"/>
        <v>00002EEA</v>
      </c>
      <c r="C12011" s="47" t="str">
        <f>IFERROR(VLOOKUP(B12011,总表!A:B,2,0),"-")</f>
        <v>背包类</v>
      </c>
      <c r="D12011" s="6" t="str">
        <f t="shared" si="749"/>
        <v>背包类</v>
      </c>
      <c r="E12011" s="6" t="str">
        <f>IFERROR(VLOOKUP(B12011,总表!A:D,3,0),"-")</f>
        <v>皮革流苏包</v>
      </c>
      <c r="F12011" s="6" t="str">
        <f t="shared" si="750"/>
        <v>皮革流苏包</v>
      </c>
      <c r="H12011" s="6" t="str">
        <f>IF(IFERROR(VLOOKUP(B12011,总表!A:D,4,0),"露易")=0," ",IFERROR(VLOOKUP(B12011,总表!A:D,4,0),"-"))</f>
        <v>白色</v>
      </c>
      <c r="I12011" s="6" t="str">
        <f t="shared" si="751"/>
        <v>白色</v>
      </c>
    </row>
    <row r="12012" spans="1:9">
      <c r="A12012" s="6">
        <v>12011</v>
      </c>
      <c r="B12012" s="47" t="str">
        <f t="shared" si="748"/>
        <v>00002EEB</v>
      </c>
      <c r="C12012" s="47" t="str">
        <f>IFERROR(VLOOKUP(B12012,总表!A:B,2,0),"-")</f>
        <v>背包类</v>
      </c>
      <c r="D12012" s="6" t="str">
        <f t="shared" si="749"/>
        <v>背包类</v>
      </c>
      <c r="E12012" s="6" t="str">
        <f>IFERROR(VLOOKUP(B12012,总表!A:D,3,0),"-")</f>
        <v>斜挎圆筒运动包</v>
      </c>
      <c r="F12012" s="6" t="str">
        <f t="shared" si="750"/>
        <v>斜挎圆筒运动包</v>
      </c>
      <c r="H12012" s="51" t="str">
        <f>IF(IFERROR(VLOOKUP(B12012,总表!A:D,4,0),"露易")=0," ",IFERROR(VLOOKUP(B12012,总表!A:D,4,0),"-"))</f>
        <v>蓝色</v>
      </c>
      <c r="I12012" s="51" t="str">
        <f t="shared" si="751"/>
        <v>蓝色</v>
      </c>
    </row>
    <row r="12013" spans="1:9">
      <c r="A12013" s="6">
        <v>12012</v>
      </c>
      <c r="B12013" s="47" t="str">
        <f t="shared" si="748"/>
        <v>00002EEC</v>
      </c>
      <c r="C12013" s="47" t="str">
        <f>IFERROR(VLOOKUP(B12013,总表!A:B,2,0),"-")</f>
        <v>背包类</v>
      </c>
      <c r="D12013" s="6" t="str">
        <f t="shared" si="749"/>
        <v>背包类</v>
      </c>
      <c r="E12013" s="6" t="str">
        <f>IFERROR(VLOOKUP(B12013,总表!A:D,3,0),"-")</f>
        <v>春天波点单肩包</v>
      </c>
      <c r="F12013" s="6" t="str">
        <f t="shared" si="750"/>
        <v>春天波点单肩包</v>
      </c>
      <c r="H12013" s="6" t="str">
        <f>IF(IFERROR(VLOOKUP(B12013,总表!A:D,4,0),"露易")=0," ",IFERROR(VLOOKUP(B12013,总表!A:D,4,0),"-"))</f>
        <v>酷感色</v>
      </c>
      <c r="I12013" s="6" t="str">
        <f t="shared" si="751"/>
        <v>酷感色</v>
      </c>
    </row>
    <row r="12014" spans="1:9">
      <c r="A12014" s="6">
        <v>12013</v>
      </c>
      <c r="B12014" s="47" t="str">
        <f t="shared" si="748"/>
        <v>00002EED</v>
      </c>
      <c r="C12014" s="47" t="str">
        <f>IFERROR(VLOOKUP(B12014,总表!A:B,2,0),"-")</f>
        <v>背包类</v>
      </c>
      <c r="D12014" s="6" t="str">
        <f t="shared" si="749"/>
        <v>背包类</v>
      </c>
      <c r="E12014" s="6" t="str">
        <f>IFERROR(VLOOKUP(B12014,总表!A:D,3,0),"-")</f>
        <v>帆布单肩包</v>
      </c>
      <c r="F12014" s="6" t="str">
        <f t="shared" si="750"/>
        <v>帆布单肩包</v>
      </c>
      <c r="H12014" s="6" t="str">
        <f>IF(IFERROR(VLOOKUP(B12014,总表!A:D,4,0),"露易")=0," ",IFERROR(VLOOKUP(B12014,总表!A:D,4,0),"-"))</f>
        <v>橘色</v>
      </c>
      <c r="I12014" s="6" t="str">
        <f t="shared" si="751"/>
        <v>橘色</v>
      </c>
    </row>
    <row r="12015" spans="1:9">
      <c r="A12015" s="6">
        <v>12014</v>
      </c>
      <c r="B12015" s="47" t="str">
        <f t="shared" si="748"/>
        <v>00002EEE</v>
      </c>
      <c r="C12015" s="47" t="str">
        <f>IFERROR(VLOOKUP(B12015,总表!A:B,2,0),"-")</f>
        <v>背包类</v>
      </c>
      <c r="D12015" s="6" t="str">
        <f t="shared" si="749"/>
        <v>背包类</v>
      </c>
      <c r="E12015" s="6" t="str">
        <f>IFERROR(VLOOKUP(B12015,总表!A:D,3,0),"-")</f>
        <v>帆布单肩包</v>
      </c>
      <c r="F12015" s="6" t="str">
        <f t="shared" si="750"/>
        <v>帆布单肩包</v>
      </c>
      <c r="H12015" s="6" t="str">
        <f>IF(IFERROR(VLOOKUP(B12015,总表!A:D,4,0),"露易")=0," ",IFERROR(VLOOKUP(B12015,总表!A:D,4,0),"-"))</f>
        <v>象牙色</v>
      </c>
      <c r="I12015" s="6" t="str">
        <f t="shared" si="751"/>
        <v>象牙色</v>
      </c>
    </row>
    <row r="12016" spans="1:9">
      <c r="A12016" s="6">
        <v>12015</v>
      </c>
      <c r="B12016" s="47" t="str">
        <f t="shared" si="748"/>
        <v>00002EEF</v>
      </c>
      <c r="C12016" s="47" t="str">
        <f>IFERROR(VLOOKUP(B12016,总表!A:B,2,0),"-")</f>
        <v>背包类</v>
      </c>
      <c r="D12016" s="6" t="str">
        <f t="shared" si="749"/>
        <v>背包类</v>
      </c>
      <c r="E12016" s="6" t="str">
        <f>IFERROR(VLOOKUP(B12016,总表!A:D,3,0),"-")</f>
        <v>迷你皮革双肩包</v>
      </c>
      <c r="F12016" s="6" t="str">
        <f t="shared" si="750"/>
        <v>迷你皮革双肩包</v>
      </c>
      <c r="H12016" s="6" t="str">
        <f>IF(IFERROR(VLOOKUP(B12016,总表!A:D,4,0),"露易")=0," ",IFERROR(VLOOKUP(B12016,总表!A:D,4,0),"-"))</f>
        <v>黑色</v>
      </c>
      <c r="I12016" s="6" t="str">
        <f t="shared" si="751"/>
        <v>黑色</v>
      </c>
    </row>
    <row r="12017" spans="1:9">
      <c r="A12017" s="6">
        <v>12016</v>
      </c>
      <c r="B12017" s="47" t="str">
        <f t="shared" si="748"/>
        <v>00002EF0</v>
      </c>
      <c r="C12017" s="47" t="str">
        <f>IFERROR(VLOOKUP(B12017,总表!A:B,2,0),"-")</f>
        <v>背包类</v>
      </c>
      <c r="D12017" s="6" t="str">
        <f t="shared" si="749"/>
        <v>背包类</v>
      </c>
      <c r="E12017" s="6" t="str">
        <f>IFERROR(VLOOKUP(B12017,总表!A:D,3,0),"-")</f>
        <v>翻盖双肩包</v>
      </c>
      <c r="F12017" s="6" t="str">
        <f t="shared" si="750"/>
        <v>翻盖双肩包</v>
      </c>
      <c r="H12017" s="51" t="str">
        <f>IF(IFERROR(VLOOKUP(B12017,总表!A:D,4,0),"露易")=0," ",IFERROR(VLOOKUP(B12017,总表!A:D,4,0),"-"))</f>
        <v>蓝色</v>
      </c>
      <c r="I12017" s="51" t="str">
        <f t="shared" si="751"/>
        <v>蓝色</v>
      </c>
    </row>
    <row r="12018" spans="1:9">
      <c r="A12018" s="6">
        <v>12017</v>
      </c>
      <c r="B12018" s="47" t="str">
        <f t="shared" si="748"/>
        <v>00002EF1</v>
      </c>
      <c r="C12018" s="47" t="str">
        <f>IFERROR(VLOOKUP(B12018,总表!A:B,2,0),"-")</f>
        <v>背包类</v>
      </c>
      <c r="D12018" s="6" t="str">
        <f t="shared" si="749"/>
        <v>背包类</v>
      </c>
      <c r="E12018" s="6" t="str">
        <f>IFERROR(VLOOKUP(B12018,总表!A:D,3,0),"-")</f>
        <v>翻盖双肩包</v>
      </c>
      <c r="F12018" s="6" t="str">
        <f t="shared" si="750"/>
        <v>翻盖双肩包</v>
      </c>
      <c r="H12018" s="6" t="str">
        <f>IF(IFERROR(VLOOKUP(B12018,总表!A:D,4,0),"露易")=0," ",IFERROR(VLOOKUP(B12018,总表!A:D,4,0),"-"))</f>
        <v>灰色</v>
      </c>
      <c r="I12018" s="6" t="str">
        <f t="shared" si="751"/>
        <v>灰色</v>
      </c>
    </row>
    <row r="12019" spans="1:9">
      <c r="A12019" s="6">
        <v>12018</v>
      </c>
      <c r="B12019" s="47" t="str">
        <f t="shared" si="748"/>
        <v>00002EF2</v>
      </c>
      <c r="C12019" s="47" t="str">
        <f>IFERROR(VLOOKUP(B12019,总表!A:B,2,0),"-")</f>
        <v>背包类</v>
      </c>
      <c r="D12019" s="6" t="str">
        <f t="shared" si="749"/>
        <v>背包类</v>
      </c>
      <c r="E12019" s="6" t="str">
        <f>IFERROR(VLOOKUP(B12019,总表!A:D,3,0),"-")</f>
        <v>翻盖双肩包</v>
      </c>
      <c r="F12019" s="6" t="str">
        <f t="shared" si="750"/>
        <v>翻盖双肩包</v>
      </c>
      <c r="H12019" s="6" t="str">
        <f>IF(IFERROR(VLOOKUP(B12019,总表!A:D,4,0),"露易")=0," ",IFERROR(VLOOKUP(B12019,总表!A:D,4,0),"-"))</f>
        <v>粉红</v>
      </c>
      <c r="I12019" s="6" t="str">
        <f t="shared" si="751"/>
        <v>粉红</v>
      </c>
    </row>
    <row r="12020" spans="1:9">
      <c r="A12020" s="6">
        <v>12019</v>
      </c>
      <c r="B12020" s="47" t="str">
        <f t="shared" si="748"/>
        <v>00002EF3</v>
      </c>
      <c r="C12020" s="47" t="str">
        <f>IFERROR(VLOOKUP(B12020,总表!A:B,2,0),"-")</f>
        <v>背包类</v>
      </c>
      <c r="D12020" s="6" t="str">
        <f t="shared" si="749"/>
        <v>背包类</v>
      </c>
      <c r="E12020" s="6" t="str">
        <f>IFERROR(VLOOKUP(B12020,总表!A:D,3,0),"-")</f>
        <v>束口双肩包</v>
      </c>
      <c r="F12020" s="6" t="str">
        <f t="shared" si="750"/>
        <v>束口双肩包</v>
      </c>
      <c r="H12020" s="6" t="str">
        <f>IF(IFERROR(VLOOKUP(B12020,总表!A:D,4,0),"露易")=0," ",IFERROR(VLOOKUP(B12020,总表!A:D,4,0),"-"))</f>
        <v>黑色</v>
      </c>
      <c r="I12020" s="6" t="str">
        <f t="shared" si="751"/>
        <v>黑色</v>
      </c>
    </row>
    <row r="12021" spans="1:9">
      <c r="A12021" s="6">
        <v>12020</v>
      </c>
      <c r="B12021" s="47" t="str">
        <f t="shared" si="748"/>
        <v>00002EF4</v>
      </c>
      <c r="C12021" s="47" t="str">
        <f>IFERROR(VLOOKUP(B12021,总表!A:B,2,0),"-")</f>
        <v>上衣</v>
      </c>
      <c r="D12021" s="6" t="str">
        <f t="shared" si="749"/>
        <v>上衣</v>
      </c>
      <c r="E12021" s="6" t="str">
        <f>IFERROR(VLOOKUP(B12021,总表!A:D,3,0),"-")</f>
        <v>玩偶围巾大衣</v>
      </c>
      <c r="F12021" s="6" t="str">
        <f t="shared" si="750"/>
        <v>玩偶围巾大衣</v>
      </c>
      <c r="H12021" s="6" t="str">
        <f>IF(IFERROR(VLOOKUP(B12021,总表!A:D,4,0),"露易")=0," ",IFERROR(VLOOKUP(B12021,总表!A:D,4,0),"-"))</f>
        <v>粉红</v>
      </c>
      <c r="I12021" s="6" t="str">
        <f t="shared" si="751"/>
        <v>粉红</v>
      </c>
    </row>
    <row r="12022" spans="1:9">
      <c r="A12022" s="6">
        <v>12021</v>
      </c>
      <c r="B12022" s="47" t="str">
        <f t="shared" si="748"/>
        <v>00002EF5</v>
      </c>
      <c r="C12022" s="50" t="str">
        <f>IFERROR(VLOOKUP(B12022,总表!A:B,2,0),"-")</f>
        <v>连衣套装</v>
      </c>
      <c r="D12022" s="51" t="str">
        <f t="shared" si="749"/>
        <v>连衣套装</v>
      </c>
      <c r="E12022" s="6" t="str">
        <f>IFERROR(VLOOKUP(B12022,总表!A:D,3,0),"-")</f>
        <v>彩绘连体服</v>
      </c>
      <c r="F12022" s="6" t="str">
        <f t="shared" si="750"/>
        <v>彩绘连体服</v>
      </c>
      <c r="H12022" s="51" t="str">
        <f>IF(IFERROR(VLOOKUP(B12022,总表!A:D,4,0),"露易")=0," ",IFERROR(VLOOKUP(B12022,总表!A:D,4,0),"-"))</f>
        <v>绿色</v>
      </c>
      <c r="I12022" s="51" t="str">
        <f t="shared" si="751"/>
        <v>绿色</v>
      </c>
    </row>
    <row r="12023" spans="1:9">
      <c r="A12023" s="6">
        <v>12022</v>
      </c>
      <c r="B12023" s="47" t="str">
        <f t="shared" si="748"/>
        <v>00002EF6</v>
      </c>
      <c r="C12023" s="50" t="str">
        <f>IFERROR(VLOOKUP(B12023,总表!A:B,2,0),"-")</f>
        <v>连衣套装</v>
      </c>
      <c r="D12023" s="51" t="str">
        <f t="shared" si="749"/>
        <v>连衣套装</v>
      </c>
      <c r="E12023" s="6" t="str">
        <f>IFERROR(VLOOKUP(B12023,总表!A:D,3,0),"-")</f>
        <v>彩绘连体服</v>
      </c>
      <c r="F12023" s="6" t="str">
        <f t="shared" si="750"/>
        <v>彩绘连体服</v>
      </c>
      <c r="H12023" s="6" t="str">
        <f>IF(IFERROR(VLOOKUP(B12023,总表!A:D,4,0),"露易")=0," ",IFERROR(VLOOKUP(B12023,总表!A:D,4,0),"-"))</f>
        <v>白色</v>
      </c>
      <c r="I12023" s="6" t="str">
        <f t="shared" si="751"/>
        <v>白色</v>
      </c>
    </row>
    <row r="12024" spans="1:9">
      <c r="A12024" s="6">
        <v>12023</v>
      </c>
      <c r="B12024" s="47" t="str">
        <f t="shared" si="748"/>
        <v>00002EF7</v>
      </c>
      <c r="C12024" s="47" t="str">
        <f>IFERROR(VLOOKUP(B12024,总表!A:B,2,0),"-")</f>
        <v>-</v>
      </c>
      <c r="D12024" s="6" t="str">
        <f t="shared" si="749"/>
        <v>-</v>
      </c>
      <c r="E12024" s="6" t="str">
        <f>IFERROR(VLOOKUP(B12024,总表!A:D,3,0),"-")</f>
        <v>-</v>
      </c>
      <c r="F12024" s="6" t="str">
        <f t="shared" si="750"/>
        <v>-</v>
      </c>
      <c r="H12024" s="6" t="str">
        <f>IF(IFERROR(VLOOKUP(B12024,总表!A:D,4,0),"露易")=0," ",IFERROR(VLOOKUP(B12024,总表!A:D,4,0),"-"))</f>
        <v>-</v>
      </c>
      <c r="I12024" s="6" t="str">
        <f t="shared" si="751"/>
        <v>-</v>
      </c>
    </row>
    <row r="12025" spans="1:9">
      <c r="A12025" s="6">
        <v>12024</v>
      </c>
      <c r="B12025" s="47" t="str">
        <f t="shared" si="748"/>
        <v>00002EF8</v>
      </c>
      <c r="C12025" s="47" t="str">
        <f>IFERROR(VLOOKUP(B12025,总表!A:B,2,0),"-")</f>
        <v>-</v>
      </c>
      <c r="D12025" s="6" t="str">
        <f t="shared" si="749"/>
        <v>-</v>
      </c>
      <c r="E12025" s="6" t="str">
        <f>IFERROR(VLOOKUP(B12025,总表!A:D,3,0),"-")</f>
        <v>-</v>
      </c>
      <c r="F12025" s="6" t="str">
        <f t="shared" si="750"/>
        <v>-</v>
      </c>
      <c r="H12025" s="6" t="str">
        <f>IF(IFERROR(VLOOKUP(B12025,总表!A:D,4,0),"露易")=0," ",IFERROR(VLOOKUP(B12025,总表!A:D,4,0),"-"))</f>
        <v>-</v>
      </c>
      <c r="I12025" s="6" t="str">
        <f t="shared" si="751"/>
        <v>-</v>
      </c>
    </row>
    <row r="12026" spans="1:9">
      <c r="A12026" s="6">
        <v>12025</v>
      </c>
      <c r="B12026" s="47" t="str">
        <f t="shared" si="748"/>
        <v>00002EF9</v>
      </c>
      <c r="C12026" s="47" t="str">
        <f>IFERROR(VLOOKUP(B12026,总表!A:B,2,0),"-")</f>
        <v>-</v>
      </c>
      <c r="D12026" s="6" t="str">
        <f t="shared" si="749"/>
        <v>-</v>
      </c>
      <c r="E12026" s="6" t="str">
        <f>IFERROR(VLOOKUP(B12026,总表!A:D,3,0),"-")</f>
        <v>-</v>
      </c>
      <c r="F12026" s="6" t="str">
        <f t="shared" si="750"/>
        <v>-</v>
      </c>
      <c r="H12026" s="6" t="str">
        <f>IF(IFERROR(VLOOKUP(B12026,总表!A:D,4,0),"露易")=0," ",IFERROR(VLOOKUP(B12026,总表!A:D,4,0),"-"))</f>
        <v>-</v>
      </c>
      <c r="I12026" s="6" t="str">
        <f t="shared" si="751"/>
        <v>-</v>
      </c>
    </row>
    <row r="12027" spans="1:9">
      <c r="A12027" s="6">
        <v>12026</v>
      </c>
      <c r="B12027" s="47" t="str">
        <f t="shared" si="748"/>
        <v>00002EFA</v>
      </c>
      <c r="C12027" s="47" t="str">
        <f>IFERROR(VLOOKUP(B12027,总表!A:B,2,0),"-")</f>
        <v>-</v>
      </c>
      <c r="D12027" s="6" t="str">
        <f t="shared" si="749"/>
        <v>-</v>
      </c>
      <c r="E12027" s="6" t="str">
        <f>IFERROR(VLOOKUP(B12027,总表!A:D,3,0),"-")</f>
        <v>-</v>
      </c>
      <c r="F12027" s="6" t="str">
        <f t="shared" si="750"/>
        <v>-</v>
      </c>
      <c r="H12027" s="6" t="str">
        <f>IF(IFERROR(VLOOKUP(B12027,总表!A:D,4,0),"露易")=0," ",IFERROR(VLOOKUP(B12027,总表!A:D,4,0),"-"))</f>
        <v>-</v>
      </c>
      <c r="I12027" s="6" t="str">
        <f t="shared" si="751"/>
        <v>-</v>
      </c>
    </row>
    <row r="12028" spans="1:9">
      <c r="A12028" s="6">
        <v>12027</v>
      </c>
      <c r="B12028" s="47" t="str">
        <f t="shared" si="748"/>
        <v>00002EFB</v>
      </c>
      <c r="C12028" s="47" t="str">
        <f>IFERROR(VLOOKUP(B12028,总表!A:B,2,0),"-")</f>
        <v>-</v>
      </c>
      <c r="D12028" s="6" t="str">
        <f t="shared" si="749"/>
        <v>-</v>
      </c>
      <c r="E12028" s="6" t="str">
        <f>IFERROR(VLOOKUP(B12028,总表!A:D,3,0),"-")</f>
        <v>-</v>
      </c>
      <c r="F12028" s="6" t="str">
        <f t="shared" si="750"/>
        <v>-</v>
      </c>
      <c r="H12028" s="6" t="str">
        <f>IF(IFERROR(VLOOKUP(B12028,总表!A:D,4,0),"露易")=0," ",IFERROR(VLOOKUP(B12028,总表!A:D,4,0),"-"))</f>
        <v>-</v>
      </c>
      <c r="I12028" s="6" t="str">
        <f t="shared" si="751"/>
        <v>-</v>
      </c>
    </row>
    <row r="12029" spans="1:9">
      <c r="A12029" s="6">
        <v>12028</v>
      </c>
      <c r="B12029" s="47" t="str">
        <f t="shared" si="748"/>
        <v>00002EFC</v>
      </c>
      <c r="C12029" s="47" t="str">
        <f>IFERROR(VLOOKUP(B12029,总表!A:B,2,0),"-")</f>
        <v>-</v>
      </c>
      <c r="D12029" s="6" t="str">
        <f t="shared" si="749"/>
        <v>-</v>
      </c>
      <c r="E12029" s="6" t="str">
        <f>IFERROR(VLOOKUP(B12029,总表!A:D,3,0),"-")</f>
        <v>-</v>
      </c>
      <c r="F12029" s="6" t="str">
        <f t="shared" si="750"/>
        <v>-</v>
      </c>
      <c r="H12029" s="6" t="str">
        <f>IF(IFERROR(VLOOKUP(B12029,总表!A:D,4,0),"露易")=0," ",IFERROR(VLOOKUP(B12029,总表!A:D,4,0),"-"))</f>
        <v>-</v>
      </c>
      <c r="I12029" s="6" t="str">
        <f t="shared" si="751"/>
        <v>-</v>
      </c>
    </row>
    <row r="12030" spans="1:9">
      <c r="A12030" s="6">
        <v>12029</v>
      </c>
      <c r="B12030" s="47" t="str">
        <f t="shared" si="748"/>
        <v>00002EFD</v>
      </c>
      <c r="C12030" s="47" t="str">
        <f>IFERROR(VLOOKUP(B12030,总表!A:B,2,0),"-")</f>
        <v>-</v>
      </c>
      <c r="D12030" s="6" t="str">
        <f t="shared" si="749"/>
        <v>-</v>
      </c>
      <c r="E12030" s="6" t="str">
        <f>IFERROR(VLOOKUP(B12030,总表!A:D,3,0),"-")</f>
        <v>-</v>
      </c>
      <c r="F12030" s="6" t="str">
        <f t="shared" si="750"/>
        <v>-</v>
      </c>
      <c r="H12030" s="6" t="str">
        <f>IF(IFERROR(VLOOKUP(B12030,总表!A:D,4,0),"露易")=0," ",IFERROR(VLOOKUP(B12030,总表!A:D,4,0),"-"))</f>
        <v>-</v>
      </c>
      <c r="I12030" s="6" t="str">
        <f t="shared" si="751"/>
        <v>-</v>
      </c>
    </row>
    <row r="12031" spans="1:9">
      <c r="A12031" s="6">
        <v>12030</v>
      </c>
      <c r="B12031" s="47" t="str">
        <f t="shared" si="748"/>
        <v>00002EFE</v>
      </c>
      <c r="C12031" s="47" t="str">
        <f>IFERROR(VLOOKUP(B12031,总表!A:B,2,0),"-")</f>
        <v>帽子类</v>
      </c>
      <c r="D12031" s="6" t="str">
        <f t="shared" si="749"/>
        <v>帽子类</v>
      </c>
      <c r="E12031" s="51" t="str">
        <f>IFERROR(VLOOKUP(B12031,总表!A:D,3,0),"-")</f>
        <v>乌兹别克帽</v>
      </c>
      <c r="F12031" s="51" t="str">
        <f t="shared" si="750"/>
        <v>乌兹别克帽</v>
      </c>
      <c r="H12031" s="51" t="str">
        <f>IF(IFERROR(VLOOKUP(B12031,总表!A:D,4,0),"露易")=0," ",IFERROR(VLOOKUP(B12031,总表!A:D,4,0),"-"))</f>
        <v>蓝色</v>
      </c>
      <c r="I12031" s="51" t="str">
        <f t="shared" si="751"/>
        <v>蓝色</v>
      </c>
    </row>
    <row r="12032" spans="1:9">
      <c r="A12032" s="6">
        <v>12031</v>
      </c>
      <c r="B12032" s="47" t="str">
        <f t="shared" si="748"/>
        <v>00002EFF</v>
      </c>
      <c r="C12032" s="47" t="str">
        <f>IFERROR(VLOOKUP(B12032,总表!A:B,2,0),"-")</f>
        <v>帽子类</v>
      </c>
      <c r="D12032" s="6" t="str">
        <f t="shared" si="749"/>
        <v>帽子类</v>
      </c>
      <c r="E12032" s="51" t="str">
        <f>IFERROR(VLOOKUP(B12032,总表!A:D,3,0),"-")</f>
        <v>乌兹别克帽</v>
      </c>
      <c r="F12032" s="51" t="str">
        <f t="shared" si="750"/>
        <v>乌兹别克帽</v>
      </c>
      <c r="H12032" s="51" t="str">
        <f>IF(IFERROR(VLOOKUP(B12032,总表!A:D,4,0),"露易")=0," ",IFERROR(VLOOKUP(B12032,总表!A:D,4,0),"-"))</f>
        <v>驼色</v>
      </c>
      <c r="I12032" s="51" t="str">
        <f t="shared" si="751"/>
        <v>驼色</v>
      </c>
    </row>
    <row r="12033" spans="1:9">
      <c r="A12033" s="6">
        <v>12032</v>
      </c>
      <c r="B12033" s="47" t="str">
        <f t="shared" si="748"/>
        <v>00002F00</v>
      </c>
      <c r="C12033" s="47" t="str">
        <f>IFERROR(VLOOKUP(B12033,总表!A:B,2,0),"-")</f>
        <v>帽子类</v>
      </c>
      <c r="D12033" s="6" t="str">
        <f t="shared" si="749"/>
        <v>帽子类</v>
      </c>
      <c r="E12033" s="51" t="str">
        <f>IFERROR(VLOOKUP(B12033,总表!A:D,3,0),"-")</f>
        <v>乌兹别克帽</v>
      </c>
      <c r="F12033" s="51" t="str">
        <f t="shared" si="750"/>
        <v>乌兹别克帽</v>
      </c>
      <c r="H12033" s="6" t="str">
        <f>IF(IFERROR(VLOOKUP(B12033,总表!A:D,4,0),"露易")=0," ",IFERROR(VLOOKUP(B12033,总表!A:D,4,0),"-"))</f>
        <v>紫色</v>
      </c>
      <c r="I12033" s="6" t="str">
        <f t="shared" si="751"/>
        <v>紫色</v>
      </c>
    </row>
    <row r="12034" spans="1:9">
      <c r="A12034" s="6">
        <v>12033</v>
      </c>
      <c r="B12034" s="47" t="str">
        <f t="shared" ref="B12034:B12097" si="752">DEC2HEX(ROW(A12033),8)</f>
        <v>00002F01</v>
      </c>
      <c r="C12034" s="47" t="str">
        <f>IFERROR(VLOOKUP(B12034,总表!A:B,2,0),"-")</f>
        <v>帽子类</v>
      </c>
      <c r="D12034" s="6" t="str">
        <f t="shared" ref="D12034:D12097" si="753">C12034</f>
        <v>帽子类</v>
      </c>
      <c r="E12034" s="6" t="str">
        <f>IFERROR(VLOOKUP(B12034,总表!A:D,3,0),"-")</f>
        <v>阿伊努头巾</v>
      </c>
      <c r="F12034" s="6" t="str">
        <f t="shared" ref="F12034:F12097" si="754">E12034</f>
        <v>阿伊努头巾</v>
      </c>
      <c r="H12034" s="6" t="str">
        <f>IF(IFERROR(VLOOKUP(B12034,总表!A:D,4,0),"露易")=0," ",IFERROR(VLOOKUP(B12034,总表!A:D,4,0),"-"))</f>
        <v>棕色</v>
      </c>
      <c r="I12034" s="6" t="str">
        <f t="shared" ref="I12034:I12097" si="755">H12034</f>
        <v>棕色</v>
      </c>
    </row>
    <row r="12035" spans="1:9">
      <c r="A12035" s="6">
        <v>12034</v>
      </c>
      <c r="B12035" s="47" t="str">
        <f t="shared" si="752"/>
        <v>00002F02</v>
      </c>
      <c r="C12035" s="47" t="str">
        <f>IFERROR(VLOOKUP(B12035,总表!A:B,2,0),"-")</f>
        <v>帽子类</v>
      </c>
      <c r="D12035" s="6" t="str">
        <f t="shared" si="753"/>
        <v>帽子类</v>
      </c>
      <c r="E12035" s="6" t="str">
        <f>IFERROR(VLOOKUP(B12035,总表!A:D,3,0),"-")</f>
        <v>阿伊努头巾</v>
      </c>
      <c r="F12035" s="6" t="str">
        <f t="shared" si="754"/>
        <v>阿伊努头巾</v>
      </c>
      <c r="H12035" s="51" t="str">
        <f>IF(IFERROR(VLOOKUP(B12035,总表!A:D,4,0),"露易")=0," ",IFERROR(VLOOKUP(B12035,总表!A:D,4,0),"-"))</f>
        <v>红色</v>
      </c>
      <c r="I12035" s="51" t="str">
        <f t="shared" si="755"/>
        <v>红色</v>
      </c>
    </row>
    <row r="12036" spans="1:9">
      <c r="A12036" s="6">
        <v>12035</v>
      </c>
      <c r="B12036" s="47" t="str">
        <f t="shared" si="752"/>
        <v>00002F03</v>
      </c>
      <c r="C12036" s="47" t="str">
        <f>IFERROR(VLOOKUP(B12036,总表!A:B,2,0),"-")</f>
        <v>上衣</v>
      </c>
      <c r="D12036" s="6" t="str">
        <f t="shared" si="753"/>
        <v>上衣</v>
      </c>
      <c r="E12036" s="6" t="str">
        <f>IFERROR(VLOOKUP(B12036,总表!A:D,3,0),"-")</f>
        <v>玩偶围巾大衣</v>
      </c>
      <c r="F12036" s="6" t="str">
        <f t="shared" si="754"/>
        <v>玩偶围巾大衣</v>
      </c>
      <c r="H12036" s="6" t="str">
        <f>IF(IFERROR(VLOOKUP(B12036,总表!A:D,4,0),"露易")=0," ",IFERROR(VLOOKUP(B12036,总表!A:D,4,0),"-"))</f>
        <v>灰色</v>
      </c>
      <c r="I12036" s="6" t="str">
        <f t="shared" si="755"/>
        <v>灰色</v>
      </c>
    </row>
    <row r="12037" spans="1:9">
      <c r="A12037" s="6">
        <v>12036</v>
      </c>
      <c r="B12037" s="47" t="str">
        <f t="shared" si="752"/>
        <v>00002F04</v>
      </c>
      <c r="C12037" s="47" t="str">
        <f>IFERROR(VLOOKUP(B12037,总表!A:B,2,0),"-")</f>
        <v>上衣</v>
      </c>
      <c r="D12037" s="6" t="str">
        <f t="shared" si="753"/>
        <v>上衣</v>
      </c>
      <c r="E12037" s="6" t="str">
        <f>IFERROR(VLOOKUP(B12037,总表!A:D,3,0),"-")</f>
        <v>2号服</v>
      </c>
      <c r="F12037" s="6" t="str">
        <f t="shared" si="754"/>
        <v>2号服</v>
      </c>
      <c r="H12037" s="51" t="str">
        <f>IF(IFERROR(VLOOKUP(B12037,总表!A:D,4,0),"露易")=0," ",IFERROR(VLOOKUP(B12037,总表!A:D,4,0),"-"))</f>
        <v>蓝色</v>
      </c>
      <c r="I12037" s="51" t="str">
        <f t="shared" si="755"/>
        <v>蓝色</v>
      </c>
    </row>
    <row r="12038" spans="1:9">
      <c r="A12038" s="6">
        <v>12037</v>
      </c>
      <c r="B12038" s="47" t="str">
        <f t="shared" si="752"/>
        <v>00002F05</v>
      </c>
      <c r="C12038" s="47" t="str">
        <f>IFERROR(VLOOKUP(B12038,总表!A:B,2,0),"-")</f>
        <v>上衣</v>
      </c>
      <c r="D12038" s="6" t="str">
        <f t="shared" si="753"/>
        <v>上衣</v>
      </c>
      <c r="E12038" s="6" t="str">
        <f>IFERROR(VLOOKUP(B12038,总表!A:D,3,0),"-")</f>
        <v>3号服</v>
      </c>
      <c r="F12038" s="6" t="str">
        <f t="shared" si="754"/>
        <v>3号服</v>
      </c>
      <c r="H12038" s="51" t="str">
        <f>IF(IFERROR(VLOOKUP(B12038,总表!A:D,4,0),"露易")=0," ",IFERROR(VLOOKUP(B12038,总表!A:D,4,0),"-"))</f>
        <v>绿色</v>
      </c>
      <c r="I12038" s="51" t="str">
        <f t="shared" si="755"/>
        <v>绿色</v>
      </c>
    </row>
    <row r="12039" spans="1:9">
      <c r="A12039" s="6">
        <v>12038</v>
      </c>
      <c r="B12039" s="47" t="str">
        <f t="shared" si="752"/>
        <v>00002F06</v>
      </c>
      <c r="C12039" s="47" t="str">
        <f>IFERROR(VLOOKUP(B12039,总表!A:B,2,0),"-")</f>
        <v>上衣</v>
      </c>
      <c r="D12039" s="6" t="str">
        <f t="shared" si="753"/>
        <v>上衣</v>
      </c>
      <c r="E12039" s="6" t="str">
        <f>IFERROR(VLOOKUP(B12039,总表!A:D,3,0),"-")</f>
        <v>4号服</v>
      </c>
      <c r="F12039" s="6" t="str">
        <f t="shared" si="754"/>
        <v>4号服</v>
      </c>
      <c r="H12039" s="6" t="str">
        <f>IF(IFERROR(VLOOKUP(B12039,总表!A:D,4,0),"露易")=0," ",IFERROR(VLOOKUP(B12039,总表!A:D,4,0),"-"))</f>
        <v>粉红</v>
      </c>
      <c r="I12039" s="6" t="str">
        <f t="shared" si="755"/>
        <v>粉红</v>
      </c>
    </row>
    <row r="12040" spans="1:9">
      <c r="A12040" s="6">
        <v>12039</v>
      </c>
      <c r="B12040" s="47" t="str">
        <f t="shared" si="752"/>
        <v>00002F07</v>
      </c>
      <c r="C12040" s="47" t="str">
        <f>IFERROR(VLOOKUP(B12040,总表!A:B,2,0),"-")</f>
        <v>-</v>
      </c>
      <c r="D12040" s="6" t="str">
        <f t="shared" si="753"/>
        <v>-</v>
      </c>
      <c r="E12040" s="6" t="str">
        <f>IFERROR(VLOOKUP(B12040,总表!A:D,3,0),"-")</f>
        <v>-</v>
      </c>
      <c r="F12040" s="6" t="str">
        <f t="shared" si="754"/>
        <v>-</v>
      </c>
      <c r="H12040" s="6" t="str">
        <f>IF(IFERROR(VLOOKUP(B12040,总表!A:D,4,0),"露易")=0," ",IFERROR(VLOOKUP(B12040,总表!A:D,4,0),"-"))</f>
        <v>-</v>
      </c>
      <c r="I12040" s="6" t="str">
        <f t="shared" si="755"/>
        <v>-</v>
      </c>
    </row>
    <row r="12041" spans="1:9">
      <c r="A12041" s="6">
        <v>12040</v>
      </c>
      <c r="B12041" s="47" t="str">
        <f t="shared" si="752"/>
        <v>00002F08</v>
      </c>
      <c r="C12041" s="47" t="str">
        <f>IFERROR(VLOOKUP(B12041,总表!A:B,2,0),"-")</f>
        <v>-</v>
      </c>
      <c r="D12041" s="6" t="str">
        <f t="shared" si="753"/>
        <v>-</v>
      </c>
      <c r="E12041" s="6" t="str">
        <f>IFERROR(VLOOKUP(B12041,总表!A:D,3,0),"-")</f>
        <v>-</v>
      </c>
      <c r="F12041" s="6" t="str">
        <f t="shared" si="754"/>
        <v>-</v>
      </c>
      <c r="H12041" s="6" t="str">
        <f>IF(IFERROR(VLOOKUP(B12041,总表!A:D,4,0),"露易")=0," ",IFERROR(VLOOKUP(B12041,总表!A:D,4,0),"-"))</f>
        <v>-</v>
      </c>
      <c r="I12041" s="6" t="str">
        <f t="shared" si="755"/>
        <v>-</v>
      </c>
    </row>
    <row r="12042" spans="1:9">
      <c r="A12042" s="6">
        <v>12041</v>
      </c>
      <c r="B12042" s="47" t="str">
        <f t="shared" si="752"/>
        <v>00002F09</v>
      </c>
      <c r="C12042" s="47" t="str">
        <f>IFERROR(VLOOKUP(B12042,总表!A:B,2,0),"-")</f>
        <v>帽子类</v>
      </c>
      <c r="D12042" s="6" t="str">
        <f t="shared" si="753"/>
        <v>帽子类</v>
      </c>
      <c r="E12042" s="51" t="str">
        <f>IFERROR(VLOOKUP(B12042,总表!A:D,3,0),"-")</f>
        <v>凤梨图案户外帽</v>
      </c>
      <c r="F12042" s="51" t="str">
        <f t="shared" si="754"/>
        <v>凤梨图案户外帽</v>
      </c>
      <c r="H12042" s="6" t="str">
        <f>IF(IFERROR(VLOOKUP(B12042,总表!A:D,4,0),"露易")=0," ",IFERROR(VLOOKUP(B12042,总表!A:D,4,0),"-"))</f>
        <v>白色</v>
      </c>
      <c r="I12042" s="6" t="str">
        <f t="shared" si="755"/>
        <v>白色</v>
      </c>
    </row>
    <row r="12043" spans="1:9">
      <c r="A12043" s="6">
        <v>12042</v>
      </c>
      <c r="B12043" s="47" t="str">
        <f t="shared" si="752"/>
        <v>00002F0A</v>
      </c>
      <c r="C12043" s="47" t="str">
        <f>IFERROR(VLOOKUP(B12043,总表!A:B,2,0),"-")</f>
        <v>帽子类</v>
      </c>
      <c r="D12043" s="6" t="str">
        <f t="shared" si="753"/>
        <v>帽子类</v>
      </c>
      <c r="E12043" s="51" t="str">
        <f>IFERROR(VLOOKUP(B12043,总表!A:D,3,0),"-")</f>
        <v>凤梨图案户外帽</v>
      </c>
      <c r="F12043" s="51" t="str">
        <f t="shared" si="754"/>
        <v>凤梨图案户外帽</v>
      </c>
      <c r="H12043" s="51" t="str">
        <f>IF(IFERROR(VLOOKUP(B12043,总表!A:D,4,0),"露易")=0," ",IFERROR(VLOOKUP(B12043,总表!A:D,4,0),"-"))</f>
        <v>蓝色</v>
      </c>
      <c r="I12043" s="51" t="str">
        <f t="shared" si="755"/>
        <v>蓝色</v>
      </c>
    </row>
    <row r="12044" spans="1:9">
      <c r="A12044" s="6">
        <v>12043</v>
      </c>
      <c r="B12044" s="47" t="str">
        <f t="shared" si="752"/>
        <v>00002F0B</v>
      </c>
      <c r="C12044" s="47" t="str">
        <f>IFERROR(VLOOKUP(B12044,总表!A:B,2,0),"-")</f>
        <v>帽子类</v>
      </c>
      <c r="D12044" s="6" t="str">
        <f t="shared" si="753"/>
        <v>帽子类</v>
      </c>
      <c r="E12044" s="6" t="str">
        <f>IFERROR(VLOOKUP(B12044,总表!A:D,3,0),"-")</f>
        <v>文字帽</v>
      </c>
      <c r="F12044" s="6" t="str">
        <f t="shared" si="754"/>
        <v>文字帽</v>
      </c>
      <c r="H12044" s="6" t="str">
        <f>IF(IFERROR(VLOOKUP(B12044,总表!A:D,4,0),"露易")=0," ",IFERROR(VLOOKUP(B12044,总表!A:D,4,0),"-"))</f>
        <v>米色</v>
      </c>
      <c r="I12044" s="6" t="str">
        <f t="shared" si="755"/>
        <v>米色</v>
      </c>
    </row>
    <row r="12045" spans="1:9">
      <c r="A12045" s="6">
        <v>12044</v>
      </c>
      <c r="B12045" s="47" t="str">
        <f t="shared" si="752"/>
        <v>00002F0C</v>
      </c>
      <c r="C12045" s="47" t="str">
        <f>IFERROR(VLOOKUP(B12045,总表!A:B,2,0),"-")</f>
        <v>帽子类</v>
      </c>
      <c r="D12045" s="6" t="str">
        <f t="shared" si="753"/>
        <v>帽子类</v>
      </c>
      <c r="E12045" s="6" t="str">
        <f>IFERROR(VLOOKUP(B12045,总表!A:D,3,0),"-")</f>
        <v>文字帽</v>
      </c>
      <c r="F12045" s="6" t="str">
        <f t="shared" si="754"/>
        <v>文字帽</v>
      </c>
      <c r="H12045" s="6" t="str">
        <f>IF(IFERROR(VLOOKUP(B12045,总表!A:D,4,0),"露易")=0," ",IFERROR(VLOOKUP(B12045,总表!A:D,4,0),"-"))</f>
        <v>橄榄绿</v>
      </c>
      <c r="I12045" s="6" t="str">
        <f t="shared" si="755"/>
        <v>橄榄绿</v>
      </c>
    </row>
    <row r="12046" spans="1:9">
      <c r="A12046" s="6">
        <v>12045</v>
      </c>
      <c r="B12046" s="47" t="str">
        <f t="shared" si="752"/>
        <v>00002F0D</v>
      </c>
      <c r="C12046" s="47" t="str">
        <f>IFERROR(VLOOKUP(B12046,总表!A:B,2,0),"-")</f>
        <v>帽子类</v>
      </c>
      <c r="D12046" s="6" t="str">
        <f t="shared" si="753"/>
        <v>帽子类</v>
      </c>
      <c r="E12046" s="6" t="str">
        <f>IFERROR(VLOOKUP(B12046,总表!A:D,3,0),"-")</f>
        <v>手编阿伦花样针织帽</v>
      </c>
      <c r="F12046" s="6" t="str">
        <f t="shared" si="754"/>
        <v>手编阿伦花样针织帽</v>
      </c>
      <c r="H12046" s="51" t="str">
        <f>IF(IFERROR(VLOOKUP(B12046,总表!A:D,4,0),"露易")=0," ",IFERROR(VLOOKUP(B12046,总表!A:D,4,0),"-"))</f>
        <v>红色</v>
      </c>
      <c r="I12046" s="51" t="str">
        <f t="shared" si="755"/>
        <v>红色</v>
      </c>
    </row>
    <row r="12047" spans="1:9">
      <c r="A12047" s="6">
        <v>12046</v>
      </c>
      <c r="B12047" s="47" t="str">
        <f t="shared" si="752"/>
        <v>00002F0E</v>
      </c>
      <c r="C12047" s="47" t="str">
        <f>IFERROR(VLOOKUP(B12047,总表!A:B,2,0),"-")</f>
        <v>帽子类</v>
      </c>
      <c r="D12047" s="6" t="str">
        <f t="shared" si="753"/>
        <v>帽子类</v>
      </c>
      <c r="E12047" s="6" t="str">
        <f>IFERROR(VLOOKUP(B12047,总表!A:D,3,0),"-")</f>
        <v>手编阿伦花样针织帽</v>
      </c>
      <c r="F12047" s="6" t="str">
        <f t="shared" si="754"/>
        <v>手编阿伦花样针织帽</v>
      </c>
      <c r="H12047" s="51" t="str">
        <f>IF(IFERROR(VLOOKUP(B12047,总表!A:D,4,0),"露易")=0," ",IFERROR(VLOOKUP(B12047,总表!A:D,4,0),"-"))</f>
        <v>蓝色</v>
      </c>
      <c r="I12047" s="51" t="str">
        <f t="shared" si="755"/>
        <v>蓝色</v>
      </c>
    </row>
    <row r="12048" spans="1:9">
      <c r="A12048" s="6">
        <v>12047</v>
      </c>
      <c r="B12048" s="47" t="str">
        <f t="shared" si="752"/>
        <v>00002F0F</v>
      </c>
      <c r="C12048" s="47" t="str">
        <f>IFERROR(VLOOKUP(B12048,总表!A:B,2,0),"-")</f>
        <v>帽子类</v>
      </c>
      <c r="D12048" s="6" t="str">
        <f t="shared" si="753"/>
        <v>帽子类</v>
      </c>
      <c r="E12048" s="6" t="str">
        <f>IFERROR(VLOOKUP(B12048,总表!A:D,3,0),"-")</f>
        <v>手编阿伦花样针织帽</v>
      </c>
      <c r="F12048" s="6" t="str">
        <f t="shared" si="754"/>
        <v>手编阿伦花样针织帽</v>
      </c>
      <c r="H12048" s="51" t="str">
        <f>IF(IFERROR(VLOOKUP(B12048,总表!A:D,4,0),"露易")=0," ",IFERROR(VLOOKUP(B12048,总表!A:D,4,0),"-"))</f>
        <v>绿色</v>
      </c>
      <c r="I12048" s="51" t="str">
        <f t="shared" si="755"/>
        <v>绿色</v>
      </c>
    </row>
    <row r="12049" spans="1:9">
      <c r="A12049" s="6">
        <v>12048</v>
      </c>
      <c r="B12049" s="47" t="str">
        <f t="shared" si="752"/>
        <v>00002F10</v>
      </c>
      <c r="C12049" s="47" t="str">
        <f>IFERROR(VLOOKUP(B12049,总表!A:B,2,0),"-")</f>
        <v>帽子类</v>
      </c>
      <c r="D12049" s="6" t="str">
        <f t="shared" si="753"/>
        <v>帽子类</v>
      </c>
      <c r="E12049" s="6" t="str">
        <f>IFERROR(VLOOKUP(B12049,总表!A:D,3,0),"-")</f>
        <v>滑板头盔</v>
      </c>
      <c r="F12049" s="6" t="str">
        <f t="shared" si="754"/>
        <v>滑板头盔</v>
      </c>
      <c r="H12049" s="6" t="str">
        <f>IF(IFERROR(VLOOKUP(B12049,总表!A:D,4,0),"露易")=0," ",IFERROR(VLOOKUP(B12049,总表!A:D,4,0),"-"))</f>
        <v>橄榄绿</v>
      </c>
      <c r="I12049" s="6" t="str">
        <f t="shared" si="755"/>
        <v>橄榄绿</v>
      </c>
    </row>
    <row r="12050" spans="1:9">
      <c r="A12050" s="6">
        <v>12049</v>
      </c>
      <c r="B12050" s="47" t="str">
        <f t="shared" si="752"/>
        <v>00002F11</v>
      </c>
      <c r="C12050" s="47" t="str">
        <f>IFERROR(VLOOKUP(B12050,总表!A:B,2,0),"-")</f>
        <v>帽子类</v>
      </c>
      <c r="D12050" s="6" t="str">
        <f t="shared" si="753"/>
        <v>帽子类</v>
      </c>
      <c r="E12050" s="6" t="str">
        <f>IFERROR(VLOOKUP(B12050,总表!A:D,3,0),"-")</f>
        <v>滑板头盔</v>
      </c>
      <c r="F12050" s="6" t="str">
        <f t="shared" si="754"/>
        <v>滑板头盔</v>
      </c>
      <c r="H12050" s="6" t="str">
        <f>IF(IFERROR(VLOOKUP(B12050,总表!A:D,4,0),"露易")=0," ",IFERROR(VLOOKUP(B12050,总表!A:D,4,0),"-"))</f>
        <v>灰色</v>
      </c>
      <c r="I12050" s="6" t="str">
        <f t="shared" si="755"/>
        <v>灰色</v>
      </c>
    </row>
    <row r="12051" spans="1:9">
      <c r="A12051" s="6">
        <v>12050</v>
      </c>
      <c r="B12051" s="47" t="str">
        <f t="shared" si="752"/>
        <v>00002F12</v>
      </c>
      <c r="C12051" s="47" t="str">
        <f>IFERROR(VLOOKUP(B12051,总表!A:B,2,0),"-")</f>
        <v>帽子类</v>
      </c>
      <c r="D12051" s="6" t="str">
        <f t="shared" si="753"/>
        <v>帽子类</v>
      </c>
      <c r="E12051" s="6" t="str">
        <f>IFERROR(VLOOKUP(B12051,总表!A:D,3,0),"-")</f>
        <v>滑板头盔</v>
      </c>
      <c r="F12051" s="6" t="str">
        <f t="shared" si="754"/>
        <v>滑板头盔</v>
      </c>
      <c r="H12051" s="6" t="str">
        <f>IF(IFERROR(VLOOKUP(B12051,总表!A:D,4,0),"露易")=0," ",IFERROR(VLOOKUP(B12051,总表!A:D,4,0),"-"))</f>
        <v>白色</v>
      </c>
      <c r="I12051" s="6" t="str">
        <f t="shared" si="755"/>
        <v>白色</v>
      </c>
    </row>
    <row r="12052" spans="1:9">
      <c r="A12052" s="6">
        <v>12051</v>
      </c>
      <c r="B12052" s="47" t="str">
        <f t="shared" si="752"/>
        <v>00002F13</v>
      </c>
      <c r="C12052" s="47" t="str">
        <f>IFERROR(VLOOKUP(B12052,总表!A:B,2,0),"-")</f>
        <v>帽子类</v>
      </c>
      <c r="D12052" s="6" t="str">
        <f t="shared" si="753"/>
        <v>帽子类</v>
      </c>
      <c r="E12052" s="6" t="str">
        <f>IFERROR(VLOOKUP(B12052,总表!A:D,3,0),"-")</f>
        <v>滑板头盔</v>
      </c>
      <c r="F12052" s="6" t="str">
        <f t="shared" si="754"/>
        <v>滑板头盔</v>
      </c>
      <c r="H12052" s="6" t="str">
        <f>IF(IFERROR(VLOOKUP(B12052,总表!A:D,4,0),"露易")=0," ",IFERROR(VLOOKUP(B12052,总表!A:D,4,0),"-"))</f>
        <v>浅蓝色</v>
      </c>
      <c r="I12052" s="6" t="str">
        <f t="shared" si="755"/>
        <v>浅蓝色</v>
      </c>
    </row>
    <row r="12053" spans="1:9">
      <c r="A12053" s="6">
        <v>12052</v>
      </c>
      <c r="B12053" s="47" t="str">
        <f t="shared" si="752"/>
        <v>00002F14</v>
      </c>
      <c r="C12053" s="47" t="str">
        <f>IFERROR(VLOOKUP(B12053,总表!A:B,2,0),"-")</f>
        <v>帽子类</v>
      </c>
      <c r="D12053" s="6" t="str">
        <f t="shared" si="753"/>
        <v>帽子类</v>
      </c>
      <c r="E12053" s="6" t="str">
        <f>IFERROR(VLOOKUP(B12053,总表!A:D,3,0),"-")</f>
        <v>大蝴蝶结</v>
      </c>
      <c r="F12053" s="6" t="str">
        <f t="shared" si="754"/>
        <v>大蝴蝶结</v>
      </c>
      <c r="H12053" s="51" t="str">
        <f>IF(IFERROR(VLOOKUP(B12053,总表!A:D,4,0),"露易")=0," ",IFERROR(VLOOKUP(B12053,总表!A:D,4,0),"-"))</f>
        <v>绿色</v>
      </c>
      <c r="I12053" s="51" t="str">
        <f t="shared" si="755"/>
        <v>绿色</v>
      </c>
    </row>
    <row r="12054" spans="1:9">
      <c r="A12054" s="6">
        <v>12053</v>
      </c>
      <c r="B12054" s="47" t="str">
        <f t="shared" si="752"/>
        <v>00002F15</v>
      </c>
      <c r="C12054" s="47" t="str">
        <f>IFERROR(VLOOKUP(B12054,总表!A:B,2,0),"-")</f>
        <v>帽子类</v>
      </c>
      <c r="D12054" s="6" t="str">
        <f t="shared" si="753"/>
        <v>帽子类</v>
      </c>
      <c r="E12054" s="6" t="str">
        <f>IFERROR(VLOOKUP(B12054,总表!A:D,3,0),"-")</f>
        <v>大蝴蝶结</v>
      </c>
      <c r="F12054" s="6" t="str">
        <f t="shared" si="754"/>
        <v>大蝴蝶结</v>
      </c>
      <c r="H12054" s="51" t="str">
        <f>IF(IFERROR(VLOOKUP(B12054,总表!A:D,4,0),"露易")=0," ",IFERROR(VLOOKUP(B12054,总表!A:D,4,0),"-"))</f>
        <v>蓝色</v>
      </c>
      <c r="I12054" s="51" t="str">
        <f t="shared" si="755"/>
        <v>蓝色</v>
      </c>
    </row>
    <row r="12055" spans="1:9">
      <c r="A12055" s="6">
        <v>12054</v>
      </c>
      <c r="B12055" s="47" t="str">
        <f t="shared" si="752"/>
        <v>00002F16</v>
      </c>
      <c r="C12055" s="47" t="str">
        <f>IFERROR(VLOOKUP(B12055,总表!A:B,2,0),"-")</f>
        <v>帽子类</v>
      </c>
      <c r="D12055" s="6" t="str">
        <f t="shared" si="753"/>
        <v>帽子类</v>
      </c>
      <c r="E12055" s="6" t="str">
        <f>IFERROR(VLOOKUP(B12055,总表!A:D,3,0),"-")</f>
        <v>大蝴蝶结</v>
      </c>
      <c r="F12055" s="6" t="str">
        <f t="shared" si="754"/>
        <v>大蝴蝶结</v>
      </c>
      <c r="H12055" s="6" t="str">
        <f>IF(IFERROR(VLOOKUP(B12055,总表!A:D,4,0),"露易")=0," ",IFERROR(VLOOKUP(B12055,总表!A:D,4,0),"-"))</f>
        <v>黄色</v>
      </c>
      <c r="I12055" s="6" t="str">
        <f t="shared" si="755"/>
        <v>黄色</v>
      </c>
    </row>
    <row r="12056" spans="1:9">
      <c r="A12056" s="6">
        <v>12055</v>
      </c>
      <c r="B12056" s="47" t="str">
        <f t="shared" si="752"/>
        <v>00002F17</v>
      </c>
      <c r="C12056" s="47" t="str">
        <f>IFERROR(VLOOKUP(B12056,总表!A:B,2,0),"-")</f>
        <v>帽子类</v>
      </c>
      <c r="D12056" s="6" t="str">
        <f t="shared" si="753"/>
        <v>帽子类</v>
      </c>
      <c r="E12056" s="6" t="str">
        <f>IFERROR(VLOOKUP(B12056,总表!A:D,3,0),"-")</f>
        <v>大蝴蝶结</v>
      </c>
      <c r="F12056" s="6" t="str">
        <f t="shared" si="754"/>
        <v>大蝴蝶结</v>
      </c>
      <c r="H12056" s="6" t="str">
        <f>IF(IFERROR(VLOOKUP(B12056,总表!A:D,4,0),"露易")=0," ",IFERROR(VLOOKUP(B12056,总表!A:D,4,0),"-"))</f>
        <v>橘色</v>
      </c>
      <c r="I12056" s="6" t="str">
        <f t="shared" si="755"/>
        <v>橘色</v>
      </c>
    </row>
    <row r="12057" spans="1:9">
      <c r="A12057" s="6">
        <v>12056</v>
      </c>
      <c r="B12057" s="47" t="str">
        <f t="shared" si="752"/>
        <v>00002F18</v>
      </c>
      <c r="C12057" s="47" t="str">
        <f>IFERROR(VLOOKUP(B12057,总表!A:B,2,0),"-")</f>
        <v>帽子类</v>
      </c>
      <c r="D12057" s="6" t="str">
        <f t="shared" si="753"/>
        <v>帽子类</v>
      </c>
      <c r="E12057" s="6" t="str">
        <f>IFERROR(VLOOKUP(B12057,总表!A:D,3,0),"-")</f>
        <v>大蝴蝶结</v>
      </c>
      <c r="F12057" s="6" t="str">
        <f t="shared" si="754"/>
        <v>大蝴蝶结</v>
      </c>
      <c r="H12057" s="6" t="str">
        <f>IF(IFERROR(VLOOKUP(B12057,总表!A:D,4,0),"露易")=0," ",IFERROR(VLOOKUP(B12057,总表!A:D,4,0),"-"))</f>
        <v>粉红</v>
      </c>
      <c r="I12057" s="6" t="str">
        <f t="shared" si="755"/>
        <v>粉红</v>
      </c>
    </row>
    <row r="12058" spans="1:9">
      <c r="A12058" s="6">
        <v>12057</v>
      </c>
      <c r="B12058" s="47" t="str">
        <f t="shared" si="752"/>
        <v>00002F19</v>
      </c>
      <c r="C12058" s="47" t="str">
        <f>IFERROR(VLOOKUP(B12058,总表!A:B,2,0),"-")</f>
        <v>帽子类</v>
      </c>
      <c r="D12058" s="6" t="str">
        <f t="shared" si="753"/>
        <v>帽子类</v>
      </c>
      <c r="E12058" s="6" t="str">
        <f>IFERROR(VLOOKUP(B12058,总表!A:D,3,0),"-")</f>
        <v>大蝴蝶结</v>
      </c>
      <c r="F12058" s="6" t="str">
        <f t="shared" si="754"/>
        <v>大蝴蝶结</v>
      </c>
      <c r="H12058" s="6" t="str">
        <f>IF(IFERROR(VLOOKUP(B12058,总表!A:D,4,0),"露易")=0," ",IFERROR(VLOOKUP(B12058,总表!A:D,4,0),"-"))</f>
        <v>白色</v>
      </c>
      <c r="I12058" s="6" t="str">
        <f t="shared" si="755"/>
        <v>白色</v>
      </c>
    </row>
    <row r="12059" spans="1:9">
      <c r="A12059" s="6">
        <v>12058</v>
      </c>
      <c r="B12059" s="47" t="str">
        <f t="shared" si="752"/>
        <v>00002F1A</v>
      </c>
      <c r="C12059" s="47" t="str">
        <f>IFERROR(VLOOKUP(B12059,总表!A:B,2,0),"-")</f>
        <v>帽子类</v>
      </c>
      <c r="D12059" s="6" t="str">
        <f t="shared" si="753"/>
        <v>帽子类</v>
      </c>
      <c r="E12059" s="6" t="str">
        <f>IFERROR(VLOOKUP(B12059,总表!A:D,3,0),"-")</f>
        <v>大蝴蝶结</v>
      </c>
      <c r="F12059" s="6" t="str">
        <f t="shared" si="754"/>
        <v>大蝴蝶结</v>
      </c>
      <c r="H12059" s="6" t="str">
        <f>IF(IFERROR(VLOOKUP(B12059,总表!A:D,4,0),"露易")=0," ",IFERROR(VLOOKUP(B12059,总表!A:D,4,0),"-"))</f>
        <v>黑色</v>
      </c>
      <c r="I12059" s="6" t="str">
        <f t="shared" si="755"/>
        <v>黑色</v>
      </c>
    </row>
    <row r="12060" spans="1:9">
      <c r="A12060" s="6">
        <v>12059</v>
      </c>
      <c r="B12060" s="47" t="str">
        <f t="shared" si="752"/>
        <v>00002F1B</v>
      </c>
      <c r="C12060" s="50" t="str">
        <f>IFERROR(VLOOKUP(B12060,总表!A:B,2,0),"-")</f>
        <v>裤裙类</v>
      </c>
      <c r="D12060" s="51" t="str">
        <f t="shared" si="753"/>
        <v>裤裙类</v>
      </c>
      <c r="E12060" s="6" t="str">
        <f>IFERROR(VLOOKUP(B12060,总表!A:D,3,0),"-")</f>
        <v>美式足球裤</v>
      </c>
      <c r="F12060" s="6" t="str">
        <f t="shared" si="754"/>
        <v>美式足球裤</v>
      </c>
      <c r="H12060" s="6" t="str">
        <f>IF(IFERROR(VLOOKUP(B12060,总表!A:D,4,0),"露易")=0," ",IFERROR(VLOOKUP(B12060,总表!A:D,4,0),"-"))</f>
        <v>白色</v>
      </c>
      <c r="I12060" s="6" t="str">
        <f t="shared" si="755"/>
        <v>白色</v>
      </c>
    </row>
    <row r="12061" spans="1:9">
      <c r="A12061" s="6">
        <v>12060</v>
      </c>
      <c r="B12061" s="47" t="str">
        <f t="shared" si="752"/>
        <v>00002F1C</v>
      </c>
      <c r="C12061" s="50" t="str">
        <f>IFERROR(VLOOKUP(B12061,总表!A:B,2,0),"-")</f>
        <v>裤裙类</v>
      </c>
      <c r="D12061" s="51" t="str">
        <f t="shared" si="753"/>
        <v>裤裙类</v>
      </c>
      <c r="E12061" s="6" t="str">
        <f>IFERROR(VLOOKUP(B12061,总表!A:D,3,0),"-")</f>
        <v>美式足球裤</v>
      </c>
      <c r="F12061" s="6" t="str">
        <f t="shared" si="754"/>
        <v>美式足球裤</v>
      </c>
      <c r="H12061" s="6" t="str">
        <f>IF(IFERROR(VLOOKUP(B12061,总表!A:D,4,0),"露易")=0," ",IFERROR(VLOOKUP(B12061,总表!A:D,4,0),"-"))</f>
        <v>黄色</v>
      </c>
      <c r="I12061" s="6" t="str">
        <f t="shared" si="755"/>
        <v>黄色</v>
      </c>
    </row>
    <row r="12062" spans="1:9">
      <c r="A12062" s="6">
        <v>12061</v>
      </c>
      <c r="B12062" s="47" t="str">
        <f t="shared" si="752"/>
        <v>00002F1D</v>
      </c>
      <c r="C12062" s="50" t="str">
        <f>IFERROR(VLOOKUP(B12062,总表!A:B,2,0),"-")</f>
        <v>裤裙类</v>
      </c>
      <c r="D12062" s="51" t="str">
        <f t="shared" si="753"/>
        <v>裤裙类</v>
      </c>
      <c r="E12062" s="6" t="str">
        <f>IFERROR(VLOOKUP(B12062,总表!A:D,3,0),"-")</f>
        <v>美式足球裤</v>
      </c>
      <c r="F12062" s="6" t="str">
        <f t="shared" si="754"/>
        <v>美式足球裤</v>
      </c>
      <c r="H12062" s="6" t="str">
        <f>IF(IFERROR(VLOOKUP(B12062,总表!A:D,4,0),"露易")=0," ",IFERROR(VLOOKUP(B12062,总表!A:D,4,0),"-"))</f>
        <v>酒红色</v>
      </c>
      <c r="I12062" s="6" t="str">
        <f t="shared" si="755"/>
        <v>酒红色</v>
      </c>
    </row>
    <row r="12063" spans="1:9">
      <c r="A12063" s="6">
        <v>12062</v>
      </c>
      <c r="B12063" s="47" t="str">
        <f t="shared" si="752"/>
        <v>00002F1E</v>
      </c>
      <c r="C12063" s="50" t="str">
        <f>IFERROR(VLOOKUP(B12063,总表!A:B,2,0),"-")</f>
        <v>裤裙类</v>
      </c>
      <c r="D12063" s="51" t="str">
        <f t="shared" si="753"/>
        <v>裤裙类</v>
      </c>
      <c r="E12063" s="6" t="str">
        <f>IFERROR(VLOOKUP(B12063,总表!A:D,3,0),"-")</f>
        <v>美式足球裤</v>
      </c>
      <c r="F12063" s="6" t="str">
        <f t="shared" si="754"/>
        <v>美式足球裤</v>
      </c>
      <c r="H12063" s="51" t="str">
        <f>IF(IFERROR(VLOOKUP(B12063,总表!A:D,4,0),"露易")=0," ",IFERROR(VLOOKUP(B12063,总表!A:D,4,0),"-"))</f>
        <v>蓝色</v>
      </c>
      <c r="I12063" s="51" t="str">
        <f t="shared" si="755"/>
        <v>蓝色</v>
      </c>
    </row>
    <row r="12064" spans="1:9">
      <c r="A12064" s="6">
        <v>12063</v>
      </c>
      <c r="B12064" s="47" t="str">
        <f t="shared" si="752"/>
        <v>00002F1F</v>
      </c>
      <c r="C12064" s="50" t="str">
        <f>IFERROR(VLOOKUP(B12064,总表!A:B,2,0),"-")</f>
        <v>裤裙类</v>
      </c>
      <c r="D12064" s="51" t="str">
        <f t="shared" si="753"/>
        <v>裤裙类</v>
      </c>
      <c r="E12064" s="6" t="str">
        <f>IFERROR(VLOOKUP(B12064,总表!A:D,3,0),"-")</f>
        <v>美式足球裤</v>
      </c>
      <c r="F12064" s="6" t="str">
        <f t="shared" si="754"/>
        <v>美式足球裤</v>
      </c>
      <c r="H12064" s="51" t="str">
        <f>IF(IFERROR(VLOOKUP(B12064,总表!A:D,4,0),"露易")=0," ",IFERROR(VLOOKUP(B12064,总表!A:D,4,0),"-"))</f>
        <v>绿松石色</v>
      </c>
      <c r="I12064" s="51" t="str">
        <f t="shared" si="755"/>
        <v>绿松石色</v>
      </c>
    </row>
    <row r="12065" spans="1:9">
      <c r="A12065" s="6">
        <v>12064</v>
      </c>
      <c r="B12065" s="47" t="str">
        <f t="shared" si="752"/>
        <v>00002F20</v>
      </c>
      <c r="C12065" s="50" t="str">
        <f>IFERROR(VLOOKUP(B12065,总表!A:B,2,0),"-")</f>
        <v>裤裙类</v>
      </c>
      <c r="D12065" s="51" t="str">
        <f t="shared" si="753"/>
        <v>裤裙类</v>
      </c>
      <c r="E12065" s="6" t="str">
        <f>IFERROR(VLOOKUP(B12065,总表!A:D,3,0),"-")</f>
        <v>美式足球裤</v>
      </c>
      <c r="F12065" s="6" t="str">
        <f t="shared" si="754"/>
        <v>美式足球裤</v>
      </c>
      <c r="H12065" s="51" t="str">
        <f>IF(IFERROR(VLOOKUP(B12065,总表!A:D,4,0),"露易")=0," ",IFERROR(VLOOKUP(B12065,总表!A:D,4,0),"-"))</f>
        <v>红色</v>
      </c>
      <c r="I12065" s="51" t="str">
        <f t="shared" si="755"/>
        <v>红色</v>
      </c>
    </row>
    <row r="12066" spans="1:9">
      <c r="A12066" s="6">
        <v>12065</v>
      </c>
      <c r="B12066" s="47" t="str">
        <f t="shared" si="752"/>
        <v>00002F21</v>
      </c>
      <c r="C12066" s="50" t="str">
        <f>IFERROR(VLOOKUP(B12066,总表!A:B,2,0),"-")</f>
        <v>裤裙类</v>
      </c>
      <c r="D12066" s="51" t="str">
        <f t="shared" si="753"/>
        <v>裤裙类</v>
      </c>
      <c r="E12066" s="6" t="str">
        <f>IFERROR(VLOOKUP(B12066,总表!A:D,3,0),"-")</f>
        <v>美式足球裤</v>
      </c>
      <c r="F12066" s="6" t="str">
        <f t="shared" si="754"/>
        <v>美式足球裤</v>
      </c>
      <c r="H12066" s="6" t="str">
        <f>IF(IFERROR(VLOOKUP(B12066,总表!A:D,4,0),"露易")=0," ",IFERROR(VLOOKUP(B12066,总表!A:D,4,0),"-"))</f>
        <v>黑色</v>
      </c>
      <c r="I12066" s="6" t="str">
        <f t="shared" si="755"/>
        <v>黑色</v>
      </c>
    </row>
    <row r="12067" spans="1:9">
      <c r="A12067" s="6">
        <v>12066</v>
      </c>
      <c r="B12067" s="47" t="str">
        <f t="shared" si="752"/>
        <v>00002F22</v>
      </c>
      <c r="C12067" s="47" t="str">
        <f>IFERROR(VLOOKUP(B12067,总表!A:B,2,0),"-")</f>
        <v>上衣</v>
      </c>
      <c r="D12067" s="6" t="str">
        <f t="shared" si="753"/>
        <v>上衣</v>
      </c>
      <c r="E12067" s="51" t="str">
        <f>IFERROR(VLOOKUP(B12067,总表!A:D,3,0),"-")</f>
        <v>动物条纹T恤</v>
      </c>
      <c r="F12067" s="51" t="str">
        <f t="shared" si="754"/>
        <v>动物条纹T恤</v>
      </c>
      <c r="H12067" s="6" t="str">
        <f>IF(IFERROR(VLOOKUP(B12067,总表!A:D,4,0),"露易")=0," ",IFERROR(VLOOKUP(B12067,总表!A:D,4,0),"-"))</f>
        <v>斑马</v>
      </c>
      <c r="I12067" s="6" t="str">
        <f t="shared" si="755"/>
        <v>斑马</v>
      </c>
    </row>
    <row r="12068" spans="1:9">
      <c r="A12068" s="6">
        <v>12067</v>
      </c>
      <c r="B12068" s="47" t="str">
        <f t="shared" si="752"/>
        <v>00002F23</v>
      </c>
      <c r="C12068" s="50" t="str">
        <f>IFERROR(VLOOKUP(B12068,总表!A:B,2,0),"-")</f>
        <v>裤裙类</v>
      </c>
      <c r="D12068" s="51" t="str">
        <f t="shared" si="753"/>
        <v>裤裙类</v>
      </c>
      <c r="E12068" s="51" t="str">
        <f>IFERROR(VLOOKUP(B12068,总表!A:D,3,0),"-")</f>
        <v>动物花纹半裙</v>
      </c>
      <c r="F12068" s="51" t="str">
        <f t="shared" si="754"/>
        <v>动物花纹半裙</v>
      </c>
      <c r="H12068" s="6" t="str">
        <f>IF(IFERROR(VLOOKUP(B12068,总表!A:D,4,0),"露易")=0," ",IFERROR(VLOOKUP(B12068,总表!A:D,4,0),"-"))</f>
        <v>斑马</v>
      </c>
      <c r="I12068" s="6" t="str">
        <f t="shared" si="755"/>
        <v>斑马</v>
      </c>
    </row>
    <row r="12069" spans="1:9">
      <c r="A12069" s="6">
        <v>12068</v>
      </c>
      <c r="B12069" s="47" t="str">
        <f t="shared" si="752"/>
        <v>00002F24</v>
      </c>
      <c r="C12069" s="50" t="str">
        <f>IFERROR(VLOOKUP(B12069,总表!A:B,2,0),"-")</f>
        <v>裤裙类</v>
      </c>
      <c r="D12069" s="51" t="str">
        <f t="shared" si="753"/>
        <v>裤裙类</v>
      </c>
      <c r="E12069" s="6" t="str">
        <f>IFERROR(VLOOKUP(B12069,总表!A:D,3,0),"-")</f>
        <v>探险服裤子</v>
      </c>
      <c r="F12069" s="6" t="str">
        <f t="shared" si="754"/>
        <v>探险服裤子</v>
      </c>
      <c r="H12069" s="6" t="str">
        <f>IF(IFERROR(VLOOKUP(B12069,总表!A:D,4,0),"露易")=0," ",IFERROR(VLOOKUP(B12069,总表!A:D,4,0),"-"))</f>
        <v>卡其色</v>
      </c>
      <c r="I12069" s="6" t="str">
        <f t="shared" si="755"/>
        <v>卡其色</v>
      </c>
    </row>
    <row r="12070" spans="1:9">
      <c r="A12070" s="6">
        <v>12069</v>
      </c>
      <c r="B12070" s="47" t="str">
        <f t="shared" si="752"/>
        <v>00002F25</v>
      </c>
      <c r="C12070" s="50" t="str">
        <f>IFERROR(VLOOKUP(B12070,总表!A:B,2,0),"-")</f>
        <v>裤裙类</v>
      </c>
      <c r="D12070" s="51" t="str">
        <f t="shared" si="753"/>
        <v>裤裙类</v>
      </c>
      <c r="E12070" s="6" t="str">
        <f>IFERROR(VLOOKUP(B12070,总表!A:D,3,0),"-")</f>
        <v>探险服裤子</v>
      </c>
      <c r="F12070" s="6" t="str">
        <f t="shared" si="754"/>
        <v>探险服裤子</v>
      </c>
      <c r="H12070" s="6" t="str">
        <f>IF(IFERROR(VLOOKUP(B12070,总表!A:D,4,0),"露易")=0," ",IFERROR(VLOOKUP(B12070,总表!A:D,4,0),"-"))</f>
        <v>米色</v>
      </c>
      <c r="I12070" s="6" t="str">
        <f t="shared" si="755"/>
        <v>米色</v>
      </c>
    </row>
    <row r="12071" spans="1:9">
      <c r="A12071" s="6">
        <v>12070</v>
      </c>
      <c r="B12071" s="47" t="str">
        <f t="shared" si="752"/>
        <v>00002F26</v>
      </c>
      <c r="C12071" s="50" t="str">
        <f>IFERROR(VLOOKUP(B12071,总表!A:B,2,0),"-")</f>
        <v>裤裙类</v>
      </c>
      <c r="D12071" s="51" t="str">
        <f t="shared" si="753"/>
        <v>裤裙类</v>
      </c>
      <c r="E12071" s="6" t="str">
        <f>IFERROR(VLOOKUP(B12071,总表!A:D,3,0),"-")</f>
        <v>探险服裤子</v>
      </c>
      <c r="F12071" s="6" t="str">
        <f t="shared" si="754"/>
        <v>探险服裤子</v>
      </c>
      <c r="H12071" s="51" t="str">
        <f>IF(IFERROR(VLOOKUP(B12071,总表!A:D,4,0),"露易")=0," ",IFERROR(VLOOKUP(B12071,总表!A:D,4,0),"-"))</f>
        <v>蓝色</v>
      </c>
      <c r="I12071" s="51" t="str">
        <f t="shared" si="755"/>
        <v>蓝色</v>
      </c>
    </row>
    <row r="12072" spans="1:9">
      <c r="A12072" s="6">
        <v>12071</v>
      </c>
      <c r="B12072" s="47" t="str">
        <f t="shared" si="752"/>
        <v>00002F27</v>
      </c>
      <c r="C12072" s="50" t="str">
        <f>IFERROR(VLOOKUP(B12072,总表!A:B,2,0),"-")</f>
        <v>裤裙类</v>
      </c>
      <c r="D12072" s="51" t="str">
        <f t="shared" si="753"/>
        <v>裤裙类</v>
      </c>
      <c r="E12072" s="6" t="str">
        <f>IFERROR(VLOOKUP(B12072,总表!A:D,3,0),"-")</f>
        <v>足球裤</v>
      </c>
      <c r="F12072" s="6" t="str">
        <f t="shared" si="754"/>
        <v>足球裤</v>
      </c>
      <c r="H12072" s="51" t="str">
        <f>IF(IFERROR(VLOOKUP(B12072,总表!A:D,4,0),"露易")=0," ",IFERROR(VLOOKUP(B12072,总表!A:D,4,0),"-"))</f>
        <v>红色</v>
      </c>
      <c r="I12072" s="51" t="str">
        <f t="shared" si="755"/>
        <v>红色</v>
      </c>
    </row>
    <row r="12073" spans="1:9">
      <c r="A12073" s="6">
        <v>12072</v>
      </c>
      <c r="B12073" s="47" t="str">
        <f t="shared" si="752"/>
        <v>00002F28</v>
      </c>
      <c r="C12073" s="50" t="str">
        <f>IFERROR(VLOOKUP(B12073,总表!A:B,2,0),"-")</f>
        <v>裤裙类</v>
      </c>
      <c r="D12073" s="51" t="str">
        <f t="shared" si="753"/>
        <v>裤裙类</v>
      </c>
      <c r="E12073" s="6" t="str">
        <f>IFERROR(VLOOKUP(B12073,总表!A:D,3,0),"-")</f>
        <v>足球裤</v>
      </c>
      <c r="F12073" s="6" t="str">
        <f t="shared" si="754"/>
        <v>足球裤</v>
      </c>
      <c r="H12073" s="6" t="str">
        <f>IF(IFERROR(VLOOKUP(B12073,总表!A:D,4,0),"露易")=0," ",IFERROR(VLOOKUP(B12073,总表!A:D,4,0),"-"))</f>
        <v>海军蓝</v>
      </c>
      <c r="I12073" s="6" t="str">
        <f t="shared" si="755"/>
        <v>海军蓝</v>
      </c>
    </row>
    <row r="12074" spans="1:9">
      <c r="A12074" s="6">
        <v>12073</v>
      </c>
      <c r="B12074" s="47" t="str">
        <f t="shared" si="752"/>
        <v>00002F29</v>
      </c>
      <c r="C12074" s="50" t="str">
        <f>IFERROR(VLOOKUP(B12074,总表!A:B,2,0),"-")</f>
        <v>裤裙类</v>
      </c>
      <c r="D12074" s="51" t="str">
        <f t="shared" si="753"/>
        <v>裤裙类</v>
      </c>
      <c r="E12074" s="6" t="str">
        <f>IFERROR(VLOOKUP(B12074,总表!A:D,3,0),"-")</f>
        <v>足球裤</v>
      </c>
      <c r="F12074" s="6" t="str">
        <f t="shared" si="754"/>
        <v>足球裤</v>
      </c>
      <c r="H12074" s="51" t="str">
        <f>IF(IFERROR(VLOOKUP(B12074,总表!A:D,4,0),"露易")=0," ",IFERROR(VLOOKUP(B12074,总表!A:D,4,0),"-"))</f>
        <v>蓝色</v>
      </c>
      <c r="I12074" s="51" t="str">
        <f t="shared" si="755"/>
        <v>蓝色</v>
      </c>
    </row>
    <row r="12075" spans="1:9">
      <c r="A12075" s="6">
        <v>12074</v>
      </c>
      <c r="B12075" s="47" t="str">
        <f t="shared" si="752"/>
        <v>00002F2A</v>
      </c>
      <c r="C12075" s="50" t="str">
        <f>IFERROR(VLOOKUP(B12075,总表!A:B,2,0),"-")</f>
        <v>裤裙类</v>
      </c>
      <c r="D12075" s="51" t="str">
        <f t="shared" si="753"/>
        <v>裤裙类</v>
      </c>
      <c r="E12075" s="6" t="str">
        <f>IFERROR(VLOOKUP(B12075,总表!A:D,3,0),"-")</f>
        <v>足球裤</v>
      </c>
      <c r="F12075" s="6" t="str">
        <f t="shared" si="754"/>
        <v>足球裤</v>
      </c>
      <c r="H12075" s="6" t="str">
        <f>IF(IFERROR(VLOOKUP(B12075,总表!A:D,4,0),"露易")=0," ",IFERROR(VLOOKUP(B12075,总表!A:D,4,0),"-"))</f>
        <v>浅蓝色</v>
      </c>
      <c r="I12075" s="6" t="str">
        <f t="shared" si="755"/>
        <v>浅蓝色</v>
      </c>
    </row>
    <row r="12076" spans="1:9">
      <c r="A12076" s="6">
        <v>12075</v>
      </c>
      <c r="B12076" s="47" t="str">
        <f t="shared" si="752"/>
        <v>00002F2B</v>
      </c>
      <c r="C12076" s="50" t="str">
        <f>IFERROR(VLOOKUP(B12076,总表!A:B,2,0),"-")</f>
        <v>裤裙类</v>
      </c>
      <c r="D12076" s="51" t="str">
        <f t="shared" si="753"/>
        <v>裤裙类</v>
      </c>
      <c r="E12076" s="6" t="str">
        <f>IFERROR(VLOOKUP(B12076,总表!A:D,3,0),"-")</f>
        <v>足球裤</v>
      </c>
      <c r="F12076" s="6" t="str">
        <f t="shared" si="754"/>
        <v>足球裤</v>
      </c>
      <c r="H12076" s="6" t="str">
        <f>IF(IFERROR(VLOOKUP(B12076,总表!A:D,4,0),"露易")=0," ",IFERROR(VLOOKUP(B12076,总表!A:D,4,0),"-"))</f>
        <v>白色</v>
      </c>
      <c r="I12076" s="6" t="str">
        <f t="shared" si="755"/>
        <v>白色</v>
      </c>
    </row>
    <row r="12077" spans="1:9">
      <c r="A12077" s="6">
        <v>12076</v>
      </c>
      <c r="B12077" s="47" t="str">
        <f t="shared" si="752"/>
        <v>00002F2C</v>
      </c>
      <c r="C12077" s="50" t="str">
        <f>IFERROR(VLOOKUP(B12077,总表!A:B,2,0),"-")</f>
        <v>裤裙类</v>
      </c>
      <c r="D12077" s="51" t="str">
        <f t="shared" si="753"/>
        <v>裤裙类</v>
      </c>
      <c r="E12077" s="6" t="str">
        <f>IFERROR(VLOOKUP(B12077,总表!A:D,3,0),"-")</f>
        <v>足球裤</v>
      </c>
      <c r="F12077" s="6" t="str">
        <f t="shared" si="754"/>
        <v>足球裤</v>
      </c>
      <c r="H12077" s="6" t="str">
        <f>IF(IFERROR(VLOOKUP(B12077,总表!A:D,4,0),"露易")=0," ",IFERROR(VLOOKUP(B12077,总表!A:D,4,0),"-"))</f>
        <v>橘色</v>
      </c>
      <c r="I12077" s="6" t="str">
        <f t="shared" si="755"/>
        <v>橘色</v>
      </c>
    </row>
    <row r="12078" spans="1:9">
      <c r="A12078" s="6">
        <v>12077</v>
      </c>
      <c r="B12078" s="47" t="str">
        <f t="shared" si="752"/>
        <v>00002F2D</v>
      </c>
      <c r="C12078" s="50" t="str">
        <f>IFERROR(VLOOKUP(B12078,总表!A:B,2,0),"-")</f>
        <v>裤裙类</v>
      </c>
      <c r="D12078" s="51" t="str">
        <f t="shared" si="753"/>
        <v>裤裙类</v>
      </c>
      <c r="E12078" s="6" t="str">
        <f>IFERROR(VLOOKUP(B12078,总表!A:D,3,0),"-")</f>
        <v>足球裤</v>
      </c>
      <c r="F12078" s="6" t="str">
        <f t="shared" si="754"/>
        <v>足球裤</v>
      </c>
      <c r="H12078" s="6" t="str">
        <f>IF(IFERROR(VLOOKUP(B12078,总表!A:D,4,0),"露易")=0," ",IFERROR(VLOOKUP(B12078,总表!A:D,4,0),"-"))</f>
        <v>黑色</v>
      </c>
      <c r="I12078" s="6" t="str">
        <f t="shared" si="755"/>
        <v>黑色</v>
      </c>
    </row>
    <row r="12079" spans="1:9">
      <c r="A12079" s="6">
        <v>12078</v>
      </c>
      <c r="B12079" s="47" t="str">
        <f t="shared" si="752"/>
        <v>00002F2E</v>
      </c>
      <c r="C12079" s="50" t="str">
        <f>IFERROR(VLOOKUP(B12079,总表!A:B,2,0),"-")</f>
        <v>连衣套装</v>
      </c>
      <c r="D12079" s="51" t="str">
        <f t="shared" si="753"/>
        <v>连衣套装</v>
      </c>
      <c r="E12079" s="6" t="str">
        <f>IFERROR(VLOOKUP(B12079,总表!A:D,3,0),"-")</f>
        <v>西班牙少女洋装</v>
      </c>
      <c r="F12079" s="6" t="str">
        <f t="shared" si="754"/>
        <v>西班牙少女洋装</v>
      </c>
      <c r="H12079" s="51" t="str">
        <f>IF(IFERROR(VLOOKUP(B12079,总表!A:D,4,0),"露易")=0," ",IFERROR(VLOOKUP(B12079,总表!A:D,4,0),"-"))</f>
        <v>绿色</v>
      </c>
      <c r="I12079" s="51" t="str">
        <f t="shared" si="755"/>
        <v>绿色</v>
      </c>
    </row>
    <row r="12080" spans="1:9">
      <c r="A12080" s="6">
        <v>12079</v>
      </c>
      <c r="B12080" s="47" t="str">
        <f t="shared" si="752"/>
        <v>00002F2F</v>
      </c>
      <c r="C12080" s="50" t="str">
        <f>IFERROR(VLOOKUP(B12080,总表!A:B,2,0),"-")</f>
        <v>连衣套装</v>
      </c>
      <c r="D12080" s="51" t="str">
        <f t="shared" si="753"/>
        <v>连衣套装</v>
      </c>
      <c r="E12080" s="6" t="str">
        <f>IFERROR(VLOOKUP(B12080,总表!A:D,3,0),"-")</f>
        <v>西班牙少女洋装</v>
      </c>
      <c r="F12080" s="6" t="str">
        <f t="shared" si="754"/>
        <v>西班牙少女洋装</v>
      </c>
      <c r="H12080" s="6" t="str">
        <f>IF(IFERROR(VLOOKUP(B12080,总表!A:D,4,0),"露易")=0," ",IFERROR(VLOOKUP(B12080,总表!A:D,4,0),"-"))</f>
        <v>米色</v>
      </c>
      <c r="I12080" s="6" t="str">
        <f t="shared" si="755"/>
        <v>米色</v>
      </c>
    </row>
    <row r="12081" spans="1:9">
      <c r="A12081" s="6">
        <v>12080</v>
      </c>
      <c r="B12081" s="47" t="str">
        <f t="shared" si="752"/>
        <v>00002F30</v>
      </c>
      <c r="C12081" s="50" t="str">
        <f>IFERROR(VLOOKUP(B12081,总表!A:B,2,0),"-")</f>
        <v>连衣套装</v>
      </c>
      <c r="D12081" s="51" t="str">
        <f t="shared" si="753"/>
        <v>连衣套装</v>
      </c>
      <c r="E12081" s="6" t="str">
        <f>IFERROR(VLOOKUP(B12081,总表!A:D,3,0),"-")</f>
        <v>西班牙少女洋装</v>
      </c>
      <c r="F12081" s="6" t="str">
        <f t="shared" si="754"/>
        <v>西班牙少女洋装</v>
      </c>
      <c r="H12081" s="51" t="str">
        <f>IF(IFERROR(VLOOKUP(B12081,总表!A:D,4,0),"露易")=0," ",IFERROR(VLOOKUP(B12081,总表!A:D,4,0),"-"))</f>
        <v>红色</v>
      </c>
      <c r="I12081" s="51" t="str">
        <f t="shared" si="755"/>
        <v>红色</v>
      </c>
    </row>
    <row r="12082" spans="1:9">
      <c r="A12082" s="6">
        <v>12081</v>
      </c>
      <c r="B12082" s="47" t="str">
        <f t="shared" si="752"/>
        <v>00002F31</v>
      </c>
      <c r="C12082" s="50" t="str">
        <f>IFERROR(VLOOKUP(B12082,总表!A:B,2,0),"-")</f>
        <v>连衣套装</v>
      </c>
      <c r="D12082" s="51" t="str">
        <f t="shared" si="753"/>
        <v>连衣套装</v>
      </c>
      <c r="E12082" s="6" t="str">
        <f>IFERROR(VLOOKUP(B12082,总表!A:D,3,0),"-")</f>
        <v>西班牙少女洋装</v>
      </c>
      <c r="F12082" s="6" t="str">
        <f t="shared" si="754"/>
        <v>西班牙少女洋装</v>
      </c>
      <c r="H12082" s="51" t="str">
        <f>IF(IFERROR(VLOOKUP(B12082,总表!A:D,4,0),"露易")=0," ",IFERROR(VLOOKUP(B12082,总表!A:D,4,0),"-"))</f>
        <v>蓝色</v>
      </c>
      <c r="I12082" s="51" t="str">
        <f t="shared" si="755"/>
        <v>蓝色</v>
      </c>
    </row>
    <row r="12083" spans="1:9">
      <c r="A12083" s="6">
        <v>12082</v>
      </c>
      <c r="B12083" s="47" t="str">
        <f t="shared" si="752"/>
        <v>00002F32</v>
      </c>
      <c r="C12083" s="50" t="str">
        <f>IFERROR(VLOOKUP(B12083,总表!A:B,2,0),"-")</f>
        <v>连衣套装</v>
      </c>
      <c r="D12083" s="51" t="str">
        <f t="shared" si="753"/>
        <v>连衣套装</v>
      </c>
      <c r="E12083" s="6" t="str">
        <f>IFERROR(VLOOKUP(B12083,总表!A:D,3,0),"-")</f>
        <v>西班牙少女洋装</v>
      </c>
      <c r="F12083" s="6" t="str">
        <f t="shared" si="754"/>
        <v>西班牙少女洋装</v>
      </c>
      <c r="H12083" s="6" t="str">
        <f>IF(IFERROR(VLOOKUP(B12083,总表!A:D,4,0),"露易")=0," ",IFERROR(VLOOKUP(B12083,总表!A:D,4,0),"-"))</f>
        <v>橘色</v>
      </c>
      <c r="I12083" s="6" t="str">
        <f t="shared" si="755"/>
        <v>橘色</v>
      </c>
    </row>
    <row r="12084" spans="1:9">
      <c r="A12084" s="6">
        <v>12083</v>
      </c>
      <c r="B12084" s="47" t="str">
        <f t="shared" si="752"/>
        <v>00002F33</v>
      </c>
      <c r="C12084" s="47" t="str">
        <f>IFERROR(VLOOKUP(B12084,总表!A:B,2,0),"-")</f>
        <v>上衣</v>
      </c>
      <c r="D12084" s="6" t="str">
        <f t="shared" si="753"/>
        <v>上衣</v>
      </c>
      <c r="E12084" s="6" t="str">
        <f>IFERROR(VLOOKUP(B12084,总表!A:D,3,0),"-")</f>
        <v>格纹蓬蓬袖上衣</v>
      </c>
      <c r="F12084" s="6" t="str">
        <f t="shared" si="754"/>
        <v>格纹蓬蓬袖上衣</v>
      </c>
      <c r="H12084" s="6" t="str">
        <f>IF(IFERROR(VLOOKUP(B12084,总表!A:D,4,0),"露易")=0," ",IFERROR(VLOOKUP(B12084,总表!A:D,4,0),"-"))</f>
        <v>能量格纹</v>
      </c>
      <c r="I12084" s="6" t="str">
        <f t="shared" si="755"/>
        <v>能量格纹</v>
      </c>
    </row>
    <row r="12085" spans="1:9">
      <c r="A12085" s="6">
        <v>12084</v>
      </c>
      <c r="B12085" s="47" t="str">
        <f t="shared" si="752"/>
        <v>00002F34</v>
      </c>
      <c r="C12085" s="47" t="str">
        <f>IFERROR(VLOOKUP(B12085,总表!A:B,2,0),"-")</f>
        <v>上衣</v>
      </c>
      <c r="D12085" s="6" t="str">
        <f t="shared" si="753"/>
        <v>上衣</v>
      </c>
      <c r="E12085" s="6" t="str">
        <f>IFERROR(VLOOKUP(B12085,总表!A:D,3,0),"-")</f>
        <v>格纹蓬蓬袖上衣</v>
      </c>
      <c r="F12085" s="6" t="str">
        <f t="shared" si="754"/>
        <v>格纹蓬蓬袖上衣</v>
      </c>
      <c r="H12085" s="6" t="str">
        <f>IF(IFERROR(VLOOKUP(B12085,总表!A:D,4,0),"露易")=0," ",IFERROR(VLOOKUP(B12085,总表!A:D,4,0),"-"))</f>
        <v>梦幻格纹</v>
      </c>
      <c r="I12085" s="6" t="str">
        <f t="shared" si="755"/>
        <v>梦幻格纹</v>
      </c>
    </row>
    <row r="12086" spans="1:9">
      <c r="A12086" s="6">
        <v>12085</v>
      </c>
      <c r="B12086" s="47" t="str">
        <f t="shared" si="752"/>
        <v>00002F35</v>
      </c>
      <c r="C12086" s="47" t="str">
        <f>IFERROR(VLOOKUP(B12086,总表!A:B,2,0),"-")</f>
        <v>上衣</v>
      </c>
      <c r="D12086" s="6" t="str">
        <f t="shared" si="753"/>
        <v>上衣</v>
      </c>
      <c r="E12086" s="6" t="str">
        <f>IFERROR(VLOOKUP(B12086,总表!A:D,3,0),"-")</f>
        <v>格纹蓬蓬袖上衣</v>
      </c>
      <c r="F12086" s="6" t="str">
        <f t="shared" si="754"/>
        <v>格纹蓬蓬袖上衣</v>
      </c>
      <c r="H12086" s="6" t="str">
        <f>IF(IFERROR(VLOOKUP(B12086,总表!A:D,4,0),"露易")=0," ",IFERROR(VLOOKUP(B12086,总表!A:D,4,0),"-"))</f>
        <v>甜美格纹</v>
      </c>
      <c r="I12086" s="6" t="str">
        <f t="shared" si="755"/>
        <v>甜美格纹</v>
      </c>
    </row>
    <row r="12087" spans="1:9">
      <c r="A12087" s="6">
        <v>12086</v>
      </c>
      <c r="B12087" s="47" t="str">
        <f t="shared" si="752"/>
        <v>00002F36</v>
      </c>
      <c r="C12087" s="47" t="str">
        <f>IFERROR(VLOOKUP(B12087,总表!A:B,2,0),"-")</f>
        <v>上衣</v>
      </c>
      <c r="D12087" s="6" t="str">
        <f t="shared" si="753"/>
        <v>上衣</v>
      </c>
      <c r="E12087" s="6" t="str">
        <f>IFERROR(VLOOKUP(B12087,总表!A:D,3,0),"-")</f>
        <v>餐馆围裙</v>
      </c>
      <c r="F12087" s="6" t="str">
        <f t="shared" si="754"/>
        <v>餐馆围裙</v>
      </c>
      <c r="H12087" s="51" t="str">
        <f>IF(IFERROR(VLOOKUP(B12087,总表!A:D,4,0),"露易")=0," ",IFERROR(VLOOKUP(B12087,总表!A:D,4,0),"-"))</f>
        <v>红色</v>
      </c>
      <c r="I12087" s="51" t="str">
        <f t="shared" si="755"/>
        <v>红色</v>
      </c>
    </row>
    <row r="12088" spans="1:9">
      <c r="A12088" s="6">
        <v>12087</v>
      </c>
      <c r="B12088" s="47" t="str">
        <f t="shared" si="752"/>
        <v>00002F37</v>
      </c>
      <c r="C12088" s="47" t="str">
        <f>IFERROR(VLOOKUP(B12088,总表!A:B,2,0),"-")</f>
        <v>上衣</v>
      </c>
      <c r="D12088" s="6" t="str">
        <f t="shared" si="753"/>
        <v>上衣</v>
      </c>
      <c r="E12088" s="6" t="str">
        <f>IFERROR(VLOOKUP(B12088,总表!A:D,3,0),"-")</f>
        <v>餐馆围裙</v>
      </c>
      <c r="F12088" s="6" t="str">
        <f t="shared" si="754"/>
        <v>餐馆围裙</v>
      </c>
      <c r="H12088" s="51" t="str">
        <f>IF(IFERROR(VLOOKUP(B12088,总表!A:D,4,0),"露易")=0," ",IFERROR(VLOOKUP(B12088,总表!A:D,4,0),"-"))</f>
        <v>蓝色</v>
      </c>
      <c r="I12088" s="51" t="str">
        <f t="shared" si="755"/>
        <v>蓝色</v>
      </c>
    </row>
    <row r="12089" spans="1:9">
      <c r="A12089" s="6">
        <v>12088</v>
      </c>
      <c r="B12089" s="47" t="str">
        <f t="shared" si="752"/>
        <v>00002F38</v>
      </c>
      <c r="C12089" s="47" t="str">
        <f>IFERROR(VLOOKUP(B12089,总表!A:B,2,0),"-")</f>
        <v>上衣</v>
      </c>
      <c r="D12089" s="6" t="str">
        <f t="shared" si="753"/>
        <v>上衣</v>
      </c>
      <c r="E12089" s="6" t="str">
        <f>IFERROR(VLOOKUP(B12089,总表!A:D,3,0),"-")</f>
        <v>餐馆围裙</v>
      </c>
      <c r="F12089" s="6" t="str">
        <f t="shared" si="754"/>
        <v>餐馆围裙</v>
      </c>
      <c r="H12089" s="6" t="str">
        <f>IF(IFERROR(VLOOKUP(B12089,总表!A:D,4,0),"露易")=0," ",IFERROR(VLOOKUP(B12089,总表!A:D,4,0),"-"))</f>
        <v>黄色</v>
      </c>
      <c r="I12089" s="6" t="str">
        <f t="shared" si="755"/>
        <v>黄色</v>
      </c>
    </row>
    <row r="12090" spans="1:9">
      <c r="A12090" s="6">
        <v>12089</v>
      </c>
      <c r="B12090" s="47" t="str">
        <f t="shared" si="752"/>
        <v>00002F39</v>
      </c>
      <c r="C12090" s="47" t="str">
        <f>IFERROR(VLOOKUP(B12090,总表!A:B,2,0),"-")</f>
        <v>上衣</v>
      </c>
      <c r="D12090" s="6" t="str">
        <f t="shared" si="753"/>
        <v>上衣</v>
      </c>
      <c r="E12090" s="6" t="str">
        <f>IFERROR(VLOOKUP(B12090,总表!A:D,3,0),"-")</f>
        <v>餐馆围裙</v>
      </c>
      <c r="F12090" s="6" t="str">
        <f t="shared" si="754"/>
        <v>餐馆围裙</v>
      </c>
      <c r="H12090" s="6" t="str">
        <f>IF(IFERROR(VLOOKUP(B12090,总表!A:D,4,0),"露易")=0," ",IFERROR(VLOOKUP(B12090,总表!A:D,4,0),"-"))</f>
        <v>祖母绿</v>
      </c>
      <c r="I12090" s="6" t="str">
        <f t="shared" si="755"/>
        <v>祖母绿</v>
      </c>
    </row>
    <row r="12091" spans="1:9">
      <c r="A12091" s="6">
        <v>12090</v>
      </c>
      <c r="B12091" s="47" t="str">
        <f t="shared" si="752"/>
        <v>00002F3A</v>
      </c>
      <c r="C12091" s="47" t="str">
        <f>IFERROR(VLOOKUP(B12091,总表!A:B,2,0),"-")</f>
        <v>上衣</v>
      </c>
      <c r="D12091" s="6" t="str">
        <f t="shared" si="753"/>
        <v>上衣</v>
      </c>
      <c r="E12091" s="6" t="str">
        <f>IFERROR(VLOOKUP(B12091,总表!A:D,3,0),"-")</f>
        <v>餐馆围裙</v>
      </c>
      <c r="F12091" s="6" t="str">
        <f t="shared" si="754"/>
        <v>餐馆围裙</v>
      </c>
      <c r="H12091" s="6" t="str">
        <f>IF(IFERROR(VLOOKUP(B12091,总表!A:D,4,0),"露易")=0," ",IFERROR(VLOOKUP(B12091,总表!A:D,4,0),"-"))</f>
        <v>奶油色</v>
      </c>
      <c r="I12091" s="6" t="str">
        <f t="shared" si="755"/>
        <v>奶油色</v>
      </c>
    </row>
    <row r="12092" spans="1:9">
      <c r="A12092" s="6">
        <v>12091</v>
      </c>
      <c r="B12092" s="47" t="str">
        <f t="shared" si="752"/>
        <v>00002F3B</v>
      </c>
      <c r="C12092" s="47" t="str">
        <f>IFERROR(VLOOKUP(B12092,总表!A:B,2,0),"-")</f>
        <v>上衣</v>
      </c>
      <c r="D12092" s="6" t="str">
        <f t="shared" si="753"/>
        <v>上衣</v>
      </c>
      <c r="E12092" s="6" t="str">
        <f>IFERROR(VLOOKUP(B12092,总表!A:D,3,0),"-")</f>
        <v>餐馆围裙</v>
      </c>
      <c r="F12092" s="6" t="str">
        <f t="shared" si="754"/>
        <v>餐馆围裙</v>
      </c>
      <c r="H12092" s="6" t="str">
        <f>IF(IFERROR(VLOOKUP(B12092,总表!A:D,4,0),"露易")=0," ",IFERROR(VLOOKUP(B12092,总表!A:D,4,0),"-"))</f>
        <v>黑色</v>
      </c>
      <c r="I12092" s="6" t="str">
        <f t="shared" si="755"/>
        <v>黑色</v>
      </c>
    </row>
    <row r="12093" spans="1:9">
      <c r="A12093" s="6">
        <v>12092</v>
      </c>
      <c r="B12093" s="47" t="str">
        <f t="shared" si="752"/>
        <v>00002F3C</v>
      </c>
      <c r="C12093" s="47" t="str">
        <f>IFERROR(VLOOKUP(B12093,总表!A:B,2,0),"-")</f>
        <v>帽子类</v>
      </c>
      <c r="D12093" s="6" t="str">
        <f t="shared" si="753"/>
        <v>帽子类</v>
      </c>
      <c r="E12093" s="6" t="str">
        <f>IFERROR(VLOOKUP(B12093,总表!A:D,3,0),"-")</f>
        <v>棒球帽</v>
      </c>
      <c r="F12093" s="6" t="str">
        <f t="shared" si="754"/>
        <v>棒球帽</v>
      </c>
      <c r="H12093" s="6" t="str">
        <f>IF(IFERROR(VLOOKUP(B12093,总表!A:D,4,0),"露易")=0," ",IFERROR(VLOOKUP(B12093,总表!A:D,4,0),"-"))</f>
        <v>海军蓝</v>
      </c>
      <c r="I12093" s="6" t="str">
        <f t="shared" si="755"/>
        <v>海军蓝</v>
      </c>
    </row>
    <row r="12094" spans="1:9">
      <c r="A12094" s="6">
        <v>12093</v>
      </c>
      <c r="B12094" s="47" t="str">
        <f t="shared" si="752"/>
        <v>00002F3D</v>
      </c>
      <c r="C12094" s="47" t="str">
        <f>IFERROR(VLOOKUP(B12094,总表!A:B,2,0),"-")</f>
        <v>帽子类</v>
      </c>
      <c r="D12094" s="6" t="str">
        <f t="shared" si="753"/>
        <v>帽子类</v>
      </c>
      <c r="E12094" s="6" t="str">
        <f>IFERROR(VLOOKUP(B12094,总表!A:D,3,0),"-")</f>
        <v>棒球帽</v>
      </c>
      <c r="F12094" s="6" t="str">
        <f t="shared" si="754"/>
        <v>棒球帽</v>
      </c>
      <c r="H12094" s="51" t="str">
        <f>IF(IFERROR(VLOOKUP(B12094,总表!A:D,4,0),"露易")=0," ",IFERROR(VLOOKUP(B12094,总表!A:D,4,0),"-"))</f>
        <v>绿色</v>
      </c>
      <c r="I12094" s="51" t="str">
        <f t="shared" si="755"/>
        <v>绿色</v>
      </c>
    </row>
    <row r="12095" spans="1:9">
      <c r="A12095" s="6">
        <v>12094</v>
      </c>
      <c r="B12095" s="47" t="str">
        <f t="shared" si="752"/>
        <v>00002F3E</v>
      </c>
      <c r="C12095" s="47" t="str">
        <f>IFERROR(VLOOKUP(B12095,总表!A:B,2,0),"-")</f>
        <v>帽子类</v>
      </c>
      <c r="D12095" s="6" t="str">
        <f t="shared" si="753"/>
        <v>帽子类</v>
      </c>
      <c r="E12095" s="6" t="str">
        <f>IFERROR(VLOOKUP(B12095,总表!A:D,3,0),"-")</f>
        <v>棒球帽</v>
      </c>
      <c r="F12095" s="6" t="str">
        <f t="shared" si="754"/>
        <v>棒球帽</v>
      </c>
      <c r="H12095" s="6" t="str">
        <f>IF(IFERROR(VLOOKUP(B12095,总表!A:D,4,0),"露易")=0," ",IFERROR(VLOOKUP(B12095,总表!A:D,4,0),"-"))</f>
        <v>橘色</v>
      </c>
      <c r="I12095" s="6" t="str">
        <f t="shared" si="755"/>
        <v>橘色</v>
      </c>
    </row>
    <row r="12096" spans="1:9">
      <c r="A12096" s="6">
        <v>12095</v>
      </c>
      <c r="B12096" s="47" t="str">
        <f t="shared" si="752"/>
        <v>00002F3F</v>
      </c>
      <c r="C12096" s="47" t="str">
        <f>IFERROR(VLOOKUP(B12096,总表!A:B,2,0),"-")</f>
        <v>帽子类</v>
      </c>
      <c r="D12096" s="6" t="str">
        <f t="shared" si="753"/>
        <v>帽子类</v>
      </c>
      <c r="E12096" s="6" t="str">
        <f>IFERROR(VLOOKUP(B12096,总表!A:D,3,0),"-")</f>
        <v>棒球帽</v>
      </c>
      <c r="F12096" s="6" t="str">
        <f t="shared" si="754"/>
        <v>棒球帽</v>
      </c>
      <c r="H12096" s="6" t="str">
        <f>IF(IFERROR(VLOOKUP(B12096,总表!A:D,4,0),"露易")=0," ",IFERROR(VLOOKUP(B12096,总表!A:D,4,0),"-"))</f>
        <v>黄色</v>
      </c>
      <c r="I12096" s="6" t="str">
        <f t="shared" si="755"/>
        <v>黄色</v>
      </c>
    </row>
    <row r="12097" spans="1:9">
      <c r="A12097" s="6">
        <v>12096</v>
      </c>
      <c r="B12097" s="47" t="str">
        <f t="shared" si="752"/>
        <v>00002F40</v>
      </c>
      <c r="C12097" s="50" t="str">
        <f>IFERROR(VLOOKUP(B12097,总表!A:B,2,0),"-")</f>
        <v>连衣套装</v>
      </c>
      <c r="D12097" s="51" t="str">
        <f t="shared" si="753"/>
        <v>连衣套装</v>
      </c>
      <c r="E12097" s="51" t="str">
        <f>IFERROR(VLOOKUP(B12097,总表!A:D,3,0),"-")</f>
        <v>简约格纹连身裙</v>
      </c>
      <c r="F12097" s="51" t="str">
        <f t="shared" si="754"/>
        <v>简约格纹连身裙</v>
      </c>
      <c r="H12097" s="51" t="str">
        <f>IF(IFERROR(VLOOKUP(B12097,总表!A:D,4,0),"露易")=0," ",IFERROR(VLOOKUP(B12097,总表!A:D,4,0),"-"))</f>
        <v>绿色</v>
      </c>
      <c r="I12097" s="51" t="str">
        <f t="shared" si="755"/>
        <v>绿色</v>
      </c>
    </row>
    <row r="12098" spans="1:9">
      <c r="A12098" s="6">
        <v>12097</v>
      </c>
      <c r="B12098" s="47" t="str">
        <f t="shared" ref="B12098:B12161" si="756">DEC2HEX(ROW(A12097),8)</f>
        <v>00002F41</v>
      </c>
      <c r="C12098" s="50" t="str">
        <f>IFERROR(VLOOKUP(B12098,总表!A:B,2,0),"-")</f>
        <v>连衣套装</v>
      </c>
      <c r="D12098" s="51" t="str">
        <f t="shared" ref="D12098:D12161" si="757">C12098</f>
        <v>连衣套装</v>
      </c>
      <c r="E12098" s="51" t="str">
        <f>IFERROR(VLOOKUP(B12098,总表!A:D,3,0),"-")</f>
        <v>简约格纹连身裙</v>
      </c>
      <c r="F12098" s="51" t="str">
        <f t="shared" ref="F12098:F12161" si="758">E12098</f>
        <v>简约格纹连身裙</v>
      </c>
      <c r="H12098" s="6" t="str">
        <f>IF(IFERROR(VLOOKUP(B12098,总表!A:D,4,0),"露易")=0," ",IFERROR(VLOOKUP(B12098,总表!A:D,4,0),"-"))</f>
        <v>米色</v>
      </c>
      <c r="I12098" s="6" t="str">
        <f t="shared" ref="I12098:I12161" si="759">H12098</f>
        <v>米色</v>
      </c>
    </row>
    <row r="12099" spans="1:9">
      <c r="A12099" s="6">
        <v>12098</v>
      </c>
      <c r="B12099" s="47" t="str">
        <f t="shared" si="756"/>
        <v>00002F42</v>
      </c>
      <c r="C12099" s="47" t="str">
        <f>IFERROR(VLOOKUP(B12099,总表!A:B,2,0),"-")</f>
        <v>上衣</v>
      </c>
      <c r="D12099" s="6" t="str">
        <f t="shared" si="757"/>
        <v>上衣</v>
      </c>
      <c r="E12099" s="6" t="str">
        <f>IFERROR(VLOOKUP(B12099,总表!A:D,3,0),"-")</f>
        <v>波利尼西亚夏威夷衬衫</v>
      </c>
      <c r="F12099" s="6" t="str">
        <f t="shared" si="758"/>
        <v>波利尼西亚夏威夷衬衫</v>
      </c>
      <c r="H12099" s="6" t="str">
        <f>IF(IFERROR(VLOOKUP(B12099,总表!A:D,4,0),"露易")=0," ",IFERROR(VLOOKUP(B12099,总表!A:D,4,0),"-"))</f>
        <v>粉红</v>
      </c>
      <c r="I12099" s="6" t="str">
        <f t="shared" si="759"/>
        <v>粉红</v>
      </c>
    </row>
    <row r="12100" spans="1:9">
      <c r="A12100" s="6">
        <v>12099</v>
      </c>
      <c r="B12100" s="47" t="str">
        <f t="shared" si="756"/>
        <v>00002F43</v>
      </c>
      <c r="C12100" s="47" t="str">
        <f>IFERROR(VLOOKUP(B12100,总表!A:B,2,0),"-")</f>
        <v>上衣</v>
      </c>
      <c r="D12100" s="6" t="str">
        <f t="shared" si="757"/>
        <v>上衣</v>
      </c>
      <c r="E12100" s="6" t="str">
        <f>IFERROR(VLOOKUP(B12100,总表!A:D,3,0),"-")</f>
        <v>花朵T恤</v>
      </c>
      <c r="F12100" s="6" t="str">
        <f t="shared" si="758"/>
        <v>花朵T恤</v>
      </c>
      <c r="H12100" s="51" t="str">
        <f>IF(IFERROR(VLOOKUP(B12100,总表!A:D,4,0),"露易")=0," ",IFERROR(VLOOKUP(B12100,总表!A:D,4,0),"-"))</f>
        <v>蓝色</v>
      </c>
      <c r="I12100" s="51" t="str">
        <f t="shared" si="759"/>
        <v>蓝色</v>
      </c>
    </row>
    <row r="12101" spans="1:9">
      <c r="A12101" s="6">
        <v>12100</v>
      </c>
      <c r="B12101" s="47" t="str">
        <f t="shared" si="756"/>
        <v>00002F44</v>
      </c>
      <c r="C12101" s="47" t="str">
        <f>IFERROR(VLOOKUP(B12101,总表!A:B,2,0),"-")</f>
        <v>上衣</v>
      </c>
      <c r="D12101" s="6" t="str">
        <f t="shared" si="757"/>
        <v>上衣</v>
      </c>
      <c r="E12101" s="6" t="str">
        <f>IFERROR(VLOOKUP(B12101,总表!A:D,3,0),"-")</f>
        <v>花朵T恤</v>
      </c>
      <c r="F12101" s="6" t="str">
        <f t="shared" si="758"/>
        <v>花朵T恤</v>
      </c>
      <c r="H12101" s="6" t="str">
        <f>IF(IFERROR(VLOOKUP(B12101,总表!A:D,4,0),"露易")=0," ",IFERROR(VLOOKUP(B12101,总表!A:D,4,0),"-"))</f>
        <v>黄色</v>
      </c>
      <c r="I12101" s="6" t="str">
        <f t="shared" si="759"/>
        <v>黄色</v>
      </c>
    </row>
    <row r="12102" spans="1:9">
      <c r="A12102" s="6">
        <v>12101</v>
      </c>
      <c r="B12102" s="47" t="str">
        <f t="shared" si="756"/>
        <v>00002F45</v>
      </c>
      <c r="C12102" s="47" t="str">
        <f>IFERROR(VLOOKUP(B12102,总表!A:B,2,0),"-")</f>
        <v>上衣</v>
      </c>
      <c r="D12102" s="6" t="str">
        <f t="shared" si="757"/>
        <v>上衣</v>
      </c>
      <c r="E12102" s="6" t="str">
        <f>IFERROR(VLOOKUP(B12102,总表!A:D,3,0),"-")</f>
        <v>花朵T恤</v>
      </c>
      <c r="F12102" s="6" t="str">
        <f t="shared" si="758"/>
        <v>花朵T恤</v>
      </c>
      <c r="H12102" s="51" t="str">
        <f>IF(IFERROR(VLOOKUP(B12102,总表!A:D,4,0),"露易")=0," ",IFERROR(VLOOKUP(B12102,总表!A:D,4,0),"-"))</f>
        <v>绿色</v>
      </c>
      <c r="I12102" s="51" t="str">
        <f t="shared" si="759"/>
        <v>绿色</v>
      </c>
    </row>
    <row r="12103" spans="1:9">
      <c r="A12103" s="6">
        <v>12102</v>
      </c>
      <c r="B12103" s="47" t="str">
        <f t="shared" si="756"/>
        <v>00002F46</v>
      </c>
      <c r="C12103" s="47" t="str">
        <f>IFERROR(VLOOKUP(B12103,总表!A:B,2,0),"-")</f>
        <v>上衣</v>
      </c>
      <c r="D12103" s="6" t="str">
        <f t="shared" si="757"/>
        <v>上衣</v>
      </c>
      <c r="E12103" s="6" t="str">
        <f>IFERROR(VLOOKUP(B12103,总表!A:D,3,0),"-")</f>
        <v>花朵T恤</v>
      </c>
      <c r="F12103" s="6" t="str">
        <f t="shared" si="758"/>
        <v>花朵T恤</v>
      </c>
      <c r="H12103" s="6" t="str">
        <f>IF(IFERROR(VLOOKUP(B12103,总表!A:D,4,0),"露易")=0," ",IFERROR(VLOOKUP(B12103,总表!A:D,4,0),"-"))</f>
        <v>紫色</v>
      </c>
      <c r="I12103" s="6" t="str">
        <f t="shared" si="759"/>
        <v>紫色</v>
      </c>
    </row>
    <row r="12104" spans="1:9">
      <c r="A12104" s="6">
        <v>12103</v>
      </c>
      <c r="B12104" s="47" t="str">
        <f t="shared" si="756"/>
        <v>00002F47</v>
      </c>
      <c r="C12104" s="50" t="str">
        <f>IFERROR(VLOOKUP(B12104,总表!A:B,2,0),"-")</f>
        <v>连衣套装</v>
      </c>
      <c r="D12104" s="51" t="str">
        <f t="shared" si="757"/>
        <v>连衣套装</v>
      </c>
      <c r="E12104" s="6" t="str">
        <f>IFERROR(VLOOKUP(B12104,总表!A:D,3,0),"-")</f>
        <v>扶桑花夏威夷连身裙</v>
      </c>
      <c r="F12104" s="6" t="str">
        <f t="shared" si="758"/>
        <v>扶桑花夏威夷连身裙</v>
      </c>
      <c r="H12104" s="6" t="str">
        <f>IF(IFERROR(VLOOKUP(B12104,总表!A:D,4,0),"露易")=0," ",IFERROR(VLOOKUP(B12104,总表!A:D,4,0),"-"))</f>
        <v>黄色</v>
      </c>
      <c r="I12104" s="6" t="str">
        <f t="shared" si="759"/>
        <v>黄色</v>
      </c>
    </row>
    <row r="12105" spans="1:9">
      <c r="A12105" s="6">
        <v>12104</v>
      </c>
      <c r="B12105" s="47" t="str">
        <f t="shared" si="756"/>
        <v>00002F48</v>
      </c>
      <c r="C12105" s="50" t="str">
        <f>IFERROR(VLOOKUP(B12105,总表!A:B,2,0),"-")</f>
        <v>连衣套装</v>
      </c>
      <c r="D12105" s="51" t="str">
        <f t="shared" si="757"/>
        <v>连衣套装</v>
      </c>
      <c r="E12105" s="6" t="str">
        <f>IFERROR(VLOOKUP(B12105,总表!A:D,3,0),"-")</f>
        <v>扶桑花夏威夷连身裙</v>
      </c>
      <c r="F12105" s="6" t="str">
        <f t="shared" si="758"/>
        <v>扶桑花夏威夷连身裙</v>
      </c>
      <c r="H12105" s="6" t="str">
        <f>IF(IFERROR(VLOOKUP(B12105,总表!A:D,4,0),"露易")=0," ",IFERROR(VLOOKUP(B12105,总表!A:D,4,0),"-"))</f>
        <v>粉红</v>
      </c>
      <c r="I12105" s="6" t="str">
        <f t="shared" si="759"/>
        <v>粉红</v>
      </c>
    </row>
    <row r="12106" spans="1:9">
      <c r="A12106" s="6">
        <v>12105</v>
      </c>
      <c r="B12106" s="47" t="str">
        <f t="shared" si="756"/>
        <v>00002F49</v>
      </c>
      <c r="C12106" s="47" t="str">
        <f>IFERROR(VLOOKUP(B12106,总表!A:B,2,0),"-")</f>
        <v>-</v>
      </c>
      <c r="D12106" s="6" t="str">
        <f t="shared" si="757"/>
        <v>-</v>
      </c>
      <c r="E12106" s="6" t="str">
        <f>IFERROR(VLOOKUP(B12106,总表!A:D,3,0),"-")</f>
        <v>-</v>
      </c>
      <c r="F12106" s="6" t="str">
        <f t="shared" si="758"/>
        <v>-</v>
      </c>
      <c r="H12106" s="6" t="str">
        <f>IF(IFERROR(VLOOKUP(B12106,总表!A:D,4,0),"露易")=0," ",IFERROR(VLOOKUP(B12106,总表!A:D,4,0),"-"))</f>
        <v>-</v>
      </c>
      <c r="I12106" s="6" t="str">
        <f t="shared" si="759"/>
        <v>-</v>
      </c>
    </row>
    <row r="12107" spans="1:9">
      <c r="A12107" s="6">
        <v>12106</v>
      </c>
      <c r="B12107" s="47" t="str">
        <f t="shared" si="756"/>
        <v>00002F4A</v>
      </c>
      <c r="C12107" s="50" t="str">
        <f>IFERROR(VLOOKUP(B12107,总表!A:B,2,0),"-")</f>
        <v>连衣套装</v>
      </c>
      <c r="D12107" s="51" t="str">
        <f t="shared" si="757"/>
        <v>连衣套装</v>
      </c>
      <c r="E12107" s="51" t="str">
        <f>IFERROR(VLOOKUP(B12107,总表!A:D,3,0),"-")</f>
        <v>简约波点连身裙</v>
      </c>
      <c r="F12107" s="51" t="str">
        <f t="shared" si="758"/>
        <v>简约波点连身裙</v>
      </c>
      <c r="H12107" s="6" t="str">
        <f>IF(IFERROR(VLOOKUP(B12107,总表!A:D,4,0),"露易")=0," ",IFERROR(VLOOKUP(B12107,总表!A:D,4,0),"-"))</f>
        <v>黄色</v>
      </c>
      <c r="I12107" s="6" t="str">
        <f t="shared" si="759"/>
        <v>黄色</v>
      </c>
    </row>
    <row r="12108" spans="1:9">
      <c r="A12108" s="6">
        <v>12107</v>
      </c>
      <c r="B12108" s="47" t="str">
        <f t="shared" si="756"/>
        <v>00002F4B</v>
      </c>
      <c r="C12108" s="50" t="str">
        <f>IFERROR(VLOOKUP(B12108,总表!A:B,2,0),"-")</f>
        <v>连衣套装</v>
      </c>
      <c r="D12108" s="51" t="str">
        <f t="shared" si="757"/>
        <v>连衣套装</v>
      </c>
      <c r="E12108" s="51" t="str">
        <f>IFERROR(VLOOKUP(B12108,总表!A:D,3,0),"-")</f>
        <v>简约波点连身裙</v>
      </c>
      <c r="F12108" s="51" t="str">
        <f t="shared" si="758"/>
        <v>简约波点连身裙</v>
      </c>
      <c r="H12108" s="6" t="str">
        <f>IF(IFERROR(VLOOKUP(B12108,总表!A:D,4,0),"露易")=0," ",IFERROR(VLOOKUP(B12108,总表!A:D,4,0),"-"))</f>
        <v>浅蓝色</v>
      </c>
      <c r="I12108" s="6" t="str">
        <f t="shared" si="759"/>
        <v>浅蓝色</v>
      </c>
    </row>
    <row r="12109" spans="1:9">
      <c r="A12109" s="6">
        <v>12108</v>
      </c>
      <c r="B12109" s="47" t="str">
        <f t="shared" si="756"/>
        <v>00002F4C</v>
      </c>
      <c r="C12109" s="50" t="str">
        <f>IFERROR(VLOOKUP(B12109,总表!A:B,2,0),"-")</f>
        <v>连衣套装</v>
      </c>
      <c r="D12109" s="51" t="str">
        <f t="shared" si="757"/>
        <v>连衣套装</v>
      </c>
      <c r="E12109" s="51" t="str">
        <f>IFERROR(VLOOKUP(B12109,总表!A:D,3,0),"-")</f>
        <v>简约波点连身裙</v>
      </c>
      <c r="F12109" s="51" t="str">
        <f t="shared" si="758"/>
        <v>简约波点连身裙</v>
      </c>
      <c r="H12109" s="51" t="str">
        <f>IF(IFERROR(VLOOKUP(B12109,总表!A:D,4,0),"露易")=0," ",IFERROR(VLOOKUP(B12109,总表!A:D,4,0),"-"))</f>
        <v>绿色</v>
      </c>
      <c r="I12109" s="51" t="str">
        <f t="shared" si="759"/>
        <v>绿色</v>
      </c>
    </row>
    <row r="12110" spans="1:9">
      <c r="A12110" s="6">
        <v>12109</v>
      </c>
      <c r="B12110" s="47" t="str">
        <f t="shared" si="756"/>
        <v>00002F4D</v>
      </c>
      <c r="C12110" s="50" t="str">
        <f>IFERROR(VLOOKUP(B12110,总表!A:B,2,0),"-")</f>
        <v>连衣套装</v>
      </c>
      <c r="D12110" s="51" t="str">
        <f t="shared" si="757"/>
        <v>连衣套装</v>
      </c>
      <c r="E12110" s="51" t="str">
        <f>IFERROR(VLOOKUP(B12110,总表!A:D,3,0),"-")</f>
        <v>简约波点连身裙</v>
      </c>
      <c r="F12110" s="51" t="str">
        <f t="shared" si="758"/>
        <v>简约波点连身裙</v>
      </c>
      <c r="H12110" s="6" t="str">
        <f>IF(IFERROR(VLOOKUP(B12110,总表!A:D,4,0),"露易")=0," ",IFERROR(VLOOKUP(B12110,总表!A:D,4,0),"-"))</f>
        <v>黑色</v>
      </c>
      <c r="I12110" s="6" t="str">
        <f t="shared" si="759"/>
        <v>黑色</v>
      </c>
    </row>
    <row r="12111" spans="1:9">
      <c r="A12111" s="6">
        <v>12110</v>
      </c>
      <c r="B12111" s="47" t="str">
        <f t="shared" si="756"/>
        <v>00002F4E</v>
      </c>
      <c r="C12111" s="47" t="str">
        <f>IFERROR(VLOOKUP(B12111,总表!A:B,2,0),"-")</f>
        <v>帽子类</v>
      </c>
      <c r="D12111" s="6" t="str">
        <f t="shared" si="757"/>
        <v>帽子类</v>
      </c>
      <c r="E12111" s="51" t="str">
        <f>IFERROR(VLOOKUP(B12111,总表!A:D,3,0),"-")</f>
        <v>凤梨图案户外帽</v>
      </c>
      <c r="F12111" s="51" t="str">
        <f t="shared" si="758"/>
        <v>凤梨图案户外帽</v>
      </c>
      <c r="H12111" s="6" t="str">
        <f>IF(IFERROR(VLOOKUP(B12111,总表!A:D,4,0),"露易")=0," ",IFERROR(VLOOKUP(B12111,总表!A:D,4,0),"-"))</f>
        <v>黄色</v>
      </c>
      <c r="I12111" s="6" t="str">
        <f t="shared" si="759"/>
        <v>黄色</v>
      </c>
    </row>
    <row r="12112" spans="1:9">
      <c r="A12112" s="6">
        <v>12111</v>
      </c>
      <c r="B12112" s="47" t="str">
        <f t="shared" si="756"/>
        <v>00002F4F</v>
      </c>
      <c r="C12112" s="47" t="str">
        <f>IFERROR(VLOOKUP(B12112,总表!A:B,2,0),"-")</f>
        <v>帽子类</v>
      </c>
      <c r="D12112" s="6" t="str">
        <f t="shared" si="757"/>
        <v>帽子类</v>
      </c>
      <c r="E12112" s="51" t="str">
        <f>IFERROR(VLOOKUP(B12112,总表!A:D,3,0),"-")</f>
        <v>凤梨图案户外帽</v>
      </c>
      <c r="F12112" s="51" t="str">
        <f t="shared" si="758"/>
        <v>凤梨图案户外帽</v>
      </c>
      <c r="H12112" s="6" t="str">
        <f>IF(IFERROR(VLOOKUP(B12112,总表!A:D,4,0),"露易")=0," ",IFERROR(VLOOKUP(B12112,总表!A:D,4,0),"-"))</f>
        <v>粉红</v>
      </c>
      <c r="I12112" s="6" t="str">
        <f t="shared" si="759"/>
        <v>粉红</v>
      </c>
    </row>
    <row r="12113" spans="1:9">
      <c r="A12113" s="6">
        <v>12112</v>
      </c>
      <c r="B12113" s="47" t="str">
        <f t="shared" si="756"/>
        <v>00002F50</v>
      </c>
      <c r="C12113" s="47" t="str">
        <f>IFERROR(VLOOKUP(B12113,总表!A:B,2,0),"-")</f>
        <v>-</v>
      </c>
      <c r="D12113" s="6" t="str">
        <f t="shared" si="757"/>
        <v>-</v>
      </c>
      <c r="E12113" s="6" t="str">
        <f>IFERROR(VLOOKUP(B12113,总表!A:D,3,0),"-")</f>
        <v>-</v>
      </c>
      <c r="F12113" s="6" t="str">
        <f t="shared" si="758"/>
        <v>-</v>
      </c>
      <c r="H12113" s="6" t="str">
        <f>IF(IFERROR(VLOOKUP(B12113,总表!A:D,4,0),"露易")=0," ",IFERROR(VLOOKUP(B12113,总表!A:D,4,0),"-"))</f>
        <v>-</v>
      </c>
      <c r="I12113" s="6" t="str">
        <f t="shared" si="759"/>
        <v>-</v>
      </c>
    </row>
    <row r="12114" spans="1:9">
      <c r="A12114" s="6">
        <v>12113</v>
      </c>
      <c r="B12114" s="47" t="str">
        <f t="shared" si="756"/>
        <v>00002F51</v>
      </c>
      <c r="C12114" s="47" t="str">
        <f>IFERROR(VLOOKUP(B12114,总表!A:B,2,0),"-")</f>
        <v>-</v>
      </c>
      <c r="D12114" s="6" t="str">
        <f t="shared" si="757"/>
        <v>-</v>
      </c>
      <c r="E12114" s="6" t="str">
        <f>IFERROR(VLOOKUP(B12114,总表!A:D,3,0),"-")</f>
        <v>-</v>
      </c>
      <c r="F12114" s="6" t="str">
        <f t="shared" si="758"/>
        <v>-</v>
      </c>
      <c r="H12114" s="6" t="str">
        <f>IF(IFERROR(VLOOKUP(B12114,总表!A:D,4,0),"露易")=0," ",IFERROR(VLOOKUP(B12114,总表!A:D,4,0),"-"))</f>
        <v>-</v>
      </c>
      <c r="I12114" s="6" t="str">
        <f t="shared" si="759"/>
        <v>-</v>
      </c>
    </row>
    <row r="12115" spans="1:9">
      <c r="A12115" s="6">
        <v>12114</v>
      </c>
      <c r="B12115" s="47" t="str">
        <f t="shared" si="756"/>
        <v>00002F52</v>
      </c>
      <c r="C12115" s="47" t="str">
        <f>IFERROR(VLOOKUP(B12115,总表!A:B,2,0),"-")</f>
        <v>上衣</v>
      </c>
      <c r="D12115" s="6" t="str">
        <f t="shared" si="757"/>
        <v>上衣</v>
      </c>
      <c r="E12115" s="6" t="str">
        <f>IFERROR(VLOOKUP(B12115,总表!A:D,3,0),"-")</f>
        <v>空尼奇瓦T恤</v>
      </c>
      <c r="F12115" s="6" t="str">
        <f t="shared" si="758"/>
        <v>空尼奇瓦T恤</v>
      </c>
      <c r="H12115" s="51" t="str">
        <f>IF(IFERROR(VLOOKUP(B12115,总表!A:D,4,0),"露易")=0," ",IFERROR(VLOOKUP(B12115,总表!A:D,4,0),"-"))</f>
        <v>绿色</v>
      </c>
      <c r="I12115" s="51" t="str">
        <f t="shared" si="759"/>
        <v>绿色</v>
      </c>
    </row>
    <row r="12116" spans="1:9">
      <c r="A12116" s="6">
        <v>12115</v>
      </c>
      <c r="B12116" s="47" t="str">
        <f t="shared" si="756"/>
        <v>00002F53</v>
      </c>
      <c r="C12116" s="47" t="str">
        <f>IFERROR(VLOOKUP(B12116,总表!A:B,2,0),"-")</f>
        <v>上衣</v>
      </c>
      <c r="D12116" s="6" t="str">
        <f t="shared" si="757"/>
        <v>上衣</v>
      </c>
      <c r="E12116" s="51" t="str">
        <f>IFERROR(VLOOKUP(B12116,总表!A:D,3,0),"-")</f>
        <v>甭主T恤</v>
      </c>
      <c r="F12116" s="51" t="str">
        <f t="shared" si="758"/>
        <v>甭主T恤</v>
      </c>
      <c r="H12116" s="6" t="str">
        <f>IF(IFERROR(VLOOKUP(B12116,总表!A:D,4,0),"露易")=0," ",IFERROR(VLOOKUP(B12116,总表!A:D,4,0),"-"))</f>
        <v>白色</v>
      </c>
      <c r="I12116" s="6" t="str">
        <f t="shared" si="759"/>
        <v>白色</v>
      </c>
    </row>
    <row r="12117" spans="1:9">
      <c r="A12117" s="6">
        <v>12116</v>
      </c>
      <c r="B12117" s="47" t="str">
        <f t="shared" si="756"/>
        <v>00002F54</v>
      </c>
      <c r="C12117" s="47" t="str">
        <f>IFERROR(VLOOKUP(B12117,总表!A:B,2,0),"-")</f>
        <v>上衣</v>
      </c>
      <c r="D12117" s="6" t="str">
        <f t="shared" si="757"/>
        <v>上衣</v>
      </c>
      <c r="E12117" s="6" t="str">
        <f>IFERROR(VLOOKUP(B12117,总表!A:D,3,0),"-")</f>
        <v>哈罗T恤</v>
      </c>
      <c r="F12117" s="6" t="str">
        <f t="shared" si="758"/>
        <v>哈罗T恤</v>
      </c>
      <c r="H12117" s="6" t="str">
        <f>IF(IFERROR(VLOOKUP(B12117,总表!A:D,4,0),"露易")=0," ",IFERROR(VLOOKUP(B12117,总表!A:D,4,0),"-"))</f>
        <v>灰色</v>
      </c>
      <c r="I12117" s="6" t="str">
        <f t="shared" si="759"/>
        <v>灰色</v>
      </c>
    </row>
    <row r="12118" spans="1:9">
      <c r="A12118" s="6">
        <v>12117</v>
      </c>
      <c r="B12118" s="47" t="str">
        <f t="shared" si="756"/>
        <v>00002F55</v>
      </c>
      <c r="C12118" s="47" t="str">
        <f>IFERROR(VLOOKUP(B12118,总表!A:B,2,0),"-")</f>
        <v>上衣</v>
      </c>
      <c r="D12118" s="6" t="str">
        <f t="shared" si="757"/>
        <v>上衣</v>
      </c>
      <c r="E12118" s="6" t="str">
        <f>IFERROR(VLOOKUP(B12118,总表!A:D,3,0),"-")</f>
        <v>阿尼哟T恤</v>
      </c>
      <c r="F12118" s="6" t="str">
        <f t="shared" si="758"/>
        <v>阿尼哟T恤</v>
      </c>
      <c r="H12118" s="6" t="str">
        <f>IF(IFERROR(VLOOKUP(B12118,总表!A:D,4,0),"露易")=0," ",IFERROR(VLOOKUP(B12118,总表!A:D,4,0),"-"))</f>
        <v>浅蓝色</v>
      </c>
      <c r="I12118" s="6" t="str">
        <f t="shared" si="759"/>
        <v>浅蓝色</v>
      </c>
    </row>
    <row r="12119" spans="1:9">
      <c r="A12119" s="6">
        <v>12118</v>
      </c>
      <c r="B12119" s="47" t="str">
        <f t="shared" si="756"/>
        <v>00002F56</v>
      </c>
      <c r="C12119" s="47" t="str">
        <f>IFERROR(VLOOKUP(B12119,总表!A:B,2,0),"-")</f>
        <v>上衣</v>
      </c>
      <c r="D12119" s="6" t="str">
        <f t="shared" si="757"/>
        <v>上衣</v>
      </c>
      <c r="E12119" s="6" t="str">
        <f>IFERROR(VLOOKUP(B12119,总表!A:D,3,0),"-")</f>
        <v>你好T恤</v>
      </c>
      <c r="F12119" s="6" t="str">
        <f t="shared" si="758"/>
        <v>你好T恤</v>
      </c>
      <c r="H12119" s="6" t="str">
        <f>IF(IFERROR(VLOOKUP(B12119,总表!A:D,4,0),"露易")=0," ",IFERROR(VLOOKUP(B12119,总表!A:D,4,0),"-"))</f>
        <v>粉红</v>
      </c>
      <c r="I12119" s="6" t="str">
        <f t="shared" si="759"/>
        <v>粉红</v>
      </c>
    </row>
    <row r="12120" spans="1:9">
      <c r="A12120" s="6">
        <v>12119</v>
      </c>
      <c r="B12120" s="47" t="str">
        <f t="shared" si="756"/>
        <v>00002F57</v>
      </c>
      <c r="C12120" s="47" t="str">
        <f>IFERROR(VLOOKUP(B12120,总表!A:B,2,0),"-")</f>
        <v>上衣</v>
      </c>
      <c r="D12120" s="6" t="str">
        <f t="shared" si="757"/>
        <v>上衣</v>
      </c>
      <c r="E12120" s="6" t="str">
        <f>IFERROR(VLOOKUP(B12120,总表!A:D,3,0),"-")</f>
        <v>哈啊罗T恤</v>
      </c>
      <c r="F12120" s="6" t="str">
        <f t="shared" si="758"/>
        <v>哈啊罗T恤</v>
      </c>
      <c r="H12120" s="6" t="str">
        <f>IF(IFERROR(VLOOKUP(B12120,总表!A:D,4,0),"露易")=0," ",IFERROR(VLOOKUP(B12120,总表!A:D,4,0),"-"))</f>
        <v>黑色</v>
      </c>
      <c r="I12120" s="6" t="str">
        <f t="shared" si="759"/>
        <v>黑色</v>
      </c>
    </row>
    <row r="12121" spans="1:9">
      <c r="A12121" s="6">
        <v>12120</v>
      </c>
      <c r="B12121" s="47" t="str">
        <f t="shared" si="756"/>
        <v>00002F58</v>
      </c>
      <c r="C12121" s="47" t="str">
        <f>IFERROR(VLOOKUP(B12121,总表!A:B,2,0),"-")</f>
        <v>上衣</v>
      </c>
      <c r="D12121" s="6" t="str">
        <f t="shared" si="757"/>
        <v>上衣</v>
      </c>
      <c r="E12121" s="6" t="str">
        <f>IFERROR(VLOOKUP(B12121,总表!A:D,3,0),"-")</f>
        <v>恰奥T恤</v>
      </c>
      <c r="F12121" s="6" t="str">
        <f t="shared" si="758"/>
        <v>恰奥T恤</v>
      </c>
      <c r="H12121" s="51" t="str">
        <f>IF(IFERROR(VLOOKUP(B12121,总表!A:D,4,0),"露易")=0," ",IFERROR(VLOOKUP(B12121,总表!A:D,4,0),"-"))</f>
        <v>红色</v>
      </c>
      <c r="I12121" s="51" t="str">
        <f t="shared" si="759"/>
        <v>红色</v>
      </c>
    </row>
    <row r="12122" spans="1:9">
      <c r="A12122" s="6">
        <v>12121</v>
      </c>
      <c r="B12122" s="47" t="str">
        <f t="shared" si="756"/>
        <v>00002F59</v>
      </c>
      <c r="C12122" s="47" t="str">
        <f>IFERROR(VLOOKUP(B12122,总表!A:B,2,0),"-")</f>
        <v>上衣</v>
      </c>
      <c r="D12122" s="6" t="str">
        <f t="shared" si="757"/>
        <v>上衣</v>
      </c>
      <c r="E12122" s="6" t="str">
        <f>IFERROR(VLOOKUP(B12122,总表!A:D,3,0),"-")</f>
        <v>噢啦T恤</v>
      </c>
      <c r="F12122" s="6" t="str">
        <f t="shared" si="758"/>
        <v>噢啦T恤</v>
      </c>
      <c r="H12122" s="6" t="str">
        <f>IF(IFERROR(VLOOKUP(B12122,总表!A:D,4,0),"露易")=0," ",IFERROR(VLOOKUP(B12122,总表!A:D,4,0),"-"))</f>
        <v>黄色</v>
      </c>
      <c r="I12122" s="6" t="str">
        <f t="shared" si="759"/>
        <v>黄色</v>
      </c>
    </row>
    <row r="12123" spans="1:9">
      <c r="A12123" s="6">
        <v>12122</v>
      </c>
      <c r="B12123" s="47" t="str">
        <f t="shared" si="756"/>
        <v>00002F5A</v>
      </c>
      <c r="C12123" s="47" t="str">
        <f>IFERROR(VLOOKUP(B12123,总表!A:B,2,0),"-")</f>
        <v>上衣</v>
      </c>
      <c r="D12123" s="6" t="str">
        <f t="shared" si="757"/>
        <v>上衣</v>
      </c>
      <c r="E12123" s="6" t="str">
        <f>IFERROR(VLOOKUP(B12123,总表!A:D,3,0),"-")</f>
        <v>普利贝T恤</v>
      </c>
      <c r="F12123" s="6" t="str">
        <f t="shared" si="758"/>
        <v>普利贝T恤</v>
      </c>
      <c r="H12123" s="51" t="str">
        <f>IF(IFERROR(VLOOKUP(B12123,总表!A:D,4,0),"露易")=0," ",IFERROR(VLOOKUP(B12123,总表!A:D,4,0),"-"))</f>
        <v>绿色</v>
      </c>
      <c r="I12123" s="51" t="str">
        <f t="shared" si="759"/>
        <v>绿色</v>
      </c>
    </row>
    <row r="12124" spans="1:9">
      <c r="A12124" s="6">
        <v>12123</v>
      </c>
      <c r="B12124" s="47" t="str">
        <f t="shared" si="756"/>
        <v>00002F5B</v>
      </c>
      <c r="C12124" s="47" t="str">
        <f>IFERROR(VLOOKUP(B12124,总表!A:B,2,0),"-")</f>
        <v>上衣</v>
      </c>
      <c r="D12124" s="6" t="str">
        <f t="shared" si="757"/>
        <v>上衣</v>
      </c>
      <c r="E12124" s="51" t="str">
        <f>IFERROR(VLOOKUP(B12124,总表!A:D,3,0),"-")</f>
        <v>嗨T恤</v>
      </c>
      <c r="F12124" s="51" t="str">
        <f t="shared" si="758"/>
        <v>嗨T恤</v>
      </c>
      <c r="H12124" s="6" t="str">
        <f>IF(IFERROR(VLOOKUP(B12124,总表!A:D,4,0),"露易")=0," ",IFERROR(VLOOKUP(B12124,总表!A:D,4,0),"-"))</f>
        <v>米色</v>
      </c>
      <c r="I12124" s="6" t="str">
        <f t="shared" si="759"/>
        <v>米色</v>
      </c>
    </row>
    <row r="12125" spans="1:9">
      <c r="A12125" s="6">
        <v>12124</v>
      </c>
      <c r="B12125" s="47" t="str">
        <f t="shared" si="756"/>
        <v>00002F5C</v>
      </c>
      <c r="C12125" s="47" t="str">
        <f>IFERROR(VLOOKUP(B12125,总表!A:B,2,0),"-")</f>
        <v>上衣</v>
      </c>
      <c r="D12125" s="6" t="str">
        <f t="shared" si="757"/>
        <v>上衣</v>
      </c>
      <c r="E12125" s="51" t="str">
        <f>IFERROR(VLOOKUP(B12125,总表!A:D,3,0),"-")</f>
        <v>嚯伊T恤</v>
      </c>
      <c r="F12125" s="51" t="str">
        <f t="shared" si="758"/>
        <v>嚯伊T恤</v>
      </c>
      <c r="H12125" s="51" t="str">
        <f>IF(IFERROR(VLOOKUP(B12125,总表!A:D,4,0),"露易")=0," ",IFERROR(VLOOKUP(B12125,总表!A:D,4,0),"-"))</f>
        <v>蓝色</v>
      </c>
      <c r="I12125" s="51" t="str">
        <f t="shared" si="759"/>
        <v>蓝色</v>
      </c>
    </row>
    <row r="12126" spans="1:9">
      <c r="A12126" s="6">
        <v>12125</v>
      </c>
      <c r="B12126" s="47" t="str">
        <f t="shared" si="756"/>
        <v>00002F5D</v>
      </c>
      <c r="C12126" s="47" t="str">
        <f>IFERROR(VLOOKUP(B12126,总表!A:B,2,0),"-")</f>
        <v>上衣</v>
      </c>
      <c r="D12126" s="6" t="str">
        <f t="shared" si="757"/>
        <v>上衣</v>
      </c>
      <c r="E12126" s="6" t="str">
        <f>IFERROR(VLOOKUP(B12126,总表!A:D,3,0),"-")</f>
        <v>DAL T恤</v>
      </c>
      <c r="F12126" s="6" t="str">
        <f t="shared" si="758"/>
        <v>DAL T恤</v>
      </c>
      <c r="H12126" s="51" t="str">
        <f>IF(IFERROR(VLOOKUP(B12126,总表!A:D,4,0),"露易")=0," ",IFERROR(VLOOKUP(B12126,总表!A:D,4,0),"-"))</f>
        <v>蓝色</v>
      </c>
      <c r="I12126" s="51" t="str">
        <f t="shared" si="759"/>
        <v>蓝色</v>
      </c>
    </row>
    <row r="12127" spans="1:9">
      <c r="A12127" s="6">
        <v>12126</v>
      </c>
      <c r="B12127" s="47" t="str">
        <f t="shared" si="756"/>
        <v>00002F5E</v>
      </c>
      <c r="C12127" s="47" t="str">
        <f>IFERROR(VLOOKUP(B12127,总表!A:B,2,0),"-")</f>
        <v>上衣</v>
      </c>
      <c r="D12127" s="6" t="str">
        <f t="shared" si="757"/>
        <v>上衣</v>
      </c>
      <c r="E12127" s="6" t="str">
        <f>IFERROR(VLOOKUP(B12127,总表!A:D,3,0),"-")</f>
        <v>DAL围裙</v>
      </c>
      <c r="F12127" s="6" t="str">
        <f t="shared" si="758"/>
        <v>DAL围裙</v>
      </c>
      <c r="H12127" s="51" t="str">
        <f>IF(IFERROR(VLOOKUP(B12127,总表!A:D,4,0),"露易")=0," ",IFERROR(VLOOKUP(B12127,总表!A:D,4,0),"-"))</f>
        <v>蓝色</v>
      </c>
      <c r="I12127" s="51" t="str">
        <f t="shared" si="759"/>
        <v>蓝色</v>
      </c>
    </row>
    <row r="12128" spans="1:9">
      <c r="A12128" s="6">
        <v>12127</v>
      </c>
      <c r="B12128" s="47" t="str">
        <f t="shared" si="756"/>
        <v>00002F5F</v>
      </c>
      <c r="C12128" s="47" t="str">
        <f>IFERROR(VLOOKUP(B12128,总表!A:B,2,0),"-")</f>
        <v>上衣</v>
      </c>
      <c r="D12128" s="6" t="str">
        <f t="shared" si="757"/>
        <v>上衣</v>
      </c>
      <c r="E12128" s="6" t="str">
        <f>IFERROR(VLOOKUP(B12128,总表!A:D,3,0),"-")</f>
        <v>DAL MA-1</v>
      </c>
      <c r="F12128" s="6" t="str">
        <f t="shared" si="758"/>
        <v>DAL MA-1</v>
      </c>
      <c r="H12128" s="51" t="str">
        <f>IF(IFERROR(VLOOKUP(B12128,总表!A:D,4,0),"露易")=0," ",IFERROR(VLOOKUP(B12128,总表!A:D,4,0),"-"))</f>
        <v>绿色</v>
      </c>
      <c r="I12128" s="51" t="str">
        <f t="shared" si="759"/>
        <v>绿色</v>
      </c>
    </row>
    <row r="12129" spans="1:9">
      <c r="A12129" s="6">
        <v>12128</v>
      </c>
      <c r="B12129" s="47" t="str">
        <f t="shared" si="756"/>
        <v>00002F60</v>
      </c>
      <c r="C12129" s="50" t="str">
        <f>IFERROR(VLOOKUP(B12129,总表!A:B,2,0),"-")</f>
        <v>脸部装饰</v>
      </c>
      <c r="D12129" s="51" t="str">
        <f t="shared" si="757"/>
        <v>脸部装饰</v>
      </c>
      <c r="E12129" s="6" t="str">
        <f>IFERROR(VLOOKUP(B12129,总表!A:D,3,0),"-")</f>
        <v>DAL眼罩</v>
      </c>
      <c r="F12129" s="6" t="str">
        <f t="shared" si="758"/>
        <v>DAL眼罩</v>
      </c>
      <c r="H12129" s="51" t="str">
        <f>IF(IFERROR(VLOOKUP(B12129,总表!A:D,4,0),"露易")=0," ",IFERROR(VLOOKUP(B12129,总表!A:D,4,0),"-"))</f>
        <v>蓝色</v>
      </c>
      <c r="I12129" s="51" t="str">
        <f t="shared" si="759"/>
        <v>蓝色</v>
      </c>
    </row>
    <row r="12130" spans="1:9">
      <c r="A12130" s="6">
        <v>12129</v>
      </c>
      <c r="B12130" s="47" t="str">
        <f t="shared" si="756"/>
        <v>00002F61</v>
      </c>
      <c r="C12130" s="50" t="str">
        <f>IFERROR(VLOOKUP(B12130,总表!A:B,2,0),"-")</f>
        <v>脸部装饰</v>
      </c>
      <c r="D12130" s="51" t="str">
        <f t="shared" si="757"/>
        <v>脸部装饰</v>
      </c>
      <c r="E12130" s="6" t="str">
        <f>IFERROR(VLOOKUP(B12130,总表!A:D,3,0),"-")</f>
        <v>DAL墨镜</v>
      </c>
      <c r="F12130" s="6" t="str">
        <f t="shared" si="758"/>
        <v>DAL墨镜</v>
      </c>
      <c r="H12130" s="6" t="str">
        <f>IF(IFERROR(VLOOKUP(B12130,总表!A:D,4,0),"露易")=0," ",IFERROR(VLOOKUP(B12130,总表!A:D,4,0),"-"))</f>
        <v>黄色</v>
      </c>
      <c r="I12130" s="6" t="str">
        <f t="shared" si="759"/>
        <v>黄色</v>
      </c>
    </row>
    <row r="12131" spans="1:9">
      <c r="A12131" s="6">
        <v>12130</v>
      </c>
      <c r="B12131" s="47" t="str">
        <f t="shared" si="756"/>
        <v>00002F62</v>
      </c>
      <c r="C12131" s="47" t="str">
        <f>IFERROR(VLOOKUP(B12131,总表!A:B,2,0),"-")</f>
        <v>鞋类</v>
      </c>
      <c r="D12131" s="6" t="str">
        <f t="shared" si="757"/>
        <v>鞋类</v>
      </c>
      <c r="E12131" s="6" t="str">
        <f>IFERROR(VLOOKUP(B12131,总表!A:D,3,0),"-")</f>
        <v>DAL拖鞋</v>
      </c>
      <c r="F12131" s="6" t="str">
        <f t="shared" si="758"/>
        <v>DAL拖鞋</v>
      </c>
      <c r="H12131" s="51" t="str">
        <f>IF(IFERROR(VLOOKUP(B12131,总表!A:D,4,0),"露易")=0," ",IFERROR(VLOOKUP(B12131,总表!A:D,4,0),"-"))</f>
        <v>蓝色</v>
      </c>
      <c r="I12131" s="51" t="str">
        <f t="shared" si="759"/>
        <v>蓝色</v>
      </c>
    </row>
    <row r="12132" spans="1:9">
      <c r="A12132" s="6">
        <v>12131</v>
      </c>
      <c r="B12132" s="47" t="str">
        <f t="shared" si="756"/>
        <v>00002F63</v>
      </c>
      <c r="C12132" s="47" t="str">
        <f>IFERROR(VLOOKUP(B12132,总表!A:B,2,0),"-")</f>
        <v>背包类</v>
      </c>
      <c r="D12132" s="6" t="str">
        <f t="shared" si="757"/>
        <v>背包类</v>
      </c>
      <c r="E12132" s="6" t="str">
        <f>IFERROR(VLOOKUP(B12132,总表!A:D,3,0),"-")</f>
        <v>DAL包包</v>
      </c>
      <c r="F12132" s="6" t="str">
        <f t="shared" si="758"/>
        <v>DAL包包</v>
      </c>
      <c r="H12132" s="51" t="str">
        <f>IF(IFERROR(VLOOKUP(B12132,总表!A:D,4,0),"露易")=0," ",IFERROR(VLOOKUP(B12132,总表!A:D,4,0),"-"))</f>
        <v>蓝色</v>
      </c>
      <c r="I12132" s="51" t="str">
        <f t="shared" si="759"/>
        <v>蓝色</v>
      </c>
    </row>
    <row r="12133" spans="1:9">
      <c r="A12133" s="6">
        <v>12132</v>
      </c>
      <c r="B12133" s="47" t="str">
        <f t="shared" si="756"/>
        <v>00002F64</v>
      </c>
      <c r="C12133" s="47" t="str">
        <f>IFERROR(VLOOKUP(B12133,总表!A:B,2,0),"-")</f>
        <v>帽子类</v>
      </c>
      <c r="D12133" s="6" t="str">
        <f t="shared" si="757"/>
        <v>帽子类</v>
      </c>
      <c r="E12133" s="6" t="str">
        <f>IFERROR(VLOOKUP(B12133,总表!A:D,3,0),"-")</f>
        <v>DAL帽子</v>
      </c>
      <c r="F12133" s="6" t="str">
        <f t="shared" si="758"/>
        <v>DAL帽子</v>
      </c>
      <c r="H12133" s="51" t="str">
        <f>IF(IFERROR(VLOOKUP(B12133,总表!A:D,4,0),"露易")=0," ",IFERROR(VLOOKUP(B12133,总表!A:D,4,0),"-"))</f>
        <v>蓝色</v>
      </c>
      <c r="I12133" s="51" t="str">
        <f t="shared" si="759"/>
        <v>蓝色</v>
      </c>
    </row>
    <row r="12134" spans="1:9">
      <c r="A12134" s="6">
        <v>12133</v>
      </c>
      <c r="B12134" s="47" t="str">
        <f t="shared" si="756"/>
        <v>00002F65</v>
      </c>
      <c r="C12134" s="47" t="str">
        <f>IFERROR(VLOOKUP(B12134,总表!A:B,2,0),"-")</f>
        <v>雨伞类</v>
      </c>
      <c r="D12134" s="6" t="str">
        <f t="shared" si="757"/>
        <v>雨伞类</v>
      </c>
      <c r="E12134" s="6" t="str">
        <f>IFERROR(VLOOKUP(B12134,总表!A:D,3,0),"-")</f>
        <v>紫色洛丽塔雨伞</v>
      </c>
      <c r="F12134" s="6" t="str">
        <f t="shared" si="758"/>
        <v>紫色洛丽塔雨伞</v>
      </c>
      <c r="H12134" s="6" t="str">
        <f>IF(IFERROR(VLOOKUP(B12134,总表!A:D,4,0),"露易")=0," ",IFERROR(VLOOKUP(B12134,总表!A:D,4,0),"-"))</f>
        <v> </v>
      </c>
      <c r="I12134" s="6" t="str">
        <f t="shared" si="759"/>
        <v> </v>
      </c>
    </row>
    <row r="12135" spans="1:9">
      <c r="A12135" s="6">
        <v>12134</v>
      </c>
      <c r="B12135" s="47" t="str">
        <f t="shared" si="756"/>
        <v>00002F66</v>
      </c>
      <c r="C12135" s="47" t="str">
        <f>IFERROR(VLOOKUP(B12135,总表!A:B,2,0),"-")</f>
        <v>雨伞类</v>
      </c>
      <c r="D12135" s="6" t="str">
        <f t="shared" si="757"/>
        <v>雨伞类</v>
      </c>
      <c r="E12135" s="51" t="str">
        <f>IFERROR(VLOOKUP(B12135,总表!A:D,3,0),"-")</f>
        <v>蓝色洛丽塔雨伞</v>
      </c>
      <c r="F12135" s="51" t="str">
        <f t="shared" si="758"/>
        <v>蓝色洛丽塔雨伞</v>
      </c>
      <c r="H12135" s="6" t="str">
        <f>IF(IFERROR(VLOOKUP(B12135,总表!A:D,4,0),"露易")=0," ",IFERROR(VLOOKUP(B12135,总表!A:D,4,0),"-"))</f>
        <v> </v>
      </c>
      <c r="I12135" s="6" t="str">
        <f t="shared" si="759"/>
        <v> </v>
      </c>
    </row>
    <row r="12136" spans="1:9">
      <c r="A12136" s="6">
        <v>12135</v>
      </c>
      <c r="B12136" s="47" t="str">
        <f t="shared" si="756"/>
        <v>00002F67</v>
      </c>
      <c r="C12136" s="47" t="str">
        <f>IFERROR(VLOOKUP(B12136,总表!A:B,2,0),"-")</f>
        <v>雨伞类</v>
      </c>
      <c r="D12136" s="6" t="str">
        <f t="shared" si="757"/>
        <v>雨伞类</v>
      </c>
      <c r="E12136" s="6" t="str">
        <f>IFERROR(VLOOKUP(B12136,总表!A:D,3,0),"-")</f>
        <v>白色洛丽塔雨伞</v>
      </c>
      <c r="F12136" s="6" t="str">
        <f t="shared" si="758"/>
        <v>白色洛丽塔雨伞</v>
      </c>
      <c r="H12136" s="6" t="str">
        <f>IF(IFERROR(VLOOKUP(B12136,总表!A:D,4,0),"露易")=0," ",IFERROR(VLOOKUP(B12136,总表!A:D,4,0),"-"))</f>
        <v> </v>
      </c>
      <c r="I12136" s="6" t="str">
        <f t="shared" si="759"/>
        <v> </v>
      </c>
    </row>
    <row r="12137" spans="1:9">
      <c r="A12137" s="6">
        <v>12136</v>
      </c>
      <c r="B12137" s="47" t="str">
        <f t="shared" si="756"/>
        <v>00002F68</v>
      </c>
      <c r="C12137" s="47" t="str">
        <f>IFERROR(VLOOKUP(B12137,总表!A:B,2,0),"-")</f>
        <v>雨伞类</v>
      </c>
      <c r="D12137" s="6" t="str">
        <f t="shared" si="757"/>
        <v>雨伞类</v>
      </c>
      <c r="E12137" s="51" t="str">
        <f>IFERROR(VLOOKUP(B12137,总表!A:D,3,0),"-")</f>
        <v>绿色典雅雨伞</v>
      </c>
      <c r="F12137" s="51" t="str">
        <f t="shared" si="758"/>
        <v>绿色典雅雨伞</v>
      </c>
      <c r="H12137" s="6" t="str">
        <f>IF(IFERROR(VLOOKUP(B12137,总表!A:D,4,0),"露易")=0," ",IFERROR(VLOOKUP(B12137,总表!A:D,4,0),"-"))</f>
        <v> </v>
      </c>
      <c r="I12137" s="6" t="str">
        <f t="shared" si="759"/>
        <v> </v>
      </c>
    </row>
    <row r="12138" spans="1:9">
      <c r="A12138" s="6">
        <v>12137</v>
      </c>
      <c r="B12138" s="47" t="str">
        <f t="shared" si="756"/>
        <v>00002F69</v>
      </c>
      <c r="C12138" s="47" t="str">
        <f>IFERROR(VLOOKUP(B12138,总表!A:B,2,0),"-")</f>
        <v>雨伞类</v>
      </c>
      <c r="D12138" s="6" t="str">
        <f t="shared" si="757"/>
        <v>雨伞类</v>
      </c>
      <c r="E12138" s="6" t="str">
        <f>IFERROR(VLOOKUP(B12138,总表!A:D,3,0),"-")</f>
        <v>黑色典雅雨伞</v>
      </c>
      <c r="F12138" s="6" t="str">
        <f t="shared" si="758"/>
        <v>黑色典雅雨伞</v>
      </c>
      <c r="H12138" s="6" t="str">
        <f>IF(IFERROR(VLOOKUP(B12138,总表!A:D,4,0),"露易")=0," ",IFERROR(VLOOKUP(B12138,总表!A:D,4,0),"-"))</f>
        <v> </v>
      </c>
      <c r="I12138" s="6" t="str">
        <f t="shared" si="759"/>
        <v> </v>
      </c>
    </row>
    <row r="12139" spans="1:9">
      <c r="A12139" s="6">
        <v>12138</v>
      </c>
      <c r="B12139" s="47" t="str">
        <f t="shared" si="756"/>
        <v>00002F6A</v>
      </c>
      <c r="C12139" s="47" t="str">
        <f>IFERROR(VLOOKUP(B12139,总表!A:B,2,0),"-")</f>
        <v>雨伞类</v>
      </c>
      <c r="D12139" s="6" t="str">
        <f t="shared" si="757"/>
        <v>雨伞类</v>
      </c>
      <c r="E12139" s="51" t="str">
        <f>IFERROR(VLOOKUP(B12139,总表!A:D,3,0),"-")</f>
        <v>红色典雅雨伞</v>
      </c>
      <c r="F12139" s="51" t="str">
        <f t="shared" si="758"/>
        <v>红色典雅雨伞</v>
      </c>
      <c r="H12139" s="6" t="str">
        <f>IF(IFERROR(VLOOKUP(B12139,总表!A:D,4,0),"露易")=0," ",IFERROR(VLOOKUP(B12139,总表!A:D,4,0),"-"))</f>
        <v> </v>
      </c>
      <c r="I12139" s="6" t="str">
        <f t="shared" si="759"/>
        <v> </v>
      </c>
    </row>
    <row r="12140" spans="1:9">
      <c r="A12140" s="6">
        <v>12139</v>
      </c>
      <c r="B12140" s="47" t="str">
        <f t="shared" si="756"/>
        <v>00002F6B</v>
      </c>
      <c r="C12140" s="50" t="str">
        <f>IFERROR(VLOOKUP(B12140,总表!A:B,2,0),"-")</f>
        <v>摆设类</v>
      </c>
      <c r="D12140" s="51" t="str">
        <f t="shared" si="757"/>
        <v>摆设类</v>
      </c>
      <c r="E12140" s="6" t="str">
        <f>IFERROR(VLOOKUP(B12140,总表!A:D,3,0),"-")</f>
        <v>DAL马克杯</v>
      </c>
      <c r="F12140" s="6" t="str">
        <f t="shared" si="758"/>
        <v>DAL马克杯</v>
      </c>
      <c r="H12140" s="6" t="str">
        <f>IF(IFERROR(VLOOKUP(B12140,总表!A:D,4,0),"露易")=0," ",IFERROR(VLOOKUP(B12140,总表!A:D,4,0),"-"))</f>
        <v> </v>
      </c>
      <c r="I12140" s="6" t="str">
        <f t="shared" si="759"/>
        <v> </v>
      </c>
    </row>
    <row r="12141" spans="1:9">
      <c r="A12141" s="6">
        <v>12140</v>
      </c>
      <c r="B12141" s="47" t="str">
        <f t="shared" si="756"/>
        <v>00002F6C</v>
      </c>
      <c r="C12141" s="50" t="str">
        <f>IFERROR(VLOOKUP(B12141,总表!A:B,2,0),"-")</f>
        <v>摆设类</v>
      </c>
      <c r="D12141" s="51" t="str">
        <f t="shared" si="757"/>
        <v>摆设类</v>
      </c>
      <c r="E12141" s="6" t="str">
        <f>IFERROR(VLOOKUP(B12141,总表!A:D,3,0),"-")</f>
        <v>DAL飞机模型</v>
      </c>
      <c r="F12141" s="6" t="str">
        <f t="shared" si="758"/>
        <v>DAL飞机模型</v>
      </c>
      <c r="H12141" s="6" t="str">
        <f>IF(IFERROR(VLOOKUP(B12141,总表!A:D,4,0),"露易")=0," ",IFERROR(VLOOKUP(B12141,总表!A:D,4,0),"-"))</f>
        <v> </v>
      </c>
      <c r="I12141" s="6" t="str">
        <f t="shared" si="759"/>
        <v> </v>
      </c>
    </row>
    <row r="12142" spans="1:9">
      <c r="A12142" s="6">
        <v>12141</v>
      </c>
      <c r="B12142" s="47" t="str">
        <f t="shared" si="756"/>
        <v>00002F6D</v>
      </c>
      <c r="C12142" s="47" t="str">
        <f>IFERROR(VLOOKUP(B12142,总表!A:B,2,0),"-")</f>
        <v>上衣</v>
      </c>
      <c r="D12142" s="6" t="str">
        <f t="shared" si="757"/>
        <v>上衣</v>
      </c>
      <c r="E12142" s="51" t="str">
        <f>IFERROR(VLOOKUP(B12142,总表!A:D,3,0),"-")</f>
        <v>妈妈手编毛衣</v>
      </c>
      <c r="F12142" s="51" t="str">
        <f t="shared" si="758"/>
        <v>妈妈手编毛衣</v>
      </c>
      <c r="H12142" s="6" t="str">
        <f>IF(IFERROR(VLOOKUP(B12142,总表!A:D,4,0),"露易")=0," ",IFERROR(VLOOKUP(B12142,总表!A:D,4,0),"-"))</f>
        <v>星星</v>
      </c>
      <c r="I12142" s="6" t="str">
        <f t="shared" si="759"/>
        <v>星星</v>
      </c>
    </row>
    <row r="12143" spans="1:9">
      <c r="A12143" s="6">
        <v>12142</v>
      </c>
      <c r="B12143" s="47" t="str">
        <f t="shared" si="756"/>
        <v>00002F6E</v>
      </c>
      <c r="C12143" s="47" t="str">
        <f>IFERROR(VLOOKUP(B12143,总表!A:B,2,0),"-")</f>
        <v>上衣</v>
      </c>
      <c r="D12143" s="6" t="str">
        <f t="shared" si="757"/>
        <v>上衣</v>
      </c>
      <c r="E12143" s="51" t="str">
        <f>IFERROR(VLOOKUP(B12143,总表!A:D,3,0),"-")</f>
        <v>妈妈手编毛衣</v>
      </c>
      <c r="F12143" s="51" t="str">
        <f t="shared" si="758"/>
        <v>妈妈手编毛衣</v>
      </c>
      <c r="H12143" s="51" t="str">
        <f>IF(IFERROR(VLOOKUP(B12143,总表!A:D,4,0),"露易")=0," ",IFERROR(VLOOKUP(B12143,总表!A:D,4,0),"-"))</f>
        <v>动物</v>
      </c>
      <c r="I12143" s="51" t="str">
        <f t="shared" si="759"/>
        <v>动物</v>
      </c>
    </row>
    <row r="12144" spans="1:9">
      <c r="A12144" s="6">
        <v>12143</v>
      </c>
      <c r="B12144" s="47" t="str">
        <f t="shared" si="756"/>
        <v>00002F6F</v>
      </c>
      <c r="C12144" s="47" t="str">
        <f>IFERROR(VLOOKUP(B12144,总表!A:B,2,0),"-")</f>
        <v>上衣</v>
      </c>
      <c r="D12144" s="6" t="str">
        <f t="shared" si="757"/>
        <v>上衣</v>
      </c>
      <c r="E12144" s="51" t="str">
        <f>IFERROR(VLOOKUP(B12144,总表!A:D,3,0),"-")</f>
        <v>妈妈手编毛衣</v>
      </c>
      <c r="F12144" s="51" t="str">
        <f t="shared" si="758"/>
        <v>妈妈手编毛衣</v>
      </c>
      <c r="H12144" s="6" t="str">
        <f>IF(IFERROR(VLOOKUP(B12144,总表!A:D,4,0),"露易")=0," ",IFERROR(VLOOKUP(B12144,总表!A:D,4,0),"-"))</f>
        <v>泰迪熊</v>
      </c>
      <c r="I12144" s="6" t="str">
        <f t="shared" si="759"/>
        <v>泰迪熊</v>
      </c>
    </row>
    <row r="12145" spans="1:9">
      <c r="A12145" s="6">
        <v>12144</v>
      </c>
      <c r="B12145" s="47" t="str">
        <f t="shared" si="756"/>
        <v>00002F70</v>
      </c>
      <c r="C12145" s="47" t="str">
        <f>IFERROR(VLOOKUP(B12145,总表!A:B,2,0),"-")</f>
        <v>上衣</v>
      </c>
      <c r="D12145" s="6" t="str">
        <f t="shared" si="757"/>
        <v>上衣</v>
      </c>
      <c r="E12145" s="51" t="str">
        <f>IFERROR(VLOOKUP(B12145,总表!A:D,3,0),"-")</f>
        <v>妈妈手编毛衣</v>
      </c>
      <c r="F12145" s="51" t="str">
        <f t="shared" si="758"/>
        <v>妈妈手编毛衣</v>
      </c>
      <c r="H12145" s="51" t="str">
        <f>IF(IFERROR(VLOOKUP(B12145,总表!A:D,4,0),"露易")=0," ",IFERROR(VLOOKUP(B12145,总表!A:D,4,0),"-"))</f>
        <v>单点</v>
      </c>
      <c r="I12145" s="51" t="str">
        <f t="shared" si="759"/>
        <v>单点</v>
      </c>
    </row>
    <row r="12146" spans="1:9">
      <c r="A12146" s="6">
        <v>12145</v>
      </c>
      <c r="B12146" s="47" t="str">
        <f t="shared" si="756"/>
        <v>00002F71</v>
      </c>
      <c r="C12146" s="47" t="str">
        <f>IFERROR(VLOOKUP(B12146,总表!A:B,2,0),"-")</f>
        <v>上衣</v>
      </c>
      <c r="D12146" s="6" t="str">
        <f t="shared" si="757"/>
        <v>上衣</v>
      </c>
      <c r="E12146" s="51" t="str">
        <f>IFERROR(VLOOKUP(B12146,总表!A:D,3,0),"-")</f>
        <v>妈妈手编毛衣</v>
      </c>
      <c r="F12146" s="51" t="str">
        <f t="shared" si="758"/>
        <v>妈妈手编毛衣</v>
      </c>
      <c r="H12146" s="6" t="str">
        <f>IF(IFERROR(VLOOKUP(B12146,总表!A:D,4,0),"露易")=0," ",IFERROR(VLOOKUP(B12146,总表!A:D,4,0),"-"))</f>
        <v>拼布图案</v>
      </c>
      <c r="I12146" s="6" t="str">
        <f t="shared" si="759"/>
        <v>拼布图案</v>
      </c>
    </row>
    <row r="12147" spans="1:9">
      <c r="A12147" s="6">
        <v>12146</v>
      </c>
      <c r="B12147" s="47" t="str">
        <f t="shared" si="756"/>
        <v>00002F72</v>
      </c>
      <c r="C12147" s="47" t="str">
        <f>IFERROR(VLOOKUP(B12147,总表!A:B,2,0),"-")</f>
        <v>上衣</v>
      </c>
      <c r="D12147" s="6" t="str">
        <f t="shared" si="757"/>
        <v>上衣</v>
      </c>
      <c r="E12147" s="51" t="str">
        <f>IFERROR(VLOOKUP(B12147,总表!A:D,3,0),"-")</f>
        <v>妈妈手编毛衣</v>
      </c>
      <c r="F12147" s="51" t="str">
        <f t="shared" si="758"/>
        <v>妈妈手编毛衣</v>
      </c>
      <c r="H12147" s="6" t="str">
        <f>IF(IFERROR(VLOOKUP(B12147,总表!A:D,4,0),"露易")=0," ",IFERROR(VLOOKUP(B12147,总表!A:D,4,0),"-"))</f>
        <v>小鸡</v>
      </c>
      <c r="I12147" s="6" t="str">
        <f t="shared" si="759"/>
        <v>小鸡</v>
      </c>
    </row>
    <row r="12148" spans="1:9">
      <c r="A12148" s="6">
        <v>12147</v>
      </c>
      <c r="B12148" s="47" t="str">
        <f t="shared" si="756"/>
        <v>00002F73</v>
      </c>
      <c r="C12148" s="47" t="str">
        <f>IFERROR(VLOOKUP(B12148,总表!A:B,2,0),"-")</f>
        <v>上衣</v>
      </c>
      <c r="D12148" s="6" t="str">
        <f t="shared" si="757"/>
        <v>上衣</v>
      </c>
      <c r="E12148" s="51" t="str">
        <f>IFERROR(VLOOKUP(B12148,总表!A:D,3,0),"-")</f>
        <v>妈妈手作围裙</v>
      </c>
      <c r="F12148" s="51" t="str">
        <f t="shared" si="758"/>
        <v>妈妈手作围裙</v>
      </c>
      <c r="H12148" s="51" t="str">
        <f>IF(IFERROR(VLOOKUP(B12148,总表!A:D,4,0),"露易")=0," ",IFERROR(VLOOKUP(B12148,总表!A:D,4,0),"-"))</f>
        <v>动物</v>
      </c>
      <c r="I12148" s="51" t="str">
        <f t="shared" si="759"/>
        <v>动物</v>
      </c>
    </row>
    <row r="12149" spans="1:9">
      <c r="A12149" s="6">
        <v>12148</v>
      </c>
      <c r="B12149" s="47" t="str">
        <f t="shared" si="756"/>
        <v>00002F74</v>
      </c>
      <c r="C12149" s="47" t="str">
        <f>IFERROR(VLOOKUP(B12149,总表!A:B,2,0),"-")</f>
        <v>背包类</v>
      </c>
      <c r="D12149" s="6" t="str">
        <f t="shared" si="757"/>
        <v>背包类</v>
      </c>
      <c r="E12149" s="6" t="str">
        <f>IFERROR(VLOOKUP(B12149,总表!A:D,3,0),"-")</f>
        <v>菱格缝线束口双肩包</v>
      </c>
      <c r="F12149" s="6" t="str">
        <f t="shared" si="758"/>
        <v>菱格缝线束口双肩包</v>
      </c>
      <c r="H12149" s="6" t="str">
        <f>IF(IFERROR(VLOOKUP(B12149,总表!A:D,4,0),"露易")=0," ",IFERROR(VLOOKUP(B12149,总表!A:D,4,0),"-"))</f>
        <v>花朵</v>
      </c>
      <c r="I12149" s="6" t="str">
        <f t="shared" si="759"/>
        <v>花朵</v>
      </c>
    </row>
    <row r="12150" spans="1:9">
      <c r="A12150" s="6">
        <v>12149</v>
      </c>
      <c r="B12150" s="47" t="str">
        <f t="shared" si="756"/>
        <v>00002F75</v>
      </c>
      <c r="C12150" s="47" t="str">
        <f>IFERROR(VLOOKUP(B12150,总表!A:B,2,0),"-")</f>
        <v>背包类</v>
      </c>
      <c r="D12150" s="6" t="str">
        <f t="shared" si="757"/>
        <v>背包类</v>
      </c>
      <c r="E12150" s="6" t="str">
        <f>IFERROR(VLOOKUP(B12150,总表!A:D,3,0),"-")</f>
        <v>菱格缝线束口双肩包</v>
      </c>
      <c r="F12150" s="6" t="str">
        <f t="shared" si="758"/>
        <v>菱格缝线束口双肩包</v>
      </c>
      <c r="H12150" s="51" t="str">
        <f>IF(IFERROR(VLOOKUP(B12150,总表!A:D,4,0),"露易")=0," ",IFERROR(VLOOKUP(B12150,总表!A:D,4,0),"-"))</f>
        <v>圆点</v>
      </c>
      <c r="I12150" s="51" t="str">
        <f t="shared" si="759"/>
        <v>圆点</v>
      </c>
    </row>
    <row r="12151" spans="1:9">
      <c r="A12151" s="6">
        <v>12150</v>
      </c>
      <c r="B12151" s="47" t="str">
        <f t="shared" si="756"/>
        <v>00002F76</v>
      </c>
      <c r="C12151" s="47" t="str">
        <f>IFERROR(VLOOKUP(B12151,总表!A:B,2,0),"-")</f>
        <v>背包类</v>
      </c>
      <c r="D12151" s="6" t="str">
        <f t="shared" si="757"/>
        <v>背包类</v>
      </c>
      <c r="E12151" s="6" t="str">
        <f>IFERROR(VLOOKUP(B12151,总表!A:D,3,0),"-")</f>
        <v>菱格缝线束口双肩包</v>
      </c>
      <c r="F12151" s="6" t="str">
        <f t="shared" si="758"/>
        <v>菱格缝线束口双肩包</v>
      </c>
      <c r="H12151" s="6" t="str">
        <f>IF(IFERROR(VLOOKUP(B12151,总表!A:D,4,0),"露易")=0," ",IFERROR(VLOOKUP(B12151,总表!A:D,4,0),"-"))</f>
        <v>彩色拼布</v>
      </c>
      <c r="I12151" s="6" t="str">
        <f t="shared" si="759"/>
        <v>彩色拼布</v>
      </c>
    </row>
    <row r="12152" spans="1:9">
      <c r="A12152" s="6">
        <v>12151</v>
      </c>
      <c r="B12152" s="47" t="str">
        <f t="shared" si="756"/>
        <v>00002F77</v>
      </c>
      <c r="C12152" s="47" t="str">
        <f>IFERROR(VLOOKUP(B12152,总表!A:B,2,0),"-")</f>
        <v>背包类</v>
      </c>
      <c r="D12152" s="6" t="str">
        <f t="shared" si="757"/>
        <v>背包类</v>
      </c>
      <c r="E12152" s="6" t="str">
        <f>IFERROR(VLOOKUP(B12152,总表!A:D,3,0),"-")</f>
        <v>菱格缝线束口双肩包</v>
      </c>
      <c r="F12152" s="6" t="str">
        <f t="shared" si="758"/>
        <v>菱格缝线束口双肩包</v>
      </c>
      <c r="H12152" s="51" t="str">
        <f>IF(IFERROR(VLOOKUP(B12152,总表!A:D,4,0),"露易")=0," ",IFERROR(VLOOKUP(B12152,总表!A:D,4,0),"-"))</f>
        <v>樱桃</v>
      </c>
      <c r="I12152" s="51" t="str">
        <f t="shared" si="759"/>
        <v>樱桃</v>
      </c>
    </row>
    <row r="12153" spans="1:9">
      <c r="A12153" s="6">
        <v>12152</v>
      </c>
      <c r="B12153" s="47" t="str">
        <f t="shared" si="756"/>
        <v>00002F78</v>
      </c>
      <c r="C12153" s="47" t="str">
        <f>IFERROR(VLOOKUP(B12153,总表!A:B,2,0),"-")</f>
        <v>背包类</v>
      </c>
      <c r="D12153" s="6" t="str">
        <f t="shared" si="757"/>
        <v>背包类</v>
      </c>
      <c r="E12153" s="6" t="str">
        <f>IFERROR(VLOOKUP(B12153,总表!A:D,3,0),"-")</f>
        <v>菱格缝线束口双肩包</v>
      </c>
      <c r="F12153" s="6" t="str">
        <f t="shared" si="758"/>
        <v>菱格缝线束口双肩包</v>
      </c>
      <c r="H12153" s="6" t="str">
        <f>IF(IFERROR(VLOOKUP(B12153,总表!A:D,4,0),"露易")=0," ",IFERROR(VLOOKUP(B12153,总表!A:D,4,0),"-"))</f>
        <v>牛仔条纹</v>
      </c>
      <c r="I12153" s="6" t="str">
        <f t="shared" si="759"/>
        <v>牛仔条纹</v>
      </c>
    </row>
    <row r="12154" spans="1:9">
      <c r="A12154" s="6">
        <v>12153</v>
      </c>
      <c r="B12154" s="47" t="str">
        <f t="shared" si="756"/>
        <v>00002F79</v>
      </c>
      <c r="C12154" s="47" t="str">
        <f>IFERROR(VLOOKUP(B12154,总表!A:B,2,0),"-")</f>
        <v>背包类</v>
      </c>
      <c r="D12154" s="6" t="str">
        <f t="shared" si="757"/>
        <v>背包类</v>
      </c>
      <c r="E12154" s="6" t="str">
        <f>IFERROR(VLOOKUP(B12154,总表!A:D,3,0),"-")</f>
        <v>菱格缝线束口双肩包</v>
      </c>
      <c r="F12154" s="6" t="str">
        <f t="shared" si="758"/>
        <v>菱格缝线束口双肩包</v>
      </c>
      <c r="H12154" s="6" t="str">
        <f>IF(IFERROR(VLOOKUP(B12154,总表!A:D,4,0),"露易")=0," ",IFERROR(VLOOKUP(B12154,总表!A:D,4,0),"-"))</f>
        <v>森林</v>
      </c>
      <c r="I12154" s="6" t="str">
        <f t="shared" si="759"/>
        <v>森林</v>
      </c>
    </row>
    <row r="12155" spans="1:9">
      <c r="A12155" s="6">
        <v>12154</v>
      </c>
      <c r="B12155" s="47" t="str">
        <f t="shared" si="756"/>
        <v>00002F7A</v>
      </c>
      <c r="C12155" s="47" t="str">
        <f>IFERROR(VLOOKUP(B12155,总表!A:B,2,0),"-")</f>
        <v>背包类</v>
      </c>
      <c r="D12155" s="6" t="str">
        <f t="shared" si="757"/>
        <v>背包类</v>
      </c>
      <c r="E12155" s="6" t="str">
        <f>IFERROR(VLOOKUP(B12155,总表!A:D,3,0),"-")</f>
        <v>菱格缝线束口双肩包</v>
      </c>
      <c r="F12155" s="6" t="str">
        <f t="shared" si="758"/>
        <v>菱格缝线束口双肩包</v>
      </c>
      <c r="H12155" s="6" t="str">
        <f>IF(IFERROR(VLOOKUP(B12155,总表!A:D,4,0),"露易")=0," ",IFERROR(VLOOKUP(B12155,总表!A:D,4,0),"-"))</f>
        <v>小鸡</v>
      </c>
      <c r="I12155" s="6" t="str">
        <f t="shared" si="759"/>
        <v>小鸡</v>
      </c>
    </row>
    <row r="12156" spans="1:9">
      <c r="A12156" s="6">
        <v>12155</v>
      </c>
      <c r="B12156" s="47" t="str">
        <f t="shared" si="756"/>
        <v>00002F7B</v>
      </c>
      <c r="C12156" s="47" t="str">
        <f>IFERROR(VLOOKUP(B12156,总表!A:B,2,0),"-")</f>
        <v>-</v>
      </c>
      <c r="D12156" s="6" t="str">
        <f t="shared" si="757"/>
        <v>-</v>
      </c>
      <c r="E12156" s="6" t="str">
        <f>IFERROR(VLOOKUP(B12156,总表!A:D,3,0),"-")</f>
        <v>-</v>
      </c>
      <c r="F12156" s="6" t="str">
        <f t="shared" si="758"/>
        <v>-</v>
      </c>
      <c r="H12156" s="6" t="str">
        <f>IF(IFERROR(VLOOKUP(B12156,总表!A:D,4,0),"露易")=0," ",IFERROR(VLOOKUP(B12156,总表!A:D,4,0),"-"))</f>
        <v>-</v>
      </c>
      <c r="I12156" s="6" t="str">
        <f t="shared" si="759"/>
        <v>-</v>
      </c>
    </row>
    <row r="12157" spans="1:9">
      <c r="A12157" s="6">
        <v>12156</v>
      </c>
      <c r="B12157" s="47" t="str">
        <f t="shared" si="756"/>
        <v>00002F7C</v>
      </c>
      <c r="C12157" s="47" t="str">
        <f>IFERROR(VLOOKUP(B12157,总表!A:B,2,0),"-")</f>
        <v>上衣</v>
      </c>
      <c r="D12157" s="6" t="str">
        <f t="shared" si="757"/>
        <v>上衣</v>
      </c>
      <c r="E12157" s="51" t="str">
        <f>IFERROR(VLOOKUP(B12157,总表!A:D,3,0),"-")</f>
        <v>妈妈手作围裙</v>
      </c>
      <c r="F12157" s="51" t="str">
        <f t="shared" si="758"/>
        <v>妈妈手作围裙</v>
      </c>
      <c r="H12157" s="6" t="str">
        <f>IF(IFERROR(VLOOKUP(B12157,总表!A:D,4,0),"露易")=0," ",IFERROR(VLOOKUP(B12157,总表!A:D,4,0),"-"))</f>
        <v>拼布图案</v>
      </c>
      <c r="I12157" s="6" t="str">
        <f t="shared" si="759"/>
        <v>拼布图案</v>
      </c>
    </row>
    <row r="12158" spans="1:9">
      <c r="A12158" s="6">
        <v>12157</v>
      </c>
      <c r="B12158" s="47" t="str">
        <f t="shared" si="756"/>
        <v>00002F7D</v>
      </c>
      <c r="C12158" s="47" t="str">
        <f>IFERROR(VLOOKUP(B12158,总表!A:B,2,0),"-")</f>
        <v>上衣</v>
      </c>
      <c r="D12158" s="6" t="str">
        <f t="shared" si="757"/>
        <v>上衣</v>
      </c>
      <c r="E12158" s="51" t="str">
        <f>IFERROR(VLOOKUP(B12158,总表!A:D,3,0),"-")</f>
        <v>妈妈手作围裙</v>
      </c>
      <c r="F12158" s="51" t="str">
        <f t="shared" si="758"/>
        <v>妈妈手作围裙</v>
      </c>
      <c r="H12158" s="6" t="str">
        <f>IF(IFERROR(VLOOKUP(B12158,总表!A:D,4,0),"露易")=0," ",IFERROR(VLOOKUP(B12158,总表!A:D,4,0),"-"))</f>
        <v>水果</v>
      </c>
      <c r="I12158" s="6" t="str">
        <f t="shared" si="759"/>
        <v>水果</v>
      </c>
    </row>
    <row r="12159" spans="1:9">
      <c r="A12159" s="6">
        <v>12158</v>
      </c>
      <c r="B12159" s="47" t="str">
        <f t="shared" si="756"/>
        <v>00002F7E</v>
      </c>
      <c r="C12159" s="47" t="str">
        <f>IFERROR(VLOOKUP(B12159,总表!A:B,2,0),"-")</f>
        <v>上衣</v>
      </c>
      <c r="D12159" s="6" t="str">
        <f t="shared" si="757"/>
        <v>上衣</v>
      </c>
      <c r="E12159" s="51" t="str">
        <f>IFERROR(VLOOKUP(B12159,总表!A:D,3,0),"-")</f>
        <v>妈妈手作围裙</v>
      </c>
      <c r="F12159" s="51" t="str">
        <f t="shared" si="758"/>
        <v>妈妈手作围裙</v>
      </c>
      <c r="H12159" s="6" t="str">
        <f>IF(IFERROR(VLOOKUP(B12159,总表!A:D,4,0),"露易")=0," ",IFERROR(VLOOKUP(B12159,总表!A:D,4,0),"-"))</f>
        <v>牛仔</v>
      </c>
      <c r="I12159" s="6" t="str">
        <f t="shared" si="759"/>
        <v>牛仔</v>
      </c>
    </row>
    <row r="12160" spans="1:9">
      <c r="A12160" s="6">
        <v>12159</v>
      </c>
      <c r="B12160" s="47" t="str">
        <f t="shared" si="756"/>
        <v>00002F7F</v>
      </c>
      <c r="C12160" s="47" t="str">
        <f>IFERROR(VLOOKUP(B12160,总表!A:B,2,0),"-")</f>
        <v>上衣</v>
      </c>
      <c r="D12160" s="6" t="str">
        <f t="shared" si="757"/>
        <v>上衣</v>
      </c>
      <c r="E12160" s="51" t="str">
        <f>IFERROR(VLOOKUP(B12160,总表!A:D,3,0),"-")</f>
        <v>妈妈手作围裙</v>
      </c>
      <c r="F12160" s="51" t="str">
        <f t="shared" si="758"/>
        <v>妈妈手作围裙</v>
      </c>
      <c r="H12160" s="6" t="str">
        <f>IF(IFERROR(VLOOKUP(B12160,总表!A:D,4,0),"露易")=0," ",IFERROR(VLOOKUP(B12160,总表!A:D,4,0),"-"))</f>
        <v>森林</v>
      </c>
      <c r="I12160" s="6" t="str">
        <f t="shared" si="759"/>
        <v>森林</v>
      </c>
    </row>
    <row r="12161" spans="1:9">
      <c r="A12161" s="6">
        <v>12160</v>
      </c>
      <c r="B12161" s="47" t="str">
        <f t="shared" si="756"/>
        <v>00002F80</v>
      </c>
      <c r="C12161" s="47" t="str">
        <f>IFERROR(VLOOKUP(B12161,总表!A:B,2,0),"-")</f>
        <v>上衣</v>
      </c>
      <c r="D12161" s="6" t="str">
        <f t="shared" si="757"/>
        <v>上衣</v>
      </c>
      <c r="E12161" s="51" t="str">
        <f>IFERROR(VLOOKUP(B12161,总表!A:D,3,0),"-")</f>
        <v>妈妈手作围裙</v>
      </c>
      <c r="F12161" s="51" t="str">
        <f t="shared" si="758"/>
        <v>妈妈手作围裙</v>
      </c>
      <c r="H12161" s="6" t="str">
        <f>IF(IFERROR(VLOOKUP(B12161,总表!A:D,4,0),"露易")=0," ",IFERROR(VLOOKUP(B12161,总表!A:D,4,0),"-"))</f>
        <v>家庭</v>
      </c>
      <c r="I12161" s="6" t="str">
        <f t="shared" si="759"/>
        <v>家庭</v>
      </c>
    </row>
    <row r="12162" spans="1:9">
      <c r="A12162" s="6">
        <v>12161</v>
      </c>
      <c r="B12162" s="47" t="str">
        <f t="shared" ref="B12162:B12225" si="760">DEC2HEX(ROW(A12161),8)</f>
        <v>00002F81</v>
      </c>
      <c r="C12162" s="47" t="str">
        <f>IFERROR(VLOOKUP(B12162,总表!A:B,2,0),"-")</f>
        <v>上衣</v>
      </c>
      <c r="D12162" s="6" t="str">
        <f t="shared" ref="D12162:D12225" si="761">C12162</f>
        <v>上衣</v>
      </c>
      <c r="E12162" s="6" t="str">
        <f>IFERROR(VLOOKUP(B12162,总表!A:D,3,0),"-")</f>
        <v>两件式印花T恤</v>
      </c>
      <c r="F12162" s="6" t="str">
        <f t="shared" ref="F12162:F12225" si="762">E12162</f>
        <v>两件式印花T恤</v>
      </c>
      <c r="H12162" s="6" t="str">
        <f>IF(IFERROR(VLOOKUP(B12162,总表!A:D,4,0),"露易")=0," ",IFERROR(VLOOKUP(B12162,总表!A:D,4,0),"-"))</f>
        <v>黄色</v>
      </c>
      <c r="I12162" s="6" t="str">
        <f t="shared" ref="I12162:I12225" si="763">H12162</f>
        <v>黄色</v>
      </c>
    </row>
    <row r="12163" spans="1:9">
      <c r="A12163" s="6">
        <v>12162</v>
      </c>
      <c r="B12163" s="47" t="str">
        <f t="shared" si="760"/>
        <v>00002F82</v>
      </c>
      <c r="C12163" s="47" t="str">
        <f>IFERROR(VLOOKUP(B12163,总表!A:B,2,0),"-")</f>
        <v>上衣</v>
      </c>
      <c r="D12163" s="6" t="str">
        <f t="shared" si="761"/>
        <v>上衣</v>
      </c>
      <c r="E12163" s="6" t="str">
        <f>IFERROR(VLOOKUP(B12163,总表!A:D,3,0),"-")</f>
        <v>两件式印花T恤</v>
      </c>
      <c r="F12163" s="6" t="str">
        <f t="shared" si="762"/>
        <v>两件式印花T恤</v>
      </c>
      <c r="H12163" s="6" t="str">
        <f>IF(IFERROR(VLOOKUP(B12163,总表!A:D,4,0),"露易")=0," ",IFERROR(VLOOKUP(B12163,总表!A:D,4,0),"-"))</f>
        <v>白色</v>
      </c>
      <c r="I12163" s="6" t="str">
        <f t="shared" si="763"/>
        <v>白色</v>
      </c>
    </row>
    <row r="12164" spans="1:9">
      <c r="A12164" s="6">
        <v>12163</v>
      </c>
      <c r="B12164" s="47" t="str">
        <f t="shared" si="760"/>
        <v>00002F83</v>
      </c>
      <c r="C12164" s="47" t="str">
        <f>IFERROR(VLOOKUP(B12164,总表!A:B,2,0),"-")</f>
        <v>上衣</v>
      </c>
      <c r="D12164" s="6" t="str">
        <f t="shared" si="761"/>
        <v>上衣</v>
      </c>
      <c r="E12164" s="6" t="str">
        <f>IFERROR(VLOOKUP(B12164,总表!A:D,3,0),"-")</f>
        <v>袖子印花T恤</v>
      </c>
      <c r="F12164" s="6" t="str">
        <f t="shared" si="762"/>
        <v>袖子印花T恤</v>
      </c>
      <c r="H12164" s="6" t="str">
        <f>IF(IFERROR(VLOOKUP(B12164,总表!A:D,4,0),"露易")=0," ",IFERROR(VLOOKUP(B12164,总表!A:D,4,0),"-"))</f>
        <v>白色</v>
      </c>
      <c r="I12164" s="6" t="str">
        <f t="shared" si="763"/>
        <v>白色</v>
      </c>
    </row>
    <row r="12165" spans="1:9">
      <c r="A12165" s="6">
        <v>12164</v>
      </c>
      <c r="B12165" s="47" t="str">
        <f t="shared" si="760"/>
        <v>00002F84</v>
      </c>
      <c r="C12165" s="47" t="str">
        <f>IFERROR(VLOOKUP(B12165,总表!A:B,2,0),"-")</f>
        <v>上衣</v>
      </c>
      <c r="D12165" s="6" t="str">
        <f t="shared" si="761"/>
        <v>上衣</v>
      </c>
      <c r="E12165" s="6" t="str">
        <f>IFERROR(VLOOKUP(B12165,总表!A:D,3,0),"-")</f>
        <v>袖子印花T恤</v>
      </c>
      <c r="F12165" s="6" t="str">
        <f t="shared" si="762"/>
        <v>袖子印花T恤</v>
      </c>
      <c r="H12165" s="6" t="str">
        <f>IF(IFERROR(VLOOKUP(B12165,总表!A:D,4,0),"露易")=0," ",IFERROR(VLOOKUP(B12165,总表!A:D,4,0),"-"))</f>
        <v>黑色</v>
      </c>
      <c r="I12165" s="6" t="str">
        <f t="shared" si="763"/>
        <v>黑色</v>
      </c>
    </row>
    <row r="12166" spans="1:9">
      <c r="A12166" s="6">
        <v>12165</v>
      </c>
      <c r="B12166" s="47" t="str">
        <f t="shared" si="760"/>
        <v>00002F85</v>
      </c>
      <c r="C12166" s="47" t="str">
        <f>IFERROR(VLOOKUP(B12166,总表!A:B,2,0),"-")</f>
        <v>帽子类</v>
      </c>
      <c r="D12166" s="6" t="str">
        <f t="shared" si="761"/>
        <v>帽子类</v>
      </c>
      <c r="E12166" s="51" t="str">
        <f>IFERROR(VLOOKUP(B12166,总表!A:D,3,0),"-")</f>
        <v>爱心发夹</v>
      </c>
      <c r="F12166" s="51" t="str">
        <f t="shared" si="762"/>
        <v>爱心发夹</v>
      </c>
      <c r="H12166" s="51" t="str">
        <f>IF(IFERROR(VLOOKUP(B12166,总表!A:D,4,0),"露易")=0," ",IFERROR(VLOOKUP(B12166,总表!A:D,4,0),"-"))</f>
        <v>红色</v>
      </c>
      <c r="I12166" s="51" t="str">
        <f t="shared" si="763"/>
        <v>红色</v>
      </c>
    </row>
    <row r="12167" spans="1:9">
      <c r="A12167" s="6">
        <v>12166</v>
      </c>
      <c r="B12167" s="47" t="str">
        <f t="shared" si="760"/>
        <v>00002F86</v>
      </c>
      <c r="C12167" s="47" t="str">
        <f>IFERROR(VLOOKUP(B12167,总表!A:B,2,0),"-")</f>
        <v>帽子类</v>
      </c>
      <c r="D12167" s="6" t="str">
        <f t="shared" si="761"/>
        <v>帽子类</v>
      </c>
      <c r="E12167" s="51" t="str">
        <f>IFERROR(VLOOKUP(B12167,总表!A:D,3,0),"-")</f>
        <v>爱心发夹</v>
      </c>
      <c r="F12167" s="51" t="str">
        <f t="shared" si="762"/>
        <v>爱心发夹</v>
      </c>
      <c r="H12167" s="51" t="str">
        <f>IF(IFERROR(VLOOKUP(B12167,总表!A:D,4,0),"露易")=0," ",IFERROR(VLOOKUP(B12167,总表!A:D,4,0),"-"))</f>
        <v>绿色</v>
      </c>
      <c r="I12167" s="51" t="str">
        <f t="shared" si="763"/>
        <v>绿色</v>
      </c>
    </row>
    <row r="12168" spans="1:9">
      <c r="A12168" s="6">
        <v>12167</v>
      </c>
      <c r="B12168" s="47" t="str">
        <f t="shared" si="760"/>
        <v>00002F87</v>
      </c>
      <c r="C12168" s="47" t="str">
        <f>IFERROR(VLOOKUP(B12168,总表!A:B,2,0),"-")</f>
        <v>帽子类</v>
      </c>
      <c r="D12168" s="6" t="str">
        <f t="shared" si="761"/>
        <v>帽子类</v>
      </c>
      <c r="E12168" s="51" t="str">
        <f>IFERROR(VLOOKUP(B12168,总表!A:D,3,0),"-")</f>
        <v>爱心发夹</v>
      </c>
      <c r="F12168" s="51" t="str">
        <f t="shared" si="762"/>
        <v>爱心发夹</v>
      </c>
      <c r="H12168" s="51" t="str">
        <f>IF(IFERROR(VLOOKUP(B12168,总表!A:D,4,0),"露易")=0," ",IFERROR(VLOOKUP(B12168,总表!A:D,4,0),"-"))</f>
        <v>蓝色</v>
      </c>
      <c r="I12168" s="51" t="str">
        <f t="shared" si="763"/>
        <v>蓝色</v>
      </c>
    </row>
    <row r="12169" spans="1:9">
      <c r="A12169" s="6">
        <v>12168</v>
      </c>
      <c r="B12169" s="47" t="str">
        <f t="shared" si="760"/>
        <v>00002F88</v>
      </c>
      <c r="C12169" s="47" t="str">
        <f>IFERROR(VLOOKUP(B12169,总表!A:B,2,0),"-")</f>
        <v>帽子类</v>
      </c>
      <c r="D12169" s="6" t="str">
        <f t="shared" si="761"/>
        <v>帽子类</v>
      </c>
      <c r="E12169" s="51" t="str">
        <f>IFERROR(VLOOKUP(B12169,总表!A:D,3,0),"-")</f>
        <v>爱心发夹</v>
      </c>
      <c r="F12169" s="51" t="str">
        <f t="shared" si="762"/>
        <v>爱心发夹</v>
      </c>
      <c r="H12169" s="6" t="str">
        <f>IF(IFERROR(VLOOKUP(B12169,总表!A:D,4,0),"露易")=0," ",IFERROR(VLOOKUP(B12169,总表!A:D,4,0),"-"))</f>
        <v>黑色</v>
      </c>
      <c r="I12169" s="6" t="str">
        <f t="shared" si="763"/>
        <v>黑色</v>
      </c>
    </row>
    <row r="12170" spans="1:9">
      <c r="A12170" s="6">
        <v>12169</v>
      </c>
      <c r="B12170" s="47" t="str">
        <f t="shared" si="760"/>
        <v>00002F89</v>
      </c>
      <c r="C12170" s="47" t="str">
        <f>IFERROR(VLOOKUP(B12170,总表!A:B,2,0),"-")</f>
        <v>帽子类</v>
      </c>
      <c r="D12170" s="6" t="str">
        <f t="shared" si="761"/>
        <v>帽子类</v>
      </c>
      <c r="E12170" s="6" t="str">
        <f>IFERROR(VLOOKUP(B12170,总表!A:D,3,0),"-")</f>
        <v>星星发夹</v>
      </c>
      <c r="F12170" s="6" t="str">
        <f t="shared" si="762"/>
        <v>星星发夹</v>
      </c>
      <c r="H12170" s="6" t="str">
        <f>IF(IFERROR(VLOOKUP(B12170,总表!A:D,4,0),"露易")=0," ",IFERROR(VLOOKUP(B12170,总表!A:D,4,0),"-"))</f>
        <v>粉红</v>
      </c>
      <c r="I12170" s="6" t="str">
        <f t="shared" si="763"/>
        <v>粉红</v>
      </c>
    </row>
    <row r="12171" spans="1:9">
      <c r="A12171" s="6">
        <v>12170</v>
      </c>
      <c r="B12171" s="47" t="str">
        <f t="shared" si="760"/>
        <v>00002F8A</v>
      </c>
      <c r="C12171" s="47" t="str">
        <f>IFERROR(VLOOKUP(B12171,总表!A:B,2,0),"-")</f>
        <v>帽子类</v>
      </c>
      <c r="D12171" s="6" t="str">
        <f t="shared" si="761"/>
        <v>帽子类</v>
      </c>
      <c r="E12171" s="6" t="str">
        <f>IFERROR(VLOOKUP(B12171,总表!A:D,3,0),"-")</f>
        <v>星星发夹</v>
      </c>
      <c r="F12171" s="6" t="str">
        <f t="shared" si="762"/>
        <v>星星发夹</v>
      </c>
      <c r="H12171" s="6" t="str">
        <f>IF(IFERROR(VLOOKUP(B12171,总表!A:D,4,0),"露易")=0," ",IFERROR(VLOOKUP(B12171,总表!A:D,4,0),"-"))</f>
        <v>紫色</v>
      </c>
      <c r="I12171" s="6" t="str">
        <f t="shared" si="763"/>
        <v>紫色</v>
      </c>
    </row>
    <row r="12172" spans="1:9">
      <c r="A12172" s="6">
        <v>12171</v>
      </c>
      <c r="B12172" s="47" t="str">
        <f t="shared" si="760"/>
        <v>00002F8B</v>
      </c>
      <c r="C12172" s="47" t="str">
        <f>IFERROR(VLOOKUP(B12172,总表!A:B,2,0),"-")</f>
        <v>帽子类</v>
      </c>
      <c r="D12172" s="6" t="str">
        <f t="shared" si="761"/>
        <v>帽子类</v>
      </c>
      <c r="E12172" s="6" t="str">
        <f>IFERROR(VLOOKUP(B12172,总表!A:D,3,0),"-")</f>
        <v>星星发夹</v>
      </c>
      <c r="F12172" s="6" t="str">
        <f t="shared" si="762"/>
        <v>星星发夹</v>
      </c>
      <c r="H12172" s="6" t="str">
        <f>IF(IFERROR(VLOOKUP(B12172,总表!A:D,4,0),"露易")=0," ",IFERROR(VLOOKUP(B12172,总表!A:D,4,0),"-"))</f>
        <v>薄荷绿</v>
      </c>
      <c r="I12172" s="6" t="str">
        <f t="shared" si="763"/>
        <v>薄荷绿</v>
      </c>
    </row>
    <row r="12173" spans="1:9">
      <c r="A12173" s="6">
        <v>12172</v>
      </c>
      <c r="B12173" s="47" t="str">
        <f t="shared" si="760"/>
        <v>00002F8C</v>
      </c>
      <c r="C12173" s="47" t="str">
        <f>IFERROR(VLOOKUP(B12173,总表!A:B,2,0),"-")</f>
        <v>帽子类</v>
      </c>
      <c r="D12173" s="6" t="str">
        <f t="shared" si="761"/>
        <v>帽子类</v>
      </c>
      <c r="E12173" s="6" t="str">
        <f>IFERROR(VLOOKUP(B12173,总表!A:D,3,0),"-")</f>
        <v>星星发夹</v>
      </c>
      <c r="F12173" s="6" t="str">
        <f t="shared" si="762"/>
        <v>星星发夹</v>
      </c>
      <c r="H12173" s="6" t="str">
        <f>IF(IFERROR(VLOOKUP(B12173,总表!A:D,4,0),"露易")=0," ",IFERROR(VLOOKUP(B12173,总表!A:D,4,0),"-"))</f>
        <v>黑色</v>
      </c>
      <c r="I12173" s="6" t="str">
        <f t="shared" si="763"/>
        <v>黑色</v>
      </c>
    </row>
    <row r="12174" spans="1:9">
      <c r="A12174" s="6">
        <v>12173</v>
      </c>
      <c r="B12174" s="47" t="str">
        <f t="shared" si="760"/>
        <v>00002F8D</v>
      </c>
      <c r="C12174" s="50" t="str">
        <f>IFERROR(VLOOKUP(B12174,总表!A:B,2,0),"-")</f>
        <v>裤裙类</v>
      </c>
      <c r="D12174" s="51" t="str">
        <f t="shared" si="761"/>
        <v>裤裙类</v>
      </c>
      <c r="E12174" s="6" t="str">
        <f>IFERROR(VLOOKUP(B12174,总表!A:D,3,0),"-")</f>
        <v>波点迷你裙</v>
      </c>
      <c r="F12174" s="6" t="str">
        <f t="shared" si="762"/>
        <v>波点迷你裙</v>
      </c>
      <c r="H12174" s="6" t="str">
        <f>IF(IFERROR(VLOOKUP(B12174,总表!A:D,4,0),"露易")=0," ",IFERROR(VLOOKUP(B12174,总表!A:D,4,0),"-"))</f>
        <v>米色</v>
      </c>
      <c r="I12174" s="6" t="str">
        <f t="shared" si="763"/>
        <v>米色</v>
      </c>
    </row>
    <row r="12175" spans="1:9">
      <c r="A12175" s="6">
        <v>12174</v>
      </c>
      <c r="B12175" s="47" t="str">
        <f t="shared" si="760"/>
        <v>00002F8E</v>
      </c>
      <c r="C12175" s="47" t="str">
        <f>IFERROR(VLOOKUP(B12175,总表!A:B,2,0),"-")</f>
        <v>袜子</v>
      </c>
      <c r="D12175" s="6" t="str">
        <f t="shared" si="761"/>
        <v>袜子</v>
      </c>
      <c r="E12175" s="6" t="str">
        <f>IFERROR(VLOOKUP(B12175,总表!A:D,3,0),"-")</f>
        <v>点点膝上袜</v>
      </c>
      <c r="F12175" s="6" t="str">
        <f t="shared" si="762"/>
        <v>点点膝上袜</v>
      </c>
      <c r="H12175" s="6" t="str">
        <f>IF(IFERROR(VLOOKUP(B12175,总表!A:D,4,0),"露易")=0," ",IFERROR(VLOOKUP(B12175,总表!A:D,4,0),"-"))</f>
        <v>黑色</v>
      </c>
      <c r="I12175" s="6" t="str">
        <f t="shared" si="763"/>
        <v>黑色</v>
      </c>
    </row>
    <row r="12176" spans="1:9">
      <c r="A12176" s="6">
        <v>12175</v>
      </c>
      <c r="B12176" s="47" t="str">
        <f t="shared" si="760"/>
        <v>00002F8F</v>
      </c>
      <c r="C12176" s="47" t="str">
        <f>IFERROR(VLOOKUP(B12176,总表!A:B,2,0),"-")</f>
        <v>袜子</v>
      </c>
      <c r="D12176" s="6" t="str">
        <f t="shared" si="761"/>
        <v>袜子</v>
      </c>
      <c r="E12176" s="51" t="str">
        <f>IFERROR(VLOOKUP(B12176,总表!A:D,3,0),"-")</f>
        <v>简约膝上袜</v>
      </c>
      <c r="F12176" s="51" t="str">
        <f t="shared" si="762"/>
        <v>简约膝上袜</v>
      </c>
      <c r="H12176" s="6" t="str">
        <f>IF(IFERROR(VLOOKUP(B12176,总表!A:D,4,0),"露易")=0," ",IFERROR(VLOOKUP(B12176,总表!A:D,4,0),"-"))</f>
        <v>粉红</v>
      </c>
      <c r="I12176" s="6" t="str">
        <f t="shared" si="763"/>
        <v>粉红</v>
      </c>
    </row>
    <row r="12177" spans="1:9">
      <c r="A12177" s="6">
        <v>12176</v>
      </c>
      <c r="B12177" s="47" t="str">
        <f t="shared" si="760"/>
        <v>00002F90</v>
      </c>
      <c r="C12177" s="50" t="str">
        <f>IFERROR(VLOOKUP(B12177,总表!A:B,2,0),"-")</f>
        <v>裤裙类</v>
      </c>
      <c r="D12177" s="51" t="str">
        <f t="shared" si="761"/>
        <v>裤裙类</v>
      </c>
      <c r="E12177" s="6" t="str">
        <f>IFERROR(VLOOKUP(B12177,总表!A:D,3,0),"-")</f>
        <v>波点迷你裙</v>
      </c>
      <c r="F12177" s="6" t="str">
        <f t="shared" si="762"/>
        <v>波点迷你裙</v>
      </c>
      <c r="H12177" s="6" t="str">
        <f>IF(IFERROR(VLOOKUP(B12177,总表!A:D,4,0),"露易")=0," ",IFERROR(VLOOKUP(B12177,总表!A:D,4,0),"-"))</f>
        <v>粉红</v>
      </c>
      <c r="I12177" s="6" t="str">
        <f t="shared" si="763"/>
        <v>粉红</v>
      </c>
    </row>
    <row r="12178" spans="1:9">
      <c r="A12178" s="6">
        <v>12177</v>
      </c>
      <c r="B12178" s="47" t="str">
        <f t="shared" si="760"/>
        <v>00002F91</v>
      </c>
      <c r="C12178" s="50" t="str">
        <f>IFERROR(VLOOKUP(B12178,总表!A:B,2,0),"-")</f>
        <v>裤裙类</v>
      </c>
      <c r="D12178" s="51" t="str">
        <f t="shared" si="761"/>
        <v>裤裙类</v>
      </c>
      <c r="E12178" s="6" t="str">
        <f>IFERROR(VLOOKUP(B12178,总表!A:D,3,0),"-")</f>
        <v>波点迷你裙</v>
      </c>
      <c r="F12178" s="6" t="str">
        <f t="shared" si="762"/>
        <v>波点迷你裙</v>
      </c>
      <c r="H12178" s="51" t="str">
        <f>IF(IFERROR(VLOOKUP(B12178,总表!A:D,4,0),"露易")=0," ",IFERROR(VLOOKUP(B12178,总表!A:D,4,0),"-"))</f>
        <v>蓝色</v>
      </c>
      <c r="I12178" s="51" t="str">
        <f t="shared" si="763"/>
        <v>蓝色</v>
      </c>
    </row>
    <row r="12179" spans="1:9">
      <c r="A12179" s="6">
        <v>12178</v>
      </c>
      <c r="B12179" s="47" t="str">
        <f t="shared" si="760"/>
        <v>00002F92</v>
      </c>
      <c r="C12179" s="50" t="str">
        <f>IFERROR(VLOOKUP(B12179,总表!A:B,2,0),"-")</f>
        <v>裤裙类</v>
      </c>
      <c r="D12179" s="51" t="str">
        <f t="shared" si="761"/>
        <v>裤裙类</v>
      </c>
      <c r="E12179" s="6" t="str">
        <f>IFERROR(VLOOKUP(B12179,总表!A:D,3,0),"-")</f>
        <v>波点迷你裙</v>
      </c>
      <c r="F12179" s="6" t="str">
        <f t="shared" si="762"/>
        <v>波点迷你裙</v>
      </c>
      <c r="H12179" s="6" t="str">
        <f>IF(IFERROR(VLOOKUP(B12179,总表!A:D,4,0),"露易")=0," ",IFERROR(VLOOKUP(B12179,总表!A:D,4,0),"-"))</f>
        <v>灰色</v>
      </c>
      <c r="I12179" s="6" t="str">
        <f t="shared" si="763"/>
        <v>灰色</v>
      </c>
    </row>
    <row r="12180" spans="1:9">
      <c r="A12180" s="6">
        <v>12179</v>
      </c>
      <c r="B12180" s="47" t="str">
        <f t="shared" si="760"/>
        <v>00002F93</v>
      </c>
      <c r="C12180" s="47" t="str">
        <f>IFERROR(VLOOKUP(B12180,总表!A:B,2,0),"-")</f>
        <v>袜子</v>
      </c>
      <c r="D12180" s="6" t="str">
        <f t="shared" si="761"/>
        <v>袜子</v>
      </c>
      <c r="E12180" s="6" t="str">
        <f>IFERROR(VLOOKUP(B12180,总表!A:D,3,0),"-")</f>
        <v>点点膝上袜</v>
      </c>
      <c r="F12180" s="6" t="str">
        <f t="shared" si="762"/>
        <v>点点膝上袜</v>
      </c>
      <c r="H12180" s="6" t="str">
        <f>IF(IFERROR(VLOOKUP(B12180,总表!A:D,4,0),"露易")=0," ",IFERROR(VLOOKUP(B12180,总表!A:D,4,0),"-"))</f>
        <v>黄色</v>
      </c>
      <c r="I12180" s="6" t="str">
        <f t="shared" si="763"/>
        <v>黄色</v>
      </c>
    </row>
    <row r="12181" spans="1:9">
      <c r="A12181" s="6">
        <v>12180</v>
      </c>
      <c r="B12181" s="47" t="str">
        <f t="shared" si="760"/>
        <v>00002F94</v>
      </c>
      <c r="C12181" s="47" t="str">
        <f>IFERROR(VLOOKUP(B12181,总表!A:B,2,0),"-")</f>
        <v>袜子</v>
      </c>
      <c r="D12181" s="6" t="str">
        <f t="shared" si="761"/>
        <v>袜子</v>
      </c>
      <c r="E12181" s="6" t="str">
        <f>IFERROR(VLOOKUP(B12181,总表!A:D,3,0),"-")</f>
        <v>点点膝上袜</v>
      </c>
      <c r="F12181" s="6" t="str">
        <f t="shared" si="762"/>
        <v>点点膝上袜</v>
      </c>
      <c r="H12181" s="51" t="str">
        <f>IF(IFERROR(VLOOKUP(B12181,总表!A:D,4,0),"露易")=0," ",IFERROR(VLOOKUP(B12181,总表!A:D,4,0),"-"))</f>
        <v>蓝绿色</v>
      </c>
      <c r="I12181" s="51" t="str">
        <f t="shared" si="763"/>
        <v>蓝绿色</v>
      </c>
    </row>
    <row r="12182" spans="1:9">
      <c r="A12182" s="6">
        <v>12181</v>
      </c>
      <c r="B12182" s="47" t="str">
        <f t="shared" si="760"/>
        <v>00002F95</v>
      </c>
      <c r="C12182" s="47" t="str">
        <f>IFERROR(VLOOKUP(B12182,总表!A:B,2,0),"-")</f>
        <v>袜子</v>
      </c>
      <c r="D12182" s="6" t="str">
        <f t="shared" si="761"/>
        <v>袜子</v>
      </c>
      <c r="E12182" s="6" t="str">
        <f>IFERROR(VLOOKUP(B12182,总表!A:D,3,0),"-")</f>
        <v>点点膝上袜</v>
      </c>
      <c r="F12182" s="6" t="str">
        <f t="shared" si="762"/>
        <v>点点膝上袜</v>
      </c>
      <c r="H12182" s="6" t="str">
        <f>IF(IFERROR(VLOOKUP(B12182,总表!A:D,4,0),"露易")=0," ",IFERROR(VLOOKUP(B12182,总表!A:D,4,0),"-"))</f>
        <v>灰色</v>
      </c>
      <c r="I12182" s="6" t="str">
        <f t="shared" si="763"/>
        <v>灰色</v>
      </c>
    </row>
    <row r="12183" spans="1:9">
      <c r="A12183" s="6">
        <v>12182</v>
      </c>
      <c r="B12183" s="47" t="str">
        <f t="shared" si="760"/>
        <v>00002F96</v>
      </c>
      <c r="C12183" s="47" t="str">
        <f>IFERROR(VLOOKUP(B12183,总表!A:B,2,0),"-")</f>
        <v>袜子</v>
      </c>
      <c r="D12183" s="6" t="str">
        <f t="shared" si="761"/>
        <v>袜子</v>
      </c>
      <c r="E12183" s="51" t="str">
        <f>IFERROR(VLOOKUP(B12183,总表!A:D,3,0),"-")</f>
        <v>简约膝上袜</v>
      </c>
      <c r="F12183" s="51" t="str">
        <f t="shared" si="762"/>
        <v>简约膝上袜</v>
      </c>
      <c r="H12183" s="6" t="str">
        <f>IF(IFERROR(VLOOKUP(B12183,总表!A:D,4,0),"露易")=0," ",IFERROR(VLOOKUP(B12183,总表!A:D,4,0),"-"))</f>
        <v>白色</v>
      </c>
      <c r="I12183" s="6" t="str">
        <f t="shared" si="763"/>
        <v>白色</v>
      </c>
    </row>
    <row r="12184" spans="1:9">
      <c r="A12184" s="6">
        <v>12183</v>
      </c>
      <c r="B12184" s="47" t="str">
        <f t="shared" si="760"/>
        <v>00002F97</v>
      </c>
      <c r="C12184" s="47" t="str">
        <f>IFERROR(VLOOKUP(B12184,总表!A:B,2,0),"-")</f>
        <v>袜子</v>
      </c>
      <c r="D12184" s="6" t="str">
        <f t="shared" si="761"/>
        <v>袜子</v>
      </c>
      <c r="E12184" s="51" t="str">
        <f>IFERROR(VLOOKUP(B12184,总表!A:D,3,0),"-")</f>
        <v>简约膝上袜</v>
      </c>
      <c r="F12184" s="51" t="str">
        <f t="shared" si="762"/>
        <v>简约膝上袜</v>
      </c>
      <c r="H12184" s="51" t="str">
        <f>IF(IFERROR(VLOOKUP(B12184,总表!A:D,4,0),"露易")=0," ",IFERROR(VLOOKUP(B12184,总表!A:D,4,0),"-"))</f>
        <v>红色</v>
      </c>
      <c r="I12184" s="51" t="str">
        <f t="shared" si="763"/>
        <v>红色</v>
      </c>
    </row>
    <row r="12185" spans="1:9">
      <c r="A12185" s="6">
        <v>12184</v>
      </c>
      <c r="B12185" s="47" t="str">
        <f t="shared" si="760"/>
        <v>00002F98</v>
      </c>
      <c r="C12185" s="47" t="str">
        <f>IFERROR(VLOOKUP(B12185,总表!A:B,2,0),"-")</f>
        <v>袜子</v>
      </c>
      <c r="D12185" s="6" t="str">
        <f t="shared" si="761"/>
        <v>袜子</v>
      </c>
      <c r="E12185" s="51" t="str">
        <f>IFERROR(VLOOKUP(B12185,总表!A:D,3,0),"-")</f>
        <v>简约膝上袜</v>
      </c>
      <c r="F12185" s="51" t="str">
        <f t="shared" si="762"/>
        <v>简约膝上袜</v>
      </c>
      <c r="H12185" s="51" t="str">
        <f>IF(IFERROR(VLOOKUP(B12185,总表!A:D,4,0),"露易")=0," ",IFERROR(VLOOKUP(B12185,总表!A:D,4,0),"-"))</f>
        <v>蓝色</v>
      </c>
      <c r="I12185" s="51" t="str">
        <f t="shared" si="763"/>
        <v>蓝色</v>
      </c>
    </row>
    <row r="12186" spans="1:9">
      <c r="A12186" s="6">
        <v>12185</v>
      </c>
      <c r="B12186" s="47" t="str">
        <f t="shared" si="760"/>
        <v>00002F99</v>
      </c>
      <c r="C12186" s="47" t="str">
        <f>IFERROR(VLOOKUP(B12186,总表!A:B,2,0),"-")</f>
        <v>其他类</v>
      </c>
      <c r="D12186" s="6" t="str">
        <f t="shared" si="761"/>
        <v>其他类</v>
      </c>
      <c r="E12186" s="6" t="str">
        <f>IFERROR(VLOOKUP(B12186,总表!A:D,3,0),"-")</f>
        <v>我的设计专业版</v>
      </c>
      <c r="F12186" s="6" t="str">
        <f t="shared" si="762"/>
        <v>我的设计专业版</v>
      </c>
      <c r="H12186" s="6" t="str">
        <f>IF(IFERROR(VLOOKUP(B12186,总表!A:D,4,0),"露易")=0," ",IFERROR(VLOOKUP(B12186,总表!A:D,4,0),"-"))</f>
        <v> </v>
      </c>
      <c r="I12186" s="6" t="str">
        <f t="shared" si="763"/>
        <v> </v>
      </c>
    </row>
    <row r="12187" spans="1:9">
      <c r="A12187" s="6">
        <v>12186</v>
      </c>
      <c r="B12187" s="47" t="str">
        <f t="shared" si="760"/>
        <v>00002F9A</v>
      </c>
      <c r="C12187" s="47" t="str">
        <f>IFERROR(VLOOKUP(B12187,总表!A:B,2,0),"-")</f>
        <v>-</v>
      </c>
      <c r="D12187" s="6" t="str">
        <f t="shared" si="761"/>
        <v>-</v>
      </c>
      <c r="E12187" s="6" t="str">
        <f>IFERROR(VLOOKUP(B12187,总表!A:D,3,0),"-")</f>
        <v>-</v>
      </c>
      <c r="F12187" s="6" t="str">
        <f t="shared" si="762"/>
        <v>-</v>
      </c>
      <c r="H12187" s="6" t="str">
        <f>IF(IFERROR(VLOOKUP(B12187,总表!A:D,4,0),"露易")=0," ",IFERROR(VLOOKUP(B12187,总表!A:D,4,0),"-"))</f>
        <v>-</v>
      </c>
      <c r="I12187" s="6" t="str">
        <f t="shared" si="763"/>
        <v>-</v>
      </c>
    </row>
    <row r="12188" spans="1:9">
      <c r="A12188" s="6">
        <v>12187</v>
      </c>
      <c r="B12188" s="47" t="str">
        <f t="shared" si="760"/>
        <v>00002F9B</v>
      </c>
      <c r="C12188" s="47" t="str">
        <f>IFERROR(VLOOKUP(B12188,总表!A:B,2,0),"-")</f>
        <v>-</v>
      </c>
      <c r="D12188" s="6" t="str">
        <f t="shared" si="761"/>
        <v>-</v>
      </c>
      <c r="E12188" s="6" t="str">
        <f>IFERROR(VLOOKUP(B12188,总表!A:D,3,0),"-")</f>
        <v>-</v>
      </c>
      <c r="F12188" s="6" t="str">
        <f t="shared" si="762"/>
        <v>-</v>
      </c>
      <c r="H12188" s="6" t="str">
        <f>IF(IFERROR(VLOOKUP(B12188,总表!A:D,4,0),"露易")=0," ",IFERROR(VLOOKUP(B12188,总表!A:D,4,0),"-"))</f>
        <v>-</v>
      </c>
      <c r="I12188" s="6" t="str">
        <f t="shared" si="763"/>
        <v>-</v>
      </c>
    </row>
    <row r="12189" spans="1:9">
      <c r="A12189" s="6">
        <v>12188</v>
      </c>
      <c r="B12189" s="47" t="str">
        <f t="shared" si="760"/>
        <v>00002F9C</v>
      </c>
      <c r="C12189" s="47" t="str">
        <f>IFERROR(VLOOKUP(B12189,总表!A:B,2,0),"-")</f>
        <v>-</v>
      </c>
      <c r="D12189" s="6" t="str">
        <f t="shared" si="761"/>
        <v>-</v>
      </c>
      <c r="E12189" s="6" t="str">
        <f>IFERROR(VLOOKUP(B12189,总表!A:D,3,0),"-")</f>
        <v>-</v>
      </c>
      <c r="F12189" s="6" t="str">
        <f t="shared" si="762"/>
        <v>-</v>
      </c>
      <c r="H12189" s="6" t="str">
        <f>IF(IFERROR(VLOOKUP(B12189,总表!A:D,4,0),"露易")=0," ",IFERROR(VLOOKUP(B12189,总表!A:D,4,0),"-"))</f>
        <v>-</v>
      </c>
      <c r="I12189" s="6" t="str">
        <f t="shared" si="763"/>
        <v>-</v>
      </c>
    </row>
    <row r="12190" spans="1:9">
      <c r="A12190" s="6">
        <v>12189</v>
      </c>
      <c r="B12190" s="47" t="str">
        <f t="shared" si="760"/>
        <v>00002F9D</v>
      </c>
      <c r="C12190" s="47" t="str">
        <f>IFERROR(VLOOKUP(B12190,总表!A:B,2,0),"-")</f>
        <v>上衣</v>
      </c>
      <c r="D12190" s="6" t="str">
        <f t="shared" si="761"/>
        <v>上衣</v>
      </c>
      <c r="E12190" s="6" t="str">
        <f>IFERROR(VLOOKUP(B12190,总表!A:D,3,0),"-")</f>
        <v>毛绒长袍</v>
      </c>
      <c r="F12190" s="6" t="str">
        <f t="shared" si="762"/>
        <v>毛绒长袍</v>
      </c>
      <c r="H12190" s="6" t="str">
        <f>IF(IFERROR(VLOOKUP(B12190,总表!A:D,4,0),"露易")=0," ",IFERROR(VLOOKUP(B12190,总表!A:D,4,0),"-"))</f>
        <v>奶油色</v>
      </c>
      <c r="I12190" s="6" t="str">
        <f t="shared" si="763"/>
        <v>奶油色</v>
      </c>
    </row>
    <row r="12191" spans="1:9">
      <c r="A12191" s="6">
        <v>12190</v>
      </c>
      <c r="B12191" s="47" t="str">
        <f t="shared" si="760"/>
        <v>00002F9E</v>
      </c>
      <c r="C12191" s="47" t="str">
        <f>IFERROR(VLOOKUP(B12191,总表!A:B,2,0),"-")</f>
        <v>上衣</v>
      </c>
      <c r="D12191" s="6" t="str">
        <f t="shared" si="761"/>
        <v>上衣</v>
      </c>
      <c r="E12191" s="6" t="str">
        <f>IFERROR(VLOOKUP(B12191,总表!A:D,3,0),"-")</f>
        <v>毛绒长袍</v>
      </c>
      <c r="F12191" s="6" t="str">
        <f t="shared" si="762"/>
        <v>毛绒长袍</v>
      </c>
      <c r="H12191" s="6" t="str">
        <f>IF(IFERROR(VLOOKUP(B12191,总表!A:D,4,0),"露易")=0," ",IFERROR(VLOOKUP(B12191,总表!A:D,4,0),"-"))</f>
        <v>紫色</v>
      </c>
      <c r="I12191" s="6" t="str">
        <f t="shared" si="763"/>
        <v>紫色</v>
      </c>
    </row>
    <row r="12192" spans="1:9">
      <c r="A12192" s="6">
        <v>12191</v>
      </c>
      <c r="B12192" s="47" t="str">
        <f t="shared" si="760"/>
        <v>00002F9F</v>
      </c>
      <c r="C12192" s="47" t="str">
        <f>IFERROR(VLOOKUP(B12192,总表!A:B,2,0),"-")</f>
        <v>上衣</v>
      </c>
      <c r="D12192" s="6" t="str">
        <f t="shared" si="761"/>
        <v>上衣</v>
      </c>
      <c r="E12192" s="6" t="str">
        <f>IFERROR(VLOOKUP(B12192,总表!A:D,3,0),"-")</f>
        <v>毛绒长袍</v>
      </c>
      <c r="F12192" s="6" t="str">
        <f t="shared" si="762"/>
        <v>毛绒长袍</v>
      </c>
      <c r="H12192" s="6" t="str">
        <f>IF(IFERROR(VLOOKUP(B12192,总表!A:D,4,0),"露易")=0," ",IFERROR(VLOOKUP(B12192,总表!A:D,4,0),"-"))</f>
        <v>莱姆绿</v>
      </c>
      <c r="I12192" s="6" t="str">
        <f t="shared" si="763"/>
        <v>莱姆绿</v>
      </c>
    </row>
    <row r="12193" spans="1:9">
      <c r="A12193" s="6">
        <v>12192</v>
      </c>
      <c r="B12193" s="47" t="str">
        <f t="shared" si="760"/>
        <v>00002FA0</v>
      </c>
      <c r="C12193" s="50" t="str">
        <f>IFERROR(VLOOKUP(B12193,总表!A:B,2,0),"-")</f>
        <v>裤裙类</v>
      </c>
      <c r="D12193" s="51" t="str">
        <f t="shared" si="761"/>
        <v>裤裙类</v>
      </c>
      <c r="E12193" s="6" t="str">
        <f>IFERROR(VLOOKUP(B12193,总表!A:D,3,0),"-")</f>
        <v>嘉顿格纹裙子</v>
      </c>
      <c r="F12193" s="6" t="str">
        <f t="shared" si="762"/>
        <v>嘉顿格纹裙子</v>
      </c>
      <c r="H12193" s="51" t="str">
        <f>IF(IFERROR(VLOOKUP(B12193,总表!A:D,4,0),"露易")=0," ",IFERROR(VLOOKUP(B12193,总表!A:D,4,0),"-"))</f>
        <v>绿色</v>
      </c>
      <c r="I12193" s="51" t="str">
        <f t="shared" si="763"/>
        <v>绿色</v>
      </c>
    </row>
    <row r="12194" spans="1:9">
      <c r="A12194" s="6">
        <v>12193</v>
      </c>
      <c r="B12194" s="47" t="str">
        <f t="shared" si="760"/>
        <v>00002FA1</v>
      </c>
      <c r="C12194" s="50" t="str">
        <f>IFERROR(VLOOKUP(B12194,总表!A:B,2,0),"-")</f>
        <v>裤裙类</v>
      </c>
      <c r="D12194" s="51" t="str">
        <f t="shared" si="761"/>
        <v>裤裙类</v>
      </c>
      <c r="E12194" s="6" t="str">
        <f>IFERROR(VLOOKUP(B12194,总表!A:D,3,0),"-")</f>
        <v>嘉顿格纹裙子</v>
      </c>
      <c r="F12194" s="6" t="str">
        <f t="shared" si="762"/>
        <v>嘉顿格纹裙子</v>
      </c>
      <c r="H12194" s="51" t="str">
        <f>IF(IFERROR(VLOOKUP(B12194,总表!A:D,4,0),"露易")=0," ",IFERROR(VLOOKUP(B12194,总表!A:D,4,0),"-"))</f>
        <v>蓝色</v>
      </c>
      <c r="I12194" s="51" t="str">
        <f t="shared" si="763"/>
        <v>蓝色</v>
      </c>
    </row>
    <row r="12195" spans="1:9">
      <c r="A12195" s="6">
        <v>12194</v>
      </c>
      <c r="B12195" s="47" t="str">
        <f t="shared" si="760"/>
        <v>00002FA2</v>
      </c>
      <c r="C12195" s="50" t="str">
        <f>IFERROR(VLOOKUP(B12195,总表!A:B,2,0),"-")</f>
        <v>裤裙类</v>
      </c>
      <c r="D12195" s="51" t="str">
        <f t="shared" si="761"/>
        <v>裤裙类</v>
      </c>
      <c r="E12195" s="6" t="str">
        <f>IFERROR(VLOOKUP(B12195,总表!A:D,3,0),"-")</f>
        <v>嘉顿格纹裙子</v>
      </c>
      <c r="F12195" s="6" t="str">
        <f t="shared" si="762"/>
        <v>嘉顿格纹裙子</v>
      </c>
      <c r="H12195" s="6" t="str">
        <f>IF(IFERROR(VLOOKUP(B12195,总表!A:D,4,0),"露易")=0," ",IFERROR(VLOOKUP(B12195,总表!A:D,4,0),"-"))</f>
        <v>灰色</v>
      </c>
      <c r="I12195" s="6" t="str">
        <f t="shared" si="763"/>
        <v>灰色</v>
      </c>
    </row>
    <row r="12196" spans="1:9">
      <c r="A12196" s="6">
        <v>12195</v>
      </c>
      <c r="B12196" s="47" t="str">
        <f t="shared" si="760"/>
        <v>00002FA3</v>
      </c>
      <c r="C12196" s="50" t="str">
        <f>IFERROR(VLOOKUP(B12196,总表!A:B,2,0),"-")</f>
        <v>裤裙类</v>
      </c>
      <c r="D12196" s="51" t="str">
        <f t="shared" si="761"/>
        <v>裤裙类</v>
      </c>
      <c r="E12196" s="6" t="str">
        <f>IFERROR(VLOOKUP(B12196,总表!A:D,3,0),"-")</f>
        <v>嘉顿格纹裙子</v>
      </c>
      <c r="F12196" s="6" t="str">
        <f t="shared" si="762"/>
        <v>嘉顿格纹裙子</v>
      </c>
      <c r="H12196" s="6" t="str">
        <f>IF(IFERROR(VLOOKUP(B12196,总表!A:D,4,0),"露易")=0," ",IFERROR(VLOOKUP(B12196,总表!A:D,4,0),"-"))</f>
        <v>橘色</v>
      </c>
      <c r="I12196" s="6" t="str">
        <f t="shared" si="763"/>
        <v>橘色</v>
      </c>
    </row>
    <row r="12197" spans="1:9">
      <c r="A12197" s="6">
        <v>12196</v>
      </c>
      <c r="B12197" s="47" t="str">
        <f t="shared" si="760"/>
        <v>00002FA4</v>
      </c>
      <c r="C12197" s="50" t="str">
        <f>IFERROR(VLOOKUP(B12197,总表!A:B,2,0),"-")</f>
        <v>裤裙类</v>
      </c>
      <c r="D12197" s="51" t="str">
        <f t="shared" si="761"/>
        <v>裤裙类</v>
      </c>
      <c r="E12197" s="6" t="str">
        <f>IFERROR(VLOOKUP(B12197,总表!A:D,3,0),"-")</f>
        <v>嘉顿格纹裙子</v>
      </c>
      <c r="F12197" s="6" t="str">
        <f t="shared" si="762"/>
        <v>嘉顿格纹裙子</v>
      </c>
      <c r="H12197" s="6" t="str">
        <f>IF(IFERROR(VLOOKUP(B12197,总表!A:D,4,0),"露易")=0," ",IFERROR(VLOOKUP(B12197,总表!A:D,4,0),"-"))</f>
        <v>粉红</v>
      </c>
      <c r="I12197" s="6" t="str">
        <f t="shared" si="763"/>
        <v>粉红</v>
      </c>
    </row>
    <row r="12198" spans="1:9">
      <c r="A12198" s="6">
        <v>12197</v>
      </c>
      <c r="B12198" s="47" t="str">
        <f t="shared" si="760"/>
        <v>00002FA5</v>
      </c>
      <c r="C12198" s="50" t="str">
        <f>IFERROR(VLOOKUP(B12198,总表!A:B,2,0),"-")</f>
        <v>裤裙类</v>
      </c>
      <c r="D12198" s="51" t="str">
        <f t="shared" si="761"/>
        <v>裤裙类</v>
      </c>
      <c r="E12198" s="6" t="str">
        <f>IFERROR(VLOOKUP(B12198,总表!A:D,3,0),"-")</f>
        <v>嘉顿格纹裙子</v>
      </c>
      <c r="F12198" s="6" t="str">
        <f t="shared" si="762"/>
        <v>嘉顿格纹裙子</v>
      </c>
      <c r="H12198" s="6" t="str">
        <f>IF(IFERROR(VLOOKUP(B12198,总表!A:D,4,0),"露易")=0," ",IFERROR(VLOOKUP(B12198,总表!A:D,4,0),"-"))</f>
        <v>紫色</v>
      </c>
      <c r="I12198" s="6" t="str">
        <f t="shared" si="763"/>
        <v>紫色</v>
      </c>
    </row>
    <row r="12199" spans="1:9">
      <c r="A12199" s="6">
        <v>12198</v>
      </c>
      <c r="B12199" s="47" t="str">
        <f t="shared" si="760"/>
        <v>00002FA6</v>
      </c>
      <c r="C12199" s="50" t="str">
        <f>IFERROR(VLOOKUP(B12199,总表!A:B,2,0),"-")</f>
        <v>裤裙类</v>
      </c>
      <c r="D12199" s="51" t="str">
        <f t="shared" si="761"/>
        <v>裤裙类</v>
      </c>
      <c r="E12199" s="6" t="str">
        <f>IFERROR(VLOOKUP(B12199,总表!A:D,3,0),"-")</f>
        <v>嘉顿格纹裙子</v>
      </c>
      <c r="F12199" s="6" t="str">
        <f t="shared" si="762"/>
        <v>嘉顿格纹裙子</v>
      </c>
      <c r="H12199" s="6" t="str">
        <f>IF(IFERROR(VLOOKUP(B12199,总表!A:D,4,0),"露易")=0," ",IFERROR(VLOOKUP(B12199,总表!A:D,4,0),"-"))</f>
        <v>浅蓝色</v>
      </c>
      <c r="I12199" s="6" t="str">
        <f t="shared" si="763"/>
        <v>浅蓝色</v>
      </c>
    </row>
    <row r="12200" spans="1:9">
      <c r="A12200" s="6">
        <v>12199</v>
      </c>
      <c r="B12200" s="47" t="str">
        <f t="shared" si="760"/>
        <v>00002FA7</v>
      </c>
      <c r="C12200" s="47" t="str">
        <f>IFERROR(VLOOKUP(B12200,总表!A:B,2,0),"-")</f>
        <v>上衣</v>
      </c>
      <c r="D12200" s="6" t="str">
        <f t="shared" si="761"/>
        <v>上衣</v>
      </c>
      <c r="E12200" s="6" t="str">
        <f>IFERROR(VLOOKUP(B12200,总表!A:D,3,0),"-")</f>
        <v>骷髅T恤</v>
      </c>
      <c r="F12200" s="6" t="str">
        <f t="shared" si="762"/>
        <v>骷髅T恤</v>
      </c>
      <c r="H12200" s="6" t="str">
        <f>IF(IFERROR(VLOOKUP(B12200,总表!A:D,4,0),"露易")=0," ",IFERROR(VLOOKUP(B12200,总表!A:D,4,0),"-"))</f>
        <v>米色</v>
      </c>
      <c r="I12200" s="6" t="str">
        <f t="shared" si="763"/>
        <v>米色</v>
      </c>
    </row>
    <row r="12201" spans="1:9">
      <c r="A12201" s="6">
        <v>12200</v>
      </c>
      <c r="B12201" s="47" t="str">
        <f t="shared" si="760"/>
        <v>00002FA8</v>
      </c>
      <c r="C12201" s="47" t="str">
        <f>IFERROR(VLOOKUP(B12201,总表!A:B,2,0),"-")</f>
        <v>上衣</v>
      </c>
      <c r="D12201" s="6" t="str">
        <f t="shared" si="761"/>
        <v>上衣</v>
      </c>
      <c r="E12201" s="6" t="str">
        <f>IFERROR(VLOOKUP(B12201,总表!A:D,3,0),"-")</f>
        <v>骷髅T恤</v>
      </c>
      <c r="F12201" s="6" t="str">
        <f t="shared" si="762"/>
        <v>骷髅T恤</v>
      </c>
      <c r="H12201" s="6" t="str">
        <f>IF(IFERROR(VLOOKUP(B12201,总表!A:D,4,0),"露易")=0," ",IFERROR(VLOOKUP(B12201,总表!A:D,4,0),"-"))</f>
        <v>紫色</v>
      </c>
      <c r="I12201" s="6" t="str">
        <f t="shared" si="763"/>
        <v>紫色</v>
      </c>
    </row>
    <row r="12202" spans="1:9">
      <c r="A12202" s="6">
        <v>12201</v>
      </c>
      <c r="B12202" s="47" t="str">
        <f t="shared" si="760"/>
        <v>00002FA9</v>
      </c>
      <c r="C12202" s="50" t="str">
        <f>IFERROR(VLOOKUP(B12202,总表!A:B,2,0),"-")</f>
        <v>摆设类</v>
      </c>
      <c r="D12202" s="51" t="str">
        <f t="shared" si="761"/>
        <v>摆设类</v>
      </c>
      <c r="E12202" s="6" t="str">
        <f>IFERROR(VLOOKUP(B12202,总表!A:D,3,0),"-")</f>
        <v>ひろばのベンチ</v>
      </c>
      <c r="F12202" s="6" t="str">
        <f t="shared" si="762"/>
        <v>ひろばのベンチ</v>
      </c>
      <c r="H12202" s="6" t="str">
        <f>IF(IFERROR(VLOOKUP(B12202,总表!A:D,4,0),"露易")=0," ",IFERROR(VLOOKUP(B12202,总表!A:D,4,0),"-"))</f>
        <v> </v>
      </c>
      <c r="I12202" s="6" t="str">
        <f t="shared" si="763"/>
        <v> </v>
      </c>
    </row>
    <row r="12203" spans="1:9">
      <c r="A12203" s="6">
        <v>12202</v>
      </c>
      <c r="B12203" s="47" t="str">
        <f t="shared" si="760"/>
        <v>00002FAA</v>
      </c>
      <c r="C12203" s="47" t="str">
        <f>IFERROR(VLOOKUP(B12203,总表!A:B,2,0),"-")</f>
        <v>-</v>
      </c>
      <c r="D12203" s="6" t="str">
        <f t="shared" si="761"/>
        <v>-</v>
      </c>
      <c r="E12203" s="6" t="str">
        <f>IFERROR(VLOOKUP(B12203,总表!A:D,3,0),"-")</f>
        <v>-</v>
      </c>
      <c r="F12203" s="6" t="str">
        <f t="shared" si="762"/>
        <v>-</v>
      </c>
      <c r="H12203" s="6" t="str">
        <f>IF(IFERROR(VLOOKUP(B12203,总表!A:D,4,0),"露易")=0," ",IFERROR(VLOOKUP(B12203,总表!A:D,4,0),"-"))</f>
        <v>-</v>
      </c>
      <c r="I12203" s="6" t="str">
        <f t="shared" si="763"/>
        <v>-</v>
      </c>
    </row>
    <row r="12204" spans="1:9">
      <c r="A12204" s="6">
        <v>12203</v>
      </c>
      <c r="B12204" s="47" t="str">
        <f t="shared" si="760"/>
        <v>00002FAB</v>
      </c>
      <c r="C12204" s="47" t="str">
        <f>IFERROR(VLOOKUP(B12204,总表!A:B,2,0),"-")</f>
        <v>-</v>
      </c>
      <c r="D12204" s="6" t="str">
        <f t="shared" si="761"/>
        <v>-</v>
      </c>
      <c r="E12204" s="6" t="str">
        <f>IFERROR(VLOOKUP(B12204,总表!A:D,3,0),"-")</f>
        <v>-</v>
      </c>
      <c r="F12204" s="6" t="str">
        <f t="shared" si="762"/>
        <v>-</v>
      </c>
      <c r="H12204" s="6" t="str">
        <f>IF(IFERROR(VLOOKUP(B12204,总表!A:D,4,0),"露易")=0," ",IFERROR(VLOOKUP(B12204,总表!A:D,4,0),"-"))</f>
        <v>-</v>
      </c>
      <c r="I12204" s="6" t="str">
        <f t="shared" si="763"/>
        <v>-</v>
      </c>
    </row>
    <row r="12205" spans="1:9">
      <c r="A12205" s="6">
        <v>12204</v>
      </c>
      <c r="B12205" s="47" t="str">
        <f t="shared" si="760"/>
        <v>00002FAC</v>
      </c>
      <c r="C12205" s="47" t="str">
        <f>IFERROR(VLOOKUP(B12205,总表!A:B,2,0),"-")</f>
        <v>-</v>
      </c>
      <c r="D12205" s="6" t="str">
        <f t="shared" si="761"/>
        <v>-</v>
      </c>
      <c r="E12205" s="6" t="str">
        <f>IFERROR(VLOOKUP(B12205,总表!A:D,3,0),"-")</f>
        <v>-</v>
      </c>
      <c r="F12205" s="6" t="str">
        <f t="shared" si="762"/>
        <v>-</v>
      </c>
      <c r="H12205" s="6" t="str">
        <f>IF(IFERROR(VLOOKUP(B12205,总表!A:D,4,0),"露易")=0," ",IFERROR(VLOOKUP(B12205,总表!A:D,4,0),"-"))</f>
        <v>-</v>
      </c>
      <c r="I12205" s="6" t="str">
        <f t="shared" si="763"/>
        <v>-</v>
      </c>
    </row>
    <row r="12206" spans="1:9">
      <c r="A12206" s="6">
        <v>12205</v>
      </c>
      <c r="B12206" s="47" t="str">
        <f t="shared" si="760"/>
        <v>00002FAD</v>
      </c>
      <c r="C12206" s="47" t="str">
        <f>IFERROR(VLOOKUP(B12206,总表!A:B,2,0),"-")</f>
        <v>-</v>
      </c>
      <c r="D12206" s="6" t="str">
        <f t="shared" si="761"/>
        <v>-</v>
      </c>
      <c r="E12206" s="6" t="str">
        <f>IFERROR(VLOOKUP(B12206,总表!A:D,3,0),"-")</f>
        <v>-</v>
      </c>
      <c r="F12206" s="6" t="str">
        <f t="shared" si="762"/>
        <v>-</v>
      </c>
      <c r="H12206" s="6" t="str">
        <f>IF(IFERROR(VLOOKUP(B12206,总表!A:D,4,0),"露易")=0," ",IFERROR(VLOOKUP(B12206,总表!A:D,4,0),"-"))</f>
        <v>-</v>
      </c>
      <c r="I12206" s="6" t="str">
        <f t="shared" si="763"/>
        <v>-</v>
      </c>
    </row>
    <row r="12207" spans="1:9">
      <c r="A12207" s="6">
        <v>12206</v>
      </c>
      <c r="B12207" s="47" t="str">
        <f t="shared" si="760"/>
        <v>00002FAE</v>
      </c>
      <c r="C12207" s="50" t="str">
        <f>IFERROR(VLOOKUP(B12207,总表!A:B,2,0),"-")</f>
        <v>摆设类</v>
      </c>
      <c r="D12207" s="51" t="str">
        <f t="shared" si="761"/>
        <v>摆设类</v>
      </c>
      <c r="E12207" s="6" t="str">
        <f>IFERROR(VLOOKUP(B12207,总表!A:D,3,0),"-")</f>
        <v>低矮庭院石</v>
      </c>
      <c r="F12207" s="6" t="str">
        <f t="shared" si="762"/>
        <v>低矮庭院石</v>
      </c>
      <c r="H12207" s="6" t="str">
        <f>IF(IFERROR(VLOOKUP(B12207,总表!A:D,4,0),"露易")=0," ",IFERROR(VLOOKUP(B12207,总表!A:D,4,0),"-"))</f>
        <v> </v>
      </c>
      <c r="I12207" s="6" t="str">
        <f t="shared" si="763"/>
        <v> </v>
      </c>
    </row>
    <row r="12208" spans="1:9">
      <c r="A12208" s="6">
        <v>12207</v>
      </c>
      <c r="B12208" s="47" t="str">
        <f t="shared" si="760"/>
        <v>00002FAF</v>
      </c>
      <c r="C12208" s="50" t="str">
        <f>IFERROR(VLOOKUP(B12208,总表!A:B,2,0),"-")</f>
        <v>摆设类</v>
      </c>
      <c r="D12208" s="51" t="str">
        <f t="shared" si="761"/>
        <v>摆设类</v>
      </c>
      <c r="E12208" s="6" t="str">
        <f>IFERROR(VLOOKUP(B12208,总表!A:D,3,0),"-")</f>
        <v>游戏机中心凳子</v>
      </c>
      <c r="F12208" s="6" t="str">
        <f t="shared" si="762"/>
        <v>游戏机中心凳子</v>
      </c>
      <c r="H12208" s="6" t="str">
        <f>IF(IFERROR(VLOOKUP(B12208,总表!A:D,4,0),"露易")=0," ",IFERROR(VLOOKUP(B12208,总表!A:D,4,0),"-"))</f>
        <v> </v>
      </c>
      <c r="I12208" s="6" t="str">
        <f t="shared" si="763"/>
        <v> </v>
      </c>
    </row>
    <row r="12209" spans="1:9">
      <c r="A12209" s="6">
        <v>12208</v>
      </c>
      <c r="B12209" s="47" t="str">
        <f t="shared" si="760"/>
        <v>00002FB0</v>
      </c>
      <c r="C12209" s="50" t="str">
        <f>IFERROR(VLOOKUP(B12209,总表!A:B,2,0),"-")</f>
        <v>摆设类</v>
      </c>
      <c r="D12209" s="51" t="str">
        <f t="shared" si="761"/>
        <v>摆设类</v>
      </c>
      <c r="E12209" s="6" t="str">
        <f>IFERROR(VLOOKUP(B12209,总表!A:D,3,0),"-")</f>
        <v>青苔庭院石</v>
      </c>
      <c r="F12209" s="6" t="str">
        <f t="shared" si="762"/>
        <v>青苔庭院石</v>
      </c>
      <c r="H12209" s="6" t="str">
        <f>IF(IFERROR(VLOOKUP(B12209,总表!A:D,4,0),"露易")=0," ",IFERROR(VLOOKUP(B12209,总表!A:D,4,0),"-"))</f>
        <v> </v>
      </c>
      <c r="I12209" s="6" t="str">
        <f t="shared" si="763"/>
        <v> </v>
      </c>
    </row>
    <row r="12210" spans="1:9">
      <c r="A12210" s="6">
        <v>12209</v>
      </c>
      <c r="B12210" s="47" t="str">
        <f t="shared" si="760"/>
        <v>00002FB1</v>
      </c>
      <c r="C12210" s="50" t="str">
        <f>IFERROR(VLOOKUP(B12210,总表!A:B,2,0),"-")</f>
        <v>摆设类</v>
      </c>
      <c r="D12210" s="51" t="str">
        <f t="shared" si="761"/>
        <v>摆设类</v>
      </c>
      <c r="E12210" s="6" t="str">
        <f>IFERROR(VLOOKUP(B12210,总表!A:D,3,0),"-")</f>
        <v>パニエルのせんたくおけ</v>
      </c>
      <c r="F12210" s="6" t="str">
        <f t="shared" si="762"/>
        <v>パニエルのせんたくおけ</v>
      </c>
      <c r="H12210" s="6" t="str">
        <f>IF(IFERROR(VLOOKUP(B12210,总表!A:D,4,0),"露易")=0," ",IFERROR(VLOOKUP(B12210,总表!A:D,4,0),"-"))</f>
        <v> </v>
      </c>
      <c r="I12210" s="6" t="str">
        <f t="shared" si="763"/>
        <v> </v>
      </c>
    </row>
    <row r="12211" spans="1:9">
      <c r="A12211" s="6">
        <v>12210</v>
      </c>
      <c r="B12211" s="47" t="str">
        <f t="shared" si="760"/>
        <v>00002FB2</v>
      </c>
      <c r="C12211" s="50" t="str">
        <f>IFERROR(VLOOKUP(B12211,总表!A:B,2,0),"-")</f>
        <v>摆设类</v>
      </c>
      <c r="D12211" s="51" t="str">
        <f t="shared" si="761"/>
        <v>摆设类</v>
      </c>
      <c r="E12211" s="6" t="str">
        <f>IFERROR(VLOOKUP(B12211,总表!A:D,3,0),"-")</f>
        <v>パニエルのものほしロープ</v>
      </c>
      <c r="F12211" s="6" t="str">
        <f t="shared" si="762"/>
        <v>パニエルのものほしロープ</v>
      </c>
      <c r="H12211" s="6" t="str">
        <f>IF(IFERROR(VLOOKUP(B12211,总表!A:D,4,0),"露易")=0," ",IFERROR(VLOOKUP(B12211,总表!A:D,4,0),"-"))</f>
        <v> </v>
      </c>
      <c r="I12211" s="6" t="str">
        <f t="shared" si="763"/>
        <v> </v>
      </c>
    </row>
    <row r="12212" spans="1:9">
      <c r="A12212" s="6">
        <v>12211</v>
      </c>
      <c r="B12212" s="47" t="str">
        <f t="shared" si="760"/>
        <v>00002FB3</v>
      </c>
      <c r="C12212" s="47" t="str">
        <f>IFERROR(VLOOKUP(B12212,总表!A:B,2,0),"-")</f>
        <v>-</v>
      </c>
      <c r="D12212" s="6" t="str">
        <f t="shared" si="761"/>
        <v>-</v>
      </c>
      <c r="E12212" s="6" t="str">
        <f>IFERROR(VLOOKUP(B12212,总表!A:D,3,0),"-")</f>
        <v>-</v>
      </c>
      <c r="F12212" s="6" t="str">
        <f t="shared" si="762"/>
        <v>-</v>
      </c>
      <c r="H12212" s="6" t="str">
        <f>IF(IFERROR(VLOOKUP(B12212,总表!A:D,4,0),"露易")=0," ",IFERROR(VLOOKUP(B12212,总表!A:D,4,0),"-"))</f>
        <v>-</v>
      </c>
      <c r="I12212" s="6" t="str">
        <f t="shared" si="763"/>
        <v>-</v>
      </c>
    </row>
    <row r="12213" spans="1:9">
      <c r="A12213" s="6">
        <v>12212</v>
      </c>
      <c r="B12213" s="47" t="str">
        <f t="shared" si="760"/>
        <v>00002FB4</v>
      </c>
      <c r="C12213" s="47" t="str">
        <f>IFERROR(VLOOKUP(B12213,总表!A:B,2,0),"-")</f>
        <v>事件类</v>
      </c>
      <c r="D12213" s="6" t="str">
        <f t="shared" si="761"/>
        <v>事件类</v>
      </c>
      <c r="E12213" s="6" t="str">
        <f>IFERROR(VLOOKUP(B12213,总表!A:D,3,0),"-")</f>
        <v>デモ用たぬきマイルカード</v>
      </c>
      <c r="F12213" s="6" t="str">
        <f t="shared" si="762"/>
        <v>デモ用たぬきマイルカード</v>
      </c>
      <c r="G12213" s="6" t="s">
        <v>9</v>
      </c>
      <c r="H12213" s="6" t="str">
        <f>IF(IFERROR(VLOOKUP(B12213,总表!A:D,4,0),"露易")=0," ",IFERROR(VLOOKUP(B12213,总表!A:D,4,0),"-"))</f>
        <v>展示用的狸猫里程卡</v>
      </c>
      <c r="I12213" s="6" t="str">
        <f t="shared" si="763"/>
        <v>展示用的狸猫里程卡</v>
      </c>
    </row>
    <row r="12214" spans="1:9">
      <c r="A12214" s="6">
        <v>12213</v>
      </c>
      <c r="B12214" s="47" t="str">
        <f t="shared" si="760"/>
        <v>00002FB5</v>
      </c>
      <c r="C12214" s="47" t="str">
        <f>IFERROR(VLOOKUP(B12214,总表!A:B,2,0),"-")</f>
        <v>-</v>
      </c>
      <c r="D12214" s="6" t="str">
        <f t="shared" si="761"/>
        <v>-</v>
      </c>
      <c r="E12214" s="6" t="str">
        <f>IFERROR(VLOOKUP(B12214,总表!A:D,3,0),"-")</f>
        <v>-</v>
      </c>
      <c r="F12214" s="6" t="str">
        <f t="shared" si="762"/>
        <v>-</v>
      </c>
      <c r="H12214" s="6" t="str">
        <f>IF(IFERROR(VLOOKUP(B12214,总表!A:D,4,0),"露易")=0," ",IFERROR(VLOOKUP(B12214,总表!A:D,4,0),"-"))</f>
        <v>-</v>
      </c>
      <c r="I12214" s="6" t="str">
        <f t="shared" si="763"/>
        <v>-</v>
      </c>
    </row>
    <row r="12215" spans="1:9">
      <c r="A12215" s="6">
        <v>12214</v>
      </c>
      <c r="B12215" s="47" t="str">
        <f t="shared" si="760"/>
        <v>00002FB6</v>
      </c>
      <c r="C12215" s="47" t="str">
        <f>IFERROR(VLOOKUP(B12215,总表!A:B,2,0),"-")</f>
        <v>-</v>
      </c>
      <c r="D12215" s="6" t="str">
        <f t="shared" si="761"/>
        <v>-</v>
      </c>
      <c r="E12215" s="6" t="str">
        <f>IFERROR(VLOOKUP(B12215,总表!A:D,3,0),"-")</f>
        <v>-</v>
      </c>
      <c r="F12215" s="6" t="str">
        <f t="shared" si="762"/>
        <v>-</v>
      </c>
      <c r="H12215" s="6" t="str">
        <f>IF(IFERROR(VLOOKUP(B12215,总表!A:D,4,0),"露易")=0," ",IFERROR(VLOOKUP(B12215,总表!A:D,4,0),"-"))</f>
        <v>-</v>
      </c>
      <c r="I12215" s="6" t="str">
        <f t="shared" si="763"/>
        <v>-</v>
      </c>
    </row>
    <row r="12216" spans="1:9">
      <c r="A12216" s="6">
        <v>12215</v>
      </c>
      <c r="B12216" s="47" t="str">
        <f t="shared" si="760"/>
        <v>00002FB7</v>
      </c>
      <c r="C12216" s="47" t="str">
        <f>IFERROR(VLOOKUP(B12216,总表!A:B,2,0),"-")</f>
        <v>-</v>
      </c>
      <c r="D12216" s="6" t="str">
        <f t="shared" si="761"/>
        <v>-</v>
      </c>
      <c r="E12216" s="6" t="str">
        <f>IFERROR(VLOOKUP(B12216,总表!A:D,3,0),"-")</f>
        <v>-</v>
      </c>
      <c r="F12216" s="6" t="str">
        <f t="shared" si="762"/>
        <v>-</v>
      </c>
      <c r="H12216" s="6" t="str">
        <f>IF(IFERROR(VLOOKUP(B12216,总表!A:D,4,0),"露易")=0," ",IFERROR(VLOOKUP(B12216,总表!A:D,4,0),"-"))</f>
        <v>-</v>
      </c>
      <c r="I12216" s="6" t="str">
        <f t="shared" si="763"/>
        <v>-</v>
      </c>
    </row>
    <row r="12217" spans="1:9">
      <c r="A12217" s="6">
        <v>12216</v>
      </c>
      <c r="B12217" s="47" t="str">
        <f t="shared" si="760"/>
        <v>00002FB8</v>
      </c>
      <c r="C12217" s="47" t="str">
        <f>IFERROR(VLOOKUP(B12217,总表!A:B,2,0),"-")</f>
        <v>-</v>
      </c>
      <c r="D12217" s="6" t="str">
        <f t="shared" si="761"/>
        <v>-</v>
      </c>
      <c r="E12217" s="6" t="str">
        <f>IFERROR(VLOOKUP(B12217,总表!A:D,3,0),"-")</f>
        <v>-</v>
      </c>
      <c r="F12217" s="6" t="str">
        <f t="shared" si="762"/>
        <v>-</v>
      </c>
      <c r="H12217" s="6" t="str">
        <f>IF(IFERROR(VLOOKUP(B12217,总表!A:D,4,0),"露易")=0," ",IFERROR(VLOOKUP(B12217,总表!A:D,4,0),"-"))</f>
        <v>-</v>
      </c>
      <c r="I12217" s="6" t="str">
        <f t="shared" si="763"/>
        <v>-</v>
      </c>
    </row>
    <row r="12218" spans="1:9">
      <c r="A12218" s="6">
        <v>12217</v>
      </c>
      <c r="B12218" s="47" t="str">
        <f t="shared" si="760"/>
        <v>00002FB9</v>
      </c>
      <c r="C12218" s="47" t="str">
        <f>IFERROR(VLOOKUP(B12218,总表!A:B,2,0),"-")</f>
        <v>-</v>
      </c>
      <c r="D12218" s="6" t="str">
        <f t="shared" si="761"/>
        <v>-</v>
      </c>
      <c r="E12218" s="6" t="str">
        <f>IFERROR(VLOOKUP(B12218,总表!A:D,3,0),"-")</f>
        <v>-</v>
      </c>
      <c r="F12218" s="6" t="str">
        <f t="shared" si="762"/>
        <v>-</v>
      </c>
      <c r="H12218" s="6" t="str">
        <f>IF(IFERROR(VLOOKUP(B12218,总表!A:D,4,0),"露易")=0," ",IFERROR(VLOOKUP(B12218,总表!A:D,4,0),"-"))</f>
        <v>-</v>
      </c>
      <c r="I12218" s="6" t="str">
        <f t="shared" si="763"/>
        <v>-</v>
      </c>
    </row>
    <row r="12219" spans="1:9">
      <c r="A12219" s="6">
        <v>12218</v>
      </c>
      <c r="B12219" s="47" t="str">
        <f t="shared" si="760"/>
        <v>00002FBA</v>
      </c>
      <c r="C12219" s="47" t="str">
        <f>IFERROR(VLOOKUP(B12219,总表!A:B,2,0),"-")</f>
        <v>-</v>
      </c>
      <c r="D12219" s="6" t="str">
        <f t="shared" si="761"/>
        <v>-</v>
      </c>
      <c r="E12219" s="6" t="str">
        <f>IFERROR(VLOOKUP(B12219,总表!A:D,3,0),"-")</f>
        <v>-</v>
      </c>
      <c r="F12219" s="6" t="str">
        <f t="shared" si="762"/>
        <v>-</v>
      </c>
      <c r="H12219" s="6" t="str">
        <f>IF(IFERROR(VLOOKUP(B12219,总表!A:D,4,0),"露易")=0," ",IFERROR(VLOOKUP(B12219,总表!A:D,4,0),"-"))</f>
        <v>-</v>
      </c>
      <c r="I12219" s="6" t="str">
        <f t="shared" si="763"/>
        <v>-</v>
      </c>
    </row>
    <row r="12220" spans="1:9">
      <c r="A12220" s="6">
        <v>12219</v>
      </c>
      <c r="B12220" s="47" t="str">
        <f t="shared" si="760"/>
        <v>00002FBB</v>
      </c>
      <c r="C12220" s="47" t="str">
        <f>IFERROR(VLOOKUP(B12220,总表!A:B,2,0),"-")</f>
        <v>-</v>
      </c>
      <c r="D12220" s="6" t="str">
        <f t="shared" si="761"/>
        <v>-</v>
      </c>
      <c r="E12220" s="6" t="str">
        <f>IFERROR(VLOOKUP(B12220,总表!A:D,3,0),"-")</f>
        <v>-</v>
      </c>
      <c r="F12220" s="6" t="str">
        <f t="shared" si="762"/>
        <v>-</v>
      </c>
      <c r="H12220" s="6" t="str">
        <f>IF(IFERROR(VLOOKUP(B12220,总表!A:D,4,0),"露易")=0," ",IFERROR(VLOOKUP(B12220,总表!A:D,4,0),"-"))</f>
        <v>-</v>
      </c>
      <c r="I12220" s="6" t="str">
        <f t="shared" si="763"/>
        <v>-</v>
      </c>
    </row>
    <row r="12221" spans="1:9">
      <c r="A12221" s="6">
        <v>12220</v>
      </c>
      <c r="B12221" s="47" t="str">
        <f t="shared" si="760"/>
        <v>00002FBC</v>
      </c>
      <c r="C12221" s="47" t="str">
        <f>IFERROR(VLOOKUP(B12221,总表!A:B,2,0),"-")</f>
        <v>-</v>
      </c>
      <c r="D12221" s="6" t="str">
        <f t="shared" si="761"/>
        <v>-</v>
      </c>
      <c r="E12221" s="6" t="str">
        <f>IFERROR(VLOOKUP(B12221,总表!A:D,3,0),"-")</f>
        <v>-</v>
      </c>
      <c r="F12221" s="6" t="str">
        <f t="shared" si="762"/>
        <v>-</v>
      </c>
      <c r="H12221" s="6" t="str">
        <f>IF(IFERROR(VLOOKUP(B12221,总表!A:D,4,0),"露易")=0," ",IFERROR(VLOOKUP(B12221,总表!A:D,4,0),"-"))</f>
        <v>-</v>
      </c>
      <c r="I12221" s="6" t="str">
        <f t="shared" si="763"/>
        <v>-</v>
      </c>
    </row>
    <row r="12222" spans="1:9">
      <c r="A12222" s="6">
        <v>12221</v>
      </c>
      <c r="B12222" s="47" t="str">
        <f t="shared" si="760"/>
        <v>00002FBD</v>
      </c>
      <c r="C12222" s="47" t="str">
        <f>IFERROR(VLOOKUP(B12222,总表!A:B,2,0),"-")</f>
        <v>-</v>
      </c>
      <c r="D12222" s="6" t="str">
        <f t="shared" si="761"/>
        <v>-</v>
      </c>
      <c r="E12222" s="6" t="str">
        <f>IFERROR(VLOOKUP(B12222,总表!A:D,3,0),"-")</f>
        <v>-</v>
      </c>
      <c r="F12222" s="6" t="str">
        <f t="shared" si="762"/>
        <v>-</v>
      </c>
      <c r="H12222" s="6" t="str">
        <f>IF(IFERROR(VLOOKUP(B12222,总表!A:D,4,0),"露易")=0," ",IFERROR(VLOOKUP(B12222,总表!A:D,4,0),"-"))</f>
        <v>-</v>
      </c>
      <c r="I12222" s="6" t="str">
        <f t="shared" si="763"/>
        <v>-</v>
      </c>
    </row>
    <row r="12223" spans="1:9">
      <c r="A12223" s="6">
        <v>12222</v>
      </c>
      <c r="B12223" s="47" t="str">
        <f t="shared" si="760"/>
        <v>00002FBE</v>
      </c>
      <c r="C12223" s="47" t="str">
        <f>IFERROR(VLOOKUP(B12223,总表!A:B,2,0),"-")</f>
        <v>-</v>
      </c>
      <c r="D12223" s="6" t="str">
        <f t="shared" si="761"/>
        <v>-</v>
      </c>
      <c r="E12223" s="6" t="str">
        <f>IFERROR(VLOOKUP(B12223,总表!A:D,3,0),"-")</f>
        <v>-</v>
      </c>
      <c r="F12223" s="6" t="str">
        <f t="shared" si="762"/>
        <v>-</v>
      </c>
      <c r="H12223" s="6" t="str">
        <f>IF(IFERROR(VLOOKUP(B12223,总表!A:D,4,0),"露易")=0," ",IFERROR(VLOOKUP(B12223,总表!A:D,4,0),"-"))</f>
        <v>-</v>
      </c>
      <c r="I12223" s="6" t="str">
        <f t="shared" si="763"/>
        <v>-</v>
      </c>
    </row>
    <row r="12224" spans="1:9">
      <c r="A12224" s="6">
        <v>12223</v>
      </c>
      <c r="B12224" s="47" t="str">
        <f t="shared" si="760"/>
        <v>00002FBF</v>
      </c>
      <c r="C12224" s="47" t="str">
        <f>IFERROR(VLOOKUP(B12224,总表!A:B,2,0),"-")</f>
        <v>-</v>
      </c>
      <c r="D12224" s="6" t="str">
        <f t="shared" si="761"/>
        <v>-</v>
      </c>
      <c r="E12224" s="6" t="str">
        <f>IFERROR(VLOOKUP(B12224,总表!A:D,3,0),"-")</f>
        <v>-</v>
      </c>
      <c r="F12224" s="6" t="str">
        <f t="shared" si="762"/>
        <v>-</v>
      </c>
      <c r="H12224" s="6" t="str">
        <f>IF(IFERROR(VLOOKUP(B12224,总表!A:D,4,0),"露易")=0," ",IFERROR(VLOOKUP(B12224,总表!A:D,4,0),"-"))</f>
        <v>-</v>
      </c>
      <c r="I12224" s="6" t="str">
        <f t="shared" si="763"/>
        <v>-</v>
      </c>
    </row>
    <row r="12225" spans="1:9">
      <c r="A12225" s="6">
        <v>12224</v>
      </c>
      <c r="B12225" s="47" t="str">
        <f t="shared" si="760"/>
        <v>00002FC0</v>
      </c>
      <c r="C12225" s="47" t="str">
        <f>IFERROR(VLOOKUP(B12225,总表!A:B,2,0),"-")</f>
        <v>-</v>
      </c>
      <c r="D12225" s="6" t="str">
        <f t="shared" si="761"/>
        <v>-</v>
      </c>
      <c r="E12225" s="6" t="str">
        <f>IFERROR(VLOOKUP(B12225,总表!A:D,3,0),"-")</f>
        <v>-</v>
      </c>
      <c r="F12225" s="6" t="str">
        <f t="shared" si="762"/>
        <v>-</v>
      </c>
      <c r="H12225" s="6" t="str">
        <f>IF(IFERROR(VLOOKUP(B12225,总表!A:D,4,0),"露易")=0," ",IFERROR(VLOOKUP(B12225,总表!A:D,4,0),"-"))</f>
        <v>-</v>
      </c>
      <c r="I12225" s="6" t="str">
        <f t="shared" si="763"/>
        <v>-</v>
      </c>
    </row>
    <row r="12226" spans="1:9">
      <c r="A12226" s="6">
        <v>12225</v>
      </c>
      <c r="B12226" s="47" t="str">
        <f t="shared" ref="B12226:B12289" si="764">DEC2HEX(ROW(A12225),8)</f>
        <v>00002FC1</v>
      </c>
      <c r="C12226" s="47" t="str">
        <f>IFERROR(VLOOKUP(B12226,总表!A:B,2,0),"-")</f>
        <v>-</v>
      </c>
      <c r="D12226" s="6" t="str">
        <f t="shared" ref="D12226:D12289" si="765">C12226</f>
        <v>-</v>
      </c>
      <c r="E12226" s="6" t="str">
        <f>IFERROR(VLOOKUP(B12226,总表!A:D,3,0),"-")</f>
        <v>-</v>
      </c>
      <c r="F12226" s="6" t="str">
        <f t="shared" ref="F12226:F12289" si="766">E12226</f>
        <v>-</v>
      </c>
      <c r="H12226" s="6" t="str">
        <f>IF(IFERROR(VLOOKUP(B12226,总表!A:D,4,0),"露易")=0," ",IFERROR(VLOOKUP(B12226,总表!A:D,4,0),"-"))</f>
        <v>-</v>
      </c>
      <c r="I12226" s="6" t="str">
        <f t="shared" ref="I12226:I12289" si="767">H12226</f>
        <v>-</v>
      </c>
    </row>
    <row r="12227" spans="1:9">
      <c r="A12227" s="6">
        <v>12226</v>
      </c>
      <c r="B12227" s="47" t="str">
        <f t="shared" si="764"/>
        <v>00002FC2</v>
      </c>
      <c r="C12227" s="47" t="str">
        <f>IFERROR(VLOOKUP(B12227,总表!A:B,2,0),"-")</f>
        <v>-</v>
      </c>
      <c r="D12227" s="6" t="str">
        <f t="shared" si="765"/>
        <v>-</v>
      </c>
      <c r="E12227" s="6" t="str">
        <f>IFERROR(VLOOKUP(B12227,总表!A:D,3,0),"-")</f>
        <v>-</v>
      </c>
      <c r="F12227" s="6" t="str">
        <f t="shared" si="766"/>
        <v>-</v>
      </c>
      <c r="H12227" s="6" t="str">
        <f>IF(IFERROR(VLOOKUP(B12227,总表!A:D,4,0),"露易")=0," ",IFERROR(VLOOKUP(B12227,总表!A:D,4,0),"-"))</f>
        <v>-</v>
      </c>
      <c r="I12227" s="6" t="str">
        <f t="shared" si="767"/>
        <v>-</v>
      </c>
    </row>
    <row r="12228" spans="1:9">
      <c r="A12228" s="6">
        <v>12227</v>
      </c>
      <c r="B12228" s="47" t="str">
        <f t="shared" si="764"/>
        <v>00002FC3</v>
      </c>
      <c r="C12228" s="47" t="str">
        <f>IFERROR(VLOOKUP(B12228,总表!A:B,2,0),"-")</f>
        <v>-</v>
      </c>
      <c r="D12228" s="6" t="str">
        <f t="shared" si="765"/>
        <v>-</v>
      </c>
      <c r="E12228" s="6" t="str">
        <f>IFERROR(VLOOKUP(B12228,总表!A:D,3,0),"-")</f>
        <v>-</v>
      </c>
      <c r="F12228" s="6" t="str">
        <f t="shared" si="766"/>
        <v>-</v>
      </c>
      <c r="H12228" s="6" t="str">
        <f>IF(IFERROR(VLOOKUP(B12228,总表!A:D,4,0),"露易")=0," ",IFERROR(VLOOKUP(B12228,总表!A:D,4,0),"-"))</f>
        <v>-</v>
      </c>
      <c r="I12228" s="6" t="str">
        <f t="shared" si="767"/>
        <v>-</v>
      </c>
    </row>
    <row r="12229" spans="1:9">
      <c r="A12229" s="6">
        <v>12228</v>
      </c>
      <c r="B12229" s="47" t="str">
        <f t="shared" si="764"/>
        <v>00002FC4</v>
      </c>
      <c r="C12229" s="47" t="str">
        <f>IFERROR(VLOOKUP(B12229,总表!A:B,2,0),"-")</f>
        <v>-</v>
      </c>
      <c r="D12229" s="6" t="str">
        <f t="shared" si="765"/>
        <v>-</v>
      </c>
      <c r="E12229" s="6" t="str">
        <f>IFERROR(VLOOKUP(B12229,总表!A:D,3,0),"-")</f>
        <v>-</v>
      </c>
      <c r="F12229" s="6" t="str">
        <f t="shared" si="766"/>
        <v>-</v>
      </c>
      <c r="H12229" s="6" t="str">
        <f>IF(IFERROR(VLOOKUP(B12229,总表!A:D,4,0),"露易")=0," ",IFERROR(VLOOKUP(B12229,总表!A:D,4,0),"-"))</f>
        <v>-</v>
      </c>
      <c r="I12229" s="6" t="str">
        <f t="shared" si="767"/>
        <v>-</v>
      </c>
    </row>
    <row r="12230" spans="1:9">
      <c r="A12230" s="6">
        <v>12229</v>
      </c>
      <c r="B12230" s="47" t="str">
        <f t="shared" si="764"/>
        <v>00002FC5</v>
      </c>
      <c r="C12230" s="50" t="str">
        <f>IFERROR(VLOOKUP(B12230,总表!A:B,2,0),"-")</f>
        <v>摆设类</v>
      </c>
      <c r="D12230" s="51" t="str">
        <f t="shared" si="765"/>
        <v>摆设类</v>
      </c>
      <c r="E12230" s="6" t="str">
        <f>IFERROR(VLOOKUP(B12230,总表!A:D,3,0),"-")</f>
        <v>パニエルのいしがま</v>
      </c>
      <c r="F12230" s="6" t="str">
        <f t="shared" si="766"/>
        <v>パニエルのいしがま</v>
      </c>
      <c r="H12230" s="6" t="str">
        <f>IF(IFERROR(VLOOKUP(B12230,总表!A:D,4,0),"露易")=0," ",IFERROR(VLOOKUP(B12230,总表!A:D,4,0),"-"))</f>
        <v> </v>
      </c>
      <c r="I12230" s="6" t="str">
        <f t="shared" si="767"/>
        <v> </v>
      </c>
    </row>
    <row r="12231" spans="1:9">
      <c r="A12231" s="6">
        <v>12230</v>
      </c>
      <c r="B12231" s="47" t="str">
        <f t="shared" si="764"/>
        <v>00002FC6</v>
      </c>
      <c r="C12231" s="50" t="str">
        <f>IFERROR(VLOOKUP(B12231,总表!A:B,2,0),"-")</f>
        <v>摆设类</v>
      </c>
      <c r="D12231" s="51" t="str">
        <f t="shared" si="765"/>
        <v>摆设类</v>
      </c>
      <c r="E12231" s="51" t="str">
        <f>IFERROR(VLOOKUP(B12231,总表!A:D,3,0),"-")</f>
        <v>节日陀螺</v>
      </c>
      <c r="F12231" s="51" t="str">
        <f t="shared" si="766"/>
        <v>节日陀螺</v>
      </c>
      <c r="H12231" s="6" t="str">
        <f>IF(IFERROR(VLOOKUP(B12231,总表!A:D,4,0),"露易")=0," ",IFERROR(VLOOKUP(B12231,总表!A:D,4,0),"-"))</f>
        <v> </v>
      </c>
      <c r="I12231" s="6" t="str">
        <f t="shared" si="767"/>
        <v> </v>
      </c>
    </row>
    <row r="12232" spans="1:9">
      <c r="A12232" s="6">
        <v>12231</v>
      </c>
      <c r="B12232" s="47" t="str">
        <f t="shared" si="764"/>
        <v>00002FC7</v>
      </c>
      <c r="C12232" s="47" t="str">
        <f>IFERROR(VLOOKUP(B12232,总表!A:B,2,0),"-")</f>
        <v>-</v>
      </c>
      <c r="D12232" s="6" t="str">
        <f t="shared" si="765"/>
        <v>-</v>
      </c>
      <c r="E12232" s="6" t="str">
        <f>IFERROR(VLOOKUP(B12232,总表!A:D,3,0),"-")</f>
        <v>-</v>
      </c>
      <c r="F12232" s="6" t="str">
        <f t="shared" si="766"/>
        <v>-</v>
      </c>
      <c r="H12232" s="6" t="str">
        <f>IF(IFERROR(VLOOKUP(B12232,总表!A:D,4,0),"露易")=0," ",IFERROR(VLOOKUP(B12232,总表!A:D,4,0),"-"))</f>
        <v>-</v>
      </c>
      <c r="I12232" s="6" t="str">
        <f t="shared" si="767"/>
        <v>-</v>
      </c>
    </row>
    <row r="12233" spans="1:9">
      <c r="A12233" s="6">
        <v>12232</v>
      </c>
      <c r="B12233" s="47" t="str">
        <f t="shared" si="764"/>
        <v>00002FC8</v>
      </c>
      <c r="C12233" s="47" t="str">
        <f>IFERROR(VLOOKUP(B12233,总表!A:B,2,0),"-")</f>
        <v>-</v>
      </c>
      <c r="D12233" s="6" t="str">
        <f t="shared" si="765"/>
        <v>-</v>
      </c>
      <c r="E12233" s="6" t="str">
        <f>IFERROR(VLOOKUP(B12233,总表!A:D,3,0),"-")</f>
        <v>-</v>
      </c>
      <c r="F12233" s="6" t="str">
        <f t="shared" si="766"/>
        <v>-</v>
      </c>
      <c r="H12233" s="6" t="str">
        <f>IF(IFERROR(VLOOKUP(B12233,总表!A:D,4,0),"露易")=0," ",IFERROR(VLOOKUP(B12233,总表!A:D,4,0),"-"))</f>
        <v>-</v>
      </c>
      <c r="I12233" s="6" t="str">
        <f t="shared" si="767"/>
        <v>-</v>
      </c>
    </row>
    <row r="12234" spans="1:9">
      <c r="A12234" s="6">
        <v>12233</v>
      </c>
      <c r="B12234" s="47" t="str">
        <f t="shared" si="764"/>
        <v>00002FC9</v>
      </c>
      <c r="C12234" s="47" t="str">
        <f>IFERROR(VLOOKUP(B12234,总表!A:B,2,0),"-")</f>
        <v>-</v>
      </c>
      <c r="D12234" s="6" t="str">
        <f t="shared" si="765"/>
        <v>-</v>
      </c>
      <c r="E12234" s="6" t="str">
        <f>IFERROR(VLOOKUP(B12234,总表!A:D,3,0),"-")</f>
        <v>-</v>
      </c>
      <c r="F12234" s="6" t="str">
        <f t="shared" si="766"/>
        <v>-</v>
      </c>
      <c r="H12234" s="6" t="str">
        <f>IF(IFERROR(VLOOKUP(B12234,总表!A:D,4,0),"露易")=0," ",IFERROR(VLOOKUP(B12234,总表!A:D,4,0),"-"))</f>
        <v>-</v>
      </c>
      <c r="I12234" s="6" t="str">
        <f t="shared" si="767"/>
        <v>-</v>
      </c>
    </row>
    <row r="12235" spans="1:9">
      <c r="A12235" s="6">
        <v>12234</v>
      </c>
      <c r="B12235" s="47" t="str">
        <f t="shared" si="764"/>
        <v>00002FCA</v>
      </c>
      <c r="C12235" s="47" t="str">
        <f>IFERROR(VLOOKUP(B12235,总表!A:B,2,0),"-")</f>
        <v>-</v>
      </c>
      <c r="D12235" s="6" t="str">
        <f t="shared" si="765"/>
        <v>-</v>
      </c>
      <c r="E12235" s="6" t="str">
        <f>IFERROR(VLOOKUP(B12235,总表!A:D,3,0),"-")</f>
        <v>-</v>
      </c>
      <c r="F12235" s="6" t="str">
        <f t="shared" si="766"/>
        <v>-</v>
      </c>
      <c r="H12235" s="6" t="str">
        <f>IF(IFERROR(VLOOKUP(B12235,总表!A:D,4,0),"露易")=0," ",IFERROR(VLOOKUP(B12235,总表!A:D,4,0),"-"))</f>
        <v>-</v>
      </c>
      <c r="I12235" s="6" t="str">
        <f t="shared" si="767"/>
        <v>-</v>
      </c>
    </row>
    <row r="12236" spans="1:9">
      <c r="A12236" s="6">
        <v>12235</v>
      </c>
      <c r="B12236" s="47" t="str">
        <f t="shared" si="764"/>
        <v>00002FCB</v>
      </c>
      <c r="C12236" s="47" t="str">
        <f>IFERROR(VLOOKUP(B12236,总表!A:B,2,0),"-")</f>
        <v>-</v>
      </c>
      <c r="D12236" s="6" t="str">
        <f t="shared" si="765"/>
        <v>-</v>
      </c>
      <c r="E12236" s="6" t="str">
        <f>IFERROR(VLOOKUP(B12236,总表!A:D,3,0),"-")</f>
        <v>-</v>
      </c>
      <c r="F12236" s="6" t="str">
        <f t="shared" si="766"/>
        <v>-</v>
      </c>
      <c r="H12236" s="6" t="str">
        <f>IF(IFERROR(VLOOKUP(B12236,总表!A:D,4,0),"露易")=0," ",IFERROR(VLOOKUP(B12236,总表!A:D,4,0),"-"))</f>
        <v>-</v>
      </c>
      <c r="I12236" s="6" t="str">
        <f t="shared" si="767"/>
        <v>-</v>
      </c>
    </row>
    <row r="12237" spans="1:9">
      <c r="A12237" s="6">
        <v>12236</v>
      </c>
      <c r="B12237" s="47" t="str">
        <f t="shared" si="764"/>
        <v>00002FCC</v>
      </c>
      <c r="C12237" s="47" t="str">
        <f>IFERROR(VLOOKUP(B12237,总表!A:B,2,0),"-")</f>
        <v>-</v>
      </c>
      <c r="D12237" s="6" t="str">
        <f t="shared" si="765"/>
        <v>-</v>
      </c>
      <c r="E12237" s="6" t="str">
        <f>IFERROR(VLOOKUP(B12237,总表!A:D,3,0),"-")</f>
        <v>-</v>
      </c>
      <c r="F12237" s="6" t="str">
        <f t="shared" si="766"/>
        <v>-</v>
      </c>
      <c r="H12237" s="6" t="str">
        <f>IF(IFERROR(VLOOKUP(B12237,总表!A:D,4,0),"露易")=0," ",IFERROR(VLOOKUP(B12237,总表!A:D,4,0),"-"))</f>
        <v>-</v>
      </c>
      <c r="I12237" s="6" t="str">
        <f t="shared" si="767"/>
        <v>-</v>
      </c>
    </row>
    <row r="12238" spans="1:9">
      <c r="A12238" s="6">
        <v>12237</v>
      </c>
      <c r="B12238" s="47" t="str">
        <f t="shared" si="764"/>
        <v>00002FCD</v>
      </c>
      <c r="C12238" s="47" t="str">
        <f>IFERROR(VLOOKUP(B12238,总表!A:B,2,0),"-")</f>
        <v>-</v>
      </c>
      <c r="D12238" s="6" t="str">
        <f t="shared" si="765"/>
        <v>-</v>
      </c>
      <c r="E12238" s="6" t="str">
        <f>IFERROR(VLOOKUP(B12238,总表!A:D,3,0),"-")</f>
        <v>-</v>
      </c>
      <c r="F12238" s="6" t="str">
        <f t="shared" si="766"/>
        <v>-</v>
      </c>
      <c r="H12238" s="6" t="str">
        <f>IF(IFERROR(VLOOKUP(B12238,总表!A:D,4,0),"露易")=0," ",IFERROR(VLOOKUP(B12238,总表!A:D,4,0),"-"))</f>
        <v>-</v>
      </c>
      <c r="I12238" s="6" t="str">
        <f t="shared" si="767"/>
        <v>-</v>
      </c>
    </row>
    <row r="12239" spans="1:9">
      <c r="A12239" s="6">
        <v>12238</v>
      </c>
      <c r="B12239" s="47" t="str">
        <f t="shared" si="764"/>
        <v>00002FCE</v>
      </c>
      <c r="C12239" s="47" t="str">
        <f>IFERROR(VLOOKUP(B12239,总表!A:B,2,0),"-")</f>
        <v>-</v>
      </c>
      <c r="D12239" s="6" t="str">
        <f t="shared" si="765"/>
        <v>-</v>
      </c>
      <c r="E12239" s="6" t="str">
        <f>IFERROR(VLOOKUP(B12239,总表!A:D,3,0),"-")</f>
        <v>-</v>
      </c>
      <c r="F12239" s="6" t="str">
        <f t="shared" si="766"/>
        <v>-</v>
      </c>
      <c r="H12239" s="6" t="str">
        <f>IF(IFERROR(VLOOKUP(B12239,总表!A:D,4,0),"露易")=0," ",IFERROR(VLOOKUP(B12239,总表!A:D,4,0),"-"))</f>
        <v>-</v>
      </c>
      <c r="I12239" s="6" t="str">
        <f t="shared" si="767"/>
        <v>-</v>
      </c>
    </row>
    <row r="12240" spans="1:9">
      <c r="A12240" s="6">
        <v>12239</v>
      </c>
      <c r="B12240" s="47" t="str">
        <f t="shared" si="764"/>
        <v>00002FCF</v>
      </c>
      <c r="C12240" s="47" t="str">
        <f>IFERROR(VLOOKUP(B12240,总表!A:B,2,0),"-")</f>
        <v>-</v>
      </c>
      <c r="D12240" s="6" t="str">
        <f t="shared" si="765"/>
        <v>-</v>
      </c>
      <c r="E12240" s="6" t="str">
        <f>IFERROR(VLOOKUP(B12240,总表!A:D,3,0),"-")</f>
        <v>-</v>
      </c>
      <c r="F12240" s="6" t="str">
        <f t="shared" si="766"/>
        <v>-</v>
      </c>
      <c r="H12240" s="6" t="str">
        <f>IF(IFERROR(VLOOKUP(B12240,总表!A:D,4,0),"露易")=0," ",IFERROR(VLOOKUP(B12240,总表!A:D,4,0),"-"))</f>
        <v>-</v>
      </c>
      <c r="I12240" s="6" t="str">
        <f t="shared" si="767"/>
        <v>-</v>
      </c>
    </row>
    <row r="12241" spans="1:9">
      <c r="A12241" s="6">
        <v>12240</v>
      </c>
      <c r="B12241" s="47" t="str">
        <f t="shared" si="764"/>
        <v>00002FD0</v>
      </c>
      <c r="C12241" s="47" t="str">
        <f>IFERROR(VLOOKUP(B12241,总表!A:B,2,0),"-")</f>
        <v>-</v>
      </c>
      <c r="D12241" s="6" t="str">
        <f t="shared" si="765"/>
        <v>-</v>
      </c>
      <c r="E12241" s="6" t="str">
        <f>IFERROR(VLOOKUP(B12241,总表!A:D,3,0),"-")</f>
        <v>-</v>
      </c>
      <c r="F12241" s="6" t="str">
        <f t="shared" si="766"/>
        <v>-</v>
      </c>
      <c r="H12241" s="6" t="str">
        <f>IF(IFERROR(VLOOKUP(B12241,总表!A:D,4,0),"露易")=0," ",IFERROR(VLOOKUP(B12241,总表!A:D,4,0),"-"))</f>
        <v>-</v>
      </c>
      <c r="I12241" s="6" t="str">
        <f t="shared" si="767"/>
        <v>-</v>
      </c>
    </row>
    <row r="12242" spans="1:9">
      <c r="A12242" s="6">
        <v>12241</v>
      </c>
      <c r="B12242" s="47" t="str">
        <f t="shared" si="764"/>
        <v>00002FD1</v>
      </c>
      <c r="C12242" s="47" t="str">
        <f>IFERROR(VLOOKUP(B12242,总表!A:B,2,0),"-")</f>
        <v>-</v>
      </c>
      <c r="D12242" s="6" t="str">
        <f t="shared" si="765"/>
        <v>-</v>
      </c>
      <c r="E12242" s="6" t="str">
        <f>IFERROR(VLOOKUP(B12242,总表!A:D,3,0),"-")</f>
        <v>-</v>
      </c>
      <c r="F12242" s="6" t="str">
        <f t="shared" si="766"/>
        <v>-</v>
      </c>
      <c r="H12242" s="6" t="str">
        <f>IF(IFERROR(VLOOKUP(B12242,总表!A:D,4,0),"露易")=0," ",IFERROR(VLOOKUP(B12242,总表!A:D,4,0),"-"))</f>
        <v>-</v>
      </c>
      <c r="I12242" s="6" t="str">
        <f t="shared" si="767"/>
        <v>-</v>
      </c>
    </row>
    <row r="12243" spans="1:9">
      <c r="A12243" s="6">
        <v>12242</v>
      </c>
      <c r="B12243" s="47" t="str">
        <f t="shared" si="764"/>
        <v>00002FD2</v>
      </c>
      <c r="C12243" s="47" t="str">
        <f>IFERROR(VLOOKUP(B12243,总表!A:B,2,0),"-")</f>
        <v>-</v>
      </c>
      <c r="D12243" s="6" t="str">
        <f t="shared" si="765"/>
        <v>-</v>
      </c>
      <c r="E12243" s="6" t="str">
        <f>IFERROR(VLOOKUP(B12243,总表!A:D,3,0),"-")</f>
        <v>-</v>
      </c>
      <c r="F12243" s="6" t="str">
        <f t="shared" si="766"/>
        <v>-</v>
      </c>
      <c r="H12243" s="6" t="str">
        <f>IF(IFERROR(VLOOKUP(B12243,总表!A:D,4,0),"露易")=0," ",IFERROR(VLOOKUP(B12243,总表!A:D,4,0),"-"))</f>
        <v>-</v>
      </c>
      <c r="I12243" s="6" t="str">
        <f t="shared" si="767"/>
        <v>-</v>
      </c>
    </row>
    <row r="12244" spans="1:9">
      <c r="A12244" s="6">
        <v>12243</v>
      </c>
      <c r="B12244" s="47" t="str">
        <f t="shared" si="764"/>
        <v>00002FD3</v>
      </c>
      <c r="C12244" s="47" t="str">
        <f>IFERROR(VLOOKUP(B12244,总表!A:B,2,0),"-")</f>
        <v>-</v>
      </c>
      <c r="D12244" s="6" t="str">
        <f t="shared" si="765"/>
        <v>-</v>
      </c>
      <c r="E12244" s="6" t="str">
        <f>IFERROR(VLOOKUP(B12244,总表!A:D,3,0),"-")</f>
        <v>-</v>
      </c>
      <c r="F12244" s="6" t="str">
        <f t="shared" si="766"/>
        <v>-</v>
      </c>
      <c r="H12244" s="6" t="str">
        <f>IF(IFERROR(VLOOKUP(B12244,总表!A:D,4,0),"露易")=0," ",IFERROR(VLOOKUP(B12244,总表!A:D,4,0),"-"))</f>
        <v>-</v>
      </c>
      <c r="I12244" s="6" t="str">
        <f t="shared" si="767"/>
        <v>-</v>
      </c>
    </row>
    <row r="12245" spans="1:9">
      <c r="A12245" s="6">
        <v>12244</v>
      </c>
      <c r="B12245" s="47" t="str">
        <f t="shared" si="764"/>
        <v>00002FD4</v>
      </c>
      <c r="C12245" s="47" t="str">
        <f>IFERROR(VLOOKUP(B12245,总表!A:B,2,0),"-")</f>
        <v>-</v>
      </c>
      <c r="D12245" s="6" t="str">
        <f t="shared" si="765"/>
        <v>-</v>
      </c>
      <c r="E12245" s="6" t="str">
        <f>IFERROR(VLOOKUP(B12245,总表!A:D,3,0),"-")</f>
        <v>-</v>
      </c>
      <c r="F12245" s="6" t="str">
        <f t="shared" si="766"/>
        <v>-</v>
      </c>
      <c r="H12245" s="6" t="str">
        <f>IF(IFERROR(VLOOKUP(B12245,总表!A:D,4,0),"露易")=0," ",IFERROR(VLOOKUP(B12245,总表!A:D,4,0),"-"))</f>
        <v>-</v>
      </c>
      <c r="I12245" s="6" t="str">
        <f t="shared" si="767"/>
        <v>-</v>
      </c>
    </row>
    <row r="12246" spans="1:9">
      <c r="A12246" s="6">
        <v>12245</v>
      </c>
      <c r="B12246" s="47" t="str">
        <f t="shared" si="764"/>
        <v>00002FD5</v>
      </c>
      <c r="C12246" s="47" t="str">
        <f>IFERROR(VLOOKUP(B12246,总表!A:B,2,0),"-")</f>
        <v>-</v>
      </c>
      <c r="D12246" s="6" t="str">
        <f t="shared" si="765"/>
        <v>-</v>
      </c>
      <c r="E12246" s="6" t="str">
        <f>IFERROR(VLOOKUP(B12246,总表!A:D,3,0),"-")</f>
        <v>-</v>
      </c>
      <c r="F12246" s="6" t="str">
        <f t="shared" si="766"/>
        <v>-</v>
      </c>
      <c r="H12246" s="6" t="str">
        <f>IF(IFERROR(VLOOKUP(B12246,总表!A:D,4,0),"露易")=0," ",IFERROR(VLOOKUP(B12246,总表!A:D,4,0),"-"))</f>
        <v>-</v>
      </c>
      <c r="I12246" s="6" t="str">
        <f t="shared" si="767"/>
        <v>-</v>
      </c>
    </row>
    <row r="12247" spans="1:9">
      <c r="A12247" s="6">
        <v>12246</v>
      </c>
      <c r="B12247" s="47" t="str">
        <f t="shared" si="764"/>
        <v>00002FD6</v>
      </c>
      <c r="C12247" s="47" t="str">
        <f>IFERROR(VLOOKUP(B12247,总表!A:B,2,0),"-")</f>
        <v>-</v>
      </c>
      <c r="D12247" s="6" t="str">
        <f t="shared" si="765"/>
        <v>-</v>
      </c>
      <c r="E12247" s="6" t="str">
        <f>IFERROR(VLOOKUP(B12247,总表!A:D,3,0),"-")</f>
        <v>-</v>
      </c>
      <c r="F12247" s="6" t="str">
        <f t="shared" si="766"/>
        <v>-</v>
      </c>
      <c r="H12247" s="6" t="str">
        <f>IF(IFERROR(VLOOKUP(B12247,总表!A:D,4,0),"露易")=0," ",IFERROR(VLOOKUP(B12247,总表!A:D,4,0),"-"))</f>
        <v>-</v>
      </c>
      <c r="I12247" s="6" t="str">
        <f t="shared" si="767"/>
        <v>-</v>
      </c>
    </row>
    <row r="12248" spans="1:9">
      <c r="A12248" s="6">
        <v>12247</v>
      </c>
      <c r="B12248" s="47" t="str">
        <f t="shared" si="764"/>
        <v>00002FD7</v>
      </c>
      <c r="C12248" s="47" t="str">
        <f>IFERROR(VLOOKUP(B12248,总表!A:B,2,0),"-")</f>
        <v>-</v>
      </c>
      <c r="D12248" s="6" t="str">
        <f t="shared" si="765"/>
        <v>-</v>
      </c>
      <c r="E12248" s="6" t="str">
        <f>IFERROR(VLOOKUP(B12248,总表!A:D,3,0),"-")</f>
        <v>-</v>
      </c>
      <c r="F12248" s="6" t="str">
        <f t="shared" si="766"/>
        <v>-</v>
      </c>
      <c r="H12248" s="6" t="str">
        <f>IF(IFERROR(VLOOKUP(B12248,总表!A:D,4,0),"露易")=0," ",IFERROR(VLOOKUP(B12248,总表!A:D,4,0),"-"))</f>
        <v>-</v>
      </c>
      <c r="I12248" s="6" t="str">
        <f t="shared" si="767"/>
        <v>-</v>
      </c>
    </row>
    <row r="12249" spans="1:9">
      <c r="A12249" s="6">
        <v>12248</v>
      </c>
      <c r="B12249" s="47" t="str">
        <f t="shared" si="764"/>
        <v>00002FD8</v>
      </c>
      <c r="C12249" s="47" t="str">
        <f>IFERROR(VLOOKUP(B12249,总表!A:B,2,0),"-")</f>
        <v>-</v>
      </c>
      <c r="D12249" s="6" t="str">
        <f t="shared" si="765"/>
        <v>-</v>
      </c>
      <c r="E12249" s="6" t="str">
        <f>IFERROR(VLOOKUP(B12249,总表!A:D,3,0),"-")</f>
        <v>-</v>
      </c>
      <c r="F12249" s="6" t="str">
        <f t="shared" si="766"/>
        <v>-</v>
      </c>
      <c r="H12249" s="6" t="str">
        <f>IF(IFERROR(VLOOKUP(B12249,总表!A:D,4,0),"露易")=0," ",IFERROR(VLOOKUP(B12249,总表!A:D,4,0),"-"))</f>
        <v>-</v>
      </c>
      <c r="I12249" s="6" t="str">
        <f t="shared" si="767"/>
        <v>-</v>
      </c>
    </row>
    <row r="12250" spans="1:9">
      <c r="A12250" s="6">
        <v>12249</v>
      </c>
      <c r="B12250" s="47" t="str">
        <f t="shared" si="764"/>
        <v>00002FD9</v>
      </c>
      <c r="C12250" s="47" t="str">
        <f>IFERROR(VLOOKUP(B12250,总表!A:B,2,0),"-")</f>
        <v>-</v>
      </c>
      <c r="D12250" s="6" t="str">
        <f t="shared" si="765"/>
        <v>-</v>
      </c>
      <c r="E12250" s="6" t="str">
        <f>IFERROR(VLOOKUP(B12250,总表!A:D,3,0),"-")</f>
        <v>-</v>
      </c>
      <c r="F12250" s="6" t="str">
        <f t="shared" si="766"/>
        <v>-</v>
      </c>
      <c r="H12250" s="6" t="str">
        <f>IF(IFERROR(VLOOKUP(B12250,总表!A:D,4,0),"露易")=0," ",IFERROR(VLOOKUP(B12250,总表!A:D,4,0),"-"))</f>
        <v>-</v>
      </c>
      <c r="I12250" s="6" t="str">
        <f t="shared" si="767"/>
        <v>-</v>
      </c>
    </row>
    <row r="12251" spans="1:9">
      <c r="A12251" s="6">
        <v>12250</v>
      </c>
      <c r="B12251" s="47" t="str">
        <f t="shared" si="764"/>
        <v>00002FDA</v>
      </c>
      <c r="C12251" s="47" t="str">
        <f>IFERROR(VLOOKUP(B12251,总表!A:B,2,0),"-")</f>
        <v>-</v>
      </c>
      <c r="D12251" s="6" t="str">
        <f t="shared" si="765"/>
        <v>-</v>
      </c>
      <c r="E12251" s="6" t="str">
        <f>IFERROR(VLOOKUP(B12251,总表!A:D,3,0),"-")</f>
        <v>-</v>
      </c>
      <c r="F12251" s="6" t="str">
        <f t="shared" si="766"/>
        <v>-</v>
      </c>
      <c r="H12251" s="6" t="str">
        <f>IF(IFERROR(VLOOKUP(B12251,总表!A:D,4,0),"露易")=0," ",IFERROR(VLOOKUP(B12251,总表!A:D,4,0),"-"))</f>
        <v>-</v>
      </c>
      <c r="I12251" s="6" t="str">
        <f t="shared" si="767"/>
        <v>-</v>
      </c>
    </row>
    <row r="12252" spans="1:9">
      <c r="A12252" s="6">
        <v>12251</v>
      </c>
      <c r="B12252" s="47" t="str">
        <f t="shared" si="764"/>
        <v>00002FDB</v>
      </c>
      <c r="C12252" s="47" t="str">
        <f>IFERROR(VLOOKUP(B12252,总表!A:B,2,0),"-")</f>
        <v>-</v>
      </c>
      <c r="D12252" s="6" t="str">
        <f t="shared" si="765"/>
        <v>-</v>
      </c>
      <c r="E12252" s="6" t="str">
        <f>IFERROR(VLOOKUP(B12252,总表!A:D,3,0),"-")</f>
        <v>-</v>
      </c>
      <c r="F12252" s="6" t="str">
        <f t="shared" si="766"/>
        <v>-</v>
      </c>
      <c r="H12252" s="6" t="str">
        <f>IF(IFERROR(VLOOKUP(B12252,总表!A:D,4,0),"露易")=0," ",IFERROR(VLOOKUP(B12252,总表!A:D,4,0),"-"))</f>
        <v>-</v>
      </c>
      <c r="I12252" s="6" t="str">
        <f t="shared" si="767"/>
        <v>-</v>
      </c>
    </row>
    <row r="12253" spans="1:9">
      <c r="A12253" s="6">
        <v>12252</v>
      </c>
      <c r="B12253" s="47" t="str">
        <f t="shared" si="764"/>
        <v>00002FDC</v>
      </c>
      <c r="C12253" s="47" t="str">
        <f>IFERROR(VLOOKUP(B12253,总表!A:B,2,0),"-")</f>
        <v>-</v>
      </c>
      <c r="D12253" s="6" t="str">
        <f t="shared" si="765"/>
        <v>-</v>
      </c>
      <c r="E12253" s="6" t="str">
        <f>IFERROR(VLOOKUP(B12253,总表!A:D,3,0),"-")</f>
        <v>-</v>
      </c>
      <c r="F12253" s="6" t="str">
        <f t="shared" si="766"/>
        <v>-</v>
      </c>
      <c r="H12253" s="6" t="str">
        <f>IF(IFERROR(VLOOKUP(B12253,总表!A:D,4,0),"露易")=0," ",IFERROR(VLOOKUP(B12253,总表!A:D,4,0),"-"))</f>
        <v>-</v>
      </c>
      <c r="I12253" s="6" t="str">
        <f t="shared" si="767"/>
        <v>-</v>
      </c>
    </row>
    <row r="12254" spans="1:9">
      <c r="A12254" s="6">
        <v>12253</v>
      </c>
      <c r="B12254" s="47" t="str">
        <f t="shared" si="764"/>
        <v>00002FDD</v>
      </c>
      <c r="C12254" s="47" t="str">
        <f>IFERROR(VLOOKUP(B12254,总表!A:B,2,0),"-")</f>
        <v>-</v>
      </c>
      <c r="D12254" s="6" t="str">
        <f t="shared" si="765"/>
        <v>-</v>
      </c>
      <c r="E12254" s="6" t="str">
        <f>IFERROR(VLOOKUP(B12254,总表!A:D,3,0),"-")</f>
        <v>-</v>
      </c>
      <c r="F12254" s="6" t="str">
        <f t="shared" si="766"/>
        <v>-</v>
      </c>
      <c r="H12254" s="6" t="str">
        <f>IF(IFERROR(VLOOKUP(B12254,总表!A:D,4,0),"露易")=0," ",IFERROR(VLOOKUP(B12254,总表!A:D,4,0),"-"))</f>
        <v>-</v>
      </c>
      <c r="I12254" s="6" t="str">
        <f t="shared" si="767"/>
        <v>-</v>
      </c>
    </row>
    <row r="12255" spans="1:9">
      <c r="A12255" s="6">
        <v>12254</v>
      </c>
      <c r="B12255" s="47" t="str">
        <f t="shared" si="764"/>
        <v>00002FDE</v>
      </c>
      <c r="C12255" s="47" t="str">
        <f>IFERROR(VLOOKUP(B12255,总表!A:B,2,0),"-")</f>
        <v>-</v>
      </c>
      <c r="D12255" s="6" t="str">
        <f t="shared" si="765"/>
        <v>-</v>
      </c>
      <c r="E12255" s="6" t="str">
        <f>IFERROR(VLOOKUP(B12255,总表!A:D,3,0),"-")</f>
        <v>-</v>
      </c>
      <c r="F12255" s="6" t="str">
        <f t="shared" si="766"/>
        <v>-</v>
      </c>
      <c r="H12255" s="6" t="str">
        <f>IF(IFERROR(VLOOKUP(B12255,总表!A:D,4,0),"露易")=0," ",IFERROR(VLOOKUP(B12255,总表!A:D,4,0),"-"))</f>
        <v>-</v>
      </c>
      <c r="I12255" s="6" t="str">
        <f t="shared" si="767"/>
        <v>-</v>
      </c>
    </row>
    <row r="12256" spans="1:9">
      <c r="A12256" s="6">
        <v>12255</v>
      </c>
      <c r="B12256" s="47" t="str">
        <f t="shared" si="764"/>
        <v>00002FDF</v>
      </c>
      <c r="C12256" s="47" t="str">
        <f>IFERROR(VLOOKUP(B12256,总表!A:B,2,0),"-")</f>
        <v>-</v>
      </c>
      <c r="D12256" s="6" t="str">
        <f t="shared" si="765"/>
        <v>-</v>
      </c>
      <c r="E12256" s="6" t="str">
        <f>IFERROR(VLOOKUP(B12256,总表!A:D,3,0),"-")</f>
        <v>-</v>
      </c>
      <c r="F12256" s="6" t="str">
        <f t="shared" si="766"/>
        <v>-</v>
      </c>
      <c r="H12256" s="6" t="str">
        <f>IF(IFERROR(VLOOKUP(B12256,总表!A:D,4,0),"露易")=0," ",IFERROR(VLOOKUP(B12256,总表!A:D,4,0),"-"))</f>
        <v>-</v>
      </c>
      <c r="I12256" s="6" t="str">
        <f t="shared" si="767"/>
        <v>-</v>
      </c>
    </row>
    <row r="12257" spans="1:9">
      <c r="A12257" s="6">
        <v>12256</v>
      </c>
      <c r="B12257" s="47" t="str">
        <f t="shared" si="764"/>
        <v>00002FE0</v>
      </c>
      <c r="C12257" s="47" t="str">
        <f>IFERROR(VLOOKUP(B12257,总表!A:B,2,0),"-")</f>
        <v>-</v>
      </c>
      <c r="D12257" s="6" t="str">
        <f t="shared" si="765"/>
        <v>-</v>
      </c>
      <c r="E12257" s="6" t="str">
        <f>IFERROR(VLOOKUP(B12257,总表!A:D,3,0),"-")</f>
        <v>-</v>
      </c>
      <c r="F12257" s="6" t="str">
        <f t="shared" si="766"/>
        <v>-</v>
      </c>
      <c r="H12257" s="6" t="str">
        <f>IF(IFERROR(VLOOKUP(B12257,总表!A:D,4,0),"露易")=0," ",IFERROR(VLOOKUP(B12257,总表!A:D,4,0),"-"))</f>
        <v>-</v>
      </c>
      <c r="I12257" s="6" t="str">
        <f t="shared" si="767"/>
        <v>-</v>
      </c>
    </row>
    <row r="12258" spans="1:9">
      <c r="A12258" s="6">
        <v>12257</v>
      </c>
      <c r="B12258" s="47" t="str">
        <f t="shared" si="764"/>
        <v>00002FE1</v>
      </c>
      <c r="C12258" s="47" t="str">
        <f>IFERROR(VLOOKUP(B12258,总表!A:B,2,0),"-")</f>
        <v>-</v>
      </c>
      <c r="D12258" s="6" t="str">
        <f t="shared" si="765"/>
        <v>-</v>
      </c>
      <c r="E12258" s="6" t="str">
        <f>IFERROR(VLOOKUP(B12258,总表!A:D,3,0),"-")</f>
        <v>-</v>
      </c>
      <c r="F12258" s="6" t="str">
        <f t="shared" si="766"/>
        <v>-</v>
      </c>
      <c r="H12258" s="6" t="str">
        <f>IF(IFERROR(VLOOKUP(B12258,总表!A:D,4,0),"露易")=0," ",IFERROR(VLOOKUP(B12258,总表!A:D,4,0),"-"))</f>
        <v>-</v>
      </c>
      <c r="I12258" s="6" t="str">
        <f t="shared" si="767"/>
        <v>-</v>
      </c>
    </row>
    <row r="12259" spans="1:9">
      <c r="A12259" s="6">
        <v>12258</v>
      </c>
      <c r="B12259" s="47" t="str">
        <f t="shared" si="764"/>
        <v>00002FE2</v>
      </c>
      <c r="C12259" s="47" t="str">
        <f>IFERROR(VLOOKUP(B12259,总表!A:B,2,0),"-")</f>
        <v>-</v>
      </c>
      <c r="D12259" s="6" t="str">
        <f t="shared" si="765"/>
        <v>-</v>
      </c>
      <c r="E12259" s="6" t="str">
        <f>IFERROR(VLOOKUP(B12259,总表!A:D,3,0),"-")</f>
        <v>-</v>
      </c>
      <c r="F12259" s="6" t="str">
        <f t="shared" si="766"/>
        <v>-</v>
      </c>
      <c r="H12259" s="6" t="str">
        <f>IF(IFERROR(VLOOKUP(B12259,总表!A:D,4,0),"露易")=0," ",IFERROR(VLOOKUP(B12259,总表!A:D,4,0),"-"))</f>
        <v>-</v>
      </c>
      <c r="I12259" s="6" t="str">
        <f t="shared" si="767"/>
        <v>-</v>
      </c>
    </row>
    <row r="12260" spans="1:9">
      <c r="A12260" s="6">
        <v>12259</v>
      </c>
      <c r="B12260" s="47" t="str">
        <f t="shared" si="764"/>
        <v>00002FE3</v>
      </c>
      <c r="C12260" s="47" t="str">
        <f>IFERROR(VLOOKUP(B12260,总表!A:B,2,0),"-")</f>
        <v>-</v>
      </c>
      <c r="D12260" s="6" t="str">
        <f t="shared" si="765"/>
        <v>-</v>
      </c>
      <c r="E12260" s="6" t="str">
        <f>IFERROR(VLOOKUP(B12260,总表!A:D,3,0),"-")</f>
        <v>-</v>
      </c>
      <c r="F12260" s="6" t="str">
        <f t="shared" si="766"/>
        <v>-</v>
      </c>
      <c r="H12260" s="6" t="str">
        <f>IF(IFERROR(VLOOKUP(B12260,总表!A:D,4,0),"露易")=0," ",IFERROR(VLOOKUP(B12260,总表!A:D,4,0),"-"))</f>
        <v>-</v>
      </c>
      <c r="I12260" s="6" t="str">
        <f t="shared" si="767"/>
        <v>-</v>
      </c>
    </row>
    <row r="12261" spans="1:9">
      <c r="A12261" s="6">
        <v>12260</v>
      </c>
      <c r="B12261" s="47" t="str">
        <f t="shared" si="764"/>
        <v>00002FE4</v>
      </c>
      <c r="C12261" s="47" t="str">
        <f>IFERROR(VLOOKUP(B12261,总表!A:B,2,0),"-")</f>
        <v>-</v>
      </c>
      <c r="D12261" s="6" t="str">
        <f t="shared" si="765"/>
        <v>-</v>
      </c>
      <c r="E12261" s="6" t="str">
        <f>IFERROR(VLOOKUP(B12261,总表!A:D,3,0),"-")</f>
        <v>-</v>
      </c>
      <c r="F12261" s="6" t="str">
        <f t="shared" si="766"/>
        <v>-</v>
      </c>
      <c r="H12261" s="6" t="str">
        <f>IF(IFERROR(VLOOKUP(B12261,总表!A:D,4,0),"露易")=0," ",IFERROR(VLOOKUP(B12261,总表!A:D,4,0),"-"))</f>
        <v>-</v>
      </c>
      <c r="I12261" s="6" t="str">
        <f t="shared" si="767"/>
        <v>-</v>
      </c>
    </row>
    <row r="12262" spans="1:9">
      <c r="A12262" s="6">
        <v>12261</v>
      </c>
      <c r="B12262" s="47" t="str">
        <f t="shared" si="764"/>
        <v>00002FE5</v>
      </c>
      <c r="C12262" s="47" t="str">
        <f>IFERROR(VLOOKUP(B12262,总表!A:B,2,0),"-")</f>
        <v>-</v>
      </c>
      <c r="D12262" s="6" t="str">
        <f t="shared" si="765"/>
        <v>-</v>
      </c>
      <c r="E12262" s="6" t="str">
        <f>IFERROR(VLOOKUP(B12262,总表!A:D,3,0),"-")</f>
        <v>-</v>
      </c>
      <c r="F12262" s="6" t="str">
        <f t="shared" si="766"/>
        <v>-</v>
      </c>
      <c r="H12262" s="6" t="str">
        <f>IF(IFERROR(VLOOKUP(B12262,总表!A:D,4,0),"露易")=0," ",IFERROR(VLOOKUP(B12262,总表!A:D,4,0),"-"))</f>
        <v>-</v>
      </c>
      <c r="I12262" s="6" t="str">
        <f t="shared" si="767"/>
        <v>-</v>
      </c>
    </row>
    <row r="12263" spans="1:9">
      <c r="A12263" s="6">
        <v>12262</v>
      </c>
      <c r="B12263" s="47" t="str">
        <f t="shared" si="764"/>
        <v>00002FE6</v>
      </c>
      <c r="C12263" s="47" t="str">
        <f>IFERROR(VLOOKUP(B12263,总表!A:B,2,0),"-")</f>
        <v>-</v>
      </c>
      <c r="D12263" s="6" t="str">
        <f t="shared" si="765"/>
        <v>-</v>
      </c>
      <c r="E12263" s="6" t="str">
        <f>IFERROR(VLOOKUP(B12263,总表!A:D,3,0),"-")</f>
        <v>-</v>
      </c>
      <c r="F12263" s="6" t="str">
        <f t="shared" si="766"/>
        <v>-</v>
      </c>
      <c r="H12263" s="6" t="str">
        <f>IF(IFERROR(VLOOKUP(B12263,总表!A:D,4,0),"露易")=0," ",IFERROR(VLOOKUP(B12263,总表!A:D,4,0),"-"))</f>
        <v>-</v>
      </c>
      <c r="I12263" s="6" t="str">
        <f t="shared" si="767"/>
        <v>-</v>
      </c>
    </row>
    <row r="12264" spans="1:9">
      <c r="A12264" s="6">
        <v>12263</v>
      </c>
      <c r="B12264" s="47" t="str">
        <f t="shared" si="764"/>
        <v>00002FE7</v>
      </c>
      <c r="C12264" s="47" t="str">
        <f>IFERROR(VLOOKUP(B12264,总表!A:B,2,0),"-")</f>
        <v>-</v>
      </c>
      <c r="D12264" s="6" t="str">
        <f t="shared" si="765"/>
        <v>-</v>
      </c>
      <c r="E12264" s="6" t="str">
        <f>IFERROR(VLOOKUP(B12264,总表!A:D,3,0),"-")</f>
        <v>-</v>
      </c>
      <c r="F12264" s="6" t="str">
        <f t="shared" si="766"/>
        <v>-</v>
      </c>
      <c r="H12264" s="6" t="str">
        <f>IF(IFERROR(VLOOKUP(B12264,总表!A:D,4,0),"露易")=0," ",IFERROR(VLOOKUP(B12264,总表!A:D,4,0),"-"))</f>
        <v>-</v>
      </c>
      <c r="I12264" s="6" t="str">
        <f t="shared" si="767"/>
        <v>-</v>
      </c>
    </row>
    <row r="12265" spans="1:9">
      <c r="A12265" s="6">
        <v>12264</v>
      </c>
      <c r="B12265" s="47" t="str">
        <f t="shared" si="764"/>
        <v>00002FE8</v>
      </c>
      <c r="C12265" s="47" t="str">
        <f>IFERROR(VLOOKUP(B12265,总表!A:B,2,0),"-")</f>
        <v>-</v>
      </c>
      <c r="D12265" s="6" t="str">
        <f t="shared" si="765"/>
        <v>-</v>
      </c>
      <c r="E12265" s="6" t="str">
        <f>IFERROR(VLOOKUP(B12265,总表!A:D,3,0),"-")</f>
        <v>-</v>
      </c>
      <c r="F12265" s="6" t="str">
        <f t="shared" si="766"/>
        <v>-</v>
      </c>
      <c r="H12265" s="6" t="str">
        <f>IF(IFERROR(VLOOKUP(B12265,总表!A:D,4,0),"露易")=0," ",IFERROR(VLOOKUP(B12265,总表!A:D,4,0),"-"))</f>
        <v>-</v>
      </c>
      <c r="I12265" s="6" t="str">
        <f t="shared" si="767"/>
        <v>-</v>
      </c>
    </row>
    <row r="12266" spans="1:9">
      <c r="A12266" s="6">
        <v>12265</v>
      </c>
      <c r="B12266" s="47" t="str">
        <f t="shared" si="764"/>
        <v>00002FE9</v>
      </c>
      <c r="C12266" s="47" t="str">
        <f>IFERROR(VLOOKUP(B12266,总表!A:B,2,0),"-")</f>
        <v>-</v>
      </c>
      <c r="D12266" s="6" t="str">
        <f t="shared" si="765"/>
        <v>-</v>
      </c>
      <c r="E12266" s="6" t="str">
        <f>IFERROR(VLOOKUP(B12266,总表!A:D,3,0),"-")</f>
        <v>-</v>
      </c>
      <c r="F12266" s="6" t="str">
        <f t="shared" si="766"/>
        <v>-</v>
      </c>
      <c r="H12266" s="6" t="str">
        <f>IF(IFERROR(VLOOKUP(B12266,总表!A:D,4,0),"露易")=0," ",IFERROR(VLOOKUP(B12266,总表!A:D,4,0),"-"))</f>
        <v>-</v>
      </c>
      <c r="I12266" s="6" t="str">
        <f t="shared" si="767"/>
        <v>-</v>
      </c>
    </row>
    <row r="12267" spans="1:9">
      <c r="A12267" s="6">
        <v>12266</v>
      </c>
      <c r="B12267" s="47" t="str">
        <f t="shared" si="764"/>
        <v>00002FEA</v>
      </c>
      <c r="C12267" s="47" t="str">
        <f>IFERROR(VLOOKUP(B12267,总表!A:B,2,0),"-")</f>
        <v>-</v>
      </c>
      <c r="D12267" s="6" t="str">
        <f t="shared" si="765"/>
        <v>-</v>
      </c>
      <c r="E12267" s="6" t="str">
        <f>IFERROR(VLOOKUP(B12267,总表!A:D,3,0),"-")</f>
        <v>-</v>
      </c>
      <c r="F12267" s="6" t="str">
        <f t="shared" si="766"/>
        <v>-</v>
      </c>
      <c r="H12267" s="6" t="str">
        <f>IF(IFERROR(VLOOKUP(B12267,总表!A:D,4,0),"露易")=0," ",IFERROR(VLOOKUP(B12267,总表!A:D,4,0),"-"))</f>
        <v>-</v>
      </c>
      <c r="I12267" s="6" t="str">
        <f t="shared" si="767"/>
        <v>-</v>
      </c>
    </row>
    <row r="12268" spans="1:9">
      <c r="A12268" s="6">
        <v>12267</v>
      </c>
      <c r="B12268" s="47" t="str">
        <f t="shared" si="764"/>
        <v>00002FEB</v>
      </c>
      <c r="C12268" s="47" t="str">
        <f>IFERROR(VLOOKUP(B12268,总表!A:B,2,0),"-")</f>
        <v>-</v>
      </c>
      <c r="D12268" s="6" t="str">
        <f t="shared" si="765"/>
        <v>-</v>
      </c>
      <c r="E12268" s="6" t="str">
        <f>IFERROR(VLOOKUP(B12268,总表!A:D,3,0),"-")</f>
        <v>-</v>
      </c>
      <c r="F12268" s="6" t="str">
        <f t="shared" si="766"/>
        <v>-</v>
      </c>
      <c r="H12268" s="6" t="str">
        <f>IF(IFERROR(VLOOKUP(B12268,总表!A:D,4,0),"露易")=0," ",IFERROR(VLOOKUP(B12268,总表!A:D,4,0),"-"))</f>
        <v>-</v>
      </c>
      <c r="I12268" s="6" t="str">
        <f t="shared" si="767"/>
        <v>-</v>
      </c>
    </row>
    <row r="12269" spans="1:9">
      <c r="A12269" s="6">
        <v>12268</v>
      </c>
      <c r="B12269" s="47" t="str">
        <f t="shared" si="764"/>
        <v>00002FEC</v>
      </c>
      <c r="C12269" s="47" t="str">
        <f>IFERROR(VLOOKUP(B12269,总表!A:B,2,0),"-")</f>
        <v>-</v>
      </c>
      <c r="D12269" s="6" t="str">
        <f t="shared" si="765"/>
        <v>-</v>
      </c>
      <c r="E12269" s="6" t="str">
        <f>IFERROR(VLOOKUP(B12269,总表!A:D,3,0),"-")</f>
        <v>-</v>
      </c>
      <c r="F12269" s="6" t="str">
        <f t="shared" si="766"/>
        <v>-</v>
      </c>
      <c r="H12269" s="6" t="str">
        <f>IF(IFERROR(VLOOKUP(B12269,总表!A:D,4,0),"露易")=0," ",IFERROR(VLOOKUP(B12269,总表!A:D,4,0),"-"))</f>
        <v>-</v>
      </c>
      <c r="I12269" s="6" t="str">
        <f t="shared" si="767"/>
        <v>-</v>
      </c>
    </row>
    <row r="12270" spans="1:9">
      <c r="A12270" s="6">
        <v>12269</v>
      </c>
      <c r="B12270" s="47" t="str">
        <f t="shared" si="764"/>
        <v>00002FED</v>
      </c>
      <c r="C12270" s="47" t="str">
        <f>IFERROR(VLOOKUP(B12270,总表!A:B,2,0),"-")</f>
        <v>-</v>
      </c>
      <c r="D12270" s="6" t="str">
        <f t="shared" si="765"/>
        <v>-</v>
      </c>
      <c r="E12270" s="6" t="str">
        <f>IFERROR(VLOOKUP(B12270,总表!A:D,3,0),"-")</f>
        <v>-</v>
      </c>
      <c r="F12270" s="6" t="str">
        <f t="shared" si="766"/>
        <v>-</v>
      </c>
      <c r="H12270" s="6" t="str">
        <f>IF(IFERROR(VLOOKUP(B12270,总表!A:D,4,0),"露易")=0," ",IFERROR(VLOOKUP(B12270,总表!A:D,4,0),"-"))</f>
        <v>-</v>
      </c>
      <c r="I12270" s="6" t="str">
        <f t="shared" si="767"/>
        <v>-</v>
      </c>
    </row>
    <row r="12271" spans="1:9">
      <c r="A12271" s="6">
        <v>12270</v>
      </c>
      <c r="B12271" s="47" t="str">
        <f t="shared" si="764"/>
        <v>00002FEE</v>
      </c>
      <c r="C12271" s="47" t="str">
        <f>IFERROR(VLOOKUP(B12271,总表!A:B,2,0),"-")</f>
        <v>-</v>
      </c>
      <c r="D12271" s="6" t="str">
        <f t="shared" si="765"/>
        <v>-</v>
      </c>
      <c r="E12271" s="6" t="str">
        <f>IFERROR(VLOOKUP(B12271,总表!A:D,3,0),"-")</f>
        <v>-</v>
      </c>
      <c r="F12271" s="6" t="str">
        <f t="shared" si="766"/>
        <v>-</v>
      </c>
      <c r="H12271" s="6" t="str">
        <f>IF(IFERROR(VLOOKUP(B12271,总表!A:D,4,0),"露易")=0," ",IFERROR(VLOOKUP(B12271,总表!A:D,4,0),"-"))</f>
        <v>-</v>
      </c>
      <c r="I12271" s="6" t="str">
        <f t="shared" si="767"/>
        <v>-</v>
      </c>
    </row>
    <row r="12272" spans="1:9">
      <c r="A12272" s="6">
        <v>12271</v>
      </c>
      <c r="B12272" s="47" t="str">
        <f t="shared" si="764"/>
        <v>00002FEF</v>
      </c>
      <c r="C12272" s="47" t="str">
        <f>IFERROR(VLOOKUP(B12272,总表!A:B,2,0),"-")</f>
        <v>-</v>
      </c>
      <c r="D12272" s="6" t="str">
        <f t="shared" si="765"/>
        <v>-</v>
      </c>
      <c r="E12272" s="6" t="str">
        <f>IFERROR(VLOOKUP(B12272,总表!A:D,3,0),"-")</f>
        <v>-</v>
      </c>
      <c r="F12272" s="6" t="str">
        <f t="shared" si="766"/>
        <v>-</v>
      </c>
      <c r="H12272" s="6" t="str">
        <f>IF(IFERROR(VLOOKUP(B12272,总表!A:D,4,0),"露易")=0," ",IFERROR(VLOOKUP(B12272,总表!A:D,4,0),"-"))</f>
        <v>-</v>
      </c>
      <c r="I12272" s="6" t="str">
        <f t="shared" si="767"/>
        <v>-</v>
      </c>
    </row>
    <row r="12273" spans="1:9">
      <c r="A12273" s="6">
        <v>12272</v>
      </c>
      <c r="B12273" s="47" t="str">
        <f t="shared" si="764"/>
        <v>00002FF0</v>
      </c>
      <c r="C12273" s="47" t="str">
        <f>IFERROR(VLOOKUP(B12273,总表!A:B,2,0),"-")</f>
        <v>-</v>
      </c>
      <c r="D12273" s="6" t="str">
        <f t="shared" si="765"/>
        <v>-</v>
      </c>
      <c r="E12273" s="6" t="str">
        <f>IFERROR(VLOOKUP(B12273,总表!A:D,3,0),"-")</f>
        <v>-</v>
      </c>
      <c r="F12273" s="6" t="str">
        <f t="shared" si="766"/>
        <v>-</v>
      </c>
      <c r="H12273" s="6" t="str">
        <f>IF(IFERROR(VLOOKUP(B12273,总表!A:D,4,0),"露易")=0," ",IFERROR(VLOOKUP(B12273,总表!A:D,4,0),"-"))</f>
        <v>-</v>
      </c>
      <c r="I12273" s="6" t="str">
        <f t="shared" si="767"/>
        <v>-</v>
      </c>
    </row>
    <row r="12274" spans="1:9">
      <c r="A12274" s="6">
        <v>12273</v>
      </c>
      <c r="B12274" s="47" t="str">
        <f t="shared" si="764"/>
        <v>00002FF1</v>
      </c>
      <c r="C12274" s="47" t="str">
        <f>IFERROR(VLOOKUP(B12274,总表!A:B,2,0),"-")</f>
        <v>-</v>
      </c>
      <c r="D12274" s="6" t="str">
        <f t="shared" si="765"/>
        <v>-</v>
      </c>
      <c r="E12274" s="6" t="str">
        <f>IFERROR(VLOOKUP(B12274,总表!A:D,3,0),"-")</f>
        <v>-</v>
      </c>
      <c r="F12274" s="6" t="str">
        <f t="shared" si="766"/>
        <v>-</v>
      </c>
      <c r="H12274" s="6" t="str">
        <f>IF(IFERROR(VLOOKUP(B12274,总表!A:D,4,0),"露易")=0," ",IFERROR(VLOOKUP(B12274,总表!A:D,4,0),"-"))</f>
        <v>-</v>
      </c>
      <c r="I12274" s="6" t="str">
        <f t="shared" si="767"/>
        <v>-</v>
      </c>
    </row>
    <row r="12275" spans="1:9">
      <c r="A12275" s="6">
        <v>12274</v>
      </c>
      <c r="B12275" s="47" t="str">
        <f t="shared" si="764"/>
        <v>00002FF2</v>
      </c>
      <c r="C12275" s="47" t="str">
        <f>IFERROR(VLOOKUP(B12275,总表!A:B,2,0),"-")</f>
        <v>-</v>
      </c>
      <c r="D12275" s="6" t="str">
        <f t="shared" si="765"/>
        <v>-</v>
      </c>
      <c r="E12275" s="6" t="str">
        <f>IFERROR(VLOOKUP(B12275,总表!A:D,3,0),"-")</f>
        <v>-</v>
      </c>
      <c r="F12275" s="6" t="str">
        <f t="shared" si="766"/>
        <v>-</v>
      </c>
      <c r="H12275" s="6" t="str">
        <f>IF(IFERROR(VLOOKUP(B12275,总表!A:D,4,0),"露易")=0," ",IFERROR(VLOOKUP(B12275,总表!A:D,4,0),"-"))</f>
        <v>-</v>
      </c>
      <c r="I12275" s="6" t="str">
        <f t="shared" si="767"/>
        <v>-</v>
      </c>
    </row>
    <row r="12276" spans="1:9">
      <c r="A12276" s="6">
        <v>12275</v>
      </c>
      <c r="B12276" s="47" t="str">
        <f t="shared" si="764"/>
        <v>00002FF3</v>
      </c>
      <c r="C12276" s="47" t="str">
        <f>IFERROR(VLOOKUP(B12276,总表!A:B,2,0),"-")</f>
        <v>-</v>
      </c>
      <c r="D12276" s="6" t="str">
        <f t="shared" si="765"/>
        <v>-</v>
      </c>
      <c r="E12276" s="6" t="str">
        <f>IFERROR(VLOOKUP(B12276,总表!A:D,3,0),"-")</f>
        <v>-</v>
      </c>
      <c r="F12276" s="6" t="str">
        <f t="shared" si="766"/>
        <v>-</v>
      </c>
      <c r="H12276" s="6" t="str">
        <f>IF(IFERROR(VLOOKUP(B12276,总表!A:D,4,0),"露易")=0," ",IFERROR(VLOOKUP(B12276,总表!A:D,4,0),"-"))</f>
        <v>-</v>
      </c>
      <c r="I12276" s="6" t="str">
        <f t="shared" si="767"/>
        <v>-</v>
      </c>
    </row>
    <row r="12277" spans="1:9">
      <c r="A12277" s="6">
        <v>12276</v>
      </c>
      <c r="B12277" s="47" t="str">
        <f t="shared" si="764"/>
        <v>00002FF4</v>
      </c>
      <c r="C12277" s="47" t="str">
        <f>IFERROR(VLOOKUP(B12277,总表!A:B,2,0),"-")</f>
        <v>-</v>
      </c>
      <c r="D12277" s="6" t="str">
        <f t="shared" si="765"/>
        <v>-</v>
      </c>
      <c r="E12277" s="6" t="str">
        <f>IFERROR(VLOOKUP(B12277,总表!A:D,3,0),"-")</f>
        <v>-</v>
      </c>
      <c r="F12277" s="6" t="str">
        <f t="shared" si="766"/>
        <v>-</v>
      </c>
      <c r="H12277" s="6" t="str">
        <f>IF(IFERROR(VLOOKUP(B12277,总表!A:D,4,0),"露易")=0," ",IFERROR(VLOOKUP(B12277,总表!A:D,4,0),"-"))</f>
        <v>-</v>
      </c>
      <c r="I12277" s="6" t="str">
        <f t="shared" si="767"/>
        <v>-</v>
      </c>
    </row>
    <row r="12278" spans="1:9">
      <c r="A12278" s="6">
        <v>12277</v>
      </c>
      <c r="B12278" s="47" t="str">
        <f t="shared" si="764"/>
        <v>00002FF5</v>
      </c>
      <c r="C12278" s="47" t="str">
        <f>IFERROR(VLOOKUP(B12278,总表!A:B,2,0),"-")</f>
        <v>-</v>
      </c>
      <c r="D12278" s="6" t="str">
        <f t="shared" si="765"/>
        <v>-</v>
      </c>
      <c r="E12278" s="6" t="str">
        <f>IFERROR(VLOOKUP(B12278,总表!A:D,3,0),"-")</f>
        <v>-</v>
      </c>
      <c r="F12278" s="6" t="str">
        <f t="shared" si="766"/>
        <v>-</v>
      </c>
      <c r="H12278" s="6" t="str">
        <f>IF(IFERROR(VLOOKUP(B12278,总表!A:D,4,0),"露易")=0," ",IFERROR(VLOOKUP(B12278,总表!A:D,4,0),"-"))</f>
        <v>-</v>
      </c>
      <c r="I12278" s="6" t="str">
        <f t="shared" si="767"/>
        <v>-</v>
      </c>
    </row>
    <row r="12279" spans="1:9">
      <c r="A12279" s="6">
        <v>12278</v>
      </c>
      <c r="B12279" s="47" t="str">
        <f t="shared" si="764"/>
        <v>00002FF6</v>
      </c>
      <c r="C12279" s="47" t="str">
        <f>IFERROR(VLOOKUP(B12279,总表!A:B,2,0),"-")</f>
        <v>-</v>
      </c>
      <c r="D12279" s="6" t="str">
        <f t="shared" si="765"/>
        <v>-</v>
      </c>
      <c r="E12279" s="6" t="str">
        <f>IFERROR(VLOOKUP(B12279,总表!A:D,3,0),"-")</f>
        <v>-</v>
      </c>
      <c r="F12279" s="6" t="str">
        <f t="shared" si="766"/>
        <v>-</v>
      </c>
      <c r="H12279" s="6" t="str">
        <f>IF(IFERROR(VLOOKUP(B12279,总表!A:D,4,0),"露易")=0," ",IFERROR(VLOOKUP(B12279,总表!A:D,4,0),"-"))</f>
        <v>-</v>
      </c>
      <c r="I12279" s="6" t="str">
        <f t="shared" si="767"/>
        <v>-</v>
      </c>
    </row>
    <row r="12280" spans="1:9">
      <c r="A12280" s="6">
        <v>12279</v>
      </c>
      <c r="B12280" s="47" t="str">
        <f t="shared" si="764"/>
        <v>00002FF7</v>
      </c>
      <c r="C12280" s="47" t="str">
        <f>IFERROR(VLOOKUP(B12280,总表!A:B,2,0),"-")</f>
        <v>-</v>
      </c>
      <c r="D12280" s="6" t="str">
        <f t="shared" si="765"/>
        <v>-</v>
      </c>
      <c r="E12280" s="6" t="str">
        <f>IFERROR(VLOOKUP(B12280,总表!A:D,3,0),"-")</f>
        <v>-</v>
      </c>
      <c r="F12280" s="6" t="str">
        <f t="shared" si="766"/>
        <v>-</v>
      </c>
      <c r="H12280" s="6" t="str">
        <f>IF(IFERROR(VLOOKUP(B12280,总表!A:D,4,0),"露易")=0," ",IFERROR(VLOOKUP(B12280,总表!A:D,4,0),"-"))</f>
        <v>-</v>
      </c>
      <c r="I12280" s="6" t="str">
        <f t="shared" si="767"/>
        <v>-</v>
      </c>
    </row>
    <row r="12281" spans="1:9">
      <c r="A12281" s="6">
        <v>12280</v>
      </c>
      <c r="B12281" s="47" t="str">
        <f t="shared" si="764"/>
        <v>00002FF8</v>
      </c>
      <c r="C12281" s="47" t="str">
        <f>IFERROR(VLOOKUP(B12281,总表!A:B,2,0),"-")</f>
        <v>-</v>
      </c>
      <c r="D12281" s="6" t="str">
        <f t="shared" si="765"/>
        <v>-</v>
      </c>
      <c r="E12281" s="6" t="str">
        <f>IFERROR(VLOOKUP(B12281,总表!A:D,3,0),"-")</f>
        <v>-</v>
      </c>
      <c r="F12281" s="6" t="str">
        <f t="shared" si="766"/>
        <v>-</v>
      </c>
      <c r="H12281" s="6" t="str">
        <f>IF(IFERROR(VLOOKUP(B12281,总表!A:D,4,0),"露易")=0," ",IFERROR(VLOOKUP(B12281,总表!A:D,4,0),"-"))</f>
        <v>-</v>
      </c>
      <c r="I12281" s="6" t="str">
        <f t="shared" si="767"/>
        <v>-</v>
      </c>
    </row>
    <row r="12282" spans="1:9">
      <c r="A12282" s="6">
        <v>12281</v>
      </c>
      <c r="B12282" s="47" t="str">
        <f t="shared" si="764"/>
        <v>00002FF9</v>
      </c>
      <c r="C12282" s="47" t="str">
        <f>IFERROR(VLOOKUP(B12282,总表!A:B,2,0),"-")</f>
        <v>-</v>
      </c>
      <c r="D12282" s="6" t="str">
        <f t="shared" si="765"/>
        <v>-</v>
      </c>
      <c r="E12282" s="6" t="str">
        <f>IFERROR(VLOOKUP(B12282,总表!A:D,3,0),"-")</f>
        <v>-</v>
      </c>
      <c r="F12282" s="6" t="str">
        <f t="shared" si="766"/>
        <v>-</v>
      </c>
      <c r="H12282" s="6" t="str">
        <f>IF(IFERROR(VLOOKUP(B12282,总表!A:D,4,0),"露易")=0," ",IFERROR(VLOOKUP(B12282,总表!A:D,4,0),"-"))</f>
        <v>-</v>
      </c>
      <c r="I12282" s="6" t="str">
        <f t="shared" si="767"/>
        <v>-</v>
      </c>
    </row>
    <row r="12283" spans="1:9">
      <c r="A12283" s="6">
        <v>12282</v>
      </c>
      <c r="B12283" s="47" t="str">
        <f t="shared" si="764"/>
        <v>00002FFA</v>
      </c>
      <c r="C12283" s="47" t="str">
        <f>IFERROR(VLOOKUP(B12283,总表!A:B,2,0),"-")</f>
        <v>-</v>
      </c>
      <c r="D12283" s="6" t="str">
        <f t="shared" si="765"/>
        <v>-</v>
      </c>
      <c r="E12283" s="6" t="str">
        <f>IFERROR(VLOOKUP(B12283,总表!A:D,3,0),"-")</f>
        <v>-</v>
      </c>
      <c r="F12283" s="6" t="str">
        <f t="shared" si="766"/>
        <v>-</v>
      </c>
      <c r="H12283" s="6" t="str">
        <f>IF(IFERROR(VLOOKUP(B12283,总表!A:D,4,0),"露易")=0," ",IFERROR(VLOOKUP(B12283,总表!A:D,4,0),"-"))</f>
        <v>-</v>
      </c>
      <c r="I12283" s="6" t="str">
        <f t="shared" si="767"/>
        <v>-</v>
      </c>
    </row>
    <row r="12284" spans="1:9">
      <c r="A12284" s="6">
        <v>12283</v>
      </c>
      <c r="B12284" s="47" t="str">
        <f t="shared" si="764"/>
        <v>00002FFB</v>
      </c>
      <c r="C12284" s="47" t="str">
        <f>IFERROR(VLOOKUP(B12284,总表!A:B,2,0),"-")</f>
        <v>-</v>
      </c>
      <c r="D12284" s="6" t="str">
        <f t="shared" si="765"/>
        <v>-</v>
      </c>
      <c r="E12284" s="6" t="str">
        <f>IFERROR(VLOOKUP(B12284,总表!A:D,3,0),"-")</f>
        <v>-</v>
      </c>
      <c r="F12284" s="6" t="str">
        <f t="shared" si="766"/>
        <v>-</v>
      </c>
      <c r="H12284" s="6" t="str">
        <f>IF(IFERROR(VLOOKUP(B12284,总表!A:D,4,0),"露易")=0," ",IFERROR(VLOOKUP(B12284,总表!A:D,4,0),"-"))</f>
        <v>-</v>
      </c>
      <c r="I12284" s="6" t="str">
        <f t="shared" si="767"/>
        <v>-</v>
      </c>
    </row>
    <row r="12285" spans="1:9">
      <c r="A12285" s="6">
        <v>12284</v>
      </c>
      <c r="B12285" s="47" t="str">
        <f t="shared" si="764"/>
        <v>00002FFC</v>
      </c>
      <c r="C12285" s="47" t="str">
        <f>IFERROR(VLOOKUP(B12285,总表!A:B,2,0),"-")</f>
        <v>-</v>
      </c>
      <c r="D12285" s="6" t="str">
        <f t="shared" si="765"/>
        <v>-</v>
      </c>
      <c r="E12285" s="6" t="str">
        <f>IFERROR(VLOOKUP(B12285,总表!A:D,3,0),"-")</f>
        <v>-</v>
      </c>
      <c r="F12285" s="6" t="str">
        <f t="shared" si="766"/>
        <v>-</v>
      </c>
      <c r="H12285" s="6" t="str">
        <f>IF(IFERROR(VLOOKUP(B12285,总表!A:D,4,0),"露易")=0," ",IFERROR(VLOOKUP(B12285,总表!A:D,4,0),"-"))</f>
        <v>-</v>
      </c>
      <c r="I12285" s="6" t="str">
        <f t="shared" si="767"/>
        <v>-</v>
      </c>
    </row>
    <row r="12286" spans="1:9">
      <c r="A12286" s="6">
        <v>12285</v>
      </c>
      <c r="B12286" s="47" t="str">
        <f t="shared" si="764"/>
        <v>00002FFD</v>
      </c>
      <c r="C12286" s="50" t="str">
        <f>IFERROR(VLOOKUP(B12286,总表!A:B,2,0),"-")</f>
        <v>栅栏类</v>
      </c>
      <c r="D12286" s="51" t="str">
        <f t="shared" si="765"/>
        <v>栅栏类</v>
      </c>
      <c r="E12286" s="6" t="str">
        <f>IFERROR(VLOOKUP(B12286,总表!A:D,3,0),"-")</f>
        <v>コミューン島専用柵</v>
      </c>
      <c r="F12286" s="6" t="str">
        <f t="shared" si="766"/>
        <v>コミューン島専用柵</v>
      </c>
      <c r="G12286" s="6">
        <v>222</v>
      </c>
      <c r="H12286" s="6" t="str">
        <f>IF(IFERROR(VLOOKUP(B12286,总表!A:D,4,0),"露易")=0," ",IFERROR(VLOOKUP(B12286,总表!A:D,4,0),"-"))</f>
        <v>公社岛专用栅栏</v>
      </c>
      <c r="I12286" s="6" t="str">
        <f t="shared" si="767"/>
        <v>公社岛专用栅栏</v>
      </c>
    </row>
    <row r="12287" spans="1:9">
      <c r="A12287" s="6">
        <v>12286</v>
      </c>
      <c r="B12287" s="47" t="str">
        <f t="shared" si="764"/>
        <v>00002FFE</v>
      </c>
      <c r="C12287" s="47" t="str">
        <f>IFERROR(VLOOKUP(B12287,总表!A:B,2,0),"-")</f>
        <v>-</v>
      </c>
      <c r="D12287" s="6" t="str">
        <f t="shared" si="765"/>
        <v>-</v>
      </c>
      <c r="E12287" s="6" t="str">
        <f>IFERROR(VLOOKUP(B12287,总表!A:D,3,0),"-")</f>
        <v>-</v>
      </c>
      <c r="F12287" s="6" t="str">
        <f t="shared" si="766"/>
        <v>-</v>
      </c>
      <c r="H12287" s="6" t="str">
        <f>IF(IFERROR(VLOOKUP(B12287,总表!A:D,4,0),"露易")=0," ",IFERROR(VLOOKUP(B12287,总表!A:D,4,0),"-"))</f>
        <v>-</v>
      </c>
      <c r="I12287" s="6" t="str">
        <f t="shared" si="767"/>
        <v>-</v>
      </c>
    </row>
    <row r="12288" spans="1:9">
      <c r="A12288" s="6">
        <v>12287</v>
      </c>
      <c r="B12288" s="47" t="str">
        <f t="shared" si="764"/>
        <v>00002FFF</v>
      </c>
      <c r="C12288" s="47" t="str">
        <f>IFERROR(VLOOKUP(B12288,总表!A:B,2,0),"-")</f>
        <v>-</v>
      </c>
      <c r="D12288" s="6" t="str">
        <f t="shared" si="765"/>
        <v>-</v>
      </c>
      <c r="E12288" s="6" t="str">
        <f>IFERROR(VLOOKUP(B12288,总表!A:D,3,0),"-")</f>
        <v>-</v>
      </c>
      <c r="F12288" s="6" t="str">
        <f t="shared" si="766"/>
        <v>-</v>
      </c>
      <c r="H12288" s="6" t="str">
        <f>IF(IFERROR(VLOOKUP(B12288,总表!A:D,4,0),"露易")=0," ",IFERROR(VLOOKUP(B12288,总表!A:D,4,0),"-"))</f>
        <v>-</v>
      </c>
      <c r="I12288" s="6" t="str">
        <f t="shared" si="767"/>
        <v>-</v>
      </c>
    </row>
    <row r="12289" spans="1:9">
      <c r="A12289" s="6">
        <v>12288</v>
      </c>
      <c r="B12289" s="47" t="str">
        <f t="shared" si="764"/>
        <v>00003000</v>
      </c>
      <c r="C12289" s="47" t="str">
        <f>IFERROR(VLOOKUP(B12289,总表!A:B,2,0),"-")</f>
        <v>-</v>
      </c>
      <c r="D12289" s="6" t="str">
        <f t="shared" si="765"/>
        <v>-</v>
      </c>
      <c r="E12289" s="6" t="str">
        <f>IFERROR(VLOOKUP(B12289,总表!A:D,3,0),"-")</f>
        <v>-</v>
      </c>
      <c r="F12289" s="6" t="str">
        <f t="shared" si="766"/>
        <v>-</v>
      </c>
      <c r="H12289" s="6" t="str">
        <f>IF(IFERROR(VLOOKUP(B12289,总表!A:D,4,0),"露易")=0," ",IFERROR(VLOOKUP(B12289,总表!A:D,4,0),"-"))</f>
        <v>-</v>
      </c>
      <c r="I12289" s="6" t="str">
        <f t="shared" si="767"/>
        <v>-</v>
      </c>
    </row>
    <row r="12290" spans="1:9">
      <c r="A12290" s="6">
        <v>12289</v>
      </c>
      <c r="B12290" s="47" t="str">
        <f t="shared" ref="B12290:B12353" si="768">DEC2HEX(ROW(A12289),8)</f>
        <v>00003001</v>
      </c>
      <c r="C12290" s="47" t="str">
        <f>IFERROR(VLOOKUP(B12290,总表!A:B,2,0),"-")</f>
        <v>-</v>
      </c>
      <c r="D12290" s="6" t="str">
        <f t="shared" ref="D12290:D12353" si="769">C12290</f>
        <v>-</v>
      </c>
      <c r="E12290" s="6" t="str">
        <f>IFERROR(VLOOKUP(B12290,总表!A:D,3,0),"-")</f>
        <v>-</v>
      </c>
      <c r="F12290" s="6" t="str">
        <f t="shared" ref="F12290:F12353" si="770">E12290</f>
        <v>-</v>
      </c>
      <c r="H12290" s="6" t="str">
        <f>IF(IFERROR(VLOOKUP(B12290,总表!A:D,4,0),"露易")=0," ",IFERROR(VLOOKUP(B12290,总表!A:D,4,0),"-"))</f>
        <v>-</v>
      </c>
      <c r="I12290" s="6" t="str">
        <f t="shared" ref="I12290:I12353" si="771">H12290</f>
        <v>-</v>
      </c>
    </row>
    <row r="12291" spans="1:9">
      <c r="A12291" s="6">
        <v>12290</v>
      </c>
      <c r="B12291" s="47" t="str">
        <f t="shared" si="768"/>
        <v>00003002</v>
      </c>
      <c r="C12291" s="47" t="str">
        <f>IFERROR(VLOOKUP(B12291,总表!A:B,2,0),"-")</f>
        <v>-</v>
      </c>
      <c r="D12291" s="6" t="str">
        <f t="shared" si="769"/>
        <v>-</v>
      </c>
      <c r="E12291" s="6" t="str">
        <f>IFERROR(VLOOKUP(B12291,总表!A:D,3,0),"-")</f>
        <v>-</v>
      </c>
      <c r="F12291" s="6" t="str">
        <f t="shared" si="770"/>
        <v>-</v>
      </c>
      <c r="H12291" s="6" t="str">
        <f>IF(IFERROR(VLOOKUP(B12291,总表!A:D,4,0),"露易")=0," ",IFERROR(VLOOKUP(B12291,总表!A:D,4,0),"-"))</f>
        <v>-</v>
      </c>
      <c r="I12291" s="6" t="str">
        <f t="shared" si="771"/>
        <v>-</v>
      </c>
    </row>
    <row r="12292" spans="1:9">
      <c r="A12292" s="6">
        <v>12291</v>
      </c>
      <c r="B12292" s="47" t="str">
        <f t="shared" si="768"/>
        <v>00003003</v>
      </c>
      <c r="C12292" s="47" t="str">
        <f>IFERROR(VLOOKUP(B12292,总表!A:B,2,0),"-")</f>
        <v>-</v>
      </c>
      <c r="D12292" s="6" t="str">
        <f t="shared" si="769"/>
        <v>-</v>
      </c>
      <c r="E12292" s="6" t="str">
        <f>IFERROR(VLOOKUP(B12292,总表!A:D,3,0),"-")</f>
        <v>-</v>
      </c>
      <c r="F12292" s="6" t="str">
        <f t="shared" si="770"/>
        <v>-</v>
      </c>
      <c r="H12292" s="6" t="str">
        <f>IF(IFERROR(VLOOKUP(B12292,总表!A:D,4,0),"露易")=0," ",IFERROR(VLOOKUP(B12292,总表!A:D,4,0),"-"))</f>
        <v>-</v>
      </c>
      <c r="I12292" s="6" t="str">
        <f t="shared" si="771"/>
        <v>-</v>
      </c>
    </row>
    <row r="12293" spans="1:9">
      <c r="A12293" s="6">
        <v>12292</v>
      </c>
      <c r="B12293" s="47" t="str">
        <f t="shared" si="768"/>
        <v>00003004</v>
      </c>
      <c r="C12293" s="47" t="str">
        <f>IFERROR(VLOOKUP(B12293,总表!A:B,2,0),"-")</f>
        <v>-</v>
      </c>
      <c r="D12293" s="6" t="str">
        <f t="shared" si="769"/>
        <v>-</v>
      </c>
      <c r="E12293" s="6" t="str">
        <f>IFERROR(VLOOKUP(B12293,总表!A:D,3,0),"-")</f>
        <v>-</v>
      </c>
      <c r="F12293" s="6" t="str">
        <f t="shared" si="770"/>
        <v>-</v>
      </c>
      <c r="H12293" s="6" t="str">
        <f>IF(IFERROR(VLOOKUP(B12293,总表!A:D,4,0),"露易")=0," ",IFERROR(VLOOKUP(B12293,总表!A:D,4,0),"-"))</f>
        <v>-</v>
      </c>
      <c r="I12293" s="6" t="str">
        <f t="shared" si="771"/>
        <v>-</v>
      </c>
    </row>
    <row r="12294" spans="1:9">
      <c r="A12294" s="6">
        <v>12293</v>
      </c>
      <c r="B12294" s="47" t="str">
        <f t="shared" si="768"/>
        <v>00003005</v>
      </c>
      <c r="C12294" s="47" t="str">
        <f>IFERROR(VLOOKUP(B12294,总表!A:B,2,0),"-")</f>
        <v>-</v>
      </c>
      <c r="D12294" s="6" t="str">
        <f t="shared" si="769"/>
        <v>-</v>
      </c>
      <c r="E12294" s="6" t="str">
        <f>IFERROR(VLOOKUP(B12294,总表!A:D,3,0),"-")</f>
        <v>-</v>
      </c>
      <c r="F12294" s="6" t="str">
        <f t="shared" si="770"/>
        <v>-</v>
      </c>
      <c r="H12294" s="6" t="str">
        <f>IF(IFERROR(VLOOKUP(B12294,总表!A:D,4,0),"露易")=0," ",IFERROR(VLOOKUP(B12294,总表!A:D,4,0),"-"))</f>
        <v>-</v>
      </c>
      <c r="I12294" s="6" t="str">
        <f t="shared" si="771"/>
        <v>-</v>
      </c>
    </row>
    <row r="12295" spans="1:9">
      <c r="A12295" s="6">
        <v>12294</v>
      </c>
      <c r="B12295" s="47" t="str">
        <f t="shared" si="768"/>
        <v>00003006</v>
      </c>
      <c r="C12295" s="47" t="str">
        <f>IFERROR(VLOOKUP(B12295,总表!A:B,2,0),"-")</f>
        <v>其他类</v>
      </c>
      <c r="D12295" s="6" t="str">
        <f t="shared" si="769"/>
        <v>其他类</v>
      </c>
      <c r="E12295" s="51" t="str">
        <f>IFERROR(VLOOKUP(B12295,总表!A:D,3,0),"-")</f>
        <v>简陋斧头的DIY手册</v>
      </c>
      <c r="F12295" s="51" t="str">
        <f t="shared" si="770"/>
        <v>简陋斧头的DIY手册</v>
      </c>
      <c r="H12295" s="6" t="str">
        <f>IF(IFERROR(VLOOKUP(B12295,总表!A:D,4,0),"露易")=0," ",IFERROR(VLOOKUP(B12295,总表!A:D,4,0),"-"))</f>
        <v> </v>
      </c>
      <c r="I12295" s="6" t="str">
        <f t="shared" si="771"/>
        <v> </v>
      </c>
    </row>
    <row r="12296" spans="1:9">
      <c r="A12296" s="6">
        <v>12295</v>
      </c>
      <c r="B12296" s="47" t="str">
        <f t="shared" si="768"/>
        <v>00003007</v>
      </c>
      <c r="C12296" s="47" t="str">
        <f>IFERROR(VLOOKUP(B12296,总表!A:B,2,0),"-")</f>
        <v>-</v>
      </c>
      <c r="D12296" s="6" t="str">
        <f t="shared" si="769"/>
        <v>-</v>
      </c>
      <c r="E12296" s="6" t="str">
        <f>IFERROR(VLOOKUP(B12296,总表!A:D,3,0),"-")</f>
        <v>-</v>
      </c>
      <c r="F12296" s="6" t="str">
        <f t="shared" si="770"/>
        <v>-</v>
      </c>
      <c r="H12296" s="6" t="str">
        <f>IF(IFERROR(VLOOKUP(B12296,总表!A:D,4,0),"露易")=0," ",IFERROR(VLOOKUP(B12296,总表!A:D,4,0),"-"))</f>
        <v>-</v>
      </c>
      <c r="I12296" s="6" t="str">
        <f t="shared" si="771"/>
        <v>-</v>
      </c>
    </row>
    <row r="12297" spans="1:9">
      <c r="A12297" s="6">
        <v>12296</v>
      </c>
      <c r="B12297" s="47" t="str">
        <f t="shared" si="768"/>
        <v>00003008</v>
      </c>
      <c r="C12297" s="47" t="str">
        <f>IFERROR(VLOOKUP(B12297,总表!A:B,2,0),"-")</f>
        <v>-</v>
      </c>
      <c r="D12297" s="6" t="str">
        <f t="shared" si="769"/>
        <v>-</v>
      </c>
      <c r="E12297" s="6" t="str">
        <f>IFERROR(VLOOKUP(B12297,总表!A:D,3,0),"-")</f>
        <v>-</v>
      </c>
      <c r="F12297" s="6" t="str">
        <f t="shared" si="770"/>
        <v>-</v>
      </c>
      <c r="H12297" s="6" t="str">
        <f>IF(IFERROR(VLOOKUP(B12297,总表!A:D,4,0),"露易")=0," ",IFERROR(VLOOKUP(B12297,总表!A:D,4,0),"-"))</f>
        <v>-</v>
      </c>
      <c r="I12297" s="6" t="str">
        <f t="shared" si="771"/>
        <v>-</v>
      </c>
    </row>
    <row r="12298" spans="1:9">
      <c r="A12298" s="6">
        <v>12297</v>
      </c>
      <c r="B12298" s="47" t="str">
        <f t="shared" si="768"/>
        <v>00003009</v>
      </c>
      <c r="C12298" s="47" t="str">
        <f>IFERROR(VLOOKUP(B12298,总表!A:B,2,0),"-")</f>
        <v>-</v>
      </c>
      <c r="D12298" s="6" t="str">
        <f t="shared" si="769"/>
        <v>-</v>
      </c>
      <c r="E12298" s="6" t="str">
        <f>IFERROR(VLOOKUP(B12298,总表!A:D,3,0),"-")</f>
        <v>-</v>
      </c>
      <c r="F12298" s="6" t="str">
        <f t="shared" si="770"/>
        <v>-</v>
      </c>
      <c r="H12298" s="6" t="str">
        <f>IF(IFERROR(VLOOKUP(B12298,总表!A:D,4,0),"露易")=0," ",IFERROR(VLOOKUP(B12298,总表!A:D,4,0),"-"))</f>
        <v>-</v>
      </c>
      <c r="I12298" s="6" t="str">
        <f t="shared" si="771"/>
        <v>-</v>
      </c>
    </row>
    <row r="12299" spans="1:9">
      <c r="A12299" s="6">
        <v>12298</v>
      </c>
      <c r="B12299" s="47" t="str">
        <f t="shared" si="768"/>
        <v>0000300A</v>
      </c>
      <c r="C12299" s="47" t="str">
        <f>IFERROR(VLOOKUP(B12299,总表!A:B,2,0),"-")</f>
        <v>-</v>
      </c>
      <c r="D12299" s="6" t="str">
        <f t="shared" si="769"/>
        <v>-</v>
      </c>
      <c r="E12299" s="6" t="str">
        <f>IFERROR(VLOOKUP(B12299,总表!A:D,3,0),"-")</f>
        <v>-</v>
      </c>
      <c r="F12299" s="6" t="str">
        <f t="shared" si="770"/>
        <v>-</v>
      </c>
      <c r="H12299" s="6" t="str">
        <f>IF(IFERROR(VLOOKUP(B12299,总表!A:D,4,0),"露易")=0," ",IFERROR(VLOOKUP(B12299,总表!A:D,4,0),"-"))</f>
        <v>-</v>
      </c>
      <c r="I12299" s="6" t="str">
        <f t="shared" si="771"/>
        <v>-</v>
      </c>
    </row>
    <row r="12300" spans="1:9">
      <c r="A12300" s="6">
        <v>12299</v>
      </c>
      <c r="B12300" s="47" t="str">
        <f t="shared" si="768"/>
        <v>0000300B</v>
      </c>
      <c r="C12300" s="47" t="str">
        <f>IFERROR(VLOOKUP(B12300,总表!A:B,2,0),"-")</f>
        <v>-</v>
      </c>
      <c r="D12300" s="6" t="str">
        <f t="shared" si="769"/>
        <v>-</v>
      </c>
      <c r="E12300" s="6" t="str">
        <f>IFERROR(VLOOKUP(B12300,总表!A:D,3,0),"-")</f>
        <v>-</v>
      </c>
      <c r="F12300" s="6" t="str">
        <f t="shared" si="770"/>
        <v>-</v>
      </c>
      <c r="H12300" s="6" t="str">
        <f>IF(IFERROR(VLOOKUP(B12300,总表!A:D,4,0),"露易")=0," ",IFERROR(VLOOKUP(B12300,总表!A:D,4,0),"-"))</f>
        <v>-</v>
      </c>
      <c r="I12300" s="6" t="str">
        <f t="shared" si="771"/>
        <v>-</v>
      </c>
    </row>
    <row r="12301" spans="1:9">
      <c r="A12301" s="6">
        <v>12300</v>
      </c>
      <c r="B12301" s="47" t="str">
        <f t="shared" si="768"/>
        <v>0000300C</v>
      </c>
      <c r="C12301" s="47" t="str">
        <f>IFERROR(VLOOKUP(B12301,总表!A:B,2,0),"-")</f>
        <v>-</v>
      </c>
      <c r="D12301" s="6" t="str">
        <f t="shared" si="769"/>
        <v>-</v>
      </c>
      <c r="E12301" s="6" t="str">
        <f>IFERROR(VLOOKUP(B12301,总表!A:D,3,0),"-")</f>
        <v>-</v>
      </c>
      <c r="F12301" s="6" t="str">
        <f t="shared" si="770"/>
        <v>-</v>
      </c>
      <c r="H12301" s="6" t="str">
        <f>IF(IFERROR(VLOOKUP(B12301,总表!A:D,4,0),"露易")=0," ",IFERROR(VLOOKUP(B12301,总表!A:D,4,0),"-"))</f>
        <v>-</v>
      </c>
      <c r="I12301" s="6" t="str">
        <f t="shared" si="771"/>
        <v>-</v>
      </c>
    </row>
    <row r="12302" spans="1:9">
      <c r="A12302" s="6">
        <v>12301</v>
      </c>
      <c r="B12302" s="47" t="str">
        <f t="shared" si="768"/>
        <v>0000300D</v>
      </c>
      <c r="C12302" s="47" t="str">
        <f>IFERROR(VLOOKUP(B12302,总表!A:B,2,0),"-")</f>
        <v>-</v>
      </c>
      <c r="D12302" s="6" t="str">
        <f t="shared" si="769"/>
        <v>-</v>
      </c>
      <c r="E12302" s="6" t="str">
        <f>IFERROR(VLOOKUP(B12302,总表!A:D,3,0),"-")</f>
        <v>-</v>
      </c>
      <c r="F12302" s="6" t="str">
        <f t="shared" si="770"/>
        <v>-</v>
      </c>
      <c r="H12302" s="6" t="str">
        <f>IF(IFERROR(VLOOKUP(B12302,总表!A:D,4,0),"露易")=0," ",IFERROR(VLOOKUP(B12302,总表!A:D,4,0),"-"))</f>
        <v>-</v>
      </c>
      <c r="I12302" s="6" t="str">
        <f t="shared" si="771"/>
        <v>-</v>
      </c>
    </row>
    <row r="12303" spans="1:9">
      <c r="A12303" s="6">
        <v>12302</v>
      </c>
      <c r="B12303" s="47" t="str">
        <f t="shared" si="768"/>
        <v>0000300E</v>
      </c>
      <c r="C12303" s="47" t="str">
        <f>IFERROR(VLOOKUP(B12303,总表!A:B,2,0),"-")</f>
        <v>-</v>
      </c>
      <c r="D12303" s="6" t="str">
        <f t="shared" si="769"/>
        <v>-</v>
      </c>
      <c r="E12303" s="6" t="str">
        <f>IFERROR(VLOOKUP(B12303,总表!A:D,3,0),"-")</f>
        <v>-</v>
      </c>
      <c r="F12303" s="6" t="str">
        <f t="shared" si="770"/>
        <v>-</v>
      </c>
      <c r="H12303" s="6" t="str">
        <f>IF(IFERROR(VLOOKUP(B12303,总表!A:D,4,0),"露易")=0," ",IFERROR(VLOOKUP(B12303,总表!A:D,4,0),"-"))</f>
        <v>-</v>
      </c>
      <c r="I12303" s="6" t="str">
        <f t="shared" si="771"/>
        <v>-</v>
      </c>
    </row>
    <row r="12304" spans="1:9">
      <c r="A12304" s="6">
        <v>12303</v>
      </c>
      <c r="B12304" s="47" t="str">
        <f t="shared" si="768"/>
        <v>0000300F</v>
      </c>
      <c r="C12304" s="47" t="str">
        <f>IFERROR(VLOOKUP(B12304,总表!A:B,2,0),"-")</f>
        <v>-</v>
      </c>
      <c r="D12304" s="6" t="str">
        <f t="shared" si="769"/>
        <v>-</v>
      </c>
      <c r="E12304" s="6" t="str">
        <f>IFERROR(VLOOKUP(B12304,总表!A:D,3,0),"-")</f>
        <v>-</v>
      </c>
      <c r="F12304" s="6" t="str">
        <f t="shared" si="770"/>
        <v>-</v>
      </c>
      <c r="H12304" s="6" t="str">
        <f>IF(IFERROR(VLOOKUP(B12304,总表!A:D,4,0),"露易")=0," ",IFERROR(VLOOKUP(B12304,总表!A:D,4,0),"-"))</f>
        <v>-</v>
      </c>
      <c r="I12304" s="6" t="str">
        <f t="shared" si="771"/>
        <v>-</v>
      </c>
    </row>
    <row r="12305" spans="1:9">
      <c r="A12305" s="6">
        <v>12304</v>
      </c>
      <c r="B12305" s="47" t="str">
        <f t="shared" si="768"/>
        <v>00003010</v>
      </c>
      <c r="C12305" s="47" t="str">
        <f>IFERROR(VLOOKUP(B12305,总表!A:B,2,0),"-")</f>
        <v>-</v>
      </c>
      <c r="D12305" s="6" t="str">
        <f t="shared" si="769"/>
        <v>-</v>
      </c>
      <c r="E12305" s="6" t="str">
        <f>IFERROR(VLOOKUP(B12305,总表!A:D,3,0),"-")</f>
        <v>-</v>
      </c>
      <c r="F12305" s="6" t="str">
        <f t="shared" si="770"/>
        <v>-</v>
      </c>
      <c r="H12305" s="6" t="str">
        <f>IF(IFERROR(VLOOKUP(B12305,总表!A:D,4,0),"露易")=0," ",IFERROR(VLOOKUP(B12305,总表!A:D,4,0),"-"))</f>
        <v>-</v>
      </c>
      <c r="I12305" s="6" t="str">
        <f t="shared" si="771"/>
        <v>-</v>
      </c>
    </row>
    <row r="12306" spans="1:9">
      <c r="A12306" s="6">
        <v>12305</v>
      </c>
      <c r="B12306" s="47" t="str">
        <f t="shared" si="768"/>
        <v>00003011</v>
      </c>
      <c r="C12306" s="47" t="str">
        <f>IFERROR(VLOOKUP(B12306,总表!A:B,2,0),"-")</f>
        <v>-</v>
      </c>
      <c r="D12306" s="6" t="str">
        <f t="shared" si="769"/>
        <v>-</v>
      </c>
      <c r="E12306" s="6" t="str">
        <f>IFERROR(VLOOKUP(B12306,总表!A:D,3,0),"-")</f>
        <v>-</v>
      </c>
      <c r="F12306" s="6" t="str">
        <f t="shared" si="770"/>
        <v>-</v>
      </c>
      <c r="H12306" s="6" t="str">
        <f>IF(IFERROR(VLOOKUP(B12306,总表!A:D,4,0),"露易")=0," ",IFERROR(VLOOKUP(B12306,总表!A:D,4,0),"-"))</f>
        <v>-</v>
      </c>
      <c r="I12306" s="6" t="str">
        <f t="shared" si="771"/>
        <v>-</v>
      </c>
    </row>
    <row r="12307" spans="1:9">
      <c r="A12307" s="6">
        <v>12306</v>
      </c>
      <c r="B12307" s="47" t="str">
        <f t="shared" si="768"/>
        <v>00003012</v>
      </c>
      <c r="C12307" s="47" t="str">
        <f>IFERROR(VLOOKUP(B12307,总表!A:B,2,0),"-")</f>
        <v>-</v>
      </c>
      <c r="D12307" s="6" t="str">
        <f t="shared" si="769"/>
        <v>-</v>
      </c>
      <c r="E12307" s="6" t="str">
        <f>IFERROR(VLOOKUP(B12307,总表!A:D,3,0),"-")</f>
        <v>-</v>
      </c>
      <c r="F12307" s="6" t="str">
        <f t="shared" si="770"/>
        <v>-</v>
      </c>
      <c r="H12307" s="6" t="str">
        <f>IF(IFERROR(VLOOKUP(B12307,总表!A:D,4,0),"露易")=0," ",IFERROR(VLOOKUP(B12307,总表!A:D,4,0),"-"))</f>
        <v>-</v>
      </c>
      <c r="I12307" s="6" t="str">
        <f t="shared" si="771"/>
        <v>-</v>
      </c>
    </row>
    <row r="12308" spans="1:9">
      <c r="A12308" s="6">
        <v>12307</v>
      </c>
      <c r="B12308" s="47" t="str">
        <f t="shared" si="768"/>
        <v>00003013</v>
      </c>
      <c r="C12308" s="47" t="str">
        <f>IFERROR(VLOOKUP(B12308,总表!A:B,2,0),"-")</f>
        <v>-</v>
      </c>
      <c r="D12308" s="6" t="str">
        <f t="shared" si="769"/>
        <v>-</v>
      </c>
      <c r="E12308" s="6" t="str">
        <f>IFERROR(VLOOKUP(B12308,总表!A:D,3,0),"-")</f>
        <v>-</v>
      </c>
      <c r="F12308" s="6" t="str">
        <f t="shared" si="770"/>
        <v>-</v>
      </c>
      <c r="H12308" s="6" t="str">
        <f>IF(IFERROR(VLOOKUP(B12308,总表!A:D,4,0),"露易")=0," ",IFERROR(VLOOKUP(B12308,总表!A:D,4,0),"-"))</f>
        <v>-</v>
      </c>
      <c r="I12308" s="6" t="str">
        <f t="shared" si="771"/>
        <v>-</v>
      </c>
    </row>
    <row r="12309" spans="1:9">
      <c r="A12309" s="6">
        <v>12308</v>
      </c>
      <c r="B12309" s="47" t="str">
        <f t="shared" si="768"/>
        <v>00003014</v>
      </c>
      <c r="C12309" s="47" t="str">
        <f>IFERROR(VLOOKUP(B12309,总表!A:B,2,0),"-")</f>
        <v>-</v>
      </c>
      <c r="D12309" s="6" t="str">
        <f t="shared" si="769"/>
        <v>-</v>
      </c>
      <c r="E12309" s="6" t="str">
        <f>IFERROR(VLOOKUP(B12309,总表!A:D,3,0),"-")</f>
        <v>-</v>
      </c>
      <c r="F12309" s="6" t="str">
        <f t="shared" si="770"/>
        <v>-</v>
      </c>
      <c r="H12309" s="6" t="str">
        <f>IF(IFERROR(VLOOKUP(B12309,总表!A:D,4,0),"露易")=0," ",IFERROR(VLOOKUP(B12309,总表!A:D,4,0),"-"))</f>
        <v>-</v>
      </c>
      <c r="I12309" s="6" t="str">
        <f t="shared" si="771"/>
        <v>-</v>
      </c>
    </row>
    <row r="12310" spans="1:9">
      <c r="A12310" s="6">
        <v>12309</v>
      </c>
      <c r="B12310" s="47" t="str">
        <f t="shared" si="768"/>
        <v>00003015</v>
      </c>
      <c r="C12310" s="47" t="str">
        <f>IFERROR(VLOOKUP(B12310,总表!A:B,2,0),"-")</f>
        <v>-</v>
      </c>
      <c r="D12310" s="6" t="str">
        <f t="shared" si="769"/>
        <v>-</v>
      </c>
      <c r="E12310" s="6" t="str">
        <f>IFERROR(VLOOKUP(B12310,总表!A:D,3,0),"-")</f>
        <v>-</v>
      </c>
      <c r="F12310" s="6" t="str">
        <f t="shared" si="770"/>
        <v>-</v>
      </c>
      <c r="H12310" s="6" t="str">
        <f>IF(IFERROR(VLOOKUP(B12310,总表!A:D,4,0),"露易")=0," ",IFERROR(VLOOKUP(B12310,总表!A:D,4,0),"-"))</f>
        <v>-</v>
      </c>
      <c r="I12310" s="6" t="str">
        <f t="shared" si="771"/>
        <v>-</v>
      </c>
    </row>
    <row r="12311" spans="1:9">
      <c r="A12311" s="6">
        <v>12310</v>
      </c>
      <c r="B12311" s="47" t="str">
        <f t="shared" si="768"/>
        <v>00003016</v>
      </c>
      <c r="C12311" s="47" t="str">
        <f>IFERROR(VLOOKUP(B12311,总表!A:B,2,0),"-")</f>
        <v>-</v>
      </c>
      <c r="D12311" s="6" t="str">
        <f t="shared" si="769"/>
        <v>-</v>
      </c>
      <c r="E12311" s="6" t="str">
        <f>IFERROR(VLOOKUP(B12311,总表!A:D,3,0),"-")</f>
        <v>-</v>
      </c>
      <c r="F12311" s="6" t="str">
        <f t="shared" si="770"/>
        <v>-</v>
      </c>
      <c r="H12311" s="6" t="str">
        <f>IF(IFERROR(VLOOKUP(B12311,总表!A:D,4,0),"露易")=0," ",IFERROR(VLOOKUP(B12311,总表!A:D,4,0),"-"))</f>
        <v>-</v>
      </c>
      <c r="I12311" s="6" t="str">
        <f t="shared" si="771"/>
        <v>-</v>
      </c>
    </row>
    <row r="12312" spans="1:9">
      <c r="A12312" s="6">
        <v>12311</v>
      </c>
      <c r="B12312" s="47" t="str">
        <f t="shared" si="768"/>
        <v>00003017</v>
      </c>
      <c r="C12312" s="47" t="str">
        <f>IFERROR(VLOOKUP(B12312,总表!A:B,2,0),"-")</f>
        <v>-</v>
      </c>
      <c r="D12312" s="6" t="str">
        <f t="shared" si="769"/>
        <v>-</v>
      </c>
      <c r="E12312" s="6" t="str">
        <f>IFERROR(VLOOKUP(B12312,总表!A:D,3,0),"-")</f>
        <v>-</v>
      </c>
      <c r="F12312" s="6" t="str">
        <f t="shared" si="770"/>
        <v>-</v>
      </c>
      <c r="H12312" s="6" t="str">
        <f>IF(IFERROR(VLOOKUP(B12312,总表!A:D,4,0),"露易")=0," ",IFERROR(VLOOKUP(B12312,总表!A:D,4,0),"-"))</f>
        <v>-</v>
      </c>
      <c r="I12312" s="6" t="str">
        <f t="shared" si="771"/>
        <v>-</v>
      </c>
    </row>
    <row r="12313" spans="1:9">
      <c r="A12313" s="6">
        <v>12312</v>
      </c>
      <c r="B12313" s="47" t="str">
        <f t="shared" si="768"/>
        <v>00003018</v>
      </c>
      <c r="C12313" s="47" t="str">
        <f>IFERROR(VLOOKUP(B12313,总表!A:B,2,0),"-")</f>
        <v>-</v>
      </c>
      <c r="D12313" s="6" t="str">
        <f t="shared" si="769"/>
        <v>-</v>
      </c>
      <c r="E12313" s="6" t="str">
        <f>IFERROR(VLOOKUP(B12313,总表!A:D,3,0),"-")</f>
        <v>-</v>
      </c>
      <c r="F12313" s="6" t="str">
        <f t="shared" si="770"/>
        <v>-</v>
      </c>
      <c r="H12313" s="6" t="str">
        <f>IF(IFERROR(VLOOKUP(B12313,总表!A:D,4,0),"露易")=0," ",IFERROR(VLOOKUP(B12313,总表!A:D,4,0),"-"))</f>
        <v>-</v>
      </c>
      <c r="I12313" s="6" t="str">
        <f t="shared" si="771"/>
        <v>-</v>
      </c>
    </row>
    <row r="12314" spans="1:9">
      <c r="A12314" s="6">
        <v>12313</v>
      </c>
      <c r="B12314" s="47" t="str">
        <f t="shared" si="768"/>
        <v>00003019</v>
      </c>
      <c r="C12314" s="47" t="str">
        <f>IFERROR(VLOOKUP(B12314,总表!A:B,2,0),"-")</f>
        <v>-</v>
      </c>
      <c r="D12314" s="6" t="str">
        <f t="shared" si="769"/>
        <v>-</v>
      </c>
      <c r="E12314" s="6" t="str">
        <f>IFERROR(VLOOKUP(B12314,总表!A:D,3,0),"-")</f>
        <v>-</v>
      </c>
      <c r="F12314" s="6" t="str">
        <f t="shared" si="770"/>
        <v>-</v>
      </c>
      <c r="H12314" s="6" t="str">
        <f>IF(IFERROR(VLOOKUP(B12314,总表!A:D,4,0),"露易")=0," ",IFERROR(VLOOKUP(B12314,总表!A:D,4,0),"-"))</f>
        <v>-</v>
      </c>
      <c r="I12314" s="6" t="str">
        <f t="shared" si="771"/>
        <v>-</v>
      </c>
    </row>
    <row r="12315" spans="1:9">
      <c r="A12315" s="6">
        <v>12314</v>
      </c>
      <c r="B12315" s="47" t="str">
        <f t="shared" si="768"/>
        <v>0000301A</v>
      </c>
      <c r="C12315" s="47" t="str">
        <f>IFERROR(VLOOKUP(B12315,总表!A:B,2,0),"-")</f>
        <v>-</v>
      </c>
      <c r="D12315" s="6" t="str">
        <f t="shared" si="769"/>
        <v>-</v>
      </c>
      <c r="E12315" s="6" t="str">
        <f>IFERROR(VLOOKUP(B12315,总表!A:D,3,0),"-")</f>
        <v>-</v>
      </c>
      <c r="F12315" s="6" t="str">
        <f t="shared" si="770"/>
        <v>-</v>
      </c>
      <c r="H12315" s="6" t="str">
        <f>IF(IFERROR(VLOOKUP(B12315,总表!A:D,4,0),"露易")=0," ",IFERROR(VLOOKUP(B12315,总表!A:D,4,0),"-"))</f>
        <v>-</v>
      </c>
      <c r="I12315" s="6" t="str">
        <f t="shared" si="771"/>
        <v>-</v>
      </c>
    </row>
    <row r="12316" spans="1:9">
      <c r="A12316" s="6">
        <v>12315</v>
      </c>
      <c r="B12316" s="47" t="str">
        <f t="shared" si="768"/>
        <v>0000301B</v>
      </c>
      <c r="C12316" s="47" t="str">
        <f>IFERROR(VLOOKUP(B12316,总表!A:B,2,0),"-")</f>
        <v>-</v>
      </c>
      <c r="D12316" s="6" t="str">
        <f t="shared" si="769"/>
        <v>-</v>
      </c>
      <c r="E12316" s="6" t="str">
        <f>IFERROR(VLOOKUP(B12316,总表!A:D,3,0),"-")</f>
        <v>-</v>
      </c>
      <c r="F12316" s="6" t="str">
        <f t="shared" si="770"/>
        <v>-</v>
      </c>
      <c r="H12316" s="6" t="str">
        <f>IF(IFERROR(VLOOKUP(B12316,总表!A:D,4,0),"露易")=0," ",IFERROR(VLOOKUP(B12316,总表!A:D,4,0),"-"))</f>
        <v>-</v>
      </c>
      <c r="I12316" s="6" t="str">
        <f t="shared" si="771"/>
        <v>-</v>
      </c>
    </row>
    <row r="12317" spans="1:9">
      <c r="A12317" s="6">
        <v>12316</v>
      </c>
      <c r="B12317" s="47" t="str">
        <f t="shared" si="768"/>
        <v>0000301C</v>
      </c>
      <c r="C12317" s="47" t="str">
        <f>IFERROR(VLOOKUP(B12317,总表!A:B,2,0),"-")</f>
        <v>-</v>
      </c>
      <c r="D12317" s="6" t="str">
        <f t="shared" si="769"/>
        <v>-</v>
      </c>
      <c r="E12317" s="6" t="str">
        <f>IFERROR(VLOOKUP(B12317,总表!A:D,3,0),"-")</f>
        <v>-</v>
      </c>
      <c r="F12317" s="6" t="str">
        <f t="shared" si="770"/>
        <v>-</v>
      </c>
      <c r="H12317" s="6" t="str">
        <f>IF(IFERROR(VLOOKUP(B12317,总表!A:D,4,0),"露易")=0," ",IFERROR(VLOOKUP(B12317,总表!A:D,4,0),"-"))</f>
        <v>-</v>
      </c>
      <c r="I12317" s="6" t="str">
        <f t="shared" si="771"/>
        <v>-</v>
      </c>
    </row>
    <row r="12318" spans="1:9">
      <c r="A12318" s="6">
        <v>12317</v>
      </c>
      <c r="B12318" s="47" t="str">
        <f t="shared" si="768"/>
        <v>0000301D</v>
      </c>
      <c r="C12318" s="47" t="str">
        <f>IFERROR(VLOOKUP(B12318,总表!A:B,2,0),"-")</f>
        <v>-</v>
      </c>
      <c r="D12318" s="6" t="str">
        <f t="shared" si="769"/>
        <v>-</v>
      </c>
      <c r="E12318" s="6" t="str">
        <f>IFERROR(VLOOKUP(B12318,总表!A:D,3,0),"-")</f>
        <v>-</v>
      </c>
      <c r="F12318" s="6" t="str">
        <f t="shared" si="770"/>
        <v>-</v>
      </c>
      <c r="H12318" s="6" t="str">
        <f>IF(IFERROR(VLOOKUP(B12318,总表!A:D,4,0),"露易")=0," ",IFERROR(VLOOKUP(B12318,总表!A:D,4,0),"-"))</f>
        <v>-</v>
      </c>
      <c r="I12318" s="6" t="str">
        <f t="shared" si="771"/>
        <v>-</v>
      </c>
    </row>
    <row r="12319" spans="1:9">
      <c r="A12319" s="6">
        <v>12318</v>
      </c>
      <c r="B12319" s="47" t="str">
        <f t="shared" si="768"/>
        <v>0000301E</v>
      </c>
      <c r="C12319" s="47" t="str">
        <f>IFERROR(VLOOKUP(B12319,总表!A:B,2,0),"-")</f>
        <v>-</v>
      </c>
      <c r="D12319" s="6" t="str">
        <f t="shared" si="769"/>
        <v>-</v>
      </c>
      <c r="E12319" s="6" t="str">
        <f>IFERROR(VLOOKUP(B12319,总表!A:D,3,0),"-")</f>
        <v>-</v>
      </c>
      <c r="F12319" s="6" t="str">
        <f t="shared" si="770"/>
        <v>-</v>
      </c>
      <c r="H12319" s="6" t="str">
        <f>IF(IFERROR(VLOOKUP(B12319,总表!A:D,4,0),"露易")=0," ",IFERROR(VLOOKUP(B12319,总表!A:D,4,0),"-"))</f>
        <v>-</v>
      </c>
      <c r="I12319" s="6" t="str">
        <f t="shared" si="771"/>
        <v>-</v>
      </c>
    </row>
    <row r="12320" spans="1:9">
      <c r="A12320" s="6">
        <v>12319</v>
      </c>
      <c r="B12320" s="47" t="str">
        <f t="shared" si="768"/>
        <v>0000301F</v>
      </c>
      <c r="C12320" s="47" t="str">
        <f>IFERROR(VLOOKUP(B12320,总表!A:B,2,0),"-")</f>
        <v>-</v>
      </c>
      <c r="D12320" s="6" t="str">
        <f t="shared" si="769"/>
        <v>-</v>
      </c>
      <c r="E12320" s="6" t="str">
        <f>IFERROR(VLOOKUP(B12320,总表!A:D,3,0),"-")</f>
        <v>-</v>
      </c>
      <c r="F12320" s="6" t="str">
        <f t="shared" si="770"/>
        <v>-</v>
      </c>
      <c r="H12320" s="6" t="str">
        <f>IF(IFERROR(VLOOKUP(B12320,总表!A:D,4,0),"露易")=0," ",IFERROR(VLOOKUP(B12320,总表!A:D,4,0),"-"))</f>
        <v>-</v>
      </c>
      <c r="I12320" s="6" t="str">
        <f t="shared" si="771"/>
        <v>-</v>
      </c>
    </row>
    <row r="12321" spans="1:9">
      <c r="A12321" s="6">
        <v>12320</v>
      </c>
      <c r="B12321" s="47" t="str">
        <f t="shared" si="768"/>
        <v>00003020</v>
      </c>
      <c r="C12321" s="47" t="str">
        <f>IFERROR(VLOOKUP(B12321,总表!A:B,2,0),"-")</f>
        <v>-</v>
      </c>
      <c r="D12321" s="6" t="str">
        <f t="shared" si="769"/>
        <v>-</v>
      </c>
      <c r="E12321" s="6" t="str">
        <f>IFERROR(VLOOKUP(B12321,总表!A:D,3,0),"-")</f>
        <v>-</v>
      </c>
      <c r="F12321" s="6" t="str">
        <f t="shared" si="770"/>
        <v>-</v>
      </c>
      <c r="H12321" s="6" t="str">
        <f>IF(IFERROR(VLOOKUP(B12321,总表!A:D,4,0),"露易")=0," ",IFERROR(VLOOKUP(B12321,总表!A:D,4,0),"-"))</f>
        <v>-</v>
      </c>
      <c r="I12321" s="6" t="str">
        <f t="shared" si="771"/>
        <v>-</v>
      </c>
    </row>
    <row r="12322" spans="1:9">
      <c r="A12322" s="6">
        <v>12321</v>
      </c>
      <c r="B12322" s="47" t="str">
        <f t="shared" si="768"/>
        <v>00003021</v>
      </c>
      <c r="C12322" s="47" t="str">
        <f>IFERROR(VLOOKUP(B12322,总表!A:B,2,0),"-")</f>
        <v>-</v>
      </c>
      <c r="D12322" s="6" t="str">
        <f t="shared" si="769"/>
        <v>-</v>
      </c>
      <c r="E12322" s="6" t="str">
        <f>IFERROR(VLOOKUP(B12322,总表!A:D,3,0),"-")</f>
        <v>-</v>
      </c>
      <c r="F12322" s="6" t="str">
        <f t="shared" si="770"/>
        <v>-</v>
      </c>
      <c r="H12322" s="6" t="str">
        <f>IF(IFERROR(VLOOKUP(B12322,总表!A:D,4,0),"露易")=0," ",IFERROR(VLOOKUP(B12322,总表!A:D,4,0),"-"))</f>
        <v>-</v>
      </c>
      <c r="I12322" s="6" t="str">
        <f t="shared" si="771"/>
        <v>-</v>
      </c>
    </row>
    <row r="12323" spans="1:9">
      <c r="A12323" s="6">
        <v>12322</v>
      </c>
      <c r="B12323" s="47" t="str">
        <f t="shared" si="768"/>
        <v>00003022</v>
      </c>
      <c r="C12323" s="47" t="str">
        <f>IFERROR(VLOOKUP(B12323,总表!A:B,2,0),"-")</f>
        <v>-</v>
      </c>
      <c r="D12323" s="6" t="str">
        <f t="shared" si="769"/>
        <v>-</v>
      </c>
      <c r="E12323" s="6" t="str">
        <f>IFERROR(VLOOKUP(B12323,总表!A:D,3,0),"-")</f>
        <v>-</v>
      </c>
      <c r="F12323" s="6" t="str">
        <f t="shared" si="770"/>
        <v>-</v>
      </c>
      <c r="H12323" s="6" t="str">
        <f>IF(IFERROR(VLOOKUP(B12323,总表!A:D,4,0),"露易")=0," ",IFERROR(VLOOKUP(B12323,总表!A:D,4,0),"-"))</f>
        <v>-</v>
      </c>
      <c r="I12323" s="6" t="str">
        <f t="shared" si="771"/>
        <v>-</v>
      </c>
    </row>
    <row r="12324" spans="1:9">
      <c r="A12324" s="6">
        <v>12323</v>
      </c>
      <c r="B12324" s="47" t="str">
        <f t="shared" si="768"/>
        <v>00003023</v>
      </c>
      <c r="C12324" s="47" t="str">
        <f>IFERROR(VLOOKUP(B12324,总表!A:B,2,0),"-")</f>
        <v>-</v>
      </c>
      <c r="D12324" s="6" t="str">
        <f t="shared" si="769"/>
        <v>-</v>
      </c>
      <c r="E12324" s="6" t="str">
        <f>IFERROR(VLOOKUP(B12324,总表!A:D,3,0),"-")</f>
        <v>-</v>
      </c>
      <c r="F12324" s="6" t="str">
        <f t="shared" si="770"/>
        <v>-</v>
      </c>
      <c r="H12324" s="6" t="str">
        <f>IF(IFERROR(VLOOKUP(B12324,总表!A:D,4,0),"露易")=0," ",IFERROR(VLOOKUP(B12324,总表!A:D,4,0),"-"))</f>
        <v>-</v>
      </c>
      <c r="I12324" s="6" t="str">
        <f t="shared" si="771"/>
        <v>-</v>
      </c>
    </row>
    <row r="12325" spans="1:9">
      <c r="A12325" s="6">
        <v>12324</v>
      </c>
      <c r="B12325" s="47" t="str">
        <f t="shared" si="768"/>
        <v>00003024</v>
      </c>
      <c r="C12325" s="47" t="str">
        <f>IFERROR(VLOOKUP(B12325,总表!A:B,2,0),"-")</f>
        <v>-</v>
      </c>
      <c r="D12325" s="6" t="str">
        <f t="shared" si="769"/>
        <v>-</v>
      </c>
      <c r="E12325" s="6" t="str">
        <f>IFERROR(VLOOKUP(B12325,总表!A:D,3,0),"-")</f>
        <v>-</v>
      </c>
      <c r="F12325" s="6" t="str">
        <f t="shared" si="770"/>
        <v>-</v>
      </c>
      <c r="H12325" s="6" t="str">
        <f>IF(IFERROR(VLOOKUP(B12325,总表!A:D,4,0),"露易")=0," ",IFERROR(VLOOKUP(B12325,总表!A:D,4,0),"-"))</f>
        <v>-</v>
      </c>
      <c r="I12325" s="6" t="str">
        <f t="shared" si="771"/>
        <v>-</v>
      </c>
    </row>
    <row r="12326" spans="1:9">
      <c r="A12326" s="6">
        <v>12325</v>
      </c>
      <c r="B12326" s="47" t="str">
        <f t="shared" si="768"/>
        <v>00003025</v>
      </c>
      <c r="C12326" s="47" t="str">
        <f>IFERROR(VLOOKUP(B12326,总表!A:B,2,0),"-")</f>
        <v>房内地毯</v>
      </c>
      <c r="D12326" s="6" t="str">
        <f t="shared" si="769"/>
        <v>房内地毯</v>
      </c>
      <c r="E12326" s="6" t="str">
        <f>IFERROR(VLOOKUP(B12326,总表!A:D,3,0),"-")</f>
        <v>Nook Inc.植物图案地毯</v>
      </c>
      <c r="F12326" s="6" t="str">
        <f t="shared" si="770"/>
        <v>Nook Inc.植物图案地毯</v>
      </c>
      <c r="H12326" s="6" t="str">
        <f>IF(IFERROR(VLOOKUP(B12326,总表!A:D,4,0),"露易")=0," ",IFERROR(VLOOKUP(B12326,总表!A:D,4,0),"-"))</f>
        <v> </v>
      </c>
      <c r="I12326" s="6" t="str">
        <f t="shared" si="771"/>
        <v> </v>
      </c>
    </row>
    <row r="12327" spans="1:9">
      <c r="A12327" s="6">
        <v>12326</v>
      </c>
      <c r="B12327" s="47" t="str">
        <f t="shared" si="768"/>
        <v>00003026</v>
      </c>
      <c r="C12327" s="47" t="str">
        <f>IFERROR(VLOOKUP(B12327,总表!A:B,2,0),"-")</f>
        <v>鞋类</v>
      </c>
      <c r="D12327" s="6" t="str">
        <f t="shared" si="769"/>
        <v>鞋类</v>
      </c>
      <c r="E12327" s="6" t="str">
        <f>IFERROR(VLOOKUP(B12327,总表!A:D,3,0),"-")</f>
        <v>回收长靴</v>
      </c>
      <c r="F12327" s="6" t="str">
        <f t="shared" si="770"/>
        <v>回收长靴</v>
      </c>
      <c r="H12327" s="6" t="str">
        <f>IF(IFERROR(VLOOKUP(B12327,总表!A:D,4,0),"露易")=0," ",IFERROR(VLOOKUP(B12327,总表!A:D,4,0),"-"))</f>
        <v>棕色</v>
      </c>
      <c r="I12327" s="6" t="str">
        <f t="shared" si="771"/>
        <v>棕色</v>
      </c>
    </row>
    <row r="12328" spans="1:9">
      <c r="A12328" s="6">
        <v>12327</v>
      </c>
      <c r="B12328" s="47" t="str">
        <f t="shared" si="768"/>
        <v>00003027</v>
      </c>
      <c r="C12328" s="47" t="str">
        <f>IFERROR(VLOOKUP(B12328,总表!A:B,2,0),"-")</f>
        <v>其他类</v>
      </c>
      <c r="D12328" s="6" t="str">
        <f t="shared" si="769"/>
        <v>其他类</v>
      </c>
      <c r="E12328" s="6" t="str">
        <f>IFERROR(VLOOKUP(B12328,总表!A:D,3,0),"-")</f>
        <v>梯子的DIY手册</v>
      </c>
      <c r="F12328" s="6" t="str">
        <f t="shared" si="770"/>
        <v>梯子的DIY手册</v>
      </c>
      <c r="H12328" s="6" t="str">
        <f>IF(IFERROR(VLOOKUP(B12328,总表!A:D,4,0),"露易")=0," ",IFERROR(VLOOKUP(B12328,总表!A:D,4,0),"-"))</f>
        <v> </v>
      </c>
      <c r="I12328" s="6" t="str">
        <f t="shared" si="771"/>
        <v> </v>
      </c>
    </row>
    <row r="12329" spans="1:9">
      <c r="A12329" s="6">
        <v>12328</v>
      </c>
      <c r="B12329" s="47" t="str">
        <f t="shared" si="768"/>
        <v>00003028</v>
      </c>
      <c r="C12329" s="47" t="str">
        <f>IFERROR(VLOOKUP(B12329,总表!A:B,2,0),"-")</f>
        <v>-</v>
      </c>
      <c r="D12329" s="6" t="str">
        <f t="shared" si="769"/>
        <v>-</v>
      </c>
      <c r="E12329" s="6" t="str">
        <f>IFERROR(VLOOKUP(B12329,总表!A:D,3,0),"-")</f>
        <v>-</v>
      </c>
      <c r="F12329" s="6" t="str">
        <f t="shared" si="770"/>
        <v>-</v>
      </c>
      <c r="H12329" s="6" t="str">
        <f>IF(IFERROR(VLOOKUP(B12329,总表!A:D,4,0),"露易")=0," ",IFERROR(VLOOKUP(B12329,总表!A:D,4,0),"-"))</f>
        <v>-</v>
      </c>
      <c r="I12329" s="6" t="str">
        <f t="shared" si="771"/>
        <v>-</v>
      </c>
    </row>
    <row r="12330" spans="1:9">
      <c r="A12330" s="6">
        <v>12329</v>
      </c>
      <c r="B12330" s="47" t="str">
        <f t="shared" si="768"/>
        <v>00003029</v>
      </c>
      <c r="C12330" s="47" t="str">
        <f>IFERROR(VLOOKUP(B12330,总表!A:B,2,0),"-")</f>
        <v>-</v>
      </c>
      <c r="D12330" s="6" t="str">
        <f t="shared" si="769"/>
        <v>-</v>
      </c>
      <c r="E12330" s="6" t="str">
        <f>IFERROR(VLOOKUP(B12330,总表!A:D,3,0),"-")</f>
        <v>-</v>
      </c>
      <c r="F12330" s="6" t="str">
        <f t="shared" si="770"/>
        <v>-</v>
      </c>
      <c r="H12330" s="6" t="str">
        <f>IF(IFERROR(VLOOKUP(B12330,总表!A:D,4,0),"露易")=0," ",IFERROR(VLOOKUP(B12330,总表!A:D,4,0),"-"))</f>
        <v>-</v>
      </c>
      <c r="I12330" s="6" t="str">
        <f t="shared" si="771"/>
        <v>-</v>
      </c>
    </row>
    <row r="12331" spans="1:9">
      <c r="A12331" s="6">
        <v>12330</v>
      </c>
      <c r="B12331" s="47" t="str">
        <f t="shared" si="768"/>
        <v>0000302A</v>
      </c>
      <c r="C12331" s="47" t="str">
        <f>IFERROR(VLOOKUP(B12331,总表!A:B,2,0),"-")</f>
        <v>-</v>
      </c>
      <c r="D12331" s="6" t="str">
        <f t="shared" si="769"/>
        <v>-</v>
      </c>
      <c r="E12331" s="6" t="str">
        <f>IFERROR(VLOOKUP(B12331,总表!A:D,3,0),"-")</f>
        <v>-</v>
      </c>
      <c r="F12331" s="6" t="str">
        <f t="shared" si="770"/>
        <v>-</v>
      </c>
      <c r="H12331" s="6" t="str">
        <f>IF(IFERROR(VLOOKUP(B12331,总表!A:D,4,0),"露易")=0," ",IFERROR(VLOOKUP(B12331,总表!A:D,4,0),"-"))</f>
        <v>-</v>
      </c>
      <c r="I12331" s="6" t="str">
        <f t="shared" si="771"/>
        <v>-</v>
      </c>
    </row>
    <row r="12332" spans="1:9">
      <c r="A12332" s="6">
        <v>12331</v>
      </c>
      <c r="B12332" s="47" t="str">
        <f t="shared" si="768"/>
        <v>0000302B</v>
      </c>
      <c r="C12332" s="47" t="str">
        <f>IFERROR(VLOOKUP(B12332,总表!A:B,2,0),"-")</f>
        <v>-</v>
      </c>
      <c r="D12332" s="6" t="str">
        <f t="shared" si="769"/>
        <v>-</v>
      </c>
      <c r="E12332" s="6" t="str">
        <f>IFERROR(VLOOKUP(B12332,总表!A:D,3,0),"-")</f>
        <v>-</v>
      </c>
      <c r="F12332" s="6" t="str">
        <f t="shared" si="770"/>
        <v>-</v>
      </c>
      <c r="H12332" s="6" t="str">
        <f>IF(IFERROR(VLOOKUP(B12332,总表!A:D,4,0),"露易")=0," ",IFERROR(VLOOKUP(B12332,总表!A:D,4,0),"-"))</f>
        <v>-</v>
      </c>
      <c r="I12332" s="6" t="str">
        <f t="shared" si="771"/>
        <v>-</v>
      </c>
    </row>
    <row r="12333" spans="1:9">
      <c r="A12333" s="6">
        <v>12332</v>
      </c>
      <c r="B12333" s="47" t="str">
        <f t="shared" si="768"/>
        <v>0000302C</v>
      </c>
      <c r="C12333" s="50" t="str">
        <f>IFERROR(VLOOKUP(B12333,总表!A:B,2,0),"-")</f>
        <v>摆设类</v>
      </c>
      <c r="D12333" s="51" t="str">
        <f t="shared" si="769"/>
        <v>摆设类</v>
      </c>
      <c r="E12333" s="6" t="str">
        <f>IFERROR(VLOOKUP(B12333,总表!A:D,3,0),"-")</f>
        <v>自然风方桌</v>
      </c>
      <c r="F12333" s="6" t="str">
        <f t="shared" si="770"/>
        <v>自然风方桌</v>
      </c>
      <c r="H12333" s="6" t="str">
        <f>IF(IFERROR(VLOOKUP(B12333,总表!A:D,4,0),"露易")=0," ",IFERROR(VLOOKUP(B12333,总表!A:D,4,0),"-"))</f>
        <v> </v>
      </c>
      <c r="I12333" s="6" t="str">
        <f t="shared" si="771"/>
        <v> </v>
      </c>
    </row>
    <row r="12334" spans="1:9">
      <c r="A12334" s="6">
        <v>12333</v>
      </c>
      <c r="B12334" s="47" t="str">
        <f t="shared" si="768"/>
        <v>0000302D</v>
      </c>
      <c r="C12334" s="47" t="str">
        <f>IFERROR(VLOOKUP(B12334,总表!A:B,2,0),"-")</f>
        <v>-</v>
      </c>
      <c r="D12334" s="6" t="str">
        <f t="shared" si="769"/>
        <v>-</v>
      </c>
      <c r="E12334" s="6" t="str">
        <f>IFERROR(VLOOKUP(B12334,总表!A:D,3,0),"-")</f>
        <v>-</v>
      </c>
      <c r="F12334" s="6" t="str">
        <f t="shared" si="770"/>
        <v>-</v>
      </c>
      <c r="H12334" s="6" t="str">
        <f>IF(IFERROR(VLOOKUP(B12334,总表!A:D,4,0),"露易")=0," ",IFERROR(VLOOKUP(B12334,总表!A:D,4,0),"-"))</f>
        <v>-</v>
      </c>
      <c r="I12334" s="6" t="str">
        <f t="shared" si="771"/>
        <v>-</v>
      </c>
    </row>
    <row r="12335" spans="1:9">
      <c r="A12335" s="6">
        <v>12334</v>
      </c>
      <c r="B12335" s="47" t="str">
        <f t="shared" si="768"/>
        <v>0000302E</v>
      </c>
      <c r="C12335" s="47" t="str">
        <f>IFERROR(VLOOKUP(B12335,总表!A:B,2,0),"-")</f>
        <v>-</v>
      </c>
      <c r="D12335" s="6" t="str">
        <f t="shared" si="769"/>
        <v>-</v>
      </c>
      <c r="E12335" s="6" t="str">
        <f>IFERROR(VLOOKUP(B12335,总表!A:D,3,0),"-")</f>
        <v>-</v>
      </c>
      <c r="F12335" s="6" t="str">
        <f t="shared" si="770"/>
        <v>-</v>
      </c>
      <c r="H12335" s="6" t="str">
        <f>IF(IFERROR(VLOOKUP(B12335,总表!A:D,4,0),"露易")=0," ",IFERROR(VLOOKUP(B12335,总表!A:D,4,0),"-"))</f>
        <v>-</v>
      </c>
      <c r="I12335" s="6" t="str">
        <f t="shared" si="771"/>
        <v>-</v>
      </c>
    </row>
    <row r="12336" spans="1:9">
      <c r="A12336" s="6">
        <v>12335</v>
      </c>
      <c r="B12336" s="47" t="str">
        <f t="shared" si="768"/>
        <v>0000302F</v>
      </c>
      <c r="C12336" s="47" t="str">
        <f>IFERROR(VLOOKUP(B12336,总表!A:B,2,0),"-")</f>
        <v>-</v>
      </c>
      <c r="D12336" s="6" t="str">
        <f t="shared" si="769"/>
        <v>-</v>
      </c>
      <c r="E12336" s="6" t="str">
        <f>IFERROR(VLOOKUP(B12336,总表!A:D,3,0),"-")</f>
        <v>-</v>
      </c>
      <c r="F12336" s="6" t="str">
        <f t="shared" si="770"/>
        <v>-</v>
      </c>
      <c r="H12336" s="6" t="str">
        <f>IF(IFERROR(VLOOKUP(B12336,总表!A:D,4,0),"露易")=0," ",IFERROR(VLOOKUP(B12336,总表!A:D,4,0),"-"))</f>
        <v>-</v>
      </c>
      <c r="I12336" s="6" t="str">
        <f t="shared" si="771"/>
        <v>-</v>
      </c>
    </row>
    <row r="12337" spans="1:9">
      <c r="A12337" s="6">
        <v>12336</v>
      </c>
      <c r="B12337" s="47" t="str">
        <f t="shared" si="768"/>
        <v>00003030</v>
      </c>
      <c r="C12337" s="47" t="str">
        <f>IFERROR(VLOOKUP(B12337,总表!A:B,2,0),"-")</f>
        <v>-</v>
      </c>
      <c r="D12337" s="6" t="str">
        <f t="shared" si="769"/>
        <v>-</v>
      </c>
      <c r="E12337" s="6" t="str">
        <f>IFERROR(VLOOKUP(B12337,总表!A:D,3,0),"-")</f>
        <v>-</v>
      </c>
      <c r="F12337" s="6" t="str">
        <f t="shared" si="770"/>
        <v>-</v>
      </c>
      <c r="H12337" s="6" t="str">
        <f>IF(IFERROR(VLOOKUP(B12337,总表!A:D,4,0),"露易")=0," ",IFERROR(VLOOKUP(B12337,总表!A:D,4,0),"-"))</f>
        <v>-</v>
      </c>
      <c r="I12337" s="6" t="str">
        <f t="shared" si="771"/>
        <v>-</v>
      </c>
    </row>
    <row r="12338" spans="1:9">
      <c r="A12338" s="6">
        <v>12337</v>
      </c>
      <c r="B12338" s="47" t="str">
        <f t="shared" si="768"/>
        <v>00003031</v>
      </c>
      <c r="C12338" s="47" t="str">
        <f>IFERROR(VLOOKUP(B12338,总表!A:B,2,0),"-")</f>
        <v>-</v>
      </c>
      <c r="D12338" s="6" t="str">
        <f t="shared" si="769"/>
        <v>-</v>
      </c>
      <c r="E12338" s="6" t="str">
        <f>IFERROR(VLOOKUP(B12338,总表!A:D,3,0),"-")</f>
        <v>-</v>
      </c>
      <c r="F12338" s="6" t="str">
        <f t="shared" si="770"/>
        <v>-</v>
      </c>
      <c r="H12338" s="6" t="str">
        <f>IF(IFERROR(VLOOKUP(B12338,总表!A:D,4,0),"露易")=0," ",IFERROR(VLOOKUP(B12338,总表!A:D,4,0),"-"))</f>
        <v>-</v>
      </c>
      <c r="I12338" s="6" t="str">
        <f t="shared" si="771"/>
        <v>-</v>
      </c>
    </row>
    <row r="12339" spans="1:9">
      <c r="A12339" s="6">
        <v>12338</v>
      </c>
      <c r="B12339" s="47" t="str">
        <f t="shared" si="768"/>
        <v>00003032</v>
      </c>
      <c r="C12339" s="47" t="str">
        <f>IFERROR(VLOOKUP(B12339,总表!A:B,2,0),"-")</f>
        <v>-</v>
      </c>
      <c r="D12339" s="6" t="str">
        <f t="shared" si="769"/>
        <v>-</v>
      </c>
      <c r="E12339" s="6" t="str">
        <f>IFERROR(VLOOKUP(B12339,总表!A:D,3,0),"-")</f>
        <v>-</v>
      </c>
      <c r="F12339" s="6" t="str">
        <f t="shared" si="770"/>
        <v>-</v>
      </c>
      <c r="H12339" s="6" t="str">
        <f>IF(IFERROR(VLOOKUP(B12339,总表!A:D,4,0),"露易")=0," ",IFERROR(VLOOKUP(B12339,总表!A:D,4,0),"-"))</f>
        <v>-</v>
      </c>
      <c r="I12339" s="6" t="str">
        <f t="shared" si="771"/>
        <v>-</v>
      </c>
    </row>
    <row r="12340" spans="1:9">
      <c r="A12340" s="6">
        <v>12339</v>
      </c>
      <c r="B12340" s="47" t="str">
        <f t="shared" si="768"/>
        <v>00003033</v>
      </c>
      <c r="C12340" s="47" t="str">
        <f>IFERROR(VLOOKUP(B12340,总表!A:B,2,0),"-")</f>
        <v>-</v>
      </c>
      <c r="D12340" s="6" t="str">
        <f t="shared" si="769"/>
        <v>-</v>
      </c>
      <c r="E12340" s="6" t="str">
        <f>IFERROR(VLOOKUP(B12340,总表!A:D,3,0),"-")</f>
        <v>-</v>
      </c>
      <c r="F12340" s="6" t="str">
        <f t="shared" si="770"/>
        <v>-</v>
      </c>
      <c r="H12340" s="6" t="str">
        <f>IF(IFERROR(VLOOKUP(B12340,总表!A:D,4,0),"露易")=0," ",IFERROR(VLOOKUP(B12340,总表!A:D,4,0),"-"))</f>
        <v>-</v>
      </c>
      <c r="I12340" s="6" t="str">
        <f t="shared" si="771"/>
        <v>-</v>
      </c>
    </row>
    <row r="12341" spans="1:9">
      <c r="A12341" s="6">
        <v>12340</v>
      </c>
      <c r="B12341" s="47" t="str">
        <f t="shared" si="768"/>
        <v>00003034</v>
      </c>
      <c r="C12341" s="47" t="str">
        <f>IFERROR(VLOOKUP(B12341,总表!A:B,2,0),"-")</f>
        <v>-</v>
      </c>
      <c r="D12341" s="6" t="str">
        <f t="shared" si="769"/>
        <v>-</v>
      </c>
      <c r="E12341" s="6" t="str">
        <f>IFERROR(VLOOKUP(B12341,总表!A:D,3,0),"-")</f>
        <v>-</v>
      </c>
      <c r="F12341" s="6" t="str">
        <f t="shared" si="770"/>
        <v>-</v>
      </c>
      <c r="H12341" s="6" t="str">
        <f>IF(IFERROR(VLOOKUP(B12341,总表!A:D,4,0),"露易")=0," ",IFERROR(VLOOKUP(B12341,总表!A:D,4,0),"-"))</f>
        <v>-</v>
      </c>
      <c r="I12341" s="6" t="str">
        <f t="shared" si="771"/>
        <v>-</v>
      </c>
    </row>
    <row r="12342" spans="1:9">
      <c r="A12342" s="6">
        <v>12341</v>
      </c>
      <c r="B12342" s="47" t="str">
        <f t="shared" si="768"/>
        <v>00003035</v>
      </c>
      <c r="C12342" s="47" t="str">
        <f>IFERROR(VLOOKUP(B12342,总表!A:B,2,0),"-")</f>
        <v>-</v>
      </c>
      <c r="D12342" s="6" t="str">
        <f t="shared" si="769"/>
        <v>-</v>
      </c>
      <c r="E12342" s="6" t="str">
        <f>IFERROR(VLOOKUP(B12342,总表!A:D,3,0),"-")</f>
        <v>-</v>
      </c>
      <c r="F12342" s="6" t="str">
        <f t="shared" si="770"/>
        <v>-</v>
      </c>
      <c r="H12342" s="6" t="str">
        <f>IF(IFERROR(VLOOKUP(B12342,总表!A:D,4,0),"露易")=0," ",IFERROR(VLOOKUP(B12342,总表!A:D,4,0),"-"))</f>
        <v>-</v>
      </c>
      <c r="I12342" s="6" t="str">
        <f t="shared" si="771"/>
        <v>-</v>
      </c>
    </row>
    <row r="12343" spans="1:9">
      <c r="A12343" s="6">
        <v>12342</v>
      </c>
      <c r="B12343" s="47" t="str">
        <f t="shared" si="768"/>
        <v>00003036</v>
      </c>
      <c r="C12343" s="47" t="str">
        <f>IFERROR(VLOOKUP(B12343,总表!A:B,2,0),"-")</f>
        <v>-</v>
      </c>
      <c r="D12343" s="6" t="str">
        <f t="shared" si="769"/>
        <v>-</v>
      </c>
      <c r="E12343" s="6" t="str">
        <f>IFERROR(VLOOKUP(B12343,总表!A:D,3,0),"-")</f>
        <v>-</v>
      </c>
      <c r="F12343" s="6" t="str">
        <f t="shared" si="770"/>
        <v>-</v>
      </c>
      <c r="H12343" s="6" t="str">
        <f>IF(IFERROR(VLOOKUP(B12343,总表!A:D,4,0),"露易")=0," ",IFERROR(VLOOKUP(B12343,总表!A:D,4,0),"-"))</f>
        <v>-</v>
      </c>
      <c r="I12343" s="6" t="str">
        <f t="shared" si="771"/>
        <v>-</v>
      </c>
    </row>
    <row r="12344" spans="1:9">
      <c r="A12344" s="6">
        <v>12343</v>
      </c>
      <c r="B12344" s="47" t="str">
        <f t="shared" si="768"/>
        <v>00003037</v>
      </c>
      <c r="C12344" s="47" t="str">
        <f>IFERROR(VLOOKUP(B12344,总表!A:B,2,0),"-")</f>
        <v>-</v>
      </c>
      <c r="D12344" s="6" t="str">
        <f t="shared" si="769"/>
        <v>-</v>
      </c>
      <c r="E12344" s="6" t="str">
        <f>IFERROR(VLOOKUP(B12344,总表!A:D,3,0),"-")</f>
        <v>-</v>
      </c>
      <c r="F12344" s="6" t="str">
        <f t="shared" si="770"/>
        <v>-</v>
      </c>
      <c r="H12344" s="6" t="str">
        <f>IF(IFERROR(VLOOKUP(B12344,总表!A:D,4,0),"露易")=0," ",IFERROR(VLOOKUP(B12344,总表!A:D,4,0),"-"))</f>
        <v>-</v>
      </c>
      <c r="I12344" s="6" t="str">
        <f t="shared" si="771"/>
        <v>-</v>
      </c>
    </row>
    <row r="12345" spans="1:9">
      <c r="A12345" s="6">
        <v>12344</v>
      </c>
      <c r="B12345" s="47" t="str">
        <f t="shared" si="768"/>
        <v>00003038</v>
      </c>
      <c r="C12345" s="47" t="str">
        <f>IFERROR(VLOOKUP(B12345,总表!A:B,2,0),"-")</f>
        <v>-</v>
      </c>
      <c r="D12345" s="6" t="str">
        <f t="shared" si="769"/>
        <v>-</v>
      </c>
      <c r="E12345" s="6" t="str">
        <f>IFERROR(VLOOKUP(B12345,总表!A:D,3,0),"-")</f>
        <v>-</v>
      </c>
      <c r="F12345" s="6" t="str">
        <f t="shared" si="770"/>
        <v>-</v>
      </c>
      <c r="H12345" s="6" t="str">
        <f>IF(IFERROR(VLOOKUP(B12345,总表!A:D,4,0),"露易")=0," ",IFERROR(VLOOKUP(B12345,总表!A:D,4,0),"-"))</f>
        <v>-</v>
      </c>
      <c r="I12345" s="6" t="str">
        <f t="shared" si="771"/>
        <v>-</v>
      </c>
    </row>
    <row r="12346" spans="1:9">
      <c r="A12346" s="6">
        <v>12345</v>
      </c>
      <c r="B12346" s="47" t="str">
        <f t="shared" si="768"/>
        <v>00003039</v>
      </c>
      <c r="C12346" s="47" t="str">
        <f>IFERROR(VLOOKUP(B12346,总表!A:B,2,0),"-")</f>
        <v>-</v>
      </c>
      <c r="D12346" s="6" t="str">
        <f t="shared" si="769"/>
        <v>-</v>
      </c>
      <c r="E12346" s="6" t="str">
        <f>IFERROR(VLOOKUP(B12346,总表!A:D,3,0),"-")</f>
        <v>-</v>
      </c>
      <c r="F12346" s="6" t="str">
        <f t="shared" si="770"/>
        <v>-</v>
      </c>
      <c r="H12346" s="6" t="str">
        <f>IF(IFERROR(VLOOKUP(B12346,总表!A:D,4,0),"露易")=0," ",IFERROR(VLOOKUP(B12346,总表!A:D,4,0),"-"))</f>
        <v>-</v>
      </c>
      <c r="I12346" s="6" t="str">
        <f t="shared" si="771"/>
        <v>-</v>
      </c>
    </row>
    <row r="12347" spans="1:9">
      <c r="A12347" s="6">
        <v>12346</v>
      </c>
      <c r="B12347" s="47" t="str">
        <f t="shared" si="768"/>
        <v>0000303A</v>
      </c>
      <c r="C12347" s="47" t="str">
        <f>IFERROR(VLOOKUP(B12347,总表!A:B,2,0),"-")</f>
        <v>-</v>
      </c>
      <c r="D12347" s="6" t="str">
        <f t="shared" si="769"/>
        <v>-</v>
      </c>
      <c r="E12347" s="6" t="str">
        <f>IFERROR(VLOOKUP(B12347,总表!A:D,3,0),"-")</f>
        <v>-</v>
      </c>
      <c r="F12347" s="6" t="str">
        <f t="shared" si="770"/>
        <v>-</v>
      </c>
      <c r="H12347" s="6" t="str">
        <f>IF(IFERROR(VLOOKUP(B12347,总表!A:D,4,0),"露易")=0," ",IFERROR(VLOOKUP(B12347,总表!A:D,4,0),"-"))</f>
        <v>-</v>
      </c>
      <c r="I12347" s="6" t="str">
        <f t="shared" si="771"/>
        <v>-</v>
      </c>
    </row>
    <row r="12348" spans="1:9">
      <c r="A12348" s="6">
        <v>12347</v>
      </c>
      <c r="B12348" s="47" t="str">
        <f t="shared" si="768"/>
        <v>0000303B</v>
      </c>
      <c r="C12348" s="47" t="str">
        <f>IFERROR(VLOOKUP(B12348,总表!A:B,2,0),"-")</f>
        <v>-</v>
      </c>
      <c r="D12348" s="6" t="str">
        <f t="shared" si="769"/>
        <v>-</v>
      </c>
      <c r="E12348" s="6" t="str">
        <f>IFERROR(VLOOKUP(B12348,总表!A:D,3,0),"-")</f>
        <v>-</v>
      </c>
      <c r="F12348" s="6" t="str">
        <f t="shared" si="770"/>
        <v>-</v>
      </c>
      <c r="H12348" s="6" t="str">
        <f>IF(IFERROR(VLOOKUP(B12348,总表!A:D,4,0),"露易")=0," ",IFERROR(VLOOKUP(B12348,总表!A:D,4,0),"-"))</f>
        <v>-</v>
      </c>
      <c r="I12348" s="6" t="str">
        <f t="shared" si="771"/>
        <v>-</v>
      </c>
    </row>
    <row r="12349" spans="1:9">
      <c r="A12349" s="6">
        <v>12348</v>
      </c>
      <c r="B12349" s="47" t="str">
        <f t="shared" si="768"/>
        <v>0000303C</v>
      </c>
      <c r="C12349" s="47" t="str">
        <f>IFERROR(VLOOKUP(B12349,总表!A:B,2,0),"-")</f>
        <v>-</v>
      </c>
      <c r="D12349" s="6" t="str">
        <f t="shared" si="769"/>
        <v>-</v>
      </c>
      <c r="E12349" s="6" t="str">
        <f>IFERROR(VLOOKUP(B12349,总表!A:D,3,0),"-")</f>
        <v>-</v>
      </c>
      <c r="F12349" s="6" t="str">
        <f t="shared" si="770"/>
        <v>-</v>
      </c>
      <c r="H12349" s="6" t="str">
        <f>IF(IFERROR(VLOOKUP(B12349,总表!A:D,4,0),"露易")=0," ",IFERROR(VLOOKUP(B12349,总表!A:D,4,0),"-"))</f>
        <v>-</v>
      </c>
      <c r="I12349" s="6" t="str">
        <f t="shared" si="771"/>
        <v>-</v>
      </c>
    </row>
    <row r="12350" spans="1:9">
      <c r="A12350" s="6">
        <v>12349</v>
      </c>
      <c r="B12350" s="47" t="str">
        <f t="shared" si="768"/>
        <v>0000303D</v>
      </c>
      <c r="C12350" s="47" t="str">
        <f>IFERROR(VLOOKUP(B12350,总表!A:B,2,0),"-")</f>
        <v>-</v>
      </c>
      <c r="D12350" s="6" t="str">
        <f t="shared" si="769"/>
        <v>-</v>
      </c>
      <c r="E12350" s="6" t="str">
        <f>IFERROR(VLOOKUP(B12350,总表!A:D,3,0),"-")</f>
        <v>-</v>
      </c>
      <c r="F12350" s="6" t="str">
        <f t="shared" si="770"/>
        <v>-</v>
      </c>
      <c r="H12350" s="6" t="str">
        <f>IF(IFERROR(VLOOKUP(B12350,总表!A:D,4,0),"露易")=0," ",IFERROR(VLOOKUP(B12350,总表!A:D,4,0),"-"))</f>
        <v>-</v>
      </c>
      <c r="I12350" s="6" t="str">
        <f t="shared" si="771"/>
        <v>-</v>
      </c>
    </row>
    <row r="12351" spans="1:9">
      <c r="A12351" s="6">
        <v>12350</v>
      </c>
      <c r="B12351" s="47" t="str">
        <f t="shared" si="768"/>
        <v>0000303E</v>
      </c>
      <c r="C12351" s="47" t="str">
        <f>IFERROR(VLOOKUP(B12351,总表!A:B,2,0),"-")</f>
        <v>-</v>
      </c>
      <c r="D12351" s="6" t="str">
        <f t="shared" si="769"/>
        <v>-</v>
      </c>
      <c r="E12351" s="6" t="str">
        <f>IFERROR(VLOOKUP(B12351,总表!A:D,3,0),"-")</f>
        <v>-</v>
      </c>
      <c r="F12351" s="6" t="str">
        <f t="shared" si="770"/>
        <v>-</v>
      </c>
      <c r="H12351" s="6" t="str">
        <f>IF(IFERROR(VLOOKUP(B12351,总表!A:D,4,0),"露易")=0," ",IFERROR(VLOOKUP(B12351,总表!A:D,4,0),"-"))</f>
        <v>-</v>
      </c>
      <c r="I12351" s="6" t="str">
        <f t="shared" si="771"/>
        <v>-</v>
      </c>
    </row>
    <row r="12352" spans="1:9">
      <c r="A12352" s="6">
        <v>12351</v>
      </c>
      <c r="B12352" s="47" t="str">
        <f t="shared" si="768"/>
        <v>0000303F</v>
      </c>
      <c r="C12352" s="47" t="str">
        <f>IFERROR(VLOOKUP(B12352,总表!A:B,2,0),"-")</f>
        <v>-</v>
      </c>
      <c r="D12352" s="6" t="str">
        <f t="shared" si="769"/>
        <v>-</v>
      </c>
      <c r="E12352" s="6" t="str">
        <f>IFERROR(VLOOKUP(B12352,总表!A:D,3,0),"-")</f>
        <v>-</v>
      </c>
      <c r="F12352" s="6" t="str">
        <f t="shared" si="770"/>
        <v>-</v>
      </c>
      <c r="H12352" s="6" t="str">
        <f>IF(IFERROR(VLOOKUP(B12352,总表!A:D,4,0),"露易")=0," ",IFERROR(VLOOKUP(B12352,总表!A:D,4,0),"-"))</f>
        <v>-</v>
      </c>
      <c r="I12352" s="6" t="str">
        <f t="shared" si="771"/>
        <v>-</v>
      </c>
    </row>
    <row r="12353" spans="1:9">
      <c r="A12353" s="6">
        <v>12352</v>
      </c>
      <c r="B12353" s="47" t="str">
        <f t="shared" si="768"/>
        <v>00003040</v>
      </c>
      <c r="C12353" s="47" t="str">
        <f>IFERROR(VLOOKUP(B12353,总表!A:B,2,0),"-")</f>
        <v>上衣</v>
      </c>
      <c r="D12353" s="6" t="str">
        <f t="shared" si="769"/>
        <v>上衣</v>
      </c>
      <c r="E12353" s="6" t="str">
        <f>IFERROR(VLOOKUP(B12353,总表!A:D,3,0),"-")</f>
        <v>迷彩上衣</v>
      </c>
      <c r="F12353" s="6" t="str">
        <f t="shared" si="770"/>
        <v>迷彩上衣</v>
      </c>
      <c r="H12353" s="6" t="str">
        <f>IF(IFERROR(VLOOKUP(B12353,总表!A:D,4,0),"露易")=0," ",IFERROR(VLOOKUP(B12353,总表!A:D,4,0),"-"))</f>
        <v>紫色</v>
      </c>
      <c r="I12353" s="6" t="str">
        <f t="shared" si="771"/>
        <v>紫色</v>
      </c>
    </row>
    <row r="12354" spans="1:9">
      <c r="A12354" s="6">
        <v>12353</v>
      </c>
      <c r="B12354" s="47" t="str">
        <f t="shared" ref="B12354:B12417" si="772">DEC2HEX(ROW(A12353),8)</f>
        <v>00003041</v>
      </c>
      <c r="C12354" s="47" t="str">
        <f>IFERROR(VLOOKUP(B12354,总表!A:B,2,0),"-")</f>
        <v>上衣</v>
      </c>
      <c r="D12354" s="6" t="str">
        <f t="shared" ref="D12354:D12417" si="773">C12354</f>
        <v>上衣</v>
      </c>
      <c r="E12354" s="6" t="str">
        <f>IFERROR(VLOOKUP(B12354,总表!A:D,3,0),"-")</f>
        <v>迷彩上衣</v>
      </c>
      <c r="F12354" s="6" t="str">
        <f t="shared" ref="F12354:F12417" si="774">E12354</f>
        <v>迷彩上衣</v>
      </c>
      <c r="H12354" s="51" t="str">
        <f>IF(IFERROR(VLOOKUP(B12354,总表!A:D,4,0),"露易")=0," ",IFERROR(VLOOKUP(B12354,总表!A:D,4,0),"-"))</f>
        <v>红色</v>
      </c>
      <c r="I12354" s="51" t="str">
        <f t="shared" ref="I12354:I12417" si="775">H12354</f>
        <v>红色</v>
      </c>
    </row>
    <row r="12355" spans="1:9">
      <c r="A12355" s="6">
        <v>12354</v>
      </c>
      <c r="B12355" s="47" t="str">
        <f t="shared" si="772"/>
        <v>00003042</v>
      </c>
      <c r="C12355" s="47" t="str">
        <f>IFERROR(VLOOKUP(B12355,总表!A:B,2,0),"-")</f>
        <v>-</v>
      </c>
      <c r="D12355" s="6" t="str">
        <f t="shared" si="773"/>
        <v>-</v>
      </c>
      <c r="E12355" s="6" t="str">
        <f>IFERROR(VLOOKUP(B12355,总表!A:D,3,0),"-")</f>
        <v>-</v>
      </c>
      <c r="F12355" s="6" t="str">
        <f t="shared" si="774"/>
        <v>-</v>
      </c>
      <c r="H12355" s="6" t="str">
        <f>IF(IFERROR(VLOOKUP(B12355,总表!A:D,4,0),"露易")=0," ",IFERROR(VLOOKUP(B12355,总表!A:D,4,0),"-"))</f>
        <v>-</v>
      </c>
      <c r="I12355" s="6" t="str">
        <f t="shared" si="775"/>
        <v>-</v>
      </c>
    </row>
    <row r="12356" spans="1:9">
      <c r="A12356" s="6">
        <v>12355</v>
      </c>
      <c r="B12356" s="47" t="str">
        <f t="shared" si="772"/>
        <v>00003043</v>
      </c>
      <c r="C12356" s="47" t="str">
        <f>IFERROR(VLOOKUP(B12356,总表!A:B,2,0),"-")</f>
        <v>-</v>
      </c>
      <c r="D12356" s="6" t="str">
        <f t="shared" si="773"/>
        <v>-</v>
      </c>
      <c r="E12356" s="6" t="str">
        <f>IFERROR(VLOOKUP(B12356,总表!A:D,3,0),"-")</f>
        <v>-</v>
      </c>
      <c r="F12356" s="6" t="str">
        <f t="shared" si="774"/>
        <v>-</v>
      </c>
      <c r="H12356" s="6" t="str">
        <f>IF(IFERROR(VLOOKUP(B12356,总表!A:D,4,0),"露易")=0," ",IFERROR(VLOOKUP(B12356,总表!A:D,4,0),"-"))</f>
        <v>-</v>
      </c>
      <c r="I12356" s="6" t="str">
        <f t="shared" si="775"/>
        <v>-</v>
      </c>
    </row>
    <row r="12357" spans="1:9">
      <c r="A12357" s="6">
        <v>12356</v>
      </c>
      <c r="B12357" s="47" t="str">
        <f t="shared" si="772"/>
        <v>00003044</v>
      </c>
      <c r="C12357" s="47" t="str">
        <f>IFERROR(VLOOKUP(B12357,总表!A:B,2,0),"-")</f>
        <v>-</v>
      </c>
      <c r="D12357" s="6" t="str">
        <f t="shared" si="773"/>
        <v>-</v>
      </c>
      <c r="E12357" s="6" t="str">
        <f>IFERROR(VLOOKUP(B12357,总表!A:D,3,0),"-")</f>
        <v>-</v>
      </c>
      <c r="F12357" s="6" t="str">
        <f t="shared" si="774"/>
        <v>-</v>
      </c>
      <c r="H12357" s="6" t="str">
        <f>IF(IFERROR(VLOOKUP(B12357,总表!A:D,4,0),"露易")=0," ",IFERROR(VLOOKUP(B12357,总表!A:D,4,0),"-"))</f>
        <v>-</v>
      </c>
      <c r="I12357" s="6" t="str">
        <f t="shared" si="775"/>
        <v>-</v>
      </c>
    </row>
    <row r="12358" spans="1:9">
      <c r="A12358" s="6">
        <v>12357</v>
      </c>
      <c r="B12358" s="47" t="str">
        <f t="shared" si="772"/>
        <v>00003045</v>
      </c>
      <c r="C12358" s="47" t="str">
        <f>IFERROR(VLOOKUP(B12358,总表!A:B,2,0),"-")</f>
        <v>-</v>
      </c>
      <c r="D12358" s="6" t="str">
        <f t="shared" si="773"/>
        <v>-</v>
      </c>
      <c r="E12358" s="6" t="str">
        <f>IFERROR(VLOOKUP(B12358,总表!A:D,3,0),"-")</f>
        <v>-</v>
      </c>
      <c r="F12358" s="6" t="str">
        <f t="shared" si="774"/>
        <v>-</v>
      </c>
      <c r="H12358" s="6" t="str">
        <f>IF(IFERROR(VLOOKUP(B12358,总表!A:D,4,0),"露易")=0," ",IFERROR(VLOOKUP(B12358,总表!A:D,4,0),"-"))</f>
        <v>-</v>
      </c>
      <c r="I12358" s="6" t="str">
        <f t="shared" si="775"/>
        <v>-</v>
      </c>
    </row>
    <row r="12359" spans="1:9">
      <c r="A12359" s="6">
        <v>12358</v>
      </c>
      <c r="B12359" s="47" t="str">
        <f t="shared" si="772"/>
        <v>00003046</v>
      </c>
      <c r="C12359" s="47" t="str">
        <f>IFERROR(VLOOKUP(B12359,总表!A:B,2,0),"-")</f>
        <v>-</v>
      </c>
      <c r="D12359" s="6" t="str">
        <f t="shared" si="773"/>
        <v>-</v>
      </c>
      <c r="E12359" s="6" t="str">
        <f>IFERROR(VLOOKUP(B12359,总表!A:D,3,0),"-")</f>
        <v>-</v>
      </c>
      <c r="F12359" s="6" t="str">
        <f t="shared" si="774"/>
        <v>-</v>
      </c>
      <c r="H12359" s="6" t="str">
        <f>IF(IFERROR(VLOOKUP(B12359,总表!A:D,4,0),"露易")=0," ",IFERROR(VLOOKUP(B12359,总表!A:D,4,0),"-"))</f>
        <v>-</v>
      </c>
      <c r="I12359" s="6" t="str">
        <f t="shared" si="775"/>
        <v>-</v>
      </c>
    </row>
    <row r="12360" spans="1:9">
      <c r="A12360" s="6">
        <v>12359</v>
      </c>
      <c r="B12360" s="47" t="str">
        <f t="shared" si="772"/>
        <v>00003047</v>
      </c>
      <c r="C12360" s="47" t="str">
        <f>IFERROR(VLOOKUP(B12360,总表!A:B,2,0),"-")</f>
        <v>-</v>
      </c>
      <c r="D12360" s="6" t="str">
        <f t="shared" si="773"/>
        <v>-</v>
      </c>
      <c r="E12360" s="6" t="str">
        <f>IFERROR(VLOOKUP(B12360,总表!A:D,3,0),"-")</f>
        <v>-</v>
      </c>
      <c r="F12360" s="6" t="str">
        <f t="shared" si="774"/>
        <v>-</v>
      </c>
      <c r="H12360" s="6" t="str">
        <f>IF(IFERROR(VLOOKUP(B12360,总表!A:D,4,0),"露易")=0," ",IFERROR(VLOOKUP(B12360,总表!A:D,4,0),"-"))</f>
        <v>-</v>
      </c>
      <c r="I12360" s="6" t="str">
        <f t="shared" si="775"/>
        <v>-</v>
      </c>
    </row>
    <row r="12361" spans="1:9">
      <c r="A12361" s="6">
        <v>12360</v>
      </c>
      <c r="B12361" s="47" t="str">
        <f t="shared" si="772"/>
        <v>00003048</v>
      </c>
      <c r="C12361" s="47" t="str">
        <f>IFERROR(VLOOKUP(B12361,总表!A:B,2,0),"-")</f>
        <v>-</v>
      </c>
      <c r="D12361" s="6" t="str">
        <f t="shared" si="773"/>
        <v>-</v>
      </c>
      <c r="E12361" s="6" t="str">
        <f>IFERROR(VLOOKUP(B12361,总表!A:D,3,0),"-")</f>
        <v>-</v>
      </c>
      <c r="F12361" s="6" t="str">
        <f t="shared" si="774"/>
        <v>-</v>
      </c>
      <c r="H12361" s="6" t="str">
        <f>IF(IFERROR(VLOOKUP(B12361,总表!A:D,4,0),"露易")=0," ",IFERROR(VLOOKUP(B12361,总表!A:D,4,0),"-"))</f>
        <v>-</v>
      </c>
      <c r="I12361" s="6" t="str">
        <f t="shared" si="775"/>
        <v>-</v>
      </c>
    </row>
    <row r="12362" spans="1:9">
      <c r="A12362" s="6">
        <v>12361</v>
      </c>
      <c r="B12362" s="47" t="str">
        <f t="shared" si="772"/>
        <v>00003049</v>
      </c>
      <c r="C12362" s="47" t="str">
        <f>IFERROR(VLOOKUP(B12362,总表!A:B,2,0),"-")</f>
        <v>-</v>
      </c>
      <c r="D12362" s="6" t="str">
        <f t="shared" si="773"/>
        <v>-</v>
      </c>
      <c r="E12362" s="6" t="str">
        <f>IFERROR(VLOOKUP(B12362,总表!A:D,3,0),"-")</f>
        <v>-</v>
      </c>
      <c r="F12362" s="6" t="str">
        <f t="shared" si="774"/>
        <v>-</v>
      </c>
      <c r="H12362" s="6" t="str">
        <f>IF(IFERROR(VLOOKUP(B12362,总表!A:D,4,0),"露易")=0," ",IFERROR(VLOOKUP(B12362,总表!A:D,4,0),"-"))</f>
        <v>-</v>
      </c>
      <c r="I12362" s="6" t="str">
        <f t="shared" si="775"/>
        <v>-</v>
      </c>
    </row>
    <row r="12363" spans="1:9">
      <c r="A12363" s="6">
        <v>12362</v>
      </c>
      <c r="B12363" s="47" t="str">
        <f t="shared" si="772"/>
        <v>0000304A</v>
      </c>
      <c r="C12363" s="47" t="str">
        <f>IFERROR(VLOOKUP(B12363,总表!A:B,2,0),"-")</f>
        <v>-</v>
      </c>
      <c r="D12363" s="6" t="str">
        <f t="shared" si="773"/>
        <v>-</v>
      </c>
      <c r="E12363" s="6" t="str">
        <f>IFERROR(VLOOKUP(B12363,总表!A:D,3,0),"-")</f>
        <v>-</v>
      </c>
      <c r="F12363" s="6" t="str">
        <f t="shared" si="774"/>
        <v>-</v>
      </c>
      <c r="H12363" s="6" t="str">
        <f>IF(IFERROR(VLOOKUP(B12363,总表!A:D,4,0),"露易")=0," ",IFERROR(VLOOKUP(B12363,总表!A:D,4,0),"-"))</f>
        <v>-</v>
      </c>
      <c r="I12363" s="6" t="str">
        <f t="shared" si="775"/>
        <v>-</v>
      </c>
    </row>
    <row r="12364" spans="1:9">
      <c r="A12364" s="6">
        <v>12363</v>
      </c>
      <c r="B12364" s="47" t="str">
        <f t="shared" si="772"/>
        <v>0000304B</v>
      </c>
      <c r="C12364" s="47" t="str">
        <f>IFERROR(VLOOKUP(B12364,总表!A:B,2,0),"-")</f>
        <v>-</v>
      </c>
      <c r="D12364" s="6" t="str">
        <f t="shared" si="773"/>
        <v>-</v>
      </c>
      <c r="E12364" s="6" t="str">
        <f>IFERROR(VLOOKUP(B12364,总表!A:D,3,0),"-")</f>
        <v>-</v>
      </c>
      <c r="F12364" s="6" t="str">
        <f t="shared" si="774"/>
        <v>-</v>
      </c>
      <c r="H12364" s="6" t="str">
        <f>IF(IFERROR(VLOOKUP(B12364,总表!A:D,4,0),"露易")=0," ",IFERROR(VLOOKUP(B12364,总表!A:D,4,0),"-"))</f>
        <v>-</v>
      </c>
      <c r="I12364" s="6" t="str">
        <f t="shared" si="775"/>
        <v>-</v>
      </c>
    </row>
    <row r="12365" spans="1:9">
      <c r="A12365" s="6">
        <v>12364</v>
      </c>
      <c r="B12365" s="47" t="str">
        <f t="shared" si="772"/>
        <v>0000304C</v>
      </c>
      <c r="C12365" s="47" t="str">
        <f>IFERROR(VLOOKUP(B12365,总表!A:B,2,0),"-")</f>
        <v>-</v>
      </c>
      <c r="D12365" s="6" t="str">
        <f t="shared" si="773"/>
        <v>-</v>
      </c>
      <c r="E12365" s="6" t="str">
        <f>IFERROR(VLOOKUP(B12365,总表!A:D,3,0),"-")</f>
        <v>-</v>
      </c>
      <c r="F12365" s="6" t="str">
        <f t="shared" si="774"/>
        <v>-</v>
      </c>
      <c r="H12365" s="6" t="str">
        <f>IF(IFERROR(VLOOKUP(B12365,总表!A:D,4,0),"露易")=0," ",IFERROR(VLOOKUP(B12365,总表!A:D,4,0),"-"))</f>
        <v>-</v>
      </c>
      <c r="I12365" s="6" t="str">
        <f t="shared" si="775"/>
        <v>-</v>
      </c>
    </row>
    <row r="12366" spans="1:9">
      <c r="A12366" s="6">
        <v>12365</v>
      </c>
      <c r="B12366" s="47" t="str">
        <f t="shared" si="772"/>
        <v>0000304D</v>
      </c>
      <c r="C12366" s="47" t="str">
        <f>IFERROR(VLOOKUP(B12366,总表!A:B,2,0),"-")</f>
        <v>-</v>
      </c>
      <c r="D12366" s="6" t="str">
        <f t="shared" si="773"/>
        <v>-</v>
      </c>
      <c r="E12366" s="6" t="str">
        <f>IFERROR(VLOOKUP(B12366,总表!A:D,3,0),"-")</f>
        <v>-</v>
      </c>
      <c r="F12366" s="6" t="str">
        <f t="shared" si="774"/>
        <v>-</v>
      </c>
      <c r="H12366" s="6" t="str">
        <f>IF(IFERROR(VLOOKUP(B12366,总表!A:D,4,0),"露易")=0," ",IFERROR(VLOOKUP(B12366,总表!A:D,4,0),"-"))</f>
        <v>-</v>
      </c>
      <c r="I12366" s="6" t="str">
        <f t="shared" si="775"/>
        <v>-</v>
      </c>
    </row>
    <row r="12367" spans="1:9">
      <c r="A12367" s="6">
        <v>12366</v>
      </c>
      <c r="B12367" s="47" t="str">
        <f t="shared" si="772"/>
        <v>0000304E</v>
      </c>
      <c r="C12367" s="47" t="str">
        <f>IFERROR(VLOOKUP(B12367,总表!A:B,2,0),"-")</f>
        <v>-</v>
      </c>
      <c r="D12367" s="6" t="str">
        <f t="shared" si="773"/>
        <v>-</v>
      </c>
      <c r="E12367" s="6" t="str">
        <f>IFERROR(VLOOKUP(B12367,总表!A:D,3,0),"-")</f>
        <v>-</v>
      </c>
      <c r="F12367" s="6" t="str">
        <f t="shared" si="774"/>
        <v>-</v>
      </c>
      <c r="H12367" s="6" t="str">
        <f>IF(IFERROR(VLOOKUP(B12367,总表!A:D,4,0),"露易")=0," ",IFERROR(VLOOKUP(B12367,总表!A:D,4,0),"-"))</f>
        <v>-</v>
      </c>
      <c r="I12367" s="6" t="str">
        <f t="shared" si="775"/>
        <v>-</v>
      </c>
    </row>
    <row r="12368" spans="1:9">
      <c r="A12368" s="6">
        <v>12367</v>
      </c>
      <c r="B12368" s="47" t="str">
        <f t="shared" si="772"/>
        <v>0000304F</v>
      </c>
      <c r="C12368" s="47" t="str">
        <f>IFERROR(VLOOKUP(B12368,总表!A:B,2,0),"-")</f>
        <v>-</v>
      </c>
      <c r="D12368" s="6" t="str">
        <f t="shared" si="773"/>
        <v>-</v>
      </c>
      <c r="E12368" s="6" t="str">
        <f>IFERROR(VLOOKUP(B12368,总表!A:D,3,0),"-")</f>
        <v>-</v>
      </c>
      <c r="F12368" s="6" t="str">
        <f t="shared" si="774"/>
        <v>-</v>
      </c>
      <c r="H12368" s="6" t="str">
        <f>IF(IFERROR(VLOOKUP(B12368,总表!A:D,4,0),"露易")=0," ",IFERROR(VLOOKUP(B12368,总表!A:D,4,0),"-"))</f>
        <v>-</v>
      </c>
      <c r="I12368" s="6" t="str">
        <f t="shared" si="775"/>
        <v>-</v>
      </c>
    </row>
    <row r="12369" spans="1:9">
      <c r="A12369" s="6">
        <v>12368</v>
      </c>
      <c r="B12369" s="47" t="str">
        <f t="shared" si="772"/>
        <v>00003050</v>
      </c>
      <c r="C12369" s="50" t="str">
        <f>IFERROR(VLOOKUP(B12369,总表!A:B,2,0),"-")</f>
        <v>摆设类</v>
      </c>
      <c r="D12369" s="51" t="str">
        <f t="shared" si="773"/>
        <v>摆设类</v>
      </c>
      <c r="E12369" s="6" t="str">
        <f>IFERROR(VLOOKUP(B12369,总表!A:D,3,0),"-")</f>
        <v>林荫广场饰品</v>
      </c>
      <c r="F12369" s="6" t="str">
        <f t="shared" si="774"/>
        <v>林荫广场饰品</v>
      </c>
      <c r="H12369" s="6" t="str">
        <f>IF(IFERROR(VLOOKUP(B12369,总表!A:D,4,0),"露易")=0," ",IFERROR(VLOOKUP(B12369,总表!A:D,4,0),"-"))</f>
        <v> </v>
      </c>
      <c r="I12369" s="6" t="str">
        <f t="shared" si="775"/>
        <v> </v>
      </c>
    </row>
    <row r="12370" spans="1:9">
      <c r="A12370" s="6">
        <v>12369</v>
      </c>
      <c r="B12370" s="47" t="str">
        <f t="shared" si="772"/>
        <v>00003051</v>
      </c>
      <c r="C12370" s="50" t="str">
        <f>IFERROR(VLOOKUP(B12370,总表!A:B,2,0),"-")</f>
        <v>摆设类</v>
      </c>
      <c r="D12370" s="51" t="str">
        <f t="shared" si="773"/>
        <v>摆设类</v>
      </c>
      <c r="E12370" s="6" t="str">
        <f>IFERROR(VLOOKUP(B12370,总表!A:D,3,0),"-")</f>
        <v>幸运饼干小货车</v>
      </c>
      <c r="F12370" s="6" t="str">
        <f t="shared" si="774"/>
        <v>幸运饼干小货车</v>
      </c>
      <c r="H12370" s="6" t="str">
        <f>IF(IFERROR(VLOOKUP(B12370,总表!A:D,4,0),"露易")=0," ",IFERROR(VLOOKUP(B12370,总表!A:D,4,0),"-"))</f>
        <v> </v>
      </c>
      <c r="I12370" s="6" t="str">
        <f t="shared" si="775"/>
        <v> </v>
      </c>
    </row>
    <row r="12371" spans="1:9">
      <c r="A12371" s="6">
        <v>12370</v>
      </c>
      <c r="B12371" s="47" t="str">
        <f t="shared" si="772"/>
        <v>00003052</v>
      </c>
      <c r="C12371" s="50" t="str">
        <f>IFERROR(VLOOKUP(B12371,总表!A:B,2,0),"-")</f>
        <v>摆设类</v>
      </c>
      <c r="D12371" s="51" t="str">
        <f t="shared" si="773"/>
        <v>摆设类</v>
      </c>
      <c r="E12371" s="6" t="str">
        <f>IFERROR(VLOOKUP(B12371,总表!A:D,3,0),"-")</f>
        <v>OK游戏机</v>
      </c>
      <c r="F12371" s="6" t="str">
        <f t="shared" si="774"/>
        <v>OK游戏机</v>
      </c>
      <c r="H12371" s="6" t="str">
        <f>IF(IFERROR(VLOOKUP(B12371,总表!A:D,4,0),"露易")=0," ",IFERROR(VLOOKUP(B12371,总表!A:D,4,0),"-"))</f>
        <v> </v>
      </c>
      <c r="I12371" s="6" t="str">
        <f t="shared" si="775"/>
        <v> </v>
      </c>
    </row>
    <row r="12372" spans="1:9">
      <c r="A12372" s="6">
        <v>12371</v>
      </c>
      <c r="B12372" s="47" t="str">
        <f t="shared" si="772"/>
        <v>00003053</v>
      </c>
      <c r="C12372" s="50" t="str">
        <f>IFERROR(VLOOKUP(B12372,总表!A:B,2,0),"-")</f>
        <v>摆设类</v>
      </c>
      <c r="D12372" s="51" t="str">
        <f t="shared" si="773"/>
        <v>摆设类</v>
      </c>
      <c r="E12372" s="6" t="str">
        <f>IFERROR(VLOOKUP(B12372,总表!A:D,3,0),"-")</f>
        <v>OK车业招牌</v>
      </c>
      <c r="F12372" s="6" t="str">
        <f t="shared" si="774"/>
        <v>OK车业招牌</v>
      </c>
      <c r="H12372" s="6" t="str">
        <f>IF(IFERROR(VLOOKUP(B12372,总表!A:D,4,0),"露易")=0," ",IFERROR(VLOOKUP(B12372,总表!A:D,4,0),"-"))</f>
        <v> </v>
      </c>
      <c r="I12372" s="6" t="str">
        <f t="shared" si="775"/>
        <v> </v>
      </c>
    </row>
    <row r="12373" spans="1:9">
      <c r="A12373" s="6">
        <v>12372</v>
      </c>
      <c r="B12373" s="47" t="str">
        <f t="shared" si="772"/>
        <v>00003054</v>
      </c>
      <c r="C12373" s="50" t="str">
        <f>IFERROR(VLOOKUP(B12373,总表!A:B,2,0),"-")</f>
        <v>摆设类</v>
      </c>
      <c r="D12373" s="51" t="str">
        <f t="shared" si="773"/>
        <v>摆设类</v>
      </c>
      <c r="E12373" s="6" t="str">
        <f>IFERROR(VLOOKUP(B12373,总表!A:D,3,0),"-")</f>
        <v>露营车模型B</v>
      </c>
      <c r="F12373" s="6" t="str">
        <f t="shared" si="774"/>
        <v>露营车模型B</v>
      </c>
      <c r="H12373" s="6" t="str">
        <f>IF(IFERROR(VLOOKUP(B12373,总表!A:D,4,0),"露易")=0," ",IFERROR(VLOOKUP(B12373,总表!A:D,4,0),"-"))</f>
        <v> </v>
      </c>
      <c r="I12373" s="6" t="str">
        <f t="shared" si="775"/>
        <v> </v>
      </c>
    </row>
    <row r="12374" spans="1:9">
      <c r="A12374" s="6">
        <v>12373</v>
      </c>
      <c r="B12374" s="47" t="str">
        <f t="shared" si="772"/>
        <v>00003055</v>
      </c>
      <c r="C12374" s="50" t="str">
        <f>IFERROR(VLOOKUP(B12374,总表!A:B,2,0),"-")</f>
        <v>摆设类</v>
      </c>
      <c r="D12374" s="51" t="str">
        <f t="shared" si="773"/>
        <v>摆设类</v>
      </c>
      <c r="E12374" s="6" t="str">
        <f>IFERROR(VLOOKUP(B12374,总表!A:D,3,0),"-")</f>
        <v>露营车模型A</v>
      </c>
      <c r="F12374" s="6" t="str">
        <f t="shared" si="774"/>
        <v>露营车模型A</v>
      </c>
      <c r="H12374" s="6" t="str">
        <f>IF(IFERROR(VLOOKUP(B12374,总表!A:D,4,0),"露易")=0," ",IFERROR(VLOOKUP(B12374,总表!A:D,4,0),"-"))</f>
        <v> </v>
      </c>
      <c r="I12374" s="6" t="str">
        <f t="shared" si="775"/>
        <v> </v>
      </c>
    </row>
    <row r="12375" spans="1:9">
      <c r="A12375" s="6">
        <v>12374</v>
      </c>
      <c r="B12375" s="47" t="str">
        <f t="shared" si="772"/>
        <v>00003056</v>
      </c>
      <c r="C12375" s="50" t="str">
        <f>IFERROR(VLOOKUP(B12375,总表!A:B,2,0),"-")</f>
        <v>摆设类</v>
      </c>
      <c r="D12375" s="51" t="str">
        <f t="shared" si="773"/>
        <v>摆设类</v>
      </c>
      <c r="E12375" s="6" t="str">
        <f>IFERROR(VLOOKUP(B12375,总表!A:D,3,0),"-")</f>
        <v>露营地招牌</v>
      </c>
      <c r="F12375" s="6" t="str">
        <f t="shared" si="774"/>
        <v>露营地招牌</v>
      </c>
      <c r="H12375" s="6" t="str">
        <f>IF(IFERROR(VLOOKUP(B12375,总表!A:D,4,0),"露易")=0," ",IFERROR(VLOOKUP(B12375,总表!A:D,4,0),"-"))</f>
        <v> </v>
      </c>
      <c r="I12375" s="6" t="str">
        <f t="shared" si="775"/>
        <v> </v>
      </c>
    </row>
    <row r="12376" spans="1:9">
      <c r="A12376" s="6">
        <v>12375</v>
      </c>
      <c r="B12376" s="47" t="str">
        <f t="shared" si="772"/>
        <v>00003057</v>
      </c>
      <c r="C12376" s="47" t="str">
        <f>IFERROR(VLOOKUP(B12376,总表!A:B,2,0),"-")</f>
        <v>-</v>
      </c>
      <c r="D12376" s="6" t="str">
        <f t="shared" si="773"/>
        <v>-</v>
      </c>
      <c r="E12376" s="6" t="str">
        <f>IFERROR(VLOOKUP(B12376,总表!A:D,3,0),"-")</f>
        <v>-</v>
      </c>
      <c r="F12376" s="6" t="str">
        <f t="shared" si="774"/>
        <v>-</v>
      </c>
      <c r="H12376" s="6" t="str">
        <f>IF(IFERROR(VLOOKUP(B12376,总表!A:D,4,0),"露易")=0," ",IFERROR(VLOOKUP(B12376,总表!A:D,4,0),"-"))</f>
        <v>-</v>
      </c>
      <c r="I12376" s="6" t="str">
        <f t="shared" si="775"/>
        <v>-</v>
      </c>
    </row>
    <row r="12377" spans="1:9">
      <c r="A12377" s="6">
        <v>12376</v>
      </c>
      <c r="B12377" s="47" t="str">
        <f t="shared" si="772"/>
        <v>00003058</v>
      </c>
      <c r="C12377" s="47" t="str">
        <f>IFERROR(VLOOKUP(B12377,总表!A:B,2,0),"-")</f>
        <v>-</v>
      </c>
      <c r="D12377" s="6" t="str">
        <f t="shared" si="773"/>
        <v>-</v>
      </c>
      <c r="E12377" s="6" t="str">
        <f>IFERROR(VLOOKUP(B12377,总表!A:D,3,0),"-")</f>
        <v>-</v>
      </c>
      <c r="F12377" s="6" t="str">
        <f t="shared" si="774"/>
        <v>-</v>
      </c>
      <c r="H12377" s="6" t="str">
        <f>IF(IFERROR(VLOOKUP(B12377,总表!A:D,4,0),"露易")=0," ",IFERROR(VLOOKUP(B12377,总表!A:D,4,0),"-"))</f>
        <v>-</v>
      </c>
      <c r="I12377" s="6" t="str">
        <f t="shared" si="775"/>
        <v>-</v>
      </c>
    </row>
    <row r="12378" spans="1:9">
      <c r="A12378" s="6">
        <v>12377</v>
      </c>
      <c r="B12378" s="47" t="str">
        <f t="shared" si="772"/>
        <v>00003059</v>
      </c>
      <c r="C12378" s="47" t="str">
        <f>IFERROR(VLOOKUP(B12378,总表!A:B,2,0),"-")</f>
        <v>-</v>
      </c>
      <c r="D12378" s="6" t="str">
        <f t="shared" si="773"/>
        <v>-</v>
      </c>
      <c r="E12378" s="6" t="str">
        <f>IFERROR(VLOOKUP(B12378,总表!A:D,3,0),"-")</f>
        <v>-</v>
      </c>
      <c r="F12378" s="6" t="str">
        <f t="shared" si="774"/>
        <v>-</v>
      </c>
      <c r="H12378" s="6" t="str">
        <f>IF(IFERROR(VLOOKUP(B12378,总表!A:D,4,0),"露易")=0," ",IFERROR(VLOOKUP(B12378,总表!A:D,4,0),"-"))</f>
        <v>-</v>
      </c>
      <c r="I12378" s="6" t="str">
        <f t="shared" si="775"/>
        <v>-</v>
      </c>
    </row>
    <row r="12379" spans="1:9">
      <c r="A12379" s="6">
        <v>12378</v>
      </c>
      <c r="B12379" s="47" t="str">
        <f t="shared" si="772"/>
        <v>0000305A</v>
      </c>
      <c r="C12379" s="47" t="str">
        <f>IFERROR(VLOOKUP(B12379,总表!A:B,2,0),"-")</f>
        <v>-</v>
      </c>
      <c r="D12379" s="6" t="str">
        <f t="shared" si="773"/>
        <v>-</v>
      </c>
      <c r="E12379" s="6" t="str">
        <f>IFERROR(VLOOKUP(B12379,总表!A:D,3,0),"-")</f>
        <v>-</v>
      </c>
      <c r="F12379" s="6" t="str">
        <f t="shared" si="774"/>
        <v>-</v>
      </c>
      <c r="H12379" s="6" t="str">
        <f>IF(IFERROR(VLOOKUP(B12379,总表!A:D,4,0),"露易")=0," ",IFERROR(VLOOKUP(B12379,总表!A:D,4,0),"-"))</f>
        <v>-</v>
      </c>
      <c r="I12379" s="6" t="str">
        <f t="shared" si="775"/>
        <v>-</v>
      </c>
    </row>
    <row r="12380" spans="1:9">
      <c r="A12380" s="6">
        <v>12379</v>
      </c>
      <c r="B12380" s="47" t="str">
        <f t="shared" si="772"/>
        <v>0000305B</v>
      </c>
      <c r="C12380" s="47" t="str">
        <f>IFERROR(VLOOKUP(B12380,总表!A:B,2,0),"-")</f>
        <v>-</v>
      </c>
      <c r="D12380" s="6" t="str">
        <f t="shared" si="773"/>
        <v>-</v>
      </c>
      <c r="E12380" s="6" t="str">
        <f>IFERROR(VLOOKUP(B12380,总表!A:D,3,0),"-")</f>
        <v>-</v>
      </c>
      <c r="F12380" s="6" t="str">
        <f t="shared" si="774"/>
        <v>-</v>
      </c>
      <c r="H12380" s="6" t="str">
        <f>IF(IFERROR(VLOOKUP(B12380,总表!A:D,4,0),"露易")=0," ",IFERROR(VLOOKUP(B12380,总表!A:D,4,0),"-"))</f>
        <v>-</v>
      </c>
      <c r="I12380" s="6" t="str">
        <f t="shared" si="775"/>
        <v>-</v>
      </c>
    </row>
    <row r="12381" spans="1:9">
      <c r="A12381" s="6">
        <v>12380</v>
      </c>
      <c r="B12381" s="47" t="str">
        <f t="shared" si="772"/>
        <v>0000305C</v>
      </c>
      <c r="C12381" s="47" t="str">
        <f>IFERROR(VLOOKUP(B12381,总表!A:B,2,0),"-")</f>
        <v>-</v>
      </c>
      <c r="D12381" s="6" t="str">
        <f t="shared" si="773"/>
        <v>-</v>
      </c>
      <c r="E12381" s="6" t="str">
        <f>IFERROR(VLOOKUP(B12381,总表!A:D,3,0),"-")</f>
        <v>-</v>
      </c>
      <c r="F12381" s="6" t="str">
        <f t="shared" si="774"/>
        <v>-</v>
      </c>
      <c r="H12381" s="6" t="str">
        <f>IF(IFERROR(VLOOKUP(B12381,总表!A:D,4,0),"露易")=0," ",IFERROR(VLOOKUP(B12381,总表!A:D,4,0),"-"))</f>
        <v>-</v>
      </c>
      <c r="I12381" s="6" t="str">
        <f t="shared" si="775"/>
        <v>-</v>
      </c>
    </row>
    <row r="12382" spans="1:9">
      <c r="A12382" s="6">
        <v>12381</v>
      </c>
      <c r="B12382" s="47" t="str">
        <f t="shared" si="772"/>
        <v>0000305D</v>
      </c>
      <c r="C12382" s="47" t="str">
        <f>IFERROR(VLOOKUP(B12382,总表!A:B,2,0),"-")</f>
        <v>-</v>
      </c>
      <c r="D12382" s="6" t="str">
        <f t="shared" si="773"/>
        <v>-</v>
      </c>
      <c r="E12382" s="6" t="str">
        <f>IFERROR(VLOOKUP(B12382,总表!A:D,3,0),"-")</f>
        <v>-</v>
      </c>
      <c r="F12382" s="6" t="str">
        <f t="shared" si="774"/>
        <v>-</v>
      </c>
      <c r="H12382" s="6" t="str">
        <f>IF(IFERROR(VLOOKUP(B12382,总表!A:D,4,0),"露易")=0," ",IFERROR(VLOOKUP(B12382,总表!A:D,4,0),"-"))</f>
        <v>-</v>
      </c>
      <c r="I12382" s="6" t="str">
        <f t="shared" si="775"/>
        <v>-</v>
      </c>
    </row>
    <row r="12383" spans="1:9">
      <c r="A12383" s="6">
        <v>12382</v>
      </c>
      <c r="B12383" s="47" t="str">
        <f t="shared" si="772"/>
        <v>0000305E</v>
      </c>
      <c r="C12383" s="47" t="str">
        <f>IFERROR(VLOOKUP(B12383,总表!A:B,2,0),"-")</f>
        <v>-</v>
      </c>
      <c r="D12383" s="6" t="str">
        <f t="shared" si="773"/>
        <v>-</v>
      </c>
      <c r="E12383" s="6" t="str">
        <f>IFERROR(VLOOKUP(B12383,总表!A:D,3,0),"-")</f>
        <v>-</v>
      </c>
      <c r="F12383" s="6" t="str">
        <f t="shared" si="774"/>
        <v>-</v>
      </c>
      <c r="H12383" s="6" t="str">
        <f>IF(IFERROR(VLOOKUP(B12383,总表!A:D,4,0),"露易")=0," ",IFERROR(VLOOKUP(B12383,总表!A:D,4,0),"-"))</f>
        <v>-</v>
      </c>
      <c r="I12383" s="6" t="str">
        <f t="shared" si="775"/>
        <v>-</v>
      </c>
    </row>
    <row r="12384" spans="1:9">
      <c r="A12384" s="6">
        <v>12383</v>
      </c>
      <c r="B12384" s="47" t="str">
        <f t="shared" si="772"/>
        <v>0000305F</v>
      </c>
      <c r="C12384" s="47" t="str">
        <f>IFERROR(VLOOKUP(B12384,总表!A:B,2,0),"-")</f>
        <v>-</v>
      </c>
      <c r="D12384" s="6" t="str">
        <f t="shared" si="773"/>
        <v>-</v>
      </c>
      <c r="E12384" s="6" t="str">
        <f>IFERROR(VLOOKUP(B12384,总表!A:D,3,0),"-")</f>
        <v>-</v>
      </c>
      <c r="F12384" s="6" t="str">
        <f t="shared" si="774"/>
        <v>-</v>
      </c>
      <c r="H12384" s="6" t="str">
        <f>IF(IFERROR(VLOOKUP(B12384,总表!A:D,4,0),"露易")=0," ",IFERROR(VLOOKUP(B12384,总表!A:D,4,0),"-"))</f>
        <v>-</v>
      </c>
      <c r="I12384" s="6" t="str">
        <f t="shared" si="775"/>
        <v>-</v>
      </c>
    </row>
    <row r="12385" spans="1:9">
      <c r="A12385" s="6">
        <v>12384</v>
      </c>
      <c r="B12385" s="47" t="str">
        <f t="shared" si="772"/>
        <v>00003060</v>
      </c>
      <c r="C12385" s="47" t="str">
        <f>IFERROR(VLOOKUP(B12385,总表!A:B,2,0),"-")</f>
        <v>-</v>
      </c>
      <c r="D12385" s="6" t="str">
        <f t="shared" si="773"/>
        <v>-</v>
      </c>
      <c r="E12385" s="6" t="str">
        <f>IFERROR(VLOOKUP(B12385,总表!A:D,3,0),"-")</f>
        <v>-</v>
      </c>
      <c r="F12385" s="6" t="str">
        <f t="shared" si="774"/>
        <v>-</v>
      </c>
      <c r="H12385" s="6" t="str">
        <f>IF(IFERROR(VLOOKUP(B12385,总表!A:D,4,0),"露易")=0," ",IFERROR(VLOOKUP(B12385,总表!A:D,4,0),"-"))</f>
        <v>-</v>
      </c>
      <c r="I12385" s="6" t="str">
        <f t="shared" si="775"/>
        <v>-</v>
      </c>
    </row>
    <row r="12386" spans="1:9">
      <c r="A12386" s="6">
        <v>12385</v>
      </c>
      <c r="B12386" s="47" t="str">
        <f t="shared" si="772"/>
        <v>00003061</v>
      </c>
      <c r="C12386" s="47" t="str">
        <f>IFERROR(VLOOKUP(B12386,总表!A:B,2,0),"-")</f>
        <v>-</v>
      </c>
      <c r="D12386" s="6" t="str">
        <f t="shared" si="773"/>
        <v>-</v>
      </c>
      <c r="E12386" s="6" t="str">
        <f>IFERROR(VLOOKUP(B12386,总表!A:D,3,0),"-")</f>
        <v>-</v>
      </c>
      <c r="F12386" s="6" t="str">
        <f t="shared" si="774"/>
        <v>-</v>
      </c>
      <c r="H12386" s="6" t="str">
        <f>IF(IFERROR(VLOOKUP(B12386,总表!A:D,4,0),"露易")=0," ",IFERROR(VLOOKUP(B12386,总表!A:D,4,0),"-"))</f>
        <v>-</v>
      </c>
      <c r="I12386" s="6" t="str">
        <f t="shared" si="775"/>
        <v>-</v>
      </c>
    </row>
    <row r="12387" spans="1:9">
      <c r="A12387" s="6">
        <v>12386</v>
      </c>
      <c r="B12387" s="47" t="str">
        <f t="shared" si="772"/>
        <v>00003062</v>
      </c>
      <c r="C12387" s="47" t="str">
        <f>IFERROR(VLOOKUP(B12387,总表!A:B,2,0),"-")</f>
        <v>-</v>
      </c>
      <c r="D12387" s="6" t="str">
        <f t="shared" si="773"/>
        <v>-</v>
      </c>
      <c r="E12387" s="6" t="str">
        <f>IFERROR(VLOOKUP(B12387,总表!A:D,3,0),"-")</f>
        <v>-</v>
      </c>
      <c r="F12387" s="6" t="str">
        <f t="shared" si="774"/>
        <v>-</v>
      </c>
      <c r="H12387" s="6" t="str">
        <f>IF(IFERROR(VLOOKUP(B12387,总表!A:D,4,0),"露易")=0," ",IFERROR(VLOOKUP(B12387,总表!A:D,4,0),"-"))</f>
        <v>-</v>
      </c>
      <c r="I12387" s="6" t="str">
        <f t="shared" si="775"/>
        <v>-</v>
      </c>
    </row>
    <row r="12388" spans="1:9">
      <c r="A12388" s="6">
        <v>12387</v>
      </c>
      <c r="B12388" s="47" t="str">
        <f t="shared" si="772"/>
        <v>00003063</v>
      </c>
      <c r="C12388" s="47" t="str">
        <f>IFERROR(VLOOKUP(B12388,总表!A:B,2,0),"-")</f>
        <v>-</v>
      </c>
      <c r="D12388" s="6" t="str">
        <f t="shared" si="773"/>
        <v>-</v>
      </c>
      <c r="E12388" s="6" t="str">
        <f>IFERROR(VLOOKUP(B12388,总表!A:D,3,0),"-")</f>
        <v>-</v>
      </c>
      <c r="F12388" s="6" t="str">
        <f t="shared" si="774"/>
        <v>-</v>
      </c>
      <c r="H12388" s="6" t="str">
        <f>IF(IFERROR(VLOOKUP(B12388,总表!A:D,4,0),"露易")=0," ",IFERROR(VLOOKUP(B12388,总表!A:D,4,0),"-"))</f>
        <v>-</v>
      </c>
      <c r="I12388" s="6" t="str">
        <f t="shared" si="775"/>
        <v>-</v>
      </c>
    </row>
    <row r="12389" spans="1:9">
      <c r="A12389" s="6">
        <v>12388</v>
      </c>
      <c r="B12389" s="47" t="str">
        <f t="shared" si="772"/>
        <v>00003064</v>
      </c>
      <c r="C12389" s="47" t="str">
        <f>IFERROR(VLOOKUP(B12389,总表!A:B,2,0),"-")</f>
        <v>-</v>
      </c>
      <c r="D12389" s="6" t="str">
        <f t="shared" si="773"/>
        <v>-</v>
      </c>
      <c r="E12389" s="6" t="str">
        <f>IFERROR(VLOOKUP(B12389,总表!A:D,3,0),"-")</f>
        <v>-</v>
      </c>
      <c r="F12389" s="6" t="str">
        <f t="shared" si="774"/>
        <v>-</v>
      </c>
      <c r="H12389" s="6" t="str">
        <f>IF(IFERROR(VLOOKUP(B12389,总表!A:D,4,0),"露易")=0," ",IFERROR(VLOOKUP(B12389,总表!A:D,4,0),"-"))</f>
        <v>-</v>
      </c>
      <c r="I12389" s="6" t="str">
        <f t="shared" si="775"/>
        <v>-</v>
      </c>
    </row>
    <row r="12390" spans="1:9">
      <c r="A12390" s="6">
        <v>12389</v>
      </c>
      <c r="B12390" s="47" t="str">
        <f t="shared" si="772"/>
        <v>00003065</v>
      </c>
      <c r="C12390" s="47" t="str">
        <f>IFERROR(VLOOKUP(B12390,总表!A:B,2,0),"-")</f>
        <v>-</v>
      </c>
      <c r="D12390" s="6" t="str">
        <f t="shared" si="773"/>
        <v>-</v>
      </c>
      <c r="E12390" s="6" t="str">
        <f>IFERROR(VLOOKUP(B12390,总表!A:D,3,0),"-")</f>
        <v>-</v>
      </c>
      <c r="F12390" s="6" t="str">
        <f t="shared" si="774"/>
        <v>-</v>
      </c>
      <c r="H12390" s="6" t="str">
        <f>IF(IFERROR(VLOOKUP(B12390,总表!A:D,4,0),"露易")=0," ",IFERROR(VLOOKUP(B12390,总表!A:D,4,0),"-"))</f>
        <v>-</v>
      </c>
      <c r="I12390" s="6" t="str">
        <f t="shared" si="775"/>
        <v>-</v>
      </c>
    </row>
    <row r="12391" spans="1:9">
      <c r="A12391" s="6">
        <v>12390</v>
      </c>
      <c r="B12391" s="47" t="str">
        <f t="shared" si="772"/>
        <v>00003066</v>
      </c>
      <c r="C12391" s="47" t="str">
        <f>IFERROR(VLOOKUP(B12391,总表!A:B,2,0),"-")</f>
        <v>-</v>
      </c>
      <c r="D12391" s="6" t="str">
        <f t="shared" si="773"/>
        <v>-</v>
      </c>
      <c r="E12391" s="6" t="str">
        <f>IFERROR(VLOOKUP(B12391,总表!A:D,3,0),"-")</f>
        <v>-</v>
      </c>
      <c r="F12391" s="6" t="str">
        <f t="shared" si="774"/>
        <v>-</v>
      </c>
      <c r="H12391" s="6" t="str">
        <f>IF(IFERROR(VLOOKUP(B12391,总表!A:D,4,0),"露易")=0," ",IFERROR(VLOOKUP(B12391,总表!A:D,4,0),"-"))</f>
        <v>-</v>
      </c>
      <c r="I12391" s="6" t="str">
        <f t="shared" si="775"/>
        <v>-</v>
      </c>
    </row>
    <row r="12392" spans="1:9">
      <c r="A12392" s="6">
        <v>12391</v>
      </c>
      <c r="B12392" s="47" t="str">
        <f t="shared" si="772"/>
        <v>00003067</v>
      </c>
      <c r="C12392" s="47" t="str">
        <f>IFERROR(VLOOKUP(B12392,总表!A:B,2,0),"-")</f>
        <v>-</v>
      </c>
      <c r="D12392" s="6" t="str">
        <f t="shared" si="773"/>
        <v>-</v>
      </c>
      <c r="E12392" s="6" t="str">
        <f>IFERROR(VLOOKUP(B12392,总表!A:D,3,0),"-")</f>
        <v>-</v>
      </c>
      <c r="F12392" s="6" t="str">
        <f t="shared" si="774"/>
        <v>-</v>
      </c>
      <c r="H12392" s="6" t="str">
        <f>IF(IFERROR(VLOOKUP(B12392,总表!A:D,4,0),"露易")=0," ",IFERROR(VLOOKUP(B12392,总表!A:D,4,0),"-"))</f>
        <v>-</v>
      </c>
      <c r="I12392" s="6" t="str">
        <f t="shared" si="775"/>
        <v>-</v>
      </c>
    </row>
    <row r="12393" spans="1:9">
      <c r="A12393" s="6">
        <v>12392</v>
      </c>
      <c r="B12393" s="47" t="str">
        <f t="shared" si="772"/>
        <v>00003068</v>
      </c>
      <c r="C12393" s="47" t="str">
        <f>IFERROR(VLOOKUP(B12393,总表!A:B,2,0),"-")</f>
        <v>-</v>
      </c>
      <c r="D12393" s="6" t="str">
        <f t="shared" si="773"/>
        <v>-</v>
      </c>
      <c r="E12393" s="6" t="str">
        <f>IFERROR(VLOOKUP(B12393,总表!A:D,3,0),"-")</f>
        <v>-</v>
      </c>
      <c r="F12393" s="6" t="str">
        <f t="shared" si="774"/>
        <v>-</v>
      </c>
      <c r="H12393" s="6" t="str">
        <f>IF(IFERROR(VLOOKUP(B12393,总表!A:D,4,0),"露易")=0," ",IFERROR(VLOOKUP(B12393,总表!A:D,4,0),"-"))</f>
        <v>-</v>
      </c>
      <c r="I12393" s="6" t="str">
        <f t="shared" si="775"/>
        <v>-</v>
      </c>
    </row>
    <row r="12394" spans="1:9">
      <c r="A12394" s="6">
        <v>12393</v>
      </c>
      <c r="B12394" s="47" t="str">
        <f t="shared" si="772"/>
        <v>00003069</v>
      </c>
      <c r="C12394" s="47" t="str">
        <f>IFERROR(VLOOKUP(B12394,总表!A:B,2,0),"-")</f>
        <v>-</v>
      </c>
      <c r="D12394" s="6" t="str">
        <f t="shared" si="773"/>
        <v>-</v>
      </c>
      <c r="E12394" s="6" t="str">
        <f>IFERROR(VLOOKUP(B12394,总表!A:D,3,0),"-")</f>
        <v>-</v>
      </c>
      <c r="F12394" s="6" t="str">
        <f t="shared" si="774"/>
        <v>-</v>
      </c>
      <c r="H12394" s="6" t="str">
        <f>IF(IFERROR(VLOOKUP(B12394,总表!A:D,4,0),"露易")=0," ",IFERROR(VLOOKUP(B12394,总表!A:D,4,0),"-"))</f>
        <v>-</v>
      </c>
      <c r="I12394" s="6" t="str">
        <f t="shared" si="775"/>
        <v>-</v>
      </c>
    </row>
    <row r="12395" spans="1:9">
      <c r="A12395" s="6">
        <v>12394</v>
      </c>
      <c r="B12395" s="47" t="str">
        <f t="shared" si="772"/>
        <v>0000306A</v>
      </c>
      <c r="C12395" s="47" t="str">
        <f>IFERROR(VLOOKUP(B12395,总表!A:B,2,0),"-")</f>
        <v>-</v>
      </c>
      <c r="D12395" s="6" t="str">
        <f t="shared" si="773"/>
        <v>-</v>
      </c>
      <c r="E12395" s="6" t="str">
        <f>IFERROR(VLOOKUP(B12395,总表!A:D,3,0),"-")</f>
        <v>-</v>
      </c>
      <c r="F12395" s="6" t="str">
        <f t="shared" si="774"/>
        <v>-</v>
      </c>
      <c r="H12395" s="6" t="str">
        <f>IF(IFERROR(VLOOKUP(B12395,总表!A:D,4,0),"露易")=0," ",IFERROR(VLOOKUP(B12395,总表!A:D,4,0),"-"))</f>
        <v>-</v>
      </c>
      <c r="I12395" s="6" t="str">
        <f t="shared" si="775"/>
        <v>-</v>
      </c>
    </row>
    <row r="12396" spans="1:9">
      <c r="A12396" s="6">
        <v>12395</v>
      </c>
      <c r="B12396" s="47" t="str">
        <f t="shared" si="772"/>
        <v>0000306B</v>
      </c>
      <c r="C12396" s="47" t="str">
        <f>IFERROR(VLOOKUP(B12396,总表!A:B,2,0),"-")</f>
        <v>-</v>
      </c>
      <c r="D12396" s="6" t="str">
        <f t="shared" si="773"/>
        <v>-</v>
      </c>
      <c r="E12396" s="6" t="str">
        <f>IFERROR(VLOOKUP(B12396,总表!A:D,3,0),"-")</f>
        <v>-</v>
      </c>
      <c r="F12396" s="6" t="str">
        <f t="shared" si="774"/>
        <v>-</v>
      </c>
      <c r="H12396" s="6" t="str">
        <f>IF(IFERROR(VLOOKUP(B12396,总表!A:D,4,0),"露易")=0," ",IFERROR(VLOOKUP(B12396,总表!A:D,4,0),"-"))</f>
        <v>-</v>
      </c>
      <c r="I12396" s="6" t="str">
        <f t="shared" si="775"/>
        <v>-</v>
      </c>
    </row>
    <row r="12397" spans="1:9">
      <c r="A12397" s="6">
        <v>12396</v>
      </c>
      <c r="B12397" s="47" t="str">
        <f t="shared" si="772"/>
        <v>0000306C</v>
      </c>
      <c r="C12397" s="47" t="str">
        <f>IFERROR(VLOOKUP(B12397,总表!A:B,2,0),"-")</f>
        <v>房内地毯</v>
      </c>
      <c r="D12397" s="6" t="str">
        <f t="shared" si="773"/>
        <v>房内地毯</v>
      </c>
      <c r="E12397" s="6" t="str">
        <f>IFERROR(VLOOKUP(B12397,总表!A:D,3,0),"-")</f>
        <v>Nook Inc.正方形地毯</v>
      </c>
      <c r="F12397" s="6" t="str">
        <f t="shared" si="774"/>
        <v>Nook Inc.正方形地毯</v>
      </c>
      <c r="H12397" s="6" t="str">
        <f>IF(IFERROR(VLOOKUP(B12397,总表!A:D,4,0),"露易")=0," ",IFERROR(VLOOKUP(B12397,总表!A:D,4,0),"-"))</f>
        <v> </v>
      </c>
      <c r="I12397" s="6" t="str">
        <f t="shared" si="775"/>
        <v> </v>
      </c>
    </row>
    <row r="12398" spans="1:9">
      <c r="A12398" s="6">
        <v>12397</v>
      </c>
      <c r="B12398" s="47" t="str">
        <f t="shared" si="772"/>
        <v>0000306D</v>
      </c>
      <c r="C12398" s="47" t="str">
        <f>IFERROR(VLOOKUP(B12398,总表!A:B,2,0),"-")</f>
        <v>-</v>
      </c>
      <c r="D12398" s="6" t="str">
        <f t="shared" si="773"/>
        <v>-</v>
      </c>
      <c r="E12398" s="6" t="str">
        <f>IFERROR(VLOOKUP(B12398,总表!A:D,3,0),"-")</f>
        <v>-</v>
      </c>
      <c r="F12398" s="6" t="str">
        <f t="shared" si="774"/>
        <v>-</v>
      </c>
      <c r="H12398" s="6" t="str">
        <f>IF(IFERROR(VLOOKUP(B12398,总表!A:D,4,0),"露易")=0," ",IFERROR(VLOOKUP(B12398,总表!A:D,4,0),"-"))</f>
        <v>-</v>
      </c>
      <c r="I12398" s="6" t="str">
        <f t="shared" si="775"/>
        <v>-</v>
      </c>
    </row>
    <row r="12399" spans="1:9">
      <c r="A12399" s="6">
        <v>12398</v>
      </c>
      <c r="B12399" s="47" t="str">
        <f t="shared" si="772"/>
        <v>0000306E</v>
      </c>
      <c r="C12399" s="50" t="str">
        <f>IFERROR(VLOOKUP(B12399,总表!A:B,2,0),"-")</f>
        <v>摆设类</v>
      </c>
      <c r="D12399" s="51" t="str">
        <f t="shared" si="773"/>
        <v>摆设类</v>
      </c>
      <c r="E12399" s="6" t="str">
        <f>IFERROR(VLOOKUP(B12399,总表!A:D,3,0),"-")</f>
        <v>复活节拱门</v>
      </c>
      <c r="F12399" s="6" t="str">
        <f t="shared" si="774"/>
        <v>复活节拱门</v>
      </c>
      <c r="H12399" s="6" t="str">
        <f>IF(IFERROR(VLOOKUP(B12399,总表!A:D,4,0),"露易")=0," ",IFERROR(VLOOKUP(B12399,总表!A:D,4,0),"-"))</f>
        <v> </v>
      </c>
      <c r="I12399" s="6" t="str">
        <f t="shared" si="775"/>
        <v> </v>
      </c>
    </row>
    <row r="12400" spans="1:9">
      <c r="A12400" s="6">
        <v>12399</v>
      </c>
      <c r="B12400" s="47" t="str">
        <f t="shared" si="772"/>
        <v>0000306F</v>
      </c>
      <c r="C12400" s="47" t="str">
        <f>IFERROR(VLOOKUP(B12400,总表!A:B,2,0),"-")</f>
        <v>-</v>
      </c>
      <c r="D12400" s="6" t="str">
        <f t="shared" si="773"/>
        <v>-</v>
      </c>
      <c r="E12400" s="6" t="str">
        <f>IFERROR(VLOOKUP(B12400,总表!A:D,3,0),"-")</f>
        <v>-</v>
      </c>
      <c r="F12400" s="6" t="str">
        <f t="shared" si="774"/>
        <v>-</v>
      </c>
      <c r="H12400" s="6" t="str">
        <f>IF(IFERROR(VLOOKUP(B12400,总表!A:D,4,0),"露易")=0," ",IFERROR(VLOOKUP(B12400,总表!A:D,4,0),"-"))</f>
        <v>-</v>
      </c>
      <c r="I12400" s="6" t="str">
        <f t="shared" si="775"/>
        <v>-</v>
      </c>
    </row>
    <row r="12401" spans="1:9">
      <c r="A12401" s="6">
        <v>12400</v>
      </c>
      <c r="B12401" s="47" t="str">
        <f t="shared" si="772"/>
        <v>00003070</v>
      </c>
      <c r="C12401" s="47" t="str">
        <f>IFERROR(VLOOKUP(B12401,总表!A:B,2,0),"-")</f>
        <v>-</v>
      </c>
      <c r="D12401" s="6" t="str">
        <f t="shared" si="773"/>
        <v>-</v>
      </c>
      <c r="E12401" s="6" t="str">
        <f>IFERROR(VLOOKUP(B12401,总表!A:D,3,0),"-")</f>
        <v>-</v>
      </c>
      <c r="F12401" s="6" t="str">
        <f t="shared" si="774"/>
        <v>-</v>
      </c>
      <c r="H12401" s="6" t="str">
        <f>IF(IFERROR(VLOOKUP(B12401,总表!A:D,4,0),"露易")=0," ",IFERROR(VLOOKUP(B12401,总表!A:D,4,0),"-"))</f>
        <v>-</v>
      </c>
      <c r="I12401" s="6" t="str">
        <f t="shared" si="775"/>
        <v>-</v>
      </c>
    </row>
    <row r="12402" spans="1:9">
      <c r="A12402" s="6">
        <v>12401</v>
      </c>
      <c r="B12402" s="47" t="str">
        <f t="shared" si="772"/>
        <v>00003071</v>
      </c>
      <c r="C12402" s="47" t="str">
        <f>IFERROR(VLOOKUP(B12402,总表!A:B,2,0),"-")</f>
        <v>-</v>
      </c>
      <c r="D12402" s="6" t="str">
        <f t="shared" si="773"/>
        <v>-</v>
      </c>
      <c r="E12402" s="6" t="str">
        <f>IFERROR(VLOOKUP(B12402,总表!A:D,3,0),"-")</f>
        <v>-</v>
      </c>
      <c r="F12402" s="6" t="str">
        <f t="shared" si="774"/>
        <v>-</v>
      </c>
      <c r="H12402" s="6" t="str">
        <f>IF(IFERROR(VLOOKUP(B12402,总表!A:D,4,0),"露易")=0," ",IFERROR(VLOOKUP(B12402,总表!A:D,4,0),"-"))</f>
        <v>-</v>
      </c>
      <c r="I12402" s="6" t="str">
        <f t="shared" si="775"/>
        <v>-</v>
      </c>
    </row>
    <row r="12403" spans="1:9">
      <c r="A12403" s="6">
        <v>12402</v>
      </c>
      <c r="B12403" s="47" t="str">
        <f t="shared" si="772"/>
        <v>00003072</v>
      </c>
      <c r="C12403" s="47" t="str">
        <f>IFERROR(VLOOKUP(B12403,总表!A:B,2,0),"-")</f>
        <v>-</v>
      </c>
      <c r="D12403" s="6" t="str">
        <f t="shared" si="773"/>
        <v>-</v>
      </c>
      <c r="E12403" s="6" t="str">
        <f>IFERROR(VLOOKUP(B12403,总表!A:D,3,0),"-")</f>
        <v>-</v>
      </c>
      <c r="F12403" s="6" t="str">
        <f t="shared" si="774"/>
        <v>-</v>
      </c>
      <c r="H12403" s="6" t="str">
        <f>IF(IFERROR(VLOOKUP(B12403,总表!A:D,4,0),"露易")=0," ",IFERROR(VLOOKUP(B12403,总表!A:D,4,0),"-"))</f>
        <v>-</v>
      </c>
      <c r="I12403" s="6" t="str">
        <f t="shared" si="775"/>
        <v>-</v>
      </c>
    </row>
    <row r="12404" spans="1:9">
      <c r="A12404" s="6">
        <v>12403</v>
      </c>
      <c r="B12404" s="47" t="str">
        <f t="shared" si="772"/>
        <v>00003073</v>
      </c>
      <c r="C12404" s="47" t="str">
        <f>IFERROR(VLOOKUP(B12404,总表!A:B,2,0),"-")</f>
        <v>-</v>
      </c>
      <c r="D12404" s="6" t="str">
        <f t="shared" si="773"/>
        <v>-</v>
      </c>
      <c r="E12404" s="6" t="str">
        <f>IFERROR(VLOOKUP(B12404,总表!A:D,3,0),"-")</f>
        <v>-</v>
      </c>
      <c r="F12404" s="6" t="str">
        <f t="shared" si="774"/>
        <v>-</v>
      </c>
      <c r="H12404" s="6" t="str">
        <f>IF(IFERROR(VLOOKUP(B12404,总表!A:D,4,0),"露易")=0," ",IFERROR(VLOOKUP(B12404,总表!A:D,4,0),"-"))</f>
        <v>-</v>
      </c>
      <c r="I12404" s="6" t="str">
        <f t="shared" si="775"/>
        <v>-</v>
      </c>
    </row>
    <row r="12405" spans="1:9">
      <c r="A12405" s="6">
        <v>12404</v>
      </c>
      <c r="B12405" s="47" t="str">
        <f t="shared" si="772"/>
        <v>00003074</v>
      </c>
      <c r="C12405" s="47" t="str">
        <f>IFERROR(VLOOKUP(B12405,总表!A:B,2,0),"-")</f>
        <v>-</v>
      </c>
      <c r="D12405" s="6" t="str">
        <f t="shared" si="773"/>
        <v>-</v>
      </c>
      <c r="E12405" s="6" t="str">
        <f>IFERROR(VLOOKUP(B12405,总表!A:D,3,0),"-")</f>
        <v>-</v>
      </c>
      <c r="F12405" s="6" t="str">
        <f t="shared" si="774"/>
        <v>-</v>
      </c>
      <c r="H12405" s="6" t="str">
        <f>IF(IFERROR(VLOOKUP(B12405,总表!A:D,4,0),"露易")=0," ",IFERROR(VLOOKUP(B12405,总表!A:D,4,0),"-"))</f>
        <v>-</v>
      </c>
      <c r="I12405" s="6" t="str">
        <f t="shared" si="775"/>
        <v>-</v>
      </c>
    </row>
    <row r="12406" spans="1:9">
      <c r="A12406" s="6">
        <v>12405</v>
      </c>
      <c r="B12406" s="47" t="str">
        <f t="shared" si="772"/>
        <v>00003075</v>
      </c>
      <c r="C12406" s="47" t="str">
        <f>IFERROR(VLOOKUP(B12406,总表!A:B,2,0),"-")</f>
        <v>-</v>
      </c>
      <c r="D12406" s="6" t="str">
        <f t="shared" si="773"/>
        <v>-</v>
      </c>
      <c r="E12406" s="6" t="str">
        <f>IFERROR(VLOOKUP(B12406,总表!A:D,3,0),"-")</f>
        <v>-</v>
      </c>
      <c r="F12406" s="6" t="str">
        <f t="shared" si="774"/>
        <v>-</v>
      </c>
      <c r="H12406" s="6" t="str">
        <f>IF(IFERROR(VLOOKUP(B12406,总表!A:D,4,0),"露易")=0," ",IFERROR(VLOOKUP(B12406,总表!A:D,4,0),"-"))</f>
        <v>-</v>
      </c>
      <c r="I12406" s="6" t="str">
        <f t="shared" si="775"/>
        <v>-</v>
      </c>
    </row>
    <row r="12407" spans="1:9">
      <c r="A12407" s="6">
        <v>12406</v>
      </c>
      <c r="B12407" s="47" t="str">
        <f t="shared" si="772"/>
        <v>00003076</v>
      </c>
      <c r="C12407" s="47" t="str">
        <f>IFERROR(VLOOKUP(B12407,总表!A:B,2,0),"-")</f>
        <v>-</v>
      </c>
      <c r="D12407" s="6" t="str">
        <f t="shared" si="773"/>
        <v>-</v>
      </c>
      <c r="E12407" s="6" t="str">
        <f>IFERROR(VLOOKUP(B12407,总表!A:D,3,0),"-")</f>
        <v>-</v>
      </c>
      <c r="F12407" s="6" t="str">
        <f t="shared" si="774"/>
        <v>-</v>
      </c>
      <c r="H12407" s="6" t="str">
        <f>IF(IFERROR(VLOOKUP(B12407,总表!A:D,4,0),"露易")=0," ",IFERROR(VLOOKUP(B12407,总表!A:D,4,0),"-"))</f>
        <v>-</v>
      </c>
      <c r="I12407" s="6" t="str">
        <f t="shared" si="775"/>
        <v>-</v>
      </c>
    </row>
    <row r="12408" spans="1:9">
      <c r="A12408" s="6">
        <v>12407</v>
      </c>
      <c r="B12408" s="47" t="str">
        <f t="shared" si="772"/>
        <v>00003077</v>
      </c>
      <c r="C12408" s="47" t="str">
        <f>IFERROR(VLOOKUP(B12408,总表!A:B,2,0),"-")</f>
        <v>-</v>
      </c>
      <c r="D12408" s="6" t="str">
        <f t="shared" si="773"/>
        <v>-</v>
      </c>
      <c r="E12408" s="6" t="str">
        <f>IFERROR(VLOOKUP(B12408,总表!A:D,3,0),"-")</f>
        <v>-</v>
      </c>
      <c r="F12408" s="6" t="str">
        <f t="shared" si="774"/>
        <v>-</v>
      </c>
      <c r="H12408" s="6" t="str">
        <f>IF(IFERROR(VLOOKUP(B12408,总表!A:D,4,0),"露易")=0," ",IFERROR(VLOOKUP(B12408,总表!A:D,4,0),"-"))</f>
        <v>-</v>
      </c>
      <c r="I12408" s="6" t="str">
        <f t="shared" si="775"/>
        <v>-</v>
      </c>
    </row>
    <row r="12409" spans="1:9">
      <c r="A12409" s="6">
        <v>12408</v>
      </c>
      <c r="B12409" s="47" t="str">
        <f t="shared" si="772"/>
        <v>00003078</v>
      </c>
      <c r="C12409" s="47" t="str">
        <f>IFERROR(VLOOKUP(B12409,总表!A:B,2,0),"-")</f>
        <v>-</v>
      </c>
      <c r="D12409" s="6" t="str">
        <f t="shared" si="773"/>
        <v>-</v>
      </c>
      <c r="E12409" s="6" t="str">
        <f>IFERROR(VLOOKUP(B12409,总表!A:D,3,0),"-")</f>
        <v>-</v>
      </c>
      <c r="F12409" s="6" t="str">
        <f t="shared" si="774"/>
        <v>-</v>
      </c>
      <c r="H12409" s="6" t="str">
        <f>IF(IFERROR(VLOOKUP(B12409,总表!A:D,4,0),"露易")=0," ",IFERROR(VLOOKUP(B12409,总表!A:D,4,0),"-"))</f>
        <v>-</v>
      </c>
      <c r="I12409" s="6" t="str">
        <f t="shared" si="775"/>
        <v>-</v>
      </c>
    </row>
    <row r="12410" spans="1:9">
      <c r="A12410" s="6">
        <v>12409</v>
      </c>
      <c r="B12410" s="47" t="str">
        <f t="shared" si="772"/>
        <v>00003079</v>
      </c>
      <c r="C12410" s="47" t="str">
        <f>IFERROR(VLOOKUP(B12410,总表!A:B,2,0),"-")</f>
        <v>-</v>
      </c>
      <c r="D12410" s="6" t="str">
        <f t="shared" si="773"/>
        <v>-</v>
      </c>
      <c r="E12410" s="6" t="str">
        <f>IFERROR(VLOOKUP(B12410,总表!A:D,3,0),"-")</f>
        <v>-</v>
      </c>
      <c r="F12410" s="6" t="str">
        <f t="shared" si="774"/>
        <v>-</v>
      </c>
      <c r="H12410" s="6" t="str">
        <f>IF(IFERROR(VLOOKUP(B12410,总表!A:D,4,0),"露易")=0," ",IFERROR(VLOOKUP(B12410,总表!A:D,4,0),"-"))</f>
        <v>-</v>
      </c>
      <c r="I12410" s="6" t="str">
        <f t="shared" si="775"/>
        <v>-</v>
      </c>
    </row>
    <row r="12411" spans="1:9">
      <c r="A12411" s="6">
        <v>12410</v>
      </c>
      <c r="B12411" s="47" t="str">
        <f t="shared" si="772"/>
        <v>0000307A</v>
      </c>
      <c r="C12411" s="47" t="str">
        <f>IFERROR(VLOOKUP(B12411,总表!A:B,2,0),"-")</f>
        <v>-</v>
      </c>
      <c r="D12411" s="6" t="str">
        <f t="shared" si="773"/>
        <v>-</v>
      </c>
      <c r="E12411" s="6" t="str">
        <f>IFERROR(VLOOKUP(B12411,总表!A:D,3,0),"-")</f>
        <v>-</v>
      </c>
      <c r="F12411" s="6" t="str">
        <f t="shared" si="774"/>
        <v>-</v>
      </c>
      <c r="H12411" s="6" t="str">
        <f>IF(IFERROR(VLOOKUP(B12411,总表!A:D,4,0),"露易")=0," ",IFERROR(VLOOKUP(B12411,总表!A:D,4,0),"-"))</f>
        <v>-</v>
      </c>
      <c r="I12411" s="6" t="str">
        <f t="shared" si="775"/>
        <v>-</v>
      </c>
    </row>
    <row r="12412" spans="1:9">
      <c r="A12412" s="6">
        <v>12411</v>
      </c>
      <c r="B12412" s="47" t="str">
        <f t="shared" si="772"/>
        <v>0000307B</v>
      </c>
      <c r="C12412" s="47" t="str">
        <f>IFERROR(VLOOKUP(B12412,总表!A:B,2,0),"-")</f>
        <v>-</v>
      </c>
      <c r="D12412" s="6" t="str">
        <f t="shared" si="773"/>
        <v>-</v>
      </c>
      <c r="E12412" s="6" t="str">
        <f>IFERROR(VLOOKUP(B12412,总表!A:D,3,0),"-")</f>
        <v>-</v>
      </c>
      <c r="F12412" s="6" t="str">
        <f t="shared" si="774"/>
        <v>-</v>
      </c>
      <c r="H12412" s="6" t="str">
        <f>IF(IFERROR(VLOOKUP(B12412,总表!A:D,4,0),"露易")=0," ",IFERROR(VLOOKUP(B12412,总表!A:D,4,0),"-"))</f>
        <v>-</v>
      </c>
      <c r="I12412" s="6" t="str">
        <f t="shared" si="775"/>
        <v>-</v>
      </c>
    </row>
    <row r="12413" spans="1:9">
      <c r="A12413" s="6">
        <v>12412</v>
      </c>
      <c r="B12413" s="47" t="str">
        <f t="shared" si="772"/>
        <v>0000307C</v>
      </c>
      <c r="C12413" s="50" t="str">
        <f>IFERROR(VLOOKUP(B12413,总表!A:B,2,0),"-")</f>
        <v>摆设类</v>
      </c>
      <c r="D12413" s="51" t="str">
        <f t="shared" si="773"/>
        <v>摆设类</v>
      </c>
      <c r="E12413" s="51" t="str">
        <f>IFERROR(VLOOKUP(B12413,总表!A:D,3,0),"-")</f>
        <v>蹦蹦不倒娃娃</v>
      </c>
      <c r="F12413" s="51" t="str">
        <f t="shared" si="774"/>
        <v>蹦蹦不倒娃娃</v>
      </c>
      <c r="H12413" s="6" t="str">
        <f>IF(IFERROR(VLOOKUP(B12413,总表!A:D,4,0),"露易")=0," ",IFERROR(VLOOKUP(B12413,总表!A:D,4,0),"-"))</f>
        <v> </v>
      </c>
      <c r="I12413" s="6" t="str">
        <f t="shared" si="775"/>
        <v> </v>
      </c>
    </row>
    <row r="12414" spans="1:9">
      <c r="A12414" s="6">
        <v>12413</v>
      </c>
      <c r="B12414" s="47" t="str">
        <f t="shared" si="772"/>
        <v>0000307D</v>
      </c>
      <c r="C12414" s="50" t="str">
        <f>IFERROR(VLOOKUP(B12414,总表!A:B,2,0),"-")</f>
        <v>摆设类</v>
      </c>
      <c r="D12414" s="51" t="str">
        <f t="shared" si="773"/>
        <v>摆设类</v>
      </c>
      <c r="E12414" s="6" t="str">
        <f>IFERROR(VLOOKUP(B12414,总表!A:D,3,0),"-")</f>
        <v>复活节灯</v>
      </c>
      <c r="F12414" s="6" t="str">
        <f t="shared" si="774"/>
        <v>复活节灯</v>
      </c>
      <c r="H12414" s="6" t="str">
        <f>IF(IFERROR(VLOOKUP(B12414,总表!A:D,4,0),"露易")=0," ",IFERROR(VLOOKUP(B12414,总表!A:D,4,0),"-"))</f>
        <v> </v>
      </c>
      <c r="I12414" s="6" t="str">
        <f t="shared" si="775"/>
        <v> </v>
      </c>
    </row>
    <row r="12415" spans="1:9">
      <c r="A12415" s="6">
        <v>12414</v>
      </c>
      <c r="B12415" s="47" t="str">
        <f t="shared" si="772"/>
        <v>0000307E</v>
      </c>
      <c r="C12415" s="50" t="str">
        <f>IFERROR(VLOOKUP(B12415,总表!A:B,2,0),"-")</f>
        <v>摆设类</v>
      </c>
      <c r="D12415" s="51" t="str">
        <f t="shared" si="773"/>
        <v>摆设类</v>
      </c>
      <c r="E12415" s="6" t="str">
        <f>IFERROR(VLOOKUP(B12415,总表!A:D,3,0),"-")</f>
        <v>复活节床铺</v>
      </c>
      <c r="F12415" s="6" t="str">
        <f t="shared" si="774"/>
        <v>复活节床铺</v>
      </c>
      <c r="H12415" s="6" t="str">
        <f>IF(IFERROR(VLOOKUP(B12415,总表!A:D,4,0),"露易")=0," ",IFERROR(VLOOKUP(B12415,总表!A:D,4,0),"-"))</f>
        <v> </v>
      </c>
      <c r="I12415" s="6" t="str">
        <f t="shared" si="775"/>
        <v> </v>
      </c>
    </row>
    <row r="12416" spans="1:9">
      <c r="A12416" s="6">
        <v>12415</v>
      </c>
      <c r="B12416" s="47" t="str">
        <f t="shared" si="772"/>
        <v>0000307F</v>
      </c>
      <c r="C12416" s="50" t="str">
        <f>IFERROR(VLOOKUP(B12416,总表!A:B,2,0),"-")</f>
        <v>摆设类</v>
      </c>
      <c r="D12416" s="51" t="str">
        <f t="shared" si="773"/>
        <v>摆设类</v>
      </c>
      <c r="E12416" s="6" t="str">
        <f>IFERROR(VLOOKUP(B12416,总表!A:D,3,0),"-")</f>
        <v>复活节凳子</v>
      </c>
      <c r="F12416" s="6" t="str">
        <f t="shared" si="774"/>
        <v>复活节凳子</v>
      </c>
      <c r="H12416" s="6" t="str">
        <f>IF(IFERROR(VLOOKUP(B12416,总表!A:D,4,0),"露易")=0," ",IFERROR(VLOOKUP(B12416,总表!A:D,4,0),"-"))</f>
        <v> </v>
      </c>
      <c r="I12416" s="6" t="str">
        <f t="shared" si="775"/>
        <v> </v>
      </c>
    </row>
    <row r="12417" spans="1:9">
      <c r="A12417" s="6">
        <v>12416</v>
      </c>
      <c r="B12417" s="47" t="str">
        <f t="shared" si="772"/>
        <v>00003080</v>
      </c>
      <c r="C12417" s="47" t="str">
        <f>IFERROR(VLOOKUP(B12417,总表!A:B,2,0),"-")</f>
        <v>-</v>
      </c>
      <c r="D12417" s="6" t="str">
        <f t="shared" si="773"/>
        <v>-</v>
      </c>
      <c r="E12417" s="6" t="str">
        <f>IFERROR(VLOOKUP(B12417,总表!A:D,3,0),"-")</f>
        <v>-</v>
      </c>
      <c r="F12417" s="6" t="str">
        <f t="shared" si="774"/>
        <v>-</v>
      </c>
      <c r="H12417" s="6" t="str">
        <f>IF(IFERROR(VLOOKUP(B12417,总表!A:D,4,0),"露易")=0," ",IFERROR(VLOOKUP(B12417,总表!A:D,4,0),"-"))</f>
        <v>-</v>
      </c>
      <c r="I12417" s="6" t="str">
        <f t="shared" si="775"/>
        <v>-</v>
      </c>
    </row>
    <row r="12418" spans="1:9">
      <c r="A12418" s="6">
        <v>12417</v>
      </c>
      <c r="B12418" s="47" t="str">
        <f t="shared" ref="B12418:B12481" si="776">DEC2HEX(ROW(A12417),8)</f>
        <v>00003081</v>
      </c>
      <c r="C12418" s="50" t="str">
        <f>IFERROR(VLOOKUP(B12418,总表!A:B,2,0),"-")</f>
        <v>摆设类</v>
      </c>
      <c r="D12418" s="51" t="str">
        <f t="shared" ref="D12418:D12481" si="777">C12418</f>
        <v>摆设类</v>
      </c>
      <c r="E12418" s="6" t="str">
        <f>IFERROR(VLOOKUP(B12418,总表!A:D,3,0),"-")</f>
        <v>复活节灯串</v>
      </c>
      <c r="F12418" s="6" t="str">
        <f t="shared" ref="F12418:F12481" si="778">E12418</f>
        <v>复活节灯串</v>
      </c>
      <c r="H12418" s="6" t="str">
        <f>IF(IFERROR(VLOOKUP(B12418,总表!A:D,4,0),"露易")=0," ",IFERROR(VLOOKUP(B12418,总表!A:D,4,0),"-"))</f>
        <v> </v>
      </c>
      <c r="I12418" s="6" t="str">
        <f t="shared" ref="I12418:I12481" si="779">H12418</f>
        <v> </v>
      </c>
    </row>
    <row r="12419" spans="1:9">
      <c r="A12419" s="6">
        <v>12418</v>
      </c>
      <c r="B12419" s="47" t="str">
        <f t="shared" si="776"/>
        <v>00003082</v>
      </c>
      <c r="C12419" s="50" t="str">
        <f>IFERROR(VLOOKUP(B12419,总表!A:B,2,0),"-")</f>
        <v>摆设类</v>
      </c>
      <c r="D12419" s="51" t="str">
        <f t="shared" si="777"/>
        <v>摆设类</v>
      </c>
      <c r="E12419" s="6" t="str">
        <f>IFERROR(VLOOKUP(B12419,总表!A:D,3,0),"-")</f>
        <v>复活节壁钟</v>
      </c>
      <c r="F12419" s="6" t="str">
        <f t="shared" si="778"/>
        <v>复活节壁钟</v>
      </c>
      <c r="H12419" s="6" t="str">
        <f>IF(IFERROR(VLOOKUP(B12419,总表!A:D,4,0),"露易")=0," ",IFERROR(VLOOKUP(B12419,总表!A:D,4,0),"-"))</f>
        <v> </v>
      </c>
      <c r="I12419" s="6" t="str">
        <f t="shared" si="779"/>
        <v> </v>
      </c>
    </row>
    <row r="12420" spans="1:9">
      <c r="A12420" s="6">
        <v>12419</v>
      </c>
      <c r="B12420" s="47" t="str">
        <f t="shared" si="776"/>
        <v>00003083</v>
      </c>
      <c r="C12420" s="50" t="str">
        <f>IFERROR(VLOOKUP(B12420,总表!A:B,2,0),"-")</f>
        <v>摆设类</v>
      </c>
      <c r="D12420" s="51" t="str">
        <f t="shared" si="777"/>
        <v>摆设类</v>
      </c>
      <c r="E12420" s="6" t="str">
        <f>IFERROR(VLOOKUP(B12420,总表!A:D,3,0),"-")</f>
        <v>复活节气球A</v>
      </c>
      <c r="F12420" s="6" t="str">
        <f t="shared" si="778"/>
        <v>复活节气球A</v>
      </c>
      <c r="H12420" s="6" t="str">
        <f>IF(IFERROR(VLOOKUP(B12420,总表!A:D,4,0),"露易")=0," ",IFERROR(VLOOKUP(B12420,总表!A:D,4,0),"-"))</f>
        <v> </v>
      </c>
      <c r="I12420" s="6" t="str">
        <f t="shared" si="779"/>
        <v> </v>
      </c>
    </row>
    <row r="12421" spans="1:9">
      <c r="A12421" s="6">
        <v>12420</v>
      </c>
      <c r="B12421" s="47" t="str">
        <f t="shared" si="776"/>
        <v>00003084</v>
      </c>
      <c r="C12421" s="50" t="str">
        <f>IFERROR(VLOOKUP(B12421,总表!A:B,2,0),"-")</f>
        <v>摆设类</v>
      </c>
      <c r="D12421" s="51" t="str">
        <f t="shared" si="777"/>
        <v>摆设类</v>
      </c>
      <c r="E12421" s="6" t="str">
        <f>IFERROR(VLOOKUP(B12421,总表!A:D,3,0),"-")</f>
        <v>复活节梳妆台</v>
      </c>
      <c r="F12421" s="6" t="str">
        <f t="shared" si="778"/>
        <v>复活节梳妆台</v>
      </c>
      <c r="H12421" s="6" t="str">
        <f>IF(IFERROR(VLOOKUP(B12421,总表!A:D,4,0),"露易")=0," ",IFERROR(VLOOKUP(B12421,总表!A:D,4,0),"-"))</f>
        <v> </v>
      </c>
      <c r="I12421" s="6" t="str">
        <f t="shared" si="779"/>
        <v> </v>
      </c>
    </row>
    <row r="12422" spans="1:9">
      <c r="A12422" s="6">
        <v>12421</v>
      </c>
      <c r="B12422" s="47" t="str">
        <f t="shared" si="776"/>
        <v>00003085</v>
      </c>
      <c r="C12422" s="50" t="str">
        <f>IFERROR(VLOOKUP(B12422,总表!A:B,2,0),"-")</f>
        <v>摆设类</v>
      </c>
      <c r="D12422" s="51" t="str">
        <f t="shared" si="777"/>
        <v>摆设类</v>
      </c>
      <c r="E12422" s="6" t="str">
        <f>IFERROR(VLOOKUP(B12422,总表!A:D,3,0),"-")</f>
        <v>复活节气球B</v>
      </c>
      <c r="F12422" s="6" t="str">
        <f t="shared" si="778"/>
        <v>复活节气球B</v>
      </c>
      <c r="H12422" s="6" t="str">
        <f>IF(IFERROR(VLOOKUP(B12422,总表!A:D,4,0),"露易")=0," ",IFERROR(VLOOKUP(B12422,总表!A:D,4,0),"-"))</f>
        <v> </v>
      </c>
      <c r="I12422" s="6" t="str">
        <f t="shared" si="779"/>
        <v> </v>
      </c>
    </row>
    <row r="12423" spans="1:9">
      <c r="A12423" s="6">
        <v>12422</v>
      </c>
      <c r="B12423" s="47" t="str">
        <f t="shared" si="776"/>
        <v>00003086</v>
      </c>
      <c r="C12423" s="47" t="str">
        <f>IFERROR(VLOOKUP(B12423,总表!A:B,2,0),"-")</f>
        <v>-</v>
      </c>
      <c r="D12423" s="6" t="str">
        <f t="shared" si="777"/>
        <v>-</v>
      </c>
      <c r="E12423" s="6" t="str">
        <f>IFERROR(VLOOKUP(B12423,总表!A:D,3,0),"-")</f>
        <v>-</v>
      </c>
      <c r="F12423" s="6" t="str">
        <f t="shared" si="778"/>
        <v>-</v>
      </c>
      <c r="H12423" s="6" t="str">
        <f>IF(IFERROR(VLOOKUP(B12423,总表!A:D,4,0),"露易")=0," ",IFERROR(VLOOKUP(B12423,总表!A:D,4,0),"-"))</f>
        <v>-</v>
      </c>
      <c r="I12423" s="6" t="str">
        <f t="shared" si="779"/>
        <v>-</v>
      </c>
    </row>
    <row r="12424" spans="1:9">
      <c r="A12424" s="6">
        <v>12423</v>
      </c>
      <c r="B12424" s="47" t="str">
        <f t="shared" si="776"/>
        <v>00003087</v>
      </c>
      <c r="C12424" s="47" t="str">
        <f>IFERROR(VLOOKUP(B12424,总表!A:B,2,0),"-")</f>
        <v>房内地板</v>
      </c>
      <c r="D12424" s="6" t="str">
        <f t="shared" si="777"/>
        <v>房内地板</v>
      </c>
      <c r="E12424" s="6" t="str">
        <f>IFERROR(VLOOKUP(B12424,总表!A:D,3,0),"-")</f>
        <v>复活节地板</v>
      </c>
      <c r="F12424" s="6" t="str">
        <f t="shared" si="778"/>
        <v>复活节地板</v>
      </c>
      <c r="H12424" s="6" t="str">
        <f>IF(IFERROR(VLOOKUP(B12424,总表!A:D,4,0),"露易")=0," ",IFERROR(VLOOKUP(B12424,总表!A:D,4,0),"-"))</f>
        <v> </v>
      </c>
      <c r="I12424" s="6" t="str">
        <f t="shared" si="779"/>
        <v> </v>
      </c>
    </row>
    <row r="12425" spans="1:9">
      <c r="A12425" s="6">
        <v>12424</v>
      </c>
      <c r="B12425" s="47" t="str">
        <f t="shared" si="776"/>
        <v>00003088</v>
      </c>
      <c r="C12425" s="47" t="str">
        <f>IFERROR(VLOOKUP(B12425,总表!A:B,2,0),"-")</f>
        <v>帽子类</v>
      </c>
      <c r="D12425" s="6" t="str">
        <f t="shared" si="777"/>
        <v>帽子类</v>
      </c>
      <c r="E12425" s="6" t="str">
        <f>IFERROR(VLOOKUP(B12425,总表!A:D,3,0),"-")</f>
        <v>OK车业帽</v>
      </c>
      <c r="F12425" s="6" t="str">
        <f t="shared" si="778"/>
        <v>OK车业帽</v>
      </c>
      <c r="H12425" s="6" t="str">
        <f>IF(IFERROR(VLOOKUP(B12425,总表!A:D,4,0),"露易")=0," ",IFERROR(VLOOKUP(B12425,总表!A:D,4,0),"-"))</f>
        <v>白色</v>
      </c>
      <c r="I12425" s="6" t="str">
        <f t="shared" si="779"/>
        <v>白色</v>
      </c>
    </row>
    <row r="12426" spans="1:9">
      <c r="A12426" s="6">
        <v>12425</v>
      </c>
      <c r="B12426" s="47" t="str">
        <f t="shared" si="776"/>
        <v>00003089</v>
      </c>
      <c r="C12426" s="47" t="str">
        <f>IFERROR(VLOOKUP(B12426,总表!A:B,2,0),"-")</f>
        <v>上衣</v>
      </c>
      <c r="D12426" s="6" t="str">
        <f t="shared" si="777"/>
        <v>上衣</v>
      </c>
      <c r="E12426" s="6" t="str">
        <f>IFERROR(VLOOKUP(B12426,总表!A:D,3,0),"-")</f>
        <v>OK车业夹克</v>
      </c>
      <c r="F12426" s="6" t="str">
        <f t="shared" si="778"/>
        <v>OK车业夹克</v>
      </c>
      <c r="H12426" s="6" t="str">
        <f>IF(IFERROR(VLOOKUP(B12426,总表!A:D,4,0),"露易")=0," ",IFERROR(VLOOKUP(B12426,总表!A:D,4,0),"-"))</f>
        <v>白色</v>
      </c>
      <c r="I12426" s="6" t="str">
        <f t="shared" si="779"/>
        <v>白色</v>
      </c>
    </row>
    <row r="12427" spans="1:9">
      <c r="A12427" s="6">
        <v>12426</v>
      </c>
      <c r="B12427" s="47" t="str">
        <f t="shared" si="776"/>
        <v>0000308A</v>
      </c>
      <c r="C12427" s="47" t="str">
        <f>IFERROR(VLOOKUP(B12427,总表!A:B,2,0),"-")</f>
        <v>上衣</v>
      </c>
      <c r="D12427" s="6" t="str">
        <f t="shared" si="777"/>
        <v>上衣</v>
      </c>
      <c r="E12427" s="6" t="str">
        <f>IFERROR(VLOOKUP(B12427,总表!A:D,3,0),"-")</f>
        <v>露营车T恤</v>
      </c>
      <c r="F12427" s="6" t="str">
        <f t="shared" si="778"/>
        <v>露营车T恤</v>
      </c>
      <c r="H12427" s="51" t="str">
        <f>IF(IFERROR(VLOOKUP(B12427,总表!A:D,4,0),"露易")=0," ",IFERROR(VLOOKUP(B12427,总表!A:D,4,0),"-"))</f>
        <v>绿色</v>
      </c>
      <c r="I12427" s="51" t="str">
        <f t="shared" si="779"/>
        <v>绿色</v>
      </c>
    </row>
    <row r="12428" spans="1:9">
      <c r="A12428" s="6">
        <v>12427</v>
      </c>
      <c r="B12428" s="47" t="str">
        <f t="shared" si="776"/>
        <v>0000308B</v>
      </c>
      <c r="C12428" s="47" t="str">
        <f>IFERROR(VLOOKUP(B12428,总表!A:B,2,0),"-")</f>
        <v>-</v>
      </c>
      <c r="D12428" s="6" t="str">
        <f t="shared" si="777"/>
        <v>-</v>
      </c>
      <c r="E12428" s="6" t="str">
        <f>IFERROR(VLOOKUP(B12428,总表!A:D,3,0),"-")</f>
        <v>-</v>
      </c>
      <c r="F12428" s="6" t="str">
        <f t="shared" si="778"/>
        <v>-</v>
      </c>
      <c r="H12428" s="6" t="str">
        <f>IF(IFERROR(VLOOKUP(B12428,总表!A:D,4,0),"露易")=0," ",IFERROR(VLOOKUP(B12428,总表!A:D,4,0),"-"))</f>
        <v>-</v>
      </c>
      <c r="I12428" s="6" t="str">
        <f t="shared" si="779"/>
        <v>-</v>
      </c>
    </row>
    <row r="12429" spans="1:9">
      <c r="A12429" s="6">
        <v>12428</v>
      </c>
      <c r="B12429" s="47" t="str">
        <f t="shared" si="776"/>
        <v>0000308C</v>
      </c>
      <c r="C12429" s="47" t="str">
        <f>IFERROR(VLOOKUP(B12429,总表!A:B,2,0),"-")</f>
        <v>-</v>
      </c>
      <c r="D12429" s="6" t="str">
        <f t="shared" si="777"/>
        <v>-</v>
      </c>
      <c r="E12429" s="6" t="str">
        <f>IFERROR(VLOOKUP(B12429,总表!A:D,3,0),"-")</f>
        <v>-</v>
      </c>
      <c r="F12429" s="6" t="str">
        <f t="shared" si="778"/>
        <v>-</v>
      </c>
      <c r="H12429" s="6" t="str">
        <f>IF(IFERROR(VLOOKUP(B12429,总表!A:D,4,0),"露易")=0," ",IFERROR(VLOOKUP(B12429,总表!A:D,4,0),"-"))</f>
        <v>-</v>
      </c>
      <c r="I12429" s="6" t="str">
        <f t="shared" si="779"/>
        <v>-</v>
      </c>
    </row>
    <row r="12430" spans="1:9">
      <c r="A12430" s="6">
        <v>12429</v>
      </c>
      <c r="B12430" s="47" t="str">
        <f t="shared" si="776"/>
        <v>0000308D</v>
      </c>
      <c r="C12430" s="47" t="str">
        <f>IFERROR(VLOOKUP(B12430,总表!A:B,2,0),"-")</f>
        <v>-</v>
      </c>
      <c r="D12430" s="6" t="str">
        <f t="shared" si="777"/>
        <v>-</v>
      </c>
      <c r="E12430" s="6" t="str">
        <f>IFERROR(VLOOKUP(B12430,总表!A:D,3,0),"-")</f>
        <v>-</v>
      </c>
      <c r="F12430" s="6" t="str">
        <f t="shared" si="778"/>
        <v>-</v>
      </c>
      <c r="H12430" s="6" t="str">
        <f>IF(IFERROR(VLOOKUP(B12430,总表!A:D,4,0),"露易")=0," ",IFERROR(VLOOKUP(B12430,总表!A:D,4,0),"-"))</f>
        <v>-</v>
      </c>
      <c r="I12430" s="6" t="str">
        <f t="shared" si="779"/>
        <v>-</v>
      </c>
    </row>
    <row r="12431" spans="1:9">
      <c r="A12431" s="6">
        <v>12430</v>
      </c>
      <c r="B12431" s="47" t="str">
        <f t="shared" si="776"/>
        <v>0000308E</v>
      </c>
      <c r="C12431" s="47" t="str">
        <f>IFERROR(VLOOKUP(B12431,总表!A:B,2,0),"-")</f>
        <v>-</v>
      </c>
      <c r="D12431" s="6" t="str">
        <f t="shared" si="777"/>
        <v>-</v>
      </c>
      <c r="E12431" s="6" t="str">
        <f>IFERROR(VLOOKUP(B12431,总表!A:D,3,0),"-")</f>
        <v>-</v>
      </c>
      <c r="F12431" s="6" t="str">
        <f t="shared" si="778"/>
        <v>-</v>
      </c>
      <c r="H12431" s="6" t="str">
        <f>IF(IFERROR(VLOOKUP(B12431,总表!A:D,4,0),"露易")=0," ",IFERROR(VLOOKUP(B12431,总表!A:D,4,0),"-"))</f>
        <v>-</v>
      </c>
      <c r="I12431" s="6" t="str">
        <f t="shared" si="779"/>
        <v>-</v>
      </c>
    </row>
    <row r="12432" spans="1:9">
      <c r="A12432" s="6">
        <v>12431</v>
      </c>
      <c r="B12432" s="47" t="str">
        <f t="shared" si="776"/>
        <v>0000308F</v>
      </c>
      <c r="C12432" s="47" t="str">
        <f>IFERROR(VLOOKUP(B12432,总表!A:B,2,0),"-")</f>
        <v>-</v>
      </c>
      <c r="D12432" s="6" t="str">
        <f t="shared" si="777"/>
        <v>-</v>
      </c>
      <c r="E12432" s="6" t="str">
        <f>IFERROR(VLOOKUP(B12432,总表!A:D,3,0),"-")</f>
        <v>-</v>
      </c>
      <c r="F12432" s="6" t="str">
        <f t="shared" si="778"/>
        <v>-</v>
      </c>
      <c r="H12432" s="6" t="str">
        <f>IF(IFERROR(VLOOKUP(B12432,总表!A:D,4,0),"露易")=0," ",IFERROR(VLOOKUP(B12432,总表!A:D,4,0),"-"))</f>
        <v>-</v>
      </c>
      <c r="I12432" s="6" t="str">
        <f t="shared" si="779"/>
        <v>-</v>
      </c>
    </row>
    <row r="12433" spans="1:9">
      <c r="A12433" s="6">
        <v>12432</v>
      </c>
      <c r="B12433" s="47" t="str">
        <f t="shared" si="776"/>
        <v>00003090</v>
      </c>
      <c r="C12433" s="47" t="str">
        <f>IFERROR(VLOOKUP(B12433,总表!A:B,2,0),"-")</f>
        <v>-</v>
      </c>
      <c r="D12433" s="6" t="str">
        <f t="shared" si="777"/>
        <v>-</v>
      </c>
      <c r="E12433" s="6" t="str">
        <f>IFERROR(VLOOKUP(B12433,总表!A:D,3,0),"-")</f>
        <v>-</v>
      </c>
      <c r="F12433" s="6" t="str">
        <f t="shared" si="778"/>
        <v>-</v>
      </c>
      <c r="H12433" s="6" t="str">
        <f>IF(IFERROR(VLOOKUP(B12433,总表!A:D,4,0),"露易")=0," ",IFERROR(VLOOKUP(B12433,总表!A:D,4,0),"-"))</f>
        <v>-</v>
      </c>
      <c r="I12433" s="6" t="str">
        <f t="shared" si="779"/>
        <v>-</v>
      </c>
    </row>
    <row r="12434" spans="1:9">
      <c r="A12434" s="6">
        <v>12433</v>
      </c>
      <c r="B12434" s="47" t="str">
        <f t="shared" si="776"/>
        <v>00003091</v>
      </c>
      <c r="C12434" s="47" t="str">
        <f>IFERROR(VLOOKUP(B12434,总表!A:B,2,0),"-")</f>
        <v>-</v>
      </c>
      <c r="D12434" s="6" t="str">
        <f t="shared" si="777"/>
        <v>-</v>
      </c>
      <c r="E12434" s="6" t="str">
        <f>IFERROR(VLOOKUP(B12434,总表!A:D,3,0),"-")</f>
        <v>-</v>
      </c>
      <c r="F12434" s="6" t="str">
        <f t="shared" si="778"/>
        <v>-</v>
      </c>
      <c r="H12434" s="6" t="str">
        <f>IF(IFERROR(VLOOKUP(B12434,总表!A:D,4,0),"露易")=0," ",IFERROR(VLOOKUP(B12434,总表!A:D,4,0),"-"))</f>
        <v>-</v>
      </c>
      <c r="I12434" s="6" t="str">
        <f t="shared" si="779"/>
        <v>-</v>
      </c>
    </row>
    <row r="12435" spans="1:9">
      <c r="A12435" s="6">
        <v>12434</v>
      </c>
      <c r="B12435" s="47" t="str">
        <f t="shared" si="776"/>
        <v>00003092</v>
      </c>
      <c r="C12435" s="47" t="str">
        <f>IFERROR(VLOOKUP(B12435,总表!A:B,2,0),"-")</f>
        <v>-</v>
      </c>
      <c r="D12435" s="6" t="str">
        <f t="shared" si="777"/>
        <v>-</v>
      </c>
      <c r="E12435" s="6" t="str">
        <f>IFERROR(VLOOKUP(B12435,总表!A:D,3,0),"-")</f>
        <v>-</v>
      </c>
      <c r="F12435" s="6" t="str">
        <f t="shared" si="778"/>
        <v>-</v>
      </c>
      <c r="H12435" s="6" t="str">
        <f>IF(IFERROR(VLOOKUP(B12435,总表!A:D,4,0),"露易")=0," ",IFERROR(VLOOKUP(B12435,总表!A:D,4,0),"-"))</f>
        <v>-</v>
      </c>
      <c r="I12435" s="6" t="str">
        <f t="shared" si="779"/>
        <v>-</v>
      </c>
    </row>
    <row r="12436" spans="1:9">
      <c r="A12436" s="6">
        <v>12435</v>
      </c>
      <c r="B12436" s="47" t="str">
        <f t="shared" si="776"/>
        <v>00003093</v>
      </c>
      <c r="C12436" s="47" t="str">
        <f>IFERROR(VLOOKUP(B12436,总表!A:B,2,0),"-")</f>
        <v>-</v>
      </c>
      <c r="D12436" s="6" t="str">
        <f t="shared" si="777"/>
        <v>-</v>
      </c>
      <c r="E12436" s="6" t="str">
        <f>IFERROR(VLOOKUP(B12436,总表!A:D,3,0),"-")</f>
        <v>-</v>
      </c>
      <c r="F12436" s="6" t="str">
        <f t="shared" si="778"/>
        <v>-</v>
      </c>
      <c r="H12436" s="6" t="str">
        <f>IF(IFERROR(VLOOKUP(B12436,总表!A:D,4,0),"露易")=0," ",IFERROR(VLOOKUP(B12436,总表!A:D,4,0),"-"))</f>
        <v>-</v>
      </c>
      <c r="I12436" s="6" t="str">
        <f t="shared" si="779"/>
        <v>-</v>
      </c>
    </row>
    <row r="12437" spans="1:9">
      <c r="A12437" s="6">
        <v>12436</v>
      </c>
      <c r="B12437" s="47" t="str">
        <f t="shared" si="776"/>
        <v>00003094</v>
      </c>
      <c r="C12437" s="50" t="str">
        <f>IFERROR(VLOOKUP(B12437,总表!A:B,2,0),"-")</f>
        <v>摆设类</v>
      </c>
      <c r="D12437" s="51" t="str">
        <f t="shared" si="777"/>
        <v>摆设类</v>
      </c>
      <c r="E12437" s="6" t="str">
        <f>IFERROR(VLOOKUP(B12437,总表!A:D,3,0),"-")</f>
        <v>复活节桌</v>
      </c>
      <c r="F12437" s="6" t="str">
        <f t="shared" si="778"/>
        <v>复活节桌</v>
      </c>
      <c r="H12437" s="6" t="str">
        <f>IF(IFERROR(VLOOKUP(B12437,总表!A:D,4,0),"露易")=0," ",IFERROR(VLOOKUP(B12437,总表!A:D,4,0),"-"))</f>
        <v> </v>
      </c>
      <c r="I12437" s="6" t="str">
        <f t="shared" si="779"/>
        <v> </v>
      </c>
    </row>
    <row r="12438" spans="1:9">
      <c r="A12438" s="6">
        <v>12437</v>
      </c>
      <c r="B12438" s="47" t="str">
        <f t="shared" si="776"/>
        <v>00003095</v>
      </c>
      <c r="C12438" s="50" t="str">
        <f>IFERROR(VLOOKUP(B12438,总表!A:B,2,0),"-")</f>
        <v>摆设类</v>
      </c>
      <c r="D12438" s="51" t="str">
        <f t="shared" si="777"/>
        <v>摆设类</v>
      </c>
      <c r="E12438" s="6" t="str">
        <f>IFERROR(VLOOKUP(B12438,总表!A:D,3,0),"-")</f>
        <v>复活节衣柜</v>
      </c>
      <c r="F12438" s="6" t="str">
        <f t="shared" si="778"/>
        <v>复活节衣柜</v>
      </c>
      <c r="H12438" s="6" t="str">
        <f>IF(IFERROR(VLOOKUP(B12438,总表!A:D,4,0),"露易")=0," ",IFERROR(VLOOKUP(B12438,总表!A:D,4,0),"-"))</f>
        <v> </v>
      </c>
      <c r="I12438" s="6" t="str">
        <f t="shared" si="779"/>
        <v> </v>
      </c>
    </row>
    <row r="12439" spans="1:9">
      <c r="A12439" s="6">
        <v>12438</v>
      </c>
      <c r="B12439" s="47" t="str">
        <f t="shared" si="776"/>
        <v>00003096</v>
      </c>
      <c r="C12439" s="50" t="str">
        <f>IFERROR(VLOOKUP(B12439,总表!A:B,2,0),"-")</f>
        <v>摆设类</v>
      </c>
      <c r="D12439" s="51" t="str">
        <f t="shared" si="777"/>
        <v>摆设类</v>
      </c>
      <c r="E12439" s="6" t="str">
        <f>IFERROR(VLOOKUP(B12439,总表!A:D,3,0),"-")</f>
        <v>复活节篮子</v>
      </c>
      <c r="F12439" s="6" t="str">
        <f t="shared" si="778"/>
        <v>复活节篮子</v>
      </c>
      <c r="H12439" s="6" t="str">
        <f>IF(IFERROR(VLOOKUP(B12439,总表!A:D,4,0),"露易")=0," ",IFERROR(VLOOKUP(B12439,总表!A:D,4,0),"-"))</f>
        <v> </v>
      </c>
      <c r="I12439" s="6" t="str">
        <f t="shared" si="779"/>
        <v> </v>
      </c>
    </row>
    <row r="12440" spans="1:9">
      <c r="A12440" s="6">
        <v>12439</v>
      </c>
      <c r="B12440" s="47" t="str">
        <f t="shared" si="776"/>
        <v>00003097</v>
      </c>
      <c r="C12440" s="47" t="str">
        <f>IFERROR(VLOOKUP(B12440,总表!A:B,2,0),"-")</f>
        <v>帽子类</v>
      </c>
      <c r="D12440" s="6" t="str">
        <f t="shared" si="777"/>
        <v>帽子类</v>
      </c>
      <c r="E12440" s="6" t="str">
        <f>IFERROR(VLOOKUP(B12440,总表!A:D,3,0),"-")</f>
        <v>地面蛋壳</v>
      </c>
      <c r="F12440" s="6" t="str">
        <f t="shared" si="778"/>
        <v>地面蛋壳</v>
      </c>
      <c r="H12440" s="51" t="str">
        <f>IF(IFERROR(VLOOKUP(B12440,总表!A:D,4,0),"露易")=0," ",IFERROR(VLOOKUP(B12440,总表!A:D,4,0),"-"))</f>
        <v>红色</v>
      </c>
      <c r="I12440" s="51" t="str">
        <f t="shared" si="779"/>
        <v>红色</v>
      </c>
    </row>
    <row r="12441" spans="1:9">
      <c r="A12441" s="6">
        <v>12440</v>
      </c>
      <c r="B12441" s="47" t="str">
        <f t="shared" si="776"/>
        <v>00003098</v>
      </c>
      <c r="C12441" s="47" t="str">
        <f>IFERROR(VLOOKUP(B12441,总表!A:B,2,0),"-")</f>
        <v>帽子类</v>
      </c>
      <c r="D12441" s="6" t="str">
        <f t="shared" si="777"/>
        <v>帽子类</v>
      </c>
      <c r="E12441" s="6" t="str">
        <f>IFERROR(VLOOKUP(B12441,总表!A:D,3,0),"-")</f>
        <v>岩石蛋壳</v>
      </c>
      <c r="F12441" s="6" t="str">
        <f t="shared" si="778"/>
        <v>岩石蛋壳</v>
      </c>
      <c r="H12441" s="6" t="str">
        <f>IF(IFERROR(VLOOKUP(B12441,总表!A:D,4,0),"露易")=0," ",IFERROR(VLOOKUP(B12441,总表!A:D,4,0),"-"))</f>
        <v>黄色</v>
      </c>
      <c r="I12441" s="6" t="str">
        <f t="shared" si="779"/>
        <v>黄色</v>
      </c>
    </row>
    <row r="12442" spans="1:9">
      <c r="A12442" s="6">
        <v>12441</v>
      </c>
      <c r="B12442" s="47" t="str">
        <f t="shared" si="776"/>
        <v>00003099</v>
      </c>
      <c r="C12442" s="47" t="str">
        <f>IFERROR(VLOOKUP(B12442,总表!A:B,2,0),"-")</f>
        <v>帽子类</v>
      </c>
      <c r="D12442" s="6" t="str">
        <f t="shared" si="777"/>
        <v>帽子类</v>
      </c>
      <c r="E12442" s="6" t="str">
        <f>IFERROR(VLOOKUP(B12442,总表!A:D,3,0),"-")</f>
        <v>叶子蛋壳</v>
      </c>
      <c r="F12442" s="6" t="str">
        <f t="shared" si="778"/>
        <v>叶子蛋壳</v>
      </c>
      <c r="H12442" s="51" t="str">
        <f>IF(IFERROR(VLOOKUP(B12442,总表!A:D,4,0),"露易")=0," ",IFERROR(VLOOKUP(B12442,总表!A:D,4,0),"-"))</f>
        <v>绿色</v>
      </c>
      <c r="I12442" s="51" t="str">
        <f t="shared" si="779"/>
        <v>绿色</v>
      </c>
    </row>
    <row r="12443" spans="1:9">
      <c r="A12443" s="6">
        <v>12442</v>
      </c>
      <c r="B12443" s="47" t="str">
        <f t="shared" si="776"/>
        <v>0000309A</v>
      </c>
      <c r="C12443" s="47" t="str">
        <f>IFERROR(VLOOKUP(B12443,总表!A:B,2,0),"-")</f>
        <v>帽子类</v>
      </c>
      <c r="D12443" s="6" t="str">
        <f t="shared" si="777"/>
        <v>帽子类</v>
      </c>
      <c r="E12443" s="6" t="str">
        <f>IFERROR(VLOOKUP(B12443,总表!A:D,3,0),"-")</f>
        <v>森林蛋壳</v>
      </c>
      <c r="F12443" s="6" t="str">
        <f t="shared" si="778"/>
        <v>森林蛋壳</v>
      </c>
      <c r="H12443" s="6" t="str">
        <f>IF(IFERROR(VLOOKUP(B12443,总表!A:D,4,0),"露易")=0," ",IFERROR(VLOOKUP(B12443,总表!A:D,4,0),"-"))</f>
        <v>橘色</v>
      </c>
      <c r="I12443" s="6" t="str">
        <f t="shared" si="779"/>
        <v>橘色</v>
      </c>
    </row>
    <row r="12444" spans="1:9">
      <c r="A12444" s="6">
        <v>12443</v>
      </c>
      <c r="B12444" s="47" t="str">
        <f t="shared" si="776"/>
        <v>0000309B</v>
      </c>
      <c r="C12444" s="47" t="str">
        <f>IFERROR(VLOOKUP(B12444,总表!A:B,2,0),"-")</f>
        <v>帽子类</v>
      </c>
      <c r="D12444" s="6" t="str">
        <f t="shared" si="777"/>
        <v>帽子类</v>
      </c>
      <c r="E12444" s="51" t="str">
        <f>IFERROR(VLOOKUP(B12444,总表!A:D,3,0),"-")</f>
        <v>飞天蛋壳</v>
      </c>
      <c r="F12444" s="51" t="str">
        <f t="shared" si="778"/>
        <v>飞天蛋壳</v>
      </c>
      <c r="H12444" s="51" t="str">
        <f>IF(IFERROR(VLOOKUP(B12444,总表!A:D,4,0),"露易")=0," ",IFERROR(VLOOKUP(B12444,总表!A:D,4,0),"-"))</f>
        <v>蓝色</v>
      </c>
      <c r="I12444" s="51" t="str">
        <f t="shared" si="779"/>
        <v>蓝色</v>
      </c>
    </row>
    <row r="12445" spans="1:9">
      <c r="A12445" s="6">
        <v>12444</v>
      </c>
      <c r="B12445" s="47" t="str">
        <f t="shared" si="776"/>
        <v>0000309C</v>
      </c>
      <c r="C12445" s="47" t="str">
        <f>IFERROR(VLOOKUP(B12445,总表!A:B,2,0),"-")</f>
        <v>帽子类</v>
      </c>
      <c r="D12445" s="6" t="str">
        <f t="shared" si="777"/>
        <v>帽子类</v>
      </c>
      <c r="E12445" s="51" t="str">
        <f>IFERROR(VLOOKUP(B12445,总表!A:D,3,0),"-")</f>
        <v>鱼儿蛋壳</v>
      </c>
      <c r="F12445" s="51" t="str">
        <f t="shared" si="778"/>
        <v>鱼儿蛋壳</v>
      </c>
      <c r="H12445" s="6" t="str">
        <f>IF(IFERROR(VLOOKUP(B12445,总表!A:D,4,0),"露易")=0," ",IFERROR(VLOOKUP(B12445,总表!A:D,4,0),"-"))</f>
        <v>紫色</v>
      </c>
      <c r="I12445" s="6" t="str">
        <f t="shared" si="779"/>
        <v>紫色</v>
      </c>
    </row>
    <row r="12446" spans="1:9">
      <c r="A12446" s="6">
        <v>12445</v>
      </c>
      <c r="B12446" s="47" t="str">
        <f t="shared" si="776"/>
        <v>0000309D</v>
      </c>
      <c r="C12446" s="47" t="str">
        <f>IFERROR(VLOOKUP(B12446,总表!A:B,2,0),"-")</f>
        <v>帽子类</v>
      </c>
      <c r="D12446" s="6" t="str">
        <f t="shared" si="777"/>
        <v>帽子类</v>
      </c>
      <c r="E12446" s="6" t="str">
        <f>IFERROR(VLOOKUP(B12446,总表!A:D,3,0),"-")</f>
        <v>复活节花冠</v>
      </c>
      <c r="F12446" s="6" t="str">
        <f t="shared" si="778"/>
        <v>复活节花冠</v>
      </c>
      <c r="H12446" s="6" t="str">
        <f>IF(IFERROR(VLOOKUP(B12446,总表!A:D,4,0),"露易")=0," ",IFERROR(VLOOKUP(B12446,总表!A:D,4,0),"-"))</f>
        <v>彩色</v>
      </c>
      <c r="I12446" s="6" t="str">
        <f t="shared" si="779"/>
        <v>彩色</v>
      </c>
    </row>
    <row r="12447" spans="1:9">
      <c r="A12447" s="6">
        <v>12446</v>
      </c>
      <c r="B12447" s="47" t="str">
        <f t="shared" si="776"/>
        <v>0000309E</v>
      </c>
      <c r="C12447" s="47" t="str">
        <f>IFERROR(VLOOKUP(B12447,总表!A:B,2,0),"-")</f>
        <v>帽子类</v>
      </c>
      <c r="D12447" s="6" t="str">
        <f t="shared" si="777"/>
        <v>帽子类</v>
      </c>
      <c r="E12447" s="6" t="str">
        <f>IFERROR(VLOOKUP(B12447,总表!A:D,3,0),"-")</f>
        <v>蛋派对帽</v>
      </c>
      <c r="F12447" s="6" t="str">
        <f t="shared" si="778"/>
        <v>蛋派对帽</v>
      </c>
      <c r="H12447" s="6" t="str">
        <f>IF(IFERROR(VLOOKUP(B12447,总表!A:D,4,0),"露易")=0," ",IFERROR(VLOOKUP(B12447,总表!A:D,4,0),"-"))</f>
        <v>彩色</v>
      </c>
      <c r="I12447" s="6" t="str">
        <f t="shared" si="779"/>
        <v>彩色</v>
      </c>
    </row>
    <row r="12448" spans="1:9">
      <c r="A12448" s="6">
        <v>12447</v>
      </c>
      <c r="B12448" s="47" t="str">
        <f t="shared" si="776"/>
        <v>0000309F</v>
      </c>
      <c r="C12448" s="47" t="str">
        <f>IFERROR(VLOOKUP(B12448,总表!A:B,2,0),"-")</f>
        <v>背包类</v>
      </c>
      <c r="D12448" s="6" t="str">
        <f t="shared" si="777"/>
        <v>背包类</v>
      </c>
      <c r="E12448" s="6" t="str">
        <f>IFERROR(VLOOKUP(B12448,总表!A:D,3,0),"-")</f>
        <v>复活节包包</v>
      </c>
      <c r="F12448" s="6" t="str">
        <f t="shared" si="778"/>
        <v>复活节包包</v>
      </c>
      <c r="H12448" s="6" t="str">
        <f>IF(IFERROR(VLOOKUP(B12448,总表!A:D,4,0),"露易")=0," ",IFERROR(VLOOKUP(B12448,总表!A:D,4,0),"-"))</f>
        <v>彩色</v>
      </c>
      <c r="I12448" s="6" t="str">
        <f t="shared" si="779"/>
        <v>彩色</v>
      </c>
    </row>
    <row r="12449" spans="1:9">
      <c r="A12449" s="6">
        <v>12448</v>
      </c>
      <c r="B12449" s="47" t="str">
        <f t="shared" si="776"/>
        <v>000030A0</v>
      </c>
      <c r="C12449" s="50" t="str">
        <f>IFERROR(VLOOKUP(B12449,总表!A:B,2,0),"-")</f>
        <v>连衣套装</v>
      </c>
      <c r="D12449" s="51" t="str">
        <f t="shared" si="777"/>
        <v>连衣套装</v>
      </c>
      <c r="E12449" s="6" t="str">
        <f>IFERROR(VLOOKUP(B12449,总表!A:D,3,0),"-")</f>
        <v>蛋派对连身裙</v>
      </c>
      <c r="F12449" s="6" t="str">
        <f t="shared" si="778"/>
        <v>蛋派对连身裙</v>
      </c>
      <c r="H12449" s="6" t="str">
        <f>IF(IFERROR(VLOOKUP(B12449,总表!A:D,4,0),"露易")=0," ",IFERROR(VLOOKUP(B12449,总表!A:D,4,0),"-"))</f>
        <v>彩色</v>
      </c>
      <c r="I12449" s="6" t="str">
        <f t="shared" si="779"/>
        <v>彩色</v>
      </c>
    </row>
    <row r="12450" spans="1:9">
      <c r="A12450" s="6">
        <v>12449</v>
      </c>
      <c r="B12450" s="47" t="str">
        <f t="shared" si="776"/>
        <v>000030A1</v>
      </c>
      <c r="C12450" s="50" t="str">
        <f>IFERROR(VLOOKUP(B12450,总表!A:B,2,0),"-")</f>
        <v>连衣套装</v>
      </c>
      <c r="D12450" s="51" t="str">
        <f t="shared" si="777"/>
        <v>连衣套装</v>
      </c>
      <c r="E12450" s="6" t="str">
        <f>IFERROR(VLOOKUP(B12450,总表!A:D,3,0),"-")</f>
        <v>地面蛋衣服</v>
      </c>
      <c r="F12450" s="6" t="str">
        <f t="shared" si="778"/>
        <v>地面蛋衣服</v>
      </c>
      <c r="H12450" s="51" t="str">
        <f>IF(IFERROR(VLOOKUP(B12450,总表!A:D,4,0),"露易")=0," ",IFERROR(VLOOKUP(B12450,总表!A:D,4,0),"-"))</f>
        <v>红色</v>
      </c>
      <c r="I12450" s="51" t="str">
        <f t="shared" si="779"/>
        <v>红色</v>
      </c>
    </row>
    <row r="12451" spans="1:9">
      <c r="A12451" s="6">
        <v>12450</v>
      </c>
      <c r="B12451" s="47" t="str">
        <f t="shared" si="776"/>
        <v>000030A2</v>
      </c>
      <c r="C12451" s="50" t="str">
        <f>IFERROR(VLOOKUP(B12451,总表!A:B,2,0),"-")</f>
        <v>连衣套装</v>
      </c>
      <c r="D12451" s="51" t="str">
        <f t="shared" si="777"/>
        <v>连衣套装</v>
      </c>
      <c r="E12451" s="6" t="str">
        <f>IFERROR(VLOOKUP(B12451,总表!A:D,3,0),"-")</f>
        <v>岩石蛋衣服</v>
      </c>
      <c r="F12451" s="6" t="str">
        <f t="shared" si="778"/>
        <v>岩石蛋衣服</v>
      </c>
      <c r="H12451" s="6" t="str">
        <f>IF(IFERROR(VLOOKUP(B12451,总表!A:D,4,0),"露易")=0," ",IFERROR(VLOOKUP(B12451,总表!A:D,4,0),"-"))</f>
        <v>黄色</v>
      </c>
      <c r="I12451" s="6" t="str">
        <f t="shared" si="779"/>
        <v>黄色</v>
      </c>
    </row>
    <row r="12452" spans="1:9">
      <c r="A12452" s="6">
        <v>12451</v>
      </c>
      <c r="B12452" s="47" t="str">
        <f t="shared" si="776"/>
        <v>000030A3</v>
      </c>
      <c r="C12452" s="50" t="str">
        <f>IFERROR(VLOOKUP(B12452,总表!A:B,2,0),"-")</f>
        <v>连衣套装</v>
      </c>
      <c r="D12452" s="51" t="str">
        <f t="shared" si="777"/>
        <v>连衣套装</v>
      </c>
      <c r="E12452" s="6" t="str">
        <f>IFERROR(VLOOKUP(B12452,总表!A:D,3,0),"-")</f>
        <v>叶子蛋衣服</v>
      </c>
      <c r="F12452" s="6" t="str">
        <f t="shared" si="778"/>
        <v>叶子蛋衣服</v>
      </c>
      <c r="H12452" s="51" t="str">
        <f>IF(IFERROR(VLOOKUP(B12452,总表!A:D,4,0),"露易")=0," ",IFERROR(VLOOKUP(B12452,总表!A:D,4,0),"-"))</f>
        <v>绿色</v>
      </c>
      <c r="I12452" s="51" t="str">
        <f t="shared" si="779"/>
        <v>绿色</v>
      </c>
    </row>
    <row r="12453" spans="1:9">
      <c r="A12453" s="6">
        <v>12452</v>
      </c>
      <c r="B12453" s="47" t="str">
        <f t="shared" si="776"/>
        <v>000030A4</v>
      </c>
      <c r="C12453" s="50" t="str">
        <f>IFERROR(VLOOKUP(B12453,总表!A:B,2,0),"-")</f>
        <v>连衣套装</v>
      </c>
      <c r="D12453" s="51" t="str">
        <f t="shared" si="777"/>
        <v>连衣套装</v>
      </c>
      <c r="E12453" s="6" t="str">
        <f>IFERROR(VLOOKUP(B12453,总表!A:D,3,0),"-")</f>
        <v>森林蛋衣服</v>
      </c>
      <c r="F12453" s="6" t="str">
        <f t="shared" si="778"/>
        <v>森林蛋衣服</v>
      </c>
      <c r="H12453" s="6" t="str">
        <f>IF(IFERROR(VLOOKUP(B12453,总表!A:D,4,0),"露易")=0," ",IFERROR(VLOOKUP(B12453,总表!A:D,4,0),"-"))</f>
        <v>橘色</v>
      </c>
      <c r="I12453" s="6" t="str">
        <f t="shared" si="779"/>
        <v>橘色</v>
      </c>
    </row>
    <row r="12454" spans="1:9">
      <c r="A12454" s="6">
        <v>12453</v>
      </c>
      <c r="B12454" s="47" t="str">
        <f t="shared" si="776"/>
        <v>000030A5</v>
      </c>
      <c r="C12454" s="50" t="str">
        <f>IFERROR(VLOOKUP(B12454,总表!A:B,2,0),"-")</f>
        <v>连衣套装</v>
      </c>
      <c r="D12454" s="51" t="str">
        <f t="shared" si="777"/>
        <v>连衣套装</v>
      </c>
      <c r="E12454" s="51" t="str">
        <f>IFERROR(VLOOKUP(B12454,总表!A:D,3,0),"-")</f>
        <v>飞天蛋衣服</v>
      </c>
      <c r="F12454" s="51" t="str">
        <f t="shared" si="778"/>
        <v>飞天蛋衣服</v>
      </c>
      <c r="H12454" s="51" t="str">
        <f>IF(IFERROR(VLOOKUP(B12454,总表!A:D,4,0),"露易")=0," ",IFERROR(VLOOKUP(B12454,总表!A:D,4,0),"-"))</f>
        <v>蓝色</v>
      </c>
      <c r="I12454" s="51" t="str">
        <f t="shared" si="779"/>
        <v>蓝色</v>
      </c>
    </row>
    <row r="12455" spans="1:9">
      <c r="A12455" s="6">
        <v>12454</v>
      </c>
      <c r="B12455" s="47" t="str">
        <f t="shared" si="776"/>
        <v>000030A6</v>
      </c>
      <c r="C12455" s="50" t="str">
        <f>IFERROR(VLOOKUP(B12455,总表!A:B,2,0),"-")</f>
        <v>连衣套装</v>
      </c>
      <c r="D12455" s="51" t="str">
        <f t="shared" si="777"/>
        <v>连衣套装</v>
      </c>
      <c r="E12455" s="51" t="str">
        <f>IFERROR(VLOOKUP(B12455,总表!A:D,3,0),"-")</f>
        <v>鱼儿蛋衣服</v>
      </c>
      <c r="F12455" s="51" t="str">
        <f t="shared" si="778"/>
        <v>鱼儿蛋衣服</v>
      </c>
      <c r="H12455" s="6" t="str">
        <f>IF(IFERROR(VLOOKUP(B12455,总表!A:D,4,0),"露易")=0," ",IFERROR(VLOOKUP(B12455,总表!A:D,4,0),"-"))</f>
        <v>紫色</v>
      </c>
      <c r="I12455" s="6" t="str">
        <f t="shared" si="779"/>
        <v>紫色</v>
      </c>
    </row>
    <row r="12456" spans="1:9">
      <c r="A12456" s="6">
        <v>12455</v>
      </c>
      <c r="B12456" s="47" t="str">
        <f t="shared" si="776"/>
        <v>000030A7</v>
      </c>
      <c r="C12456" s="47" t="str">
        <f>IFERROR(VLOOKUP(B12456,总表!A:B,2,0),"-")</f>
        <v>鞋类</v>
      </c>
      <c r="D12456" s="6" t="str">
        <f t="shared" si="777"/>
        <v>鞋类</v>
      </c>
      <c r="E12456" s="6" t="str">
        <f>IFERROR(VLOOKUP(B12456,总表!A:D,3,0),"-")</f>
        <v>地面蛋鞋子</v>
      </c>
      <c r="F12456" s="6" t="str">
        <f t="shared" si="778"/>
        <v>地面蛋鞋子</v>
      </c>
      <c r="H12456" s="51" t="str">
        <f>IF(IFERROR(VLOOKUP(B12456,总表!A:D,4,0),"露易")=0," ",IFERROR(VLOOKUP(B12456,总表!A:D,4,0),"-"))</f>
        <v>红色</v>
      </c>
      <c r="I12456" s="51" t="str">
        <f t="shared" si="779"/>
        <v>红色</v>
      </c>
    </row>
    <row r="12457" spans="1:9">
      <c r="A12457" s="6">
        <v>12456</v>
      </c>
      <c r="B12457" s="47" t="str">
        <f t="shared" si="776"/>
        <v>000030A8</v>
      </c>
      <c r="C12457" s="47" t="str">
        <f>IFERROR(VLOOKUP(B12457,总表!A:B,2,0),"-")</f>
        <v>鞋类</v>
      </c>
      <c r="D12457" s="6" t="str">
        <f t="shared" si="777"/>
        <v>鞋类</v>
      </c>
      <c r="E12457" s="6" t="str">
        <f>IFERROR(VLOOKUP(B12457,总表!A:D,3,0),"-")</f>
        <v>岩石蛋鞋子</v>
      </c>
      <c r="F12457" s="6" t="str">
        <f t="shared" si="778"/>
        <v>岩石蛋鞋子</v>
      </c>
      <c r="H12457" s="6" t="str">
        <f>IF(IFERROR(VLOOKUP(B12457,总表!A:D,4,0),"露易")=0," ",IFERROR(VLOOKUP(B12457,总表!A:D,4,0),"-"))</f>
        <v>黄色</v>
      </c>
      <c r="I12457" s="6" t="str">
        <f t="shared" si="779"/>
        <v>黄色</v>
      </c>
    </row>
    <row r="12458" spans="1:9">
      <c r="A12458" s="6">
        <v>12457</v>
      </c>
      <c r="B12458" s="47" t="str">
        <f t="shared" si="776"/>
        <v>000030A9</v>
      </c>
      <c r="C12458" s="47" t="str">
        <f>IFERROR(VLOOKUP(B12458,总表!A:B,2,0),"-")</f>
        <v>鞋类</v>
      </c>
      <c r="D12458" s="6" t="str">
        <f t="shared" si="777"/>
        <v>鞋类</v>
      </c>
      <c r="E12458" s="6" t="str">
        <f>IFERROR(VLOOKUP(B12458,总表!A:D,3,0),"-")</f>
        <v>叶子蛋鞋子</v>
      </c>
      <c r="F12458" s="6" t="str">
        <f t="shared" si="778"/>
        <v>叶子蛋鞋子</v>
      </c>
      <c r="H12458" s="51" t="str">
        <f>IF(IFERROR(VLOOKUP(B12458,总表!A:D,4,0),"露易")=0," ",IFERROR(VLOOKUP(B12458,总表!A:D,4,0),"-"))</f>
        <v>绿色</v>
      </c>
      <c r="I12458" s="51" t="str">
        <f t="shared" si="779"/>
        <v>绿色</v>
      </c>
    </row>
    <row r="12459" spans="1:9">
      <c r="A12459" s="6">
        <v>12458</v>
      </c>
      <c r="B12459" s="47" t="str">
        <f t="shared" si="776"/>
        <v>000030AA</v>
      </c>
      <c r="C12459" s="47" t="str">
        <f>IFERROR(VLOOKUP(B12459,总表!A:B,2,0),"-")</f>
        <v>鞋类</v>
      </c>
      <c r="D12459" s="6" t="str">
        <f t="shared" si="777"/>
        <v>鞋类</v>
      </c>
      <c r="E12459" s="6" t="str">
        <f>IFERROR(VLOOKUP(B12459,总表!A:D,3,0),"-")</f>
        <v>森林蛋鞋子</v>
      </c>
      <c r="F12459" s="6" t="str">
        <f t="shared" si="778"/>
        <v>森林蛋鞋子</v>
      </c>
      <c r="H12459" s="6" t="str">
        <f>IF(IFERROR(VLOOKUP(B12459,总表!A:D,4,0),"露易")=0," ",IFERROR(VLOOKUP(B12459,总表!A:D,4,0),"-"))</f>
        <v>橘色</v>
      </c>
      <c r="I12459" s="6" t="str">
        <f t="shared" si="779"/>
        <v>橘色</v>
      </c>
    </row>
    <row r="12460" spans="1:9">
      <c r="A12460" s="6">
        <v>12459</v>
      </c>
      <c r="B12460" s="47" t="str">
        <f t="shared" si="776"/>
        <v>000030AB</v>
      </c>
      <c r="C12460" s="47" t="str">
        <f>IFERROR(VLOOKUP(B12460,总表!A:B,2,0),"-")</f>
        <v>鞋类</v>
      </c>
      <c r="D12460" s="6" t="str">
        <f t="shared" si="777"/>
        <v>鞋类</v>
      </c>
      <c r="E12460" s="51" t="str">
        <f>IFERROR(VLOOKUP(B12460,总表!A:D,3,0),"-")</f>
        <v>飞天蛋鞋子</v>
      </c>
      <c r="F12460" s="51" t="str">
        <f t="shared" si="778"/>
        <v>飞天蛋鞋子</v>
      </c>
      <c r="H12460" s="51" t="str">
        <f>IF(IFERROR(VLOOKUP(B12460,总表!A:D,4,0),"露易")=0," ",IFERROR(VLOOKUP(B12460,总表!A:D,4,0),"-"))</f>
        <v>蓝色</v>
      </c>
      <c r="I12460" s="51" t="str">
        <f t="shared" si="779"/>
        <v>蓝色</v>
      </c>
    </row>
    <row r="12461" spans="1:9">
      <c r="A12461" s="6">
        <v>12460</v>
      </c>
      <c r="B12461" s="47" t="str">
        <f t="shared" si="776"/>
        <v>000030AC</v>
      </c>
      <c r="C12461" s="47" t="str">
        <f>IFERROR(VLOOKUP(B12461,总表!A:B,2,0),"-")</f>
        <v>鞋类</v>
      </c>
      <c r="D12461" s="6" t="str">
        <f t="shared" si="777"/>
        <v>鞋类</v>
      </c>
      <c r="E12461" s="51" t="str">
        <f>IFERROR(VLOOKUP(B12461,总表!A:D,3,0),"-")</f>
        <v>鱼儿蛋鞋子</v>
      </c>
      <c r="F12461" s="51" t="str">
        <f t="shared" si="778"/>
        <v>鱼儿蛋鞋子</v>
      </c>
      <c r="H12461" s="6" t="str">
        <f>IF(IFERROR(VLOOKUP(B12461,总表!A:D,4,0),"露易")=0," ",IFERROR(VLOOKUP(B12461,总表!A:D,4,0),"-"))</f>
        <v>紫色</v>
      </c>
      <c r="I12461" s="6" t="str">
        <f t="shared" si="779"/>
        <v>紫色</v>
      </c>
    </row>
    <row r="12462" spans="1:9">
      <c r="A12462" s="6">
        <v>12461</v>
      </c>
      <c r="B12462" s="47" t="str">
        <f t="shared" si="776"/>
        <v>000030AD</v>
      </c>
      <c r="C12462" s="47" t="str">
        <f>IFERROR(VLOOKUP(B12462,总表!A:B,2,0),"-")</f>
        <v>-</v>
      </c>
      <c r="D12462" s="6" t="str">
        <f t="shared" si="777"/>
        <v>-</v>
      </c>
      <c r="E12462" s="6" t="str">
        <f>IFERROR(VLOOKUP(B12462,总表!A:D,3,0),"-")</f>
        <v>-</v>
      </c>
      <c r="F12462" s="6" t="str">
        <f t="shared" si="778"/>
        <v>-</v>
      </c>
      <c r="H12462" s="6" t="str">
        <f>IF(IFERROR(VLOOKUP(B12462,总表!A:D,4,0),"露易")=0," ",IFERROR(VLOOKUP(B12462,总表!A:D,4,0),"-"))</f>
        <v>-</v>
      </c>
      <c r="I12462" s="6" t="str">
        <f t="shared" si="779"/>
        <v>-</v>
      </c>
    </row>
    <row r="12463" spans="1:9">
      <c r="A12463" s="6">
        <v>12462</v>
      </c>
      <c r="B12463" s="47" t="str">
        <f t="shared" si="776"/>
        <v>000030AE</v>
      </c>
      <c r="C12463" s="47" t="str">
        <f>IFERROR(VLOOKUP(B12463,总表!A:B,2,0),"-")</f>
        <v>-</v>
      </c>
      <c r="D12463" s="6" t="str">
        <f t="shared" si="777"/>
        <v>-</v>
      </c>
      <c r="E12463" s="6" t="str">
        <f>IFERROR(VLOOKUP(B12463,总表!A:D,3,0),"-")</f>
        <v>-</v>
      </c>
      <c r="F12463" s="6" t="str">
        <f t="shared" si="778"/>
        <v>-</v>
      </c>
      <c r="H12463" s="6" t="str">
        <f>IF(IFERROR(VLOOKUP(B12463,总表!A:D,4,0),"露易")=0," ",IFERROR(VLOOKUP(B12463,总表!A:D,4,0),"-"))</f>
        <v>-</v>
      </c>
      <c r="I12463" s="6" t="str">
        <f t="shared" si="779"/>
        <v>-</v>
      </c>
    </row>
    <row r="12464" spans="1:9">
      <c r="A12464" s="6">
        <v>12463</v>
      </c>
      <c r="B12464" s="47" t="str">
        <f t="shared" si="776"/>
        <v>000030AF</v>
      </c>
      <c r="C12464" s="47" t="str">
        <f>IFERROR(VLOOKUP(B12464,总表!A:B,2,0),"-")</f>
        <v>-</v>
      </c>
      <c r="D12464" s="6" t="str">
        <f t="shared" si="777"/>
        <v>-</v>
      </c>
      <c r="E12464" s="6" t="str">
        <f>IFERROR(VLOOKUP(B12464,总表!A:D,3,0),"-")</f>
        <v>-</v>
      </c>
      <c r="F12464" s="6" t="str">
        <f t="shared" si="778"/>
        <v>-</v>
      </c>
      <c r="H12464" s="6" t="str">
        <f>IF(IFERROR(VLOOKUP(B12464,总表!A:D,4,0),"露易")=0," ",IFERROR(VLOOKUP(B12464,总表!A:D,4,0),"-"))</f>
        <v>-</v>
      </c>
      <c r="I12464" s="6" t="str">
        <f t="shared" si="779"/>
        <v>-</v>
      </c>
    </row>
    <row r="12465" spans="1:9">
      <c r="A12465" s="6">
        <v>12464</v>
      </c>
      <c r="B12465" s="47" t="str">
        <f t="shared" si="776"/>
        <v>000030B0</v>
      </c>
      <c r="C12465" s="47" t="str">
        <f>IFERROR(VLOOKUP(B12465,总表!A:B,2,0),"-")</f>
        <v>-</v>
      </c>
      <c r="D12465" s="6" t="str">
        <f t="shared" si="777"/>
        <v>-</v>
      </c>
      <c r="E12465" s="6" t="str">
        <f>IFERROR(VLOOKUP(B12465,总表!A:D,3,0),"-")</f>
        <v>-</v>
      </c>
      <c r="F12465" s="6" t="str">
        <f t="shared" si="778"/>
        <v>-</v>
      </c>
      <c r="H12465" s="6" t="str">
        <f>IF(IFERROR(VLOOKUP(B12465,总表!A:D,4,0),"露易")=0," ",IFERROR(VLOOKUP(B12465,总表!A:D,4,0),"-"))</f>
        <v>-</v>
      </c>
      <c r="I12465" s="6" t="str">
        <f t="shared" si="779"/>
        <v>-</v>
      </c>
    </row>
    <row r="12466" spans="1:9">
      <c r="A12466" s="6">
        <v>12465</v>
      </c>
      <c r="B12466" s="47" t="str">
        <f t="shared" si="776"/>
        <v>000030B1</v>
      </c>
      <c r="C12466" s="47" t="str">
        <f>IFERROR(VLOOKUP(B12466,总表!A:B,2,0),"-")</f>
        <v>-</v>
      </c>
      <c r="D12466" s="6" t="str">
        <f t="shared" si="777"/>
        <v>-</v>
      </c>
      <c r="E12466" s="6" t="str">
        <f>IFERROR(VLOOKUP(B12466,总表!A:D,3,0),"-")</f>
        <v>-</v>
      </c>
      <c r="F12466" s="6" t="str">
        <f t="shared" si="778"/>
        <v>-</v>
      </c>
      <c r="H12466" s="6" t="str">
        <f>IF(IFERROR(VLOOKUP(B12466,总表!A:D,4,0),"露易")=0," ",IFERROR(VLOOKUP(B12466,总表!A:D,4,0),"-"))</f>
        <v>-</v>
      </c>
      <c r="I12466" s="6" t="str">
        <f t="shared" si="779"/>
        <v>-</v>
      </c>
    </row>
    <row r="12467" spans="1:9">
      <c r="A12467" s="6">
        <v>12466</v>
      </c>
      <c r="B12467" s="47" t="str">
        <f t="shared" si="776"/>
        <v>000030B2</v>
      </c>
      <c r="C12467" s="47" t="str">
        <f>IFERROR(VLOOKUP(B12467,总表!A:B,2,0),"-")</f>
        <v>-</v>
      </c>
      <c r="D12467" s="6" t="str">
        <f t="shared" si="777"/>
        <v>-</v>
      </c>
      <c r="E12467" s="6" t="str">
        <f>IFERROR(VLOOKUP(B12467,总表!A:D,3,0),"-")</f>
        <v>-</v>
      </c>
      <c r="F12467" s="6" t="str">
        <f t="shared" si="778"/>
        <v>-</v>
      </c>
      <c r="H12467" s="6" t="str">
        <f>IF(IFERROR(VLOOKUP(B12467,总表!A:D,4,0),"露易")=0," ",IFERROR(VLOOKUP(B12467,总表!A:D,4,0),"-"))</f>
        <v>-</v>
      </c>
      <c r="I12467" s="6" t="str">
        <f t="shared" si="779"/>
        <v>-</v>
      </c>
    </row>
    <row r="12468" spans="1:9">
      <c r="A12468" s="6">
        <v>12467</v>
      </c>
      <c r="B12468" s="47" t="str">
        <f t="shared" si="776"/>
        <v>000030B3</v>
      </c>
      <c r="C12468" s="47" t="str">
        <f>IFERROR(VLOOKUP(B12468,总表!A:B,2,0),"-")</f>
        <v>-</v>
      </c>
      <c r="D12468" s="6" t="str">
        <f t="shared" si="777"/>
        <v>-</v>
      </c>
      <c r="E12468" s="6" t="str">
        <f>IFERROR(VLOOKUP(B12468,总表!A:D,3,0),"-")</f>
        <v>-</v>
      </c>
      <c r="F12468" s="6" t="str">
        <f t="shared" si="778"/>
        <v>-</v>
      </c>
      <c r="H12468" s="6" t="str">
        <f>IF(IFERROR(VLOOKUP(B12468,总表!A:D,4,0),"露易")=0," ",IFERROR(VLOOKUP(B12468,总表!A:D,4,0),"-"))</f>
        <v>-</v>
      </c>
      <c r="I12468" s="6" t="str">
        <f t="shared" si="779"/>
        <v>-</v>
      </c>
    </row>
    <row r="12469" spans="1:9">
      <c r="A12469" s="6">
        <v>12468</v>
      </c>
      <c r="B12469" s="47" t="str">
        <f t="shared" si="776"/>
        <v>000030B4</v>
      </c>
      <c r="C12469" s="47" t="str">
        <f>IFERROR(VLOOKUP(B12469,总表!A:B,2,0),"-")</f>
        <v>-</v>
      </c>
      <c r="D12469" s="6" t="str">
        <f t="shared" si="777"/>
        <v>-</v>
      </c>
      <c r="E12469" s="6" t="str">
        <f>IFERROR(VLOOKUP(B12469,总表!A:D,3,0),"-")</f>
        <v>-</v>
      </c>
      <c r="F12469" s="6" t="str">
        <f t="shared" si="778"/>
        <v>-</v>
      </c>
      <c r="H12469" s="6" t="str">
        <f>IF(IFERROR(VLOOKUP(B12469,总表!A:D,4,0),"露易")=0," ",IFERROR(VLOOKUP(B12469,总表!A:D,4,0),"-"))</f>
        <v>-</v>
      </c>
      <c r="I12469" s="6" t="str">
        <f t="shared" si="779"/>
        <v>-</v>
      </c>
    </row>
    <row r="12470" spans="1:9">
      <c r="A12470" s="6">
        <v>12469</v>
      </c>
      <c r="B12470" s="47" t="str">
        <f t="shared" si="776"/>
        <v>000030B5</v>
      </c>
      <c r="C12470" s="47" t="str">
        <f>IFERROR(VLOOKUP(B12470,总表!A:B,2,0),"-")</f>
        <v>-</v>
      </c>
      <c r="D12470" s="6" t="str">
        <f t="shared" si="777"/>
        <v>-</v>
      </c>
      <c r="E12470" s="6" t="str">
        <f>IFERROR(VLOOKUP(B12470,总表!A:D,3,0),"-")</f>
        <v>-</v>
      </c>
      <c r="F12470" s="6" t="str">
        <f t="shared" si="778"/>
        <v>-</v>
      </c>
      <c r="H12470" s="6" t="str">
        <f>IF(IFERROR(VLOOKUP(B12470,总表!A:D,4,0),"露易")=0," ",IFERROR(VLOOKUP(B12470,总表!A:D,4,0),"-"))</f>
        <v>-</v>
      </c>
      <c r="I12470" s="6" t="str">
        <f t="shared" si="779"/>
        <v>-</v>
      </c>
    </row>
    <row r="12471" spans="1:9">
      <c r="A12471" s="6">
        <v>12470</v>
      </c>
      <c r="B12471" s="47" t="str">
        <f t="shared" si="776"/>
        <v>000030B6</v>
      </c>
      <c r="C12471" s="47" t="str">
        <f>IFERROR(VLOOKUP(B12471,总表!A:B,2,0),"-")</f>
        <v>-</v>
      </c>
      <c r="D12471" s="6" t="str">
        <f t="shared" si="777"/>
        <v>-</v>
      </c>
      <c r="E12471" s="6" t="str">
        <f>IFERROR(VLOOKUP(B12471,总表!A:D,3,0),"-")</f>
        <v>-</v>
      </c>
      <c r="F12471" s="6" t="str">
        <f t="shared" si="778"/>
        <v>-</v>
      </c>
      <c r="H12471" s="6" t="str">
        <f>IF(IFERROR(VLOOKUP(B12471,总表!A:D,4,0),"露易")=0," ",IFERROR(VLOOKUP(B12471,总表!A:D,4,0),"-"))</f>
        <v>-</v>
      </c>
      <c r="I12471" s="6" t="str">
        <f t="shared" si="779"/>
        <v>-</v>
      </c>
    </row>
    <row r="12472" spans="1:9">
      <c r="A12472" s="6">
        <v>12471</v>
      </c>
      <c r="B12472" s="47" t="str">
        <f t="shared" si="776"/>
        <v>000030B7</v>
      </c>
      <c r="C12472" s="47" t="str">
        <f>IFERROR(VLOOKUP(B12472,总表!A:B,2,0),"-")</f>
        <v>-</v>
      </c>
      <c r="D12472" s="6" t="str">
        <f t="shared" si="777"/>
        <v>-</v>
      </c>
      <c r="E12472" s="6" t="str">
        <f>IFERROR(VLOOKUP(B12472,总表!A:D,3,0),"-")</f>
        <v>-</v>
      </c>
      <c r="F12472" s="6" t="str">
        <f t="shared" si="778"/>
        <v>-</v>
      </c>
      <c r="H12472" s="6" t="str">
        <f>IF(IFERROR(VLOOKUP(B12472,总表!A:D,4,0),"露易")=0," ",IFERROR(VLOOKUP(B12472,总表!A:D,4,0),"-"))</f>
        <v>-</v>
      </c>
      <c r="I12472" s="6" t="str">
        <f t="shared" si="779"/>
        <v>-</v>
      </c>
    </row>
    <row r="12473" spans="1:9">
      <c r="A12473" s="6">
        <v>12472</v>
      </c>
      <c r="B12473" s="47" t="str">
        <f t="shared" si="776"/>
        <v>000030B8</v>
      </c>
      <c r="C12473" s="47" t="str">
        <f>IFERROR(VLOOKUP(B12473,总表!A:B,2,0),"-")</f>
        <v>-</v>
      </c>
      <c r="D12473" s="6" t="str">
        <f t="shared" si="777"/>
        <v>-</v>
      </c>
      <c r="E12473" s="6" t="str">
        <f>IFERROR(VLOOKUP(B12473,总表!A:D,3,0),"-")</f>
        <v>-</v>
      </c>
      <c r="F12473" s="6" t="str">
        <f t="shared" si="778"/>
        <v>-</v>
      </c>
      <c r="H12473" s="6" t="str">
        <f>IF(IFERROR(VLOOKUP(B12473,总表!A:D,4,0),"露易")=0," ",IFERROR(VLOOKUP(B12473,总表!A:D,4,0),"-"))</f>
        <v>-</v>
      </c>
      <c r="I12473" s="6" t="str">
        <f t="shared" si="779"/>
        <v>-</v>
      </c>
    </row>
    <row r="12474" spans="1:9">
      <c r="A12474" s="6">
        <v>12473</v>
      </c>
      <c r="B12474" s="47" t="str">
        <f t="shared" si="776"/>
        <v>000030B9</v>
      </c>
      <c r="C12474" s="47" t="str">
        <f>IFERROR(VLOOKUP(B12474,总表!A:B,2,0),"-")</f>
        <v>-</v>
      </c>
      <c r="D12474" s="6" t="str">
        <f t="shared" si="777"/>
        <v>-</v>
      </c>
      <c r="E12474" s="6" t="str">
        <f>IFERROR(VLOOKUP(B12474,总表!A:D,3,0),"-")</f>
        <v>-</v>
      </c>
      <c r="F12474" s="6" t="str">
        <f t="shared" si="778"/>
        <v>-</v>
      </c>
      <c r="H12474" s="6" t="str">
        <f>IF(IFERROR(VLOOKUP(B12474,总表!A:D,4,0),"露易")=0," ",IFERROR(VLOOKUP(B12474,总表!A:D,4,0),"-"))</f>
        <v>-</v>
      </c>
      <c r="I12474" s="6" t="str">
        <f t="shared" si="779"/>
        <v>-</v>
      </c>
    </row>
    <row r="12475" spans="1:9">
      <c r="A12475" s="6">
        <v>12474</v>
      </c>
      <c r="B12475" s="47" t="str">
        <f t="shared" si="776"/>
        <v>000030BA</v>
      </c>
      <c r="C12475" s="47" t="str">
        <f>IFERROR(VLOOKUP(B12475,总表!A:B,2,0),"-")</f>
        <v>-</v>
      </c>
      <c r="D12475" s="6" t="str">
        <f t="shared" si="777"/>
        <v>-</v>
      </c>
      <c r="E12475" s="6" t="str">
        <f>IFERROR(VLOOKUP(B12475,总表!A:D,3,0),"-")</f>
        <v>-</v>
      </c>
      <c r="F12475" s="6" t="str">
        <f t="shared" si="778"/>
        <v>-</v>
      </c>
      <c r="H12475" s="6" t="str">
        <f>IF(IFERROR(VLOOKUP(B12475,总表!A:D,4,0),"露易")=0," ",IFERROR(VLOOKUP(B12475,总表!A:D,4,0),"-"))</f>
        <v>-</v>
      </c>
      <c r="I12475" s="6" t="str">
        <f t="shared" si="779"/>
        <v>-</v>
      </c>
    </row>
    <row r="12476" spans="1:9">
      <c r="A12476" s="6">
        <v>12475</v>
      </c>
      <c r="B12476" s="47" t="str">
        <f t="shared" si="776"/>
        <v>000030BB</v>
      </c>
      <c r="C12476" s="47" t="str">
        <f>IFERROR(VLOOKUP(B12476,总表!A:B,2,0),"-")</f>
        <v>-</v>
      </c>
      <c r="D12476" s="6" t="str">
        <f t="shared" si="777"/>
        <v>-</v>
      </c>
      <c r="E12476" s="6" t="str">
        <f>IFERROR(VLOOKUP(B12476,总表!A:D,3,0),"-")</f>
        <v>-</v>
      </c>
      <c r="F12476" s="6" t="str">
        <f t="shared" si="778"/>
        <v>-</v>
      </c>
      <c r="H12476" s="6" t="str">
        <f>IF(IFERROR(VLOOKUP(B12476,总表!A:D,4,0),"露易")=0," ",IFERROR(VLOOKUP(B12476,总表!A:D,4,0),"-"))</f>
        <v>-</v>
      </c>
      <c r="I12476" s="6" t="str">
        <f t="shared" si="779"/>
        <v>-</v>
      </c>
    </row>
    <row r="12477" spans="1:9">
      <c r="A12477" s="6">
        <v>12476</v>
      </c>
      <c r="B12477" s="47" t="str">
        <f t="shared" si="776"/>
        <v>000030BC</v>
      </c>
      <c r="C12477" s="47" t="str">
        <f>IFERROR(VLOOKUP(B12477,总表!A:B,2,0),"-")</f>
        <v>-</v>
      </c>
      <c r="D12477" s="6" t="str">
        <f t="shared" si="777"/>
        <v>-</v>
      </c>
      <c r="E12477" s="6" t="str">
        <f>IFERROR(VLOOKUP(B12477,总表!A:D,3,0),"-")</f>
        <v>-</v>
      </c>
      <c r="F12477" s="6" t="str">
        <f t="shared" si="778"/>
        <v>-</v>
      </c>
      <c r="H12477" s="6" t="str">
        <f>IF(IFERROR(VLOOKUP(B12477,总表!A:D,4,0),"露易")=0," ",IFERROR(VLOOKUP(B12477,总表!A:D,4,0),"-"))</f>
        <v>-</v>
      </c>
      <c r="I12477" s="6" t="str">
        <f t="shared" si="779"/>
        <v>-</v>
      </c>
    </row>
    <row r="12478" spans="1:9">
      <c r="A12478" s="6">
        <v>12477</v>
      </c>
      <c r="B12478" s="47" t="str">
        <f t="shared" si="776"/>
        <v>000030BD</v>
      </c>
      <c r="C12478" s="47" t="str">
        <f>IFERROR(VLOOKUP(B12478,总表!A:B,2,0),"-")</f>
        <v>-</v>
      </c>
      <c r="D12478" s="6" t="str">
        <f t="shared" si="777"/>
        <v>-</v>
      </c>
      <c r="E12478" s="6" t="str">
        <f>IFERROR(VLOOKUP(B12478,总表!A:D,3,0),"-")</f>
        <v>-</v>
      </c>
      <c r="F12478" s="6" t="str">
        <f t="shared" si="778"/>
        <v>-</v>
      </c>
      <c r="H12478" s="6" t="str">
        <f>IF(IFERROR(VLOOKUP(B12478,总表!A:D,4,0),"露易")=0," ",IFERROR(VLOOKUP(B12478,总表!A:D,4,0),"-"))</f>
        <v>-</v>
      </c>
      <c r="I12478" s="6" t="str">
        <f t="shared" si="779"/>
        <v>-</v>
      </c>
    </row>
    <row r="12479" spans="1:9">
      <c r="A12479" s="6">
        <v>12478</v>
      </c>
      <c r="B12479" s="47" t="str">
        <f t="shared" si="776"/>
        <v>000030BE</v>
      </c>
      <c r="C12479" s="47" t="str">
        <f>IFERROR(VLOOKUP(B12479,总表!A:B,2,0),"-")</f>
        <v>-</v>
      </c>
      <c r="D12479" s="6" t="str">
        <f t="shared" si="777"/>
        <v>-</v>
      </c>
      <c r="E12479" s="6" t="str">
        <f>IFERROR(VLOOKUP(B12479,总表!A:D,3,0),"-")</f>
        <v>-</v>
      </c>
      <c r="F12479" s="6" t="str">
        <f t="shared" si="778"/>
        <v>-</v>
      </c>
      <c r="H12479" s="6" t="str">
        <f>IF(IFERROR(VLOOKUP(B12479,总表!A:D,4,0),"露易")=0," ",IFERROR(VLOOKUP(B12479,总表!A:D,4,0),"-"))</f>
        <v>-</v>
      </c>
      <c r="I12479" s="6" t="str">
        <f t="shared" si="779"/>
        <v>-</v>
      </c>
    </row>
    <row r="12480" spans="1:9">
      <c r="A12480" s="6">
        <v>12479</v>
      </c>
      <c r="B12480" s="47" t="str">
        <f t="shared" si="776"/>
        <v>000030BF</v>
      </c>
      <c r="C12480" s="47" t="str">
        <f>IFERROR(VLOOKUP(B12480,总表!A:B,2,0),"-")</f>
        <v>-</v>
      </c>
      <c r="D12480" s="6" t="str">
        <f t="shared" si="777"/>
        <v>-</v>
      </c>
      <c r="E12480" s="6" t="str">
        <f>IFERROR(VLOOKUP(B12480,总表!A:D,3,0),"-")</f>
        <v>-</v>
      </c>
      <c r="F12480" s="6" t="str">
        <f t="shared" si="778"/>
        <v>-</v>
      </c>
      <c r="H12480" s="6" t="str">
        <f>IF(IFERROR(VLOOKUP(B12480,总表!A:D,4,0),"露易")=0," ",IFERROR(VLOOKUP(B12480,总表!A:D,4,0),"-"))</f>
        <v>-</v>
      </c>
      <c r="I12480" s="6" t="str">
        <f t="shared" si="779"/>
        <v>-</v>
      </c>
    </row>
    <row r="12481" spans="1:9">
      <c r="A12481" s="6">
        <v>12480</v>
      </c>
      <c r="B12481" s="47" t="str">
        <f t="shared" si="776"/>
        <v>000030C0</v>
      </c>
      <c r="C12481" s="47" t="str">
        <f>IFERROR(VLOOKUP(B12481,总表!A:B,2,0),"-")</f>
        <v>-</v>
      </c>
      <c r="D12481" s="6" t="str">
        <f t="shared" si="777"/>
        <v>-</v>
      </c>
      <c r="E12481" s="6" t="str">
        <f>IFERROR(VLOOKUP(B12481,总表!A:D,3,0),"-")</f>
        <v>-</v>
      </c>
      <c r="F12481" s="6" t="str">
        <f t="shared" si="778"/>
        <v>-</v>
      </c>
      <c r="H12481" s="6" t="str">
        <f>IF(IFERROR(VLOOKUP(B12481,总表!A:D,4,0),"露易")=0," ",IFERROR(VLOOKUP(B12481,总表!A:D,4,0),"-"))</f>
        <v>-</v>
      </c>
      <c r="I12481" s="6" t="str">
        <f t="shared" si="779"/>
        <v>-</v>
      </c>
    </row>
    <row r="12482" spans="1:9">
      <c r="A12482" s="6">
        <v>12481</v>
      </c>
      <c r="B12482" s="47" t="str">
        <f t="shared" ref="B12482:B12545" si="780">DEC2HEX(ROW(A12481),8)</f>
        <v>000030C1</v>
      </c>
      <c r="C12482" s="47" t="str">
        <f>IFERROR(VLOOKUP(B12482,总表!A:B,2,0),"-")</f>
        <v>-</v>
      </c>
      <c r="D12482" s="6" t="str">
        <f t="shared" ref="D12482:D12545" si="781">C12482</f>
        <v>-</v>
      </c>
      <c r="E12482" s="6" t="str">
        <f>IFERROR(VLOOKUP(B12482,总表!A:D,3,0),"-")</f>
        <v>-</v>
      </c>
      <c r="F12482" s="6" t="str">
        <f t="shared" ref="F12482:F12545" si="782">E12482</f>
        <v>-</v>
      </c>
      <c r="H12482" s="6" t="str">
        <f>IF(IFERROR(VLOOKUP(B12482,总表!A:D,4,0),"露易")=0," ",IFERROR(VLOOKUP(B12482,总表!A:D,4,0),"-"))</f>
        <v>-</v>
      </c>
      <c r="I12482" s="6" t="str">
        <f t="shared" ref="I12482:I12545" si="783">H12482</f>
        <v>-</v>
      </c>
    </row>
    <row r="12483" spans="1:9">
      <c r="A12483" s="6">
        <v>12482</v>
      </c>
      <c r="B12483" s="47" t="str">
        <f t="shared" si="780"/>
        <v>000030C2</v>
      </c>
      <c r="C12483" s="47" t="str">
        <f>IFERROR(VLOOKUP(B12483,总表!A:B,2,0),"-")</f>
        <v>-</v>
      </c>
      <c r="D12483" s="6" t="str">
        <f t="shared" si="781"/>
        <v>-</v>
      </c>
      <c r="E12483" s="6" t="str">
        <f>IFERROR(VLOOKUP(B12483,总表!A:D,3,0),"-")</f>
        <v>-</v>
      </c>
      <c r="F12483" s="6" t="str">
        <f t="shared" si="782"/>
        <v>-</v>
      </c>
      <c r="H12483" s="6" t="str">
        <f>IF(IFERROR(VLOOKUP(B12483,总表!A:D,4,0),"露易")=0," ",IFERROR(VLOOKUP(B12483,总表!A:D,4,0),"-"))</f>
        <v>-</v>
      </c>
      <c r="I12483" s="6" t="str">
        <f t="shared" si="783"/>
        <v>-</v>
      </c>
    </row>
    <row r="12484" spans="1:9">
      <c r="A12484" s="6">
        <v>12483</v>
      </c>
      <c r="B12484" s="47" t="str">
        <f t="shared" si="780"/>
        <v>000030C3</v>
      </c>
      <c r="C12484" s="47" t="str">
        <f>IFERROR(VLOOKUP(B12484,总表!A:B,2,0),"-")</f>
        <v>-</v>
      </c>
      <c r="D12484" s="6" t="str">
        <f t="shared" si="781"/>
        <v>-</v>
      </c>
      <c r="E12484" s="6" t="str">
        <f>IFERROR(VLOOKUP(B12484,总表!A:D,3,0),"-")</f>
        <v>-</v>
      </c>
      <c r="F12484" s="6" t="str">
        <f t="shared" si="782"/>
        <v>-</v>
      </c>
      <c r="H12484" s="6" t="str">
        <f>IF(IFERROR(VLOOKUP(B12484,总表!A:D,4,0),"露易")=0," ",IFERROR(VLOOKUP(B12484,总表!A:D,4,0),"-"))</f>
        <v>-</v>
      </c>
      <c r="I12484" s="6" t="str">
        <f t="shared" si="783"/>
        <v>-</v>
      </c>
    </row>
    <row r="12485" spans="1:9">
      <c r="A12485" s="6">
        <v>12484</v>
      </c>
      <c r="B12485" s="47" t="str">
        <f t="shared" si="780"/>
        <v>000030C4</v>
      </c>
      <c r="C12485" s="47" t="str">
        <f>IFERROR(VLOOKUP(B12485,总表!A:B,2,0),"-")</f>
        <v>-</v>
      </c>
      <c r="D12485" s="6" t="str">
        <f t="shared" si="781"/>
        <v>-</v>
      </c>
      <c r="E12485" s="6" t="str">
        <f>IFERROR(VLOOKUP(B12485,总表!A:D,3,0),"-")</f>
        <v>-</v>
      </c>
      <c r="F12485" s="6" t="str">
        <f t="shared" si="782"/>
        <v>-</v>
      </c>
      <c r="H12485" s="6" t="str">
        <f>IF(IFERROR(VLOOKUP(B12485,总表!A:D,4,0),"露易")=0," ",IFERROR(VLOOKUP(B12485,总表!A:D,4,0),"-"))</f>
        <v>-</v>
      </c>
      <c r="I12485" s="6" t="str">
        <f t="shared" si="783"/>
        <v>-</v>
      </c>
    </row>
    <row r="12486" spans="1:9">
      <c r="A12486" s="6">
        <v>12485</v>
      </c>
      <c r="B12486" s="47" t="str">
        <f t="shared" si="780"/>
        <v>000030C5</v>
      </c>
      <c r="C12486" s="47" t="str">
        <f>IFERROR(VLOOKUP(B12486,总表!A:B,2,0),"-")</f>
        <v>-</v>
      </c>
      <c r="D12486" s="6" t="str">
        <f t="shared" si="781"/>
        <v>-</v>
      </c>
      <c r="E12486" s="6" t="str">
        <f>IFERROR(VLOOKUP(B12486,总表!A:D,3,0),"-")</f>
        <v>-</v>
      </c>
      <c r="F12486" s="6" t="str">
        <f t="shared" si="782"/>
        <v>-</v>
      </c>
      <c r="H12486" s="6" t="str">
        <f>IF(IFERROR(VLOOKUP(B12486,总表!A:D,4,0),"露易")=0," ",IFERROR(VLOOKUP(B12486,总表!A:D,4,0),"-"))</f>
        <v>-</v>
      </c>
      <c r="I12486" s="6" t="str">
        <f t="shared" si="783"/>
        <v>-</v>
      </c>
    </row>
    <row r="12487" spans="1:9">
      <c r="A12487" s="6">
        <v>12486</v>
      </c>
      <c r="B12487" s="47" t="str">
        <f t="shared" si="780"/>
        <v>000030C6</v>
      </c>
      <c r="C12487" s="47" t="str">
        <f>IFERROR(VLOOKUP(B12487,总表!A:B,2,0),"-")</f>
        <v>-</v>
      </c>
      <c r="D12487" s="6" t="str">
        <f t="shared" si="781"/>
        <v>-</v>
      </c>
      <c r="E12487" s="6" t="str">
        <f>IFERROR(VLOOKUP(B12487,总表!A:D,3,0),"-")</f>
        <v>-</v>
      </c>
      <c r="F12487" s="6" t="str">
        <f t="shared" si="782"/>
        <v>-</v>
      </c>
      <c r="H12487" s="6" t="str">
        <f>IF(IFERROR(VLOOKUP(B12487,总表!A:D,4,0),"露易")=0," ",IFERROR(VLOOKUP(B12487,总表!A:D,4,0),"-"))</f>
        <v>-</v>
      </c>
      <c r="I12487" s="6" t="str">
        <f t="shared" si="783"/>
        <v>-</v>
      </c>
    </row>
    <row r="12488" spans="1:9">
      <c r="A12488" s="6">
        <v>12487</v>
      </c>
      <c r="B12488" s="47" t="str">
        <f t="shared" si="780"/>
        <v>000030C7</v>
      </c>
      <c r="C12488" s="47" t="str">
        <f>IFERROR(VLOOKUP(B12488,总表!A:B,2,0),"-")</f>
        <v>-</v>
      </c>
      <c r="D12488" s="6" t="str">
        <f t="shared" si="781"/>
        <v>-</v>
      </c>
      <c r="E12488" s="6" t="str">
        <f>IFERROR(VLOOKUP(B12488,总表!A:D,3,0),"-")</f>
        <v>-</v>
      </c>
      <c r="F12488" s="6" t="str">
        <f t="shared" si="782"/>
        <v>-</v>
      </c>
      <c r="H12488" s="6" t="str">
        <f>IF(IFERROR(VLOOKUP(B12488,总表!A:D,4,0),"露易")=0," ",IFERROR(VLOOKUP(B12488,总表!A:D,4,0),"-"))</f>
        <v>-</v>
      </c>
      <c r="I12488" s="6" t="str">
        <f t="shared" si="783"/>
        <v>-</v>
      </c>
    </row>
    <row r="12489" spans="1:9">
      <c r="A12489" s="6">
        <v>12488</v>
      </c>
      <c r="B12489" s="47" t="str">
        <f t="shared" si="780"/>
        <v>000030C8</v>
      </c>
      <c r="C12489" s="47" t="str">
        <f>IFERROR(VLOOKUP(B12489,总表!A:B,2,0),"-")</f>
        <v>-</v>
      </c>
      <c r="D12489" s="6" t="str">
        <f t="shared" si="781"/>
        <v>-</v>
      </c>
      <c r="E12489" s="6" t="str">
        <f>IFERROR(VLOOKUP(B12489,总表!A:D,3,0),"-")</f>
        <v>-</v>
      </c>
      <c r="F12489" s="6" t="str">
        <f t="shared" si="782"/>
        <v>-</v>
      </c>
      <c r="H12489" s="6" t="str">
        <f>IF(IFERROR(VLOOKUP(B12489,总表!A:D,4,0),"露易")=0," ",IFERROR(VLOOKUP(B12489,总表!A:D,4,0),"-"))</f>
        <v>-</v>
      </c>
      <c r="I12489" s="6" t="str">
        <f t="shared" si="783"/>
        <v>-</v>
      </c>
    </row>
    <row r="12490" spans="1:9">
      <c r="A12490" s="6">
        <v>12489</v>
      </c>
      <c r="B12490" s="47" t="str">
        <f t="shared" si="780"/>
        <v>000030C9</v>
      </c>
      <c r="C12490" s="47" t="str">
        <f>IFERROR(VLOOKUP(B12490,总表!A:B,2,0),"-")</f>
        <v>-</v>
      </c>
      <c r="D12490" s="6" t="str">
        <f t="shared" si="781"/>
        <v>-</v>
      </c>
      <c r="E12490" s="6" t="str">
        <f>IFERROR(VLOOKUP(B12490,总表!A:D,3,0),"-")</f>
        <v>-</v>
      </c>
      <c r="F12490" s="6" t="str">
        <f t="shared" si="782"/>
        <v>-</v>
      </c>
      <c r="H12490" s="6" t="str">
        <f>IF(IFERROR(VLOOKUP(B12490,总表!A:D,4,0),"露易")=0," ",IFERROR(VLOOKUP(B12490,总表!A:D,4,0),"-"))</f>
        <v>-</v>
      </c>
      <c r="I12490" s="6" t="str">
        <f t="shared" si="783"/>
        <v>-</v>
      </c>
    </row>
    <row r="12491" spans="1:9">
      <c r="A12491" s="6">
        <v>12490</v>
      </c>
      <c r="B12491" s="47" t="str">
        <f t="shared" si="780"/>
        <v>000030CA</v>
      </c>
      <c r="C12491" s="47" t="str">
        <f>IFERROR(VLOOKUP(B12491,总表!A:B,2,0),"-")</f>
        <v>-</v>
      </c>
      <c r="D12491" s="6" t="str">
        <f t="shared" si="781"/>
        <v>-</v>
      </c>
      <c r="E12491" s="6" t="str">
        <f>IFERROR(VLOOKUP(B12491,总表!A:D,3,0),"-")</f>
        <v>-</v>
      </c>
      <c r="F12491" s="6" t="str">
        <f t="shared" si="782"/>
        <v>-</v>
      </c>
      <c r="H12491" s="6" t="str">
        <f>IF(IFERROR(VLOOKUP(B12491,总表!A:D,4,0),"露易")=0," ",IFERROR(VLOOKUP(B12491,总表!A:D,4,0),"-"))</f>
        <v>-</v>
      </c>
      <c r="I12491" s="6" t="str">
        <f t="shared" si="783"/>
        <v>-</v>
      </c>
    </row>
    <row r="12492" spans="1:9">
      <c r="A12492" s="6">
        <v>12491</v>
      </c>
      <c r="B12492" s="47" t="str">
        <f t="shared" si="780"/>
        <v>000030CB</v>
      </c>
      <c r="C12492" s="47" t="str">
        <f>IFERROR(VLOOKUP(B12492,总表!A:B,2,0),"-")</f>
        <v>-</v>
      </c>
      <c r="D12492" s="6" t="str">
        <f t="shared" si="781"/>
        <v>-</v>
      </c>
      <c r="E12492" s="6" t="str">
        <f>IFERROR(VLOOKUP(B12492,总表!A:D,3,0),"-")</f>
        <v>-</v>
      </c>
      <c r="F12492" s="6" t="str">
        <f t="shared" si="782"/>
        <v>-</v>
      </c>
      <c r="H12492" s="6" t="str">
        <f>IF(IFERROR(VLOOKUP(B12492,总表!A:D,4,0),"露易")=0," ",IFERROR(VLOOKUP(B12492,总表!A:D,4,0),"-"))</f>
        <v>-</v>
      </c>
      <c r="I12492" s="6" t="str">
        <f t="shared" si="783"/>
        <v>-</v>
      </c>
    </row>
    <row r="12493" spans="1:9">
      <c r="A12493" s="6">
        <v>12492</v>
      </c>
      <c r="B12493" s="47" t="str">
        <f t="shared" si="780"/>
        <v>000030CC</v>
      </c>
      <c r="C12493" s="47" t="str">
        <f>IFERROR(VLOOKUP(B12493,总表!A:B,2,0),"-")</f>
        <v>-</v>
      </c>
      <c r="D12493" s="6" t="str">
        <f t="shared" si="781"/>
        <v>-</v>
      </c>
      <c r="E12493" s="6" t="str">
        <f>IFERROR(VLOOKUP(B12493,总表!A:D,3,0),"-")</f>
        <v>-</v>
      </c>
      <c r="F12493" s="6" t="str">
        <f t="shared" si="782"/>
        <v>-</v>
      </c>
      <c r="H12493" s="6" t="str">
        <f>IF(IFERROR(VLOOKUP(B12493,总表!A:D,4,0),"露易")=0," ",IFERROR(VLOOKUP(B12493,总表!A:D,4,0),"-"))</f>
        <v>-</v>
      </c>
      <c r="I12493" s="6" t="str">
        <f t="shared" si="783"/>
        <v>-</v>
      </c>
    </row>
    <row r="12494" spans="1:9">
      <c r="A12494" s="6">
        <v>12493</v>
      </c>
      <c r="B12494" s="47" t="str">
        <f t="shared" si="780"/>
        <v>000030CD</v>
      </c>
      <c r="C12494" s="47" t="str">
        <f>IFERROR(VLOOKUP(B12494,总表!A:B,2,0),"-")</f>
        <v>-</v>
      </c>
      <c r="D12494" s="6" t="str">
        <f t="shared" si="781"/>
        <v>-</v>
      </c>
      <c r="E12494" s="6" t="str">
        <f>IFERROR(VLOOKUP(B12494,总表!A:D,3,0),"-")</f>
        <v>-</v>
      </c>
      <c r="F12494" s="6" t="str">
        <f t="shared" si="782"/>
        <v>-</v>
      </c>
      <c r="H12494" s="6" t="str">
        <f>IF(IFERROR(VLOOKUP(B12494,总表!A:D,4,0),"露易")=0," ",IFERROR(VLOOKUP(B12494,总表!A:D,4,0),"-"))</f>
        <v>-</v>
      </c>
      <c r="I12494" s="6" t="str">
        <f t="shared" si="783"/>
        <v>-</v>
      </c>
    </row>
    <row r="12495" spans="1:9">
      <c r="A12495" s="6">
        <v>12494</v>
      </c>
      <c r="B12495" s="47" t="str">
        <f t="shared" si="780"/>
        <v>000030CE</v>
      </c>
      <c r="C12495" s="47" t="str">
        <f>IFERROR(VLOOKUP(B12495,总表!A:B,2,0),"-")</f>
        <v>-</v>
      </c>
      <c r="D12495" s="6" t="str">
        <f t="shared" si="781"/>
        <v>-</v>
      </c>
      <c r="E12495" s="6" t="str">
        <f>IFERROR(VLOOKUP(B12495,总表!A:D,3,0),"-")</f>
        <v>-</v>
      </c>
      <c r="F12495" s="6" t="str">
        <f t="shared" si="782"/>
        <v>-</v>
      </c>
      <c r="H12495" s="6" t="str">
        <f>IF(IFERROR(VLOOKUP(B12495,总表!A:D,4,0),"露易")=0," ",IFERROR(VLOOKUP(B12495,总表!A:D,4,0),"-"))</f>
        <v>-</v>
      </c>
      <c r="I12495" s="6" t="str">
        <f t="shared" si="783"/>
        <v>-</v>
      </c>
    </row>
    <row r="12496" spans="1:9">
      <c r="A12496" s="6">
        <v>12495</v>
      </c>
      <c r="B12496" s="47" t="str">
        <f t="shared" si="780"/>
        <v>000030CF</v>
      </c>
      <c r="C12496" s="47" t="str">
        <f>IFERROR(VLOOKUP(B12496,总表!A:B,2,0),"-")</f>
        <v>-</v>
      </c>
      <c r="D12496" s="6" t="str">
        <f t="shared" si="781"/>
        <v>-</v>
      </c>
      <c r="E12496" s="6" t="str">
        <f>IFERROR(VLOOKUP(B12496,总表!A:D,3,0),"-")</f>
        <v>-</v>
      </c>
      <c r="F12496" s="6" t="str">
        <f t="shared" si="782"/>
        <v>-</v>
      </c>
      <c r="H12496" s="6" t="str">
        <f>IF(IFERROR(VLOOKUP(B12496,总表!A:D,4,0),"露易")=0," ",IFERROR(VLOOKUP(B12496,总表!A:D,4,0),"-"))</f>
        <v>-</v>
      </c>
      <c r="I12496" s="6" t="str">
        <f t="shared" si="783"/>
        <v>-</v>
      </c>
    </row>
    <row r="12497" spans="1:9">
      <c r="A12497" s="6">
        <v>12496</v>
      </c>
      <c r="B12497" s="47" t="str">
        <f t="shared" si="780"/>
        <v>000030D0</v>
      </c>
      <c r="C12497" s="47" t="str">
        <f>IFERROR(VLOOKUP(B12497,总表!A:B,2,0),"-")</f>
        <v>-</v>
      </c>
      <c r="D12497" s="6" t="str">
        <f t="shared" si="781"/>
        <v>-</v>
      </c>
      <c r="E12497" s="6" t="str">
        <f>IFERROR(VLOOKUP(B12497,总表!A:D,3,0),"-")</f>
        <v>-</v>
      </c>
      <c r="F12497" s="6" t="str">
        <f t="shared" si="782"/>
        <v>-</v>
      </c>
      <c r="H12497" s="6" t="str">
        <f>IF(IFERROR(VLOOKUP(B12497,总表!A:D,4,0),"露易")=0," ",IFERROR(VLOOKUP(B12497,总表!A:D,4,0),"-"))</f>
        <v>-</v>
      </c>
      <c r="I12497" s="6" t="str">
        <f t="shared" si="783"/>
        <v>-</v>
      </c>
    </row>
    <row r="12498" spans="1:9">
      <c r="A12498" s="6">
        <v>12497</v>
      </c>
      <c r="B12498" s="47" t="str">
        <f t="shared" si="780"/>
        <v>000030D1</v>
      </c>
      <c r="C12498" s="47" t="str">
        <f>IFERROR(VLOOKUP(B12498,总表!A:B,2,0),"-")</f>
        <v>-</v>
      </c>
      <c r="D12498" s="6" t="str">
        <f t="shared" si="781"/>
        <v>-</v>
      </c>
      <c r="E12498" s="6" t="str">
        <f>IFERROR(VLOOKUP(B12498,总表!A:D,3,0),"-")</f>
        <v>-</v>
      </c>
      <c r="F12498" s="6" t="str">
        <f t="shared" si="782"/>
        <v>-</v>
      </c>
      <c r="H12498" s="6" t="str">
        <f>IF(IFERROR(VLOOKUP(B12498,总表!A:D,4,0),"露易")=0," ",IFERROR(VLOOKUP(B12498,总表!A:D,4,0),"-"))</f>
        <v>-</v>
      </c>
      <c r="I12498" s="6" t="str">
        <f t="shared" si="783"/>
        <v>-</v>
      </c>
    </row>
    <row r="12499" spans="1:9">
      <c r="A12499" s="6">
        <v>12498</v>
      </c>
      <c r="B12499" s="47" t="str">
        <f t="shared" si="780"/>
        <v>000030D2</v>
      </c>
      <c r="C12499" s="47" t="str">
        <f>IFERROR(VLOOKUP(B12499,总表!A:B,2,0),"-")</f>
        <v>-</v>
      </c>
      <c r="D12499" s="6" t="str">
        <f t="shared" si="781"/>
        <v>-</v>
      </c>
      <c r="E12499" s="6" t="str">
        <f>IFERROR(VLOOKUP(B12499,总表!A:D,3,0),"-")</f>
        <v>-</v>
      </c>
      <c r="F12499" s="6" t="str">
        <f t="shared" si="782"/>
        <v>-</v>
      </c>
      <c r="H12499" s="6" t="str">
        <f>IF(IFERROR(VLOOKUP(B12499,总表!A:D,4,0),"露易")=0," ",IFERROR(VLOOKUP(B12499,总表!A:D,4,0),"-"))</f>
        <v>-</v>
      </c>
      <c r="I12499" s="6" t="str">
        <f t="shared" si="783"/>
        <v>-</v>
      </c>
    </row>
    <row r="12500" spans="1:9">
      <c r="A12500" s="6">
        <v>12499</v>
      </c>
      <c r="B12500" s="47" t="str">
        <f t="shared" si="780"/>
        <v>000030D3</v>
      </c>
      <c r="C12500" s="47" t="str">
        <f>IFERROR(VLOOKUP(B12500,总表!A:B,2,0),"-")</f>
        <v>-</v>
      </c>
      <c r="D12500" s="6" t="str">
        <f t="shared" si="781"/>
        <v>-</v>
      </c>
      <c r="E12500" s="6" t="str">
        <f>IFERROR(VLOOKUP(B12500,总表!A:D,3,0),"-")</f>
        <v>-</v>
      </c>
      <c r="F12500" s="6" t="str">
        <f t="shared" si="782"/>
        <v>-</v>
      </c>
      <c r="H12500" s="6" t="str">
        <f>IF(IFERROR(VLOOKUP(B12500,总表!A:D,4,0),"露易")=0," ",IFERROR(VLOOKUP(B12500,总表!A:D,4,0),"-"))</f>
        <v>-</v>
      </c>
      <c r="I12500" s="6" t="str">
        <f t="shared" si="783"/>
        <v>-</v>
      </c>
    </row>
    <row r="12501" spans="1:9">
      <c r="A12501" s="6">
        <v>12500</v>
      </c>
      <c r="B12501" s="47" t="str">
        <f t="shared" si="780"/>
        <v>000030D4</v>
      </c>
      <c r="C12501" s="47" t="str">
        <f>IFERROR(VLOOKUP(B12501,总表!A:B,2,0),"-")</f>
        <v>-</v>
      </c>
      <c r="D12501" s="6" t="str">
        <f t="shared" si="781"/>
        <v>-</v>
      </c>
      <c r="E12501" s="6" t="str">
        <f>IFERROR(VLOOKUP(B12501,总表!A:D,3,0),"-")</f>
        <v>-</v>
      </c>
      <c r="F12501" s="6" t="str">
        <f t="shared" si="782"/>
        <v>-</v>
      </c>
      <c r="H12501" s="6" t="str">
        <f>IF(IFERROR(VLOOKUP(B12501,总表!A:D,4,0),"露易")=0," ",IFERROR(VLOOKUP(B12501,总表!A:D,4,0),"-"))</f>
        <v>-</v>
      </c>
      <c r="I12501" s="6" t="str">
        <f t="shared" si="783"/>
        <v>-</v>
      </c>
    </row>
    <row r="12502" spans="1:9">
      <c r="A12502" s="6">
        <v>12501</v>
      </c>
      <c r="B12502" s="47" t="str">
        <f t="shared" si="780"/>
        <v>000030D5</v>
      </c>
      <c r="C12502" s="47" t="str">
        <f>IFERROR(VLOOKUP(B12502,总表!A:B,2,0),"-")</f>
        <v>-</v>
      </c>
      <c r="D12502" s="6" t="str">
        <f t="shared" si="781"/>
        <v>-</v>
      </c>
      <c r="E12502" s="6" t="str">
        <f>IFERROR(VLOOKUP(B12502,总表!A:D,3,0),"-")</f>
        <v>-</v>
      </c>
      <c r="F12502" s="6" t="str">
        <f t="shared" si="782"/>
        <v>-</v>
      </c>
      <c r="H12502" s="6" t="str">
        <f>IF(IFERROR(VLOOKUP(B12502,总表!A:D,4,0),"露易")=0," ",IFERROR(VLOOKUP(B12502,总表!A:D,4,0),"-"))</f>
        <v>-</v>
      </c>
      <c r="I12502" s="6" t="str">
        <f t="shared" si="783"/>
        <v>-</v>
      </c>
    </row>
    <row r="12503" spans="1:9">
      <c r="A12503" s="6">
        <v>12502</v>
      </c>
      <c r="B12503" s="47" t="str">
        <f t="shared" si="780"/>
        <v>000030D6</v>
      </c>
      <c r="C12503" s="47" t="str">
        <f>IFERROR(VLOOKUP(B12503,总表!A:B,2,0),"-")</f>
        <v>-</v>
      </c>
      <c r="D12503" s="6" t="str">
        <f t="shared" si="781"/>
        <v>-</v>
      </c>
      <c r="E12503" s="6" t="str">
        <f>IFERROR(VLOOKUP(B12503,总表!A:D,3,0),"-")</f>
        <v>-</v>
      </c>
      <c r="F12503" s="6" t="str">
        <f t="shared" si="782"/>
        <v>-</v>
      </c>
      <c r="H12503" s="6" t="str">
        <f>IF(IFERROR(VLOOKUP(B12503,总表!A:D,4,0),"露易")=0," ",IFERROR(VLOOKUP(B12503,总表!A:D,4,0),"-"))</f>
        <v>-</v>
      </c>
      <c r="I12503" s="6" t="str">
        <f t="shared" si="783"/>
        <v>-</v>
      </c>
    </row>
    <row r="12504" spans="1:9">
      <c r="A12504" s="6">
        <v>12503</v>
      </c>
      <c r="B12504" s="47" t="str">
        <f t="shared" si="780"/>
        <v>000030D7</v>
      </c>
      <c r="C12504" s="47" t="str">
        <f>IFERROR(VLOOKUP(B12504,总表!A:B,2,0),"-")</f>
        <v>-</v>
      </c>
      <c r="D12504" s="6" t="str">
        <f t="shared" si="781"/>
        <v>-</v>
      </c>
      <c r="E12504" s="6" t="str">
        <f>IFERROR(VLOOKUP(B12504,总表!A:D,3,0),"-")</f>
        <v>-</v>
      </c>
      <c r="F12504" s="6" t="str">
        <f t="shared" si="782"/>
        <v>-</v>
      </c>
      <c r="H12504" s="6" t="str">
        <f>IF(IFERROR(VLOOKUP(B12504,总表!A:D,4,0),"露易")=0," ",IFERROR(VLOOKUP(B12504,总表!A:D,4,0),"-"))</f>
        <v>-</v>
      </c>
      <c r="I12504" s="6" t="str">
        <f t="shared" si="783"/>
        <v>-</v>
      </c>
    </row>
    <row r="12505" spans="1:9">
      <c r="A12505" s="6">
        <v>12504</v>
      </c>
      <c r="B12505" s="47" t="str">
        <f t="shared" si="780"/>
        <v>000030D8</v>
      </c>
      <c r="C12505" s="47" t="str">
        <f>IFERROR(VLOOKUP(B12505,总表!A:B,2,0),"-")</f>
        <v>-</v>
      </c>
      <c r="D12505" s="6" t="str">
        <f t="shared" si="781"/>
        <v>-</v>
      </c>
      <c r="E12505" s="6" t="str">
        <f>IFERROR(VLOOKUP(B12505,总表!A:D,3,0),"-")</f>
        <v>-</v>
      </c>
      <c r="F12505" s="6" t="str">
        <f t="shared" si="782"/>
        <v>-</v>
      </c>
      <c r="H12505" s="6" t="str">
        <f>IF(IFERROR(VLOOKUP(B12505,总表!A:D,4,0),"露易")=0," ",IFERROR(VLOOKUP(B12505,总表!A:D,4,0),"-"))</f>
        <v>-</v>
      </c>
      <c r="I12505" s="6" t="str">
        <f t="shared" si="783"/>
        <v>-</v>
      </c>
    </row>
    <row r="12506" spans="1:9">
      <c r="A12506" s="6">
        <v>12505</v>
      </c>
      <c r="B12506" s="47" t="str">
        <f t="shared" si="780"/>
        <v>000030D9</v>
      </c>
      <c r="C12506" s="47" t="str">
        <f>IFERROR(VLOOKUP(B12506,总表!A:B,2,0),"-")</f>
        <v>-</v>
      </c>
      <c r="D12506" s="6" t="str">
        <f t="shared" si="781"/>
        <v>-</v>
      </c>
      <c r="E12506" s="6" t="str">
        <f>IFERROR(VLOOKUP(B12506,总表!A:D,3,0),"-")</f>
        <v>-</v>
      </c>
      <c r="F12506" s="6" t="str">
        <f t="shared" si="782"/>
        <v>-</v>
      </c>
      <c r="H12506" s="6" t="str">
        <f>IF(IFERROR(VLOOKUP(B12506,总表!A:D,4,0),"露易")=0," ",IFERROR(VLOOKUP(B12506,总表!A:D,4,0),"-"))</f>
        <v>-</v>
      </c>
      <c r="I12506" s="6" t="str">
        <f t="shared" si="783"/>
        <v>-</v>
      </c>
    </row>
    <row r="12507" spans="1:9">
      <c r="A12507" s="6">
        <v>12506</v>
      </c>
      <c r="B12507" s="47" t="str">
        <f t="shared" si="780"/>
        <v>000030DA</v>
      </c>
      <c r="C12507" s="47" t="str">
        <f>IFERROR(VLOOKUP(B12507,总表!A:B,2,0),"-")</f>
        <v>-</v>
      </c>
      <c r="D12507" s="6" t="str">
        <f t="shared" si="781"/>
        <v>-</v>
      </c>
      <c r="E12507" s="6" t="str">
        <f>IFERROR(VLOOKUP(B12507,总表!A:D,3,0),"-")</f>
        <v>-</v>
      </c>
      <c r="F12507" s="6" t="str">
        <f t="shared" si="782"/>
        <v>-</v>
      </c>
      <c r="H12507" s="6" t="str">
        <f>IF(IFERROR(VLOOKUP(B12507,总表!A:D,4,0),"露易")=0," ",IFERROR(VLOOKUP(B12507,总表!A:D,4,0),"-"))</f>
        <v>-</v>
      </c>
      <c r="I12507" s="6" t="str">
        <f t="shared" si="783"/>
        <v>-</v>
      </c>
    </row>
    <row r="12508" spans="1:9">
      <c r="A12508" s="6">
        <v>12507</v>
      </c>
      <c r="B12508" s="47" t="str">
        <f t="shared" si="780"/>
        <v>000030DB</v>
      </c>
      <c r="C12508" s="47" t="str">
        <f>IFERROR(VLOOKUP(B12508,总表!A:B,2,0),"-")</f>
        <v>-</v>
      </c>
      <c r="D12508" s="6" t="str">
        <f t="shared" si="781"/>
        <v>-</v>
      </c>
      <c r="E12508" s="6" t="str">
        <f>IFERROR(VLOOKUP(B12508,总表!A:D,3,0),"-")</f>
        <v>-</v>
      </c>
      <c r="F12508" s="6" t="str">
        <f t="shared" si="782"/>
        <v>-</v>
      </c>
      <c r="H12508" s="6" t="str">
        <f>IF(IFERROR(VLOOKUP(B12508,总表!A:D,4,0),"露易")=0," ",IFERROR(VLOOKUP(B12508,总表!A:D,4,0),"-"))</f>
        <v>-</v>
      </c>
      <c r="I12508" s="6" t="str">
        <f t="shared" si="783"/>
        <v>-</v>
      </c>
    </row>
    <row r="12509" spans="1:9">
      <c r="A12509" s="6">
        <v>12508</v>
      </c>
      <c r="B12509" s="47" t="str">
        <f t="shared" si="780"/>
        <v>000030DC</v>
      </c>
      <c r="C12509" s="47" t="str">
        <f>IFERROR(VLOOKUP(B12509,总表!A:B,2,0),"-")</f>
        <v>-</v>
      </c>
      <c r="D12509" s="6" t="str">
        <f t="shared" si="781"/>
        <v>-</v>
      </c>
      <c r="E12509" s="6" t="str">
        <f>IFERROR(VLOOKUP(B12509,总表!A:D,3,0),"-")</f>
        <v>-</v>
      </c>
      <c r="F12509" s="6" t="str">
        <f t="shared" si="782"/>
        <v>-</v>
      </c>
      <c r="H12509" s="6" t="str">
        <f>IF(IFERROR(VLOOKUP(B12509,总表!A:D,4,0),"露易")=0," ",IFERROR(VLOOKUP(B12509,总表!A:D,4,0),"-"))</f>
        <v>-</v>
      </c>
      <c r="I12509" s="6" t="str">
        <f t="shared" si="783"/>
        <v>-</v>
      </c>
    </row>
    <row r="12510" spans="1:9">
      <c r="A12510" s="6">
        <v>12509</v>
      </c>
      <c r="B12510" s="47" t="str">
        <f t="shared" si="780"/>
        <v>000030DD</v>
      </c>
      <c r="C12510" s="47" t="str">
        <f>IFERROR(VLOOKUP(B12510,总表!A:B,2,0),"-")</f>
        <v>事件类</v>
      </c>
      <c r="D12510" s="6" t="str">
        <f t="shared" si="781"/>
        <v>事件类</v>
      </c>
      <c r="E12510" s="6" t="str">
        <f>IFERROR(VLOOKUP(B12510,总表!A:D,3,0),"-")</f>
        <v>地面蛋</v>
      </c>
      <c r="F12510" s="6" t="str">
        <f t="shared" si="782"/>
        <v>地面蛋</v>
      </c>
      <c r="G12510" s="6">
        <v>200</v>
      </c>
      <c r="H12510" s="6" t="str">
        <f>IF(IFERROR(VLOOKUP(B12510,总表!A:D,4,0),"露易")=0," ",IFERROR(VLOOKUP(B12510,总表!A:D,4,0),"-"))</f>
        <v> </v>
      </c>
      <c r="I12510" s="6" t="str">
        <f t="shared" si="783"/>
        <v> </v>
      </c>
    </row>
    <row r="12511" spans="1:9">
      <c r="A12511" s="6">
        <v>12510</v>
      </c>
      <c r="B12511" s="47" t="str">
        <f t="shared" si="780"/>
        <v>000030DE</v>
      </c>
      <c r="C12511" s="47" t="str">
        <f>IFERROR(VLOOKUP(B12511,总表!A:B,2,0),"-")</f>
        <v>事件类</v>
      </c>
      <c r="D12511" s="6" t="str">
        <f t="shared" si="781"/>
        <v>事件类</v>
      </c>
      <c r="E12511" s="6" t="str">
        <f>IFERROR(VLOOKUP(B12511,总表!A:D,3,0),"-")</f>
        <v>岩石蛋</v>
      </c>
      <c r="F12511" s="6" t="str">
        <f t="shared" si="782"/>
        <v>岩石蛋</v>
      </c>
      <c r="G12511" s="6">
        <v>200</v>
      </c>
      <c r="H12511" s="6" t="str">
        <f>IF(IFERROR(VLOOKUP(B12511,总表!A:D,4,0),"露易")=0," ",IFERROR(VLOOKUP(B12511,总表!A:D,4,0),"-"))</f>
        <v> </v>
      </c>
      <c r="I12511" s="6" t="str">
        <f t="shared" si="783"/>
        <v> </v>
      </c>
    </row>
    <row r="12512" spans="1:9">
      <c r="A12512" s="6">
        <v>12511</v>
      </c>
      <c r="B12512" s="47" t="str">
        <f t="shared" si="780"/>
        <v>000030DF</v>
      </c>
      <c r="C12512" s="47" t="str">
        <f>IFERROR(VLOOKUP(B12512,总表!A:B,2,0),"-")</f>
        <v>事件类</v>
      </c>
      <c r="D12512" s="6" t="str">
        <f t="shared" si="781"/>
        <v>事件类</v>
      </c>
      <c r="E12512" s="6" t="str">
        <f>IFERROR(VLOOKUP(B12512,总表!A:D,3,0),"-")</f>
        <v>叶子蛋</v>
      </c>
      <c r="F12512" s="6" t="str">
        <f t="shared" si="782"/>
        <v>叶子蛋</v>
      </c>
      <c r="G12512" s="6">
        <v>200</v>
      </c>
      <c r="H12512" s="6" t="str">
        <f>IF(IFERROR(VLOOKUP(B12512,总表!A:D,4,0),"露易")=0," ",IFERROR(VLOOKUP(B12512,总表!A:D,4,0),"-"))</f>
        <v> </v>
      </c>
      <c r="I12512" s="6" t="str">
        <f t="shared" si="783"/>
        <v> </v>
      </c>
    </row>
    <row r="12513" spans="1:9">
      <c r="A12513" s="6">
        <v>12512</v>
      </c>
      <c r="B12513" s="47" t="str">
        <f t="shared" si="780"/>
        <v>000030E0</v>
      </c>
      <c r="C12513" s="47" t="str">
        <f>IFERROR(VLOOKUP(B12513,总表!A:B,2,0),"-")</f>
        <v>事件类</v>
      </c>
      <c r="D12513" s="6" t="str">
        <f t="shared" si="781"/>
        <v>事件类</v>
      </c>
      <c r="E12513" s="6" t="str">
        <f>IFERROR(VLOOKUP(B12513,总表!A:D,3,0),"-")</f>
        <v>森林蛋</v>
      </c>
      <c r="F12513" s="6" t="str">
        <f t="shared" si="782"/>
        <v>森林蛋</v>
      </c>
      <c r="G12513" s="6">
        <v>200</v>
      </c>
      <c r="H12513" s="6" t="str">
        <f>IF(IFERROR(VLOOKUP(B12513,总表!A:D,4,0),"露易")=0," ",IFERROR(VLOOKUP(B12513,总表!A:D,4,0),"-"))</f>
        <v> </v>
      </c>
      <c r="I12513" s="6" t="str">
        <f t="shared" si="783"/>
        <v> </v>
      </c>
    </row>
    <row r="12514" spans="1:9">
      <c r="A12514" s="6">
        <v>12513</v>
      </c>
      <c r="B12514" s="47" t="str">
        <f t="shared" si="780"/>
        <v>000030E1</v>
      </c>
      <c r="C12514" s="47" t="str">
        <f>IFERROR(VLOOKUP(B12514,总表!A:B,2,0),"-")</f>
        <v>事件类</v>
      </c>
      <c r="D12514" s="6" t="str">
        <f t="shared" si="781"/>
        <v>事件类</v>
      </c>
      <c r="E12514" s="51" t="str">
        <f>IFERROR(VLOOKUP(B12514,总表!A:D,3,0),"-")</f>
        <v>飞天蛋</v>
      </c>
      <c r="F12514" s="51" t="str">
        <f t="shared" si="782"/>
        <v>飞天蛋</v>
      </c>
      <c r="G12514" s="6">
        <v>200</v>
      </c>
      <c r="H12514" s="6" t="str">
        <f>IF(IFERROR(VLOOKUP(B12514,总表!A:D,4,0),"露易")=0," ",IFERROR(VLOOKUP(B12514,总表!A:D,4,0),"-"))</f>
        <v> </v>
      </c>
      <c r="I12514" s="6" t="str">
        <f t="shared" si="783"/>
        <v> </v>
      </c>
    </row>
    <row r="12515" spans="1:9">
      <c r="A12515" s="6">
        <v>12514</v>
      </c>
      <c r="B12515" s="47" t="str">
        <f t="shared" si="780"/>
        <v>000030E2</v>
      </c>
      <c r="C12515" s="47" t="str">
        <f>IFERROR(VLOOKUP(B12515,总表!A:B,2,0),"-")</f>
        <v>事件类</v>
      </c>
      <c r="D12515" s="6" t="str">
        <f t="shared" si="781"/>
        <v>事件类</v>
      </c>
      <c r="E12515" s="51" t="str">
        <f>IFERROR(VLOOKUP(B12515,总表!A:D,3,0),"-")</f>
        <v>鱼儿蛋</v>
      </c>
      <c r="F12515" s="51" t="str">
        <f t="shared" si="782"/>
        <v>鱼儿蛋</v>
      </c>
      <c r="G12515" s="6">
        <v>200</v>
      </c>
      <c r="H12515" s="6" t="str">
        <f>IF(IFERROR(VLOOKUP(B12515,总表!A:D,4,0),"露易")=0," ",IFERROR(VLOOKUP(B12515,总表!A:D,4,0),"-"))</f>
        <v> </v>
      </c>
      <c r="I12515" s="6" t="str">
        <f t="shared" si="783"/>
        <v> </v>
      </c>
    </row>
    <row r="12516" spans="1:9">
      <c r="A12516" s="6">
        <v>12515</v>
      </c>
      <c r="B12516" s="47" t="str">
        <f t="shared" si="780"/>
        <v>000030E3</v>
      </c>
      <c r="C12516" s="47" t="str">
        <f>IFERROR(VLOOKUP(B12516,总表!A:B,2,0),"-")</f>
        <v>-</v>
      </c>
      <c r="D12516" s="6" t="str">
        <f t="shared" si="781"/>
        <v>-</v>
      </c>
      <c r="E12516" s="6" t="str">
        <f>IFERROR(VLOOKUP(B12516,总表!A:D,3,0),"-")</f>
        <v>-</v>
      </c>
      <c r="F12516" s="6" t="str">
        <f t="shared" si="782"/>
        <v>-</v>
      </c>
      <c r="H12516" s="6" t="str">
        <f>IF(IFERROR(VLOOKUP(B12516,总表!A:D,4,0),"露易")=0," ",IFERROR(VLOOKUP(B12516,总表!A:D,4,0),"-"))</f>
        <v>-</v>
      </c>
      <c r="I12516" s="6" t="str">
        <f t="shared" si="783"/>
        <v>-</v>
      </c>
    </row>
    <row r="12517" spans="1:9">
      <c r="A12517" s="6">
        <v>12516</v>
      </c>
      <c r="B12517" s="47" t="str">
        <f t="shared" si="780"/>
        <v>000030E4</v>
      </c>
      <c r="C12517" s="47" t="str">
        <f>IFERROR(VLOOKUP(B12517,总表!A:B,2,0),"-")</f>
        <v>-</v>
      </c>
      <c r="D12517" s="6" t="str">
        <f t="shared" si="781"/>
        <v>-</v>
      </c>
      <c r="E12517" s="6" t="str">
        <f>IFERROR(VLOOKUP(B12517,总表!A:D,3,0),"-")</f>
        <v>-</v>
      </c>
      <c r="F12517" s="6" t="str">
        <f t="shared" si="782"/>
        <v>-</v>
      </c>
      <c r="H12517" s="6" t="str">
        <f>IF(IFERROR(VLOOKUP(B12517,总表!A:D,4,0),"露易")=0," ",IFERROR(VLOOKUP(B12517,总表!A:D,4,0),"-"))</f>
        <v>-</v>
      </c>
      <c r="I12517" s="6" t="str">
        <f t="shared" si="783"/>
        <v>-</v>
      </c>
    </row>
    <row r="12518" spans="1:9">
      <c r="A12518" s="6">
        <v>12517</v>
      </c>
      <c r="B12518" s="47" t="str">
        <f t="shared" si="780"/>
        <v>000030E5</v>
      </c>
      <c r="C12518" s="47" t="str">
        <f>IFERROR(VLOOKUP(B12518,总表!A:B,2,0),"-")</f>
        <v>房门装饰</v>
      </c>
      <c r="D12518" s="6" t="str">
        <f t="shared" si="781"/>
        <v>房门装饰</v>
      </c>
      <c r="E12518" s="6" t="str">
        <f>IFERROR(VLOOKUP(B12518,总表!A:D,3,0),"-")</f>
        <v>复活节花环</v>
      </c>
      <c r="F12518" s="6" t="str">
        <f t="shared" si="782"/>
        <v>复活节花环</v>
      </c>
      <c r="H12518" s="6" t="str">
        <f>IF(IFERROR(VLOOKUP(B12518,总表!A:D,4,0),"露易")=0," ",IFERROR(VLOOKUP(B12518,总表!A:D,4,0),"-"))</f>
        <v> </v>
      </c>
      <c r="I12518" s="6" t="str">
        <f t="shared" si="783"/>
        <v> </v>
      </c>
    </row>
    <row r="12519" spans="1:9">
      <c r="A12519" s="6">
        <v>12518</v>
      </c>
      <c r="B12519" s="47" t="str">
        <f t="shared" si="780"/>
        <v>000030E6</v>
      </c>
      <c r="C12519" s="47" t="str">
        <f>IFERROR(VLOOKUP(B12519,总表!A:B,2,0),"-")</f>
        <v>-</v>
      </c>
      <c r="D12519" s="6" t="str">
        <f t="shared" si="781"/>
        <v>-</v>
      </c>
      <c r="E12519" s="6" t="str">
        <f>IFERROR(VLOOKUP(B12519,总表!A:D,3,0),"-")</f>
        <v>-</v>
      </c>
      <c r="F12519" s="6" t="str">
        <f t="shared" si="782"/>
        <v>-</v>
      </c>
      <c r="H12519" s="6" t="str">
        <f>IF(IFERROR(VLOOKUP(B12519,总表!A:D,4,0),"露易")=0," ",IFERROR(VLOOKUP(B12519,总表!A:D,4,0),"-"))</f>
        <v>-</v>
      </c>
      <c r="I12519" s="6" t="str">
        <f t="shared" si="783"/>
        <v>-</v>
      </c>
    </row>
    <row r="12520" spans="1:9">
      <c r="A12520" s="6">
        <v>12519</v>
      </c>
      <c r="B12520" s="47" t="str">
        <f t="shared" si="780"/>
        <v>000030E7</v>
      </c>
      <c r="C12520" s="47" t="str">
        <f>IFERROR(VLOOKUP(B12520,总表!A:B,2,0),"-")</f>
        <v>-</v>
      </c>
      <c r="D12520" s="6" t="str">
        <f t="shared" si="781"/>
        <v>-</v>
      </c>
      <c r="E12520" s="6" t="str">
        <f>IFERROR(VLOOKUP(B12520,总表!A:D,3,0),"-")</f>
        <v>-</v>
      </c>
      <c r="F12520" s="6" t="str">
        <f t="shared" si="782"/>
        <v>-</v>
      </c>
      <c r="H12520" s="6" t="str">
        <f>IF(IFERROR(VLOOKUP(B12520,总表!A:D,4,0),"露易")=0," ",IFERROR(VLOOKUP(B12520,总表!A:D,4,0),"-"))</f>
        <v>-</v>
      </c>
      <c r="I12520" s="6" t="str">
        <f t="shared" si="783"/>
        <v>-</v>
      </c>
    </row>
    <row r="12521" spans="1:9">
      <c r="A12521" s="6">
        <v>12520</v>
      </c>
      <c r="B12521" s="47" t="str">
        <f t="shared" si="780"/>
        <v>000030E8</v>
      </c>
      <c r="C12521" s="47" t="str">
        <f>IFERROR(VLOOKUP(B12521,总表!A:B,2,0),"-")</f>
        <v>-</v>
      </c>
      <c r="D12521" s="6" t="str">
        <f t="shared" si="781"/>
        <v>-</v>
      </c>
      <c r="E12521" s="6" t="str">
        <f>IFERROR(VLOOKUP(B12521,总表!A:D,3,0),"-")</f>
        <v>-</v>
      </c>
      <c r="F12521" s="6" t="str">
        <f t="shared" si="782"/>
        <v>-</v>
      </c>
      <c r="H12521" s="6" t="str">
        <f>IF(IFERROR(VLOOKUP(B12521,总表!A:D,4,0),"露易")=0," ",IFERROR(VLOOKUP(B12521,总表!A:D,4,0),"-"))</f>
        <v>-</v>
      </c>
      <c r="I12521" s="6" t="str">
        <f t="shared" si="783"/>
        <v>-</v>
      </c>
    </row>
    <row r="12522" spans="1:9">
      <c r="A12522" s="6">
        <v>12521</v>
      </c>
      <c r="B12522" s="47" t="str">
        <f t="shared" si="780"/>
        <v>000030E9</v>
      </c>
      <c r="C12522" s="47" t="str">
        <f>IFERROR(VLOOKUP(B12522,总表!A:B,2,0),"-")</f>
        <v>-</v>
      </c>
      <c r="D12522" s="6" t="str">
        <f t="shared" si="781"/>
        <v>-</v>
      </c>
      <c r="E12522" s="6" t="str">
        <f>IFERROR(VLOOKUP(B12522,总表!A:D,3,0),"-")</f>
        <v>-</v>
      </c>
      <c r="F12522" s="6" t="str">
        <f t="shared" si="782"/>
        <v>-</v>
      </c>
      <c r="H12522" s="6" t="str">
        <f>IF(IFERROR(VLOOKUP(B12522,总表!A:D,4,0),"露易")=0," ",IFERROR(VLOOKUP(B12522,总表!A:D,4,0),"-"))</f>
        <v>-</v>
      </c>
      <c r="I12522" s="6" t="str">
        <f t="shared" si="783"/>
        <v>-</v>
      </c>
    </row>
    <row r="12523" spans="1:9">
      <c r="A12523" s="6">
        <v>12522</v>
      </c>
      <c r="B12523" s="47" t="str">
        <f t="shared" si="780"/>
        <v>000030EA</v>
      </c>
      <c r="C12523" s="47" t="str">
        <f>IFERROR(VLOOKUP(B12523,总表!A:B,2,0),"-")</f>
        <v>-</v>
      </c>
      <c r="D12523" s="6" t="str">
        <f t="shared" si="781"/>
        <v>-</v>
      </c>
      <c r="E12523" s="6" t="str">
        <f>IFERROR(VLOOKUP(B12523,总表!A:D,3,0),"-")</f>
        <v>-</v>
      </c>
      <c r="F12523" s="6" t="str">
        <f t="shared" si="782"/>
        <v>-</v>
      </c>
      <c r="H12523" s="6" t="str">
        <f>IF(IFERROR(VLOOKUP(B12523,总表!A:D,4,0),"露易")=0," ",IFERROR(VLOOKUP(B12523,总表!A:D,4,0),"-"))</f>
        <v>-</v>
      </c>
      <c r="I12523" s="6" t="str">
        <f t="shared" si="783"/>
        <v>-</v>
      </c>
    </row>
    <row r="12524" spans="1:9">
      <c r="A12524" s="6">
        <v>12523</v>
      </c>
      <c r="B12524" s="47" t="str">
        <f t="shared" si="780"/>
        <v>000030EB</v>
      </c>
      <c r="C12524" s="47" t="str">
        <f>IFERROR(VLOOKUP(B12524,总表!A:B,2,0),"-")</f>
        <v>-</v>
      </c>
      <c r="D12524" s="6" t="str">
        <f t="shared" si="781"/>
        <v>-</v>
      </c>
      <c r="E12524" s="6" t="str">
        <f>IFERROR(VLOOKUP(B12524,总表!A:D,3,0),"-")</f>
        <v>-</v>
      </c>
      <c r="F12524" s="6" t="str">
        <f t="shared" si="782"/>
        <v>-</v>
      </c>
      <c r="H12524" s="6" t="str">
        <f>IF(IFERROR(VLOOKUP(B12524,总表!A:D,4,0),"露易")=0," ",IFERROR(VLOOKUP(B12524,总表!A:D,4,0),"-"))</f>
        <v>-</v>
      </c>
      <c r="I12524" s="6" t="str">
        <f t="shared" si="783"/>
        <v>-</v>
      </c>
    </row>
    <row r="12525" spans="1:9">
      <c r="A12525" s="6">
        <v>12524</v>
      </c>
      <c r="B12525" s="47" t="str">
        <f t="shared" si="780"/>
        <v>000030EC</v>
      </c>
      <c r="C12525" s="47" t="str">
        <f>IFERROR(VLOOKUP(B12525,总表!A:B,2,0),"-")</f>
        <v>-</v>
      </c>
      <c r="D12525" s="6" t="str">
        <f t="shared" si="781"/>
        <v>-</v>
      </c>
      <c r="E12525" s="6" t="str">
        <f>IFERROR(VLOOKUP(B12525,总表!A:D,3,0),"-")</f>
        <v>-</v>
      </c>
      <c r="F12525" s="6" t="str">
        <f t="shared" si="782"/>
        <v>-</v>
      </c>
      <c r="H12525" s="6" t="str">
        <f>IF(IFERROR(VLOOKUP(B12525,总表!A:D,4,0),"露易")=0," ",IFERROR(VLOOKUP(B12525,总表!A:D,4,0),"-"))</f>
        <v>-</v>
      </c>
      <c r="I12525" s="6" t="str">
        <f t="shared" si="783"/>
        <v>-</v>
      </c>
    </row>
    <row r="12526" spans="1:9">
      <c r="A12526" s="6">
        <v>12525</v>
      </c>
      <c r="B12526" s="47" t="str">
        <f t="shared" si="780"/>
        <v>000030ED</v>
      </c>
      <c r="C12526" s="47" t="str">
        <f>IFERROR(VLOOKUP(B12526,总表!A:B,2,0),"-")</f>
        <v>-</v>
      </c>
      <c r="D12526" s="6" t="str">
        <f t="shared" si="781"/>
        <v>-</v>
      </c>
      <c r="E12526" s="6" t="str">
        <f>IFERROR(VLOOKUP(B12526,总表!A:D,3,0),"-")</f>
        <v>-</v>
      </c>
      <c r="F12526" s="6" t="str">
        <f t="shared" si="782"/>
        <v>-</v>
      </c>
      <c r="H12526" s="6" t="str">
        <f>IF(IFERROR(VLOOKUP(B12526,总表!A:D,4,0),"露易")=0," ",IFERROR(VLOOKUP(B12526,总表!A:D,4,0),"-"))</f>
        <v>-</v>
      </c>
      <c r="I12526" s="6" t="str">
        <f t="shared" si="783"/>
        <v>-</v>
      </c>
    </row>
    <row r="12527" spans="1:9">
      <c r="A12527" s="6">
        <v>12526</v>
      </c>
      <c r="B12527" s="47" t="str">
        <f t="shared" si="780"/>
        <v>000030EE</v>
      </c>
      <c r="C12527" s="47" t="str">
        <f>IFERROR(VLOOKUP(B12527,总表!A:B,2,0),"-")</f>
        <v>-</v>
      </c>
      <c r="D12527" s="6" t="str">
        <f t="shared" si="781"/>
        <v>-</v>
      </c>
      <c r="E12527" s="6" t="str">
        <f>IFERROR(VLOOKUP(B12527,总表!A:D,3,0),"-")</f>
        <v>-</v>
      </c>
      <c r="F12527" s="6" t="str">
        <f t="shared" si="782"/>
        <v>-</v>
      </c>
      <c r="H12527" s="6" t="str">
        <f>IF(IFERROR(VLOOKUP(B12527,总表!A:D,4,0),"露易")=0," ",IFERROR(VLOOKUP(B12527,总表!A:D,4,0),"-"))</f>
        <v>-</v>
      </c>
      <c r="I12527" s="6" t="str">
        <f t="shared" si="783"/>
        <v>-</v>
      </c>
    </row>
    <row r="12528" spans="1:9">
      <c r="A12528" s="6">
        <v>12527</v>
      </c>
      <c r="B12528" s="47" t="str">
        <f t="shared" si="780"/>
        <v>000030EF</v>
      </c>
      <c r="C12528" s="47" t="str">
        <f>IFERROR(VLOOKUP(B12528,总表!A:B,2,0),"-")</f>
        <v>-</v>
      </c>
      <c r="D12528" s="6" t="str">
        <f t="shared" si="781"/>
        <v>-</v>
      </c>
      <c r="E12528" s="6" t="str">
        <f>IFERROR(VLOOKUP(B12528,总表!A:D,3,0),"-")</f>
        <v>-</v>
      </c>
      <c r="F12528" s="6" t="str">
        <f t="shared" si="782"/>
        <v>-</v>
      </c>
      <c r="H12528" s="6" t="str">
        <f>IF(IFERROR(VLOOKUP(B12528,总表!A:D,4,0),"露易")=0," ",IFERROR(VLOOKUP(B12528,总表!A:D,4,0),"-"))</f>
        <v>-</v>
      </c>
      <c r="I12528" s="6" t="str">
        <f t="shared" si="783"/>
        <v>-</v>
      </c>
    </row>
    <row r="12529" spans="1:9">
      <c r="A12529" s="6">
        <v>12528</v>
      </c>
      <c r="B12529" s="47" t="str">
        <f t="shared" si="780"/>
        <v>000030F0</v>
      </c>
      <c r="C12529" s="47" t="str">
        <f>IFERROR(VLOOKUP(B12529,总表!A:B,2,0),"-")</f>
        <v>-</v>
      </c>
      <c r="D12529" s="6" t="str">
        <f t="shared" si="781"/>
        <v>-</v>
      </c>
      <c r="E12529" s="6" t="str">
        <f>IFERROR(VLOOKUP(B12529,总表!A:D,3,0),"-")</f>
        <v>-</v>
      </c>
      <c r="F12529" s="6" t="str">
        <f t="shared" si="782"/>
        <v>-</v>
      </c>
      <c r="H12529" s="6" t="str">
        <f>IF(IFERROR(VLOOKUP(B12529,总表!A:D,4,0),"露易")=0," ",IFERROR(VLOOKUP(B12529,总表!A:D,4,0),"-"))</f>
        <v>-</v>
      </c>
      <c r="I12529" s="6" t="str">
        <f t="shared" si="783"/>
        <v>-</v>
      </c>
    </row>
    <row r="12530" spans="1:9">
      <c r="A12530" s="6">
        <v>12529</v>
      </c>
      <c r="B12530" s="47" t="str">
        <f t="shared" si="780"/>
        <v>000030F1</v>
      </c>
      <c r="C12530" s="47" t="str">
        <f>IFERROR(VLOOKUP(B12530,总表!A:B,2,0),"-")</f>
        <v>-</v>
      </c>
      <c r="D12530" s="6" t="str">
        <f t="shared" si="781"/>
        <v>-</v>
      </c>
      <c r="E12530" s="6" t="str">
        <f>IFERROR(VLOOKUP(B12530,总表!A:D,3,0),"-")</f>
        <v>-</v>
      </c>
      <c r="F12530" s="6" t="str">
        <f t="shared" si="782"/>
        <v>-</v>
      </c>
      <c r="H12530" s="6" t="str">
        <f>IF(IFERROR(VLOOKUP(B12530,总表!A:D,4,0),"露易")=0," ",IFERROR(VLOOKUP(B12530,总表!A:D,4,0),"-"))</f>
        <v>-</v>
      </c>
      <c r="I12530" s="6" t="str">
        <f t="shared" si="783"/>
        <v>-</v>
      </c>
    </row>
    <row r="12531" spans="1:9">
      <c r="A12531" s="6">
        <v>12530</v>
      </c>
      <c r="B12531" s="47" t="str">
        <f t="shared" si="780"/>
        <v>000030F2</v>
      </c>
      <c r="C12531" s="47" t="str">
        <f>IFERROR(VLOOKUP(B12531,总表!A:B,2,0),"-")</f>
        <v>-</v>
      </c>
      <c r="D12531" s="6" t="str">
        <f t="shared" si="781"/>
        <v>-</v>
      </c>
      <c r="E12531" s="6" t="str">
        <f>IFERROR(VLOOKUP(B12531,总表!A:D,3,0),"-")</f>
        <v>-</v>
      </c>
      <c r="F12531" s="6" t="str">
        <f t="shared" si="782"/>
        <v>-</v>
      </c>
      <c r="H12531" s="6" t="str">
        <f>IF(IFERROR(VLOOKUP(B12531,总表!A:D,4,0),"露易")=0," ",IFERROR(VLOOKUP(B12531,总表!A:D,4,0),"-"))</f>
        <v>-</v>
      </c>
      <c r="I12531" s="6" t="str">
        <f t="shared" si="783"/>
        <v>-</v>
      </c>
    </row>
    <row r="12532" spans="1:9">
      <c r="A12532" s="6">
        <v>12531</v>
      </c>
      <c r="B12532" s="47" t="str">
        <f t="shared" si="780"/>
        <v>000030F3</v>
      </c>
      <c r="C12532" s="47" t="str">
        <f>IFERROR(VLOOKUP(B12532,总表!A:B,2,0),"-")</f>
        <v>-</v>
      </c>
      <c r="D12532" s="6" t="str">
        <f t="shared" si="781"/>
        <v>-</v>
      </c>
      <c r="E12532" s="6" t="str">
        <f>IFERROR(VLOOKUP(B12532,总表!A:D,3,0),"-")</f>
        <v>-</v>
      </c>
      <c r="F12532" s="6" t="str">
        <f t="shared" si="782"/>
        <v>-</v>
      </c>
      <c r="H12532" s="6" t="str">
        <f>IF(IFERROR(VLOOKUP(B12532,总表!A:D,4,0),"露易")=0," ",IFERROR(VLOOKUP(B12532,总表!A:D,4,0),"-"))</f>
        <v>-</v>
      </c>
      <c r="I12532" s="6" t="str">
        <f t="shared" si="783"/>
        <v>-</v>
      </c>
    </row>
    <row r="12533" spans="1:9">
      <c r="A12533" s="6">
        <v>12532</v>
      </c>
      <c r="B12533" s="47" t="str">
        <f t="shared" si="780"/>
        <v>000030F4</v>
      </c>
      <c r="C12533" s="47" t="str">
        <f>IFERROR(VLOOKUP(B12533,总表!A:B,2,0),"-")</f>
        <v>-</v>
      </c>
      <c r="D12533" s="6" t="str">
        <f t="shared" si="781"/>
        <v>-</v>
      </c>
      <c r="E12533" s="6" t="str">
        <f>IFERROR(VLOOKUP(B12533,总表!A:D,3,0),"-")</f>
        <v>-</v>
      </c>
      <c r="F12533" s="6" t="str">
        <f t="shared" si="782"/>
        <v>-</v>
      </c>
      <c r="H12533" s="6" t="str">
        <f>IF(IFERROR(VLOOKUP(B12533,总表!A:D,4,0),"露易")=0," ",IFERROR(VLOOKUP(B12533,总表!A:D,4,0),"-"))</f>
        <v>-</v>
      </c>
      <c r="I12533" s="6" t="str">
        <f t="shared" si="783"/>
        <v>-</v>
      </c>
    </row>
    <row r="12534" spans="1:9">
      <c r="A12534" s="6">
        <v>12533</v>
      </c>
      <c r="B12534" s="47" t="str">
        <f t="shared" si="780"/>
        <v>000030F5</v>
      </c>
      <c r="C12534" s="47" t="str">
        <f>IFERROR(VLOOKUP(B12534,总表!A:B,2,0),"-")</f>
        <v>-</v>
      </c>
      <c r="D12534" s="6" t="str">
        <f t="shared" si="781"/>
        <v>-</v>
      </c>
      <c r="E12534" s="6" t="str">
        <f>IFERROR(VLOOKUP(B12534,总表!A:D,3,0),"-")</f>
        <v>-</v>
      </c>
      <c r="F12534" s="6" t="str">
        <f t="shared" si="782"/>
        <v>-</v>
      </c>
      <c r="H12534" s="6" t="str">
        <f>IF(IFERROR(VLOOKUP(B12534,总表!A:D,4,0),"露易")=0," ",IFERROR(VLOOKUP(B12534,总表!A:D,4,0),"-"))</f>
        <v>-</v>
      </c>
      <c r="I12534" s="6" t="str">
        <f t="shared" si="783"/>
        <v>-</v>
      </c>
    </row>
    <row r="12535" spans="1:9">
      <c r="A12535" s="6">
        <v>12534</v>
      </c>
      <c r="B12535" s="47" t="str">
        <f t="shared" si="780"/>
        <v>000030F6</v>
      </c>
      <c r="C12535" s="47" t="str">
        <f>IFERROR(VLOOKUP(B12535,总表!A:B,2,0),"-")</f>
        <v>-</v>
      </c>
      <c r="D12535" s="6" t="str">
        <f t="shared" si="781"/>
        <v>-</v>
      </c>
      <c r="E12535" s="6" t="str">
        <f>IFERROR(VLOOKUP(B12535,总表!A:D,3,0),"-")</f>
        <v>-</v>
      </c>
      <c r="F12535" s="6" t="str">
        <f t="shared" si="782"/>
        <v>-</v>
      </c>
      <c r="H12535" s="6" t="str">
        <f>IF(IFERROR(VLOOKUP(B12535,总表!A:D,4,0),"露易")=0," ",IFERROR(VLOOKUP(B12535,总表!A:D,4,0),"-"))</f>
        <v>-</v>
      </c>
      <c r="I12535" s="6" t="str">
        <f t="shared" si="783"/>
        <v>-</v>
      </c>
    </row>
    <row r="12536" spans="1:9">
      <c r="A12536" s="6">
        <v>12535</v>
      </c>
      <c r="B12536" s="47" t="str">
        <f t="shared" si="780"/>
        <v>000030F7</v>
      </c>
      <c r="C12536" s="47" t="str">
        <f>IFERROR(VLOOKUP(B12536,总表!A:B,2,0),"-")</f>
        <v>-</v>
      </c>
      <c r="D12536" s="6" t="str">
        <f t="shared" si="781"/>
        <v>-</v>
      </c>
      <c r="E12536" s="6" t="str">
        <f>IFERROR(VLOOKUP(B12536,总表!A:D,3,0),"-")</f>
        <v>-</v>
      </c>
      <c r="F12536" s="6" t="str">
        <f t="shared" si="782"/>
        <v>-</v>
      </c>
      <c r="H12536" s="6" t="str">
        <f>IF(IFERROR(VLOOKUP(B12536,总表!A:D,4,0),"露易")=0," ",IFERROR(VLOOKUP(B12536,总表!A:D,4,0),"-"))</f>
        <v>-</v>
      </c>
      <c r="I12536" s="6" t="str">
        <f t="shared" si="783"/>
        <v>-</v>
      </c>
    </row>
    <row r="12537" spans="1:9">
      <c r="A12537" s="6">
        <v>12536</v>
      </c>
      <c r="B12537" s="47" t="str">
        <f t="shared" si="780"/>
        <v>000030F8</v>
      </c>
      <c r="C12537" s="47" t="str">
        <f>IFERROR(VLOOKUP(B12537,总表!A:B,2,0),"-")</f>
        <v>-</v>
      </c>
      <c r="D12537" s="6" t="str">
        <f t="shared" si="781"/>
        <v>-</v>
      </c>
      <c r="E12537" s="6" t="str">
        <f>IFERROR(VLOOKUP(B12537,总表!A:D,3,0),"-")</f>
        <v>-</v>
      </c>
      <c r="F12537" s="6" t="str">
        <f t="shared" si="782"/>
        <v>-</v>
      </c>
      <c r="H12537" s="6" t="str">
        <f>IF(IFERROR(VLOOKUP(B12537,总表!A:D,4,0),"露易")=0," ",IFERROR(VLOOKUP(B12537,总表!A:D,4,0),"-"))</f>
        <v>-</v>
      </c>
      <c r="I12537" s="6" t="str">
        <f t="shared" si="783"/>
        <v>-</v>
      </c>
    </row>
    <row r="12538" spans="1:9">
      <c r="A12538" s="6">
        <v>12537</v>
      </c>
      <c r="B12538" s="47" t="str">
        <f t="shared" si="780"/>
        <v>000030F9</v>
      </c>
      <c r="C12538" s="47" t="str">
        <f>IFERROR(VLOOKUP(B12538,总表!A:B,2,0),"-")</f>
        <v>-</v>
      </c>
      <c r="D12538" s="6" t="str">
        <f t="shared" si="781"/>
        <v>-</v>
      </c>
      <c r="E12538" s="6" t="str">
        <f>IFERROR(VLOOKUP(B12538,总表!A:D,3,0),"-")</f>
        <v>-</v>
      </c>
      <c r="F12538" s="6" t="str">
        <f t="shared" si="782"/>
        <v>-</v>
      </c>
      <c r="H12538" s="6" t="str">
        <f>IF(IFERROR(VLOOKUP(B12538,总表!A:D,4,0),"露易")=0," ",IFERROR(VLOOKUP(B12538,总表!A:D,4,0),"-"))</f>
        <v>-</v>
      </c>
      <c r="I12538" s="6" t="str">
        <f t="shared" si="783"/>
        <v>-</v>
      </c>
    </row>
    <row r="12539" spans="1:9">
      <c r="A12539" s="6">
        <v>12538</v>
      </c>
      <c r="B12539" s="47" t="str">
        <f t="shared" si="780"/>
        <v>000030FA</v>
      </c>
      <c r="C12539" s="47" t="str">
        <f>IFERROR(VLOOKUP(B12539,总表!A:B,2,0),"-")</f>
        <v>-</v>
      </c>
      <c r="D12539" s="6" t="str">
        <f t="shared" si="781"/>
        <v>-</v>
      </c>
      <c r="E12539" s="6" t="str">
        <f>IFERROR(VLOOKUP(B12539,总表!A:D,3,0),"-")</f>
        <v>-</v>
      </c>
      <c r="F12539" s="6" t="str">
        <f t="shared" si="782"/>
        <v>-</v>
      </c>
      <c r="H12539" s="6" t="str">
        <f>IF(IFERROR(VLOOKUP(B12539,总表!A:D,4,0),"露易")=0," ",IFERROR(VLOOKUP(B12539,总表!A:D,4,0),"-"))</f>
        <v>-</v>
      </c>
      <c r="I12539" s="6" t="str">
        <f t="shared" si="783"/>
        <v>-</v>
      </c>
    </row>
    <row r="12540" spans="1:9">
      <c r="A12540" s="6">
        <v>12539</v>
      </c>
      <c r="B12540" s="47" t="str">
        <f t="shared" si="780"/>
        <v>000030FB</v>
      </c>
      <c r="C12540" s="47" t="str">
        <f>IFERROR(VLOOKUP(B12540,总表!A:B,2,0),"-")</f>
        <v>-</v>
      </c>
      <c r="D12540" s="6" t="str">
        <f t="shared" si="781"/>
        <v>-</v>
      </c>
      <c r="E12540" s="6" t="str">
        <f>IFERROR(VLOOKUP(B12540,总表!A:D,3,0),"-")</f>
        <v>-</v>
      </c>
      <c r="F12540" s="6" t="str">
        <f t="shared" si="782"/>
        <v>-</v>
      </c>
      <c r="H12540" s="6" t="str">
        <f>IF(IFERROR(VLOOKUP(B12540,总表!A:D,4,0),"露易")=0," ",IFERROR(VLOOKUP(B12540,总表!A:D,4,0),"-"))</f>
        <v>-</v>
      </c>
      <c r="I12540" s="6" t="str">
        <f t="shared" si="783"/>
        <v>-</v>
      </c>
    </row>
    <row r="12541" spans="1:9">
      <c r="A12541" s="6">
        <v>12540</v>
      </c>
      <c r="B12541" s="47" t="str">
        <f t="shared" si="780"/>
        <v>000030FC</v>
      </c>
      <c r="C12541" s="47" t="str">
        <f>IFERROR(VLOOKUP(B12541,总表!A:B,2,0),"-")</f>
        <v>-</v>
      </c>
      <c r="D12541" s="6" t="str">
        <f t="shared" si="781"/>
        <v>-</v>
      </c>
      <c r="E12541" s="6" t="str">
        <f>IFERROR(VLOOKUP(B12541,总表!A:D,3,0),"-")</f>
        <v>-</v>
      </c>
      <c r="F12541" s="6" t="str">
        <f t="shared" si="782"/>
        <v>-</v>
      </c>
      <c r="H12541" s="6" t="str">
        <f>IF(IFERROR(VLOOKUP(B12541,总表!A:D,4,0),"露易")=0," ",IFERROR(VLOOKUP(B12541,总表!A:D,4,0),"-"))</f>
        <v>-</v>
      </c>
      <c r="I12541" s="6" t="str">
        <f t="shared" si="783"/>
        <v>-</v>
      </c>
    </row>
    <row r="12542" spans="1:9">
      <c r="A12542" s="6">
        <v>12541</v>
      </c>
      <c r="B12542" s="47" t="str">
        <f t="shared" si="780"/>
        <v>000030FD</v>
      </c>
      <c r="C12542" s="47" t="str">
        <f>IFERROR(VLOOKUP(B12542,总表!A:B,2,0),"-")</f>
        <v>-</v>
      </c>
      <c r="D12542" s="6" t="str">
        <f t="shared" si="781"/>
        <v>-</v>
      </c>
      <c r="E12542" s="6" t="str">
        <f>IFERROR(VLOOKUP(B12542,总表!A:D,3,0),"-")</f>
        <v>-</v>
      </c>
      <c r="F12542" s="6" t="str">
        <f t="shared" si="782"/>
        <v>-</v>
      </c>
      <c r="H12542" s="6" t="str">
        <f>IF(IFERROR(VLOOKUP(B12542,总表!A:D,4,0),"露易")=0," ",IFERROR(VLOOKUP(B12542,总表!A:D,4,0),"-"))</f>
        <v>-</v>
      </c>
      <c r="I12542" s="6" t="str">
        <f t="shared" si="783"/>
        <v>-</v>
      </c>
    </row>
    <row r="12543" spans="1:9">
      <c r="A12543" s="6">
        <v>12542</v>
      </c>
      <c r="B12543" s="47" t="str">
        <f t="shared" si="780"/>
        <v>000030FE</v>
      </c>
      <c r="C12543" s="47" t="str">
        <f>IFERROR(VLOOKUP(B12543,总表!A:B,2,0),"-")</f>
        <v>-</v>
      </c>
      <c r="D12543" s="6" t="str">
        <f t="shared" si="781"/>
        <v>-</v>
      </c>
      <c r="E12543" s="6" t="str">
        <f>IFERROR(VLOOKUP(B12543,总表!A:D,3,0),"-")</f>
        <v>-</v>
      </c>
      <c r="F12543" s="6" t="str">
        <f t="shared" si="782"/>
        <v>-</v>
      </c>
      <c r="H12543" s="6" t="str">
        <f>IF(IFERROR(VLOOKUP(B12543,总表!A:D,4,0),"露易")=0," ",IFERROR(VLOOKUP(B12543,总表!A:D,4,0),"-"))</f>
        <v>-</v>
      </c>
      <c r="I12543" s="6" t="str">
        <f t="shared" si="783"/>
        <v>-</v>
      </c>
    </row>
    <row r="12544" spans="1:9">
      <c r="A12544" s="6">
        <v>12543</v>
      </c>
      <c r="B12544" s="47" t="str">
        <f t="shared" si="780"/>
        <v>000030FF</v>
      </c>
      <c r="C12544" s="50" t="str">
        <f>IFERROR(VLOOKUP(B12544,总表!A:B,2,0),"-")</f>
        <v>摆设类</v>
      </c>
      <c r="D12544" s="51" t="str">
        <f t="shared" si="781"/>
        <v>摆设类</v>
      </c>
      <c r="E12544" s="6" t="str">
        <f>IFERROR(VLOOKUP(B12544,总表!A:D,3,0),"-")</f>
        <v>Nintendo Switch</v>
      </c>
      <c r="F12544" s="6" t="str">
        <f t="shared" si="782"/>
        <v>Nintendo Switch</v>
      </c>
      <c r="G12544" s="6">
        <v>7495</v>
      </c>
      <c r="H12544" s="6" t="str">
        <f>IF(IFERROR(VLOOKUP(B12544,总表!A:D,4,0),"露易")=0," ",IFERROR(VLOOKUP(B12544,总表!A:D,4,0),"-"))</f>
        <v> </v>
      </c>
      <c r="I12544" s="6" t="str">
        <f t="shared" si="783"/>
        <v> </v>
      </c>
    </row>
    <row r="12545" spans="1:9">
      <c r="A12545" s="6">
        <v>12544</v>
      </c>
      <c r="B12545" s="47" t="str">
        <f t="shared" si="780"/>
        <v>00003100</v>
      </c>
      <c r="C12545" s="47" t="str">
        <f>IFERROR(VLOOKUP(B12545,总表!A:B,2,0),"-")</f>
        <v>其他类</v>
      </c>
      <c r="D12545" s="6" t="str">
        <f t="shared" si="781"/>
        <v>其他类</v>
      </c>
      <c r="E12545" s="6" t="str">
        <f>IFERROR(VLOOKUP(B12545,总表!A:D,3,0),"-")</f>
        <v>蛋瓶中信</v>
      </c>
      <c r="F12545" s="6" t="str">
        <f t="shared" si="782"/>
        <v>蛋瓶中信</v>
      </c>
      <c r="G12545" s="6" t="s">
        <v>9</v>
      </c>
      <c r="H12545" s="6" t="str">
        <f>IF(IFERROR(VLOOKUP(B12545,总表!A:D,4,0),"露易")=0," ",IFERROR(VLOOKUP(B12545,总表!A:D,4,0),"-"))</f>
        <v> </v>
      </c>
      <c r="I12545" s="6" t="str">
        <f t="shared" si="783"/>
        <v> </v>
      </c>
    </row>
    <row r="12546" spans="1:9">
      <c r="A12546" s="6">
        <v>12545</v>
      </c>
      <c r="B12546" s="47" t="str">
        <f t="shared" ref="B12546:B12609" si="784">DEC2HEX(ROW(A12545),8)</f>
        <v>00003101</v>
      </c>
      <c r="C12546" s="47" t="str">
        <f>IFERROR(VLOOKUP(B12546,总表!A:B,2,0),"-")</f>
        <v>-</v>
      </c>
      <c r="D12546" s="6" t="str">
        <f t="shared" ref="D12546:D12609" si="785">C12546</f>
        <v>-</v>
      </c>
      <c r="E12546" s="6" t="str">
        <f>IFERROR(VLOOKUP(B12546,总表!A:D,3,0),"-")</f>
        <v>-</v>
      </c>
      <c r="F12546" s="6" t="str">
        <f t="shared" ref="F12546:F12609" si="786">E12546</f>
        <v>-</v>
      </c>
      <c r="H12546" s="6" t="str">
        <f>IF(IFERROR(VLOOKUP(B12546,总表!A:D,4,0),"露易")=0," ",IFERROR(VLOOKUP(B12546,总表!A:D,4,0),"-"))</f>
        <v>-</v>
      </c>
      <c r="I12546" s="6" t="str">
        <f t="shared" ref="I12546:I12609" si="787">H12546</f>
        <v>-</v>
      </c>
    </row>
    <row r="12547" spans="1:9">
      <c r="A12547" s="6">
        <v>12546</v>
      </c>
      <c r="B12547" s="47" t="str">
        <f t="shared" si="784"/>
        <v>00003102</v>
      </c>
      <c r="C12547" s="47" t="str">
        <f>IFERROR(VLOOKUP(B12547,总表!A:B,2,0),"-")</f>
        <v>-</v>
      </c>
      <c r="D12547" s="6" t="str">
        <f t="shared" si="785"/>
        <v>-</v>
      </c>
      <c r="E12547" s="6" t="str">
        <f>IFERROR(VLOOKUP(B12547,总表!A:D,3,0),"-")</f>
        <v>-</v>
      </c>
      <c r="F12547" s="6" t="str">
        <f t="shared" si="786"/>
        <v>-</v>
      </c>
      <c r="H12547" s="6" t="str">
        <f>IF(IFERROR(VLOOKUP(B12547,总表!A:D,4,0),"露易")=0," ",IFERROR(VLOOKUP(B12547,总表!A:D,4,0),"-"))</f>
        <v>-</v>
      </c>
      <c r="I12547" s="6" t="str">
        <f t="shared" si="787"/>
        <v>-</v>
      </c>
    </row>
    <row r="12548" spans="1:9">
      <c r="A12548" s="6">
        <v>12547</v>
      </c>
      <c r="B12548" s="47" t="str">
        <f t="shared" si="784"/>
        <v>00003103</v>
      </c>
      <c r="C12548" s="47" t="str">
        <f>IFERROR(VLOOKUP(B12548,总表!A:B,2,0),"-")</f>
        <v>-</v>
      </c>
      <c r="D12548" s="6" t="str">
        <f t="shared" si="785"/>
        <v>-</v>
      </c>
      <c r="E12548" s="6" t="str">
        <f>IFERROR(VLOOKUP(B12548,总表!A:D,3,0),"-")</f>
        <v>-</v>
      </c>
      <c r="F12548" s="6" t="str">
        <f t="shared" si="786"/>
        <v>-</v>
      </c>
      <c r="H12548" s="6" t="str">
        <f>IF(IFERROR(VLOOKUP(B12548,总表!A:D,4,0),"露易")=0," ",IFERROR(VLOOKUP(B12548,总表!A:D,4,0),"-"))</f>
        <v>-</v>
      </c>
      <c r="I12548" s="6" t="str">
        <f t="shared" si="787"/>
        <v>-</v>
      </c>
    </row>
    <row r="12549" spans="1:9">
      <c r="A12549" s="6">
        <v>12548</v>
      </c>
      <c r="B12549" s="47" t="str">
        <f t="shared" si="784"/>
        <v>00003104</v>
      </c>
      <c r="C12549" s="47" t="str">
        <f>IFERROR(VLOOKUP(B12549,总表!A:B,2,0),"-")</f>
        <v>-</v>
      </c>
      <c r="D12549" s="6" t="str">
        <f t="shared" si="785"/>
        <v>-</v>
      </c>
      <c r="E12549" s="6" t="str">
        <f>IFERROR(VLOOKUP(B12549,总表!A:D,3,0),"-")</f>
        <v>-</v>
      </c>
      <c r="F12549" s="6" t="str">
        <f t="shared" si="786"/>
        <v>-</v>
      </c>
      <c r="H12549" s="6" t="str">
        <f>IF(IFERROR(VLOOKUP(B12549,总表!A:D,4,0),"露易")=0," ",IFERROR(VLOOKUP(B12549,总表!A:D,4,0),"-"))</f>
        <v>-</v>
      </c>
      <c r="I12549" s="6" t="str">
        <f t="shared" si="787"/>
        <v>-</v>
      </c>
    </row>
    <row r="12550" spans="1:9">
      <c r="A12550" s="6">
        <v>12549</v>
      </c>
      <c r="B12550" s="47" t="str">
        <f t="shared" si="784"/>
        <v>00003105</v>
      </c>
      <c r="C12550" s="47" t="str">
        <f>IFERROR(VLOOKUP(B12550,总表!A:B,2,0),"-")</f>
        <v>-</v>
      </c>
      <c r="D12550" s="6" t="str">
        <f t="shared" si="785"/>
        <v>-</v>
      </c>
      <c r="E12550" s="6" t="str">
        <f>IFERROR(VLOOKUP(B12550,总表!A:D,3,0),"-")</f>
        <v>-</v>
      </c>
      <c r="F12550" s="6" t="str">
        <f t="shared" si="786"/>
        <v>-</v>
      </c>
      <c r="H12550" s="6" t="str">
        <f>IF(IFERROR(VLOOKUP(B12550,总表!A:D,4,0),"露易")=0," ",IFERROR(VLOOKUP(B12550,总表!A:D,4,0),"-"))</f>
        <v>-</v>
      </c>
      <c r="I12550" s="6" t="str">
        <f t="shared" si="787"/>
        <v>-</v>
      </c>
    </row>
    <row r="12551" spans="1:9">
      <c r="A12551" s="6">
        <v>12550</v>
      </c>
      <c r="B12551" s="47" t="str">
        <f t="shared" si="784"/>
        <v>00003106</v>
      </c>
      <c r="C12551" s="47" t="str">
        <f>IFERROR(VLOOKUP(B12551,总表!A:B,2,0),"-")</f>
        <v>-</v>
      </c>
      <c r="D12551" s="6" t="str">
        <f t="shared" si="785"/>
        <v>-</v>
      </c>
      <c r="E12551" s="6" t="str">
        <f>IFERROR(VLOOKUP(B12551,总表!A:D,3,0),"-")</f>
        <v>-</v>
      </c>
      <c r="F12551" s="6" t="str">
        <f t="shared" si="786"/>
        <v>-</v>
      </c>
      <c r="H12551" s="6" t="str">
        <f>IF(IFERROR(VLOOKUP(B12551,总表!A:D,4,0),"露易")=0," ",IFERROR(VLOOKUP(B12551,总表!A:D,4,0),"-"))</f>
        <v>-</v>
      </c>
      <c r="I12551" s="6" t="str">
        <f t="shared" si="787"/>
        <v>-</v>
      </c>
    </row>
    <row r="12552" spans="1:9">
      <c r="A12552" s="6">
        <v>12551</v>
      </c>
      <c r="B12552" s="47" t="str">
        <f t="shared" si="784"/>
        <v>00003107</v>
      </c>
      <c r="C12552" s="47" t="str">
        <f>IFERROR(VLOOKUP(B12552,总表!A:B,2,0),"-")</f>
        <v>-</v>
      </c>
      <c r="D12552" s="6" t="str">
        <f t="shared" si="785"/>
        <v>-</v>
      </c>
      <c r="E12552" s="6" t="str">
        <f>IFERROR(VLOOKUP(B12552,总表!A:D,3,0),"-")</f>
        <v>-</v>
      </c>
      <c r="F12552" s="6" t="str">
        <f t="shared" si="786"/>
        <v>-</v>
      </c>
      <c r="H12552" s="6" t="str">
        <f>IF(IFERROR(VLOOKUP(B12552,总表!A:D,4,0),"露易")=0," ",IFERROR(VLOOKUP(B12552,总表!A:D,4,0),"-"))</f>
        <v>-</v>
      </c>
      <c r="I12552" s="6" t="str">
        <f t="shared" si="787"/>
        <v>-</v>
      </c>
    </row>
    <row r="12553" spans="1:9">
      <c r="A12553" s="6">
        <v>12552</v>
      </c>
      <c r="B12553" s="47" t="str">
        <f t="shared" si="784"/>
        <v>00003108</v>
      </c>
      <c r="C12553" s="47" t="str">
        <f>IFERROR(VLOOKUP(B12553,总表!A:B,2,0),"-")</f>
        <v>-</v>
      </c>
      <c r="D12553" s="6" t="str">
        <f t="shared" si="785"/>
        <v>-</v>
      </c>
      <c r="E12553" s="6" t="str">
        <f>IFERROR(VLOOKUP(B12553,总表!A:D,3,0),"-")</f>
        <v>-</v>
      </c>
      <c r="F12553" s="6" t="str">
        <f t="shared" si="786"/>
        <v>-</v>
      </c>
      <c r="H12553" s="6" t="str">
        <f>IF(IFERROR(VLOOKUP(B12553,总表!A:D,4,0),"露易")=0," ",IFERROR(VLOOKUP(B12553,总表!A:D,4,0),"-"))</f>
        <v>-</v>
      </c>
      <c r="I12553" s="6" t="str">
        <f t="shared" si="787"/>
        <v>-</v>
      </c>
    </row>
    <row r="12554" spans="1:9">
      <c r="A12554" s="6">
        <v>12553</v>
      </c>
      <c r="B12554" s="47" t="str">
        <f t="shared" si="784"/>
        <v>00003109</v>
      </c>
      <c r="C12554" s="47" t="str">
        <f>IFERROR(VLOOKUP(B12554,总表!A:B,2,0),"-")</f>
        <v>-</v>
      </c>
      <c r="D12554" s="6" t="str">
        <f t="shared" si="785"/>
        <v>-</v>
      </c>
      <c r="E12554" s="6" t="str">
        <f>IFERROR(VLOOKUP(B12554,总表!A:D,3,0),"-")</f>
        <v>-</v>
      </c>
      <c r="F12554" s="6" t="str">
        <f t="shared" si="786"/>
        <v>-</v>
      </c>
      <c r="H12554" s="6" t="str">
        <f>IF(IFERROR(VLOOKUP(B12554,总表!A:D,4,0),"露易")=0," ",IFERROR(VLOOKUP(B12554,总表!A:D,4,0),"-"))</f>
        <v>-</v>
      </c>
      <c r="I12554" s="6" t="str">
        <f t="shared" si="787"/>
        <v>-</v>
      </c>
    </row>
    <row r="12555" spans="1:9">
      <c r="A12555" s="6">
        <v>12554</v>
      </c>
      <c r="B12555" s="47" t="str">
        <f t="shared" si="784"/>
        <v>0000310A</v>
      </c>
      <c r="C12555" s="47" t="str">
        <f>IFERROR(VLOOKUP(B12555,总表!A:B,2,0),"-")</f>
        <v>-</v>
      </c>
      <c r="D12555" s="6" t="str">
        <f t="shared" si="785"/>
        <v>-</v>
      </c>
      <c r="E12555" s="6" t="str">
        <f>IFERROR(VLOOKUP(B12555,总表!A:D,3,0),"-")</f>
        <v>-</v>
      </c>
      <c r="F12555" s="6" t="str">
        <f t="shared" si="786"/>
        <v>-</v>
      </c>
      <c r="H12555" s="6" t="str">
        <f>IF(IFERROR(VLOOKUP(B12555,总表!A:D,4,0),"露易")=0," ",IFERROR(VLOOKUP(B12555,总表!A:D,4,0),"-"))</f>
        <v>-</v>
      </c>
      <c r="I12555" s="6" t="str">
        <f t="shared" si="787"/>
        <v>-</v>
      </c>
    </row>
    <row r="12556" spans="1:9">
      <c r="A12556" s="6">
        <v>12555</v>
      </c>
      <c r="B12556" s="47" t="str">
        <f t="shared" si="784"/>
        <v>0000310B</v>
      </c>
      <c r="C12556" s="47" t="str">
        <f>IFERROR(VLOOKUP(B12556,总表!A:B,2,0),"-")</f>
        <v>-</v>
      </c>
      <c r="D12556" s="6" t="str">
        <f t="shared" si="785"/>
        <v>-</v>
      </c>
      <c r="E12556" s="6" t="str">
        <f>IFERROR(VLOOKUP(B12556,总表!A:D,3,0),"-")</f>
        <v>-</v>
      </c>
      <c r="F12556" s="6" t="str">
        <f t="shared" si="786"/>
        <v>-</v>
      </c>
      <c r="H12556" s="6" t="str">
        <f>IF(IFERROR(VLOOKUP(B12556,总表!A:D,4,0),"露易")=0," ",IFERROR(VLOOKUP(B12556,总表!A:D,4,0),"-"))</f>
        <v>-</v>
      </c>
      <c r="I12556" s="6" t="str">
        <f t="shared" si="787"/>
        <v>-</v>
      </c>
    </row>
    <row r="12557" spans="1:9">
      <c r="A12557" s="6">
        <v>12556</v>
      </c>
      <c r="B12557" s="47" t="str">
        <f t="shared" si="784"/>
        <v>0000310C</v>
      </c>
      <c r="C12557" s="47" t="str">
        <f>IFERROR(VLOOKUP(B12557,总表!A:B,2,0),"-")</f>
        <v>-</v>
      </c>
      <c r="D12557" s="6" t="str">
        <f t="shared" si="785"/>
        <v>-</v>
      </c>
      <c r="E12557" s="6" t="str">
        <f>IFERROR(VLOOKUP(B12557,总表!A:D,3,0),"-")</f>
        <v>-</v>
      </c>
      <c r="F12557" s="6" t="str">
        <f t="shared" si="786"/>
        <v>-</v>
      </c>
      <c r="H12557" s="6" t="str">
        <f>IF(IFERROR(VLOOKUP(B12557,总表!A:D,4,0),"露易")=0," ",IFERROR(VLOOKUP(B12557,总表!A:D,4,0),"-"))</f>
        <v>-</v>
      </c>
      <c r="I12557" s="6" t="str">
        <f t="shared" si="787"/>
        <v>-</v>
      </c>
    </row>
    <row r="12558" spans="1:9">
      <c r="A12558" s="6">
        <v>12557</v>
      </c>
      <c r="B12558" s="47" t="str">
        <f t="shared" si="784"/>
        <v>0000310D</v>
      </c>
      <c r="C12558" s="47" t="str">
        <f>IFERROR(VLOOKUP(B12558,总表!A:B,2,0),"-")</f>
        <v>-</v>
      </c>
      <c r="D12558" s="6" t="str">
        <f t="shared" si="785"/>
        <v>-</v>
      </c>
      <c r="E12558" s="6" t="str">
        <f>IFERROR(VLOOKUP(B12558,总表!A:D,3,0),"-")</f>
        <v>-</v>
      </c>
      <c r="F12558" s="6" t="str">
        <f t="shared" si="786"/>
        <v>-</v>
      </c>
      <c r="H12558" s="6" t="str">
        <f>IF(IFERROR(VLOOKUP(B12558,总表!A:D,4,0),"露易")=0," ",IFERROR(VLOOKUP(B12558,总表!A:D,4,0),"-"))</f>
        <v>-</v>
      </c>
      <c r="I12558" s="6" t="str">
        <f t="shared" si="787"/>
        <v>-</v>
      </c>
    </row>
    <row r="12559" spans="1:9">
      <c r="A12559" s="6">
        <v>12558</v>
      </c>
      <c r="B12559" s="47" t="str">
        <f t="shared" si="784"/>
        <v>0000310E</v>
      </c>
      <c r="C12559" s="47" t="str">
        <f>IFERROR(VLOOKUP(B12559,总表!A:B,2,0),"-")</f>
        <v>-</v>
      </c>
      <c r="D12559" s="6" t="str">
        <f t="shared" si="785"/>
        <v>-</v>
      </c>
      <c r="E12559" s="6" t="str">
        <f>IFERROR(VLOOKUP(B12559,总表!A:D,3,0),"-")</f>
        <v>-</v>
      </c>
      <c r="F12559" s="6" t="str">
        <f t="shared" si="786"/>
        <v>-</v>
      </c>
      <c r="H12559" s="6" t="str">
        <f>IF(IFERROR(VLOOKUP(B12559,总表!A:D,4,0),"露易")=0," ",IFERROR(VLOOKUP(B12559,总表!A:D,4,0),"-"))</f>
        <v>-</v>
      </c>
      <c r="I12559" s="6" t="str">
        <f t="shared" si="787"/>
        <v>-</v>
      </c>
    </row>
    <row r="12560" spans="1:9">
      <c r="A12560" s="6">
        <v>12559</v>
      </c>
      <c r="B12560" s="47" t="str">
        <f t="shared" si="784"/>
        <v>0000310F</v>
      </c>
      <c r="C12560" s="47" t="str">
        <f>IFERROR(VLOOKUP(B12560,总表!A:B,2,0),"-")</f>
        <v>-</v>
      </c>
      <c r="D12560" s="6" t="str">
        <f t="shared" si="785"/>
        <v>-</v>
      </c>
      <c r="E12560" s="6" t="str">
        <f>IFERROR(VLOOKUP(B12560,总表!A:D,3,0),"-")</f>
        <v>-</v>
      </c>
      <c r="F12560" s="6" t="str">
        <f t="shared" si="786"/>
        <v>-</v>
      </c>
      <c r="H12560" s="6" t="str">
        <f>IF(IFERROR(VLOOKUP(B12560,总表!A:D,4,0),"露易")=0," ",IFERROR(VLOOKUP(B12560,总表!A:D,4,0),"-"))</f>
        <v>-</v>
      </c>
      <c r="I12560" s="6" t="str">
        <f t="shared" si="787"/>
        <v>-</v>
      </c>
    </row>
    <row r="12561" spans="1:9">
      <c r="A12561" s="6">
        <v>12560</v>
      </c>
      <c r="B12561" s="47" t="str">
        <f t="shared" si="784"/>
        <v>00003110</v>
      </c>
      <c r="C12561" s="47" t="str">
        <f>IFERROR(VLOOKUP(B12561,总表!A:B,2,0),"-")</f>
        <v>-</v>
      </c>
      <c r="D12561" s="6" t="str">
        <f t="shared" si="785"/>
        <v>-</v>
      </c>
      <c r="E12561" s="6" t="str">
        <f>IFERROR(VLOOKUP(B12561,总表!A:D,3,0),"-")</f>
        <v>-</v>
      </c>
      <c r="F12561" s="6" t="str">
        <f t="shared" si="786"/>
        <v>-</v>
      </c>
      <c r="H12561" s="6" t="str">
        <f>IF(IFERROR(VLOOKUP(B12561,总表!A:D,4,0),"露易")=0," ",IFERROR(VLOOKUP(B12561,总表!A:D,4,0),"-"))</f>
        <v>-</v>
      </c>
      <c r="I12561" s="6" t="str">
        <f t="shared" si="787"/>
        <v>-</v>
      </c>
    </row>
    <row r="12562" spans="1:9">
      <c r="A12562" s="6">
        <v>12561</v>
      </c>
      <c r="B12562" s="47" t="str">
        <f t="shared" si="784"/>
        <v>00003111</v>
      </c>
      <c r="C12562" s="47" t="str">
        <f>IFERROR(VLOOKUP(B12562,总表!A:B,2,0),"-")</f>
        <v>-</v>
      </c>
      <c r="D12562" s="6" t="str">
        <f t="shared" si="785"/>
        <v>-</v>
      </c>
      <c r="E12562" s="6" t="str">
        <f>IFERROR(VLOOKUP(B12562,总表!A:D,3,0),"-")</f>
        <v>-</v>
      </c>
      <c r="F12562" s="6" t="str">
        <f t="shared" si="786"/>
        <v>-</v>
      </c>
      <c r="H12562" s="6" t="str">
        <f>IF(IFERROR(VLOOKUP(B12562,总表!A:D,4,0),"露易")=0," ",IFERROR(VLOOKUP(B12562,总表!A:D,4,0),"-"))</f>
        <v>-</v>
      </c>
      <c r="I12562" s="6" t="str">
        <f t="shared" si="787"/>
        <v>-</v>
      </c>
    </row>
    <row r="12563" spans="1:9">
      <c r="A12563" s="6">
        <v>12562</v>
      </c>
      <c r="B12563" s="47" t="str">
        <f t="shared" si="784"/>
        <v>00003112</v>
      </c>
      <c r="C12563" s="47" t="str">
        <f>IFERROR(VLOOKUP(B12563,总表!A:B,2,0),"-")</f>
        <v>-</v>
      </c>
      <c r="D12563" s="6" t="str">
        <f t="shared" si="785"/>
        <v>-</v>
      </c>
      <c r="E12563" s="6" t="str">
        <f>IFERROR(VLOOKUP(B12563,总表!A:D,3,0),"-")</f>
        <v>-</v>
      </c>
      <c r="F12563" s="6" t="str">
        <f t="shared" si="786"/>
        <v>-</v>
      </c>
      <c r="H12563" s="6" t="str">
        <f>IF(IFERROR(VLOOKUP(B12563,总表!A:D,4,0),"露易")=0," ",IFERROR(VLOOKUP(B12563,总表!A:D,4,0),"-"))</f>
        <v>-</v>
      </c>
      <c r="I12563" s="6" t="str">
        <f t="shared" si="787"/>
        <v>-</v>
      </c>
    </row>
    <row r="12564" spans="1:9">
      <c r="A12564" s="6">
        <v>12563</v>
      </c>
      <c r="B12564" s="47" t="str">
        <f t="shared" si="784"/>
        <v>00003113</v>
      </c>
      <c r="C12564" s="47" t="str">
        <f>IFERROR(VLOOKUP(B12564,总表!A:B,2,0),"-")</f>
        <v>-</v>
      </c>
      <c r="D12564" s="6" t="str">
        <f t="shared" si="785"/>
        <v>-</v>
      </c>
      <c r="E12564" s="6" t="str">
        <f>IFERROR(VLOOKUP(B12564,总表!A:D,3,0),"-")</f>
        <v>-</v>
      </c>
      <c r="F12564" s="6" t="str">
        <f t="shared" si="786"/>
        <v>-</v>
      </c>
      <c r="H12564" s="6" t="str">
        <f>IF(IFERROR(VLOOKUP(B12564,总表!A:D,4,0),"露易")=0," ",IFERROR(VLOOKUP(B12564,总表!A:D,4,0),"-"))</f>
        <v>-</v>
      </c>
      <c r="I12564" s="6" t="str">
        <f t="shared" si="787"/>
        <v>-</v>
      </c>
    </row>
    <row r="12565" spans="1:9">
      <c r="A12565" s="6">
        <v>12564</v>
      </c>
      <c r="B12565" s="47" t="str">
        <f t="shared" si="784"/>
        <v>00003114</v>
      </c>
      <c r="C12565" s="47" t="str">
        <f>IFERROR(VLOOKUP(B12565,总表!A:B,2,0),"-")</f>
        <v>-</v>
      </c>
      <c r="D12565" s="6" t="str">
        <f t="shared" si="785"/>
        <v>-</v>
      </c>
      <c r="E12565" s="6" t="str">
        <f>IFERROR(VLOOKUP(B12565,总表!A:D,3,0),"-")</f>
        <v>-</v>
      </c>
      <c r="F12565" s="6" t="str">
        <f t="shared" si="786"/>
        <v>-</v>
      </c>
      <c r="H12565" s="6" t="str">
        <f>IF(IFERROR(VLOOKUP(B12565,总表!A:D,4,0),"露易")=0," ",IFERROR(VLOOKUP(B12565,总表!A:D,4,0),"-"))</f>
        <v>-</v>
      </c>
      <c r="I12565" s="6" t="str">
        <f t="shared" si="787"/>
        <v>-</v>
      </c>
    </row>
    <row r="12566" spans="1:9">
      <c r="A12566" s="6">
        <v>12565</v>
      </c>
      <c r="B12566" s="47" t="str">
        <f t="shared" si="784"/>
        <v>00003115</v>
      </c>
      <c r="C12566" s="47" t="str">
        <f>IFERROR(VLOOKUP(B12566,总表!A:B,2,0),"-")</f>
        <v>-</v>
      </c>
      <c r="D12566" s="6" t="str">
        <f t="shared" si="785"/>
        <v>-</v>
      </c>
      <c r="E12566" s="6" t="str">
        <f>IFERROR(VLOOKUP(B12566,总表!A:D,3,0),"-")</f>
        <v>-</v>
      </c>
      <c r="F12566" s="6" t="str">
        <f t="shared" si="786"/>
        <v>-</v>
      </c>
      <c r="H12566" s="6" t="str">
        <f>IF(IFERROR(VLOOKUP(B12566,总表!A:D,4,0),"露易")=0," ",IFERROR(VLOOKUP(B12566,总表!A:D,4,0),"-"))</f>
        <v>-</v>
      </c>
      <c r="I12566" s="6" t="str">
        <f t="shared" si="787"/>
        <v>-</v>
      </c>
    </row>
    <row r="12567" spans="1:9">
      <c r="A12567" s="6">
        <v>12566</v>
      </c>
      <c r="B12567" s="47" t="str">
        <f t="shared" si="784"/>
        <v>00003116</v>
      </c>
      <c r="C12567" s="47" t="str">
        <f>IFERROR(VLOOKUP(B12567,总表!A:B,2,0),"-")</f>
        <v>-</v>
      </c>
      <c r="D12567" s="6" t="str">
        <f t="shared" si="785"/>
        <v>-</v>
      </c>
      <c r="E12567" s="6" t="str">
        <f>IFERROR(VLOOKUP(B12567,总表!A:D,3,0),"-")</f>
        <v>-</v>
      </c>
      <c r="F12567" s="6" t="str">
        <f t="shared" si="786"/>
        <v>-</v>
      </c>
      <c r="H12567" s="6" t="str">
        <f>IF(IFERROR(VLOOKUP(B12567,总表!A:D,4,0),"露易")=0," ",IFERROR(VLOOKUP(B12567,总表!A:D,4,0),"-"))</f>
        <v>-</v>
      </c>
      <c r="I12567" s="6" t="str">
        <f t="shared" si="787"/>
        <v>-</v>
      </c>
    </row>
    <row r="12568" spans="1:9">
      <c r="A12568" s="6">
        <v>12567</v>
      </c>
      <c r="B12568" s="47" t="str">
        <f t="shared" si="784"/>
        <v>00003117</v>
      </c>
      <c r="C12568" s="47" t="str">
        <f>IFERROR(VLOOKUP(B12568,总表!A:B,2,0),"-")</f>
        <v>-</v>
      </c>
      <c r="D12568" s="6" t="str">
        <f t="shared" si="785"/>
        <v>-</v>
      </c>
      <c r="E12568" s="6" t="str">
        <f>IFERROR(VLOOKUP(B12568,总表!A:D,3,0),"-")</f>
        <v>-</v>
      </c>
      <c r="F12568" s="6" t="str">
        <f t="shared" si="786"/>
        <v>-</v>
      </c>
      <c r="H12568" s="6" t="str">
        <f>IF(IFERROR(VLOOKUP(B12568,总表!A:D,4,0),"露易")=0," ",IFERROR(VLOOKUP(B12568,总表!A:D,4,0),"-"))</f>
        <v>-</v>
      </c>
      <c r="I12568" s="6" t="str">
        <f t="shared" si="787"/>
        <v>-</v>
      </c>
    </row>
    <row r="12569" spans="1:9">
      <c r="A12569" s="6">
        <v>12568</v>
      </c>
      <c r="B12569" s="47" t="str">
        <f t="shared" si="784"/>
        <v>00003118</v>
      </c>
      <c r="C12569" s="47" t="str">
        <f>IFERROR(VLOOKUP(B12569,总表!A:B,2,0),"-")</f>
        <v>-</v>
      </c>
      <c r="D12569" s="6" t="str">
        <f t="shared" si="785"/>
        <v>-</v>
      </c>
      <c r="E12569" s="6" t="str">
        <f>IFERROR(VLOOKUP(B12569,总表!A:D,3,0),"-")</f>
        <v>-</v>
      </c>
      <c r="F12569" s="6" t="str">
        <f t="shared" si="786"/>
        <v>-</v>
      </c>
      <c r="H12569" s="6" t="str">
        <f>IF(IFERROR(VLOOKUP(B12569,总表!A:D,4,0),"露易")=0," ",IFERROR(VLOOKUP(B12569,总表!A:D,4,0),"-"))</f>
        <v>-</v>
      </c>
      <c r="I12569" s="6" t="str">
        <f t="shared" si="787"/>
        <v>-</v>
      </c>
    </row>
    <row r="12570" spans="1:9">
      <c r="A12570" s="6">
        <v>12569</v>
      </c>
      <c r="B12570" s="47" t="str">
        <f t="shared" si="784"/>
        <v>00003119</v>
      </c>
      <c r="C12570" s="47" t="str">
        <f>IFERROR(VLOOKUP(B12570,总表!A:B,2,0),"-")</f>
        <v>-</v>
      </c>
      <c r="D12570" s="6" t="str">
        <f t="shared" si="785"/>
        <v>-</v>
      </c>
      <c r="E12570" s="6" t="str">
        <f>IFERROR(VLOOKUP(B12570,总表!A:D,3,0),"-")</f>
        <v>-</v>
      </c>
      <c r="F12570" s="6" t="str">
        <f t="shared" si="786"/>
        <v>-</v>
      </c>
      <c r="H12570" s="6" t="str">
        <f>IF(IFERROR(VLOOKUP(B12570,总表!A:D,4,0),"露易")=0," ",IFERROR(VLOOKUP(B12570,总表!A:D,4,0),"-"))</f>
        <v>-</v>
      </c>
      <c r="I12570" s="6" t="str">
        <f t="shared" si="787"/>
        <v>-</v>
      </c>
    </row>
    <row r="12571" spans="1:9">
      <c r="A12571" s="6">
        <v>12570</v>
      </c>
      <c r="B12571" s="47" t="str">
        <f t="shared" si="784"/>
        <v>0000311A</v>
      </c>
      <c r="C12571" s="47" t="str">
        <f>IFERROR(VLOOKUP(B12571,总表!A:B,2,0),"-")</f>
        <v>-</v>
      </c>
      <c r="D12571" s="6" t="str">
        <f t="shared" si="785"/>
        <v>-</v>
      </c>
      <c r="E12571" s="6" t="str">
        <f>IFERROR(VLOOKUP(B12571,总表!A:D,3,0),"-")</f>
        <v>-</v>
      </c>
      <c r="F12571" s="6" t="str">
        <f t="shared" si="786"/>
        <v>-</v>
      </c>
      <c r="H12571" s="6" t="str">
        <f>IF(IFERROR(VLOOKUP(B12571,总表!A:D,4,0),"露易")=0," ",IFERROR(VLOOKUP(B12571,总表!A:D,4,0),"-"))</f>
        <v>-</v>
      </c>
      <c r="I12571" s="6" t="str">
        <f t="shared" si="787"/>
        <v>-</v>
      </c>
    </row>
    <row r="12572" spans="1:9">
      <c r="A12572" s="6">
        <v>12571</v>
      </c>
      <c r="B12572" s="47" t="str">
        <f t="shared" si="784"/>
        <v>0000311B</v>
      </c>
      <c r="C12572" s="47" t="str">
        <f>IFERROR(VLOOKUP(B12572,总表!A:B,2,0),"-")</f>
        <v>-</v>
      </c>
      <c r="D12572" s="6" t="str">
        <f t="shared" si="785"/>
        <v>-</v>
      </c>
      <c r="E12572" s="6" t="str">
        <f>IFERROR(VLOOKUP(B12572,总表!A:D,3,0),"-")</f>
        <v>-</v>
      </c>
      <c r="F12572" s="6" t="str">
        <f t="shared" si="786"/>
        <v>-</v>
      </c>
      <c r="H12572" s="6" t="str">
        <f>IF(IFERROR(VLOOKUP(B12572,总表!A:D,4,0),"露易")=0," ",IFERROR(VLOOKUP(B12572,总表!A:D,4,0),"-"))</f>
        <v>-</v>
      </c>
      <c r="I12572" s="6" t="str">
        <f t="shared" si="787"/>
        <v>-</v>
      </c>
    </row>
    <row r="12573" spans="1:9">
      <c r="A12573" s="6">
        <v>12572</v>
      </c>
      <c r="B12573" s="47" t="str">
        <f t="shared" si="784"/>
        <v>0000311C</v>
      </c>
      <c r="C12573" s="47" t="str">
        <f>IFERROR(VLOOKUP(B12573,总表!A:B,2,0),"-")</f>
        <v>-</v>
      </c>
      <c r="D12573" s="6" t="str">
        <f t="shared" si="785"/>
        <v>-</v>
      </c>
      <c r="E12573" s="6" t="str">
        <f>IFERROR(VLOOKUP(B12573,总表!A:D,3,0),"-")</f>
        <v>-</v>
      </c>
      <c r="F12573" s="6" t="str">
        <f t="shared" si="786"/>
        <v>-</v>
      </c>
      <c r="H12573" s="6" t="str">
        <f>IF(IFERROR(VLOOKUP(B12573,总表!A:D,4,0),"露易")=0," ",IFERROR(VLOOKUP(B12573,总表!A:D,4,0),"-"))</f>
        <v>-</v>
      </c>
      <c r="I12573" s="6" t="str">
        <f t="shared" si="787"/>
        <v>-</v>
      </c>
    </row>
    <row r="12574" spans="1:9">
      <c r="A12574" s="6">
        <v>12573</v>
      </c>
      <c r="B12574" s="47" t="str">
        <f t="shared" si="784"/>
        <v>0000311D</v>
      </c>
      <c r="C12574" s="47" t="str">
        <f>IFERROR(VLOOKUP(B12574,总表!A:B,2,0),"-")</f>
        <v>-</v>
      </c>
      <c r="D12574" s="6" t="str">
        <f t="shared" si="785"/>
        <v>-</v>
      </c>
      <c r="E12574" s="6" t="str">
        <f>IFERROR(VLOOKUP(B12574,总表!A:D,3,0),"-")</f>
        <v>-</v>
      </c>
      <c r="F12574" s="6" t="str">
        <f t="shared" si="786"/>
        <v>-</v>
      </c>
      <c r="H12574" s="6" t="str">
        <f>IF(IFERROR(VLOOKUP(B12574,总表!A:D,4,0),"露易")=0," ",IFERROR(VLOOKUP(B12574,总表!A:D,4,0),"-"))</f>
        <v>-</v>
      </c>
      <c r="I12574" s="6" t="str">
        <f t="shared" si="787"/>
        <v>-</v>
      </c>
    </row>
    <row r="12575" spans="1:9">
      <c r="A12575" s="6">
        <v>12574</v>
      </c>
      <c r="B12575" s="47" t="str">
        <f t="shared" si="784"/>
        <v>0000311E</v>
      </c>
      <c r="C12575" s="47" t="str">
        <f>IFERROR(VLOOKUP(B12575,总表!A:B,2,0),"-")</f>
        <v>-</v>
      </c>
      <c r="D12575" s="6" t="str">
        <f t="shared" si="785"/>
        <v>-</v>
      </c>
      <c r="E12575" s="6" t="str">
        <f>IFERROR(VLOOKUP(B12575,总表!A:D,3,0),"-")</f>
        <v>-</v>
      </c>
      <c r="F12575" s="6" t="str">
        <f t="shared" si="786"/>
        <v>-</v>
      </c>
      <c r="H12575" s="6" t="str">
        <f>IF(IFERROR(VLOOKUP(B12575,总表!A:D,4,0),"露易")=0," ",IFERROR(VLOOKUP(B12575,总表!A:D,4,0),"-"))</f>
        <v>-</v>
      </c>
      <c r="I12575" s="6" t="str">
        <f t="shared" si="787"/>
        <v>-</v>
      </c>
    </row>
    <row r="12576" spans="1:9">
      <c r="A12576" s="6">
        <v>12575</v>
      </c>
      <c r="B12576" s="47" t="str">
        <f t="shared" si="784"/>
        <v>0000311F</v>
      </c>
      <c r="C12576" s="47" t="str">
        <f>IFERROR(VLOOKUP(B12576,总表!A:B,2,0),"-")</f>
        <v>-</v>
      </c>
      <c r="D12576" s="6" t="str">
        <f t="shared" si="785"/>
        <v>-</v>
      </c>
      <c r="E12576" s="6" t="str">
        <f>IFERROR(VLOOKUP(B12576,总表!A:D,3,0),"-")</f>
        <v>-</v>
      </c>
      <c r="F12576" s="6" t="str">
        <f t="shared" si="786"/>
        <v>-</v>
      </c>
      <c r="H12576" s="6" t="str">
        <f>IF(IFERROR(VLOOKUP(B12576,总表!A:D,4,0),"露易")=0," ",IFERROR(VLOOKUP(B12576,总表!A:D,4,0),"-"))</f>
        <v>-</v>
      </c>
      <c r="I12576" s="6" t="str">
        <f t="shared" si="787"/>
        <v>-</v>
      </c>
    </row>
    <row r="12577" spans="1:9">
      <c r="A12577" s="6">
        <v>12576</v>
      </c>
      <c r="B12577" s="47" t="str">
        <f t="shared" si="784"/>
        <v>00003120</v>
      </c>
      <c r="C12577" s="47" t="str">
        <f>IFERROR(VLOOKUP(B12577,总表!A:B,2,0),"-")</f>
        <v>-</v>
      </c>
      <c r="D12577" s="6" t="str">
        <f t="shared" si="785"/>
        <v>-</v>
      </c>
      <c r="E12577" s="6" t="str">
        <f>IFERROR(VLOOKUP(B12577,总表!A:D,3,0),"-")</f>
        <v>-</v>
      </c>
      <c r="F12577" s="6" t="str">
        <f t="shared" si="786"/>
        <v>-</v>
      </c>
      <c r="H12577" s="6" t="str">
        <f>IF(IFERROR(VLOOKUP(B12577,总表!A:D,4,0),"露易")=0," ",IFERROR(VLOOKUP(B12577,总表!A:D,4,0),"-"))</f>
        <v>-</v>
      </c>
      <c r="I12577" s="6" t="str">
        <f t="shared" si="787"/>
        <v>-</v>
      </c>
    </row>
    <row r="12578" spans="1:9">
      <c r="A12578" s="6">
        <v>12577</v>
      </c>
      <c r="B12578" s="47" t="str">
        <f t="shared" si="784"/>
        <v>00003121</v>
      </c>
      <c r="C12578" s="47" t="str">
        <f>IFERROR(VLOOKUP(B12578,总表!A:B,2,0),"-")</f>
        <v>-</v>
      </c>
      <c r="D12578" s="6" t="str">
        <f t="shared" si="785"/>
        <v>-</v>
      </c>
      <c r="E12578" s="6" t="str">
        <f>IFERROR(VLOOKUP(B12578,总表!A:D,3,0),"-")</f>
        <v>-</v>
      </c>
      <c r="F12578" s="6" t="str">
        <f t="shared" si="786"/>
        <v>-</v>
      </c>
      <c r="H12578" s="6" t="str">
        <f>IF(IFERROR(VLOOKUP(B12578,总表!A:D,4,0),"露易")=0," ",IFERROR(VLOOKUP(B12578,总表!A:D,4,0),"-"))</f>
        <v>-</v>
      </c>
      <c r="I12578" s="6" t="str">
        <f t="shared" si="787"/>
        <v>-</v>
      </c>
    </row>
    <row r="12579" spans="1:9">
      <c r="A12579" s="6">
        <v>12578</v>
      </c>
      <c r="B12579" s="47" t="str">
        <f t="shared" si="784"/>
        <v>00003122</v>
      </c>
      <c r="C12579" s="47" t="str">
        <f>IFERROR(VLOOKUP(B12579,总表!A:B,2,0),"-")</f>
        <v>工具类</v>
      </c>
      <c r="D12579" s="6" t="str">
        <f t="shared" si="785"/>
        <v>工具类</v>
      </c>
      <c r="E12579" s="6" t="str">
        <f>IFERROR(VLOOKUP(B12579,总表!A:D,3,0),"-")</f>
        <v>复活节棒</v>
      </c>
      <c r="F12579" s="6" t="str">
        <f t="shared" si="786"/>
        <v>复活节棒</v>
      </c>
      <c r="G12579" s="6">
        <v>11100</v>
      </c>
      <c r="H12579" s="6" t="str">
        <f>IF(IFERROR(VLOOKUP(B12579,总表!A:D,4,0),"露易")=0," ",IFERROR(VLOOKUP(B12579,总表!A:D,4,0),"-"))</f>
        <v> </v>
      </c>
      <c r="I12579" s="6" t="str">
        <f t="shared" si="787"/>
        <v> </v>
      </c>
    </row>
    <row r="12580" spans="1:9">
      <c r="A12580" s="6">
        <v>12579</v>
      </c>
      <c r="B12580" s="47" t="str">
        <f t="shared" si="784"/>
        <v>00003123</v>
      </c>
      <c r="C12580" s="50" t="str">
        <f>IFERROR(VLOOKUP(B12580,总表!A:B,2,0),"-")</f>
        <v>摆设类</v>
      </c>
      <c r="D12580" s="51" t="str">
        <f t="shared" si="785"/>
        <v>摆设类</v>
      </c>
      <c r="E12580" s="51" t="str">
        <f>IFERROR(VLOOKUP(B12580,总表!A:D,3,0),"-")</f>
        <v>动物森友会Nintendo Switch</v>
      </c>
      <c r="F12580" s="51" t="str">
        <f t="shared" si="786"/>
        <v>动物森友会Nintendo Switch</v>
      </c>
      <c r="G12580" s="6">
        <v>8890</v>
      </c>
      <c r="H12580" s="6" t="str">
        <f>IF(IFERROR(VLOOKUP(B12580,总表!A:D,4,0),"露易")=0," ",IFERROR(VLOOKUP(B12580,总表!A:D,4,0),"-"))</f>
        <v> </v>
      </c>
      <c r="I12580" s="6" t="str">
        <f t="shared" si="787"/>
        <v> </v>
      </c>
    </row>
    <row r="12581" spans="1:9">
      <c r="A12581" s="6">
        <v>12580</v>
      </c>
      <c r="B12581" s="47" t="str">
        <f t="shared" si="784"/>
        <v>00003124</v>
      </c>
      <c r="C12581" s="47" t="str">
        <f>IFERROR(VLOOKUP(B12581,总表!A:B,2,0),"-")</f>
        <v>-</v>
      </c>
      <c r="D12581" s="6" t="str">
        <f t="shared" si="785"/>
        <v>-</v>
      </c>
      <c r="E12581" s="6" t="str">
        <f>IFERROR(VLOOKUP(B12581,总表!A:D,3,0),"-")</f>
        <v>-</v>
      </c>
      <c r="F12581" s="6" t="str">
        <f t="shared" si="786"/>
        <v>-</v>
      </c>
      <c r="H12581" s="6" t="str">
        <f>IF(IFERROR(VLOOKUP(B12581,总表!A:D,4,0),"露易")=0," ",IFERROR(VLOOKUP(B12581,总表!A:D,4,0),"-"))</f>
        <v>-</v>
      </c>
      <c r="I12581" s="6" t="str">
        <f t="shared" si="787"/>
        <v>-</v>
      </c>
    </row>
    <row r="12582" spans="1:9">
      <c r="A12582" s="6">
        <v>12581</v>
      </c>
      <c r="B12582" s="47" t="str">
        <f t="shared" si="784"/>
        <v>00003125</v>
      </c>
      <c r="C12582" s="47" t="str">
        <f>IFERROR(VLOOKUP(B12582,总表!A:B,2,0),"-")</f>
        <v>-</v>
      </c>
      <c r="D12582" s="6" t="str">
        <f t="shared" si="785"/>
        <v>-</v>
      </c>
      <c r="E12582" s="6" t="str">
        <f>IFERROR(VLOOKUP(B12582,总表!A:D,3,0),"-")</f>
        <v>-</v>
      </c>
      <c r="F12582" s="6" t="str">
        <f t="shared" si="786"/>
        <v>-</v>
      </c>
      <c r="H12582" s="6" t="str">
        <f>IF(IFERROR(VLOOKUP(B12582,总表!A:D,4,0),"露易")=0," ",IFERROR(VLOOKUP(B12582,总表!A:D,4,0),"-"))</f>
        <v>-</v>
      </c>
      <c r="I12582" s="6" t="str">
        <f t="shared" si="787"/>
        <v>-</v>
      </c>
    </row>
    <row r="12583" spans="1:9">
      <c r="A12583" s="6">
        <v>12582</v>
      </c>
      <c r="B12583" s="47" t="str">
        <f t="shared" si="784"/>
        <v>00003126</v>
      </c>
      <c r="C12583" s="47" t="str">
        <f>IFERROR(VLOOKUP(B12583,总表!A:B,2,0),"-")</f>
        <v>-</v>
      </c>
      <c r="D12583" s="6" t="str">
        <f t="shared" si="785"/>
        <v>-</v>
      </c>
      <c r="E12583" s="6" t="str">
        <f>IFERROR(VLOOKUP(B12583,总表!A:D,3,0),"-")</f>
        <v>-</v>
      </c>
      <c r="F12583" s="6" t="str">
        <f t="shared" si="786"/>
        <v>-</v>
      </c>
      <c r="H12583" s="6" t="str">
        <f>IF(IFERROR(VLOOKUP(B12583,总表!A:D,4,0),"露易")=0," ",IFERROR(VLOOKUP(B12583,总表!A:D,4,0),"-"))</f>
        <v>-</v>
      </c>
      <c r="I12583" s="6" t="str">
        <f t="shared" si="787"/>
        <v>-</v>
      </c>
    </row>
    <row r="12584" spans="1:9">
      <c r="A12584" s="6">
        <v>12583</v>
      </c>
      <c r="B12584" s="47" t="str">
        <f t="shared" si="784"/>
        <v>00003127</v>
      </c>
      <c r="C12584" s="47" t="str">
        <f>IFERROR(VLOOKUP(B12584,总表!A:B,2,0),"-")</f>
        <v>-</v>
      </c>
      <c r="D12584" s="6" t="str">
        <f t="shared" si="785"/>
        <v>-</v>
      </c>
      <c r="E12584" s="6" t="str">
        <f>IFERROR(VLOOKUP(B12584,总表!A:D,3,0),"-")</f>
        <v>-</v>
      </c>
      <c r="F12584" s="6" t="str">
        <f t="shared" si="786"/>
        <v>-</v>
      </c>
      <c r="H12584" s="6" t="str">
        <f>IF(IFERROR(VLOOKUP(B12584,总表!A:D,4,0),"露易")=0," ",IFERROR(VLOOKUP(B12584,总表!A:D,4,0),"-"))</f>
        <v>-</v>
      </c>
      <c r="I12584" s="6" t="str">
        <f t="shared" si="787"/>
        <v>-</v>
      </c>
    </row>
    <row r="12585" spans="1:9">
      <c r="A12585" s="6">
        <v>12584</v>
      </c>
      <c r="B12585" s="47" t="str">
        <f t="shared" si="784"/>
        <v>00003128</v>
      </c>
      <c r="C12585" s="47" t="str">
        <f>IFERROR(VLOOKUP(B12585,总表!A:B,2,0),"-")</f>
        <v>-</v>
      </c>
      <c r="D12585" s="6" t="str">
        <f t="shared" si="785"/>
        <v>-</v>
      </c>
      <c r="E12585" s="6" t="str">
        <f>IFERROR(VLOOKUP(B12585,总表!A:D,3,0),"-")</f>
        <v>-</v>
      </c>
      <c r="F12585" s="6" t="str">
        <f t="shared" si="786"/>
        <v>-</v>
      </c>
      <c r="H12585" s="6" t="str">
        <f>IF(IFERROR(VLOOKUP(B12585,总表!A:D,4,0),"露易")=0," ",IFERROR(VLOOKUP(B12585,总表!A:D,4,0),"-"))</f>
        <v>-</v>
      </c>
      <c r="I12585" s="6" t="str">
        <f t="shared" si="787"/>
        <v>-</v>
      </c>
    </row>
    <row r="12586" spans="1:9">
      <c r="A12586" s="6">
        <v>12585</v>
      </c>
      <c r="B12586" s="47" t="str">
        <f t="shared" si="784"/>
        <v>00003129</v>
      </c>
      <c r="C12586" s="47" t="str">
        <f>IFERROR(VLOOKUP(B12586,总表!A:B,2,0),"-")</f>
        <v>-</v>
      </c>
      <c r="D12586" s="6" t="str">
        <f t="shared" si="785"/>
        <v>-</v>
      </c>
      <c r="E12586" s="6" t="str">
        <f>IFERROR(VLOOKUP(B12586,总表!A:D,3,0),"-")</f>
        <v>-</v>
      </c>
      <c r="F12586" s="6" t="str">
        <f t="shared" si="786"/>
        <v>-</v>
      </c>
      <c r="H12586" s="6" t="str">
        <f>IF(IFERROR(VLOOKUP(B12586,总表!A:D,4,0),"露易")=0," ",IFERROR(VLOOKUP(B12586,总表!A:D,4,0),"-"))</f>
        <v>-</v>
      </c>
      <c r="I12586" s="6" t="str">
        <f t="shared" si="787"/>
        <v>-</v>
      </c>
    </row>
    <row r="12587" spans="1:9">
      <c r="A12587" s="6">
        <v>12586</v>
      </c>
      <c r="B12587" s="47" t="str">
        <f t="shared" si="784"/>
        <v>0000312A</v>
      </c>
      <c r="C12587" s="47" t="str">
        <f>IFERROR(VLOOKUP(B12587,总表!A:B,2,0),"-")</f>
        <v>-</v>
      </c>
      <c r="D12587" s="6" t="str">
        <f t="shared" si="785"/>
        <v>-</v>
      </c>
      <c r="E12587" s="6" t="str">
        <f>IFERROR(VLOOKUP(B12587,总表!A:D,3,0),"-")</f>
        <v>-</v>
      </c>
      <c r="F12587" s="6" t="str">
        <f t="shared" si="786"/>
        <v>-</v>
      </c>
      <c r="H12587" s="6" t="str">
        <f>IF(IFERROR(VLOOKUP(B12587,总表!A:D,4,0),"露易")=0," ",IFERROR(VLOOKUP(B12587,总表!A:D,4,0),"-"))</f>
        <v>-</v>
      </c>
      <c r="I12587" s="6" t="str">
        <f t="shared" si="787"/>
        <v>-</v>
      </c>
    </row>
    <row r="12588" spans="1:9">
      <c r="A12588" s="6">
        <v>12587</v>
      </c>
      <c r="B12588" s="47" t="str">
        <f t="shared" si="784"/>
        <v>0000312B</v>
      </c>
      <c r="C12588" s="47" t="str">
        <f>IFERROR(VLOOKUP(B12588,总表!A:B,2,0),"-")</f>
        <v>-</v>
      </c>
      <c r="D12588" s="6" t="str">
        <f t="shared" si="785"/>
        <v>-</v>
      </c>
      <c r="E12588" s="6" t="str">
        <f>IFERROR(VLOOKUP(B12588,总表!A:D,3,0),"-")</f>
        <v>-</v>
      </c>
      <c r="F12588" s="6" t="str">
        <f t="shared" si="786"/>
        <v>-</v>
      </c>
      <c r="H12588" s="6" t="str">
        <f>IF(IFERROR(VLOOKUP(B12588,总表!A:D,4,0),"露易")=0," ",IFERROR(VLOOKUP(B12588,总表!A:D,4,0),"-"))</f>
        <v>-</v>
      </c>
      <c r="I12588" s="6" t="str">
        <f t="shared" si="787"/>
        <v>-</v>
      </c>
    </row>
    <row r="12589" spans="1:9">
      <c r="A12589" s="6">
        <v>12588</v>
      </c>
      <c r="B12589" s="47" t="str">
        <f t="shared" si="784"/>
        <v>0000312C</v>
      </c>
      <c r="C12589" s="47" t="str">
        <f>IFERROR(VLOOKUP(B12589,总表!A:B,2,0),"-")</f>
        <v>-</v>
      </c>
      <c r="D12589" s="6" t="str">
        <f t="shared" si="785"/>
        <v>-</v>
      </c>
      <c r="E12589" s="6" t="str">
        <f>IFERROR(VLOOKUP(B12589,总表!A:D,3,0),"-")</f>
        <v>-</v>
      </c>
      <c r="F12589" s="6" t="str">
        <f t="shared" si="786"/>
        <v>-</v>
      </c>
      <c r="H12589" s="6" t="str">
        <f>IF(IFERROR(VLOOKUP(B12589,总表!A:D,4,0),"露易")=0," ",IFERROR(VLOOKUP(B12589,总表!A:D,4,0),"-"))</f>
        <v>-</v>
      </c>
      <c r="I12589" s="6" t="str">
        <f t="shared" si="787"/>
        <v>-</v>
      </c>
    </row>
    <row r="12590" spans="1:9">
      <c r="A12590" s="6">
        <v>12589</v>
      </c>
      <c r="B12590" s="47" t="str">
        <f t="shared" si="784"/>
        <v>0000312D</v>
      </c>
      <c r="C12590" s="47" t="str">
        <f>IFERROR(VLOOKUP(B12590,总表!A:B,2,0),"-")</f>
        <v>-</v>
      </c>
      <c r="D12590" s="6" t="str">
        <f t="shared" si="785"/>
        <v>-</v>
      </c>
      <c r="E12590" s="6" t="str">
        <f>IFERROR(VLOOKUP(B12590,总表!A:D,3,0),"-")</f>
        <v>-</v>
      </c>
      <c r="F12590" s="6" t="str">
        <f t="shared" si="786"/>
        <v>-</v>
      </c>
      <c r="H12590" s="6" t="str">
        <f>IF(IFERROR(VLOOKUP(B12590,总表!A:D,4,0),"露易")=0," ",IFERROR(VLOOKUP(B12590,总表!A:D,4,0),"-"))</f>
        <v>-</v>
      </c>
      <c r="I12590" s="6" t="str">
        <f t="shared" si="787"/>
        <v>-</v>
      </c>
    </row>
    <row r="12591" spans="1:9">
      <c r="A12591" s="6">
        <v>12590</v>
      </c>
      <c r="B12591" s="47" t="str">
        <f t="shared" si="784"/>
        <v>0000312E</v>
      </c>
      <c r="C12591" s="47" t="str">
        <f>IFERROR(VLOOKUP(B12591,总表!A:B,2,0),"-")</f>
        <v>-</v>
      </c>
      <c r="D12591" s="6" t="str">
        <f t="shared" si="785"/>
        <v>-</v>
      </c>
      <c r="E12591" s="6" t="str">
        <f>IFERROR(VLOOKUP(B12591,总表!A:D,3,0),"-")</f>
        <v>-</v>
      </c>
      <c r="F12591" s="6" t="str">
        <f t="shared" si="786"/>
        <v>-</v>
      </c>
      <c r="H12591" s="6" t="str">
        <f>IF(IFERROR(VLOOKUP(B12591,总表!A:D,4,0),"露易")=0," ",IFERROR(VLOOKUP(B12591,总表!A:D,4,0),"-"))</f>
        <v>-</v>
      </c>
      <c r="I12591" s="6" t="str">
        <f t="shared" si="787"/>
        <v>-</v>
      </c>
    </row>
    <row r="12592" spans="1:9">
      <c r="A12592" s="6">
        <v>12591</v>
      </c>
      <c r="B12592" s="47" t="str">
        <f t="shared" si="784"/>
        <v>0000312F</v>
      </c>
      <c r="C12592" s="47" t="str">
        <f>IFERROR(VLOOKUP(B12592,总表!A:B,2,0),"-")</f>
        <v>-</v>
      </c>
      <c r="D12592" s="6" t="str">
        <f t="shared" si="785"/>
        <v>-</v>
      </c>
      <c r="E12592" s="6" t="str">
        <f>IFERROR(VLOOKUP(B12592,总表!A:D,3,0),"-")</f>
        <v>-</v>
      </c>
      <c r="F12592" s="6" t="str">
        <f t="shared" si="786"/>
        <v>-</v>
      </c>
      <c r="H12592" s="6" t="str">
        <f>IF(IFERROR(VLOOKUP(B12592,总表!A:D,4,0),"露易")=0," ",IFERROR(VLOOKUP(B12592,总表!A:D,4,0),"-"))</f>
        <v>-</v>
      </c>
      <c r="I12592" s="6" t="str">
        <f t="shared" si="787"/>
        <v>-</v>
      </c>
    </row>
    <row r="12593" spans="1:9">
      <c r="A12593" s="6">
        <v>12592</v>
      </c>
      <c r="B12593" s="47" t="str">
        <f t="shared" si="784"/>
        <v>00003130</v>
      </c>
      <c r="C12593" s="47" t="str">
        <f>IFERROR(VLOOKUP(B12593,总表!A:B,2,0),"-")</f>
        <v>-</v>
      </c>
      <c r="D12593" s="6" t="str">
        <f t="shared" si="785"/>
        <v>-</v>
      </c>
      <c r="E12593" s="6" t="str">
        <f>IFERROR(VLOOKUP(B12593,总表!A:D,3,0),"-")</f>
        <v>-</v>
      </c>
      <c r="F12593" s="6" t="str">
        <f t="shared" si="786"/>
        <v>-</v>
      </c>
      <c r="H12593" s="6" t="str">
        <f>IF(IFERROR(VLOOKUP(B12593,总表!A:D,4,0),"露易")=0," ",IFERROR(VLOOKUP(B12593,总表!A:D,4,0),"-"))</f>
        <v>-</v>
      </c>
      <c r="I12593" s="6" t="str">
        <f t="shared" si="787"/>
        <v>-</v>
      </c>
    </row>
    <row r="12594" spans="1:9">
      <c r="A12594" s="6">
        <v>12593</v>
      </c>
      <c r="B12594" s="47" t="str">
        <f t="shared" si="784"/>
        <v>00003131</v>
      </c>
      <c r="C12594" s="47" t="str">
        <f>IFERROR(VLOOKUP(B12594,总表!A:B,2,0),"-")</f>
        <v>-</v>
      </c>
      <c r="D12594" s="6" t="str">
        <f t="shared" si="785"/>
        <v>-</v>
      </c>
      <c r="E12594" s="6" t="str">
        <f>IFERROR(VLOOKUP(B12594,总表!A:D,3,0),"-")</f>
        <v>-</v>
      </c>
      <c r="F12594" s="6" t="str">
        <f t="shared" si="786"/>
        <v>-</v>
      </c>
      <c r="H12594" s="6" t="str">
        <f>IF(IFERROR(VLOOKUP(B12594,总表!A:D,4,0),"露易")=0," ",IFERROR(VLOOKUP(B12594,总表!A:D,4,0),"-"))</f>
        <v>-</v>
      </c>
      <c r="I12594" s="6" t="str">
        <f t="shared" si="787"/>
        <v>-</v>
      </c>
    </row>
    <row r="12595" spans="1:9">
      <c r="A12595" s="6">
        <v>12594</v>
      </c>
      <c r="B12595" s="47" t="str">
        <f t="shared" si="784"/>
        <v>00003132</v>
      </c>
      <c r="C12595" s="47" t="str">
        <f>IFERROR(VLOOKUP(B12595,总表!A:B,2,0),"-")</f>
        <v>-</v>
      </c>
      <c r="D12595" s="6" t="str">
        <f t="shared" si="785"/>
        <v>-</v>
      </c>
      <c r="E12595" s="6" t="str">
        <f>IFERROR(VLOOKUP(B12595,总表!A:D,3,0),"-")</f>
        <v>-</v>
      </c>
      <c r="F12595" s="6" t="str">
        <f t="shared" si="786"/>
        <v>-</v>
      </c>
      <c r="H12595" s="6" t="str">
        <f>IF(IFERROR(VLOOKUP(B12595,总表!A:D,4,0),"露易")=0," ",IFERROR(VLOOKUP(B12595,总表!A:D,4,0),"-"))</f>
        <v>-</v>
      </c>
      <c r="I12595" s="6" t="str">
        <f t="shared" si="787"/>
        <v>-</v>
      </c>
    </row>
    <row r="12596" spans="1:9">
      <c r="A12596" s="6">
        <v>12595</v>
      </c>
      <c r="B12596" s="47" t="str">
        <f t="shared" si="784"/>
        <v>00003133</v>
      </c>
      <c r="C12596" s="47" t="str">
        <f>IFERROR(VLOOKUP(B12596,总表!A:B,2,0),"-")</f>
        <v>-</v>
      </c>
      <c r="D12596" s="6" t="str">
        <f t="shared" si="785"/>
        <v>-</v>
      </c>
      <c r="E12596" s="6" t="str">
        <f>IFERROR(VLOOKUP(B12596,总表!A:D,3,0),"-")</f>
        <v>-</v>
      </c>
      <c r="F12596" s="6" t="str">
        <f t="shared" si="786"/>
        <v>-</v>
      </c>
      <c r="H12596" s="6" t="str">
        <f>IF(IFERROR(VLOOKUP(B12596,总表!A:D,4,0),"露易")=0," ",IFERROR(VLOOKUP(B12596,总表!A:D,4,0),"-"))</f>
        <v>-</v>
      </c>
      <c r="I12596" s="6" t="str">
        <f t="shared" si="787"/>
        <v>-</v>
      </c>
    </row>
    <row r="12597" spans="1:9">
      <c r="A12597" s="6">
        <v>12596</v>
      </c>
      <c r="B12597" s="47" t="str">
        <f t="shared" si="784"/>
        <v>00003134</v>
      </c>
      <c r="C12597" s="47" t="str">
        <f>IFERROR(VLOOKUP(B12597,总表!A:B,2,0),"-")</f>
        <v>-</v>
      </c>
      <c r="D12597" s="6" t="str">
        <f t="shared" si="785"/>
        <v>-</v>
      </c>
      <c r="E12597" s="6" t="str">
        <f>IFERROR(VLOOKUP(B12597,总表!A:D,3,0),"-")</f>
        <v>-</v>
      </c>
      <c r="F12597" s="6" t="str">
        <f t="shared" si="786"/>
        <v>-</v>
      </c>
      <c r="H12597" s="6" t="str">
        <f>IF(IFERROR(VLOOKUP(B12597,总表!A:D,4,0),"露易")=0," ",IFERROR(VLOOKUP(B12597,总表!A:D,4,0),"-"))</f>
        <v>-</v>
      </c>
      <c r="I12597" s="6" t="str">
        <f t="shared" si="787"/>
        <v>-</v>
      </c>
    </row>
    <row r="12598" spans="1:9">
      <c r="A12598" s="6">
        <v>12597</v>
      </c>
      <c r="B12598" s="47" t="str">
        <f t="shared" si="784"/>
        <v>00003135</v>
      </c>
      <c r="C12598" s="47" t="str">
        <f>IFERROR(VLOOKUP(B12598,总表!A:B,2,0),"-")</f>
        <v>-</v>
      </c>
      <c r="D12598" s="6" t="str">
        <f t="shared" si="785"/>
        <v>-</v>
      </c>
      <c r="E12598" s="6" t="str">
        <f>IFERROR(VLOOKUP(B12598,总表!A:D,3,0),"-")</f>
        <v>-</v>
      </c>
      <c r="F12598" s="6" t="str">
        <f t="shared" si="786"/>
        <v>-</v>
      </c>
      <c r="H12598" s="6" t="str">
        <f>IF(IFERROR(VLOOKUP(B12598,总表!A:D,4,0),"露易")=0," ",IFERROR(VLOOKUP(B12598,总表!A:D,4,0),"-"))</f>
        <v>-</v>
      </c>
      <c r="I12598" s="6" t="str">
        <f t="shared" si="787"/>
        <v>-</v>
      </c>
    </row>
    <row r="12599" spans="1:9">
      <c r="A12599" s="6">
        <v>12598</v>
      </c>
      <c r="B12599" s="47" t="str">
        <f t="shared" si="784"/>
        <v>00003136</v>
      </c>
      <c r="C12599" s="47" t="str">
        <f>IFERROR(VLOOKUP(B12599,总表!A:B,2,0),"-")</f>
        <v>-</v>
      </c>
      <c r="D12599" s="6" t="str">
        <f t="shared" si="785"/>
        <v>-</v>
      </c>
      <c r="E12599" s="6" t="str">
        <f>IFERROR(VLOOKUP(B12599,总表!A:D,3,0),"-")</f>
        <v>-</v>
      </c>
      <c r="F12599" s="6" t="str">
        <f t="shared" si="786"/>
        <v>-</v>
      </c>
      <c r="H12599" s="6" t="str">
        <f>IF(IFERROR(VLOOKUP(B12599,总表!A:D,4,0),"露易")=0," ",IFERROR(VLOOKUP(B12599,总表!A:D,4,0),"-"))</f>
        <v>-</v>
      </c>
      <c r="I12599" s="6" t="str">
        <f t="shared" si="787"/>
        <v>-</v>
      </c>
    </row>
    <row r="12600" spans="1:9">
      <c r="A12600" s="6">
        <v>12599</v>
      </c>
      <c r="B12600" s="47" t="str">
        <f t="shared" si="784"/>
        <v>00003137</v>
      </c>
      <c r="C12600" s="47" t="str">
        <f>IFERROR(VLOOKUP(B12600,总表!A:B,2,0),"-")</f>
        <v>-</v>
      </c>
      <c r="D12600" s="6" t="str">
        <f t="shared" si="785"/>
        <v>-</v>
      </c>
      <c r="E12600" s="6" t="str">
        <f>IFERROR(VLOOKUP(B12600,总表!A:D,3,0),"-")</f>
        <v>-</v>
      </c>
      <c r="F12600" s="6" t="str">
        <f t="shared" si="786"/>
        <v>-</v>
      </c>
      <c r="H12600" s="6" t="str">
        <f>IF(IFERROR(VLOOKUP(B12600,总表!A:D,4,0),"露易")=0," ",IFERROR(VLOOKUP(B12600,总表!A:D,4,0),"-"))</f>
        <v>-</v>
      </c>
      <c r="I12600" s="6" t="str">
        <f t="shared" si="787"/>
        <v>-</v>
      </c>
    </row>
    <row r="12601" spans="1:9">
      <c r="A12601" s="6">
        <v>12600</v>
      </c>
      <c r="B12601" s="47" t="str">
        <f t="shared" si="784"/>
        <v>00003138</v>
      </c>
      <c r="C12601" s="47" t="str">
        <f>IFERROR(VLOOKUP(B12601,总表!A:B,2,0),"-")</f>
        <v>-</v>
      </c>
      <c r="D12601" s="6" t="str">
        <f t="shared" si="785"/>
        <v>-</v>
      </c>
      <c r="E12601" s="6" t="str">
        <f>IFERROR(VLOOKUP(B12601,总表!A:D,3,0),"-")</f>
        <v>-</v>
      </c>
      <c r="F12601" s="6" t="str">
        <f t="shared" si="786"/>
        <v>-</v>
      </c>
      <c r="H12601" s="6" t="str">
        <f>IF(IFERROR(VLOOKUP(B12601,总表!A:D,4,0),"露易")=0," ",IFERROR(VLOOKUP(B12601,总表!A:D,4,0),"-"))</f>
        <v>-</v>
      </c>
      <c r="I12601" s="6" t="str">
        <f t="shared" si="787"/>
        <v>-</v>
      </c>
    </row>
    <row r="12602" spans="1:9">
      <c r="A12602" s="6">
        <v>12601</v>
      </c>
      <c r="B12602" s="47" t="str">
        <f t="shared" si="784"/>
        <v>00003139</v>
      </c>
      <c r="C12602" s="47" t="str">
        <f>IFERROR(VLOOKUP(B12602,总表!A:B,2,0),"-")</f>
        <v>-</v>
      </c>
      <c r="D12602" s="6" t="str">
        <f t="shared" si="785"/>
        <v>-</v>
      </c>
      <c r="E12602" s="6" t="str">
        <f>IFERROR(VLOOKUP(B12602,总表!A:D,3,0),"-")</f>
        <v>-</v>
      </c>
      <c r="F12602" s="6" t="str">
        <f t="shared" si="786"/>
        <v>-</v>
      </c>
      <c r="H12602" s="6" t="str">
        <f>IF(IFERROR(VLOOKUP(B12602,总表!A:D,4,0),"露易")=0," ",IFERROR(VLOOKUP(B12602,总表!A:D,4,0),"-"))</f>
        <v>-</v>
      </c>
      <c r="I12602" s="6" t="str">
        <f t="shared" si="787"/>
        <v>-</v>
      </c>
    </row>
    <row r="12603" spans="1:9">
      <c r="A12603" s="6">
        <v>12602</v>
      </c>
      <c r="B12603" s="47" t="str">
        <f t="shared" si="784"/>
        <v>0000313A</v>
      </c>
      <c r="C12603" s="47" t="str">
        <f>IFERROR(VLOOKUP(B12603,总表!A:B,2,0),"-")</f>
        <v>-</v>
      </c>
      <c r="D12603" s="6" t="str">
        <f t="shared" si="785"/>
        <v>-</v>
      </c>
      <c r="E12603" s="6" t="str">
        <f>IFERROR(VLOOKUP(B12603,总表!A:D,3,0),"-")</f>
        <v>-</v>
      </c>
      <c r="F12603" s="6" t="str">
        <f t="shared" si="786"/>
        <v>-</v>
      </c>
      <c r="H12603" s="6" t="str">
        <f>IF(IFERROR(VLOOKUP(B12603,总表!A:D,4,0),"露易")=0," ",IFERROR(VLOOKUP(B12603,总表!A:D,4,0),"-"))</f>
        <v>-</v>
      </c>
      <c r="I12603" s="6" t="str">
        <f t="shared" si="787"/>
        <v>-</v>
      </c>
    </row>
    <row r="12604" spans="1:9">
      <c r="A12604" s="6">
        <v>12603</v>
      </c>
      <c r="B12604" s="47" t="str">
        <f t="shared" si="784"/>
        <v>0000313B</v>
      </c>
      <c r="C12604" s="47" t="str">
        <f>IFERROR(VLOOKUP(B12604,总表!A:B,2,0),"-")</f>
        <v>-</v>
      </c>
      <c r="D12604" s="6" t="str">
        <f t="shared" si="785"/>
        <v>-</v>
      </c>
      <c r="E12604" s="6" t="str">
        <f>IFERROR(VLOOKUP(B12604,总表!A:D,3,0),"-")</f>
        <v>-</v>
      </c>
      <c r="F12604" s="6" t="str">
        <f t="shared" si="786"/>
        <v>-</v>
      </c>
      <c r="H12604" s="6" t="str">
        <f>IF(IFERROR(VLOOKUP(B12604,总表!A:D,4,0),"露易")=0," ",IFERROR(VLOOKUP(B12604,总表!A:D,4,0),"-"))</f>
        <v>-</v>
      </c>
      <c r="I12604" s="6" t="str">
        <f t="shared" si="787"/>
        <v>-</v>
      </c>
    </row>
    <row r="12605" spans="1:9">
      <c r="A12605" s="6">
        <v>12604</v>
      </c>
      <c r="B12605" s="47" t="str">
        <f t="shared" si="784"/>
        <v>0000313C</v>
      </c>
      <c r="C12605" s="47" t="str">
        <f>IFERROR(VLOOKUP(B12605,总表!A:B,2,0),"-")</f>
        <v>-</v>
      </c>
      <c r="D12605" s="6" t="str">
        <f t="shared" si="785"/>
        <v>-</v>
      </c>
      <c r="E12605" s="6" t="str">
        <f>IFERROR(VLOOKUP(B12605,总表!A:D,3,0),"-")</f>
        <v>-</v>
      </c>
      <c r="F12605" s="6" t="str">
        <f t="shared" si="786"/>
        <v>-</v>
      </c>
      <c r="H12605" s="6" t="str">
        <f>IF(IFERROR(VLOOKUP(B12605,总表!A:D,4,0),"露易")=0," ",IFERROR(VLOOKUP(B12605,总表!A:D,4,0),"-"))</f>
        <v>-</v>
      </c>
      <c r="I12605" s="6" t="str">
        <f t="shared" si="787"/>
        <v>-</v>
      </c>
    </row>
    <row r="12606" spans="1:9">
      <c r="A12606" s="6">
        <v>12605</v>
      </c>
      <c r="B12606" s="47" t="str">
        <f t="shared" si="784"/>
        <v>0000313D</v>
      </c>
      <c r="C12606" s="47" t="str">
        <f>IFERROR(VLOOKUP(B12606,总表!A:B,2,0),"-")</f>
        <v>-</v>
      </c>
      <c r="D12606" s="6" t="str">
        <f t="shared" si="785"/>
        <v>-</v>
      </c>
      <c r="E12606" s="6" t="str">
        <f>IFERROR(VLOOKUP(B12606,总表!A:D,3,0),"-")</f>
        <v>-</v>
      </c>
      <c r="F12606" s="6" t="str">
        <f t="shared" si="786"/>
        <v>-</v>
      </c>
      <c r="H12606" s="6" t="str">
        <f>IF(IFERROR(VLOOKUP(B12606,总表!A:D,4,0),"露易")=0," ",IFERROR(VLOOKUP(B12606,总表!A:D,4,0),"-"))</f>
        <v>-</v>
      </c>
      <c r="I12606" s="6" t="str">
        <f t="shared" si="787"/>
        <v>-</v>
      </c>
    </row>
    <row r="12607" spans="1:9">
      <c r="A12607" s="6">
        <v>12606</v>
      </c>
      <c r="B12607" s="47" t="str">
        <f t="shared" si="784"/>
        <v>0000313E</v>
      </c>
      <c r="C12607" s="47" t="str">
        <f>IFERROR(VLOOKUP(B12607,总表!A:B,2,0),"-")</f>
        <v>-</v>
      </c>
      <c r="D12607" s="6" t="str">
        <f t="shared" si="785"/>
        <v>-</v>
      </c>
      <c r="E12607" s="6" t="str">
        <f>IFERROR(VLOOKUP(B12607,总表!A:D,3,0),"-")</f>
        <v>-</v>
      </c>
      <c r="F12607" s="6" t="str">
        <f t="shared" si="786"/>
        <v>-</v>
      </c>
      <c r="H12607" s="6" t="str">
        <f>IF(IFERROR(VLOOKUP(B12607,总表!A:D,4,0),"露易")=0," ",IFERROR(VLOOKUP(B12607,总表!A:D,4,0),"-"))</f>
        <v>-</v>
      </c>
      <c r="I12607" s="6" t="str">
        <f t="shared" si="787"/>
        <v>-</v>
      </c>
    </row>
    <row r="12608" spans="1:9">
      <c r="A12608" s="6">
        <v>12607</v>
      </c>
      <c r="B12608" s="47" t="str">
        <f t="shared" si="784"/>
        <v>0000313F</v>
      </c>
      <c r="C12608" s="47" t="str">
        <f>IFERROR(VLOOKUP(B12608,总表!A:B,2,0),"-")</f>
        <v>-</v>
      </c>
      <c r="D12608" s="6" t="str">
        <f t="shared" si="785"/>
        <v>-</v>
      </c>
      <c r="E12608" s="6" t="str">
        <f>IFERROR(VLOOKUP(B12608,总表!A:D,3,0),"-")</f>
        <v>-</v>
      </c>
      <c r="F12608" s="6" t="str">
        <f t="shared" si="786"/>
        <v>-</v>
      </c>
      <c r="H12608" s="6" t="str">
        <f>IF(IFERROR(VLOOKUP(B12608,总表!A:D,4,0),"露易")=0," ",IFERROR(VLOOKUP(B12608,总表!A:D,4,0),"-"))</f>
        <v>-</v>
      </c>
      <c r="I12608" s="6" t="str">
        <f t="shared" si="787"/>
        <v>-</v>
      </c>
    </row>
    <row r="12609" spans="1:9">
      <c r="A12609" s="6">
        <v>12608</v>
      </c>
      <c r="B12609" s="47" t="str">
        <f t="shared" si="784"/>
        <v>00003140</v>
      </c>
      <c r="C12609" s="47" t="str">
        <f>IFERROR(VLOOKUP(B12609,总表!A:B,2,0),"-")</f>
        <v>-</v>
      </c>
      <c r="D12609" s="6" t="str">
        <f t="shared" si="785"/>
        <v>-</v>
      </c>
      <c r="E12609" s="6" t="str">
        <f>IFERROR(VLOOKUP(B12609,总表!A:D,3,0),"-")</f>
        <v>-</v>
      </c>
      <c r="F12609" s="6" t="str">
        <f t="shared" si="786"/>
        <v>-</v>
      </c>
      <c r="H12609" s="6" t="str">
        <f>IF(IFERROR(VLOOKUP(B12609,总表!A:D,4,0),"露易")=0," ",IFERROR(VLOOKUP(B12609,总表!A:D,4,0),"-"))</f>
        <v>-</v>
      </c>
      <c r="I12609" s="6" t="str">
        <f t="shared" si="787"/>
        <v>-</v>
      </c>
    </row>
    <row r="12610" spans="1:9">
      <c r="A12610" s="6">
        <v>12609</v>
      </c>
      <c r="B12610" s="47" t="str">
        <f t="shared" ref="B12610:B12631" si="788">DEC2HEX(ROW(A12609),8)</f>
        <v>00003141</v>
      </c>
      <c r="C12610" s="47" t="str">
        <f>IFERROR(VLOOKUP(B12610,总表!A:B,2,0),"-")</f>
        <v>-</v>
      </c>
      <c r="D12610" s="6" t="str">
        <f t="shared" ref="D12610:D12631" si="789">C12610</f>
        <v>-</v>
      </c>
      <c r="E12610" s="6" t="str">
        <f>IFERROR(VLOOKUP(B12610,总表!A:D,3,0),"-")</f>
        <v>-</v>
      </c>
      <c r="F12610" s="6" t="str">
        <f t="shared" ref="F12610:F12631" si="790">E12610</f>
        <v>-</v>
      </c>
      <c r="H12610" s="6" t="str">
        <f>IF(IFERROR(VLOOKUP(B12610,总表!A:D,4,0),"露易")=0," ",IFERROR(VLOOKUP(B12610,总表!A:D,4,0),"-"))</f>
        <v>-</v>
      </c>
      <c r="I12610" s="6" t="str">
        <f t="shared" ref="I12610:I12631" si="791">H12610</f>
        <v>-</v>
      </c>
    </row>
    <row r="12611" spans="1:9">
      <c r="A12611" s="6">
        <v>12610</v>
      </c>
      <c r="B12611" s="47" t="str">
        <f t="shared" si="788"/>
        <v>00003142</v>
      </c>
      <c r="C12611" s="47" t="str">
        <f>IFERROR(VLOOKUP(B12611,总表!A:B,2,0),"-")</f>
        <v>-</v>
      </c>
      <c r="D12611" s="6" t="str">
        <f t="shared" si="789"/>
        <v>-</v>
      </c>
      <c r="E12611" s="6" t="str">
        <f>IFERROR(VLOOKUP(B12611,总表!A:D,3,0),"-")</f>
        <v>-</v>
      </c>
      <c r="F12611" s="6" t="str">
        <f t="shared" si="790"/>
        <v>-</v>
      </c>
      <c r="H12611" s="6" t="str">
        <f>IF(IFERROR(VLOOKUP(B12611,总表!A:D,4,0),"露易")=0," ",IFERROR(VLOOKUP(B12611,总表!A:D,4,0),"-"))</f>
        <v>-</v>
      </c>
      <c r="I12611" s="6" t="str">
        <f t="shared" si="791"/>
        <v>-</v>
      </c>
    </row>
    <row r="12612" spans="1:9">
      <c r="A12612" s="6">
        <v>12611</v>
      </c>
      <c r="B12612" s="47" t="str">
        <f t="shared" si="788"/>
        <v>00003143</v>
      </c>
      <c r="C12612" s="47" t="str">
        <f>IFERROR(VLOOKUP(B12612,总表!A:B,2,0),"-")</f>
        <v>-</v>
      </c>
      <c r="D12612" s="6" t="str">
        <f t="shared" si="789"/>
        <v>-</v>
      </c>
      <c r="E12612" s="6" t="str">
        <f>IFERROR(VLOOKUP(B12612,总表!A:D,3,0),"-")</f>
        <v>-</v>
      </c>
      <c r="F12612" s="6" t="str">
        <f t="shared" si="790"/>
        <v>-</v>
      </c>
      <c r="H12612" s="6" t="str">
        <f>IF(IFERROR(VLOOKUP(B12612,总表!A:D,4,0),"露易")=0," ",IFERROR(VLOOKUP(B12612,总表!A:D,4,0),"-"))</f>
        <v>-</v>
      </c>
      <c r="I12612" s="6" t="str">
        <f t="shared" si="791"/>
        <v>-</v>
      </c>
    </row>
    <row r="12613" spans="1:9">
      <c r="A12613" s="6">
        <v>12612</v>
      </c>
      <c r="B12613" s="47" t="str">
        <f t="shared" si="788"/>
        <v>00003144</v>
      </c>
      <c r="C12613" s="47" t="str">
        <f>IFERROR(VLOOKUP(B12613,总表!A:B,2,0),"-")</f>
        <v>-</v>
      </c>
      <c r="D12613" s="6" t="str">
        <f t="shared" si="789"/>
        <v>-</v>
      </c>
      <c r="E12613" s="6" t="str">
        <f>IFERROR(VLOOKUP(B12613,总表!A:D,3,0),"-")</f>
        <v>-</v>
      </c>
      <c r="F12613" s="6" t="str">
        <f t="shared" si="790"/>
        <v>-</v>
      </c>
      <c r="H12613" s="6" t="str">
        <f>IF(IFERROR(VLOOKUP(B12613,总表!A:D,4,0),"露易")=0," ",IFERROR(VLOOKUP(B12613,总表!A:D,4,0),"-"))</f>
        <v>-</v>
      </c>
      <c r="I12613" s="6" t="str">
        <f t="shared" si="791"/>
        <v>-</v>
      </c>
    </row>
    <row r="12614" spans="1:9">
      <c r="A12614" s="6">
        <v>12613</v>
      </c>
      <c r="B12614" s="47" t="str">
        <f t="shared" si="788"/>
        <v>00003145</v>
      </c>
      <c r="C12614" s="47" t="str">
        <f>IFERROR(VLOOKUP(B12614,总表!A:B,2,0),"-")</f>
        <v>-</v>
      </c>
      <c r="D12614" s="6" t="str">
        <f t="shared" si="789"/>
        <v>-</v>
      </c>
      <c r="E12614" s="6" t="str">
        <f>IFERROR(VLOOKUP(B12614,总表!A:D,3,0),"-")</f>
        <v>-</v>
      </c>
      <c r="F12614" s="6" t="str">
        <f t="shared" si="790"/>
        <v>-</v>
      </c>
      <c r="H12614" s="6" t="str">
        <f>IF(IFERROR(VLOOKUP(B12614,总表!A:D,4,0),"露易")=0," ",IFERROR(VLOOKUP(B12614,总表!A:D,4,0),"-"))</f>
        <v>-</v>
      </c>
      <c r="I12614" s="6" t="str">
        <f t="shared" si="791"/>
        <v>-</v>
      </c>
    </row>
    <row r="12615" spans="1:9">
      <c r="A12615" s="6">
        <v>12614</v>
      </c>
      <c r="B12615" s="47" t="str">
        <f t="shared" si="788"/>
        <v>00003146</v>
      </c>
      <c r="C12615" s="47" t="str">
        <f>IFERROR(VLOOKUP(B12615,总表!A:B,2,0),"-")</f>
        <v>-</v>
      </c>
      <c r="D12615" s="6" t="str">
        <f t="shared" si="789"/>
        <v>-</v>
      </c>
      <c r="E12615" s="6" t="str">
        <f>IFERROR(VLOOKUP(B12615,总表!A:D,3,0),"-")</f>
        <v>-</v>
      </c>
      <c r="F12615" s="6" t="str">
        <f t="shared" si="790"/>
        <v>-</v>
      </c>
      <c r="H12615" s="6" t="str">
        <f>IF(IFERROR(VLOOKUP(B12615,总表!A:D,4,0),"露易")=0," ",IFERROR(VLOOKUP(B12615,总表!A:D,4,0),"-"))</f>
        <v>-</v>
      </c>
      <c r="I12615" s="6" t="str">
        <f t="shared" si="791"/>
        <v>-</v>
      </c>
    </row>
    <row r="12616" spans="1:9">
      <c r="A12616" s="6">
        <v>12615</v>
      </c>
      <c r="B12616" s="47" t="str">
        <f t="shared" si="788"/>
        <v>00003147</v>
      </c>
      <c r="C12616" s="47" t="str">
        <f>IFERROR(VLOOKUP(B12616,总表!A:B,2,0),"-")</f>
        <v>-</v>
      </c>
      <c r="D12616" s="6" t="str">
        <f t="shared" si="789"/>
        <v>-</v>
      </c>
      <c r="E12616" s="6" t="str">
        <f>IFERROR(VLOOKUP(B12616,总表!A:D,3,0),"-")</f>
        <v>-</v>
      </c>
      <c r="F12616" s="6" t="str">
        <f t="shared" si="790"/>
        <v>-</v>
      </c>
      <c r="H12616" s="6" t="str">
        <f>IF(IFERROR(VLOOKUP(B12616,总表!A:D,4,0),"露易")=0," ",IFERROR(VLOOKUP(B12616,总表!A:D,4,0),"-"))</f>
        <v>-</v>
      </c>
      <c r="I12616" s="6" t="str">
        <f t="shared" si="791"/>
        <v>-</v>
      </c>
    </row>
    <row r="12617" spans="1:9">
      <c r="A12617" s="6">
        <v>12616</v>
      </c>
      <c r="B12617" s="47" t="str">
        <f t="shared" si="788"/>
        <v>00003148</v>
      </c>
      <c r="C12617" s="47" t="str">
        <f>IFERROR(VLOOKUP(B12617,总表!A:B,2,0),"-")</f>
        <v>-</v>
      </c>
      <c r="D12617" s="6" t="str">
        <f t="shared" si="789"/>
        <v>-</v>
      </c>
      <c r="E12617" s="6" t="str">
        <f>IFERROR(VLOOKUP(B12617,总表!A:D,3,0),"-")</f>
        <v>-</v>
      </c>
      <c r="F12617" s="6" t="str">
        <f t="shared" si="790"/>
        <v>-</v>
      </c>
      <c r="H12617" s="6" t="str">
        <f>IF(IFERROR(VLOOKUP(B12617,总表!A:D,4,0),"露易")=0," ",IFERROR(VLOOKUP(B12617,总表!A:D,4,0),"-"))</f>
        <v>-</v>
      </c>
      <c r="I12617" s="6" t="str">
        <f t="shared" si="791"/>
        <v>-</v>
      </c>
    </row>
    <row r="12618" spans="1:9">
      <c r="A12618" s="6">
        <v>12617</v>
      </c>
      <c r="B12618" s="47" t="str">
        <f t="shared" si="788"/>
        <v>00003149</v>
      </c>
      <c r="C12618" s="47" t="str">
        <f>IFERROR(VLOOKUP(B12618,总表!A:B,2,0),"-")</f>
        <v>-</v>
      </c>
      <c r="D12618" s="6" t="str">
        <f t="shared" si="789"/>
        <v>-</v>
      </c>
      <c r="E12618" s="6" t="str">
        <f>IFERROR(VLOOKUP(B12618,总表!A:D,3,0),"-")</f>
        <v>-</v>
      </c>
      <c r="F12618" s="6" t="str">
        <f t="shared" si="790"/>
        <v>-</v>
      </c>
      <c r="H12618" s="6" t="str">
        <f>IF(IFERROR(VLOOKUP(B12618,总表!A:D,4,0),"露易")=0," ",IFERROR(VLOOKUP(B12618,总表!A:D,4,0),"-"))</f>
        <v>-</v>
      </c>
      <c r="I12618" s="6" t="str">
        <f t="shared" si="791"/>
        <v>-</v>
      </c>
    </row>
    <row r="12619" spans="1:9">
      <c r="A12619" s="6">
        <v>12618</v>
      </c>
      <c r="B12619" s="47" t="str">
        <f t="shared" si="788"/>
        <v>0000314A</v>
      </c>
      <c r="C12619" s="47" t="str">
        <f>IFERROR(VLOOKUP(B12619,总表!A:B,2,0),"-")</f>
        <v>-</v>
      </c>
      <c r="D12619" s="6" t="str">
        <f t="shared" si="789"/>
        <v>-</v>
      </c>
      <c r="E12619" s="6" t="str">
        <f>IFERROR(VLOOKUP(B12619,总表!A:D,3,0),"-")</f>
        <v>-</v>
      </c>
      <c r="F12619" s="6" t="str">
        <f t="shared" si="790"/>
        <v>-</v>
      </c>
      <c r="H12619" s="6" t="str">
        <f>IF(IFERROR(VLOOKUP(B12619,总表!A:D,4,0),"露易")=0," ",IFERROR(VLOOKUP(B12619,总表!A:D,4,0),"-"))</f>
        <v>-</v>
      </c>
      <c r="I12619" s="6" t="str">
        <f t="shared" si="791"/>
        <v>-</v>
      </c>
    </row>
    <row r="12620" spans="1:9">
      <c r="A12620" s="6">
        <v>12619</v>
      </c>
      <c r="B12620" s="47" t="str">
        <f t="shared" si="788"/>
        <v>0000314B</v>
      </c>
      <c r="C12620" s="47" t="str">
        <f>IFERROR(VLOOKUP(B12620,总表!A:B,2,0),"-")</f>
        <v>-</v>
      </c>
      <c r="D12620" s="6" t="str">
        <f t="shared" si="789"/>
        <v>-</v>
      </c>
      <c r="E12620" s="6" t="str">
        <f>IFERROR(VLOOKUP(B12620,总表!A:D,3,0),"-")</f>
        <v>-</v>
      </c>
      <c r="F12620" s="6" t="str">
        <f t="shared" si="790"/>
        <v>-</v>
      </c>
      <c r="H12620" s="6" t="str">
        <f>IF(IFERROR(VLOOKUP(B12620,总表!A:D,4,0),"露易")=0," ",IFERROR(VLOOKUP(B12620,总表!A:D,4,0),"-"))</f>
        <v>-</v>
      </c>
      <c r="I12620" s="6" t="str">
        <f t="shared" si="791"/>
        <v>-</v>
      </c>
    </row>
    <row r="12621" spans="1:9">
      <c r="A12621" s="6">
        <v>12620</v>
      </c>
      <c r="B12621" s="47" t="str">
        <f t="shared" si="788"/>
        <v>0000314C</v>
      </c>
      <c r="C12621" s="47" t="str">
        <f>IFERROR(VLOOKUP(B12621,总表!A:B,2,0),"-")</f>
        <v>-</v>
      </c>
      <c r="D12621" s="6" t="str">
        <f t="shared" si="789"/>
        <v>-</v>
      </c>
      <c r="E12621" s="6" t="str">
        <f>IFERROR(VLOOKUP(B12621,总表!A:D,3,0),"-")</f>
        <v>-</v>
      </c>
      <c r="F12621" s="6" t="str">
        <f t="shared" si="790"/>
        <v>-</v>
      </c>
      <c r="H12621" s="6" t="str">
        <f>IF(IFERROR(VLOOKUP(B12621,总表!A:D,4,0),"露易")=0," ",IFERROR(VLOOKUP(B12621,总表!A:D,4,0),"-"))</f>
        <v>-</v>
      </c>
      <c r="I12621" s="6" t="str">
        <f t="shared" si="791"/>
        <v>-</v>
      </c>
    </row>
    <row r="12622" spans="1:9">
      <c r="A12622" s="6">
        <v>12621</v>
      </c>
      <c r="B12622" s="47" t="str">
        <f t="shared" si="788"/>
        <v>0000314D</v>
      </c>
      <c r="C12622" s="47" t="str">
        <f>IFERROR(VLOOKUP(B12622,总表!A:B,2,0),"-")</f>
        <v>-</v>
      </c>
      <c r="D12622" s="6" t="str">
        <f t="shared" si="789"/>
        <v>-</v>
      </c>
      <c r="E12622" s="6" t="str">
        <f>IFERROR(VLOOKUP(B12622,总表!A:D,3,0),"-")</f>
        <v>-</v>
      </c>
      <c r="F12622" s="6" t="str">
        <f t="shared" si="790"/>
        <v>-</v>
      </c>
      <c r="H12622" s="6" t="str">
        <f>IF(IFERROR(VLOOKUP(B12622,总表!A:D,4,0),"露易")=0," ",IFERROR(VLOOKUP(B12622,总表!A:D,4,0),"-"))</f>
        <v>-</v>
      </c>
      <c r="I12622" s="6" t="str">
        <f t="shared" si="791"/>
        <v>-</v>
      </c>
    </row>
    <row r="12623" spans="1:9">
      <c r="A12623" s="6">
        <v>12622</v>
      </c>
      <c r="B12623" s="47" t="str">
        <f t="shared" si="788"/>
        <v>0000314E</v>
      </c>
      <c r="C12623" s="47" t="str">
        <f>IFERROR(VLOOKUP(B12623,总表!A:B,2,0),"-")</f>
        <v>-</v>
      </c>
      <c r="D12623" s="6" t="str">
        <f t="shared" si="789"/>
        <v>-</v>
      </c>
      <c r="E12623" s="6" t="str">
        <f>IFERROR(VLOOKUP(B12623,总表!A:D,3,0),"-")</f>
        <v>-</v>
      </c>
      <c r="F12623" s="6" t="str">
        <f t="shared" si="790"/>
        <v>-</v>
      </c>
      <c r="H12623" s="6" t="str">
        <f>IF(IFERROR(VLOOKUP(B12623,总表!A:D,4,0),"露易")=0," ",IFERROR(VLOOKUP(B12623,总表!A:D,4,0),"-"))</f>
        <v>-</v>
      </c>
      <c r="I12623" s="6" t="str">
        <f t="shared" si="791"/>
        <v>-</v>
      </c>
    </row>
    <row r="12624" spans="1:9">
      <c r="A12624" s="6">
        <v>12623</v>
      </c>
      <c r="B12624" s="47" t="str">
        <f t="shared" si="788"/>
        <v>0000314F</v>
      </c>
      <c r="C12624" s="47" t="str">
        <f>IFERROR(VLOOKUP(B12624,总表!A:B,2,0),"-")</f>
        <v>-</v>
      </c>
      <c r="D12624" s="6" t="str">
        <f t="shared" si="789"/>
        <v>-</v>
      </c>
      <c r="E12624" s="6" t="str">
        <f>IFERROR(VLOOKUP(B12624,总表!A:D,3,0),"-")</f>
        <v>-</v>
      </c>
      <c r="F12624" s="6" t="str">
        <f t="shared" si="790"/>
        <v>-</v>
      </c>
      <c r="H12624" s="6" t="str">
        <f>IF(IFERROR(VLOOKUP(B12624,总表!A:D,4,0),"露易")=0," ",IFERROR(VLOOKUP(B12624,总表!A:D,4,0),"-"))</f>
        <v>-</v>
      </c>
      <c r="I12624" s="6" t="str">
        <f t="shared" si="791"/>
        <v>-</v>
      </c>
    </row>
    <row r="12625" spans="1:9">
      <c r="A12625" s="6">
        <v>12624</v>
      </c>
      <c r="B12625" s="47" t="str">
        <f t="shared" si="788"/>
        <v>00003150</v>
      </c>
      <c r="C12625" s="47" t="str">
        <f>IFERROR(VLOOKUP(B12625,总表!A:B,2,0),"-")</f>
        <v>-</v>
      </c>
      <c r="D12625" s="6" t="str">
        <f t="shared" si="789"/>
        <v>-</v>
      </c>
      <c r="E12625" s="6" t="str">
        <f>IFERROR(VLOOKUP(B12625,总表!A:D,3,0),"-")</f>
        <v>-</v>
      </c>
      <c r="F12625" s="6" t="str">
        <f t="shared" si="790"/>
        <v>-</v>
      </c>
      <c r="H12625" s="6" t="str">
        <f>IF(IFERROR(VLOOKUP(B12625,总表!A:D,4,0),"露易")=0," ",IFERROR(VLOOKUP(B12625,总表!A:D,4,0),"-"))</f>
        <v>-</v>
      </c>
      <c r="I12625" s="6" t="str">
        <f t="shared" si="791"/>
        <v>-</v>
      </c>
    </row>
    <row r="12626" spans="1:9">
      <c r="A12626" s="6">
        <v>12625</v>
      </c>
      <c r="B12626" s="47" t="str">
        <f t="shared" si="788"/>
        <v>00003151</v>
      </c>
      <c r="C12626" s="47" t="str">
        <f>IFERROR(VLOOKUP(B12626,总表!A:B,2,0),"-")</f>
        <v>-</v>
      </c>
      <c r="D12626" s="6" t="str">
        <f t="shared" si="789"/>
        <v>-</v>
      </c>
      <c r="E12626" s="6" t="str">
        <f>IFERROR(VLOOKUP(B12626,总表!A:D,3,0),"-")</f>
        <v>-</v>
      </c>
      <c r="F12626" s="6" t="str">
        <f t="shared" si="790"/>
        <v>-</v>
      </c>
      <c r="H12626" s="6" t="str">
        <f>IF(IFERROR(VLOOKUP(B12626,总表!A:D,4,0),"露易")=0," ",IFERROR(VLOOKUP(B12626,总表!A:D,4,0),"-"))</f>
        <v>-</v>
      </c>
      <c r="I12626" s="6" t="str">
        <f t="shared" si="791"/>
        <v>-</v>
      </c>
    </row>
    <row r="12627" spans="1:9">
      <c r="A12627" s="6">
        <v>12626</v>
      </c>
      <c r="B12627" s="47" t="str">
        <f t="shared" si="788"/>
        <v>00003152</v>
      </c>
      <c r="C12627" s="47" t="str">
        <f>IFERROR(VLOOKUP(B12627,总表!A:B,2,0),"-")</f>
        <v>-</v>
      </c>
      <c r="D12627" s="6" t="str">
        <f t="shared" si="789"/>
        <v>-</v>
      </c>
      <c r="E12627" s="6" t="str">
        <f>IFERROR(VLOOKUP(B12627,总表!A:D,3,0),"-")</f>
        <v>-</v>
      </c>
      <c r="F12627" s="6" t="str">
        <f t="shared" si="790"/>
        <v>-</v>
      </c>
      <c r="H12627" s="6" t="str">
        <f>IF(IFERROR(VLOOKUP(B12627,总表!A:D,4,0),"露易")=0," ",IFERROR(VLOOKUP(B12627,总表!A:D,4,0),"-"))</f>
        <v>-</v>
      </c>
      <c r="I12627" s="6" t="str">
        <f t="shared" si="791"/>
        <v>-</v>
      </c>
    </row>
    <row r="12628" spans="1:9">
      <c r="A12628" s="6">
        <v>12627</v>
      </c>
      <c r="B12628" s="47" t="str">
        <f t="shared" si="788"/>
        <v>00003153</v>
      </c>
      <c r="C12628" s="47" t="str">
        <f>IFERROR(VLOOKUP(B12628,总表!A:B,2,0),"-")</f>
        <v>-</v>
      </c>
      <c r="D12628" s="6" t="str">
        <f t="shared" si="789"/>
        <v>-</v>
      </c>
      <c r="E12628" s="6" t="str">
        <f>IFERROR(VLOOKUP(B12628,总表!A:D,3,0),"-")</f>
        <v>-</v>
      </c>
      <c r="F12628" s="6" t="str">
        <f t="shared" si="790"/>
        <v>-</v>
      </c>
      <c r="H12628" s="6" t="str">
        <f>IF(IFERROR(VLOOKUP(B12628,总表!A:D,4,0),"露易")=0," ",IFERROR(VLOOKUP(B12628,总表!A:D,4,0),"-"))</f>
        <v>-</v>
      </c>
      <c r="I12628" s="6" t="str">
        <f t="shared" si="791"/>
        <v>-</v>
      </c>
    </row>
    <row r="12629" spans="1:9">
      <c r="A12629" s="6">
        <v>12628</v>
      </c>
      <c r="B12629" s="47" t="str">
        <f t="shared" si="788"/>
        <v>00003154</v>
      </c>
      <c r="C12629" s="47" t="str">
        <f>IFERROR(VLOOKUP(B12629,总表!A:B,2,0),"-")</f>
        <v>-</v>
      </c>
      <c r="D12629" s="6" t="str">
        <f t="shared" si="789"/>
        <v>-</v>
      </c>
      <c r="E12629" s="6" t="str">
        <f>IFERROR(VLOOKUP(B12629,总表!A:D,3,0),"-")</f>
        <v>-</v>
      </c>
      <c r="F12629" s="6" t="str">
        <f t="shared" si="790"/>
        <v>-</v>
      </c>
      <c r="H12629" s="6" t="str">
        <f>IF(IFERROR(VLOOKUP(B12629,总表!A:D,4,0),"露易")=0," ",IFERROR(VLOOKUP(B12629,总表!A:D,4,0),"-"))</f>
        <v>-</v>
      </c>
      <c r="I12629" s="6" t="str">
        <f t="shared" si="791"/>
        <v>-</v>
      </c>
    </row>
    <row r="12630" spans="1:9">
      <c r="A12630" s="6">
        <v>12629</v>
      </c>
      <c r="B12630" s="47" t="str">
        <f t="shared" si="788"/>
        <v>00003155</v>
      </c>
      <c r="C12630" s="47" t="str">
        <f>IFERROR(VLOOKUP(B12630,总表!A:B,2,0),"-")</f>
        <v>-</v>
      </c>
      <c r="D12630" s="6" t="str">
        <f t="shared" si="789"/>
        <v>-</v>
      </c>
      <c r="E12630" s="6" t="str">
        <f>IFERROR(VLOOKUP(B12630,总表!A:D,3,0),"-")</f>
        <v>-</v>
      </c>
      <c r="F12630" s="6" t="str">
        <f t="shared" si="790"/>
        <v>-</v>
      </c>
      <c r="H12630" s="6" t="str">
        <f>IF(IFERROR(VLOOKUP(B12630,总表!A:D,4,0),"露易")=0," ",IFERROR(VLOOKUP(B12630,总表!A:D,4,0),"-"))</f>
        <v>-</v>
      </c>
      <c r="I12630" s="6" t="str">
        <f t="shared" si="791"/>
        <v>-</v>
      </c>
    </row>
    <row r="12631" spans="1:9">
      <c r="A12631" s="6">
        <v>12630</v>
      </c>
      <c r="B12631" s="47" t="str">
        <f t="shared" si="788"/>
        <v>00003156</v>
      </c>
      <c r="C12631" s="50" t="str">
        <f>IFERROR(VLOOKUP(B12631,总表!A:B,2,0),"-")</f>
        <v>栅栏类</v>
      </c>
      <c r="D12631" s="51" t="str">
        <f t="shared" si="789"/>
        <v>栅栏类</v>
      </c>
      <c r="E12631" s="6" t="str">
        <f>IFERROR(VLOOKUP(B12631,总表!A:D,3,0),"-")</f>
        <v>复活节栅栏</v>
      </c>
      <c r="F12631" s="6" t="str">
        <f t="shared" si="790"/>
        <v>复活节栅栏</v>
      </c>
      <c r="G12631" s="6">
        <v>240</v>
      </c>
      <c r="H12631" s="6" t="str">
        <f>IF(IFERROR(VLOOKUP(B12631,总表!A:D,4,0),"露易")=0," ",IFERROR(VLOOKUP(B12631,总表!A:D,4,0),"-"))</f>
        <v> </v>
      </c>
      <c r="I12631" s="6" t="str">
        <f t="shared" si="791"/>
        <v> </v>
      </c>
    </row>
  </sheetData>
  <sheetProtection password="CE2A" sheet="1" autoFilter="0" objects="1"/>
  <protectedRanges>
    <protectedRange sqref="C1" name="区域1" securityDescriptor=""/>
  </protectedRanges>
  <autoFilter ref="D1:D12631"/>
  <sortState ref="C5255">
    <sortCondition ref="C5255"/>
  </sortState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K44"/>
  <sheetViews>
    <sheetView workbookViewId="0">
      <selection activeCell="E2" sqref="E2"/>
    </sheetView>
  </sheetViews>
  <sheetFormatPr defaultColWidth="9" defaultRowHeight="13.5"/>
  <cols>
    <col min="1" max="1" width="9.875" customWidth="1"/>
    <col min="2" max="2" width="9.375" customWidth="1"/>
    <col min="3" max="3" width="9.875" customWidth="1"/>
    <col min="4" max="4" width="29.375" hidden="1" customWidth="1"/>
    <col min="5" max="5" width="29.375" style="1" customWidth="1"/>
    <col min="6" max="6" width="29.375" hidden="1" customWidth="1"/>
    <col min="7" max="7" width="29.375" style="1" customWidth="1"/>
    <col min="8" max="8" width="15.375" style="1" hidden="1" customWidth="1"/>
    <col min="9" max="9" width="42.25" style="1" customWidth="1"/>
    <col min="10" max="11" width="30.25" customWidth="1"/>
  </cols>
  <sheetData>
    <row r="1" spans="1:11">
      <c r="A1" s="12" t="s">
        <v>11</v>
      </c>
      <c r="B1" s="13" t="s">
        <v>12</v>
      </c>
      <c r="C1" s="13" t="s">
        <v>13</v>
      </c>
      <c r="D1" s="12" t="s">
        <v>14</v>
      </c>
      <c r="E1" s="12" t="str">
        <f t="shared" ref="E1:E41" si="0">D1</f>
        <v>[↓复制部分道具ID↓]</v>
      </c>
      <c r="F1" s="12" t="s">
        <v>15</v>
      </c>
      <c r="G1" s="12" t="str">
        <f t="shared" ref="G1:G41" si="1">F1</f>
        <v>[↓复制部分数量↓]</v>
      </c>
      <c r="H1" s="14" t="s">
        <v>16</v>
      </c>
      <c r="I1" s="14" t="str">
        <f>H1</f>
        <v>所修改物品预览</v>
      </c>
      <c r="J1" s="15" t="s">
        <v>0</v>
      </c>
      <c r="K1" s="15"/>
    </row>
    <row r="2" spans="1:11">
      <c r="A2" s="16">
        <v>1</v>
      </c>
      <c r="B2" s="17" t="s">
        <v>17</v>
      </c>
      <c r="C2" s="42">
        <v>0</v>
      </c>
      <c r="D2" s="18" t="str">
        <f t="shared" ref="D2:D21" si="2">"04100000"&amp;" "&amp;DEC2HEX(ROW(A1)*8+2889584824,8)&amp;" "&amp;B2</f>
        <v>04100000 AC3B90C0 0000FFFE</v>
      </c>
      <c r="E2" s="18" t="str">
        <f t="shared" si="0"/>
        <v>04100000 AC3B90C0 0000FFFE</v>
      </c>
      <c r="F2" s="18" t="str">
        <f t="shared" ref="F2:F21" si="3">"04100000"&amp;" "&amp;DEC2HEX(ROW(A1)*8+2889584828,8)&amp;" "&amp;DEC2HEX(C2,8)</f>
        <v>04100000 AC3B90C4 00000000</v>
      </c>
      <c r="G2" s="18" t="str">
        <f t="shared" si="1"/>
        <v>04100000 AC3B90C4 00000000</v>
      </c>
      <c r="H2" s="4" t="str">
        <f>IFERROR(VLOOKUP(A2,位置数量!A:B,2,0)&amp;" "&amp;VLOOKUP(B2,总表!A:D,3,0),"无物品")&amp;" "&amp;VLOOKUP(C2,位置数量!C:D,2,0)</f>
        <v>第1格 空 x1</v>
      </c>
      <c r="I2" s="4" t="str">
        <f t="shared" ref="I2:I41" si="4">H2</f>
        <v>第1格 空 x1</v>
      </c>
      <c r="J2" s="15"/>
      <c r="K2" s="15"/>
    </row>
    <row r="3" spans="1:11">
      <c r="A3" s="19">
        <v>2</v>
      </c>
      <c r="B3" s="17" t="s">
        <v>17</v>
      </c>
      <c r="C3" s="42">
        <v>0</v>
      </c>
      <c r="D3" s="18" t="str">
        <f t="shared" si="2"/>
        <v>04100000 AC3B90C8 0000FFFE</v>
      </c>
      <c r="E3" s="18" t="str">
        <f t="shared" si="0"/>
        <v>04100000 AC3B90C8 0000FFFE</v>
      </c>
      <c r="F3" s="18" t="str">
        <f t="shared" si="3"/>
        <v>04100000 AC3B90CC 00000000</v>
      </c>
      <c r="G3" s="18" t="str">
        <f t="shared" si="1"/>
        <v>04100000 AC3B90CC 00000000</v>
      </c>
      <c r="H3" s="4" t="str">
        <f>IFERROR(VLOOKUP(A3,位置数量!A:B,2,0)&amp;" "&amp;VLOOKUP(B3,总表!A:D,3,0),"无物品")&amp;" "&amp;VLOOKUP(C3,位置数量!C:D,2,0)</f>
        <v>第2格 空 x1</v>
      </c>
      <c r="I3" s="4" t="str">
        <f t="shared" si="4"/>
        <v>第2格 空 x1</v>
      </c>
      <c r="J3" s="15"/>
      <c r="K3" s="15"/>
    </row>
    <row r="4" spans="1:10">
      <c r="A4" s="19">
        <v>3</v>
      </c>
      <c r="B4" s="17" t="s">
        <v>17</v>
      </c>
      <c r="C4" s="42">
        <v>0</v>
      </c>
      <c r="D4" s="18" t="str">
        <f t="shared" si="2"/>
        <v>04100000 AC3B90D0 0000FFFE</v>
      </c>
      <c r="E4" s="18" t="str">
        <f t="shared" si="0"/>
        <v>04100000 AC3B90D0 0000FFFE</v>
      </c>
      <c r="F4" s="18" t="str">
        <f t="shared" si="3"/>
        <v>04100000 AC3B90D4 00000000</v>
      </c>
      <c r="G4" s="18" t="str">
        <f t="shared" si="1"/>
        <v>04100000 AC3B90D4 00000000</v>
      </c>
      <c r="H4" s="4" t="str">
        <f>IFERROR(VLOOKUP(A4,位置数量!A:B,2,0)&amp;" "&amp;VLOOKUP(B4,总表!A:D,3,0),"无物品")&amp;" "&amp;VLOOKUP(C4,位置数量!C:D,2,0)</f>
        <v>第3格 空 x1</v>
      </c>
      <c r="I4" s="4" t="str">
        <f t="shared" si="4"/>
        <v>第3格 空 x1</v>
      </c>
      <c r="J4" s="20"/>
    </row>
    <row r="5" spans="1:10">
      <c r="A5" s="19">
        <v>4</v>
      </c>
      <c r="B5" s="17" t="s">
        <v>17</v>
      </c>
      <c r="C5" s="42">
        <v>0</v>
      </c>
      <c r="D5" s="18" t="str">
        <f t="shared" si="2"/>
        <v>04100000 AC3B90D8 0000FFFE</v>
      </c>
      <c r="E5" s="18" t="str">
        <f t="shared" si="0"/>
        <v>04100000 AC3B90D8 0000FFFE</v>
      </c>
      <c r="F5" s="18" t="str">
        <f t="shared" si="3"/>
        <v>04100000 AC3B90DC 00000000</v>
      </c>
      <c r="G5" s="18" t="str">
        <f t="shared" si="1"/>
        <v>04100000 AC3B90DC 00000000</v>
      </c>
      <c r="H5" s="4" t="str">
        <f>IFERROR(VLOOKUP(A5,位置数量!A:B,2,0)&amp;" "&amp;VLOOKUP(B5,总表!A:D,3,0),"无物品")&amp;" "&amp;VLOOKUP(C5,位置数量!C:D,2,0)</f>
        <v>第4格 空 x1</v>
      </c>
      <c r="I5" s="4" t="str">
        <f t="shared" si="4"/>
        <v>第4格 空 x1</v>
      </c>
      <c r="J5" s="20"/>
    </row>
    <row r="6" spans="1:10">
      <c r="A6" s="19">
        <v>5</v>
      </c>
      <c r="B6" s="17" t="s">
        <v>17</v>
      </c>
      <c r="C6" s="42">
        <v>0</v>
      </c>
      <c r="D6" s="18" t="str">
        <f t="shared" si="2"/>
        <v>04100000 AC3B90E0 0000FFFE</v>
      </c>
      <c r="E6" s="18" t="str">
        <f t="shared" si="0"/>
        <v>04100000 AC3B90E0 0000FFFE</v>
      </c>
      <c r="F6" s="18" t="str">
        <f t="shared" si="3"/>
        <v>04100000 AC3B90E4 00000000</v>
      </c>
      <c r="G6" s="18" t="str">
        <f t="shared" si="1"/>
        <v>04100000 AC3B90E4 00000000</v>
      </c>
      <c r="H6" s="4" t="str">
        <f>IFERROR(VLOOKUP(A6,位置数量!A:B,2,0)&amp;" "&amp;VLOOKUP(B6,总表!A:D,3,0),"无物品")&amp;" "&amp;VLOOKUP(C6,位置数量!C:D,2,0)</f>
        <v>第5格 空 x1</v>
      </c>
      <c r="I6" s="4" t="str">
        <f t="shared" si="4"/>
        <v>第5格 空 x1</v>
      </c>
      <c r="J6" s="20"/>
    </row>
    <row r="7" spans="1:10">
      <c r="A7" s="19">
        <v>6</v>
      </c>
      <c r="B7" s="17" t="s">
        <v>17</v>
      </c>
      <c r="C7" s="42">
        <v>0</v>
      </c>
      <c r="D7" s="18" t="str">
        <f t="shared" si="2"/>
        <v>04100000 AC3B90E8 0000FFFE</v>
      </c>
      <c r="E7" s="18" t="str">
        <f t="shared" si="0"/>
        <v>04100000 AC3B90E8 0000FFFE</v>
      </c>
      <c r="F7" s="18" t="str">
        <f t="shared" si="3"/>
        <v>04100000 AC3B90EC 00000000</v>
      </c>
      <c r="G7" s="18" t="str">
        <f t="shared" si="1"/>
        <v>04100000 AC3B90EC 00000000</v>
      </c>
      <c r="H7" s="4" t="str">
        <f>IFERROR(VLOOKUP(A7,位置数量!A:B,2,0)&amp;" "&amp;VLOOKUP(B7,总表!A:D,3,0),"无物品")&amp;" "&amp;VLOOKUP(C7,位置数量!C:D,2,0)</f>
        <v>第6格 空 x1</v>
      </c>
      <c r="I7" s="4" t="str">
        <f t="shared" si="4"/>
        <v>第6格 空 x1</v>
      </c>
      <c r="J7" s="20"/>
    </row>
    <row r="8" spans="1:10">
      <c r="A8" s="19">
        <v>7</v>
      </c>
      <c r="B8" s="17" t="s">
        <v>17</v>
      </c>
      <c r="C8" s="42">
        <v>0</v>
      </c>
      <c r="D8" s="18" t="str">
        <f t="shared" si="2"/>
        <v>04100000 AC3B90F0 0000FFFE</v>
      </c>
      <c r="E8" s="18" t="str">
        <f t="shared" si="0"/>
        <v>04100000 AC3B90F0 0000FFFE</v>
      </c>
      <c r="F8" s="18" t="str">
        <f t="shared" si="3"/>
        <v>04100000 AC3B90F4 00000000</v>
      </c>
      <c r="G8" s="18" t="str">
        <f t="shared" si="1"/>
        <v>04100000 AC3B90F4 00000000</v>
      </c>
      <c r="H8" s="4" t="str">
        <f>IFERROR(VLOOKUP(A8,位置数量!A:B,2,0)&amp;" "&amp;VLOOKUP(B8,总表!A:D,3,0),"无物品")&amp;" "&amp;VLOOKUP(C8,位置数量!C:D,2,0)</f>
        <v>第7格 空 x1</v>
      </c>
      <c r="I8" s="4" t="str">
        <f t="shared" si="4"/>
        <v>第7格 空 x1</v>
      </c>
      <c r="J8" s="20"/>
    </row>
    <row r="9" spans="1:10">
      <c r="A9" s="19">
        <v>8</v>
      </c>
      <c r="B9" s="17" t="s">
        <v>17</v>
      </c>
      <c r="C9" s="42">
        <v>0</v>
      </c>
      <c r="D9" s="18" t="str">
        <f t="shared" si="2"/>
        <v>04100000 AC3B90F8 0000FFFE</v>
      </c>
      <c r="E9" s="18" t="str">
        <f t="shared" si="0"/>
        <v>04100000 AC3B90F8 0000FFFE</v>
      </c>
      <c r="F9" s="18" t="str">
        <f t="shared" si="3"/>
        <v>04100000 AC3B90FC 00000000</v>
      </c>
      <c r="G9" s="18" t="str">
        <f t="shared" si="1"/>
        <v>04100000 AC3B90FC 00000000</v>
      </c>
      <c r="H9" s="4" t="str">
        <f>IFERROR(VLOOKUP(A9,位置数量!A:B,2,0)&amp;" "&amp;VLOOKUP(B9,总表!A:D,3,0),"无物品")&amp;" "&amp;VLOOKUP(C9,位置数量!C:D,2,0)</f>
        <v>第8格 空 x1</v>
      </c>
      <c r="I9" s="4" t="str">
        <f t="shared" si="4"/>
        <v>第8格 空 x1</v>
      </c>
      <c r="J9" s="20"/>
    </row>
    <row r="10" spans="1:10">
      <c r="A10" s="19">
        <v>9</v>
      </c>
      <c r="B10" s="17" t="s">
        <v>17</v>
      </c>
      <c r="C10" s="42">
        <v>0</v>
      </c>
      <c r="D10" s="18" t="str">
        <f t="shared" si="2"/>
        <v>04100000 AC3B9100 0000FFFE</v>
      </c>
      <c r="E10" s="18" t="str">
        <f t="shared" si="0"/>
        <v>04100000 AC3B9100 0000FFFE</v>
      </c>
      <c r="F10" s="18" t="str">
        <f t="shared" si="3"/>
        <v>04100000 AC3B9104 00000000</v>
      </c>
      <c r="G10" s="18" t="str">
        <f t="shared" si="1"/>
        <v>04100000 AC3B9104 00000000</v>
      </c>
      <c r="H10" s="4" t="str">
        <f>IFERROR(VLOOKUP(A10,位置数量!A:B,2,0)&amp;" "&amp;VLOOKUP(B10,总表!A:D,3,0),"无物品")&amp;" "&amp;VLOOKUP(C10,位置数量!C:D,2,0)</f>
        <v>第9格 空 x1</v>
      </c>
      <c r="I10" s="4" t="str">
        <f t="shared" si="4"/>
        <v>第9格 空 x1</v>
      </c>
      <c r="J10" s="20"/>
    </row>
    <row r="11" spans="1:10">
      <c r="A11" s="19">
        <v>10</v>
      </c>
      <c r="B11" s="17" t="s">
        <v>17</v>
      </c>
      <c r="C11" s="42">
        <v>0</v>
      </c>
      <c r="D11" s="18" t="str">
        <f t="shared" si="2"/>
        <v>04100000 AC3B9108 0000FFFE</v>
      </c>
      <c r="E11" s="18" t="str">
        <f t="shared" si="0"/>
        <v>04100000 AC3B9108 0000FFFE</v>
      </c>
      <c r="F11" s="18" t="str">
        <f t="shared" si="3"/>
        <v>04100000 AC3B910C 00000000</v>
      </c>
      <c r="G11" s="18" t="str">
        <f t="shared" si="1"/>
        <v>04100000 AC3B910C 00000000</v>
      </c>
      <c r="H11" s="4" t="str">
        <f>IFERROR(VLOOKUP(A11,位置数量!A:B,2,0)&amp;" "&amp;VLOOKUP(B11,总表!A:D,3,0),"无物品")&amp;" "&amp;VLOOKUP(C11,位置数量!C:D,2,0)</f>
        <v>第10格 空 x1</v>
      </c>
      <c r="I11" s="4" t="str">
        <f t="shared" si="4"/>
        <v>第10格 空 x1</v>
      </c>
      <c r="J11" s="20"/>
    </row>
    <row r="12" spans="1:10">
      <c r="A12" s="19">
        <v>11</v>
      </c>
      <c r="B12" s="17" t="s">
        <v>17</v>
      </c>
      <c r="C12" s="42">
        <v>0</v>
      </c>
      <c r="D12" s="18" t="str">
        <f t="shared" si="2"/>
        <v>04100000 AC3B9110 0000FFFE</v>
      </c>
      <c r="E12" s="18" t="str">
        <f t="shared" si="0"/>
        <v>04100000 AC3B9110 0000FFFE</v>
      </c>
      <c r="F12" s="18" t="str">
        <f t="shared" si="3"/>
        <v>04100000 AC3B9114 00000000</v>
      </c>
      <c r="G12" s="18" t="str">
        <f t="shared" si="1"/>
        <v>04100000 AC3B9114 00000000</v>
      </c>
      <c r="H12" s="4" t="str">
        <f>IFERROR(VLOOKUP(A12,位置数量!A:B,2,0)&amp;" "&amp;VLOOKUP(B12,总表!A:D,3,0),"无物品")&amp;" "&amp;VLOOKUP(C12,位置数量!C:D,2,0)</f>
        <v>第11格 空 x1</v>
      </c>
      <c r="I12" s="4" t="str">
        <f t="shared" si="4"/>
        <v>第11格 空 x1</v>
      </c>
      <c r="J12" s="20"/>
    </row>
    <row r="13" spans="1:10">
      <c r="A13" s="19">
        <v>12</v>
      </c>
      <c r="B13" s="17" t="s">
        <v>17</v>
      </c>
      <c r="C13" s="42">
        <v>0</v>
      </c>
      <c r="D13" s="18" t="str">
        <f t="shared" si="2"/>
        <v>04100000 AC3B9118 0000FFFE</v>
      </c>
      <c r="E13" s="18" t="str">
        <f t="shared" si="0"/>
        <v>04100000 AC3B9118 0000FFFE</v>
      </c>
      <c r="F13" s="18" t="str">
        <f t="shared" si="3"/>
        <v>04100000 AC3B911C 00000000</v>
      </c>
      <c r="G13" s="18" t="str">
        <f t="shared" si="1"/>
        <v>04100000 AC3B911C 00000000</v>
      </c>
      <c r="H13" s="4" t="str">
        <f>IFERROR(VLOOKUP(A13,位置数量!A:B,2,0)&amp;" "&amp;VLOOKUP(B13,总表!A:D,3,0),"无物品")&amp;" "&amp;VLOOKUP(C13,位置数量!C:D,2,0)</f>
        <v>第12格 空 x1</v>
      </c>
      <c r="I13" s="4" t="str">
        <f t="shared" si="4"/>
        <v>第12格 空 x1</v>
      </c>
      <c r="J13" s="20"/>
    </row>
    <row r="14" spans="1:10">
      <c r="A14" s="19">
        <v>13</v>
      </c>
      <c r="B14" s="17" t="s">
        <v>17</v>
      </c>
      <c r="C14" s="42">
        <v>0</v>
      </c>
      <c r="D14" s="18" t="str">
        <f t="shared" si="2"/>
        <v>04100000 AC3B9120 0000FFFE</v>
      </c>
      <c r="E14" s="18" t="str">
        <f t="shared" si="0"/>
        <v>04100000 AC3B9120 0000FFFE</v>
      </c>
      <c r="F14" s="18" t="str">
        <f t="shared" si="3"/>
        <v>04100000 AC3B9124 00000000</v>
      </c>
      <c r="G14" s="18" t="str">
        <f t="shared" si="1"/>
        <v>04100000 AC3B9124 00000000</v>
      </c>
      <c r="H14" s="4" t="str">
        <f>IFERROR(VLOOKUP(A14,位置数量!A:B,2,0)&amp;" "&amp;VLOOKUP(B14,总表!A:D,3,0),"无物品")&amp;" "&amp;VLOOKUP(C14,位置数量!C:D,2,0)</f>
        <v>第13格 空 x1</v>
      </c>
      <c r="I14" s="4" t="str">
        <f t="shared" si="4"/>
        <v>第13格 空 x1</v>
      </c>
      <c r="J14" s="20"/>
    </row>
    <row r="15" spans="1:10">
      <c r="A15" s="19">
        <v>14</v>
      </c>
      <c r="B15" s="17" t="s">
        <v>17</v>
      </c>
      <c r="C15" s="42">
        <v>0</v>
      </c>
      <c r="D15" s="18" t="str">
        <f t="shared" si="2"/>
        <v>04100000 AC3B9128 0000FFFE</v>
      </c>
      <c r="E15" s="18" t="str">
        <f t="shared" si="0"/>
        <v>04100000 AC3B9128 0000FFFE</v>
      </c>
      <c r="F15" s="18" t="str">
        <f t="shared" si="3"/>
        <v>04100000 AC3B912C 00000000</v>
      </c>
      <c r="G15" s="18" t="str">
        <f t="shared" si="1"/>
        <v>04100000 AC3B912C 00000000</v>
      </c>
      <c r="H15" s="4" t="str">
        <f>IFERROR(VLOOKUP(A15,位置数量!A:B,2,0)&amp;" "&amp;VLOOKUP(B15,总表!A:D,3,0),"无物品")&amp;" "&amp;VLOOKUP(C15,位置数量!C:D,2,0)</f>
        <v>第14格 空 x1</v>
      </c>
      <c r="I15" s="4" t="str">
        <f t="shared" si="4"/>
        <v>第14格 空 x1</v>
      </c>
      <c r="J15" s="20"/>
    </row>
    <row r="16" spans="1:10">
      <c r="A16" s="19">
        <v>15</v>
      </c>
      <c r="B16" s="17" t="s">
        <v>17</v>
      </c>
      <c r="C16" s="42">
        <v>0</v>
      </c>
      <c r="D16" s="18" t="str">
        <f t="shared" si="2"/>
        <v>04100000 AC3B9130 0000FFFE</v>
      </c>
      <c r="E16" s="18" t="str">
        <f t="shared" si="0"/>
        <v>04100000 AC3B9130 0000FFFE</v>
      </c>
      <c r="F16" s="18" t="str">
        <f t="shared" si="3"/>
        <v>04100000 AC3B9134 00000000</v>
      </c>
      <c r="G16" s="18" t="str">
        <f t="shared" si="1"/>
        <v>04100000 AC3B9134 00000000</v>
      </c>
      <c r="H16" s="4" t="str">
        <f>IFERROR(VLOOKUP(A16,位置数量!A:B,2,0)&amp;" "&amp;VLOOKUP(B16,总表!A:D,3,0),"无物品")&amp;" "&amp;VLOOKUP(C16,位置数量!C:D,2,0)</f>
        <v>第15格 空 x1</v>
      </c>
      <c r="I16" s="4" t="str">
        <f t="shared" si="4"/>
        <v>第15格 空 x1</v>
      </c>
      <c r="J16" s="20"/>
    </row>
    <row r="17" spans="1:10">
      <c r="A17" s="19">
        <v>16</v>
      </c>
      <c r="B17" s="17" t="s">
        <v>17</v>
      </c>
      <c r="C17" s="42">
        <v>0</v>
      </c>
      <c r="D17" s="18" t="str">
        <f t="shared" si="2"/>
        <v>04100000 AC3B9138 0000FFFE</v>
      </c>
      <c r="E17" s="18" t="str">
        <f t="shared" si="0"/>
        <v>04100000 AC3B9138 0000FFFE</v>
      </c>
      <c r="F17" s="18" t="str">
        <f t="shared" si="3"/>
        <v>04100000 AC3B913C 00000000</v>
      </c>
      <c r="G17" s="18" t="str">
        <f t="shared" si="1"/>
        <v>04100000 AC3B913C 00000000</v>
      </c>
      <c r="H17" s="4" t="str">
        <f>IFERROR(VLOOKUP(A17,位置数量!A:B,2,0)&amp;" "&amp;VLOOKUP(B17,总表!A:D,3,0),"无物品")&amp;" "&amp;VLOOKUP(C17,位置数量!C:D,2,0)</f>
        <v>第16格 空 x1</v>
      </c>
      <c r="I17" s="4" t="str">
        <f t="shared" si="4"/>
        <v>第16格 空 x1</v>
      </c>
      <c r="J17" s="20"/>
    </row>
    <row r="18" spans="1:10">
      <c r="A18" s="19">
        <v>17</v>
      </c>
      <c r="B18" s="17" t="s">
        <v>17</v>
      </c>
      <c r="C18" s="42">
        <v>0</v>
      </c>
      <c r="D18" s="18" t="str">
        <f t="shared" si="2"/>
        <v>04100000 AC3B9140 0000FFFE</v>
      </c>
      <c r="E18" s="18" t="str">
        <f t="shared" si="0"/>
        <v>04100000 AC3B9140 0000FFFE</v>
      </c>
      <c r="F18" s="18" t="str">
        <f t="shared" si="3"/>
        <v>04100000 AC3B9144 00000000</v>
      </c>
      <c r="G18" s="18" t="str">
        <f t="shared" si="1"/>
        <v>04100000 AC3B9144 00000000</v>
      </c>
      <c r="H18" s="4" t="str">
        <f>IFERROR(VLOOKUP(A18,位置数量!A:B,2,0)&amp;" "&amp;VLOOKUP(B18,总表!A:D,3,0),"无物品")&amp;" "&amp;VLOOKUP(C18,位置数量!C:D,2,0)</f>
        <v>第17格 空 x1</v>
      </c>
      <c r="I18" s="4" t="str">
        <f t="shared" si="4"/>
        <v>第17格 空 x1</v>
      </c>
      <c r="J18" s="20"/>
    </row>
    <row r="19" spans="1:10">
      <c r="A19" s="19">
        <v>18</v>
      </c>
      <c r="B19" s="17" t="s">
        <v>17</v>
      </c>
      <c r="C19" s="42">
        <v>0</v>
      </c>
      <c r="D19" s="18" t="str">
        <f t="shared" si="2"/>
        <v>04100000 AC3B9148 0000FFFE</v>
      </c>
      <c r="E19" s="18" t="str">
        <f t="shared" si="0"/>
        <v>04100000 AC3B9148 0000FFFE</v>
      </c>
      <c r="F19" s="18" t="str">
        <f t="shared" si="3"/>
        <v>04100000 AC3B914C 00000000</v>
      </c>
      <c r="G19" s="18" t="str">
        <f t="shared" si="1"/>
        <v>04100000 AC3B914C 00000000</v>
      </c>
      <c r="H19" s="4" t="str">
        <f>IFERROR(VLOOKUP(A19,位置数量!A:B,2,0)&amp;" "&amp;VLOOKUP(B19,总表!A:D,3,0),"无物品")&amp;" "&amp;VLOOKUP(C19,位置数量!C:D,2,0)</f>
        <v>第18格 空 x1</v>
      </c>
      <c r="I19" s="4" t="str">
        <f t="shared" si="4"/>
        <v>第18格 空 x1</v>
      </c>
      <c r="J19" s="20"/>
    </row>
    <row r="20" spans="1:10">
      <c r="A20" s="19">
        <v>19</v>
      </c>
      <c r="B20" s="17" t="s">
        <v>17</v>
      </c>
      <c r="C20" s="42">
        <v>0</v>
      </c>
      <c r="D20" s="18" t="str">
        <f t="shared" si="2"/>
        <v>04100000 AC3B9150 0000FFFE</v>
      </c>
      <c r="E20" s="18" t="str">
        <f t="shared" si="0"/>
        <v>04100000 AC3B9150 0000FFFE</v>
      </c>
      <c r="F20" s="18" t="str">
        <f t="shared" si="3"/>
        <v>04100000 AC3B9154 00000000</v>
      </c>
      <c r="G20" s="18" t="str">
        <f t="shared" si="1"/>
        <v>04100000 AC3B9154 00000000</v>
      </c>
      <c r="H20" s="4" t="str">
        <f>IFERROR(VLOOKUP(A20,位置数量!A:B,2,0)&amp;" "&amp;VLOOKUP(B20,总表!A:D,3,0),"无物品")&amp;" "&amp;VLOOKUP(C20,位置数量!C:D,2,0)</f>
        <v>第19格 空 x1</v>
      </c>
      <c r="I20" s="4" t="str">
        <f t="shared" si="4"/>
        <v>第19格 空 x1</v>
      </c>
      <c r="J20" s="20"/>
    </row>
    <row r="21" spans="1:10">
      <c r="A21" s="19">
        <v>20</v>
      </c>
      <c r="B21" s="21" t="s">
        <v>17</v>
      </c>
      <c r="C21" s="42">
        <v>0</v>
      </c>
      <c r="D21" s="22" t="str">
        <f t="shared" si="2"/>
        <v>04100000 AC3B9158 0000FFFE</v>
      </c>
      <c r="E21" s="22" t="str">
        <f t="shared" si="0"/>
        <v>04100000 AC3B9158 0000FFFE</v>
      </c>
      <c r="F21" s="22" t="str">
        <f t="shared" si="3"/>
        <v>04100000 AC3B915C 00000000</v>
      </c>
      <c r="G21" s="22" t="str">
        <f t="shared" si="1"/>
        <v>04100000 AC3B915C 00000000</v>
      </c>
      <c r="H21" s="4" t="str">
        <f>IFERROR(VLOOKUP(A21,位置数量!A:B,2,0)&amp;" "&amp;VLOOKUP(B21,总表!A:D,3,0),"无物品")&amp;" "&amp;VLOOKUP(C21,位置数量!C:D,2,0)</f>
        <v>第20格 空 x1</v>
      </c>
      <c r="I21" s="4" t="str">
        <f t="shared" si="4"/>
        <v>第20格 空 x1</v>
      </c>
      <c r="J21" s="20"/>
    </row>
    <row r="22" spans="1:10">
      <c r="A22" s="23">
        <v>21</v>
      </c>
      <c r="B22" s="24" t="s">
        <v>17</v>
      </c>
      <c r="C22" s="43">
        <v>0</v>
      </c>
      <c r="D22" s="25" t="str">
        <f t="shared" ref="D22:D41" si="5">"04100000"&amp;" "&amp;DEC2HEX(ROW(A1)*8+2889584640,8)&amp;" "&amp;B22</f>
        <v>04100000 AC3B9008 0000FFFE</v>
      </c>
      <c r="E22" s="26" t="str">
        <f t="shared" si="0"/>
        <v>04100000 AC3B9008 0000FFFE</v>
      </c>
      <c r="F22" s="26" t="str">
        <f t="shared" ref="F22:F41" si="6">"04100000"&amp;" "&amp;DEC2HEX(ROW(A1)*8+2889584644,8)&amp;" "&amp;DEC2HEX(C22,8)</f>
        <v>04100000 AC3B900C 00000000</v>
      </c>
      <c r="G22" s="26" t="str">
        <f t="shared" si="1"/>
        <v>04100000 AC3B900C 00000000</v>
      </c>
      <c r="H22" s="4" t="str">
        <f>IFERROR(VLOOKUP(A22,位置数量!A:B,2,0)&amp;" "&amp;VLOOKUP(B22,总表!A:D,3,0),"无物品")&amp;" "&amp;VLOOKUP(C22,位置数量!C:D,2,0)</f>
        <v>第21格 空 x1</v>
      </c>
      <c r="I22" s="4" t="str">
        <f t="shared" si="4"/>
        <v>第21格 空 x1</v>
      </c>
      <c r="J22" s="20"/>
    </row>
    <row r="23" spans="1:10">
      <c r="A23" s="23">
        <v>22</v>
      </c>
      <c r="B23" s="24" t="s">
        <v>17</v>
      </c>
      <c r="C23" s="44">
        <v>0</v>
      </c>
      <c r="D23" s="25" t="str">
        <f t="shared" si="5"/>
        <v>04100000 AC3B9010 0000FFFE</v>
      </c>
      <c r="E23" s="27" t="str">
        <f t="shared" si="0"/>
        <v>04100000 AC3B9010 0000FFFE</v>
      </c>
      <c r="F23" s="27" t="str">
        <f t="shared" si="6"/>
        <v>04100000 AC3B9014 00000000</v>
      </c>
      <c r="G23" s="27" t="str">
        <f t="shared" si="1"/>
        <v>04100000 AC3B9014 00000000</v>
      </c>
      <c r="H23" s="4" t="str">
        <f>IFERROR(VLOOKUP(A23,位置数量!A:B,2,0)&amp;" "&amp;VLOOKUP(B23,总表!A:D,3,0),"无物品")&amp;" "&amp;VLOOKUP(C23,位置数量!C:D,2,0)</f>
        <v>第22格 空 x1</v>
      </c>
      <c r="I23" s="4" t="str">
        <f t="shared" si="4"/>
        <v>第22格 空 x1</v>
      </c>
      <c r="J23" s="20"/>
    </row>
    <row r="24" spans="1:10">
      <c r="A24" s="23">
        <v>23</v>
      </c>
      <c r="B24" s="24" t="s">
        <v>17</v>
      </c>
      <c r="C24" s="44">
        <v>0</v>
      </c>
      <c r="D24" s="25" t="str">
        <f t="shared" si="5"/>
        <v>04100000 AC3B9018 0000FFFE</v>
      </c>
      <c r="E24" s="27" t="str">
        <f t="shared" si="0"/>
        <v>04100000 AC3B9018 0000FFFE</v>
      </c>
      <c r="F24" s="27" t="str">
        <f t="shared" si="6"/>
        <v>04100000 AC3B901C 00000000</v>
      </c>
      <c r="G24" s="27" t="str">
        <f t="shared" si="1"/>
        <v>04100000 AC3B901C 00000000</v>
      </c>
      <c r="H24" s="4" t="str">
        <f>IFERROR(VLOOKUP(A24,位置数量!A:B,2,0)&amp;" "&amp;VLOOKUP(B24,总表!A:D,3,0),"无物品")&amp;" "&amp;VLOOKUP(C24,位置数量!C:D,2,0)</f>
        <v>第23格 空 x1</v>
      </c>
      <c r="I24" s="4" t="str">
        <f t="shared" si="4"/>
        <v>第23格 空 x1</v>
      </c>
      <c r="J24" s="20"/>
    </row>
    <row r="25" spans="1:10">
      <c r="A25" s="23">
        <v>24</v>
      </c>
      <c r="B25" s="24" t="s">
        <v>17</v>
      </c>
      <c r="C25" s="44">
        <v>0</v>
      </c>
      <c r="D25" s="25" t="str">
        <f t="shared" si="5"/>
        <v>04100000 AC3B9020 0000FFFE</v>
      </c>
      <c r="E25" s="27" t="str">
        <f t="shared" si="0"/>
        <v>04100000 AC3B9020 0000FFFE</v>
      </c>
      <c r="F25" s="27" t="str">
        <f t="shared" si="6"/>
        <v>04100000 AC3B9024 00000000</v>
      </c>
      <c r="G25" s="27" t="str">
        <f t="shared" si="1"/>
        <v>04100000 AC3B9024 00000000</v>
      </c>
      <c r="H25" s="4" t="str">
        <f>IFERROR(VLOOKUP(A25,位置数量!A:B,2,0)&amp;" "&amp;VLOOKUP(B25,总表!A:D,3,0),"无物品")&amp;" "&amp;VLOOKUP(C25,位置数量!C:D,2,0)</f>
        <v>第24格 空 x1</v>
      </c>
      <c r="I25" s="4" t="str">
        <f t="shared" si="4"/>
        <v>第24格 空 x1</v>
      </c>
      <c r="J25" s="20"/>
    </row>
    <row r="26" spans="1:10">
      <c r="A26" s="23">
        <v>25</v>
      </c>
      <c r="B26" s="28" t="s">
        <v>17</v>
      </c>
      <c r="C26" s="44">
        <v>0</v>
      </c>
      <c r="D26" s="25" t="str">
        <f t="shared" si="5"/>
        <v>04100000 AC3B9028 0000FFFE</v>
      </c>
      <c r="E26" s="27" t="str">
        <f t="shared" si="0"/>
        <v>04100000 AC3B9028 0000FFFE</v>
      </c>
      <c r="F26" s="27" t="str">
        <f t="shared" si="6"/>
        <v>04100000 AC3B902C 00000000</v>
      </c>
      <c r="G26" s="27" t="str">
        <f t="shared" si="1"/>
        <v>04100000 AC3B902C 00000000</v>
      </c>
      <c r="H26" s="4" t="str">
        <f>IFERROR(VLOOKUP(A26,位置数量!A:B,2,0)&amp;" "&amp;VLOOKUP(B26,总表!A:D,3,0),"无物品")&amp;" "&amp;VLOOKUP(C26,位置数量!C:D,2,0)</f>
        <v>第25格 空 x1</v>
      </c>
      <c r="I26" s="4" t="str">
        <f t="shared" si="4"/>
        <v>第25格 空 x1</v>
      </c>
      <c r="J26" s="20"/>
    </row>
    <row r="27" spans="1:10">
      <c r="A27" s="23">
        <v>26</v>
      </c>
      <c r="B27" s="28" t="s">
        <v>17</v>
      </c>
      <c r="C27" s="44">
        <v>0</v>
      </c>
      <c r="D27" s="25" t="str">
        <f t="shared" si="5"/>
        <v>04100000 AC3B9030 0000FFFE</v>
      </c>
      <c r="E27" s="27" t="str">
        <f t="shared" si="0"/>
        <v>04100000 AC3B9030 0000FFFE</v>
      </c>
      <c r="F27" s="27" t="str">
        <f t="shared" si="6"/>
        <v>04100000 AC3B9034 00000000</v>
      </c>
      <c r="G27" s="27" t="str">
        <f t="shared" si="1"/>
        <v>04100000 AC3B9034 00000000</v>
      </c>
      <c r="H27" s="4" t="str">
        <f>IFERROR(VLOOKUP(A27,位置数量!A:B,2,0)&amp;" "&amp;VLOOKUP(B27,总表!A:D,3,0),"无物品")&amp;" "&amp;VLOOKUP(C27,位置数量!C:D,2,0)</f>
        <v>第26格 空 x1</v>
      </c>
      <c r="I27" s="4" t="str">
        <f t="shared" si="4"/>
        <v>第26格 空 x1</v>
      </c>
      <c r="J27" s="20"/>
    </row>
    <row r="28" spans="1:10">
      <c r="A28" s="23">
        <v>27</v>
      </c>
      <c r="B28" s="28" t="s">
        <v>17</v>
      </c>
      <c r="C28" s="44">
        <v>0</v>
      </c>
      <c r="D28" s="25" t="str">
        <f t="shared" si="5"/>
        <v>04100000 AC3B9038 0000FFFE</v>
      </c>
      <c r="E28" s="27" t="str">
        <f t="shared" si="0"/>
        <v>04100000 AC3B9038 0000FFFE</v>
      </c>
      <c r="F28" s="27" t="str">
        <f t="shared" si="6"/>
        <v>04100000 AC3B903C 00000000</v>
      </c>
      <c r="G28" s="27" t="str">
        <f t="shared" si="1"/>
        <v>04100000 AC3B903C 00000000</v>
      </c>
      <c r="H28" s="4" t="str">
        <f>IFERROR(VLOOKUP(A28,位置数量!A:B,2,0)&amp;" "&amp;VLOOKUP(B28,总表!A:D,3,0),"无物品")&amp;" "&amp;VLOOKUP(C28,位置数量!C:D,2,0)</f>
        <v>第27格 空 x1</v>
      </c>
      <c r="I28" s="4" t="str">
        <f t="shared" si="4"/>
        <v>第27格 空 x1</v>
      </c>
      <c r="J28" s="20"/>
    </row>
    <row r="29" spans="1:10">
      <c r="A29" s="23">
        <v>28</v>
      </c>
      <c r="B29" s="28" t="s">
        <v>17</v>
      </c>
      <c r="C29" s="44">
        <v>0</v>
      </c>
      <c r="D29" s="25" t="str">
        <f t="shared" si="5"/>
        <v>04100000 AC3B9040 0000FFFE</v>
      </c>
      <c r="E29" s="27" t="str">
        <f t="shared" si="0"/>
        <v>04100000 AC3B9040 0000FFFE</v>
      </c>
      <c r="F29" s="27" t="str">
        <f t="shared" si="6"/>
        <v>04100000 AC3B9044 00000000</v>
      </c>
      <c r="G29" s="27" t="str">
        <f t="shared" si="1"/>
        <v>04100000 AC3B9044 00000000</v>
      </c>
      <c r="H29" s="4" t="str">
        <f>IFERROR(VLOOKUP(A29,位置数量!A:B,2,0)&amp;" "&amp;VLOOKUP(B29,总表!A:D,3,0),"无物品")&amp;" "&amp;VLOOKUP(C29,位置数量!C:D,2,0)</f>
        <v>第28格 空 x1</v>
      </c>
      <c r="I29" s="4" t="str">
        <f t="shared" si="4"/>
        <v>第28格 空 x1</v>
      </c>
      <c r="J29" s="20"/>
    </row>
    <row r="30" spans="1:10">
      <c r="A30" s="23">
        <v>29</v>
      </c>
      <c r="B30" s="28" t="s">
        <v>17</v>
      </c>
      <c r="C30" s="44">
        <v>0</v>
      </c>
      <c r="D30" s="25" t="str">
        <f t="shared" si="5"/>
        <v>04100000 AC3B9048 0000FFFE</v>
      </c>
      <c r="E30" s="27" t="str">
        <f t="shared" si="0"/>
        <v>04100000 AC3B9048 0000FFFE</v>
      </c>
      <c r="F30" s="27" t="str">
        <f t="shared" si="6"/>
        <v>04100000 AC3B904C 00000000</v>
      </c>
      <c r="G30" s="27" t="str">
        <f t="shared" si="1"/>
        <v>04100000 AC3B904C 00000000</v>
      </c>
      <c r="H30" s="4" t="str">
        <f>IFERROR(VLOOKUP(A30,位置数量!A:B,2,0)&amp;" "&amp;VLOOKUP(B30,总表!A:D,3,0),"无物品")&amp;" "&amp;VLOOKUP(C30,位置数量!C:D,2,0)</f>
        <v>第29格 空 x1</v>
      </c>
      <c r="I30" s="4" t="str">
        <f t="shared" si="4"/>
        <v>第29格 空 x1</v>
      </c>
      <c r="J30" s="20"/>
    </row>
    <row r="31" spans="1:10">
      <c r="A31" s="23">
        <v>30</v>
      </c>
      <c r="B31" s="29" t="s">
        <v>17</v>
      </c>
      <c r="C31" s="45">
        <v>0</v>
      </c>
      <c r="D31" s="46" t="str">
        <f t="shared" si="5"/>
        <v>04100000 AC3B9050 0000FFFE</v>
      </c>
      <c r="E31" s="30" t="str">
        <f t="shared" si="0"/>
        <v>04100000 AC3B9050 0000FFFE</v>
      </c>
      <c r="F31" s="30" t="str">
        <f t="shared" si="6"/>
        <v>04100000 AC3B9054 00000000</v>
      </c>
      <c r="G31" s="30" t="str">
        <f t="shared" si="1"/>
        <v>04100000 AC3B9054 00000000</v>
      </c>
      <c r="H31" s="4" t="str">
        <f>IFERROR(VLOOKUP(A31,位置数量!A:B,2,0)&amp;" "&amp;VLOOKUP(B31,总表!A:D,3,0),"无物品")&amp;" "&amp;VLOOKUP(C31,位置数量!C:D,2,0)</f>
        <v>第30格 空 x1</v>
      </c>
      <c r="I31" s="4" t="str">
        <f t="shared" si="4"/>
        <v>第30格 空 x1</v>
      </c>
      <c r="J31" s="20"/>
    </row>
    <row r="32" spans="1:10">
      <c r="A32" s="31">
        <v>31</v>
      </c>
      <c r="B32" s="32" t="s">
        <v>17</v>
      </c>
      <c r="C32" s="34">
        <v>0</v>
      </c>
      <c r="D32" s="33" t="str">
        <f t="shared" si="5"/>
        <v>04100000 AC3B9058 0000FFFE</v>
      </c>
      <c r="E32" s="33" t="str">
        <f t="shared" si="0"/>
        <v>04100000 AC3B9058 0000FFFE</v>
      </c>
      <c r="F32" s="33" t="str">
        <f t="shared" si="6"/>
        <v>04100000 AC3B905C 00000000</v>
      </c>
      <c r="G32" s="33" t="str">
        <f t="shared" si="1"/>
        <v>04100000 AC3B905C 00000000</v>
      </c>
      <c r="H32" s="4" t="str">
        <f>IFERROR(VLOOKUP(A32,位置数量!A:B,2,0)&amp;" "&amp;VLOOKUP(B32,总表!A:D,3,0),"无物品")&amp;" "&amp;VLOOKUP(C32,位置数量!C:D,2,0)</f>
        <v>第31格 空 x1</v>
      </c>
      <c r="I32" s="4" t="str">
        <f t="shared" si="4"/>
        <v>第31格 空 x1</v>
      </c>
      <c r="J32" s="20"/>
    </row>
    <row r="33" spans="1:10">
      <c r="A33" s="31">
        <v>32</v>
      </c>
      <c r="B33" s="32" t="s">
        <v>17</v>
      </c>
      <c r="C33" s="34">
        <v>0</v>
      </c>
      <c r="D33" s="34" t="str">
        <f t="shared" si="5"/>
        <v>04100000 AC3B9060 0000FFFE</v>
      </c>
      <c r="E33" s="34" t="str">
        <f t="shared" si="0"/>
        <v>04100000 AC3B9060 0000FFFE</v>
      </c>
      <c r="F33" s="34" t="str">
        <f t="shared" si="6"/>
        <v>04100000 AC3B9064 00000000</v>
      </c>
      <c r="G33" s="34" t="str">
        <f t="shared" si="1"/>
        <v>04100000 AC3B9064 00000000</v>
      </c>
      <c r="H33" s="4" t="str">
        <f>IFERROR(VLOOKUP(A33,位置数量!A:B,2,0)&amp;" "&amp;VLOOKUP(B33,总表!A:D,3,0),"无物品")&amp;" "&amp;VLOOKUP(C33,位置数量!C:D,2,0)</f>
        <v>第32格 空 x1</v>
      </c>
      <c r="I33" s="4" t="str">
        <f t="shared" si="4"/>
        <v>第32格 空 x1</v>
      </c>
      <c r="J33" s="20"/>
    </row>
    <row r="34" spans="1:10">
      <c r="A34" s="31">
        <v>33</v>
      </c>
      <c r="B34" s="32" t="s">
        <v>17</v>
      </c>
      <c r="C34" s="34">
        <v>0</v>
      </c>
      <c r="D34" s="34" t="str">
        <f t="shared" si="5"/>
        <v>04100000 AC3B9068 0000FFFE</v>
      </c>
      <c r="E34" s="34" t="str">
        <f t="shared" si="0"/>
        <v>04100000 AC3B9068 0000FFFE</v>
      </c>
      <c r="F34" s="34" t="str">
        <f t="shared" si="6"/>
        <v>04100000 AC3B906C 00000000</v>
      </c>
      <c r="G34" s="34" t="str">
        <f t="shared" si="1"/>
        <v>04100000 AC3B906C 00000000</v>
      </c>
      <c r="H34" s="4" t="str">
        <f>IFERROR(VLOOKUP(A34,位置数量!A:B,2,0)&amp;" "&amp;VLOOKUP(B34,总表!A:D,3,0),"无物品")&amp;" "&amp;VLOOKUP(C34,位置数量!C:D,2,0)</f>
        <v>第33格 空 x1</v>
      </c>
      <c r="I34" s="4" t="str">
        <f t="shared" si="4"/>
        <v>第33格 空 x1</v>
      </c>
      <c r="J34" s="20"/>
    </row>
    <row r="35" spans="1:10">
      <c r="A35" s="31">
        <v>34</v>
      </c>
      <c r="B35" s="32" t="s">
        <v>17</v>
      </c>
      <c r="C35" s="34">
        <v>0</v>
      </c>
      <c r="D35" s="34" t="str">
        <f t="shared" si="5"/>
        <v>04100000 AC3B9070 0000FFFE</v>
      </c>
      <c r="E35" s="34" t="str">
        <f t="shared" si="0"/>
        <v>04100000 AC3B9070 0000FFFE</v>
      </c>
      <c r="F35" s="34" t="str">
        <f t="shared" si="6"/>
        <v>04100000 AC3B9074 00000000</v>
      </c>
      <c r="G35" s="34" t="str">
        <f t="shared" si="1"/>
        <v>04100000 AC3B9074 00000000</v>
      </c>
      <c r="H35" s="4" t="str">
        <f>IFERROR(VLOOKUP(A35,位置数量!A:B,2,0)&amp;" "&amp;VLOOKUP(B35,总表!A:D,3,0),"无物品")&amp;" "&amp;VLOOKUP(C35,位置数量!C:D,2,0)</f>
        <v>第34格 空 x1</v>
      </c>
      <c r="I35" s="4" t="str">
        <f t="shared" si="4"/>
        <v>第34格 空 x1</v>
      </c>
      <c r="J35" s="20"/>
    </row>
    <row r="36" spans="1:10">
      <c r="A36" s="31">
        <v>35</v>
      </c>
      <c r="B36" s="32" t="s">
        <v>17</v>
      </c>
      <c r="C36" s="34">
        <v>0</v>
      </c>
      <c r="D36" s="34" t="str">
        <f t="shared" si="5"/>
        <v>04100000 AC3B9078 0000FFFE</v>
      </c>
      <c r="E36" s="34" t="str">
        <f t="shared" si="0"/>
        <v>04100000 AC3B9078 0000FFFE</v>
      </c>
      <c r="F36" s="34" t="str">
        <f t="shared" si="6"/>
        <v>04100000 AC3B907C 00000000</v>
      </c>
      <c r="G36" s="34" t="str">
        <f t="shared" si="1"/>
        <v>04100000 AC3B907C 00000000</v>
      </c>
      <c r="H36" s="4" t="str">
        <f>IFERROR(VLOOKUP(A36,位置数量!A:B,2,0)&amp;" "&amp;VLOOKUP(B36,总表!A:D,3,0),"无物品")&amp;" "&amp;VLOOKUP(C36,位置数量!C:D,2,0)</f>
        <v>第35格 空 x1</v>
      </c>
      <c r="I36" s="4" t="str">
        <f t="shared" si="4"/>
        <v>第35格 空 x1</v>
      </c>
      <c r="J36" s="20"/>
    </row>
    <row r="37" spans="1:10">
      <c r="A37" s="31">
        <v>36</v>
      </c>
      <c r="B37" s="32" t="s">
        <v>17</v>
      </c>
      <c r="C37" s="34">
        <v>0</v>
      </c>
      <c r="D37" s="34" t="str">
        <f t="shared" si="5"/>
        <v>04100000 AC3B9080 0000FFFE</v>
      </c>
      <c r="E37" s="34" t="str">
        <f t="shared" si="0"/>
        <v>04100000 AC3B9080 0000FFFE</v>
      </c>
      <c r="F37" s="34" t="str">
        <f t="shared" si="6"/>
        <v>04100000 AC3B9084 00000000</v>
      </c>
      <c r="G37" s="34" t="str">
        <f t="shared" si="1"/>
        <v>04100000 AC3B9084 00000000</v>
      </c>
      <c r="H37" s="4" t="str">
        <f>IFERROR(VLOOKUP(A37,位置数量!A:B,2,0)&amp;" "&amp;VLOOKUP(B37,总表!A:D,3,0),"无物品")&amp;" "&amp;VLOOKUP(C37,位置数量!C:D,2,0)</f>
        <v>第36格 空 x1</v>
      </c>
      <c r="I37" s="4" t="str">
        <f t="shared" si="4"/>
        <v>第36格 空 x1</v>
      </c>
      <c r="J37" s="20"/>
    </row>
    <row r="38" spans="1:10">
      <c r="A38" s="31">
        <v>37</v>
      </c>
      <c r="B38" s="32" t="s">
        <v>17</v>
      </c>
      <c r="C38" s="34">
        <v>0</v>
      </c>
      <c r="D38" s="34" t="str">
        <f t="shared" si="5"/>
        <v>04100000 AC3B9088 0000FFFE</v>
      </c>
      <c r="E38" s="34" t="str">
        <f t="shared" si="0"/>
        <v>04100000 AC3B9088 0000FFFE</v>
      </c>
      <c r="F38" s="34" t="str">
        <f t="shared" si="6"/>
        <v>04100000 AC3B908C 00000000</v>
      </c>
      <c r="G38" s="34" t="str">
        <f t="shared" si="1"/>
        <v>04100000 AC3B908C 00000000</v>
      </c>
      <c r="H38" s="4" t="str">
        <f>IFERROR(VLOOKUP(A38,位置数量!A:B,2,0)&amp;" "&amp;VLOOKUP(B38,总表!A:D,3,0),"无物品")&amp;" "&amp;VLOOKUP(C38,位置数量!C:D,2,0)</f>
        <v>第37格 空 x1</v>
      </c>
      <c r="I38" s="4" t="str">
        <f t="shared" si="4"/>
        <v>第37格 空 x1</v>
      </c>
      <c r="J38" s="20"/>
    </row>
    <row r="39" spans="1:10">
      <c r="A39" s="31">
        <v>38</v>
      </c>
      <c r="B39" s="32" t="s">
        <v>17</v>
      </c>
      <c r="C39" s="34">
        <v>0</v>
      </c>
      <c r="D39" s="34" t="str">
        <f t="shared" si="5"/>
        <v>04100000 AC3B9090 0000FFFE</v>
      </c>
      <c r="E39" s="34" t="str">
        <f t="shared" si="0"/>
        <v>04100000 AC3B9090 0000FFFE</v>
      </c>
      <c r="F39" s="34" t="str">
        <f t="shared" si="6"/>
        <v>04100000 AC3B9094 00000000</v>
      </c>
      <c r="G39" s="34" t="str">
        <f t="shared" si="1"/>
        <v>04100000 AC3B9094 00000000</v>
      </c>
      <c r="H39" s="4" t="str">
        <f>IFERROR(VLOOKUP(A39,位置数量!A:B,2,0)&amp;" "&amp;VLOOKUP(B39,总表!A:D,3,0),"无物品")&amp;" "&amp;VLOOKUP(C39,位置数量!C:D,2,0)</f>
        <v>第38格 空 x1</v>
      </c>
      <c r="I39" s="4" t="str">
        <f t="shared" si="4"/>
        <v>第38格 空 x1</v>
      </c>
      <c r="J39" s="20"/>
    </row>
    <row r="40" spans="1:10">
      <c r="A40" s="31">
        <v>39</v>
      </c>
      <c r="B40" s="32" t="s">
        <v>17</v>
      </c>
      <c r="C40" s="34">
        <v>0</v>
      </c>
      <c r="D40" s="34" t="str">
        <f t="shared" si="5"/>
        <v>04100000 AC3B9098 0000FFFE</v>
      </c>
      <c r="E40" s="34" t="str">
        <f t="shared" si="0"/>
        <v>04100000 AC3B9098 0000FFFE</v>
      </c>
      <c r="F40" s="34" t="str">
        <f t="shared" si="6"/>
        <v>04100000 AC3B909C 00000000</v>
      </c>
      <c r="G40" s="34" t="str">
        <f t="shared" si="1"/>
        <v>04100000 AC3B909C 00000000</v>
      </c>
      <c r="H40" s="4" t="str">
        <f>IFERROR(VLOOKUP(A40,位置数量!A:B,2,0)&amp;" "&amp;VLOOKUP(B40,总表!A:D,3,0),"无物品")&amp;" "&amp;VLOOKUP(C40,位置数量!C:D,2,0)</f>
        <v>第39格 空 x1</v>
      </c>
      <c r="I40" s="4" t="str">
        <f t="shared" si="4"/>
        <v>第39格 空 x1</v>
      </c>
      <c r="J40" s="20"/>
    </row>
    <row r="41" spans="1:10">
      <c r="A41" s="31">
        <v>40</v>
      </c>
      <c r="B41" s="35" t="s">
        <v>17</v>
      </c>
      <c r="C41" s="36">
        <v>0</v>
      </c>
      <c r="D41" s="36" t="str">
        <f t="shared" si="5"/>
        <v>04100000 AC3B90A0 0000FFFE</v>
      </c>
      <c r="E41" s="36" t="str">
        <f t="shared" si="0"/>
        <v>04100000 AC3B90A0 0000FFFE</v>
      </c>
      <c r="F41" s="36" t="str">
        <f t="shared" si="6"/>
        <v>04100000 AC3B90A4 00000000</v>
      </c>
      <c r="G41" s="36" t="str">
        <f t="shared" si="1"/>
        <v>04100000 AC3B90A4 00000000</v>
      </c>
      <c r="H41" s="4" t="str">
        <f>IFERROR(VLOOKUP(A41,位置数量!A:B,2,0)&amp;" "&amp;VLOOKUP(B41,总表!A:D,3,0),"无物品")&amp;" "&amp;VLOOKUP(C41,位置数量!C:D,2,0)</f>
        <v>第40格 空 x1</v>
      </c>
      <c r="I41" s="4" t="str">
        <f t="shared" si="4"/>
        <v>第40格 空 x1</v>
      </c>
      <c r="J41" s="20"/>
    </row>
    <row r="42" spans="1:8">
      <c r="A42" s="37" t="s">
        <v>18</v>
      </c>
      <c r="B42" s="38"/>
      <c r="C42" s="37"/>
      <c r="D42" s="20"/>
      <c r="E42" s="4"/>
      <c r="F42" s="20"/>
      <c r="G42" s="4"/>
      <c r="H42" s="4"/>
    </row>
    <row r="43" spans="1:8">
      <c r="A43" s="37"/>
      <c r="B43" s="37"/>
      <c r="C43" s="37"/>
      <c r="D43" s="20"/>
      <c r="E43" s="4"/>
      <c r="F43" s="20"/>
      <c r="G43" s="4"/>
      <c r="H43" s="4"/>
    </row>
    <row r="44" spans="1:8">
      <c r="A44" s="39" t="s">
        <v>19</v>
      </c>
      <c r="B44" s="40" t="s">
        <v>17</v>
      </c>
      <c r="C44" s="41"/>
      <c r="D44" s="20"/>
      <c r="E44" s="4"/>
      <c r="F44" s="20"/>
      <c r="G44" s="4"/>
      <c r="H44" s="4"/>
    </row>
  </sheetData>
  <sheetProtection password="CE2A" sheet="1" objects="1"/>
  <protectedRanges>
    <protectedRange sqref="B2:C41" name="区域4" securityDescriptor=""/>
    <protectedRange sqref="B26" name="区域4_1" securityDescriptor=""/>
    <protectedRange sqref="C52" name="区域4_2" securityDescriptor=""/>
    <protectedRange sqref="D79" name="区域4_3" securityDescriptor=""/>
  </protectedRanges>
  <mergeCells count="2">
    <mergeCell ref="A42:C43"/>
    <mergeCell ref="J1:K3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0"/>
  <sheetViews>
    <sheetView topLeftCell="A263" workbookViewId="0">
      <selection activeCell="D321" sqref="D321"/>
    </sheetView>
  </sheetViews>
  <sheetFormatPr defaultColWidth="9" defaultRowHeight="13.5" outlineLevelCol="3"/>
  <cols>
    <col min="1" max="1" width="9" style="1"/>
    <col min="2" max="2" width="19.375" customWidth="1"/>
    <col min="3" max="3" width="9.375" customWidth="1"/>
    <col min="4" max="4" width="17.125" customWidth="1"/>
  </cols>
  <sheetData>
    <row r="1" spans="1:3">
      <c r="A1" s="1">
        <v>1</v>
      </c>
      <c r="B1" t="str">
        <f>DEC2HEX(5794,8)&amp;" "&amp;DEC2HEX(ROW(A1),8)</f>
        <v>000016A2 00000001</v>
      </c>
      <c r="C1" t="str">
        <f>DEC2HEX(ROW(A1),8)</f>
        <v>00000001</v>
      </c>
    </row>
    <row r="2" spans="1:3">
      <c r="A2" s="1">
        <v>2</v>
      </c>
      <c r="B2" t="str">
        <f t="shared" ref="B2:B65" si="0">DEC2HEX(5794,8)&amp;" "&amp;DEC2HEX(ROW(A2),8)</f>
        <v>000016A2 00000002</v>
      </c>
      <c r="C2" t="str">
        <f t="shared" ref="C2:C65" si="1">DEC2HEX(ROW(A2),8)</f>
        <v>00000002</v>
      </c>
    </row>
    <row r="3" spans="1:3">
      <c r="A3" s="1">
        <v>3</v>
      </c>
      <c r="B3" t="str">
        <f t="shared" si="0"/>
        <v>000016A2 00000003</v>
      </c>
      <c r="C3" t="str">
        <f t="shared" si="1"/>
        <v>00000003</v>
      </c>
    </row>
    <row r="4" spans="1:3">
      <c r="A4" s="1">
        <v>4</v>
      </c>
      <c r="B4" t="str">
        <f t="shared" si="0"/>
        <v>000016A2 00000004</v>
      </c>
      <c r="C4" t="str">
        <f t="shared" si="1"/>
        <v>00000004</v>
      </c>
    </row>
    <row r="5" spans="1:3">
      <c r="A5" s="1">
        <v>5</v>
      </c>
      <c r="B5" t="str">
        <f t="shared" si="0"/>
        <v>000016A2 00000005</v>
      </c>
      <c r="C5" t="str">
        <f t="shared" si="1"/>
        <v>00000005</v>
      </c>
    </row>
    <row r="6" spans="1:4">
      <c r="A6" s="1">
        <v>6</v>
      </c>
      <c r="B6" t="str">
        <f t="shared" si="0"/>
        <v>000016A2 00000006</v>
      </c>
      <c r="C6" t="str">
        <f t="shared" si="1"/>
        <v>00000006</v>
      </c>
      <c r="D6" t="s">
        <v>20</v>
      </c>
    </row>
    <row r="7" spans="1:3">
      <c r="A7" s="1">
        <v>7</v>
      </c>
      <c r="B7" t="str">
        <f t="shared" si="0"/>
        <v>000016A2 00000007</v>
      </c>
      <c r="C7" t="str">
        <f t="shared" si="1"/>
        <v>00000007</v>
      </c>
    </row>
    <row r="8" spans="1:3">
      <c r="A8" s="1">
        <v>8</v>
      </c>
      <c r="B8" t="str">
        <f t="shared" si="0"/>
        <v>000016A2 00000008</v>
      </c>
      <c r="C8" t="str">
        <f t="shared" si="1"/>
        <v>00000008</v>
      </c>
    </row>
    <row r="9" spans="1:4">
      <c r="A9" s="1">
        <v>9</v>
      </c>
      <c r="B9" t="str">
        <f t="shared" si="0"/>
        <v>000016A2 00000009</v>
      </c>
      <c r="C9" t="str">
        <f t="shared" si="1"/>
        <v>00000009</v>
      </c>
      <c r="D9" t="s">
        <v>21</v>
      </c>
    </row>
    <row r="10" spans="1:4">
      <c r="A10" s="1">
        <v>10</v>
      </c>
      <c r="B10" t="str">
        <f t="shared" si="0"/>
        <v>000016A2 0000000A</v>
      </c>
      <c r="C10" t="str">
        <f t="shared" si="1"/>
        <v>0000000A</v>
      </c>
      <c r="D10" t="s">
        <v>22</v>
      </c>
    </row>
    <row r="11" spans="1:3">
      <c r="A11" s="1">
        <v>11</v>
      </c>
      <c r="B11" t="str">
        <f t="shared" si="0"/>
        <v>000016A2 0000000B</v>
      </c>
      <c r="C11" t="str">
        <f t="shared" si="1"/>
        <v>0000000B</v>
      </c>
    </row>
    <row r="12" spans="1:3">
      <c r="A12" s="1">
        <v>12</v>
      </c>
      <c r="B12" t="str">
        <f t="shared" si="0"/>
        <v>000016A2 0000000C</v>
      </c>
      <c r="C12" t="str">
        <f t="shared" si="1"/>
        <v>0000000C</v>
      </c>
    </row>
    <row r="13" spans="1:4">
      <c r="A13" s="1">
        <v>13</v>
      </c>
      <c r="B13" t="str">
        <f t="shared" si="0"/>
        <v>000016A2 0000000D</v>
      </c>
      <c r="C13" t="str">
        <f t="shared" si="1"/>
        <v>0000000D</v>
      </c>
      <c r="D13" t="s">
        <v>23</v>
      </c>
    </row>
    <row r="14" spans="1:4">
      <c r="A14" s="1">
        <v>14</v>
      </c>
      <c r="B14" t="str">
        <f t="shared" si="0"/>
        <v>000016A2 0000000E</v>
      </c>
      <c r="C14" t="str">
        <f t="shared" si="1"/>
        <v>0000000E</v>
      </c>
      <c r="D14" t="s">
        <v>24</v>
      </c>
    </row>
    <row r="15" spans="1:4">
      <c r="A15" s="1">
        <v>15</v>
      </c>
      <c r="B15" t="str">
        <f t="shared" si="0"/>
        <v>000016A2 0000000F</v>
      </c>
      <c r="C15" t="str">
        <f t="shared" si="1"/>
        <v>0000000F</v>
      </c>
      <c r="D15" t="s">
        <v>25</v>
      </c>
    </row>
    <row r="16" spans="1:4">
      <c r="A16" s="1">
        <v>16</v>
      </c>
      <c r="B16" t="str">
        <f t="shared" si="0"/>
        <v>000016A2 00000010</v>
      </c>
      <c r="C16" t="str">
        <f t="shared" si="1"/>
        <v>00000010</v>
      </c>
      <c r="D16" t="s">
        <v>26</v>
      </c>
    </row>
    <row r="17" spans="1:4">
      <c r="A17" s="1">
        <v>17</v>
      </c>
      <c r="B17" t="str">
        <f t="shared" si="0"/>
        <v>000016A2 00000011</v>
      </c>
      <c r="C17" t="str">
        <f t="shared" si="1"/>
        <v>00000011</v>
      </c>
      <c r="D17" t="s">
        <v>27</v>
      </c>
    </row>
    <row r="18" spans="1:4">
      <c r="A18" s="1">
        <v>18</v>
      </c>
      <c r="B18" t="str">
        <f t="shared" si="0"/>
        <v>000016A2 00000012</v>
      </c>
      <c r="C18" t="str">
        <f t="shared" si="1"/>
        <v>00000012</v>
      </c>
      <c r="D18" t="s">
        <v>28</v>
      </c>
    </row>
    <row r="19" spans="1:4">
      <c r="A19" s="1">
        <v>19</v>
      </c>
      <c r="B19" t="str">
        <f t="shared" si="0"/>
        <v>000016A2 00000013</v>
      </c>
      <c r="C19" t="str">
        <f t="shared" si="1"/>
        <v>00000013</v>
      </c>
      <c r="D19" t="s">
        <v>29</v>
      </c>
    </row>
    <row r="20" spans="1:4">
      <c r="A20" s="1">
        <v>20</v>
      </c>
      <c r="B20" t="str">
        <f t="shared" si="0"/>
        <v>000016A2 00000014</v>
      </c>
      <c r="C20" t="str">
        <f t="shared" si="1"/>
        <v>00000014</v>
      </c>
      <c r="D20" t="s">
        <v>30</v>
      </c>
    </row>
    <row r="21" spans="1:4">
      <c r="A21" s="1">
        <v>21</v>
      </c>
      <c r="B21" t="str">
        <f t="shared" si="0"/>
        <v>000016A2 00000015</v>
      </c>
      <c r="C21" t="str">
        <f t="shared" si="1"/>
        <v>00000015</v>
      </c>
      <c r="D21" t="s">
        <v>31</v>
      </c>
    </row>
    <row r="22" spans="1:4">
      <c r="A22" s="1">
        <v>22</v>
      </c>
      <c r="B22" t="str">
        <f t="shared" si="0"/>
        <v>000016A2 00000016</v>
      </c>
      <c r="C22" t="str">
        <f t="shared" si="1"/>
        <v>00000016</v>
      </c>
      <c r="D22" t="s">
        <v>32</v>
      </c>
    </row>
    <row r="23" spans="1:4">
      <c r="A23" s="1">
        <v>23</v>
      </c>
      <c r="B23" t="str">
        <f t="shared" si="0"/>
        <v>000016A2 00000017</v>
      </c>
      <c r="C23" t="str">
        <f t="shared" si="1"/>
        <v>00000017</v>
      </c>
      <c r="D23" t="s">
        <v>33</v>
      </c>
    </row>
    <row r="24" spans="1:4">
      <c r="A24" s="1">
        <v>24</v>
      </c>
      <c r="B24" t="str">
        <f t="shared" si="0"/>
        <v>000016A2 00000018</v>
      </c>
      <c r="C24" t="str">
        <f t="shared" si="1"/>
        <v>00000018</v>
      </c>
      <c r="D24" t="s">
        <v>34</v>
      </c>
    </row>
    <row r="25" spans="1:3">
      <c r="A25" s="1">
        <v>25</v>
      </c>
      <c r="B25" t="str">
        <f t="shared" si="0"/>
        <v>000016A2 00000019</v>
      </c>
      <c r="C25" t="str">
        <f t="shared" si="1"/>
        <v>00000019</v>
      </c>
    </row>
    <row r="26" spans="1:4">
      <c r="A26" s="1">
        <v>26</v>
      </c>
      <c r="B26" t="str">
        <f t="shared" si="0"/>
        <v>000016A2 0000001A</v>
      </c>
      <c r="C26" t="str">
        <f t="shared" si="1"/>
        <v>0000001A</v>
      </c>
      <c r="D26" t="s">
        <v>35</v>
      </c>
    </row>
    <row r="27" spans="1:3">
      <c r="A27" s="1">
        <v>27</v>
      </c>
      <c r="B27" t="str">
        <f t="shared" si="0"/>
        <v>000016A2 0000001B</v>
      </c>
      <c r="C27" t="str">
        <f t="shared" si="1"/>
        <v>0000001B</v>
      </c>
    </row>
    <row r="28" spans="1:3">
      <c r="A28" s="1">
        <v>28</v>
      </c>
      <c r="B28" t="str">
        <f t="shared" si="0"/>
        <v>000016A2 0000001C</v>
      </c>
      <c r="C28" t="str">
        <f t="shared" si="1"/>
        <v>0000001C</v>
      </c>
    </row>
    <row r="29" spans="1:4">
      <c r="A29" s="1">
        <v>29</v>
      </c>
      <c r="B29" t="str">
        <f t="shared" si="0"/>
        <v>000016A2 0000001D</v>
      </c>
      <c r="C29" t="str">
        <f t="shared" si="1"/>
        <v>0000001D</v>
      </c>
      <c r="D29" t="s">
        <v>36</v>
      </c>
    </row>
    <row r="30" spans="1:4">
      <c r="A30" s="1">
        <v>30</v>
      </c>
      <c r="B30" t="str">
        <f t="shared" si="0"/>
        <v>000016A2 0000001E</v>
      </c>
      <c r="C30" t="str">
        <f t="shared" si="1"/>
        <v>0000001E</v>
      </c>
      <c r="D30" t="s">
        <v>37</v>
      </c>
    </row>
    <row r="31" spans="1:3">
      <c r="A31" s="1">
        <v>31</v>
      </c>
      <c r="B31" t="str">
        <f t="shared" si="0"/>
        <v>000016A2 0000001F</v>
      </c>
      <c r="C31" t="str">
        <f t="shared" si="1"/>
        <v>0000001F</v>
      </c>
    </row>
    <row r="32" spans="1:4">
      <c r="A32" s="1">
        <v>32</v>
      </c>
      <c r="B32" t="str">
        <f t="shared" si="0"/>
        <v>000016A2 00000020</v>
      </c>
      <c r="C32" t="str">
        <f t="shared" si="1"/>
        <v>00000020</v>
      </c>
      <c r="D32" t="s">
        <v>38</v>
      </c>
    </row>
    <row r="33" spans="1:4">
      <c r="A33" s="1">
        <v>33</v>
      </c>
      <c r="B33" t="str">
        <f t="shared" si="0"/>
        <v>000016A2 00000021</v>
      </c>
      <c r="C33" t="str">
        <f t="shared" si="1"/>
        <v>00000021</v>
      </c>
      <c r="D33" t="s">
        <v>39</v>
      </c>
    </row>
    <row r="34" spans="1:4">
      <c r="A34" s="1">
        <v>34</v>
      </c>
      <c r="B34" t="str">
        <f t="shared" si="0"/>
        <v>000016A2 00000022</v>
      </c>
      <c r="C34" t="str">
        <f t="shared" si="1"/>
        <v>00000022</v>
      </c>
      <c r="D34" t="s">
        <v>40</v>
      </c>
    </row>
    <row r="35" spans="1:4">
      <c r="A35" s="1">
        <v>35</v>
      </c>
      <c r="B35" t="str">
        <f t="shared" si="0"/>
        <v>000016A2 00000023</v>
      </c>
      <c r="C35" t="str">
        <f t="shared" si="1"/>
        <v>00000023</v>
      </c>
      <c r="D35" t="s">
        <v>41</v>
      </c>
    </row>
    <row r="36" spans="1:4">
      <c r="A36" s="1">
        <v>36</v>
      </c>
      <c r="B36" t="str">
        <f t="shared" si="0"/>
        <v>000016A2 00000024</v>
      </c>
      <c r="C36" t="str">
        <f t="shared" si="1"/>
        <v>00000024</v>
      </c>
      <c r="D36" t="s">
        <v>42</v>
      </c>
    </row>
    <row r="37" spans="1:4">
      <c r="A37" s="1">
        <v>37</v>
      </c>
      <c r="B37" t="str">
        <f t="shared" si="0"/>
        <v>000016A2 00000025</v>
      </c>
      <c r="C37" t="str">
        <f t="shared" si="1"/>
        <v>00000025</v>
      </c>
      <c r="D37" t="s">
        <v>43</v>
      </c>
    </row>
    <row r="38" spans="1:4">
      <c r="A38" s="1">
        <v>38</v>
      </c>
      <c r="B38" t="str">
        <f t="shared" si="0"/>
        <v>000016A2 00000026</v>
      </c>
      <c r="C38" t="str">
        <f t="shared" si="1"/>
        <v>00000026</v>
      </c>
      <c r="D38" t="s">
        <v>44</v>
      </c>
    </row>
    <row r="39" spans="1:3">
      <c r="A39" s="1">
        <v>39</v>
      </c>
      <c r="B39" t="str">
        <f t="shared" si="0"/>
        <v>000016A2 00000027</v>
      </c>
      <c r="C39" t="str">
        <f t="shared" si="1"/>
        <v>00000027</v>
      </c>
    </row>
    <row r="40" spans="1:3">
      <c r="A40" s="1">
        <v>40</v>
      </c>
      <c r="B40" t="str">
        <f t="shared" si="0"/>
        <v>000016A2 00000028</v>
      </c>
      <c r="C40" t="str">
        <f t="shared" si="1"/>
        <v>00000028</v>
      </c>
    </row>
    <row r="41" spans="1:4">
      <c r="A41" s="1">
        <v>41</v>
      </c>
      <c r="B41" t="str">
        <f t="shared" si="0"/>
        <v>000016A2 00000029</v>
      </c>
      <c r="C41" t="str">
        <f t="shared" si="1"/>
        <v>00000029</v>
      </c>
      <c r="D41" t="s">
        <v>45</v>
      </c>
    </row>
    <row r="42" spans="1:4">
      <c r="A42" s="1">
        <v>42</v>
      </c>
      <c r="B42" t="str">
        <f t="shared" si="0"/>
        <v>000016A2 0000002A</v>
      </c>
      <c r="C42" t="str">
        <f t="shared" si="1"/>
        <v>0000002A</v>
      </c>
      <c r="D42" t="s">
        <v>46</v>
      </c>
    </row>
    <row r="43" spans="1:4">
      <c r="A43" s="1">
        <v>43</v>
      </c>
      <c r="B43" t="str">
        <f t="shared" si="0"/>
        <v>000016A2 0000002B</v>
      </c>
      <c r="C43" t="str">
        <f t="shared" si="1"/>
        <v>0000002B</v>
      </c>
      <c r="D43" t="s">
        <v>47</v>
      </c>
    </row>
    <row r="44" spans="1:4">
      <c r="A44" s="1">
        <v>44</v>
      </c>
      <c r="B44" t="str">
        <f t="shared" si="0"/>
        <v>000016A2 0000002C</v>
      </c>
      <c r="C44" t="str">
        <f t="shared" si="1"/>
        <v>0000002C</v>
      </c>
      <c r="D44" t="s">
        <v>48</v>
      </c>
    </row>
    <row r="45" spans="1:4">
      <c r="A45" s="1">
        <v>45</v>
      </c>
      <c r="B45" t="str">
        <f t="shared" si="0"/>
        <v>000016A2 0000002D</v>
      </c>
      <c r="C45" t="str">
        <f t="shared" si="1"/>
        <v>0000002D</v>
      </c>
      <c r="D45" t="s">
        <v>49</v>
      </c>
    </row>
    <row r="46" spans="1:4">
      <c r="A46" s="1">
        <v>46</v>
      </c>
      <c r="B46" t="str">
        <f t="shared" si="0"/>
        <v>000016A2 0000002E</v>
      </c>
      <c r="C46" t="str">
        <f t="shared" si="1"/>
        <v>0000002E</v>
      </c>
      <c r="D46" t="s">
        <v>50</v>
      </c>
    </row>
    <row r="47" spans="1:3">
      <c r="A47" s="1">
        <v>47</v>
      </c>
      <c r="B47" t="str">
        <f t="shared" si="0"/>
        <v>000016A2 0000002F</v>
      </c>
      <c r="C47" t="str">
        <f t="shared" si="1"/>
        <v>0000002F</v>
      </c>
    </row>
    <row r="48" spans="1:4">
      <c r="A48" s="1">
        <v>48</v>
      </c>
      <c r="B48" t="str">
        <f t="shared" si="0"/>
        <v>000016A2 00000030</v>
      </c>
      <c r="C48" t="str">
        <f t="shared" si="1"/>
        <v>00000030</v>
      </c>
      <c r="D48" t="s">
        <v>51</v>
      </c>
    </row>
    <row r="49" spans="1:4">
      <c r="A49" s="1">
        <v>49</v>
      </c>
      <c r="B49" t="str">
        <f t="shared" si="0"/>
        <v>000016A2 00000031</v>
      </c>
      <c r="C49" t="str">
        <f t="shared" si="1"/>
        <v>00000031</v>
      </c>
      <c r="D49" t="s">
        <v>52</v>
      </c>
    </row>
    <row r="50" spans="1:3">
      <c r="A50" s="1">
        <v>50</v>
      </c>
      <c r="B50" t="str">
        <f t="shared" si="0"/>
        <v>000016A2 00000032</v>
      </c>
      <c r="C50" t="str">
        <f t="shared" si="1"/>
        <v>00000032</v>
      </c>
    </row>
    <row r="51" spans="1:4">
      <c r="A51" s="1">
        <v>51</v>
      </c>
      <c r="B51" t="str">
        <f t="shared" si="0"/>
        <v>000016A2 00000033</v>
      </c>
      <c r="C51" t="str">
        <f t="shared" si="1"/>
        <v>00000033</v>
      </c>
      <c r="D51" t="s">
        <v>53</v>
      </c>
    </row>
    <row r="52" spans="1:3">
      <c r="A52" s="1">
        <v>52</v>
      </c>
      <c r="B52" t="str">
        <f t="shared" si="0"/>
        <v>000016A2 00000034</v>
      </c>
      <c r="C52" t="str">
        <f t="shared" si="1"/>
        <v>00000034</v>
      </c>
    </row>
    <row r="53" spans="1:3">
      <c r="A53" s="1">
        <v>53</v>
      </c>
      <c r="B53" t="str">
        <f t="shared" si="0"/>
        <v>000016A2 00000035</v>
      </c>
      <c r="C53" t="str">
        <f t="shared" si="1"/>
        <v>00000035</v>
      </c>
    </row>
    <row r="54" spans="1:3">
      <c r="A54" s="1">
        <v>54</v>
      </c>
      <c r="B54" t="str">
        <f t="shared" si="0"/>
        <v>000016A2 00000036</v>
      </c>
      <c r="C54" t="str">
        <f t="shared" si="1"/>
        <v>00000036</v>
      </c>
    </row>
    <row r="55" spans="1:4">
      <c r="A55" s="1">
        <v>55</v>
      </c>
      <c r="B55" t="str">
        <f t="shared" si="0"/>
        <v>000016A2 00000037</v>
      </c>
      <c r="C55" t="str">
        <f t="shared" si="1"/>
        <v>00000037</v>
      </c>
      <c r="D55" t="s">
        <v>54</v>
      </c>
    </row>
    <row r="56" spans="1:4">
      <c r="A56" s="1">
        <v>56</v>
      </c>
      <c r="B56" t="str">
        <f t="shared" si="0"/>
        <v>000016A2 00000038</v>
      </c>
      <c r="C56" t="str">
        <f t="shared" si="1"/>
        <v>00000038</v>
      </c>
      <c r="D56" t="s">
        <v>55</v>
      </c>
    </row>
    <row r="57" spans="1:4">
      <c r="A57" s="1">
        <v>57</v>
      </c>
      <c r="B57" t="str">
        <f t="shared" si="0"/>
        <v>000016A2 00000039</v>
      </c>
      <c r="C57" t="str">
        <f t="shared" si="1"/>
        <v>00000039</v>
      </c>
      <c r="D57" t="s">
        <v>56</v>
      </c>
    </row>
    <row r="58" spans="1:4">
      <c r="A58" s="1">
        <v>58</v>
      </c>
      <c r="B58" t="str">
        <f t="shared" si="0"/>
        <v>000016A2 0000003A</v>
      </c>
      <c r="C58" t="str">
        <f t="shared" si="1"/>
        <v>0000003A</v>
      </c>
      <c r="D58" t="s">
        <v>57</v>
      </c>
    </row>
    <row r="59" spans="1:4">
      <c r="A59" s="1">
        <v>59</v>
      </c>
      <c r="B59" t="str">
        <f t="shared" si="0"/>
        <v>000016A2 0000003B</v>
      </c>
      <c r="C59" t="str">
        <f t="shared" si="1"/>
        <v>0000003B</v>
      </c>
      <c r="D59" t="s">
        <v>58</v>
      </c>
    </row>
    <row r="60" spans="1:4">
      <c r="A60" s="1">
        <v>60</v>
      </c>
      <c r="B60" t="str">
        <f t="shared" si="0"/>
        <v>000016A2 0000003C</v>
      </c>
      <c r="C60" t="str">
        <f t="shared" si="1"/>
        <v>0000003C</v>
      </c>
      <c r="D60" t="s">
        <v>59</v>
      </c>
    </row>
    <row r="61" spans="1:4">
      <c r="A61" s="1">
        <v>61</v>
      </c>
      <c r="B61" t="str">
        <f t="shared" si="0"/>
        <v>000016A2 0000003D</v>
      </c>
      <c r="C61" t="str">
        <f t="shared" si="1"/>
        <v>0000003D</v>
      </c>
      <c r="D61" t="s">
        <v>60</v>
      </c>
    </row>
    <row r="62" spans="1:4">
      <c r="A62" s="1">
        <v>62</v>
      </c>
      <c r="B62" t="str">
        <f t="shared" si="0"/>
        <v>000016A2 0000003E</v>
      </c>
      <c r="C62" t="str">
        <f t="shared" si="1"/>
        <v>0000003E</v>
      </c>
      <c r="D62" t="s">
        <v>61</v>
      </c>
    </row>
    <row r="63" spans="1:4">
      <c r="A63" s="1">
        <v>63</v>
      </c>
      <c r="B63" t="str">
        <f t="shared" si="0"/>
        <v>000016A2 0000003F</v>
      </c>
      <c r="C63" t="str">
        <f t="shared" si="1"/>
        <v>0000003F</v>
      </c>
      <c r="D63" t="s">
        <v>62</v>
      </c>
    </row>
    <row r="64" spans="1:4">
      <c r="A64" s="1">
        <v>64</v>
      </c>
      <c r="B64" t="str">
        <f t="shared" si="0"/>
        <v>000016A2 00000040</v>
      </c>
      <c r="C64" t="str">
        <f t="shared" si="1"/>
        <v>00000040</v>
      </c>
      <c r="D64" t="s">
        <v>63</v>
      </c>
    </row>
    <row r="65" spans="1:4">
      <c r="A65" s="1">
        <v>65</v>
      </c>
      <c r="B65" t="str">
        <f t="shared" si="0"/>
        <v>000016A2 00000041</v>
      </c>
      <c r="C65" t="str">
        <f t="shared" si="1"/>
        <v>00000041</v>
      </c>
      <c r="D65" t="s">
        <v>64</v>
      </c>
    </row>
    <row r="66" spans="1:4">
      <c r="A66" s="1">
        <v>66</v>
      </c>
      <c r="B66" t="str">
        <f t="shared" ref="B66:B129" si="2">DEC2HEX(5794,8)&amp;" "&amp;DEC2HEX(ROW(A66),8)</f>
        <v>000016A2 00000042</v>
      </c>
      <c r="C66" t="str">
        <f t="shared" ref="C66:C129" si="3">DEC2HEX(ROW(A66),8)</f>
        <v>00000042</v>
      </c>
      <c r="D66" t="s">
        <v>65</v>
      </c>
    </row>
    <row r="67" spans="1:3">
      <c r="A67" s="1">
        <v>67</v>
      </c>
      <c r="B67" t="str">
        <f t="shared" si="2"/>
        <v>000016A2 00000043</v>
      </c>
      <c r="C67" t="str">
        <f t="shared" si="3"/>
        <v>00000043</v>
      </c>
    </row>
    <row r="68" spans="1:3">
      <c r="A68" s="1">
        <v>68</v>
      </c>
      <c r="B68" t="str">
        <f t="shared" si="2"/>
        <v>000016A2 00000044</v>
      </c>
      <c r="C68" t="str">
        <f t="shared" si="3"/>
        <v>00000044</v>
      </c>
    </row>
    <row r="69" spans="1:3">
      <c r="A69" s="1">
        <v>69</v>
      </c>
      <c r="B69" t="str">
        <f t="shared" si="2"/>
        <v>000016A2 00000045</v>
      </c>
      <c r="C69" t="str">
        <f t="shared" si="3"/>
        <v>00000045</v>
      </c>
    </row>
    <row r="70" spans="1:3">
      <c r="A70" s="1">
        <v>70</v>
      </c>
      <c r="B70" t="str">
        <f t="shared" si="2"/>
        <v>000016A2 00000046</v>
      </c>
      <c r="C70" t="str">
        <f t="shared" si="3"/>
        <v>00000046</v>
      </c>
    </row>
    <row r="71" spans="1:3">
      <c r="A71" s="1">
        <v>71</v>
      </c>
      <c r="B71" t="str">
        <f t="shared" si="2"/>
        <v>000016A2 00000047</v>
      </c>
      <c r="C71" t="str">
        <f t="shared" si="3"/>
        <v>00000047</v>
      </c>
    </row>
    <row r="72" spans="1:3">
      <c r="A72" s="1">
        <v>72</v>
      </c>
      <c r="B72" t="str">
        <f t="shared" si="2"/>
        <v>000016A2 00000048</v>
      </c>
      <c r="C72" t="str">
        <f t="shared" si="3"/>
        <v>00000048</v>
      </c>
    </row>
    <row r="73" spans="1:3">
      <c r="A73" s="1">
        <v>73</v>
      </c>
      <c r="B73" t="str">
        <f t="shared" si="2"/>
        <v>000016A2 00000049</v>
      </c>
      <c r="C73" t="str">
        <f t="shared" si="3"/>
        <v>00000049</v>
      </c>
    </row>
    <row r="74" spans="1:3">
      <c r="A74" s="1">
        <v>74</v>
      </c>
      <c r="B74" t="str">
        <f t="shared" si="2"/>
        <v>000016A2 0000004A</v>
      </c>
      <c r="C74" t="str">
        <f t="shared" si="3"/>
        <v>0000004A</v>
      </c>
    </row>
    <row r="75" spans="1:3">
      <c r="A75" s="1">
        <v>75</v>
      </c>
      <c r="B75" t="str">
        <f t="shared" si="2"/>
        <v>000016A2 0000004B</v>
      </c>
      <c r="C75" t="str">
        <f t="shared" si="3"/>
        <v>0000004B</v>
      </c>
    </row>
    <row r="76" spans="1:3">
      <c r="A76" s="1">
        <v>76</v>
      </c>
      <c r="B76" t="str">
        <f t="shared" si="2"/>
        <v>000016A2 0000004C</v>
      </c>
      <c r="C76" t="str">
        <f t="shared" si="3"/>
        <v>0000004C</v>
      </c>
    </row>
    <row r="77" spans="1:4">
      <c r="A77" s="1">
        <v>77</v>
      </c>
      <c r="B77" t="str">
        <f t="shared" si="2"/>
        <v>000016A2 0000004D</v>
      </c>
      <c r="C77" t="str">
        <f t="shared" si="3"/>
        <v>0000004D</v>
      </c>
      <c r="D77" t="s">
        <v>66</v>
      </c>
    </row>
    <row r="78" spans="1:4">
      <c r="A78" s="1">
        <v>78</v>
      </c>
      <c r="B78" t="str">
        <f t="shared" si="2"/>
        <v>000016A2 0000004E</v>
      </c>
      <c r="C78" t="str">
        <f t="shared" si="3"/>
        <v>0000004E</v>
      </c>
      <c r="D78" t="s">
        <v>67</v>
      </c>
    </row>
    <row r="79" spans="1:4">
      <c r="A79" s="1">
        <v>79</v>
      </c>
      <c r="B79" t="str">
        <f t="shared" si="2"/>
        <v>000016A2 0000004F</v>
      </c>
      <c r="C79" t="str">
        <f t="shared" si="3"/>
        <v>0000004F</v>
      </c>
      <c r="D79" t="s">
        <v>68</v>
      </c>
    </row>
    <row r="80" spans="1:4">
      <c r="A80" s="1">
        <v>80</v>
      </c>
      <c r="B80" t="str">
        <f t="shared" si="2"/>
        <v>000016A2 00000050</v>
      </c>
      <c r="C80" t="str">
        <f t="shared" si="3"/>
        <v>00000050</v>
      </c>
      <c r="D80" t="s">
        <v>69</v>
      </c>
    </row>
    <row r="81" spans="1:4">
      <c r="A81" s="1">
        <v>81</v>
      </c>
      <c r="B81" t="str">
        <f t="shared" si="2"/>
        <v>000016A2 00000051</v>
      </c>
      <c r="C81" t="str">
        <f t="shared" si="3"/>
        <v>00000051</v>
      </c>
      <c r="D81" t="s">
        <v>70</v>
      </c>
    </row>
    <row r="82" spans="1:4">
      <c r="A82" s="1">
        <v>82</v>
      </c>
      <c r="B82" t="str">
        <f t="shared" si="2"/>
        <v>000016A2 00000052</v>
      </c>
      <c r="C82" t="str">
        <f t="shared" si="3"/>
        <v>00000052</v>
      </c>
      <c r="D82" t="s">
        <v>71</v>
      </c>
    </row>
    <row r="83" spans="1:4">
      <c r="A83" s="1">
        <v>83</v>
      </c>
      <c r="B83" t="str">
        <f t="shared" si="2"/>
        <v>000016A2 00000053</v>
      </c>
      <c r="C83" t="str">
        <f t="shared" si="3"/>
        <v>00000053</v>
      </c>
      <c r="D83" t="s">
        <v>72</v>
      </c>
    </row>
    <row r="84" spans="1:4">
      <c r="A84" s="1">
        <v>84</v>
      </c>
      <c r="B84" t="str">
        <f t="shared" si="2"/>
        <v>000016A2 00000054</v>
      </c>
      <c r="C84" t="str">
        <f t="shared" si="3"/>
        <v>00000054</v>
      </c>
      <c r="D84" t="s">
        <v>73</v>
      </c>
    </row>
    <row r="85" spans="1:4">
      <c r="A85" s="1">
        <v>85</v>
      </c>
      <c r="B85" t="str">
        <f t="shared" si="2"/>
        <v>000016A2 00000055</v>
      </c>
      <c r="C85" t="str">
        <f t="shared" si="3"/>
        <v>00000055</v>
      </c>
      <c r="D85" t="s">
        <v>74</v>
      </c>
    </row>
    <row r="86" spans="1:4">
      <c r="A86" s="1">
        <v>86</v>
      </c>
      <c r="B86" t="str">
        <f t="shared" si="2"/>
        <v>000016A2 00000056</v>
      </c>
      <c r="C86" t="str">
        <f t="shared" si="3"/>
        <v>00000056</v>
      </c>
      <c r="D86" t="s">
        <v>75</v>
      </c>
    </row>
    <row r="87" spans="1:4">
      <c r="A87" s="1">
        <v>87</v>
      </c>
      <c r="B87" t="str">
        <f t="shared" si="2"/>
        <v>000016A2 00000057</v>
      </c>
      <c r="C87" t="str">
        <f t="shared" si="3"/>
        <v>00000057</v>
      </c>
      <c r="D87" t="s">
        <v>76</v>
      </c>
    </row>
    <row r="88" spans="1:3">
      <c r="A88" s="1">
        <v>88</v>
      </c>
      <c r="B88" t="str">
        <f t="shared" si="2"/>
        <v>000016A2 00000058</v>
      </c>
      <c r="C88" t="str">
        <f t="shared" si="3"/>
        <v>00000058</v>
      </c>
    </row>
    <row r="89" spans="1:4">
      <c r="A89" s="1">
        <v>89</v>
      </c>
      <c r="B89" t="str">
        <f t="shared" si="2"/>
        <v>000016A2 00000059</v>
      </c>
      <c r="C89" t="str">
        <f t="shared" si="3"/>
        <v>00000059</v>
      </c>
      <c r="D89" t="s">
        <v>77</v>
      </c>
    </row>
    <row r="90" spans="1:4">
      <c r="A90" s="1">
        <v>90</v>
      </c>
      <c r="B90" t="str">
        <f t="shared" si="2"/>
        <v>000016A2 0000005A</v>
      </c>
      <c r="C90" t="str">
        <f t="shared" si="3"/>
        <v>0000005A</v>
      </c>
      <c r="D90" t="s">
        <v>78</v>
      </c>
    </row>
    <row r="91" spans="1:4">
      <c r="A91" s="1">
        <v>91</v>
      </c>
      <c r="B91" t="str">
        <f t="shared" si="2"/>
        <v>000016A2 0000005B</v>
      </c>
      <c r="C91" t="str">
        <f t="shared" si="3"/>
        <v>0000005B</v>
      </c>
      <c r="D91" t="s">
        <v>79</v>
      </c>
    </row>
    <row r="92" spans="1:4">
      <c r="A92" s="1">
        <v>92</v>
      </c>
      <c r="B92" t="str">
        <f t="shared" si="2"/>
        <v>000016A2 0000005C</v>
      </c>
      <c r="C92" t="str">
        <f t="shared" si="3"/>
        <v>0000005C</v>
      </c>
      <c r="D92" t="s">
        <v>80</v>
      </c>
    </row>
    <row r="93" spans="1:3">
      <c r="A93" s="1">
        <v>93</v>
      </c>
      <c r="B93" t="str">
        <f t="shared" si="2"/>
        <v>000016A2 0000005D</v>
      </c>
      <c r="C93" t="str">
        <f t="shared" si="3"/>
        <v>0000005D</v>
      </c>
    </row>
    <row r="94" spans="1:4">
      <c r="A94" s="1">
        <v>94</v>
      </c>
      <c r="B94" t="str">
        <f t="shared" si="2"/>
        <v>000016A2 0000005E</v>
      </c>
      <c r="C94" t="str">
        <f t="shared" si="3"/>
        <v>0000005E</v>
      </c>
      <c r="D94" t="s">
        <v>81</v>
      </c>
    </row>
    <row r="95" spans="1:3">
      <c r="A95" s="1">
        <v>95</v>
      </c>
      <c r="B95" t="str">
        <f t="shared" si="2"/>
        <v>000016A2 0000005F</v>
      </c>
      <c r="C95" t="str">
        <f t="shared" si="3"/>
        <v>0000005F</v>
      </c>
    </row>
    <row r="96" spans="1:3">
      <c r="A96" s="1">
        <v>96</v>
      </c>
      <c r="B96" t="str">
        <f t="shared" si="2"/>
        <v>000016A2 00000060</v>
      </c>
      <c r="C96" t="str">
        <f t="shared" si="3"/>
        <v>00000060</v>
      </c>
    </row>
    <row r="97" spans="1:3">
      <c r="A97" s="1">
        <v>97</v>
      </c>
      <c r="B97" t="str">
        <f t="shared" si="2"/>
        <v>000016A2 00000061</v>
      </c>
      <c r="C97" t="str">
        <f t="shared" si="3"/>
        <v>00000061</v>
      </c>
    </row>
    <row r="98" spans="1:3">
      <c r="A98" s="1">
        <v>98</v>
      </c>
      <c r="B98" t="str">
        <f t="shared" si="2"/>
        <v>000016A2 00000062</v>
      </c>
      <c r="C98" t="str">
        <f t="shared" si="3"/>
        <v>00000062</v>
      </c>
    </row>
    <row r="99" spans="1:4">
      <c r="A99" s="1">
        <v>99</v>
      </c>
      <c r="B99" t="str">
        <f t="shared" si="2"/>
        <v>000016A2 00000063</v>
      </c>
      <c r="C99" t="str">
        <f t="shared" si="3"/>
        <v>00000063</v>
      </c>
      <c r="D99" t="s">
        <v>82</v>
      </c>
    </row>
    <row r="100" spans="1:4">
      <c r="A100" s="1">
        <v>100</v>
      </c>
      <c r="B100" t="str">
        <f t="shared" si="2"/>
        <v>000016A2 00000064</v>
      </c>
      <c r="C100" t="str">
        <f t="shared" si="3"/>
        <v>00000064</v>
      </c>
      <c r="D100" t="s">
        <v>83</v>
      </c>
    </row>
    <row r="101" spans="1:4">
      <c r="A101" s="1">
        <v>101</v>
      </c>
      <c r="B101" t="str">
        <f t="shared" si="2"/>
        <v>000016A2 00000065</v>
      </c>
      <c r="C101" t="str">
        <f t="shared" si="3"/>
        <v>00000065</v>
      </c>
      <c r="D101" t="s">
        <v>84</v>
      </c>
    </row>
    <row r="102" spans="1:4">
      <c r="A102" s="1">
        <v>102</v>
      </c>
      <c r="B102" t="str">
        <f t="shared" si="2"/>
        <v>000016A2 00000066</v>
      </c>
      <c r="C102" t="str">
        <f t="shared" si="3"/>
        <v>00000066</v>
      </c>
      <c r="D102" t="s">
        <v>85</v>
      </c>
    </row>
    <row r="103" spans="1:4">
      <c r="A103" s="1">
        <v>103</v>
      </c>
      <c r="B103" t="str">
        <f t="shared" si="2"/>
        <v>000016A2 00000067</v>
      </c>
      <c r="C103" t="str">
        <f t="shared" si="3"/>
        <v>00000067</v>
      </c>
      <c r="D103" t="s">
        <v>86</v>
      </c>
    </row>
    <row r="104" spans="1:4">
      <c r="A104" s="1">
        <v>104</v>
      </c>
      <c r="B104" t="str">
        <f t="shared" si="2"/>
        <v>000016A2 00000068</v>
      </c>
      <c r="C104" t="str">
        <f t="shared" si="3"/>
        <v>00000068</v>
      </c>
      <c r="D104" t="s">
        <v>87</v>
      </c>
    </row>
    <row r="105" spans="1:4">
      <c r="A105" s="1">
        <v>105</v>
      </c>
      <c r="B105" t="str">
        <f t="shared" si="2"/>
        <v>000016A2 00000069</v>
      </c>
      <c r="C105" t="str">
        <f t="shared" si="3"/>
        <v>00000069</v>
      </c>
      <c r="D105" t="s">
        <v>88</v>
      </c>
    </row>
    <row r="106" spans="1:3">
      <c r="A106" s="1">
        <v>106</v>
      </c>
      <c r="B106" t="str">
        <f t="shared" si="2"/>
        <v>000016A2 0000006A</v>
      </c>
      <c r="C106" t="str">
        <f t="shared" si="3"/>
        <v>0000006A</v>
      </c>
    </row>
    <row r="107" spans="1:4">
      <c r="A107" s="1">
        <v>107</v>
      </c>
      <c r="B107" t="str">
        <f t="shared" si="2"/>
        <v>000016A2 0000006B</v>
      </c>
      <c r="C107" t="str">
        <f t="shared" si="3"/>
        <v>0000006B</v>
      </c>
      <c r="D107" t="s">
        <v>89</v>
      </c>
    </row>
    <row r="108" spans="1:3">
      <c r="A108" s="1">
        <v>108</v>
      </c>
      <c r="B108" t="str">
        <f t="shared" si="2"/>
        <v>000016A2 0000006C</v>
      </c>
      <c r="C108" t="str">
        <f t="shared" si="3"/>
        <v>0000006C</v>
      </c>
    </row>
    <row r="109" spans="1:3">
      <c r="A109" s="1">
        <v>109</v>
      </c>
      <c r="B109" t="str">
        <f t="shared" si="2"/>
        <v>000016A2 0000006D</v>
      </c>
      <c r="C109" t="str">
        <f t="shared" si="3"/>
        <v>0000006D</v>
      </c>
    </row>
    <row r="110" spans="1:4">
      <c r="A110" s="1">
        <v>110</v>
      </c>
      <c r="B110" t="str">
        <f t="shared" si="2"/>
        <v>000016A2 0000006E</v>
      </c>
      <c r="C110" t="str">
        <f t="shared" si="3"/>
        <v>0000006E</v>
      </c>
      <c r="D110" t="s">
        <v>90</v>
      </c>
    </row>
    <row r="111" spans="1:4">
      <c r="A111" s="1">
        <v>111</v>
      </c>
      <c r="B111" t="str">
        <f t="shared" si="2"/>
        <v>000016A2 0000006F</v>
      </c>
      <c r="C111" t="str">
        <f t="shared" si="3"/>
        <v>0000006F</v>
      </c>
      <c r="D111" t="s">
        <v>91</v>
      </c>
    </row>
    <row r="112" spans="1:4">
      <c r="A112" s="1">
        <v>112</v>
      </c>
      <c r="B112" t="str">
        <f t="shared" si="2"/>
        <v>000016A2 00000070</v>
      </c>
      <c r="C112" t="str">
        <f t="shared" si="3"/>
        <v>00000070</v>
      </c>
      <c r="D112" t="s">
        <v>92</v>
      </c>
    </row>
    <row r="113" spans="1:4">
      <c r="A113" s="1">
        <v>113</v>
      </c>
      <c r="B113" t="str">
        <f t="shared" si="2"/>
        <v>000016A2 00000071</v>
      </c>
      <c r="C113" t="str">
        <f t="shared" si="3"/>
        <v>00000071</v>
      </c>
      <c r="D113" t="s">
        <v>93</v>
      </c>
    </row>
    <row r="114" spans="1:4">
      <c r="A114" s="1">
        <v>114</v>
      </c>
      <c r="B114" t="str">
        <f t="shared" si="2"/>
        <v>000016A2 00000072</v>
      </c>
      <c r="C114" t="str">
        <f t="shared" si="3"/>
        <v>00000072</v>
      </c>
      <c r="D114" t="s">
        <v>94</v>
      </c>
    </row>
    <row r="115" spans="1:4">
      <c r="A115" s="1">
        <v>115</v>
      </c>
      <c r="B115" t="str">
        <f t="shared" si="2"/>
        <v>000016A2 00000073</v>
      </c>
      <c r="C115" t="str">
        <f t="shared" si="3"/>
        <v>00000073</v>
      </c>
      <c r="D115" t="s">
        <v>95</v>
      </c>
    </row>
    <row r="116" spans="1:4">
      <c r="A116" s="1">
        <v>116</v>
      </c>
      <c r="B116" t="str">
        <f t="shared" si="2"/>
        <v>000016A2 00000074</v>
      </c>
      <c r="C116" t="str">
        <f t="shared" si="3"/>
        <v>00000074</v>
      </c>
      <c r="D116" t="s">
        <v>96</v>
      </c>
    </row>
    <row r="117" spans="1:4">
      <c r="A117" s="1">
        <v>117</v>
      </c>
      <c r="B117" t="str">
        <f t="shared" si="2"/>
        <v>000016A2 00000075</v>
      </c>
      <c r="C117" t="str">
        <f t="shared" si="3"/>
        <v>00000075</v>
      </c>
      <c r="D117" t="s">
        <v>97</v>
      </c>
    </row>
    <row r="118" spans="1:4">
      <c r="A118" s="1">
        <v>118</v>
      </c>
      <c r="B118" t="str">
        <f t="shared" si="2"/>
        <v>000016A2 00000076</v>
      </c>
      <c r="C118" t="str">
        <f t="shared" si="3"/>
        <v>00000076</v>
      </c>
      <c r="D118" t="s">
        <v>98</v>
      </c>
    </row>
    <row r="119" spans="1:4">
      <c r="A119" s="1">
        <v>119</v>
      </c>
      <c r="B119" t="str">
        <f t="shared" si="2"/>
        <v>000016A2 00000077</v>
      </c>
      <c r="C119" t="str">
        <f t="shared" si="3"/>
        <v>00000077</v>
      </c>
      <c r="D119" t="s">
        <v>99</v>
      </c>
    </row>
    <row r="120" spans="1:4">
      <c r="A120" s="1">
        <v>120</v>
      </c>
      <c r="B120" t="str">
        <f t="shared" si="2"/>
        <v>000016A2 00000078</v>
      </c>
      <c r="C120" t="str">
        <f t="shared" si="3"/>
        <v>00000078</v>
      </c>
      <c r="D120" t="s">
        <v>100</v>
      </c>
    </row>
    <row r="121" spans="1:4">
      <c r="A121" s="1">
        <v>121</v>
      </c>
      <c r="B121" t="str">
        <f t="shared" si="2"/>
        <v>000016A2 00000079</v>
      </c>
      <c r="C121" t="str">
        <f t="shared" si="3"/>
        <v>00000079</v>
      </c>
      <c r="D121" t="s">
        <v>101</v>
      </c>
    </row>
    <row r="122" spans="1:4">
      <c r="A122" s="1">
        <v>122</v>
      </c>
      <c r="B122" t="str">
        <f t="shared" si="2"/>
        <v>000016A2 0000007A</v>
      </c>
      <c r="C122" t="str">
        <f t="shared" si="3"/>
        <v>0000007A</v>
      </c>
      <c r="D122" t="s">
        <v>102</v>
      </c>
    </row>
    <row r="123" spans="1:4">
      <c r="A123" s="1">
        <v>123</v>
      </c>
      <c r="B123" t="str">
        <f t="shared" si="2"/>
        <v>000016A2 0000007B</v>
      </c>
      <c r="C123" t="str">
        <f t="shared" si="3"/>
        <v>0000007B</v>
      </c>
      <c r="D123" t="s">
        <v>103</v>
      </c>
    </row>
    <row r="124" spans="1:4">
      <c r="A124" s="1">
        <v>124</v>
      </c>
      <c r="B124" t="str">
        <f t="shared" si="2"/>
        <v>000016A2 0000007C</v>
      </c>
      <c r="C124" t="str">
        <f t="shared" si="3"/>
        <v>0000007C</v>
      </c>
      <c r="D124" t="s">
        <v>104</v>
      </c>
    </row>
    <row r="125" spans="1:4">
      <c r="A125" s="1">
        <v>125</v>
      </c>
      <c r="B125" t="str">
        <f t="shared" si="2"/>
        <v>000016A2 0000007D</v>
      </c>
      <c r="C125" t="str">
        <f t="shared" si="3"/>
        <v>0000007D</v>
      </c>
      <c r="D125" t="s">
        <v>105</v>
      </c>
    </row>
    <row r="126" spans="1:4">
      <c r="A126" s="1">
        <v>126</v>
      </c>
      <c r="B126" t="str">
        <f t="shared" si="2"/>
        <v>000016A2 0000007E</v>
      </c>
      <c r="C126" t="str">
        <f t="shared" si="3"/>
        <v>0000007E</v>
      </c>
      <c r="D126" t="s">
        <v>106</v>
      </c>
    </row>
    <row r="127" spans="1:3">
      <c r="A127" s="1">
        <v>127</v>
      </c>
      <c r="B127" t="str">
        <f t="shared" si="2"/>
        <v>000016A2 0000007F</v>
      </c>
      <c r="C127" t="str">
        <f t="shared" si="3"/>
        <v>0000007F</v>
      </c>
    </row>
    <row r="128" spans="1:4">
      <c r="A128" s="1">
        <v>128</v>
      </c>
      <c r="B128" t="str">
        <f t="shared" si="2"/>
        <v>000016A2 00000080</v>
      </c>
      <c r="C128" t="str">
        <f t="shared" si="3"/>
        <v>00000080</v>
      </c>
      <c r="D128" t="s">
        <v>107</v>
      </c>
    </row>
    <row r="129" spans="1:3">
      <c r="A129" s="1">
        <v>129</v>
      </c>
      <c r="B129" t="str">
        <f t="shared" si="2"/>
        <v>000016A2 00000081</v>
      </c>
      <c r="C129" t="str">
        <f t="shared" si="3"/>
        <v>00000081</v>
      </c>
    </row>
    <row r="130" spans="1:4">
      <c r="A130" s="1">
        <v>130</v>
      </c>
      <c r="B130" t="str">
        <f t="shared" ref="B130:B193" si="4">DEC2HEX(5794,8)&amp;" "&amp;DEC2HEX(ROW(A130),8)</f>
        <v>000016A2 00000082</v>
      </c>
      <c r="C130" t="str">
        <f t="shared" ref="C130:C193" si="5">DEC2HEX(ROW(A130),8)</f>
        <v>00000082</v>
      </c>
      <c r="D130" t="s">
        <v>108</v>
      </c>
    </row>
    <row r="131" spans="1:4">
      <c r="A131" s="1">
        <v>131</v>
      </c>
      <c r="B131" t="str">
        <f t="shared" si="4"/>
        <v>000016A2 00000083</v>
      </c>
      <c r="C131" t="str">
        <f t="shared" si="5"/>
        <v>00000083</v>
      </c>
      <c r="D131" t="s">
        <v>109</v>
      </c>
    </row>
    <row r="132" spans="1:4">
      <c r="A132" s="1">
        <v>132</v>
      </c>
      <c r="B132" t="str">
        <f t="shared" si="4"/>
        <v>000016A2 00000084</v>
      </c>
      <c r="C132" t="str">
        <f t="shared" si="5"/>
        <v>00000084</v>
      </c>
      <c r="D132" t="s">
        <v>110</v>
      </c>
    </row>
    <row r="133" spans="1:4">
      <c r="A133" s="1">
        <v>133</v>
      </c>
      <c r="B133" t="str">
        <f t="shared" si="4"/>
        <v>000016A2 00000085</v>
      </c>
      <c r="C133" t="str">
        <f t="shared" si="5"/>
        <v>00000085</v>
      </c>
      <c r="D133" t="s">
        <v>111</v>
      </c>
    </row>
    <row r="134" spans="1:3">
      <c r="A134" s="1">
        <v>134</v>
      </c>
      <c r="B134" t="str">
        <f t="shared" si="4"/>
        <v>000016A2 00000086</v>
      </c>
      <c r="C134" t="str">
        <f t="shared" si="5"/>
        <v>00000086</v>
      </c>
    </row>
    <row r="135" spans="1:3">
      <c r="A135" s="1">
        <v>135</v>
      </c>
      <c r="B135" t="str">
        <f t="shared" si="4"/>
        <v>000016A2 00000087</v>
      </c>
      <c r="C135" t="str">
        <f t="shared" si="5"/>
        <v>00000087</v>
      </c>
    </row>
    <row r="136" spans="1:4">
      <c r="A136" s="1">
        <v>136</v>
      </c>
      <c r="B136" t="str">
        <f t="shared" si="4"/>
        <v>000016A2 00000088</v>
      </c>
      <c r="C136" t="str">
        <f t="shared" si="5"/>
        <v>00000088</v>
      </c>
      <c r="D136" t="s">
        <v>112</v>
      </c>
    </row>
    <row r="137" spans="1:3">
      <c r="A137" s="1">
        <v>137</v>
      </c>
      <c r="B137" t="str">
        <f t="shared" si="4"/>
        <v>000016A2 00000089</v>
      </c>
      <c r="C137" t="str">
        <f t="shared" si="5"/>
        <v>00000089</v>
      </c>
    </row>
    <row r="138" spans="1:4">
      <c r="A138" s="1">
        <v>138</v>
      </c>
      <c r="B138" t="str">
        <f t="shared" si="4"/>
        <v>000016A2 0000008A</v>
      </c>
      <c r="C138" t="str">
        <f t="shared" si="5"/>
        <v>0000008A</v>
      </c>
      <c r="D138" t="s">
        <v>113</v>
      </c>
    </row>
    <row r="139" spans="1:4">
      <c r="A139" s="1">
        <v>139</v>
      </c>
      <c r="B139" t="str">
        <f t="shared" si="4"/>
        <v>000016A2 0000008B</v>
      </c>
      <c r="C139" t="str">
        <f t="shared" si="5"/>
        <v>0000008B</v>
      </c>
      <c r="D139" t="s">
        <v>114</v>
      </c>
    </row>
    <row r="140" spans="1:4">
      <c r="A140" s="1">
        <v>140</v>
      </c>
      <c r="B140" t="str">
        <f t="shared" si="4"/>
        <v>000016A2 0000008C</v>
      </c>
      <c r="C140" t="str">
        <f t="shared" si="5"/>
        <v>0000008C</v>
      </c>
      <c r="D140" t="s">
        <v>115</v>
      </c>
    </row>
    <row r="141" spans="1:4">
      <c r="A141" s="1">
        <v>141</v>
      </c>
      <c r="B141" t="str">
        <f t="shared" si="4"/>
        <v>000016A2 0000008D</v>
      </c>
      <c r="C141" t="str">
        <f t="shared" si="5"/>
        <v>0000008D</v>
      </c>
      <c r="D141" t="s">
        <v>116</v>
      </c>
    </row>
    <row r="142" spans="1:4">
      <c r="A142" s="1">
        <v>142</v>
      </c>
      <c r="B142" t="str">
        <f t="shared" si="4"/>
        <v>000016A2 0000008E</v>
      </c>
      <c r="C142" t="str">
        <f t="shared" si="5"/>
        <v>0000008E</v>
      </c>
      <c r="D142" t="s">
        <v>117</v>
      </c>
    </row>
    <row r="143" spans="1:4">
      <c r="A143" s="1">
        <v>143</v>
      </c>
      <c r="B143" t="str">
        <f t="shared" si="4"/>
        <v>000016A2 0000008F</v>
      </c>
      <c r="C143" t="str">
        <f t="shared" si="5"/>
        <v>0000008F</v>
      </c>
      <c r="D143" t="s">
        <v>118</v>
      </c>
    </row>
    <row r="144" spans="1:3">
      <c r="A144" s="1">
        <v>144</v>
      </c>
      <c r="B144" t="str">
        <f t="shared" si="4"/>
        <v>000016A2 00000090</v>
      </c>
      <c r="C144" t="str">
        <f t="shared" si="5"/>
        <v>00000090</v>
      </c>
    </row>
    <row r="145" spans="1:4">
      <c r="A145" s="1">
        <v>145</v>
      </c>
      <c r="B145" t="str">
        <f t="shared" si="4"/>
        <v>000016A2 00000091</v>
      </c>
      <c r="C145" t="str">
        <f t="shared" si="5"/>
        <v>00000091</v>
      </c>
      <c r="D145" t="s">
        <v>119</v>
      </c>
    </row>
    <row r="146" spans="1:4">
      <c r="A146" s="1">
        <v>146</v>
      </c>
      <c r="B146" t="str">
        <f t="shared" si="4"/>
        <v>000016A2 00000092</v>
      </c>
      <c r="C146" t="str">
        <f t="shared" si="5"/>
        <v>00000092</v>
      </c>
      <c r="D146" t="s">
        <v>120</v>
      </c>
    </row>
    <row r="147" spans="1:4">
      <c r="A147" s="1">
        <v>147</v>
      </c>
      <c r="B147" t="str">
        <f t="shared" si="4"/>
        <v>000016A2 00000093</v>
      </c>
      <c r="C147" t="str">
        <f t="shared" si="5"/>
        <v>00000093</v>
      </c>
      <c r="D147" t="s">
        <v>121</v>
      </c>
    </row>
    <row r="148" spans="1:4">
      <c r="A148" s="1">
        <v>148</v>
      </c>
      <c r="B148" t="str">
        <f t="shared" si="4"/>
        <v>000016A2 00000094</v>
      </c>
      <c r="C148" t="str">
        <f t="shared" si="5"/>
        <v>00000094</v>
      </c>
      <c r="D148" t="s">
        <v>122</v>
      </c>
    </row>
    <row r="149" spans="1:4">
      <c r="A149" s="1">
        <v>149</v>
      </c>
      <c r="B149" t="str">
        <f t="shared" si="4"/>
        <v>000016A2 00000095</v>
      </c>
      <c r="C149" t="str">
        <f t="shared" si="5"/>
        <v>00000095</v>
      </c>
      <c r="D149" t="s">
        <v>123</v>
      </c>
    </row>
    <row r="150" spans="1:3">
      <c r="A150" s="1">
        <v>150</v>
      </c>
      <c r="B150" t="str">
        <f t="shared" si="4"/>
        <v>000016A2 00000096</v>
      </c>
      <c r="C150" t="str">
        <f t="shared" si="5"/>
        <v>00000096</v>
      </c>
    </row>
    <row r="151" spans="1:4">
      <c r="A151" s="1">
        <v>151</v>
      </c>
      <c r="B151" t="str">
        <f t="shared" si="4"/>
        <v>000016A2 00000097</v>
      </c>
      <c r="C151" t="str">
        <f t="shared" si="5"/>
        <v>00000097</v>
      </c>
      <c r="D151" t="s">
        <v>124</v>
      </c>
    </row>
    <row r="152" spans="1:4">
      <c r="A152" s="1">
        <v>152</v>
      </c>
      <c r="B152" t="str">
        <f t="shared" si="4"/>
        <v>000016A2 00000098</v>
      </c>
      <c r="C152" t="str">
        <f t="shared" si="5"/>
        <v>00000098</v>
      </c>
      <c r="D152" t="s">
        <v>125</v>
      </c>
    </row>
    <row r="153" spans="1:4">
      <c r="A153" s="1">
        <v>153</v>
      </c>
      <c r="B153" t="str">
        <f t="shared" si="4"/>
        <v>000016A2 00000099</v>
      </c>
      <c r="C153" t="str">
        <f t="shared" si="5"/>
        <v>00000099</v>
      </c>
      <c r="D153" t="s">
        <v>126</v>
      </c>
    </row>
    <row r="154" spans="1:4">
      <c r="A154" s="1">
        <v>154</v>
      </c>
      <c r="B154" t="str">
        <f t="shared" si="4"/>
        <v>000016A2 0000009A</v>
      </c>
      <c r="C154" t="str">
        <f t="shared" si="5"/>
        <v>0000009A</v>
      </c>
      <c r="D154" t="s">
        <v>127</v>
      </c>
    </row>
    <row r="155" spans="1:4">
      <c r="A155" s="1">
        <v>155</v>
      </c>
      <c r="B155" t="str">
        <f t="shared" si="4"/>
        <v>000016A2 0000009B</v>
      </c>
      <c r="C155" t="str">
        <f t="shared" si="5"/>
        <v>0000009B</v>
      </c>
      <c r="D155" t="s">
        <v>128</v>
      </c>
    </row>
    <row r="156" spans="1:3">
      <c r="A156" s="1">
        <v>156</v>
      </c>
      <c r="B156" t="str">
        <f t="shared" si="4"/>
        <v>000016A2 0000009C</v>
      </c>
      <c r="C156" t="str">
        <f t="shared" si="5"/>
        <v>0000009C</v>
      </c>
    </row>
    <row r="157" spans="1:4">
      <c r="A157" s="1">
        <v>157</v>
      </c>
      <c r="B157" t="str">
        <f t="shared" si="4"/>
        <v>000016A2 0000009D</v>
      </c>
      <c r="C157" t="str">
        <f t="shared" si="5"/>
        <v>0000009D</v>
      </c>
      <c r="D157" t="s">
        <v>129</v>
      </c>
    </row>
    <row r="158" spans="1:4">
      <c r="A158" s="1">
        <v>158</v>
      </c>
      <c r="B158" t="str">
        <f t="shared" si="4"/>
        <v>000016A2 0000009E</v>
      </c>
      <c r="C158" t="str">
        <f t="shared" si="5"/>
        <v>0000009E</v>
      </c>
      <c r="D158" t="s">
        <v>130</v>
      </c>
    </row>
    <row r="159" spans="1:4">
      <c r="A159" s="1">
        <v>159</v>
      </c>
      <c r="B159" t="str">
        <f t="shared" si="4"/>
        <v>000016A2 0000009F</v>
      </c>
      <c r="C159" t="str">
        <f t="shared" si="5"/>
        <v>0000009F</v>
      </c>
      <c r="D159" t="s">
        <v>131</v>
      </c>
    </row>
    <row r="160" spans="1:4">
      <c r="A160" s="1">
        <v>160</v>
      </c>
      <c r="B160" t="str">
        <f t="shared" si="4"/>
        <v>000016A2 000000A0</v>
      </c>
      <c r="C160" t="str">
        <f t="shared" si="5"/>
        <v>000000A0</v>
      </c>
      <c r="D160" t="s">
        <v>132</v>
      </c>
    </row>
    <row r="161" spans="1:4">
      <c r="A161" s="1">
        <v>161</v>
      </c>
      <c r="B161" t="str">
        <f t="shared" si="4"/>
        <v>000016A2 000000A1</v>
      </c>
      <c r="C161" t="str">
        <f t="shared" si="5"/>
        <v>000000A1</v>
      </c>
      <c r="D161" t="s">
        <v>133</v>
      </c>
    </row>
    <row r="162" spans="1:4">
      <c r="A162" s="1">
        <v>162</v>
      </c>
      <c r="B162" t="str">
        <f t="shared" si="4"/>
        <v>000016A2 000000A2</v>
      </c>
      <c r="C162" t="str">
        <f t="shared" si="5"/>
        <v>000000A2</v>
      </c>
      <c r="D162" t="s">
        <v>134</v>
      </c>
    </row>
    <row r="163" spans="1:4">
      <c r="A163" s="1">
        <v>163</v>
      </c>
      <c r="B163" t="str">
        <f t="shared" si="4"/>
        <v>000016A2 000000A3</v>
      </c>
      <c r="C163" t="str">
        <f t="shared" si="5"/>
        <v>000000A3</v>
      </c>
      <c r="D163" t="s">
        <v>135</v>
      </c>
    </row>
    <row r="164" spans="1:4">
      <c r="A164" s="1">
        <v>164</v>
      </c>
      <c r="B164" t="str">
        <f t="shared" si="4"/>
        <v>000016A2 000000A4</v>
      </c>
      <c r="C164" t="str">
        <f t="shared" si="5"/>
        <v>000000A4</v>
      </c>
      <c r="D164" t="s">
        <v>136</v>
      </c>
    </row>
    <row r="165" spans="1:4">
      <c r="A165" s="1">
        <v>165</v>
      </c>
      <c r="B165" t="str">
        <f t="shared" si="4"/>
        <v>000016A2 000000A5</v>
      </c>
      <c r="C165" t="str">
        <f t="shared" si="5"/>
        <v>000000A5</v>
      </c>
      <c r="D165" t="s">
        <v>137</v>
      </c>
    </row>
    <row r="166" spans="1:4">
      <c r="A166" s="1">
        <v>166</v>
      </c>
      <c r="B166" t="str">
        <f t="shared" si="4"/>
        <v>000016A2 000000A6</v>
      </c>
      <c r="C166" t="str">
        <f t="shared" si="5"/>
        <v>000000A6</v>
      </c>
      <c r="D166" t="s">
        <v>138</v>
      </c>
    </row>
    <row r="167" spans="1:4">
      <c r="A167" s="1">
        <v>167</v>
      </c>
      <c r="B167" t="str">
        <f t="shared" si="4"/>
        <v>000016A2 000000A7</v>
      </c>
      <c r="C167" t="str">
        <f t="shared" si="5"/>
        <v>000000A7</v>
      </c>
      <c r="D167" t="s">
        <v>139</v>
      </c>
    </row>
    <row r="168" spans="1:4">
      <c r="A168" s="1">
        <v>168</v>
      </c>
      <c r="B168" t="str">
        <f t="shared" si="4"/>
        <v>000016A2 000000A8</v>
      </c>
      <c r="C168" t="str">
        <f t="shared" si="5"/>
        <v>000000A8</v>
      </c>
      <c r="D168" t="s">
        <v>140</v>
      </c>
    </row>
    <row r="169" spans="1:4">
      <c r="A169" s="1">
        <v>169</v>
      </c>
      <c r="B169" t="str">
        <f t="shared" si="4"/>
        <v>000016A2 000000A9</v>
      </c>
      <c r="C169" t="str">
        <f t="shared" si="5"/>
        <v>000000A9</v>
      </c>
      <c r="D169" t="s">
        <v>141</v>
      </c>
    </row>
    <row r="170" spans="1:4">
      <c r="A170" s="1">
        <v>170</v>
      </c>
      <c r="B170" t="str">
        <f t="shared" si="4"/>
        <v>000016A2 000000AA</v>
      </c>
      <c r="C170" t="str">
        <f t="shared" si="5"/>
        <v>000000AA</v>
      </c>
      <c r="D170" t="s">
        <v>142</v>
      </c>
    </row>
    <row r="171" spans="1:4">
      <c r="A171" s="1">
        <v>171</v>
      </c>
      <c r="B171" t="str">
        <f t="shared" si="4"/>
        <v>000016A2 000000AB</v>
      </c>
      <c r="C171" t="str">
        <f t="shared" si="5"/>
        <v>000000AB</v>
      </c>
      <c r="D171" t="s">
        <v>143</v>
      </c>
    </row>
    <row r="172" spans="1:4">
      <c r="A172" s="1">
        <v>172</v>
      </c>
      <c r="B172" t="str">
        <f t="shared" si="4"/>
        <v>000016A2 000000AC</v>
      </c>
      <c r="C172" t="str">
        <f t="shared" si="5"/>
        <v>000000AC</v>
      </c>
      <c r="D172" t="s">
        <v>144</v>
      </c>
    </row>
    <row r="173" spans="1:4">
      <c r="A173" s="1">
        <v>173</v>
      </c>
      <c r="B173" t="str">
        <f t="shared" si="4"/>
        <v>000016A2 000000AD</v>
      </c>
      <c r="C173" t="str">
        <f t="shared" si="5"/>
        <v>000000AD</v>
      </c>
      <c r="D173" t="s">
        <v>145</v>
      </c>
    </row>
    <row r="174" spans="1:4">
      <c r="A174" s="1">
        <v>174</v>
      </c>
      <c r="B174" t="str">
        <f t="shared" si="4"/>
        <v>000016A2 000000AE</v>
      </c>
      <c r="C174" t="str">
        <f t="shared" si="5"/>
        <v>000000AE</v>
      </c>
      <c r="D174" t="s">
        <v>146</v>
      </c>
    </row>
    <row r="175" spans="1:4">
      <c r="A175" s="1">
        <v>175</v>
      </c>
      <c r="B175" t="str">
        <f t="shared" si="4"/>
        <v>000016A2 000000AF</v>
      </c>
      <c r="C175" t="str">
        <f t="shared" si="5"/>
        <v>000000AF</v>
      </c>
      <c r="D175" t="s">
        <v>147</v>
      </c>
    </row>
    <row r="176" spans="1:4">
      <c r="A176" s="1">
        <v>176</v>
      </c>
      <c r="B176" t="str">
        <f t="shared" si="4"/>
        <v>000016A2 000000B0</v>
      </c>
      <c r="C176" t="str">
        <f t="shared" si="5"/>
        <v>000000B0</v>
      </c>
      <c r="D176" t="s">
        <v>148</v>
      </c>
    </row>
    <row r="177" spans="1:4">
      <c r="A177" s="1">
        <v>177</v>
      </c>
      <c r="B177" t="str">
        <f t="shared" si="4"/>
        <v>000016A2 000000B1</v>
      </c>
      <c r="C177" t="str">
        <f t="shared" si="5"/>
        <v>000000B1</v>
      </c>
      <c r="D177" t="s">
        <v>149</v>
      </c>
    </row>
    <row r="178" spans="1:4">
      <c r="A178" s="1">
        <v>178</v>
      </c>
      <c r="B178" t="str">
        <f t="shared" si="4"/>
        <v>000016A2 000000B2</v>
      </c>
      <c r="C178" t="str">
        <f t="shared" si="5"/>
        <v>000000B2</v>
      </c>
      <c r="D178" t="s">
        <v>150</v>
      </c>
    </row>
    <row r="179" spans="1:3">
      <c r="A179" s="1">
        <v>179</v>
      </c>
      <c r="B179" t="str">
        <f t="shared" si="4"/>
        <v>000016A2 000000B3</v>
      </c>
      <c r="C179" t="str">
        <f t="shared" si="5"/>
        <v>000000B3</v>
      </c>
    </row>
    <row r="180" spans="1:4">
      <c r="A180" s="1">
        <v>180</v>
      </c>
      <c r="B180" t="str">
        <f t="shared" si="4"/>
        <v>000016A2 000000B4</v>
      </c>
      <c r="C180" t="str">
        <f t="shared" si="5"/>
        <v>000000B4</v>
      </c>
      <c r="D180" t="s">
        <v>151</v>
      </c>
    </row>
    <row r="181" spans="1:4">
      <c r="A181" s="1">
        <v>181</v>
      </c>
      <c r="B181" t="str">
        <f t="shared" si="4"/>
        <v>000016A2 000000B5</v>
      </c>
      <c r="C181" t="str">
        <f t="shared" si="5"/>
        <v>000000B5</v>
      </c>
      <c r="D181" t="s">
        <v>152</v>
      </c>
    </row>
    <row r="182" spans="1:4">
      <c r="A182" s="1">
        <v>182</v>
      </c>
      <c r="B182" t="str">
        <f t="shared" si="4"/>
        <v>000016A2 000000B6</v>
      </c>
      <c r="C182" t="str">
        <f t="shared" si="5"/>
        <v>000000B6</v>
      </c>
      <c r="D182" t="s">
        <v>153</v>
      </c>
    </row>
    <row r="183" spans="1:4">
      <c r="A183" s="1">
        <v>183</v>
      </c>
      <c r="B183" t="str">
        <f t="shared" si="4"/>
        <v>000016A2 000000B7</v>
      </c>
      <c r="C183" t="str">
        <f t="shared" si="5"/>
        <v>000000B7</v>
      </c>
      <c r="D183" t="s">
        <v>154</v>
      </c>
    </row>
    <row r="184" spans="1:4">
      <c r="A184" s="1">
        <v>184</v>
      </c>
      <c r="B184" t="str">
        <f t="shared" si="4"/>
        <v>000016A2 000000B8</v>
      </c>
      <c r="C184" t="str">
        <f t="shared" si="5"/>
        <v>000000B8</v>
      </c>
      <c r="D184" t="s">
        <v>155</v>
      </c>
    </row>
    <row r="185" spans="1:4">
      <c r="A185" s="1">
        <v>185</v>
      </c>
      <c r="B185" t="str">
        <f t="shared" si="4"/>
        <v>000016A2 000000B9</v>
      </c>
      <c r="C185" t="str">
        <f t="shared" si="5"/>
        <v>000000B9</v>
      </c>
      <c r="D185" t="s">
        <v>156</v>
      </c>
    </row>
    <row r="186" spans="1:4">
      <c r="A186" s="1">
        <v>186</v>
      </c>
      <c r="B186" t="str">
        <f t="shared" si="4"/>
        <v>000016A2 000000BA</v>
      </c>
      <c r="C186" t="str">
        <f t="shared" si="5"/>
        <v>000000BA</v>
      </c>
      <c r="D186" t="s">
        <v>157</v>
      </c>
    </row>
    <row r="187" spans="1:4">
      <c r="A187" s="1">
        <v>187</v>
      </c>
      <c r="B187" t="str">
        <f t="shared" si="4"/>
        <v>000016A2 000000BB</v>
      </c>
      <c r="C187" t="str">
        <f t="shared" si="5"/>
        <v>000000BB</v>
      </c>
      <c r="D187" t="s">
        <v>158</v>
      </c>
    </row>
    <row r="188" spans="1:4">
      <c r="A188" s="1">
        <v>188</v>
      </c>
      <c r="B188" t="str">
        <f t="shared" si="4"/>
        <v>000016A2 000000BC</v>
      </c>
      <c r="C188" t="str">
        <f t="shared" si="5"/>
        <v>000000BC</v>
      </c>
      <c r="D188" t="s">
        <v>159</v>
      </c>
    </row>
    <row r="189" spans="1:4">
      <c r="A189" s="1">
        <v>189</v>
      </c>
      <c r="B189" t="str">
        <f t="shared" si="4"/>
        <v>000016A2 000000BD</v>
      </c>
      <c r="C189" t="str">
        <f t="shared" si="5"/>
        <v>000000BD</v>
      </c>
      <c r="D189" t="s">
        <v>160</v>
      </c>
    </row>
    <row r="190" spans="1:4">
      <c r="A190" s="1">
        <v>190</v>
      </c>
      <c r="B190" t="str">
        <f t="shared" si="4"/>
        <v>000016A2 000000BE</v>
      </c>
      <c r="C190" t="str">
        <f t="shared" si="5"/>
        <v>000000BE</v>
      </c>
      <c r="D190" t="s">
        <v>161</v>
      </c>
    </row>
    <row r="191" spans="1:4">
      <c r="A191" s="1">
        <v>191</v>
      </c>
      <c r="B191" t="str">
        <f t="shared" si="4"/>
        <v>000016A2 000000BF</v>
      </c>
      <c r="C191" t="str">
        <f t="shared" si="5"/>
        <v>000000BF</v>
      </c>
      <c r="D191" t="s">
        <v>162</v>
      </c>
    </row>
    <row r="192" spans="1:4">
      <c r="A192" s="1">
        <v>192</v>
      </c>
      <c r="B192" t="str">
        <f t="shared" si="4"/>
        <v>000016A2 000000C0</v>
      </c>
      <c r="C192" t="str">
        <f t="shared" si="5"/>
        <v>000000C0</v>
      </c>
      <c r="D192" t="s">
        <v>163</v>
      </c>
    </row>
    <row r="193" spans="1:4">
      <c r="A193" s="1">
        <v>193</v>
      </c>
      <c r="B193" t="str">
        <f t="shared" si="4"/>
        <v>000016A2 000000C1</v>
      </c>
      <c r="C193" t="str">
        <f t="shared" si="5"/>
        <v>000000C1</v>
      </c>
      <c r="D193" t="s">
        <v>164</v>
      </c>
    </row>
    <row r="194" spans="1:4">
      <c r="A194" s="1">
        <v>194</v>
      </c>
      <c r="B194" t="str">
        <f t="shared" ref="B194:B257" si="6">DEC2HEX(5794,8)&amp;" "&amp;DEC2HEX(ROW(A194),8)</f>
        <v>000016A2 000000C2</v>
      </c>
      <c r="C194" t="str">
        <f t="shared" ref="C194:C257" si="7">DEC2HEX(ROW(A194),8)</f>
        <v>000000C2</v>
      </c>
      <c r="D194" t="s">
        <v>165</v>
      </c>
    </row>
    <row r="195" spans="1:4">
      <c r="A195" s="1">
        <v>195</v>
      </c>
      <c r="B195" t="str">
        <f t="shared" si="6"/>
        <v>000016A2 000000C3</v>
      </c>
      <c r="C195" t="str">
        <f t="shared" si="7"/>
        <v>000000C3</v>
      </c>
      <c r="D195" t="s">
        <v>166</v>
      </c>
    </row>
    <row r="196" spans="1:4">
      <c r="A196" s="1">
        <v>196</v>
      </c>
      <c r="B196" t="str">
        <f t="shared" si="6"/>
        <v>000016A2 000000C4</v>
      </c>
      <c r="C196" t="str">
        <f t="shared" si="7"/>
        <v>000000C4</v>
      </c>
      <c r="D196" t="s">
        <v>167</v>
      </c>
    </row>
    <row r="197" spans="1:4">
      <c r="A197" s="1">
        <v>197</v>
      </c>
      <c r="B197" t="str">
        <f t="shared" si="6"/>
        <v>000016A2 000000C5</v>
      </c>
      <c r="C197" t="str">
        <f t="shared" si="7"/>
        <v>000000C5</v>
      </c>
      <c r="D197" t="s">
        <v>168</v>
      </c>
    </row>
    <row r="198" spans="1:3">
      <c r="A198" s="1">
        <v>198</v>
      </c>
      <c r="B198" t="str">
        <f t="shared" si="6"/>
        <v>000016A2 000000C6</v>
      </c>
      <c r="C198" t="str">
        <f t="shared" si="7"/>
        <v>000000C6</v>
      </c>
    </row>
    <row r="199" spans="1:4">
      <c r="A199" s="1">
        <v>199</v>
      </c>
      <c r="B199" t="str">
        <f t="shared" si="6"/>
        <v>000016A2 000000C7</v>
      </c>
      <c r="C199" t="str">
        <f t="shared" si="7"/>
        <v>000000C7</v>
      </c>
      <c r="D199" t="s">
        <v>169</v>
      </c>
    </row>
    <row r="200" spans="1:4">
      <c r="A200" s="1">
        <v>200</v>
      </c>
      <c r="B200" t="str">
        <f t="shared" si="6"/>
        <v>000016A2 000000C8</v>
      </c>
      <c r="C200" t="str">
        <f t="shared" si="7"/>
        <v>000000C8</v>
      </c>
      <c r="D200" t="s">
        <v>170</v>
      </c>
    </row>
    <row r="201" spans="1:4">
      <c r="A201" s="1">
        <v>201</v>
      </c>
      <c r="B201" t="str">
        <f t="shared" si="6"/>
        <v>000016A2 000000C9</v>
      </c>
      <c r="C201" t="str">
        <f t="shared" si="7"/>
        <v>000000C9</v>
      </c>
      <c r="D201" t="s">
        <v>171</v>
      </c>
    </row>
    <row r="202" spans="1:3">
      <c r="A202" s="1">
        <v>202</v>
      </c>
      <c r="B202" t="str">
        <f t="shared" si="6"/>
        <v>000016A2 000000CA</v>
      </c>
      <c r="C202" t="str">
        <f t="shared" si="7"/>
        <v>000000CA</v>
      </c>
    </row>
    <row r="203" spans="1:4">
      <c r="A203" s="1">
        <v>203</v>
      </c>
      <c r="B203" t="str">
        <f t="shared" si="6"/>
        <v>000016A2 000000CB</v>
      </c>
      <c r="C203" t="str">
        <f t="shared" si="7"/>
        <v>000000CB</v>
      </c>
      <c r="D203" t="s">
        <v>172</v>
      </c>
    </row>
    <row r="204" spans="1:4">
      <c r="A204" s="1">
        <v>204</v>
      </c>
      <c r="B204" t="str">
        <f t="shared" si="6"/>
        <v>000016A2 000000CC</v>
      </c>
      <c r="C204" t="str">
        <f t="shared" si="7"/>
        <v>000000CC</v>
      </c>
      <c r="D204" t="s">
        <v>173</v>
      </c>
    </row>
    <row r="205" spans="1:3">
      <c r="A205" s="1">
        <v>205</v>
      </c>
      <c r="B205" t="str">
        <f t="shared" si="6"/>
        <v>000016A2 000000CD</v>
      </c>
      <c r="C205" t="str">
        <f t="shared" si="7"/>
        <v>000000CD</v>
      </c>
    </row>
    <row r="206" spans="1:3">
      <c r="A206" s="1">
        <v>206</v>
      </c>
      <c r="B206" t="str">
        <f t="shared" si="6"/>
        <v>000016A2 000000CE</v>
      </c>
      <c r="C206" t="str">
        <f t="shared" si="7"/>
        <v>000000CE</v>
      </c>
    </row>
    <row r="207" spans="1:3">
      <c r="A207" s="1">
        <v>207</v>
      </c>
      <c r="B207" t="str">
        <f t="shared" si="6"/>
        <v>000016A2 000000CF</v>
      </c>
      <c r="C207" t="str">
        <f t="shared" si="7"/>
        <v>000000CF</v>
      </c>
    </row>
    <row r="208" spans="1:3">
      <c r="A208" s="1">
        <v>208</v>
      </c>
      <c r="B208" t="str">
        <f t="shared" si="6"/>
        <v>000016A2 000000D0</v>
      </c>
      <c r="C208" t="str">
        <f t="shared" si="7"/>
        <v>000000D0</v>
      </c>
    </row>
    <row r="209" spans="1:3">
      <c r="A209" s="1">
        <v>209</v>
      </c>
      <c r="B209" t="str">
        <f t="shared" si="6"/>
        <v>000016A2 000000D1</v>
      </c>
      <c r="C209" t="str">
        <f t="shared" si="7"/>
        <v>000000D1</v>
      </c>
    </row>
    <row r="210" spans="1:3">
      <c r="A210" s="1">
        <v>210</v>
      </c>
      <c r="B210" t="str">
        <f t="shared" si="6"/>
        <v>000016A2 000000D2</v>
      </c>
      <c r="C210" t="str">
        <f t="shared" si="7"/>
        <v>000000D2</v>
      </c>
    </row>
    <row r="211" spans="1:3">
      <c r="A211" s="1">
        <v>211</v>
      </c>
      <c r="B211" t="str">
        <f t="shared" si="6"/>
        <v>000016A2 000000D3</v>
      </c>
      <c r="C211" t="str">
        <f t="shared" si="7"/>
        <v>000000D3</v>
      </c>
    </row>
    <row r="212" spans="1:3">
      <c r="A212" s="1">
        <v>212</v>
      </c>
      <c r="B212" t="str">
        <f t="shared" si="6"/>
        <v>000016A2 000000D4</v>
      </c>
      <c r="C212" t="str">
        <f t="shared" si="7"/>
        <v>000000D4</v>
      </c>
    </row>
    <row r="213" spans="1:4">
      <c r="A213" s="1">
        <v>213</v>
      </c>
      <c r="B213" t="str">
        <f t="shared" si="6"/>
        <v>000016A2 000000D5</v>
      </c>
      <c r="C213" t="str">
        <f t="shared" si="7"/>
        <v>000000D5</v>
      </c>
      <c r="D213" t="s">
        <v>174</v>
      </c>
    </row>
    <row r="214" spans="1:4">
      <c r="A214" s="1">
        <v>214</v>
      </c>
      <c r="B214" t="str">
        <f t="shared" si="6"/>
        <v>000016A2 000000D6</v>
      </c>
      <c r="C214" t="str">
        <f t="shared" si="7"/>
        <v>000000D6</v>
      </c>
      <c r="D214" t="s">
        <v>175</v>
      </c>
    </row>
    <row r="215" spans="1:4">
      <c r="A215" s="1">
        <v>215</v>
      </c>
      <c r="B215" t="str">
        <f t="shared" si="6"/>
        <v>000016A2 000000D7</v>
      </c>
      <c r="C215" t="str">
        <f t="shared" si="7"/>
        <v>000000D7</v>
      </c>
      <c r="D215" t="s">
        <v>176</v>
      </c>
    </row>
    <row r="216" spans="1:4">
      <c r="A216" s="1">
        <v>216</v>
      </c>
      <c r="B216" t="str">
        <f t="shared" si="6"/>
        <v>000016A2 000000D8</v>
      </c>
      <c r="C216" t="str">
        <f t="shared" si="7"/>
        <v>000000D8</v>
      </c>
      <c r="D216" t="s">
        <v>177</v>
      </c>
    </row>
    <row r="217" spans="1:4">
      <c r="A217" s="1">
        <v>217</v>
      </c>
      <c r="B217" t="str">
        <f t="shared" si="6"/>
        <v>000016A2 000000D9</v>
      </c>
      <c r="C217" t="str">
        <f t="shared" si="7"/>
        <v>000000D9</v>
      </c>
      <c r="D217" t="s">
        <v>178</v>
      </c>
    </row>
    <row r="218" spans="1:4">
      <c r="A218" s="1">
        <v>218</v>
      </c>
      <c r="B218" t="str">
        <f t="shared" si="6"/>
        <v>000016A2 000000DA</v>
      </c>
      <c r="C218" t="str">
        <f t="shared" si="7"/>
        <v>000000DA</v>
      </c>
      <c r="D218" t="s">
        <v>179</v>
      </c>
    </row>
    <row r="219" spans="1:4">
      <c r="A219" s="1">
        <v>219</v>
      </c>
      <c r="B219" t="str">
        <f t="shared" si="6"/>
        <v>000016A2 000000DB</v>
      </c>
      <c r="C219" t="str">
        <f t="shared" si="7"/>
        <v>000000DB</v>
      </c>
      <c r="D219" t="s">
        <v>180</v>
      </c>
    </row>
    <row r="220" spans="1:4">
      <c r="A220" s="1">
        <v>220</v>
      </c>
      <c r="B220" t="str">
        <f t="shared" si="6"/>
        <v>000016A2 000000DC</v>
      </c>
      <c r="C220" t="str">
        <f t="shared" si="7"/>
        <v>000000DC</v>
      </c>
      <c r="D220" t="s">
        <v>181</v>
      </c>
    </row>
    <row r="221" spans="1:4">
      <c r="A221" s="1">
        <v>221</v>
      </c>
      <c r="B221" t="str">
        <f t="shared" si="6"/>
        <v>000016A2 000000DD</v>
      </c>
      <c r="C221" t="str">
        <f t="shared" si="7"/>
        <v>000000DD</v>
      </c>
      <c r="D221" t="s">
        <v>182</v>
      </c>
    </row>
    <row r="222" spans="1:4">
      <c r="A222" s="1">
        <v>222</v>
      </c>
      <c r="B222" t="str">
        <f t="shared" si="6"/>
        <v>000016A2 000000DE</v>
      </c>
      <c r="C222" t="str">
        <f t="shared" si="7"/>
        <v>000000DE</v>
      </c>
      <c r="D222" t="s">
        <v>183</v>
      </c>
    </row>
    <row r="223" spans="1:4">
      <c r="A223" s="1">
        <v>223</v>
      </c>
      <c r="B223" t="str">
        <f t="shared" si="6"/>
        <v>000016A2 000000DF</v>
      </c>
      <c r="C223" t="str">
        <f t="shared" si="7"/>
        <v>000000DF</v>
      </c>
      <c r="D223" t="s">
        <v>184</v>
      </c>
    </row>
    <row r="224" spans="1:4">
      <c r="A224" s="1">
        <v>224</v>
      </c>
      <c r="B224" t="str">
        <f t="shared" si="6"/>
        <v>000016A2 000000E0</v>
      </c>
      <c r="C224" t="str">
        <f t="shared" si="7"/>
        <v>000000E0</v>
      </c>
      <c r="D224" t="s">
        <v>185</v>
      </c>
    </row>
    <row r="225" spans="1:4">
      <c r="A225" s="1">
        <v>225</v>
      </c>
      <c r="B225" t="str">
        <f t="shared" si="6"/>
        <v>000016A2 000000E1</v>
      </c>
      <c r="C225" t="str">
        <f t="shared" si="7"/>
        <v>000000E1</v>
      </c>
      <c r="D225" t="s">
        <v>186</v>
      </c>
    </row>
    <row r="226" spans="1:4">
      <c r="A226" s="1">
        <v>226</v>
      </c>
      <c r="B226" t="str">
        <f t="shared" si="6"/>
        <v>000016A2 000000E2</v>
      </c>
      <c r="C226" t="str">
        <f t="shared" si="7"/>
        <v>000000E2</v>
      </c>
      <c r="D226" t="s">
        <v>187</v>
      </c>
    </row>
    <row r="227" spans="1:4">
      <c r="A227" s="1">
        <v>227</v>
      </c>
      <c r="B227" t="str">
        <f t="shared" si="6"/>
        <v>000016A2 000000E3</v>
      </c>
      <c r="C227" t="str">
        <f t="shared" si="7"/>
        <v>000000E3</v>
      </c>
      <c r="D227" t="s">
        <v>188</v>
      </c>
    </row>
    <row r="228" spans="1:4">
      <c r="A228" s="1">
        <v>228</v>
      </c>
      <c r="B228" t="str">
        <f t="shared" si="6"/>
        <v>000016A2 000000E4</v>
      </c>
      <c r="C228" t="str">
        <f t="shared" si="7"/>
        <v>000000E4</v>
      </c>
      <c r="D228" t="s">
        <v>189</v>
      </c>
    </row>
    <row r="229" spans="1:4">
      <c r="A229" s="1">
        <v>229</v>
      </c>
      <c r="B229" t="str">
        <f t="shared" si="6"/>
        <v>000016A2 000000E5</v>
      </c>
      <c r="C229" t="str">
        <f t="shared" si="7"/>
        <v>000000E5</v>
      </c>
      <c r="D229" t="s">
        <v>190</v>
      </c>
    </row>
    <row r="230" spans="1:4">
      <c r="A230" s="1">
        <v>230</v>
      </c>
      <c r="B230" t="str">
        <f t="shared" si="6"/>
        <v>000016A2 000000E6</v>
      </c>
      <c r="C230" t="str">
        <f t="shared" si="7"/>
        <v>000000E6</v>
      </c>
      <c r="D230" t="s">
        <v>191</v>
      </c>
    </row>
    <row r="231" spans="1:4">
      <c r="A231" s="1">
        <v>231</v>
      </c>
      <c r="B231" t="str">
        <f t="shared" si="6"/>
        <v>000016A2 000000E7</v>
      </c>
      <c r="C231" t="str">
        <f t="shared" si="7"/>
        <v>000000E7</v>
      </c>
      <c r="D231" t="s">
        <v>192</v>
      </c>
    </row>
    <row r="232" spans="1:4">
      <c r="A232" s="1">
        <v>232</v>
      </c>
      <c r="B232" t="str">
        <f t="shared" si="6"/>
        <v>000016A2 000000E8</v>
      </c>
      <c r="C232" t="str">
        <f t="shared" si="7"/>
        <v>000000E8</v>
      </c>
      <c r="D232" t="s">
        <v>193</v>
      </c>
    </row>
    <row r="233" spans="1:4">
      <c r="A233" s="1">
        <v>233</v>
      </c>
      <c r="B233" t="str">
        <f t="shared" si="6"/>
        <v>000016A2 000000E9</v>
      </c>
      <c r="C233" t="str">
        <f t="shared" si="7"/>
        <v>000000E9</v>
      </c>
      <c r="D233" t="s">
        <v>194</v>
      </c>
    </row>
    <row r="234" spans="1:4">
      <c r="A234" s="1">
        <v>234</v>
      </c>
      <c r="B234" t="str">
        <f t="shared" si="6"/>
        <v>000016A2 000000EA</v>
      </c>
      <c r="C234" t="str">
        <f t="shared" si="7"/>
        <v>000000EA</v>
      </c>
      <c r="D234" t="s">
        <v>195</v>
      </c>
    </row>
    <row r="235" spans="1:4">
      <c r="A235" s="1">
        <v>235</v>
      </c>
      <c r="B235" t="str">
        <f t="shared" si="6"/>
        <v>000016A2 000000EB</v>
      </c>
      <c r="C235" t="str">
        <f t="shared" si="7"/>
        <v>000000EB</v>
      </c>
      <c r="D235" t="s">
        <v>196</v>
      </c>
    </row>
    <row r="236" spans="1:4">
      <c r="A236" s="1">
        <v>236</v>
      </c>
      <c r="B236" t="str">
        <f t="shared" si="6"/>
        <v>000016A2 000000EC</v>
      </c>
      <c r="C236" t="str">
        <f t="shared" si="7"/>
        <v>000000EC</v>
      </c>
      <c r="D236" t="s">
        <v>197</v>
      </c>
    </row>
    <row r="237" spans="1:4">
      <c r="A237" s="1">
        <v>237</v>
      </c>
      <c r="B237" t="str">
        <f t="shared" si="6"/>
        <v>000016A2 000000ED</v>
      </c>
      <c r="C237" t="str">
        <f t="shared" si="7"/>
        <v>000000ED</v>
      </c>
      <c r="D237" t="s">
        <v>198</v>
      </c>
    </row>
    <row r="238" spans="1:4">
      <c r="A238" s="1">
        <v>238</v>
      </c>
      <c r="B238" t="str">
        <f t="shared" si="6"/>
        <v>000016A2 000000EE</v>
      </c>
      <c r="C238" t="str">
        <f t="shared" si="7"/>
        <v>000000EE</v>
      </c>
      <c r="D238" t="s">
        <v>199</v>
      </c>
    </row>
    <row r="239" spans="1:4">
      <c r="A239" s="1">
        <v>239</v>
      </c>
      <c r="B239" t="str">
        <f t="shared" si="6"/>
        <v>000016A2 000000EF</v>
      </c>
      <c r="C239" t="str">
        <f t="shared" si="7"/>
        <v>000000EF</v>
      </c>
      <c r="D239" t="s">
        <v>200</v>
      </c>
    </row>
    <row r="240" spans="1:4">
      <c r="A240" s="1">
        <v>240</v>
      </c>
      <c r="B240" t="str">
        <f t="shared" si="6"/>
        <v>000016A2 000000F0</v>
      </c>
      <c r="C240" t="str">
        <f t="shared" si="7"/>
        <v>000000F0</v>
      </c>
      <c r="D240" t="s">
        <v>201</v>
      </c>
    </row>
    <row r="241" spans="1:4">
      <c r="A241" s="1">
        <v>241</v>
      </c>
      <c r="B241" t="str">
        <f t="shared" si="6"/>
        <v>000016A2 000000F1</v>
      </c>
      <c r="C241" t="str">
        <f t="shared" si="7"/>
        <v>000000F1</v>
      </c>
      <c r="D241" t="s">
        <v>202</v>
      </c>
    </row>
    <row r="242" spans="1:4">
      <c r="A242" s="1">
        <v>242</v>
      </c>
      <c r="B242" t="str">
        <f t="shared" si="6"/>
        <v>000016A2 000000F2</v>
      </c>
      <c r="C242" t="str">
        <f t="shared" si="7"/>
        <v>000000F2</v>
      </c>
      <c r="D242" t="s">
        <v>203</v>
      </c>
    </row>
    <row r="243" spans="1:4">
      <c r="A243" s="1">
        <v>243</v>
      </c>
      <c r="B243" t="str">
        <f t="shared" si="6"/>
        <v>000016A2 000000F3</v>
      </c>
      <c r="C243" t="str">
        <f t="shared" si="7"/>
        <v>000000F3</v>
      </c>
      <c r="D243" t="s">
        <v>204</v>
      </c>
    </row>
    <row r="244" spans="1:4">
      <c r="A244" s="1">
        <v>244</v>
      </c>
      <c r="B244" t="str">
        <f t="shared" si="6"/>
        <v>000016A2 000000F4</v>
      </c>
      <c r="C244" t="str">
        <f t="shared" si="7"/>
        <v>000000F4</v>
      </c>
      <c r="D244" t="s">
        <v>205</v>
      </c>
    </row>
    <row r="245" spans="1:4">
      <c r="A245" s="1">
        <v>245</v>
      </c>
      <c r="B245" t="str">
        <f t="shared" si="6"/>
        <v>000016A2 000000F5</v>
      </c>
      <c r="C245" t="str">
        <f t="shared" si="7"/>
        <v>000000F5</v>
      </c>
      <c r="D245" t="s">
        <v>206</v>
      </c>
    </row>
    <row r="246" spans="1:4">
      <c r="A246" s="1">
        <v>246</v>
      </c>
      <c r="B246" t="str">
        <f t="shared" si="6"/>
        <v>000016A2 000000F6</v>
      </c>
      <c r="C246" t="str">
        <f t="shared" si="7"/>
        <v>000000F6</v>
      </c>
      <c r="D246" t="s">
        <v>207</v>
      </c>
    </row>
    <row r="247" spans="1:4">
      <c r="A247" s="1">
        <v>247</v>
      </c>
      <c r="B247" t="str">
        <f t="shared" si="6"/>
        <v>000016A2 000000F7</v>
      </c>
      <c r="C247" t="str">
        <f t="shared" si="7"/>
        <v>000000F7</v>
      </c>
      <c r="D247" t="s">
        <v>208</v>
      </c>
    </row>
    <row r="248" spans="1:4">
      <c r="A248" s="1">
        <v>248</v>
      </c>
      <c r="B248" t="str">
        <f t="shared" si="6"/>
        <v>000016A2 000000F8</v>
      </c>
      <c r="C248" t="str">
        <f t="shared" si="7"/>
        <v>000000F8</v>
      </c>
      <c r="D248" t="s">
        <v>209</v>
      </c>
    </row>
    <row r="249" spans="1:4">
      <c r="A249" s="1">
        <v>249</v>
      </c>
      <c r="B249" t="str">
        <f t="shared" si="6"/>
        <v>000016A2 000000F9</v>
      </c>
      <c r="C249" t="str">
        <f t="shared" si="7"/>
        <v>000000F9</v>
      </c>
      <c r="D249" t="s">
        <v>210</v>
      </c>
    </row>
    <row r="250" spans="1:4">
      <c r="A250" s="1">
        <v>250</v>
      </c>
      <c r="B250" t="str">
        <f t="shared" si="6"/>
        <v>000016A2 000000FA</v>
      </c>
      <c r="C250" t="str">
        <f t="shared" si="7"/>
        <v>000000FA</v>
      </c>
      <c r="D250" t="s">
        <v>211</v>
      </c>
    </row>
    <row r="251" spans="1:4">
      <c r="A251" s="1">
        <v>251</v>
      </c>
      <c r="B251" t="str">
        <f t="shared" si="6"/>
        <v>000016A2 000000FB</v>
      </c>
      <c r="C251" t="str">
        <f t="shared" si="7"/>
        <v>000000FB</v>
      </c>
      <c r="D251" t="s">
        <v>212</v>
      </c>
    </row>
    <row r="252" spans="1:4">
      <c r="A252" s="1">
        <v>252</v>
      </c>
      <c r="B252" t="str">
        <f t="shared" si="6"/>
        <v>000016A2 000000FC</v>
      </c>
      <c r="C252" t="str">
        <f t="shared" si="7"/>
        <v>000000FC</v>
      </c>
      <c r="D252" t="s">
        <v>213</v>
      </c>
    </row>
    <row r="253" spans="1:4">
      <c r="A253" s="1">
        <v>253</v>
      </c>
      <c r="B253" t="str">
        <f t="shared" si="6"/>
        <v>000016A2 000000FD</v>
      </c>
      <c r="C253" t="str">
        <f t="shared" si="7"/>
        <v>000000FD</v>
      </c>
      <c r="D253" t="s">
        <v>214</v>
      </c>
    </row>
    <row r="254" spans="1:4">
      <c r="A254" s="1">
        <v>254</v>
      </c>
      <c r="B254" t="str">
        <f t="shared" si="6"/>
        <v>000016A2 000000FE</v>
      </c>
      <c r="C254" t="str">
        <f t="shared" si="7"/>
        <v>000000FE</v>
      </c>
      <c r="D254" t="s">
        <v>215</v>
      </c>
    </row>
    <row r="255" spans="1:4">
      <c r="A255" s="1">
        <v>255</v>
      </c>
      <c r="B255" t="str">
        <f t="shared" si="6"/>
        <v>000016A2 000000FF</v>
      </c>
      <c r="C255" t="str">
        <f t="shared" si="7"/>
        <v>000000FF</v>
      </c>
      <c r="D255" t="s">
        <v>216</v>
      </c>
    </row>
    <row r="256" spans="1:4">
      <c r="A256" s="1">
        <v>256</v>
      </c>
      <c r="B256" t="str">
        <f t="shared" si="6"/>
        <v>000016A2 00000100</v>
      </c>
      <c r="C256" t="str">
        <f t="shared" si="7"/>
        <v>00000100</v>
      </c>
      <c r="D256" t="s">
        <v>217</v>
      </c>
    </row>
    <row r="257" spans="1:4">
      <c r="A257" s="1">
        <v>257</v>
      </c>
      <c r="B257" t="str">
        <f t="shared" si="6"/>
        <v>000016A2 00000101</v>
      </c>
      <c r="C257" t="str">
        <f t="shared" si="7"/>
        <v>00000101</v>
      </c>
      <c r="D257" t="s">
        <v>218</v>
      </c>
    </row>
    <row r="258" spans="1:4">
      <c r="A258" s="1">
        <v>258</v>
      </c>
      <c r="B258" t="str">
        <f t="shared" ref="B258:B321" si="8">DEC2HEX(5794,8)&amp;" "&amp;DEC2HEX(ROW(A258),8)</f>
        <v>000016A2 00000102</v>
      </c>
      <c r="C258" t="str">
        <f t="shared" ref="C258:C321" si="9">DEC2HEX(ROW(A258),8)</f>
        <v>00000102</v>
      </c>
      <c r="D258" t="s">
        <v>219</v>
      </c>
    </row>
    <row r="259" spans="1:4">
      <c r="A259" s="1">
        <v>259</v>
      </c>
      <c r="B259" t="str">
        <f t="shared" si="8"/>
        <v>000016A2 00000103</v>
      </c>
      <c r="C259" t="str">
        <f t="shared" si="9"/>
        <v>00000103</v>
      </c>
      <c r="D259" t="s">
        <v>220</v>
      </c>
    </row>
    <row r="260" spans="1:4">
      <c r="A260" s="1">
        <v>260</v>
      </c>
      <c r="B260" t="str">
        <f t="shared" si="8"/>
        <v>000016A2 00000104</v>
      </c>
      <c r="C260" t="str">
        <f t="shared" si="9"/>
        <v>00000104</v>
      </c>
      <c r="D260" t="s">
        <v>221</v>
      </c>
    </row>
    <row r="261" spans="1:4">
      <c r="A261" s="1">
        <v>261</v>
      </c>
      <c r="B261" t="str">
        <f t="shared" si="8"/>
        <v>000016A2 00000105</v>
      </c>
      <c r="C261" t="str">
        <f t="shared" si="9"/>
        <v>00000105</v>
      </c>
      <c r="D261" t="s">
        <v>222</v>
      </c>
    </row>
    <row r="262" spans="1:4">
      <c r="A262" s="1">
        <v>262</v>
      </c>
      <c r="B262" t="str">
        <f t="shared" si="8"/>
        <v>000016A2 00000106</v>
      </c>
      <c r="C262" t="str">
        <f t="shared" si="9"/>
        <v>00000106</v>
      </c>
      <c r="D262" t="s">
        <v>223</v>
      </c>
    </row>
    <row r="263" spans="1:4">
      <c r="A263" s="1">
        <v>263</v>
      </c>
      <c r="B263" t="str">
        <f t="shared" si="8"/>
        <v>000016A2 00000107</v>
      </c>
      <c r="C263" t="str">
        <f t="shared" si="9"/>
        <v>00000107</v>
      </c>
      <c r="D263" t="s">
        <v>224</v>
      </c>
    </row>
    <row r="264" spans="1:4">
      <c r="A264" s="1">
        <v>264</v>
      </c>
      <c r="B264" t="str">
        <f t="shared" si="8"/>
        <v>000016A2 00000108</v>
      </c>
      <c r="C264" t="str">
        <f t="shared" si="9"/>
        <v>00000108</v>
      </c>
      <c r="D264" t="s">
        <v>225</v>
      </c>
    </row>
    <row r="265" spans="1:3">
      <c r="A265" s="1">
        <v>265</v>
      </c>
      <c r="B265" t="str">
        <f t="shared" si="8"/>
        <v>000016A2 00000109</v>
      </c>
      <c r="C265" t="str">
        <f t="shared" si="9"/>
        <v>00000109</v>
      </c>
    </row>
    <row r="266" spans="1:4">
      <c r="A266" s="1">
        <v>266</v>
      </c>
      <c r="B266" t="str">
        <f t="shared" si="8"/>
        <v>000016A2 0000010A</v>
      </c>
      <c r="C266" t="str">
        <f t="shared" si="9"/>
        <v>0000010A</v>
      </c>
      <c r="D266" t="s">
        <v>226</v>
      </c>
    </row>
    <row r="267" spans="1:4">
      <c r="A267" s="1">
        <v>267</v>
      </c>
      <c r="B267" t="str">
        <f t="shared" si="8"/>
        <v>000016A2 0000010B</v>
      </c>
      <c r="C267" t="str">
        <f t="shared" si="9"/>
        <v>0000010B</v>
      </c>
      <c r="D267" t="s">
        <v>227</v>
      </c>
    </row>
    <row r="268" spans="1:4">
      <c r="A268" s="1">
        <v>268</v>
      </c>
      <c r="B268" t="str">
        <f t="shared" si="8"/>
        <v>000016A2 0000010C</v>
      </c>
      <c r="C268" t="str">
        <f t="shared" si="9"/>
        <v>0000010C</v>
      </c>
      <c r="D268" t="s">
        <v>228</v>
      </c>
    </row>
    <row r="269" spans="1:4">
      <c r="A269" s="1">
        <v>269</v>
      </c>
      <c r="B269" t="str">
        <f t="shared" si="8"/>
        <v>000016A2 0000010D</v>
      </c>
      <c r="C269" t="str">
        <f t="shared" si="9"/>
        <v>0000010D</v>
      </c>
      <c r="D269" t="s">
        <v>229</v>
      </c>
    </row>
    <row r="270" spans="1:3">
      <c r="A270" s="1">
        <v>270</v>
      </c>
      <c r="B270" t="str">
        <f t="shared" si="8"/>
        <v>000016A2 0000010E</v>
      </c>
      <c r="C270" t="str">
        <f t="shared" si="9"/>
        <v>0000010E</v>
      </c>
    </row>
    <row r="271" spans="1:4">
      <c r="A271" s="1">
        <v>271</v>
      </c>
      <c r="B271" t="str">
        <f t="shared" si="8"/>
        <v>000016A2 0000010F</v>
      </c>
      <c r="C271" t="str">
        <f t="shared" si="9"/>
        <v>0000010F</v>
      </c>
      <c r="D271" t="s">
        <v>230</v>
      </c>
    </row>
    <row r="272" spans="1:3">
      <c r="A272" s="1">
        <v>272</v>
      </c>
      <c r="B272" t="str">
        <f t="shared" si="8"/>
        <v>000016A2 00000110</v>
      </c>
      <c r="C272" t="str">
        <f t="shared" si="9"/>
        <v>00000110</v>
      </c>
    </row>
    <row r="273" spans="1:4">
      <c r="A273" s="1">
        <v>273</v>
      </c>
      <c r="B273" t="str">
        <f t="shared" si="8"/>
        <v>000016A2 00000111</v>
      </c>
      <c r="C273" t="str">
        <f t="shared" si="9"/>
        <v>00000111</v>
      </c>
      <c r="D273" t="s">
        <v>231</v>
      </c>
    </row>
    <row r="274" spans="1:4">
      <c r="A274" s="1">
        <v>274</v>
      </c>
      <c r="B274" t="str">
        <f t="shared" si="8"/>
        <v>000016A2 00000112</v>
      </c>
      <c r="C274" t="str">
        <f t="shared" si="9"/>
        <v>00000112</v>
      </c>
      <c r="D274" t="s">
        <v>232</v>
      </c>
    </row>
    <row r="275" spans="1:3">
      <c r="A275" s="1">
        <v>275</v>
      </c>
      <c r="B275" t="str">
        <f t="shared" si="8"/>
        <v>000016A2 00000113</v>
      </c>
      <c r="C275" t="str">
        <f t="shared" si="9"/>
        <v>00000113</v>
      </c>
    </row>
    <row r="276" spans="1:3">
      <c r="A276" s="1">
        <v>276</v>
      </c>
      <c r="B276" t="str">
        <f t="shared" si="8"/>
        <v>000016A2 00000114</v>
      </c>
      <c r="C276" t="str">
        <f t="shared" si="9"/>
        <v>00000114</v>
      </c>
    </row>
    <row r="277" spans="1:4">
      <c r="A277" s="1">
        <v>277</v>
      </c>
      <c r="B277" t="str">
        <f t="shared" si="8"/>
        <v>000016A2 00000115</v>
      </c>
      <c r="C277" t="str">
        <f t="shared" si="9"/>
        <v>00000115</v>
      </c>
      <c r="D277" t="s">
        <v>233</v>
      </c>
    </row>
    <row r="278" spans="1:4">
      <c r="A278" s="1">
        <v>278</v>
      </c>
      <c r="B278" t="str">
        <f t="shared" si="8"/>
        <v>000016A2 00000116</v>
      </c>
      <c r="C278" t="str">
        <f t="shared" si="9"/>
        <v>00000116</v>
      </c>
      <c r="D278" t="s">
        <v>234</v>
      </c>
    </row>
    <row r="279" spans="1:4">
      <c r="A279" s="1">
        <v>279</v>
      </c>
      <c r="B279" t="str">
        <f t="shared" si="8"/>
        <v>000016A2 00000117</v>
      </c>
      <c r="C279" t="str">
        <f t="shared" si="9"/>
        <v>00000117</v>
      </c>
      <c r="D279" t="s">
        <v>235</v>
      </c>
    </row>
    <row r="280" spans="1:4">
      <c r="A280" s="1">
        <v>280</v>
      </c>
      <c r="B280" t="str">
        <f t="shared" si="8"/>
        <v>000016A2 00000118</v>
      </c>
      <c r="C280" t="str">
        <f t="shared" si="9"/>
        <v>00000118</v>
      </c>
      <c r="D280" t="s">
        <v>236</v>
      </c>
    </row>
    <row r="281" spans="1:4">
      <c r="A281" s="1">
        <v>281</v>
      </c>
      <c r="B281" t="str">
        <f t="shared" si="8"/>
        <v>000016A2 00000119</v>
      </c>
      <c r="C281" t="str">
        <f t="shared" si="9"/>
        <v>00000119</v>
      </c>
      <c r="D281" t="s">
        <v>237</v>
      </c>
    </row>
    <row r="282" spans="1:4">
      <c r="A282" s="1">
        <v>282</v>
      </c>
      <c r="B282" t="str">
        <f t="shared" si="8"/>
        <v>000016A2 0000011A</v>
      </c>
      <c r="C282" t="str">
        <f t="shared" si="9"/>
        <v>0000011A</v>
      </c>
      <c r="D282" t="s">
        <v>238</v>
      </c>
    </row>
    <row r="283" spans="1:4">
      <c r="A283" s="1">
        <v>283</v>
      </c>
      <c r="B283" t="str">
        <f t="shared" si="8"/>
        <v>000016A2 0000011B</v>
      </c>
      <c r="C283" t="str">
        <f t="shared" si="9"/>
        <v>0000011B</v>
      </c>
      <c r="D283" t="s">
        <v>239</v>
      </c>
    </row>
    <row r="284" spans="1:4">
      <c r="A284" s="1">
        <v>284</v>
      </c>
      <c r="B284" t="str">
        <f t="shared" si="8"/>
        <v>000016A2 0000011C</v>
      </c>
      <c r="C284" t="str">
        <f t="shared" si="9"/>
        <v>0000011C</v>
      </c>
      <c r="D284" t="s">
        <v>240</v>
      </c>
    </row>
    <row r="285" spans="1:4">
      <c r="A285" s="1">
        <v>285</v>
      </c>
      <c r="B285" t="str">
        <f t="shared" si="8"/>
        <v>000016A2 0000011D</v>
      </c>
      <c r="C285" t="str">
        <f t="shared" si="9"/>
        <v>0000011D</v>
      </c>
      <c r="D285" t="s">
        <v>241</v>
      </c>
    </row>
    <row r="286" spans="1:4">
      <c r="A286" s="1">
        <v>286</v>
      </c>
      <c r="B286" t="str">
        <f t="shared" si="8"/>
        <v>000016A2 0000011E</v>
      </c>
      <c r="C286" t="str">
        <f t="shared" si="9"/>
        <v>0000011E</v>
      </c>
      <c r="D286" t="s">
        <v>242</v>
      </c>
    </row>
    <row r="287" spans="1:3">
      <c r="A287" s="1">
        <v>287</v>
      </c>
      <c r="B287" t="str">
        <f t="shared" si="8"/>
        <v>000016A2 0000011F</v>
      </c>
      <c r="C287" t="str">
        <f t="shared" si="9"/>
        <v>0000011F</v>
      </c>
    </row>
    <row r="288" spans="1:4">
      <c r="A288" s="1">
        <v>288</v>
      </c>
      <c r="B288" t="str">
        <f t="shared" si="8"/>
        <v>000016A2 00000120</v>
      </c>
      <c r="C288" t="str">
        <f t="shared" si="9"/>
        <v>00000120</v>
      </c>
      <c r="D288" t="s">
        <v>243</v>
      </c>
    </row>
    <row r="289" spans="1:4">
      <c r="A289" s="1">
        <v>289</v>
      </c>
      <c r="B289" t="str">
        <f t="shared" si="8"/>
        <v>000016A2 00000121</v>
      </c>
      <c r="C289" t="str">
        <f t="shared" si="9"/>
        <v>00000121</v>
      </c>
      <c r="D289" t="s">
        <v>244</v>
      </c>
    </row>
    <row r="290" spans="1:4">
      <c r="A290" s="1">
        <v>290</v>
      </c>
      <c r="B290" t="str">
        <f t="shared" si="8"/>
        <v>000016A2 00000122</v>
      </c>
      <c r="C290" t="str">
        <f t="shared" si="9"/>
        <v>00000122</v>
      </c>
      <c r="D290" t="s">
        <v>245</v>
      </c>
    </row>
    <row r="291" spans="1:4">
      <c r="A291" s="1">
        <v>291</v>
      </c>
      <c r="B291" t="str">
        <f t="shared" si="8"/>
        <v>000016A2 00000123</v>
      </c>
      <c r="C291" t="str">
        <f t="shared" si="9"/>
        <v>00000123</v>
      </c>
      <c r="D291" t="s">
        <v>246</v>
      </c>
    </row>
    <row r="292" spans="1:4">
      <c r="A292" s="1">
        <v>292</v>
      </c>
      <c r="B292" t="str">
        <f t="shared" si="8"/>
        <v>000016A2 00000124</v>
      </c>
      <c r="C292" t="str">
        <f t="shared" si="9"/>
        <v>00000124</v>
      </c>
      <c r="D292" t="s">
        <v>247</v>
      </c>
    </row>
    <row r="293" spans="1:4">
      <c r="A293" s="1">
        <v>293</v>
      </c>
      <c r="B293" t="str">
        <f t="shared" si="8"/>
        <v>000016A2 00000125</v>
      </c>
      <c r="C293" t="str">
        <f t="shared" si="9"/>
        <v>00000125</v>
      </c>
      <c r="D293" t="s">
        <v>248</v>
      </c>
    </row>
    <row r="294" spans="1:4">
      <c r="A294" s="1">
        <v>294</v>
      </c>
      <c r="B294" t="str">
        <f t="shared" si="8"/>
        <v>000016A2 00000126</v>
      </c>
      <c r="C294" t="str">
        <f t="shared" si="9"/>
        <v>00000126</v>
      </c>
      <c r="D294" t="s">
        <v>249</v>
      </c>
    </row>
    <row r="295" spans="1:4">
      <c r="A295" s="1">
        <v>295</v>
      </c>
      <c r="B295" t="str">
        <f t="shared" si="8"/>
        <v>000016A2 00000127</v>
      </c>
      <c r="C295" t="str">
        <f t="shared" si="9"/>
        <v>00000127</v>
      </c>
      <c r="D295" t="s">
        <v>250</v>
      </c>
    </row>
    <row r="296" spans="1:4">
      <c r="A296" s="1">
        <v>296</v>
      </c>
      <c r="B296" t="str">
        <f t="shared" si="8"/>
        <v>000016A2 00000128</v>
      </c>
      <c r="C296" t="str">
        <f t="shared" si="9"/>
        <v>00000128</v>
      </c>
      <c r="D296" t="s">
        <v>251</v>
      </c>
    </row>
    <row r="297" spans="1:3">
      <c r="A297" s="1">
        <v>297</v>
      </c>
      <c r="B297" t="str">
        <f t="shared" si="8"/>
        <v>000016A2 00000129</v>
      </c>
      <c r="C297" t="str">
        <f t="shared" si="9"/>
        <v>00000129</v>
      </c>
    </row>
    <row r="298" spans="1:4">
      <c r="A298" s="1">
        <v>298</v>
      </c>
      <c r="B298" t="str">
        <f t="shared" si="8"/>
        <v>000016A2 0000012A</v>
      </c>
      <c r="C298" t="str">
        <f t="shared" si="9"/>
        <v>0000012A</v>
      </c>
      <c r="D298" t="s">
        <v>252</v>
      </c>
    </row>
    <row r="299" spans="1:4">
      <c r="A299" s="1">
        <v>299</v>
      </c>
      <c r="B299" t="str">
        <f t="shared" si="8"/>
        <v>000016A2 0000012B</v>
      </c>
      <c r="C299" t="str">
        <f t="shared" si="9"/>
        <v>0000012B</v>
      </c>
      <c r="D299" t="s">
        <v>253</v>
      </c>
    </row>
    <row r="300" spans="1:4">
      <c r="A300" s="1">
        <v>300</v>
      </c>
      <c r="B300" t="str">
        <f t="shared" si="8"/>
        <v>000016A2 0000012C</v>
      </c>
      <c r="C300" t="str">
        <f t="shared" si="9"/>
        <v>0000012C</v>
      </c>
      <c r="D300" t="s">
        <v>254</v>
      </c>
    </row>
    <row r="301" spans="1:4">
      <c r="A301" s="1">
        <v>301</v>
      </c>
      <c r="B301" t="str">
        <f t="shared" si="8"/>
        <v>000016A2 0000012D</v>
      </c>
      <c r="C301" t="str">
        <f t="shared" si="9"/>
        <v>0000012D</v>
      </c>
      <c r="D301" t="s">
        <v>255</v>
      </c>
    </row>
    <row r="302" spans="1:4">
      <c r="A302" s="1">
        <v>302</v>
      </c>
      <c r="B302" t="str">
        <f t="shared" si="8"/>
        <v>000016A2 0000012E</v>
      </c>
      <c r="C302" t="str">
        <f t="shared" si="9"/>
        <v>0000012E</v>
      </c>
      <c r="D302" t="s">
        <v>256</v>
      </c>
    </row>
    <row r="303" spans="1:4">
      <c r="A303" s="1">
        <v>303</v>
      </c>
      <c r="B303" t="str">
        <f t="shared" si="8"/>
        <v>000016A2 0000012F</v>
      </c>
      <c r="C303" t="str">
        <f t="shared" si="9"/>
        <v>0000012F</v>
      </c>
      <c r="D303" t="s">
        <v>257</v>
      </c>
    </row>
    <row r="304" spans="1:4">
      <c r="A304" s="1">
        <v>304</v>
      </c>
      <c r="B304" t="str">
        <f t="shared" si="8"/>
        <v>000016A2 00000130</v>
      </c>
      <c r="C304" t="str">
        <f t="shared" si="9"/>
        <v>00000130</v>
      </c>
      <c r="D304" t="s">
        <v>258</v>
      </c>
    </row>
    <row r="305" spans="1:4">
      <c r="A305" s="1">
        <v>305</v>
      </c>
      <c r="B305" t="str">
        <f t="shared" si="8"/>
        <v>000016A2 00000131</v>
      </c>
      <c r="C305" t="str">
        <f t="shared" si="9"/>
        <v>00000131</v>
      </c>
      <c r="D305" t="s">
        <v>259</v>
      </c>
    </row>
    <row r="306" spans="1:4">
      <c r="A306" s="1">
        <v>306</v>
      </c>
      <c r="B306" t="str">
        <f t="shared" si="8"/>
        <v>000016A2 00000132</v>
      </c>
      <c r="C306" t="str">
        <f t="shared" si="9"/>
        <v>00000132</v>
      </c>
      <c r="D306" t="s">
        <v>260</v>
      </c>
    </row>
    <row r="307" spans="1:4">
      <c r="A307" s="1">
        <v>307</v>
      </c>
      <c r="B307" t="str">
        <f t="shared" si="8"/>
        <v>000016A2 00000133</v>
      </c>
      <c r="C307" t="str">
        <f t="shared" si="9"/>
        <v>00000133</v>
      </c>
      <c r="D307" t="s">
        <v>261</v>
      </c>
    </row>
    <row r="308" spans="1:4">
      <c r="A308" s="1">
        <v>308</v>
      </c>
      <c r="B308" t="str">
        <f t="shared" si="8"/>
        <v>000016A2 00000134</v>
      </c>
      <c r="C308" t="str">
        <f t="shared" si="9"/>
        <v>00000134</v>
      </c>
      <c r="D308" t="s">
        <v>262</v>
      </c>
    </row>
    <row r="309" spans="1:4">
      <c r="A309" s="1">
        <v>309</v>
      </c>
      <c r="B309" t="str">
        <f t="shared" si="8"/>
        <v>000016A2 00000135</v>
      </c>
      <c r="C309" t="str">
        <f t="shared" si="9"/>
        <v>00000135</v>
      </c>
      <c r="D309" t="s">
        <v>263</v>
      </c>
    </row>
    <row r="310" spans="1:4">
      <c r="A310" s="1">
        <v>310</v>
      </c>
      <c r="B310" t="str">
        <f t="shared" si="8"/>
        <v>000016A2 00000136</v>
      </c>
      <c r="C310" t="str">
        <f t="shared" si="9"/>
        <v>00000136</v>
      </c>
      <c r="D310" t="s">
        <v>264</v>
      </c>
    </row>
    <row r="311" spans="1:4">
      <c r="A311" s="1">
        <v>311</v>
      </c>
      <c r="B311" t="str">
        <f t="shared" si="8"/>
        <v>000016A2 00000137</v>
      </c>
      <c r="C311" t="str">
        <f t="shared" si="9"/>
        <v>00000137</v>
      </c>
      <c r="D311" t="s">
        <v>265</v>
      </c>
    </row>
    <row r="312" spans="1:4">
      <c r="A312" s="1">
        <v>312</v>
      </c>
      <c r="B312" t="str">
        <f t="shared" si="8"/>
        <v>000016A2 00000138</v>
      </c>
      <c r="C312" t="str">
        <f t="shared" si="9"/>
        <v>00000138</v>
      </c>
      <c r="D312" t="s">
        <v>266</v>
      </c>
    </row>
    <row r="313" spans="1:4">
      <c r="A313" s="1">
        <v>313</v>
      </c>
      <c r="B313" t="str">
        <f t="shared" si="8"/>
        <v>000016A2 00000139</v>
      </c>
      <c r="C313" t="str">
        <f t="shared" si="9"/>
        <v>00000139</v>
      </c>
      <c r="D313" t="s">
        <v>267</v>
      </c>
    </row>
    <row r="314" spans="1:4">
      <c r="A314" s="1">
        <v>314</v>
      </c>
      <c r="B314" t="str">
        <f t="shared" si="8"/>
        <v>000016A2 0000013A</v>
      </c>
      <c r="C314" t="str">
        <f t="shared" si="9"/>
        <v>0000013A</v>
      </c>
      <c r="D314" t="s">
        <v>268</v>
      </c>
    </row>
    <row r="315" spans="1:4">
      <c r="A315" s="1">
        <v>315</v>
      </c>
      <c r="B315" t="str">
        <f t="shared" si="8"/>
        <v>000016A2 0000013B</v>
      </c>
      <c r="C315" t="str">
        <f t="shared" si="9"/>
        <v>0000013B</v>
      </c>
      <c r="D315" t="s">
        <v>269</v>
      </c>
    </row>
    <row r="316" spans="1:4">
      <c r="A316" s="1">
        <v>316</v>
      </c>
      <c r="B316" t="str">
        <f t="shared" si="8"/>
        <v>000016A2 0000013C</v>
      </c>
      <c r="C316" t="str">
        <f t="shared" si="9"/>
        <v>0000013C</v>
      </c>
      <c r="D316" t="s">
        <v>270</v>
      </c>
    </row>
    <row r="317" spans="1:4">
      <c r="A317" s="1">
        <v>317</v>
      </c>
      <c r="B317" t="str">
        <f t="shared" si="8"/>
        <v>000016A2 0000013D</v>
      </c>
      <c r="C317" t="str">
        <f t="shared" si="9"/>
        <v>0000013D</v>
      </c>
      <c r="D317" t="s">
        <v>271</v>
      </c>
    </row>
    <row r="318" spans="1:4">
      <c r="A318" s="1">
        <v>318</v>
      </c>
      <c r="B318" t="str">
        <f t="shared" si="8"/>
        <v>000016A2 0000013E</v>
      </c>
      <c r="C318" t="str">
        <f t="shared" si="9"/>
        <v>0000013E</v>
      </c>
      <c r="D318" t="s">
        <v>272</v>
      </c>
    </row>
    <row r="319" spans="1:4">
      <c r="A319" s="1">
        <v>319</v>
      </c>
      <c r="B319" t="str">
        <f t="shared" si="8"/>
        <v>000016A2 0000013F</v>
      </c>
      <c r="C319" t="str">
        <f t="shared" si="9"/>
        <v>0000013F</v>
      </c>
      <c r="D319" t="s">
        <v>273</v>
      </c>
    </row>
    <row r="320" spans="1:4">
      <c r="A320" s="1">
        <v>320</v>
      </c>
      <c r="B320" t="str">
        <f t="shared" si="8"/>
        <v>000016A2 00000140</v>
      </c>
      <c r="C320" t="str">
        <f t="shared" si="9"/>
        <v>00000140</v>
      </c>
      <c r="D320" t="s">
        <v>274</v>
      </c>
    </row>
    <row r="321" spans="1:3">
      <c r="A321" s="1">
        <v>321</v>
      </c>
      <c r="B321" t="str">
        <f t="shared" si="8"/>
        <v>000016A2 00000141</v>
      </c>
      <c r="C321" t="str">
        <f t="shared" si="9"/>
        <v>00000141</v>
      </c>
    </row>
    <row r="322" spans="1:3">
      <c r="A322" s="1">
        <v>322</v>
      </c>
      <c r="B322" t="str">
        <f t="shared" ref="B322:B385" si="10">DEC2HEX(5794,8)&amp;" "&amp;DEC2HEX(ROW(A322),8)</f>
        <v>000016A2 00000142</v>
      </c>
      <c r="C322" t="str">
        <f t="shared" ref="C322:C385" si="11">DEC2HEX(ROW(A322),8)</f>
        <v>00000142</v>
      </c>
    </row>
    <row r="323" spans="1:3">
      <c r="A323" s="1">
        <v>323</v>
      </c>
      <c r="B323" t="str">
        <f t="shared" si="10"/>
        <v>000016A2 00000143</v>
      </c>
      <c r="C323" t="str">
        <f t="shared" si="11"/>
        <v>00000143</v>
      </c>
    </row>
    <row r="324" spans="1:3">
      <c r="A324" s="1">
        <v>324</v>
      </c>
      <c r="B324" t="str">
        <f t="shared" si="10"/>
        <v>000016A2 00000144</v>
      </c>
      <c r="C324" t="str">
        <f t="shared" si="11"/>
        <v>00000144</v>
      </c>
    </row>
    <row r="325" spans="1:3">
      <c r="A325" s="1">
        <v>325</v>
      </c>
      <c r="B325" t="str">
        <f t="shared" si="10"/>
        <v>000016A2 00000145</v>
      </c>
      <c r="C325" t="str">
        <f t="shared" si="11"/>
        <v>00000145</v>
      </c>
    </row>
    <row r="326" spans="1:3">
      <c r="A326" s="1">
        <v>326</v>
      </c>
      <c r="B326" t="str">
        <f t="shared" si="10"/>
        <v>000016A2 00000146</v>
      </c>
      <c r="C326" t="str">
        <f t="shared" si="11"/>
        <v>00000146</v>
      </c>
    </row>
    <row r="327" spans="1:3">
      <c r="A327" s="1">
        <v>327</v>
      </c>
      <c r="B327" t="str">
        <f t="shared" si="10"/>
        <v>000016A2 00000147</v>
      </c>
      <c r="C327" t="str">
        <f t="shared" si="11"/>
        <v>00000147</v>
      </c>
    </row>
    <row r="328" spans="1:3">
      <c r="A328" s="1">
        <v>328</v>
      </c>
      <c r="B328" t="str">
        <f t="shared" si="10"/>
        <v>000016A2 00000148</v>
      </c>
      <c r="C328" t="str">
        <f t="shared" si="11"/>
        <v>00000148</v>
      </c>
    </row>
    <row r="329" spans="1:3">
      <c r="A329" s="1">
        <v>329</v>
      </c>
      <c r="B329" t="str">
        <f t="shared" si="10"/>
        <v>000016A2 00000149</v>
      </c>
      <c r="C329" t="str">
        <f t="shared" si="11"/>
        <v>00000149</v>
      </c>
    </row>
    <row r="330" spans="1:3">
      <c r="A330" s="1">
        <v>330</v>
      </c>
      <c r="B330" t="str">
        <f t="shared" si="10"/>
        <v>000016A2 0000014A</v>
      </c>
      <c r="C330" t="str">
        <f t="shared" si="11"/>
        <v>0000014A</v>
      </c>
    </row>
    <row r="331" spans="1:3">
      <c r="A331" s="1">
        <v>331</v>
      </c>
      <c r="B331" t="str">
        <f t="shared" si="10"/>
        <v>000016A2 0000014B</v>
      </c>
      <c r="C331" t="str">
        <f t="shared" si="11"/>
        <v>0000014B</v>
      </c>
    </row>
    <row r="332" spans="1:3">
      <c r="A332" s="1">
        <v>332</v>
      </c>
      <c r="B332" t="str">
        <f t="shared" si="10"/>
        <v>000016A2 0000014C</v>
      </c>
      <c r="C332" t="str">
        <f t="shared" si="11"/>
        <v>0000014C</v>
      </c>
    </row>
    <row r="333" spans="1:3">
      <c r="A333" s="1">
        <v>333</v>
      </c>
      <c r="B333" t="str">
        <f t="shared" si="10"/>
        <v>000016A2 0000014D</v>
      </c>
      <c r="C333" t="str">
        <f t="shared" si="11"/>
        <v>0000014D</v>
      </c>
    </row>
    <row r="334" spans="1:3">
      <c r="A334" s="1">
        <v>334</v>
      </c>
      <c r="B334" t="str">
        <f t="shared" si="10"/>
        <v>000016A2 0000014E</v>
      </c>
      <c r="C334" t="str">
        <f t="shared" si="11"/>
        <v>0000014E</v>
      </c>
    </row>
    <row r="335" spans="1:3">
      <c r="A335" s="1">
        <v>335</v>
      </c>
      <c r="B335" t="str">
        <f t="shared" si="10"/>
        <v>000016A2 0000014F</v>
      </c>
      <c r="C335" t="str">
        <f t="shared" si="11"/>
        <v>0000014F</v>
      </c>
    </row>
    <row r="336" spans="1:3">
      <c r="A336" s="1">
        <v>336</v>
      </c>
      <c r="B336" t="str">
        <f t="shared" si="10"/>
        <v>000016A2 00000150</v>
      </c>
      <c r="C336" t="str">
        <f t="shared" si="11"/>
        <v>00000150</v>
      </c>
    </row>
    <row r="337" spans="1:3">
      <c r="A337" s="1">
        <v>337</v>
      </c>
      <c r="B337" t="str">
        <f t="shared" si="10"/>
        <v>000016A2 00000151</v>
      </c>
      <c r="C337" t="str">
        <f t="shared" si="11"/>
        <v>00000151</v>
      </c>
    </row>
    <row r="338" spans="1:3">
      <c r="A338" s="1">
        <v>338</v>
      </c>
      <c r="B338" t="str">
        <f t="shared" si="10"/>
        <v>000016A2 00000152</v>
      </c>
      <c r="C338" t="str">
        <f t="shared" si="11"/>
        <v>00000152</v>
      </c>
    </row>
    <row r="339" spans="1:3">
      <c r="A339" s="1">
        <v>339</v>
      </c>
      <c r="B339" t="str">
        <f t="shared" si="10"/>
        <v>000016A2 00000153</v>
      </c>
      <c r="C339" t="str">
        <f t="shared" si="11"/>
        <v>00000153</v>
      </c>
    </row>
    <row r="340" spans="1:3">
      <c r="A340" s="1">
        <v>340</v>
      </c>
      <c r="B340" t="str">
        <f t="shared" si="10"/>
        <v>000016A2 00000154</v>
      </c>
      <c r="C340" t="str">
        <f t="shared" si="11"/>
        <v>00000154</v>
      </c>
    </row>
    <row r="341" spans="1:3">
      <c r="A341" s="1">
        <v>341</v>
      </c>
      <c r="B341" t="str">
        <f t="shared" si="10"/>
        <v>000016A2 00000155</v>
      </c>
      <c r="C341" t="str">
        <f t="shared" si="11"/>
        <v>00000155</v>
      </c>
    </row>
    <row r="342" spans="1:3">
      <c r="A342" s="1">
        <v>342</v>
      </c>
      <c r="B342" t="str">
        <f t="shared" si="10"/>
        <v>000016A2 00000156</v>
      </c>
      <c r="C342" t="str">
        <f t="shared" si="11"/>
        <v>00000156</v>
      </c>
    </row>
    <row r="343" spans="1:3">
      <c r="A343" s="1">
        <v>343</v>
      </c>
      <c r="B343" t="str">
        <f t="shared" si="10"/>
        <v>000016A2 00000157</v>
      </c>
      <c r="C343" t="str">
        <f t="shared" si="11"/>
        <v>00000157</v>
      </c>
    </row>
    <row r="344" spans="1:3">
      <c r="A344" s="1">
        <v>344</v>
      </c>
      <c r="B344" t="str">
        <f t="shared" si="10"/>
        <v>000016A2 00000158</v>
      </c>
      <c r="C344" t="str">
        <f t="shared" si="11"/>
        <v>00000158</v>
      </c>
    </row>
    <row r="345" spans="1:3">
      <c r="A345" s="1">
        <v>345</v>
      </c>
      <c r="B345" t="str">
        <f t="shared" si="10"/>
        <v>000016A2 00000159</v>
      </c>
      <c r="C345" t="str">
        <f t="shared" si="11"/>
        <v>00000159</v>
      </c>
    </row>
    <row r="346" spans="1:3">
      <c r="A346" s="1">
        <v>346</v>
      </c>
      <c r="B346" t="str">
        <f t="shared" si="10"/>
        <v>000016A2 0000015A</v>
      </c>
      <c r="C346" t="str">
        <f t="shared" si="11"/>
        <v>0000015A</v>
      </c>
    </row>
    <row r="347" spans="1:3">
      <c r="A347" s="1">
        <v>347</v>
      </c>
      <c r="B347" t="str">
        <f t="shared" si="10"/>
        <v>000016A2 0000015B</v>
      </c>
      <c r="C347" t="str">
        <f t="shared" si="11"/>
        <v>0000015B</v>
      </c>
    </row>
    <row r="348" spans="1:3">
      <c r="A348" s="1">
        <v>348</v>
      </c>
      <c r="B348" t="str">
        <f t="shared" si="10"/>
        <v>000016A2 0000015C</v>
      </c>
      <c r="C348" t="str">
        <f t="shared" si="11"/>
        <v>0000015C</v>
      </c>
    </row>
    <row r="349" spans="1:3">
      <c r="A349" s="1">
        <v>349</v>
      </c>
      <c r="B349" t="str">
        <f t="shared" si="10"/>
        <v>000016A2 0000015D</v>
      </c>
      <c r="C349" t="str">
        <f t="shared" si="11"/>
        <v>0000015D</v>
      </c>
    </row>
    <row r="350" spans="1:3">
      <c r="A350" s="1">
        <v>350</v>
      </c>
      <c r="B350" t="str">
        <f t="shared" si="10"/>
        <v>000016A2 0000015E</v>
      </c>
      <c r="C350" t="str">
        <f t="shared" si="11"/>
        <v>0000015E</v>
      </c>
    </row>
    <row r="351" spans="1:3">
      <c r="A351" s="1">
        <v>351</v>
      </c>
      <c r="B351" t="str">
        <f t="shared" si="10"/>
        <v>000016A2 0000015F</v>
      </c>
      <c r="C351" t="str">
        <f t="shared" si="11"/>
        <v>0000015F</v>
      </c>
    </row>
    <row r="352" spans="1:3">
      <c r="A352" s="1">
        <v>352</v>
      </c>
      <c r="B352" t="str">
        <f t="shared" si="10"/>
        <v>000016A2 00000160</v>
      </c>
      <c r="C352" t="str">
        <f t="shared" si="11"/>
        <v>00000160</v>
      </c>
    </row>
    <row r="353" spans="1:3">
      <c r="A353" s="1">
        <v>353</v>
      </c>
      <c r="B353" t="str">
        <f t="shared" si="10"/>
        <v>000016A2 00000161</v>
      </c>
      <c r="C353" t="str">
        <f t="shared" si="11"/>
        <v>00000161</v>
      </c>
    </row>
    <row r="354" spans="1:3">
      <c r="A354" s="1">
        <v>354</v>
      </c>
      <c r="B354" t="str">
        <f t="shared" si="10"/>
        <v>000016A2 00000162</v>
      </c>
      <c r="C354" t="str">
        <f t="shared" si="11"/>
        <v>00000162</v>
      </c>
    </row>
    <row r="355" spans="1:3">
      <c r="A355" s="1">
        <v>355</v>
      </c>
      <c r="B355" t="str">
        <f t="shared" si="10"/>
        <v>000016A2 00000163</v>
      </c>
      <c r="C355" t="str">
        <f t="shared" si="11"/>
        <v>00000163</v>
      </c>
    </row>
    <row r="356" spans="1:3">
      <c r="A356" s="1">
        <v>356</v>
      </c>
      <c r="B356" t="str">
        <f t="shared" si="10"/>
        <v>000016A2 00000164</v>
      </c>
      <c r="C356" t="str">
        <f t="shared" si="11"/>
        <v>00000164</v>
      </c>
    </row>
    <row r="357" spans="1:3">
      <c r="A357" s="1">
        <v>357</v>
      </c>
      <c r="B357" t="str">
        <f t="shared" si="10"/>
        <v>000016A2 00000165</v>
      </c>
      <c r="C357" t="str">
        <f t="shared" si="11"/>
        <v>00000165</v>
      </c>
    </row>
    <row r="358" spans="1:3">
      <c r="A358" s="1">
        <v>358</v>
      </c>
      <c r="B358" t="str">
        <f t="shared" si="10"/>
        <v>000016A2 00000166</v>
      </c>
      <c r="C358" t="str">
        <f t="shared" si="11"/>
        <v>00000166</v>
      </c>
    </row>
    <row r="359" spans="1:3">
      <c r="A359" s="1">
        <v>359</v>
      </c>
      <c r="B359" t="str">
        <f t="shared" si="10"/>
        <v>000016A2 00000167</v>
      </c>
      <c r="C359" t="str">
        <f t="shared" si="11"/>
        <v>00000167</v>
      </c>
    </row>
    <row r="360" spans="1:3">
      <c r="A360" s="1">
        <v>360</v>
      </c>
      <c r="B360" t="str">
        <f t="shared" si="10"/>
        <v>000016A2 00000168</v>
      </c>
      <c r="C360" t="str">
        <f t="shared" si="11"/>
        <v>00000168</v>
      </c>
    </row>
    <row r="361" spans="1:3">
      <c r="A361" s="1">
        <v>361</v>
      </c>
      <c r="B361" t="str">
        <f t="shared" si="10"/>
        <v>000016A2 00000169</v>
      </c>
      <c r="C361" t="str">
        <f t="shared" si="11"/>
        <v>00000169</v>
      </c>
    </row>
    <row r="362" spans="1:3">
      <c r="A362" s="1">
        <v>362</v>
      </c>
      <c r="B362" t="str">
        <f t="shared" si="10"/>
        <v>000016A2 0000016A</v>
      </c>
      <c r="C362" t="str">
        <f t="shared" si="11"/>
        <v>0000016A</v>
      </c>
    </row>
    <row r="363" spans="1:3">
      <c r="A363" s="1">
        <v>363</v>
      </c>
      <c r="B363" t="str">
        <f t="shared" si="10"/>
        <v>000016A2 0000016B</v>
      </c>
      <c r="C363" t="str">
        <f t="shared" si="11"/>
        <v>0000016B</v>
      </c>
    </row>
    <row r="364" spans="1:3">
      <c r="A364" s="1">
        <v>364</v>
      </c>
      <c r="B364" t="str">
        <f t="shared" si="10"/>
        <v>000016A2 0000016C</v>
      </c>
      <c r="C364" t="str">
        <f t="shared" si="11"/>
        <v>0000016C</v>
      </c>
    </row>
    <row r="365" spans="1:3">
      <c r="A365" s="1">
        <v>365</v>
      </c>
      <c r="B365" t="str">
        <f t="shared" si="10"/>
        <v>000016A2 0000016D</v>
      </c>
      <c r="C365" t="str">
        <f t="shared" si="11"/>
        <v>0000016D</v>
      </c>
    </row>
    <row r="366" spans="1:3">
      <c r="A366" s="1">
        <v>366</v>
      </c>
      <c r="B366" t="str">
        <f t="shared" si="10"/>
        <v>000016A2 0000016E</v>
      </c>
      <c r="C366" t="str">
        <f t="shared" si="11"/>
        <v>0000016E</v>
      </c>
    </row>
    <row r="367" spans="1:3">
      <c r="A367" s="1">
        <v>367</v>
      </c>
      <c r="B367" t="str">
        <f t="shared" si="10"/>
        <v>000016A2 0000016F</v>
      </c>
      <c r="C367" t="str">
        <f t="shared" si="11"/>
        <v>0000016F</v>
      </c>
    </row>
    <row r="368" spans="1:3">
      <c r="A368" s="1">
        <v>368</v>
      </c>
      <c r="B368" t="str">
        <f t="shared" si="10"/>
        <v>000016A2 00000170</v>
      </c>
      <c r="C368" t="str">
        <f t="shared" si="11"/>
        <v>00000170</v>
      </c>
    </row>
    <row r="369" spans="1:3">
      <c r="A369" s="1">
        <v>369</v>
      </c>
      <c r="B369" t="str">
        <f t="shared" si="10"/>
        <v>000016A2 00000171</v>
      </c>
      <c r="C369" t="str">
        <f t="shared" si="11"/>
        <v>00000171</v>
      </c>
    </row>
    <row r="370" spans="1:3">
      <c r="A370" s="1">
        <v>370</v>
      </c>
      <c r="B370" t="str">
        <f t="shared" si="10"/>
        <v>000016A2 00000172</v>
      </c>
      <c r="C370" t="str">
        <f t="shared" si="11"/>
        <v>00000172</v>
      </c>
    </row>
    <row r="371" spans="1:3">
      <c r="A371" s="1">
        <v>371</v>
      </c>
      <c r="B371" t="str">
        <f t="shared" si="10"/>
        <v>000016A2 00000173</v>
      </c>
      <c r="C371" t="str">
        <f t="shared" si="11"/>
        <v>00000173</v>
      </c>
    </row>
    <row r="372" spans="1:3">
      <c r="A372" s="1">
        <v>372</v>
      </c>
      <c r="B372" t="str">
        <f t="shared" si="10"/>
        <v>000016A2 00000174</v>
      </c>
      <c r="C372" t="str">
        <f t="shared" si="11"/>
        <v>00000174</v>
      </c>
    </row>
    <row r="373" spans="1:3">
      <c r="A373" s="1">
        <v>373</v>
      </c>
      <c r="B373" t="str">
        <f t="shared" si="10"/>
        <v>000016A2 00000175</v>
      </c>
      <c r="C373" t="str">
        <f t="shared" si="11"/>
        <v>00000175</v>
      </c>
    </row>
    <row r="374" spans="1:3">
      <c r="A374" s="1">
        <v>374</v>
      </c>
      <c r="B374" t="str">
        <f t="shared" si="10"/>
        <v>000016A2 00000176</v>
      </c>
      <c r="C374" t="str">
        <f t="shared" si="11"/>
        <v>00000176</v>
      </c>
    </row>
    <row r="375" spans="1:3">
      <c r="A375" s="1">
        <v>375</v>
      </c>
      <c r="B375" t="str">
        <f t="shared" si="10"/>
        <v>000016A2 00000177</v>
      </c>
      <c r="C375" t="str">
        <f t="shared" si="11"/>
        <v>00000177</v>
      </c>
    </row>
    <row r="376" spans="1:3">
      <c r="A376" s="1">
        <v>376</v>
      </c>
      <c r="B376" t="str">
        <f t="shared" si="10"/>
        <v>000016A2 00000178</v>
      </c>
      <c r="C376" t="str">
        <f t="shared" si="11"/>
        <v>00000178</v>
      </c>
    </row>
    <row r="377" spans="1:3">
      <c r="A377" s="1">
        <v>377</v>
      </c>
      <c r="B377" t="str">
        <f t="shared" si="10"/>
        <v>000016A2 00000179</v>
      </c>
      <c r="C377" t="str">
        <f t="shared" si="11"/>
        <v>00000179</v>
      </c>
    </row>
    <row r="378" spans="1:3">
      <c r="A378" s="1">
        <v>378</v>
      </c>
      <c r="B378" t="str">
        <f t="shared" si="10"/>
        <v>000016A2 0000017A</v>
      </c>
      <c r="C378" t="str">
        <f t="shared" si="11"/>
        <v>0000017A</v>
      </c>
    </row>
    <row r="379" spans="1:3">
      <c r="A379" s="1">
        <v>379</v>
      </c>
      <c r="B379" t="str">
        <f t="shared" si="10"/>
        <v>000016A2 0000017B</v>
      </c>
      <c r="C379" t="str">
        <f t="shared" si="11"/>
        <v>0000017B</v>
      </c>
    </row>
    <row r="380" spans="1:3">
      <c r="A380" s="1">
        <v>380</v>
      </c>
      <c r="B380" t="str">
        <f t="shared" si="10"/>
        <v>000016A2 0000017C</v>
      </c>
      <c r="C380" t="str">
        <f t="shared" si="11"/>
        <v>0000017C</v>
      </c>
    </row>
    <row r="381" spans="1:3">
      <c r="A381" s="1">
        <v>381</v>
      </c>
      <c r="B381" t="str">
        <f t="shared" si="10"/>
        <v>000016A2 0000017D</v>
      </c>
      <c r="C381" t="str">
        <f t="shared" si="11"/>
        <v>0000017D</v>
      </c>
    </row>
    <row r="382" spans="1:3">
      <c r="A382" s="1">
        <v>382</v>
      </c>
      <c r="B382" t="str">
        <f t="shared" si="10"/>
        <v>000016A2 0000017E</v>
      </c>
      <c r="C382" t="str">
        <f t="shared" si="11"/>
        <v>0000017E</v>
      </c>
    </row>
    <row r="383" spans="1:3">
      <c r="A383" s="1">
        <v>383</v>
      </c>
      <c r="B383" t="str">
        <f t="shared" si="10"/>
        <v>000016A2 0000017F</v>
      </c>
      <c r="C383" t="str">
        <f t="shared" si="11"/>
        <v>0000017F</v>
      </c>
    </row>
    <row r="384" spans="1:3">
      <c r="A384" s="1">
        <v>384</v>
      </c>
      <c r="B384" t="str">
        <f t="shared" si="10"/>
        <v>000016A2 00000180</v>
      </c>
      <c r="C384" t="str">
        <f t="shared" si="11"/>
        <v>00000180</v>
      </c>
    </row>
    <row r="385" spans="1:3">
      <c r="A385" s="1">
        <v>385</v>
      </c>
      <c r="B385" t="str">
        <f t="shared" si="10"/>
        <v>000016A2 00000181</v>
      </c>
      <c r="C385" t="str">
        <f t="shared" si="11"/>
        <v>00000181</v>
      </c>
    </row>
    <row r="386" spans="1:3">
      <c r="A386" s="1">
        <v>386</v>
      </c>
      <c r="B386" t="str">
        <f t="shared" ref="B386:B400" si="12">DEC2HEX(5794,8)&amp;" "&amp;DEC2HEX(ROW(A386),8)</f>
        <v>000016A2 00000182</v>
      </c>
      <c r="C386" t="str">
        <f t="shared" ref="C386:C400" si="13">DEC2HEX(ROW(A386),8)</f>
        <v>00000182</v>
      </c>
    </row>
    <row r="387" spans="1:3">
      <c r="A387" s="1">
        <v>387</v>
      </c>
      <c r="B387" t="str">
        <f t="shared" si="12"/>
        <v>000016A2 00000183</v>
      </c>
      <c r="C387" t="str">
        <f t="shared" si="13"/>
        <v>00000183</v>
      </c>
    </row>
    <row r="388" spans="1:3">
      <c r="A388" s="1">
        <v>388</v>
      </c>
      <c r="B388" t="str">
        <f t="shared" si="12"/>
        <v>000016A2 00000184</v>
      </c>
      <c r="C388" t="str">
        <f t="shared" si="13"/>
        <v>00000184</v>
      </c>
    </row>
    <row r="389" spans="1:3">
      <c r="A389" s="1">
        <v>389</v>
      </c>
      <c r="B389" t="str">
        <f t="shared" si="12"/>
        <v>000016A2 00000185</v>
      </c>
      <c r="C389" t="str">
        <f t="shared" si="13"/>
        <v>00000185</v>
      </c>
    </row>
    <row r="390" spans="1:3">
      <c r="A390" s="1">
        <v>390</v>
      </c>
      <c r="B390" t="str">
        <f t="shared" si="12"/>
        <v>000016A2 00000186</v>
      </c>
      <c r="C390" t="str">
        <f t="shared" si="13"/>
        <v>00000186</v>
      </c>
    </row>
    <row r="391" spans="1:3">
      <c r="A391" s="1">
        <v>391</v>
      </c>
      <c r="B391" t="str">
        <f t="shared" si="12"/>
        <v>000016A2 00000187</v>
      </c>
      <c r="C391" t="str">
        <f t="shared" si="13"/>
        <v>00000187</v>
      </c>
    </row>
    <row r="392" spans="1:3">
      <c r="A392" s="1">
        <v>392</v>
      </c>
      <c r="B392" t="str">
        <f t="shared" si="12"/>
        <v>000016A2 00000188</v>
      </c>
      <c r="C392" t="str">
        <f t="shared" si="13"/>
        <v>00000188</v>
      </c>
    </row>
    <row r="393" spans="1:3">
      <c r="A393" s="1">
        <v>393</v>
      </c>
      <c r="B393" t="str">
        <f t="shared" si="12"/>
        <v>000016A2 00000189</v>
      </c>
      <c r="C393" t="str">
        <f t="shared" si="13"/>
        <v>00000189</v>
      </c>
    </row>
    <row r="394" spans="1:3">
      <c r="A394" s="1">
        <v>394</v>
      </c>
      <c r="B394" t="str">
        <f t="shared" si="12"/>
        <v>000016A2 0000018A</v>
      </c>
      <c r="C394" t="str">
        <f t="shared" si="13"/>
        <v>0000018A</v>
      </c>
    </row>
    <row r="395" spans="1:3">
      <c r="A395" s="1">
        <v>395</v>
      </c>
      <c r="B395" t="str">
        <f t="shared" si="12"/>
        <v>000016A2 0000018B</v>
      </c>
      <c r="C395" t="str">
        <f t="shared" si="13"/>
        <v>0000018B</v>
      </c>
    </row>
    <row r="396" spans="1:3">
      <c r="A396" s="1">
        <v>396</v>
      </c>
      <c r="B396" t="str">
        <f t="shared" si="12"/>
        <v>000016A2 0000018C</v>
      </c>
      <c r="C396" t="str">
        <f t="shared" si="13"/>
        <v>0000018C</v>
      </c>
    </row>
    <row r="397" spans="1:3">
      <c r="A397" s="1">
        <v>397</v>
      </c>
      <c r="B397" t="str">
        <f t="shared" si="12"/>
        <v>000016A2 0000018D</v>
      </c>
      <c r="C397" t="str">
        <f t="shared" si="13"/>
        <v>0000018D</v>
      </c>
    </row>
    <row r="398" spans="1:3">
      <c r="A398" s="1">
        <v>398</v>
      </c>
      <c r="B398" t="str">
        <f t="shared" si="12"/>
        <v>000016A2 0000018E</v>
      </c>
      <c r="C398" t="str">
        <f t="shared" si="13"/>
        <v>0000018E</v>
      </c>
    </row>
    <row r="399" spans="1:3">
      <c r="A399" s="1">
        <v>399</v>
      </c>
      <c r="B399" t="str">
        <f t="shared" si="12"/>
        <v>000016A2 0000018F</v>
      </c>
      <c r="C399" t="str">
        <f t="shared" si="13"/>
        <v>0000018F</v>
      </c>
    </row>
    <row r="400" spans="1:3">
      <c r="A400" s="1">
        <v>400</v>
      </c>
      <c r="B400" t="str">
        <f t="shared" si="12"/>
        <v>000016A2 00000190</v>
      </c>
      <c r="C400" t="str">
        <f t="shared" si="13"/>
        <v>00000190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H44"/>
  <sheetViews>
    <sheetView tabSelected="1" workbookViewId="0">
      <selection activeCell="B2" sqref="B2"/>
    </sheetView>
  </sheetViews>
  <sheetFormatPr defaultColWidth="9" defaultRowHeight="13.5" outlineLevelCol="7"/>
  <cols>
    <col min="1" max="1" width="9.875" customWidth="1"/>
    <col min="2" max="2" width="9.375" customWidth="1"/>
    <col min="3" max="3" width="49.375" hidden="1" customWidth="1"/>
    <col min="4" max="4" width="39.375" customWidth="1"/>
    <col min="5" max="5" width="29.375" style="1" hidden="1" customWidth="1"/>
    <col min="6" max="6" width="29.75" style="1" customWidth="1"/>
    <col min="7" max="7" width="42.25" style="1" customWidth="1"/>
    <col min="8" max="9" width="30.25" customWidth="1"/>
  </cols>
  <sheetData>
    <row r="1" spans="1:8">
      <c r="A1" s="12" t="s">
        <v>11</v>
      </c>
      <c r="B1" s="13" t="s">
        <v>12</v>
      </c>
      <c r="C1" s="12" t="s">
        <v>14</v>
      </c>
      <c r="D1" s="12" t="str">
        <f t="shared" ref="D1:D41" si="0">C1</f>
        <v>[↓复制部分道具ID↓]</v>
      </c>
      <c r="E1" s="14" t="s">
        <v>16</v>
      </c>
      <c r="F1" s="14" t="str">
        <f t="shared" ref="F1:F41" si="1">E1</f>
        <v>所修改物品预览</v>
      </c>
      <c r="G1" s="15" t="s">
        <v>0</v>
      </c>
      <c r="H1" s="15"/>
    </row>
    <row r="2" spans="1:8">
      <c r="A2" s="16">
        <v>1</v>
      </c>
      <c r="B2" s="17" t="s">
        <v>275</v>
      </c>
      <c r="C2" s="18" t="str">
        <f>"08100000"&amp;" "&amp;DEC2HEX(ROW(A1)*8+2889584824,8)&amp;" "&amp;B2&amp;" 000016A2"</f>
        <v>08100000 AC3B90C0 00000119 000016A2</v>
      </c>
      <c r="D2" s="18" t="str">
        <f t="shared" si="0"/>
        <v>08100000 AC3B90C0 00000119 000016A2</v>
      </c>
      <c r="E2" s="4" t="str">
        <f>IFERROR(VLOOKUP(A2,位置数量!A:B,2,0)&amp;" "&amp;VLOOKUP(B2,配方排查!C:D,2,0),"无名配方")</f>
        <v>第1格 铲子</v>
      </c>
      <c r="F2" s="4" t="str">
        <f t="shared" si="1"/>
        <v>第1格 铲子</v>
      </c>
      <c r="G2" s="15"/>
      <c r="H2" s="15"/>
    </row>
    <row r="3" spans="1:8">
      <c r="A3" s="19">
        <v>2</v>
      </c>
      <c r="B3" s="17" t="s">
        <v>276</v>
      </c>
      <c r="C3" s="18" t="str">
        <f t="shared" ref="C3:C21" si="2">"08100000"&amp;" "&amp;DEC2HEX(ROW(A2)*8+2889584824,8)&amp;" "&amp;B3&amp;" 000016A2"</f>
        <v>08100000 AC3B90C8 0000011A 000016A2</v>
      </c>
      <c r="D3" s="18" t="str">
        <f t="shared" si="0"/>
        <v>08100000 AC3B90C8 0000011A 000016A2</v>
      </c>
      <c r="E3" s="4" t="str">
        <f>IFERROR(VLOOKUP(A3,位置数量!A:B,2,0)&amp;" "&amp;VLOOKUP(B3,配方排查!C:D,2,0),"无名配方")</f>
        <v>第2格 钓竿</v>
      </c>
      <c r="F3" s="4" t="str">
        <f t="shared" si="1"/>
        <v>第2格 钓竿</v>
      </c>
      <c r="G3" s="15"/>
      <c r="H3" s="15"/>
    </row>
    <row r="4" spans="1:7">
      <c r="A4" s="19">
        <v>3</v>
      </c>
      <c r="B4" s="17" t="s">
        <v>277</v>
      </c>
      <c r="C4" s="18" t="str">
        <f t="shared" si="2"/>
        <v>08100000 AC3B90D0 0000011B 000016A2</v>
      </c>
      <c r="D4" s="18" t="str">
        <f t="shared" si="0"/>
        <v>08100000 AC3B90D0 0000011B 000016A2</v>
      </c>
      <c r="E4" s="4" t="str">
        <f>IFERROR(VLOOKUP(A4,位置数量!A:B,2,0)&amp;" "&amp;VLOOKUP(B4,配方排查!C:D,2,0),"无名配方")</f>
        <v>第3格 捕虫网</v>
      </c>
      <c r="F4" s="4" t="str">
        <f t="shared" si="1"/>
        <v>第3格 捕虫网</v>
      </c>
      <c r="G4" s="20"/>
    </row>
    <row r="5" spans="1:7">
      <c r="A5" s="19">
        <v>4</v>
      </c>
      <c r="B5" s="17" t="s">
        <v>278</v>
      </c>
      <c r="C5" s="18" t="str">
        <f t="shared" si="2"/>
        <v>08100000 AC3B90D8 0000011C 000016A2</v>
      </c>
      <c r="D5" s="18" t="str">
        <f t="shared" si="0"/>
        <v>08100000 AC3B90D8 0000011C 000016A2</v>
      </c>
      <c r="E5" s="4" t="str">
        <f>IFERROR(VLOOKUP(A5,位置数量!A:B,2,0)&amp;" "&amp;VLOOKUP(B5,配方排查!C:D,2,0),"无名配方")</f>
        <v>第4格 切菜板</v>
      </c>
      <c r="F5" s="4" t="str">
        <f t="shared" si="1"/>
        <v>第4格 切菜板</v>
      </c>
      <c r="G5" s="20"/>
    </row>
    <row r="6" spans="1:7">
      <c r="A6" s="19">
        <v>5</v>
      </c>
      <c r="B6" s="17" t="s">
        <v>279</v>
      </c>
      <c r="C6" s="18" t="str">
        <f t="shared" si="2"/>
        <v>08100000 AC3B90E0 0000011D 000016A2</v>
      </c>
      <c r="D6" s="18" t="str">
        <f t="shared" si="0"/>
        <v>08100000 AC3B90E0 0000011D 000016A2</v>
      </c>
      <c r="E6" s="4" t="str">
        <f>IFERROR(VLOOKUP(A6,位置数量!A:B,2,0)&amp;" "&amp;VLOOKUP(B6,配方排查!C:D,2,0),"无名配方")</f>
        <v>第5格 石斧头</v>
      </c>
      <c r="F6" s="4" t="str">
        <f t="shared" si="1"/>
        <v>第5格 石斧头</v>
      </c>
      <c r="G6" s="20"/>
    </row>
    <row r="7" spans="1:7">
      <c r="A7" s="19">
        <v>6</v>
      </c>
      <c r="B7" s="17" t="s">
        <v>280</v>
      </c>
      <c r="C7" s="18" t="str">
        <f t="shared" si="2"/>
        <v>08100000 AC3B90E8 0000011E 000016A2</v>
      </c>
      <c r="D7" s="18" t="str">
        <f t="shared" si="0"/>
        <v>08100000 AC3B90E8 0000011E 000016A2</v>
      </c>
      <c r="E7" s="4" t="str">
        <f>IFERROR(VLOOKUP(A7,位置数量!A:B,2,0)&amp;" "&amp;VLOOKUP(B7,配方排查!C:D,2,0),"无名配方")</f>
        <v>第6格 星星墙</v>
      </c>
      <c r="F7" s="4" t="str">
        <f t="shared" si="1"/>
        <v>第6格 星星墙</v>
      </c>
      <c r="G7" s="20"/>
    </row>
    <row r="8" spans="1:7">
      <c r="A8" s="19">
        <v>7</v>
      </c>
      <c r="B8" s="17" t="s">
        <v>281</v>
      </c>
      <c r="C8" s="18" t="str">
        <f t="shared" si="2"/>
        <v>08100000 AC3B90F0 0000011F 000016A2</v>
      </c>
      <c r="D8" s="18" t="str">
        <f t="shared" si="0"/>
        <v>08100000 AC3B90F0 0000011F 000016A2</v>
      </c>
      <c r="E8" s="4" t="str">
        <f>IFERROR(VLOOKUP(A8,位置数量!A:B,2,0)&amp;" "&amp;VLOOKUP(B8,配方排查!C:D,2,0),"无名配方")</f>
        <v>第7格 </v>
      </c>
      <c r="F8" s="4" t="str">
        <f t="shared" si="1"/>
        <v>第7格 </v>
      </c>
      <c r="G8" s="20"/>
    </row>
    <row r="9" spans="1:7">
      <c r="A9" s="19">
        <v>8</v>
      </c>
      <c r="B9" s="17" t="s">
        <v>282</v>
      </c>
      <c r="C9" s="18" t="str">
        <f t="shared" si="2"/>
        <v>08100000 AC3B90F8 00000120 000016A2</v>
      </c>
      <c r="D9" s="18" t="str">
        <f t="shared" si="0"/>
        <v>08100000 AC3B90F8 00000120 000016A2</v>
      </c>
      <c r="E9" s="4" t="str">
        <f>IFERROR(VLOOKUP(A9,位置数量!A:B,2,0)&amp;" "&amp;VLOOKUP(B9,配方排查!C:D,2,0),"无名配方")</f>
        <v>第8格 冰雪地板</v>
      </c>
      <c r="F9" s="4" t="str">
        <f t="shared" si="1"/>
        <v>第8格 冰雪地板</v>
      </c>
      <c r="G9" s="20"/>
    </row>
    <row r="10" spans="1:7">
      <c r="A10" s="19">
        <v>9</v>
      </c>
      <c r="B10" s="17" t="s">
        <v>283</v>
      </c>
      <c r="C10" s="18" t="str">
        <f t="shared" si="2"/>
        <v>08100000 AC3B9100 00000121 000016A2</v>
      </c>
      <c r="D10" s="18" t="str">
        <f t="shared" si="0"/>
        <v>08100000 AC3B9100 00000121 000016A2</v>
      </c>
      <c r="E10" s="4" t="str">
        <f>IFERROR(VLOOKUP(A10,位置数量!A:B,2,0)&amp;" "&amp;VLOOKUP(B10,配方排查!C:D,2,0),"无名配方")</f>
        <v>第9格 流冰地板</v>
      </c>
      <c r="F10" s="4" t="str">
        <f t="shared" si="1"/>
        <v>第9格 流冰地板</v>
      </c>
      <c r="G10" s="20"/>
    </row>
    <row r="11" spans="1:7">
      <c r="A11" s="19">
        <v>10</v>
      </c>
      <c r="B11" s="17" t="s">
        <v>284</v>
      </c>
      <c r="C11" s="18" t="str">
        <f t="shared" si="2"/>
        <v>08100000 AC3B9108 00000122 000016A2</v>
      </c>
      <c r="D11" s="18" t="str">
        <f t="shared" si="0"/>
        <v>08100000 AC3B9108 00000122 000016A2</v>
      </c>
      <c r="E11" s="4" t="str">
        <f>IFERROR(VLOOKUP(A11,位置数量!A:B,2,0)&amp;" "&amp;VLOOKUP(B11,配方排查!C:D,2,0),"无名配方")</f>
        <v>第10格 枫叶墙</v>
      </c>
      <c r="F11" s="4" t="str">
        <f t="shared" si="1"/>
        <v>第10格 枫叶墙</v>
      </c>
      <c r="G11" s="20"/>
    </row>
    <row r="12" spans="1:7">
      <c r="A12" s="19">
        <v>11</v>
      </c>
      <c r="B12" s="17" t="s">
        <v>285</v>
      </c>
      <c r="C12" s="18" t="str">
        <f t="shared" si="2"/>
        <v>08100000 AC3B9110 00000123 000016A2</v>
      </c>
      <c r="D12" s="18" t="str">
        <f t="shared" si="0"/>
        <v>08100000 AC3B9110 00000123 000016A2</v>
      </c>
      <c r="E12" s="4" t="str">
        <f>IFERROR(VLOOKUP(A12,位置数量!A:B,2,0)&amp;" "&amp;VLOOKUP(B12,配方排查!C:D,2,0),"无名配方")</f>
        <v>第11格 圣诞墙</v>
      </c>
      <c r="F12" s="4" t="str">
        <f t="shared" si="1"/>
        <v>第11格 圣诞墙</v>
      </c>
      <c r="G12" s="20"/>
    </row>
    <row r="13" spans="1:7">
      <c r="A13" s="19">
        <v>12</v>
      </c>
      <c r="B13" s="17" t="s">
        <v>286</v>
      </c>
      <c r="C13" s="18" t="str">
        <f t="shared" si="2"/>
        <v>08100000 AC3B9118 00000124 000016A2</v>
      </c>
      <c r="D13" s="18" t="str">
        <f t="shared" si="0"/>
        <v>08100000 AC3B9118 00000124 000016A2</v>
      </c>
      <c r="E13" s="4" t="str">
        <f>IFERROR(VLOOKUP(A13,位置数量!A:B,2,0)&amp;" "&amp;VLOOKUP(B13,配方排查!C:D,2,0),"无名配方")</f>
        <v>第12格 太空船舱</v>
      </c>
      <c r="F13" s="4" t="str">
        <f t="shared" si="1"/>
        <v>第12格 太空船舱</v>
      </c>
      <c r="G13" s="20"/>
    </row>
    <row r="14" spans="1:7">
      <c r="A14" s="19">
        <v>13</v>
      </c>
      <c r="B14" s="17" t="s">
        <v>287</v>
      </c>
      <c r="C14" s="18" t="str">
        <f t="shared" si="2"/>
        <v>08100000 AC3B9120 00000125 000016A2</v>
      </c>
      <c r="D14" s="18" t="str">
        <f t="shared" si="0"/>
        <v>08100000 AC3B9120 00000125 000016A2</v>
      </c>
      <c r="E14" s="4" t="str">
        <f>IFERROR(VLOOKUP(A14,位置数量!A:B,2,0)&amp;" "&amp;VLOOKUP(B14,配方排查!C:D,2,0),"无名配方")</f>
        <v>第13格 冰雪壁纸</v>
      </c>
      <c r="F14" s="4" t="str">
        <f t="shared" si="1"/>
        <v>第13格 冰雪壁纸</v>
      </c>
      <c r="G14" s="20"/>
    </row>
    <row r="15" spans="1:7">
      <c r="A15" s="19">
        <v>14</v>
      </c>
      <c r="B15" s="17" t="s">
        <v>288</v>
      </c>
      <c r="C15" s="18" t="str">
        <f t="shared" si="2"/>
        <v>08100000 AC3B9128 00000126 000016A2</v>
      </c>
      <c r="D15" s="18" t="str">
        <f t="shared" si="0"/>
        <v>08100000 AC3B9128 00000126 000016A2</v>
      </c>
      <c r="E15" s="4" t="str">
        <f>IFERROR(VLOOKUP(A15,位置数量!A:B,2,0)&amp;" "&amp;VLOOKUP(B15,配方排查!C:D,2,0),"无名配方")</f>
        <v>第14格 星空墙</v>
      </c>
      <c r="F15" s="4" t="str">
        <f t="shared" si="1"/>
        <v>第14格 星空墙</v>
      </c>
      <c r="G15" s="20"/>
    </row>
    <row r="16" spans="1:7">
      <c r="A16" s="19">
        <v>15</v>
      </c>
      <c r="B16" s="17" t="s">
        <v>289</v>
      </c>
      <c r="C16" s="18" t="str">
        <f t="shared" si="2"/>
        <v>08100000 AC3B9130 00000127 000016A2</v>
      </c>
      <c r="D16" s="18" t="str">
        <f t="shared" si="0"/>
        <v>08100000 AC3B9130 00000127 000016A2</v>
      </c>
      <c r="E16" s="4" t="str">
        <f>IFERROR(VLOOKUP(A16,位置数量!A:B,2,0)&amp;" "&amp;VLOOKUP(B16,配方排查!C:D,2,0),"无名配方")</f>
        <v>第15格 滑雪场壁纸</v>
      </c>
      <c r="F16" s="4" t="str">
        <f t="shared" si="1"/>
        <v>第15格 滑雪场壁纸</v>
      </c>
      <c r="G16" s="20"/>
    </row>
    <row r="17" spans="1:7">
      <c r="A17" s="19">
        <v>16</v>
      </c>
      <c r="B17" s="17" t="s">
        <v>290</v>
      </c>
      <c r="C17" s="18" t="str">
        <f t="shared" si="2"/>
        <v>08100000 AC3B9138 00000128 000016A2</v>
      </c>
      <c r="D17" s="18" t="str">
        <f t="shared" si="0"/>
        <v>08100000 AC3B9138 00000128 000016A2</v>
      </c>
      <c r="E17" s="4" t="str">
        <f>IFERROR(VLOOKUP(A17,位置数量!A:B,2,0)&amp;" "&amp;VLOOKUP(B17,配方排查!C:D,2,0),"无名配方")</f>
        <v>第16格 蜂巢墙</v>
      </c>
      <c r="F17" s="4" t="str">
        <f t="shared" si="1"/>
        <v>第16格 蜂巢墙</v>
      </c>
      <c r="G17" s="20"/>
    </row>
    <row r="18" spans="1:7">
      <c r="A18" s="19">
        <v>17</v>
      </c>
      <c r="B18" s="17" t="s">
        <v>291</v>
      </c>
      <c r="C18" s="18" t="str">
        <f t="shared" si="2"/>
        <v>08100000 AC3B9140 00000129 000016A2</v>
      </c>
      <c r="D18" s="18" t="str">
        <f t="shared" si="0"/>
        <v>08100000 AC3B9140 00000129 000016A2</v>
      </c>
      <c r="E18" s="4" t="str">
        <f>IFERROR(VLOOKUP(A18,位置数量!A:B,2,0)&amp;" "&amp;VLOOKUP(B18,配方排查!C:D,2,0),"无名配方")</f>
        <v>第17格 </v>
      </c>
      <c r="F18" s="4" t="str">
        <f t="shared" si="1"/>
        <v>第17格 </v>
      </c>
      <c r="G18" s="20"/>
    </row>
    <row r="19" spans="1:7">
      <c r="A19" s="19">
        <v>18</v>
      </c>
      <c r="B19" s="17" t="s">
        <v>292</v>
      </c>
      <c r="C19" s="18" t="str">
        <f t="shared" si="2"/>
        <v>08100000 AC3B9148 0000012A 000016A2</v>
      </c>
      <c r="D19" s="18" t="str">
        <f t="shared" si="0"/>
        <v>08100000 AC3B9148 0000012A 000016A2</v>
      </c>
      <c r="E19" s="4" t="str">
        <f>IFERROR(VLOOKUP(A19,位置数量!A:B,2,0)&amp;" "&amp;VLOOKUP(B19,配方排查!C:D,2,0),"无名配方")</f>
        <v>第18格 金箔日式拉门</v>
      </c>
      <c r="F19" s="4" t="str">
        <f t="shared" si="1"/>
        <v>第18格 金箔日式拉门</v>
      </c>
      <c r="G19" s="20"/>
    </row>
    <row r="20" spans="1:7">
      <c r="A20" s="19">
        <v>19</v>
      </c>
      <c r="B20" s="17" t="s">
        <v>293</v>
      </c>
      <c r="C20" s="18" t="str">
        <f t="shared" si="2"/>
        <v>08100000 AC3B9150 0000012B 000016A2</v>
      </c>
      <c r="D20" s="18" t="str">
        <f t="shared" si="0"/>
        <v>08100000 AC3B9150 0000012B 000016A2</v>
      </c>
      <c r="E20" s="4" t="str">
        <f>IFERROR(VLOOKUP(A20,位置数量!A:B,2,0)&amp;" "&amp;VLOOKUP(B20,配方排查!C:D,2,0),"无名配方")</f>
        <v>第19格 黄金墙</v>
      </c>
      <c r="F20" s="4" t="str">
        <f t="shared" si="1"/>
        <v>第19格 黄金墙</v>
      </c>
      <c r="G20" s="20"/>
    </row>
    <row r="21" spans="1:7">
      <c r="A21" s="19">
        <v>20</v>
      </c>
      <c r="B21" s="21" t="s">
        <v>294</v>
      </c>
      <c r="C21" s="18" t="str">
        <f t="shared" si="2"/>
        <v>08100000 AC3B9158 0000012C 000016A2</v>
      </c>
      <c r="D21" s="22" t="str">
        <f t="shared" si="0"/>
        <v>08100000 AC3B9158 0000012C 000016A2</v>
      </c>
      <c r="E21" s="4" t="str">
        <f>IFERROR(VLOOKUP(A21,位置数量!A:B,2,0)&amp;" "&amp;VLOOKUP(B21,配方排查!C:D,2,0),"无名配方")</f>
        <v>第20格 竹林墙</v>
      </c>
      <c r="F21" s="4" t="str">
        <f t="shared" si="1"/>
        <v>第20格 竹林墙</v>
      </c>
      <c r="G21" s="20"/>
    </row>
    <row r="22" spans="1:7">
      <c r="A22" s="23">
        <v>21</v>
      </c>
      <c r="B22" s="24" t="s">
        <v>295</v>
      </c>
      <c r="C22" s="25" t="str">
        <f>"08100000"&amp;" "&amp;DEC2HEX(ROW(A1)*8+2889584640,8)&amp;" "&amp;B22&amp;" 000016A2"</f>
        <v>08100000 AC3B9008 0000012D 000016A2</v>
      </c>
      <c r="D22" s="26" t="str">
        <f t="shared" si="0"/>
        <v>08100000 AC3B9008 0000012D 000016A2</v>
      </c>
      <c r="E22" s="4" t="str">
        <f>IFERROR(VLOOKUP(A22,位置数量!A:B,2,0)&amp;" "&amp;VLOOKUP(B22,配方排查!C:D,2,0),"无名配方")</f>
        <v>第21格 垃圾堆墙</v>
      </c>
      <c r="F22" s="4" t="str">
        <f t="shared" si="1"/>
        <v>第21格 垃圾堆墙</v>
      </c>
      <c r="G22" s="20"/>
    </row>
    <row r="23" spans="1:7">
      <c r="A23" s="23">
        <v>22</v>
      </c>
      <c r="B23" s="24" t="s">
        <v>296</v>
      </c>
      <c r="C23" s="25" t="str">
        <f t="shared" ref="C23:C32" si="3">"08100000"&amp;" "&amp;DEC2HEX(ROW(A2)*8+2889584640,8)&amp;" "&amp;B23&amp;" 000016A2"</f>
        <v>08100000 AC3B9010 0000012E 000016A2</v>
      </c>
      <c r="D23" s="27" t="str">
        <f t="shared" si="0"/>
        <v>08100000 AC3B9010 0000012E 000016A2</v>
      </c>
      <c r="E23" s="4" t="str">
        <f>IFERROR(VLOOKUP(A23,位置数量!A:B,2,0)&amp;" "&amp;VLOOKUP(B23,配方排查!C:D,2,0),"无名配方")</f>
        <v>第22格 冰山墙</v>
      </c>
      <c r="F23" s="4" t="str">
        <f t="shared" si="1"/>
        <v>第22格 冰山墙</v>
      </c>
      <c r="G23" s="20"/>
    </row>
    <row r="24" spans="1:7">
      <c r="A24" s="23">
        <v>23</v>
      </c>
      <c r="B24" s="24" t="s">
        <v>297</v>
      </c>
      <c r="C24" s="25" t="str">
        <f t="shared" si="3"/>
        <v>08100000 AC3B9018 0000012F 000016A2</v>
      </c>
      <c r="D24" s="27" t="str">
        <f t="shared" si="0"/>
        <v>08100000 AC3B9018 0000012F 000016A2</v>
      </c>
      <c r="E24" s="4" t="str">
        <f>IFERROR(VLOOKUP(A24,位置数量!A:B,2,0)&amp;" "&amp;VLOOKUP(B24,配方排查!C:D,2,0),"无名配方")</f>
        <v>第23格 橘子壁纸</v>
      </c>
      <c r="F24" s="4" t="str">
        <f t="shared" si="1"/>
        <v>第23格 橘子壁纸</v>
      </c>
      <c r="G24" s="20"/>
    </row>
    <row r="25" spans="1:7">
      <c r="A25" s="23">
        <v>24</v>
      </c>
      <c r="B25" s="24" t="s">
        <v>298</v>
      </c>
      <c r="C25" s="25" t="str">
        <f t="shared" si="3"/>
        <v>08100000 AC3B9020 00000130 000016A2</v>
      </c>
      <c r="D25" s="27" t="str">
        <f t="shared" si="0"/>
        <v>08100000 AC3B9020 00000130 000016A2</v>
      </c>
      <c r="E25" s="4" t="str">
        <f>IFERROR(VLOOKUP(A25,位置数量!A:B,2,0)&amp;" "&amp;VLOOKUP(B25,配方排查!C:D,2,0),"无名配方")</f>
        <v>第24格 苹果壁纸</v>
      </c>
      <c r="F25" s="4" t="str">
        <f t="shared" si="1"/>
        <v>第24格 苹果壁纸</v>
      </c>
      <c r="G25" s="20"/>
    </row>
    <row r="26" spans="1:7">
      <c r="A26" s="23">
        <v>25</v>
      </c>
      <c r="B26" s="28" t="s">
        <v>299</v>
      </c>
      <c r="C26" s="25" t="str">
        <f t="shared" si="3"/>
        <v>08100000 AC3B9028 00000131 000016A2</v>
      </c>
      <c r="D26" s="27" t="str">
        <f t="shared" si="0"/>
        <v>08100000 AC3B9028 00000131 000016A2</v>
      </c>
      <c r="E26" s="4" t="str">
        <f>IFERROR(VLOOKUP(A26,位置数量!A:B,2,0)&amp;" "&amp;VLOOKUP(B26,配方排查!C:D,2,0),"无名配方")</f>
        <v>第25格 梨子壁纸</v>
      </c>
      <c r="F26" s="4" t="str">
        <f t="shared" si="1"/>
        <v>第25格 梨子壁纸</v>
      </c>
      <c r="G26" s="20"/>
    </row>
    <row r="27" spans="1:7">
      <c r="A27" s="23">
        <v>26</v>
      </c>
      <c r="B27" s="28" t="s">
        <v>300</v>
      </c>
      <c r="C27" s="25" t="str">
        <f t="shared" si="3"/>
        <v>08100000 AC3B9030 00000132 000016A2</v>
      </c>
      <c r="D27" s="27" t="str">
        <f t="shared" si="0"/>
        <v>08100000 AC3B9030 00000132 000016A2</v>
      </c>
      <c r="E27" s="4" t="str">
        <f>IFERROR(VLOOKUP(A27,位置数量!A:B,2,0)&amp;" "&amp;VLOOKUP(B27,配方排查!C:D,2,0),"无名配方")</f>
        <v>第26格 桃子壁纸</v>
      </c>
      <c r="F27" s="4" t="str">
        <f t="shared" si="1"/>
        <v>第26格 桃子壁纸</v>
      </c>
      <c r="G27" s="20"/>
    </row>
    <row r="28" spans="1:7">
      <c r="A28" s="23">
        <v>27</v>
      </c>
      <c r="B28" s="28" t="s">
        <v>301</v>
      </c>
      <c r="C28" s="25" t="str">
        <f t="shared" si="3"/>
        <v>08100000 AC3B9038 00000133 000016A2</v>
      </c>
      <c r="D28" s="27" t="str">
        <f t="shared" si="0"/>
        <v>08100000 AC3B9038 00000133 000016A2</v>
      </c>
      <c r="E28" s="4" t="str">
        <f>IFERROR(VLOOKUP(A28,位置数量!A:B,2,0)&amp;" "&amp;VLOOKUP(B28,配方排查!C:D,2,0),"无名配方")</f>
        <v>第27格 樱桃壁纸</v>
      </c>
      <c r="F28" s="4" t="str">
        <f t="shared" si="1"/>
        <v>第27格 樱桃壁纸</v>
      </c>
      <c r="G28" s="20"/>
    </row>
    <row r="29" spans="1:7">
      <c r="A29" s="23">
        <v>28</v>
      </c>
      <c r="B29" s="28" t="s">
        <v>302</v>
      </c>
      <c r="C29" s="25" t="str">
        <f t="shared" si="3"/>
        <v>08100000 AC3B9040 00000134 000016A2</v>
      </c>
      <c r="D29" s="27" t="str">
        <f t="shared" si="0"/>
        <v>08100000 AC3B9040 00000134 000016A2</v>
      </c>
      <c r="E29" s="4" t="str">
        <f>IFERROR(VLOOKUP(A29,位置数量!A:B,2,0)&amp;" "&amp;VLOOKUP(B29,配方排查!C:D,2,0),"无名配方")</f>
        <v>第28格 蘑菇壁纸</v>
      </c>
      <c r="F29" s="4" t="str">
        <f t="shared" si="1"/>
        <v>第28格 蘑菇壁纸</v>
      </c>
      <c r="G29" s="20"/>
    </row>
    <row r="30" spans="1:7">
      <c r="A30" s="23">
        <v>29</v>
      </c>
      <c r="B30" s="28" t="s">
        <v>303</v>
      </c>
      <c r="C30" s="25" t="str">
        <f t="shared" si="3"/>
        <v>08100000 AC3B9048 00000135 000016A2</v>
      </c>
      <c r="D30" s="27" t="str">
        <f t="shared" si="0"/>
        <v>08100000 AC3B9048 00000135 000016A2</v>
      </c>
      <c r="E30" s="4" t="str">
        <f>IFERROR(VLOOKUP(A30,位置数量!A:B,2,0)&amp;" "&amp;VLOOKUP(B30,配方排查!C:D,2,0),"无名配方")</f>
        <v>第29格 原木壁纸</v>
      </c>
      <c r="F30" s="4" t="str">
        <f t="shared" si="1"/>
        <v>第29格 原木壁纸</v>
      </c>
      <c r="G30" s="20"/>
    </row>
    <row r="31" spans="1:7">
      <c r="A31" s="23">
        <v>30</v>
      </c>
      <c r="B31" s="29" t="s">
        <v>304</v>
      </c>
      <c r="C31" s="25" t="str">
        <f t="shared" si="3"/>
        <v>08100000 AC3B9050 00000136 000016A2</v>
      </c>
      <c r="D31" s="30" t="str">
        <f t="shared" si="0"/>
        <v>08100000 AC3B9050 00000136 000016A2</v>
      </c>
      <c r="E31" s="4" t="str">
        <f>IFERROR(VLOOKUP(A31,位置数量!A:B,2,0)&amp;" "&amp;VLOOKUP(B31,配方排查!C:D,2,0),"无名配方")</f>
        <v>第30格 嵌木墙</v>
      </c>
      <c r="F31" s="4" t="str">
        <f t="shared" si="1"/>
        <v>第30格 嵌木墙</v>
      </c>
      <c r="G31" s="20"/>
    </row>
    <row r="32" spans="1:7">
      <c r="A32" s="31">
        <v>31</v>
      </c>
      <c r="B32" s="32" t="s">
        <v>305</v>
      </c>
      <c r="C32" s="33" t="str">
        <f t="shared" si="3"/>
        <v>08100000 AC3B9058 00000137 000016A2</v>
      </c>
      <c r="D32" s="33" t="str">
        <f t="shared" si="0"/>
        <v>08100000 AC3B9058 00000137 000016A2</v>
      </c>
      <c r="E32" s="4" t="str">
        <f>IFERROR(VLOOKUP(A32,位置数量!A:B,2,0)&amp;" "&amp;VLOOKUP(B32,配方排查!C:D,2,0),"无名配方")</f>
        <v>第31格 深色嵌木墙</v>
      </c>
      <c r="F32" s="4" t="str">
        <f t="shared" si="1"/>
        <v>第31格 深色嵌木墙</v>
      </c>
      <c r="G32" s="20"/>
    </row>
    <row r="33" spans="1:7">
      <c r="A33" s="31">
        <v>32</v>
      </c>
      <c r="B33" s="32" t="s">
        <v>306</v>
      </c>
      <c r="C33" s="33" t="str">
        <f t="shared" ref="C33:C41" si="4">"08100000"&amp;" "&amp;DEC2HEX(ROW(A12)*8+2889584640,8)&amp;" "&amp;B33&amp;" 000016A2"</f>
        <v>08100000 AC3B9060 00000138 000016A2</v>
      </c>
      <c r="D33" s="34" t="str">
        <f t="shared" si="0"/>
        <v>08100000 AC3B9060 00000138 000016A2</v>
      </c>
      <c r="E33" s="4" t="str">
        <f>IFERROR(VLOOKUP(A33,位置数量!A:B,2,0)&amp;" "&amp;VLOOKUP(B33,配方排查!C:D,2,0),"无名配方")</f>
        <v>第32格 茶色人字斜纹墙</v>
      </c>
      <c r="F33" s="4" t="str">
        <f t="shared" si="1"/>
        <v>第32格 茶色人字斜纹墙</v>
      </c>
      <c r="G33" s="20"/>
    </row>
    <row r="34" spans="1:7">
      <c r="A34" s="31">
        <v>33</v>
      </c>
      <c r="B34" s="32" t="s">
        <v>307</v>
      </c>
      <c r="C34" s="33" t="str">
        <f t="shared" si="4"/>
        <v>08100000 AC3B9068 00000139 000016A2</v>
      </c>
      <c r="D34" s="34" t="str">
        <f t="shared" si="0"/>
        <v>08100000 AC3B9068 00000139 000016A2</v>
      </c>
      <c r="E34" s="4" t="str">
        <f>IFERROR(VLOOKUP(A34,位置数量!A:B,2,0)&amp;" "&amp;VLOOKUP(B34,配方排查!C:D,2,0),"无名配方")</f>
        <v>第33格 深棕色人字斜纹墙</v>
      </c>
      <c r="F34" s="4" t="str">
        <f t="shared" si="1"/>
        <v>第33格 深棕色人字斜纹墙</v>
      </c>
      <c r="G34" s="20"/>
    </row>
    <row r="35" spans="1:7">
      <c r="A35" s="31">
        <v>34</v>
      </c>
      <c r="B35" s="32" t="s">
        <v>308</v>
      </c>
      <c r="C35" s="33" t="str">
        <f t="shared" si="4"/>
        <v>08100000 AC3B9070 0000013A 000016A2</v>
      </c>
      <c r="D35" s="34" t="str">
        <f t="shared" si="0"/>
        <v>08100000 AC3B9070 0000013A 000016A2</v>
      </c>
      <c r="E35" s="4" t="str">
        <f>IFERROR(VLOOKUP(A35,位置数量!A:B,2,0)&amp;" "&amp;VLOOKUP(B35,配方排查!C:D,2,0),"无名配方")</f>
        <v>第34格 木质墙</v>
      </c>
      <c r="F35" s="4" t="str">
        <f t="shared" si="1"/>
        <v>第34格 木质墙</v>
      </c>
      <c r="G35" s="20"/>
    </row>
    <row r="36" spans="1:7">
      <c r="A36" s="31">
        <v>35</v>
      </c>
      <c r="B36" s="32" t="s">
        <v>309</v>
      </c>
      <c r="C36" s="33" t="str">
        <f t="shared" si="4"/>
        <v>08100000 AC3B9078 0000013B 000016A2</v>
      </c>
      <c r="D36" s="34" t="str">
        <f t="shared" si="0"/>
        <v>08100000 AC3B9078 0000013B 000016A2</v>
      </c>
      <c r="E36" s="4" t="str">
        <f>IFERROR(VLOOKUP(A36,位置数量!A:B,2,0)&amp;" "&amp;VLOOKUP(B36,配方排查!C:D,2,0),"无名配方")</f>
        <v>第35格 木屋墙</v>
      </c>
      <c r="F36" s="4" t="str">
        <f t="shared" si="1"/>
        <v>第35格 木屋墙</v>
      </c>
      <c r="G36" s="20"/>
    </row>
    <row r="37" spans="1:7">
      <c r="A37" s="31">
        <v>36</v>
      </c>
      <c r="B37" s="32" t="s">
        <v>310</v>
      </c>
      <c r="C37" s="33" t="str">
        <f t="shared" si="4"/>
        <v>08100000 AC3B9080 0000013C 000016A2</v>
      </c>
      <c r="D37" s="34" t="str">
        <f t="shared" si="0"/>
        <v>08100000 AC3B9080 0000013C 000016A2</v>
      </c>
      <c r="E37" s="4" t="str">
        <f>IFERROR(VLOOKUP(A37,位置数量!A:B,2,0)&amp;" "&amp;VLOOKUP(B37,配方排查!C:D,2,0),"无名配方")</f>
        <v>第36格 漫画图书馆</v>
      </c>
      <c r="F37" s="4" t="str">
        <f t="shared" si="1"/>
        <v>第36格 漫画图书馆</v>
      </c>
      <c r="G37" s="20"/>
    </row>
    <row r="38" spans="1:7">
      <c r="A38" s="31">
        <v>37</v>
      </c>
      <c r="B38" s="32" t="s">
        <v>311</v>
      </c>
      <c r="C38" s="33" t="str">
        <f t="shared" si="4"/>
        <v>08100000 AC3B9088 0000013D 000016A2</v>
      </c>
      <c r="D38" s="34" t="str">
        <f t="shared" si="0"/>
        <v>08100000 AC3B9088 0000013D 000016A2</v>
      </c>
      <c r="E38" s="4" t="str">
        <f>IFERROR(VLOOKUP(A38,位置数量!A:B,2,0)&amp;" "&amp;VLOOKUP(B38,配方排查!C:D,2,0),"无名配方")</f>
        <v>第37格 图书馆墙</v>
      </c>
      <c r="F38" s="4" t="str">
        <f t="shared" si="1"/>
        <v>第37格 图书馆墙</v>
      </c>
      <c r="G38" s="20"/>
    </row>
    <row r="39" spans="1:7">
      <c r="A39" s="31">
        <v>38</v>
      </c>
      <c r="B39" s="32" t="s">
        <v>312</v>
      </c>
      <c r="C39" s="33" t="str">
        <f t="shared" si="4"/>
        <v>08100000 AC3B9090 0000013E 000016A2</v>
      </c>
      <c r="D39" s="34" t="str">
        <f t="shared" si="0"/>
        <v>08100000 AC3B9090 0000013E 000016A2</v>
      </c>
      <c r="E39" s="4" t="str">
        <f>IFERROR(VLOOKUP(A39,位置数量!A:B,2,0)&amp;" "&amp;VLOOKUP(B39,配方排查!C:D,2,0),"无名配方")</f>
        <v>第38格 石板墙</v>
      </c>
      <c r="F39" s="4" t="str">
        <f t="shared" si="1"/>
        <v>第38格 石板墙</v>
      </c>
      <c r="G39" s="20"/>
    </row>
    <row r="40" spans="1:7">
      <c r="A40" s="31">
        <v>39</v>
      </c>
      <c r="B40" s="32" t="s">
        <v>313</v>
      </c>
      <c r="C40" s="33" t="str">
        <f t="shared" si="4"/>
        <v>08100000 AC3B9098 0000013F 000016A2</v>
      </c>
      <c r="D40" s="34" t="str">
        <f t="shared" si="0"/>
        <v>08100000 AC3B9098 0000013F 000016A2</v>
      </c>
      <c r="E40" s="4" t="str">
        <f>IFERROR(VLOOKUP(A40,位置数量!A:B,2,0)&amp;" "&amp;VLOOKUP(B40,配方排查!C:D,2,0),"无名配方")</f>
        <v>第39格 木节墙</v>
      </c>
      <c r="F40" s="4" t="str">
        <f t="shared" si="1"/>
        <v>第39格 木节墙</v>
      </c>
      <c r="G40" s="20"/>
    </row>
    <row r="41" spans="1:7">
      <c r="A41" s="31">
        <v>40</v>
      </c>
      <c r="B41" s="35" t="s">
        <v>314</v>
      </c>
      <c r="C41" s="33" t="str">
        <f t="shared" si="4"/>
        <v>08100000 AC3B90A0 00000140 000016A2</v>
      </c>
      <c r="D41" s="36" t="str">
        <f t="shared" si="0"/>
        <v>08100000 AC3B90A0 00000140 000016A2</v>
      </c>
      <c r="E41" s="4" t="str">
        <f>IFERROR(VLOOKUP(A41,位置数量!A:B,2,0)&amp;" "&amp;VLOOKUP(B41,配方排查!C:D,2,0),"无名配方")</f>
        <v>第40格 拼木墙</v>
      </c>
      <c r="F41" s="4" t="str">
        <f t="shared" si="1"/>
        <v>第40格 拼木墙</v>
      </c>
      <c r="G41" s="20"/>
    </row>
    <row r="42" spans="1:6">
      <c r="A42" s="37" t="s">
        <v>18</v>
      </c>
      <c r="B42" s="38"/>
      <c r="C42" s="37"/>
      <c r="D42" s="20"/>
      <c r="E42" s="4"/>
      <c r="F42" s="4"/>
    </row>
    <row r="43" spans="1:6">
      <c r="A43" s="37"/>
      <c r="B43" s="37"/>
      <c r="C43" s="37"/>
      <c r="D43" s="20"/>
      <c r="E43" s="4"/>
      <c r="F43" s="4"/>
    </row>
    <row r="44" spans="1:6">
      <c r="A44" s="39" t="s">
        <v>19</v>
      </c>
      <c r="B44" s="40" t="s">
        <v>17</v>
      </c>
      <c r="C44" s="41"/>
      <c r="D44" s="20"/>
      <c r="E44" s="4"/>
      <c r="F44" s="4"/>
    </row>
  </sheetData>
  <sheetProtection password="CE2A" sheet="1" objects="1"/>
  <protectedRanges>
    <protectedRange sqref="B2:B41" name="区域5" securityDescriptor=""/>
  </protectedRanges>
  <mergeCells count="2">
    <mergeCell ref="A42:C43"/>
    <mergeCell ref="G1:H3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5"/>
  <sheetViews>
    <sheetView workbookViewId="0">
      <selection activeCell="D2" sqref="D2"/>
    </sheetView>
  </sheetViews>
  <sheetFormatPr defaultColWidth="31.375" defaultRowHeight="13.5" outlineLevelCol="7"/>
  <cols>
    <col min="1" max="1" width="9.875" style="6" customWidth="1"/>
    <col min="2" max="2" width="5.25" style="6" customWidth="1"/>
    <col min="3" max="3" width="31.375" style="7" hidden="1" customWidth="1"/>
    <col min="4" max="4" width="31.375" style="7" customWidth="1"/>
    <col min="5" max="16384" width="31.375" style="7"/>
  </cols>
  <sheetData>
    <row r="1" spans="1:4">
      <c r="A1" s="8" t="s">
        <v>315</v>
      </c>
      <c r="B1" s="9" t="s">
        <v>316</v>
      </c>
      <c r="C1" s="8" t="s">
        <v>317</v>
      </c>
      <c r="D1" s="8" t="s">
        <v>317</v>
      </c>
    </row>
    <row r="2" spans="1:4">
      <c r="A2" s="6">
        <v>1180</v>
      </c>
      <c r="B2" s="6">
        <v>20</v>
      </c>
      <c r="C2" s="10" t="str">
        <f>"04100000"&amp;" "&amp;DEC2HEX(ROW(A1)*8+2889584824,8)&amp;" "&amp;DEC2HEX(A2+1,8)</f>
        <v>04100000 AC3B90C0 0000049D</v>
      </c>
      <c r="D2" s="7" t="str">
        <f>C2</f>
        <v>04100000 AC3B90C0 0000049D</v>
      </c>
    </row>
    <row r="3" spans="3:4">
      <c r="C3" s="10" t="str">
        <f>"04100000"&amp;" "&amp;DEC2HEX(ROW(A2)*8+2889584824,8)&amp;" "&amp;DEC2HEX(A2+2,8)</f>
        <v>04100000 AC3B90C8 0000049E</v>
      </c>
      <c r="D3" s="7" t="str">
        <f t="shared" ref="D3:D30" si="0">C3</f>
        <v>04100000 AC3B90C8 0000049E</v>
      </c>
    </row>
    <row r="4" spans="3:4">
      <c r="C4" s="10" t="str">
        <f>"04100000"&amp;" "&amp;DEC2HEX(ROW(A3)*8+2889584824,8)&amp;" "&amp;DEC2HEX(A2+3,8)</f>
        <v>04100000 AC3B90D0 0000049F</v>
      </c>
      <c r="D4" s="7" t="str">
        <f t="shared" si="0"/>
        <v>04100000 AC3B90D0 0000049F</v>
      </c>
    </row>
    <row r="5" spans="3:4">
      <c r="C5" s="10" t="str">
        <f>"04100000"&amp;" "&amp;DEC2HEX(ROW(A4)*8+2889584824,8)&amp;" "&amp;DEC2HEX(A2+4,8)</f>
        <v>04100000 AC3B90D8 000004A0</v>
      </c>
      <c r="D5" s="7" t="str">
        <f t="shared" si="0"/>
        <v>04100000 AC3B90D8 000004A0</v>
      </c>
    </row>
    <row r="6" spans="3:4">
      <c r="C6" s="10" t="str">
        <f>"04100000"&amp;" "&amp;DEC2HEX(ROW(A5)*8+2889584824,8)&amp;" "&amp;DEC2HEX(A2+5,8)</f>
        <v>04100000 AC3B90E0 000004A1</v>
      </c>
      <c r="D6" s="7" t="str">
        <f t="shared" si="0"/>
        <v>04100000 AC3B90E0 000004A1</v>
      </c>
    </row>
    <row r="7" spans="3:4">
      <c r="C7" s="10" t="str">
        <f>"04100000"&amp;" "&amp;DEC2HEX(ROW(A6)*8+2889584824,8)&amp;" "&amp;DEC2HEX(A2+6,8)</f>
        <v>04100000 AC3B90E8 000004A2</v>
      </c>
      <c r="D7" s="7" t="str">
        <f t="shared" si="0"/>
        <v>04100000 AC3B90E8 000004A2</v>
      </c>
    </row>
    <row r="8" spans="3:4">
      <c r="C8" s="10" t="str">
        <f>"04100000"&amp;" "&amp;DEC2HEX(ROW(A7)*8+2889584824,8)&amp;" "&amp;DEC2HEX(A2+7,8)</f>
        <v>04100000 AC3B90F0 000004A3</v>
      </c>
      <c r="D8" s="7" t="str">
        <f t="shared" si="0"/>
        <v>04100000 AC3B90F0 000004A3</v>
      </c>
    </row>
    <row r="9" spans="3:4">
      <c r="C9" s="10" t="str">
        <f>"04100000"&amp;" "&amp;DEC2HEX(ROW(A8)*8+2889584824,8)&amp;" "&amp;DEC2HEX(A2+8,8)</f>
        <v>04100000 AC3B90F8 000004A4</v>
      </c>
      <c r="D9" s="7" t="str">
        <f t="shared" si="0"/>
        <v>04100000 AC3B90F8 000004A4</v>
      </c>
    </row>
    <row r="10" spans="3:4">
      <c r="C10" s="10" t="str">
        <f>"04100000"&amp;" "&amp;DEC2HEX(ROW(A9)*8+2889584824,8)&amp;" "&amp;DEC2HEX(A2+9,8)</f>
        <v>04100000 AC3B9100 000004A5</v>
      </c>
      <c r="D10" s="7" t="str">
        <f t="shared" si="0"/>
        <v>04100000 AC3B9100 000004A5</v>
      </c>
    </row>
    <row r="11" spans="3:4">
      <c r="C11" s="10" t="str">
        <f>"04100000"&amp;" "&amp;DEC2HEX(ROW(A10)*8+2889584824,8)&amp;" "&amp;DEC2HEX(A2+10,8)</f>
        <v>04100000 AC3B9108 000004A6</v>
      </c>
      <c r="D11" s="7" t="str">
        <f t="shared" si="0"/>
        <v>04100000 AC3B9108 000004A6</v>
      </c>
    </row>
    <row r="12" spans="3:4">
      <c r="C12" s="10" t="str">
        <f>"04100000"&amp;" "&amp;DEC2HEX(ROW(A11)*8+2889584824,8)&amp;" "&amp;DEC2HEX(A2+11,8)</f>
        <v>04100000 AC3B9110 000004A7</v>
      </c>
      <c r="D12" s="7" t="str">
        <f t="shared" si="0"/>
        <v>04100000 AC3B9110 000004A7</v>
      </c>
    </row>
    <row r="13" spans="3:4">
      <c r="C13" s="10" t="str">
        <f>"04100000"&amp;" "&amp;DEC2HEX(ROW(A12)*8+2889584824,8)&amp;" "&amp;DEC2HEX(A2+12,8)</f>
        <v>04100000 AC3B9118 000004A8</v>
      </c>
      <c r="D13" s="7" t="str">
        <f t="shared" si="0"/>
        <v>04100000 AC3B9118 000004A8</v>
      </c>
    </row>
    <row r="14" spans="3:4">
      <c r="C14" s="10" t="str">
        <f>"04100000"&amp;" "&amp;DEC2HEX(ROW(A13)*8+2889584824,8)&amp;" "&amp;DEC2HEX(A2+13,8)</f>
        <v>04100000 AC3B9120 000004A9</v>
      </c>
      <c r="D14" s="7" t="str">
        <f t="shared" si="0"/>
        <v>04100000 AC3B9120 000004A9</v>
      </c>
    </row>
    <row r="15" spans="3:4">
      <c r="C15" s="10" t="str">
        <f>"04100000"&amp;" "&amp;DEC2HEX(ROW(A14)*8+2889584824,8)&amp;" "&amp;DEC2HEX(A2+14,8)</f>
        <v>04100000 AC3B9128 000004AA</v>
      </c>
      <c r="D15" s="7" t="str">
        <f t="shared" si="0"/>
        <v>04100000 AC3B9128 000004AA</v>
      </c>
    </row>
    <row r="16" spans="3:4">
      <c r="C16" s="10" t="str">
        <f>"04100000"&amp;" "&amp;DEC2HEX(ROW(A15)*8+2889584824,8)&amp;" "&amp;DEC2HEX(A2+15,8)</f>
        <v>04100000 AC3B9130 000004AB</v>
      </c>
      <c r="D16" s="7" t="str">
        <f t="shared" si="0"/>
        <v>04100000 AC3B9130 000004AB</v>
      </c>
    </row>
    <row r="17" spans="3:4">
      <c r="C17" s="10" t="str">
        <f>"04100000"&amp;" "&amp;DEC2HEX(ROW(A16)*8+2889584824,8)&amp;" "&amp;DEC2HEX(A2+16,8)</f>
        <v>04100000 AC3B9138 000004AC</v>
      </c>
      <c r="D17" s="7" t="str">
        <f t="shared" si="0"/>
        <v>04100000 AC3B9138 000004AC</v>
      </c>
    </row>
    <row r="18" spans="3:4">
      <c r="C18" s="10" t="str">
        <f>"04100000"&amp;" "&amp;DEC2HEX(ROW(A17)*8+2889584824,8)&amp;" "&amp;DEC2HEX(A2+17,8)</f>
        <v>04100000 AC3B9140 000004AD</v>
      </c>
      <c r="D18" s="7" t="str">
        <f t="shared" si="0"/>
        <v>04100000 AC3B9140 000004AD</v>
      </c>
    </row>
    <row r="19" spans="3:4">
      <c r="C19" s="10" t="str">
        <f>"04100000"&amp;" "&amp;DEC2HEX(ROW(A18)*8+2889584824,8)&amp;" "&amp;DEC2HEX(A2+18,8)</f>
        <v>04100000 AC3B9148 000004AE</v>
      </c>
      <c r="D19" s="7" t="str">
        <f t="shared" si="0"/>
        <v>04100000 AC3B9148 000004AE</v>
      </c>
    </row>
    <row r="20" spans="3:4">
      <c r="C20" s="10" t="str">
        <f>"04100000"&amp;" "&amp;DEC2HEX(ROW(A19)*8+2889584824,8)&amp;" "&amp;DEC2HEX(A2+19,8)</f>
        <v>04100000 AC3B9150 000004AF</v>
      </c>
      <c r="D20" s="7" t="str">
        <f t="shared" si="0"/>
        <v>04100000 AC3B9150 000004AF</v>
      </c>
    </row>
    <row r="21" spans="3:4">
      <c r="C21" s="10" t="str">
        <f>"04100000"&amp;" "&amp;DEC2HEX(ROW(A1)*8+2889584640,8)&amp;" "&amp;DEC2HEX(A2+1,8)</f>
        <v>04100000 AC3B9008 0000049D</v>
      </c>
      <c r="D21" s="7" t="str">
        <f t="shared" si="0"/>
        <v>04100000 AC3B9008 0000049D</v>
      </c>
    </row>
    <row r="22" spans="3:4">
      <c r="C22" s="10" t="str">
        <f>"04100000"&amp;" "&amp;DEC2HEX(ROW(A2)*8+2889584640,8)&amp;" "&amp;DEC2HEX(A2+2,8)</f>
        <v>04100000 AC3B9010 0000049E</v>
      </c>
      <c r="D22" s="7" t="str">
        <f t="shared" si="0"/>
        <v>04100000 AC3B9010 0000049E</v>
      </c>
    </row>
    <row r="23" spans="3:4">
      <c r="C23" s="10" t="str">
        <f>"04100000"&amp;" "&amp;DEC2HEX(ROW(A3)*8+2889584640,8)&amp;" "&amp;DEC2HEX(A2+3,8)</f>
        <v>04100000 AC3B9018 0000049F</v>
      </c>
      <c r="D23" s="7" t="str">
        <f t="shared" si="0"/>
        <v>04100000 AC3B9018 0000049F</v>
      </c>
    </row>
    <row r="24" spans="3:4">
      <c r="C24" s="10" t="str">
        <f>"04100000"&amp;" "&amp;DEC2HEX(ROW(A4)*8+2889584640,8)&amp;" "&amp;DEC2HEX(A2+4,8)</f>
        <v>04100000 AC3B9020 000004A0</v>
      </c>
      <c r="D24" s="7" t="str">
        <f t="shared" si="0"/>
        <v>04100000 AC3B9020 000004A0</v>
      </c>
    </row>
    <row r="25" spans="3:4">
      <c r="C25" s="10" t="str">
        <f>"04100000"&amp;" "&amp;DEC2HEX(ROW(A5)*8+2889584640,8)&amp;" "&amp;DEC2HEX(A2+5,8)</f>
        <v>04100000 AC3B9028 000004A1</v>
      </c>
      <c r="D25" s="7" t="str">
        <f t="shared" si="0"/>
        <v>04100000 AC3B9028 000004A1</v>
      </c>
    </row>
    <row r="26" spans="3:4">
      <c r="C26" s="10" t="str">
        <f>"04100000"&amp;" "&amp;DEC2HEX(ROW(A6)*8+2889584640,8)&amp;" "&amp;DEC2HEX(A2+6,8)</f>
        <v>04100000 AC3B9030 000004A2</v>
      </c>
      <c r="D26" s="7" t="str">
        <f t="shared" si="0"/>
        <v>04100000 AC3B9030 000004A2</v>
      </c>
    </row>
    <row r="27" spans="3:4">
      <c r="C27" s="10" t="str">
        <f>"04100000"&amp;" "&amp;DEC2HEX(ROW(A7)*8+2889584640,8)&amp;" "&amp;DEC2HEX(A2+7,8)</f>
        <v>04100000 AC3B9038 000004A3</v>
      </c>
      <c r="D27" s="7" t="str">
        <f t="shared" si="0"/>
        <v>04100000 AC3B9038 000004A3</v>
      </c>
    </row>
    <row r="28" spans="3:4">
      <c r="C28" s="10" t="str">
        <f>"04100000"&amp;" "&amp;DEC2HEX(ROW(A8)*8+2889584640,8)&amp;" "&amp;DEC2HEX(A2+8,8)</f>
        <v>04100000 AC3B9040 000004A4</v>
      </c>
      <c r="D28" s="7" t="str">
        <f t="shared" si="0"/>
        <v>04100000 AC3B9040 000004A4</v>
      </c>
    </row>
    <row r="29" spans="3:4">
      <c r="C29" s="10" t="str">
        <f>"04100000"&amp;" "&amp;DEC2HEX(ROW(A9)*8+2889584640,8)&amp;" "&amp;DEC2HEX(A2+9,8)</f>
        <v>04100000 AC3B9048 000004A5</v>
      </c>
      <c r="D29" s="7" t="str">
        <f t="shared" si="0"/>
        <v>04100000 AC3B9048 000004A5</v>
      </c>
    </row>
    <row r="30" spans="3:4">
      <c r="C30" s="10" t="str">
        <f>"04100000"&amp;" "&amp;DEC2HEX(ROW(A10)*8+2889584640,8)&amp;" "&amp;DEC2HEX(A2+10,8)</f>
        <v>04100000 AC3B9050 000004A6</v>
      </c>
      <c r="D30" s="7" t="str">
        <f t="shared" si="0"/>
        <v>04100000 AC3B9050 000004A6</v>
      </c>
    </row>
    <row r="31" spans="3:4">
      <c r="C31" s="10" t="str">
        <f>"04100000"&amp;" "&amp;DEC2HEX(ROW(A11)*8+2889584640,8)&amp;" "&amp;DEC2HEX(A2+11,8)</f>
        <v>04100000 AC3B9058 000004A7</v>
      </c>
      <c r="D31" s="7" t="str">
        <f t="shared" ref="D31:D40" si="1">C31</f>
        <v>04100000 AC3B9058 000004A7</v>
      </c>
    </row>
    <row r="32" spans="3:4">
      <c r="C32" s="10" t="str">
        <f>"04100000"&amp;" "&amp;DEC2HEX(ROW(A12)*8+2889584640,8)&amp;" "&amp;DEC2HEX(A2+12,8)</f>
        <v>04100000 AC3B9060 000004A8</v>
      </c>
      <c r="D32" s="7" t="str">
        <f t="shared" si="1"/>
        <v>04100000 AC3B9060 000004A8</v>
      </c>
    </row>
    <row r="33" spans="3:4">
      <c r="C33" s="10" t="str">
        <f>"04100000"&amp;" "&amp;DEC2HEX(ROW(A13)*8+2889584640,8)&amp;" "&amp;DEC2HEX(A2+13,8)</f>
        <v>04100000 AC3B9068 000004A9</v>
      </c>
      <c r="D33" s="7" t="str">
        <f t="shared" si="1"/>
        <v>04100000 AC3B9068 000004A9</v>
      </c>
    </row>
    <row r="34" spans="3:4">
      <c r="C34" s="10" t="str">
        <f>"04100000"&amp;" "&amp;DEC2HEX(ROW(A14)*8+2889584640,8)&amp;" "&amp;DEC2HEX(A2+14,8)</f>
        <v>04100000 AC3B9070 000004AA</v>
      </c>
      <c r="D34" s="7" t="str">
        <f t="shared" si="1"/>
        <v>04100000 AC3B9070 000004AA</v>
      </c>
    </row>
    <row r="35" spans="3:4">
      <c r="C35" s="10" t="str">
        <f>"04100000"&amp;" "&amp;DEC2HEX(ROW(A15)*8+2889584640,8)&amp;" "&amp;DEC2HEX(A2+15,8)</f>
        <v>04100000 AC3B9078 000004AB</v>
      </c>
      <c r="D35" s="7" t="str">
        <f t="shared" si="1"/>
        <v>04100000 AC3B9078 000004AB</v>
      </c>
    </row>
    <row r="36" spans="3:4">
      <c r="C36" s="10" t="str">
        <f>"04100000"&amp;" "&amp;DEC2HEX(ROW(A16)*8+2889584640,8)&amp;" "&amp;DEC2HEX(A2+10,8)</f>
        <v>04100000 AC3B9080 000004A6</v>
      </c>
      <c r="D36" s="7" t="str">
        <f t="shared" si="1"/>
        <v>04100000 AC3B9080 000004A6</v>
      </c>
    </row>
    <row r="37" spans="3:4">
      <c r="C37" s="10" t="str">
        <f>"04100000"&amp;" "&amp;DEC2HEX(ROW(A17)*8+2889584640,8)&amp;" "&amp;DEC2HEX(A2+16,8)</f>
        <v>04100000 AC3B9088 000004AC</v>
      </c>
      <c r="D37" s="7" t="str">
        <f t="shared" si="1"/>
        <v>04100000 AC3B9088 000004AC</v>
      </c>
    </row>
    <row r="38" spans="3:4">
      <c r="C38" s="10" t="str">
        <f>"04100000"&amp;" "&amp;DEC2HEX(ROW(A18)*8+2889584640,8)&amp;" "&amp;DEC2HEX(A2+17,8)</f>
        <v>04100000 AC3B9090 000004AD</v>
      </c>
      <c r="D38" s="7" t="str">
        <f t="shared" si="1"/>
        <v>04100000 AC3B9090 000004AD</v>
      </c>
    </row>
    <row r="39" spans="3:8">
      <c r="C39" s="10" t="str">
        <f>"04100000"&amp;" "&amp;DEC2HEX(ROW(A19)*8+2889584640,8)&amp;" "&amp;DEC2HEX(A2+18,8)</f>
        <v>04100000 AC3B9098 000004AE</v>
      </c>
      <c r="D39" s="7" t="str">
        <f t="shared" si="1"/>
        <v>04100000 AC3B9098 000004AE</v>
      </c>
      <c r="H39" s="10"/>
    </row>
    <row r="40" spans="3:8">
      <c r="C40" s="10" t="str">
        <f>"04100000"&amp;" "&amp;DEC2HEX(ROW(A20)*8+2889584640,8)&amp;" "&amp;DEC2HEX(A2+19,8)</f>
        <v>04100000 AC3B90A0 000004AF</v>
      </c>
      <c r="D40" s="7" t="str">
        <f t="shared" si="1"/>
        <v>04100000 AC3B90A0 000004AF</v>
      </c>
      <c r="H40" s="10"/>
    </row>
    <row r="126" spans="3:3">
      <c r="C126" s="11"/>
    </row>
    <row r="127" spans="3:3">
      <c r="C127" s="11"/>
    </row>
    <row r="128" spans="3:3">
      <c r="C128" s="11"/>
    </row>
    <row r="129" spans="3:3">
      <c r="C129" s="11"/>
    </row>
    <row r="130" spans="3:3">
      <c r="C130" s="11"/>
    </row>
    <row r="131" spans="3:3">
      <c r="C131" s="11"/>
    </row>
    <row r="132" spans="3:3">
      <c r="C132" s="11"/>
    </row>
    <row r="133" spans="3:3">
      <c r="C133" s="11"/>
    </row>
    <row r="134" spans="3:3">
      <c r="C134" s="11"/>
    </row>
    <row r="135" spans="3:3">
      <c r="C135" s="11"/>
    </row>
  </sheetData>
  <sheetProtection password="CE2A" sheet="1" objects="1"/>
  <protectedRanges>
    <protectedRange sqref="A2" name="区域1" securityDescriptor=""/>
  </protectedRange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138"/>
  <sheetViews>
    <sheetView topLeftCell="A8076" workbookViewId="0">
      <selection activeCell="D8138" sqref="D8138"/>
    </sheetView>
  </sheetViews>
  <sheetFormatPr defaultColWidth="9" defaultRowHeight="13.5" outlineLevelCol="6"/>
  <cols>
    <col min="1" max="1" width="10.375" style="3" customWidth="1"/>
    <col min="2" max="2" width="17.125" style="3" customWidth="1"/>
    <col min="3" max="3" width="27.5" style="3" customWidth="1"/>
    <col min="4" max="4" width="28.75" style="2" customWidth="1"/>
    <col min="5" max="6" width="15" style="3" customWidth="1"/>
    <col min="7" max="16384" width="9" style="3"/>
  </cols>
  <sheetData>
    <row r="1" spans="1:7">
      <c r="A1" s="3" t="s">
        <v>17</v>
      </c>
      <c r="C1" s="3" t="s">
        <v>318</v>
      </c>
      <c r="D1" s="1"/>
      <c r="E1"/>
      <c r="F1"/>
      <c r="G1"/>
    </row>
    <row r="2" spans="1:7">
      <c r="A2" s="3" t="s">
        <v>319</v>
      </c>
      <c r="B2" s="3" t="s">
        <v>320</v>
      </c>
      <c r="C2" s="3" t="s">
        <v>136</v>
      </c>
      <c r="D2" s="1"/>
      <c r="E2"/>
      <c r="F2"/>
      <c r="G2"/>
    </row>
    <row r="3" spans="1:7">
      <c r="A3" s="3" t="s">
        <v>321</v>
      </c>
      <c r="B3" s="3" t="s">
        <v>320</v>
      </c>
      <c r="C3" s="3" t="s">
        <v>85</v>
      </c>
      <c r="D3" s="1"/>
      <c r="E3"/>
      <c r="F3"/>
      <c r="G3"/>
    </row>
    <row r="4" spans="1:7">
      <c r="A4" s="3" t="s">
        <v>322</v>
      </c>
      <c r="B4" s="3" t="s">
        <v>320</v>
      </c>
      <c r="C4" s="3" t="s">
        <v>323</v>
      </c>
      <c r="D4" s="1"/>
      <c r="E4"/>
      <c r="F4"/>
      <c r="G4"/>
    </row>
    <row r="5" spans="1:7">
      <c r="A5" s="3" t="s">
        <v>324</v>
      </c>
      <c r="B5" s="3" t="s">
        <v>320</v>
      </c>
      <c r="C5" s="3" t="s">
        <v>325</v>
      </c>
      <c r="D5" s="1"/>
      <c r="E5"/>
      <c r="F5"/>
      <c r="G5"/>
    </row>
    <row r="6" spans="1:7">
      <c r="A6" s="3" t="s">
        <v>326</v>
      </c>
      <c r="B6" s="3" t="s">
        <v>320</v>
      </c>
      <c r="C6" s="3" t="s">
        <v>47</v>
      </c>
      <c r="D6" s="1"/>
      <c r="E6"/>
      <c r="F6"/>
      <c r="G6"/>
    </row>
    <row r="7" spans="1:7">
      <c r="A7" s="3" t="s">
        <v>327</v>
      </c>
      <c r="B7" s="3" t="s">
        <v>320</v>
      </c>
      <c r="C7" s="3" t="s">
        <v>328</v>
      </c>
      <c r="D7" s="1"/>
      <c r="E7"/>
      <c r="F7"/>
      <c r="G7"/>
    </row>
    <row r="8" spans="1:7">
      <c r="A8" s="3" t="s">
        <v>329</v>
      </c>
      <c r="B8" s="3" t="s">
        <v>320</v>
      </c>
      <c r="C8" s="3" t="s">
        <v>330</v>
      </c>
      <c r="D8" s="1"/>
      <c r="E8"/>
      <c r="F8"/>
      <c r="G8"/>
    </row>
    <row r="9" spans="1:7">
      <c r="A9" s="3" t="s">
        <v>331</v>
      </c>
      <c r="B9" s="3" t="s">
        <v>320</v>
      </c>
      <c r="C9" s="3" t="s">
        <v>161</v>
      </c>
      <c r="D9" s="1"/>
      <c r="E9"/>
      <c r="F9"/>
      <c r="G9"/>
    </row>
    <row r="10" spans="1:7">
      <c r="A10" s="3" t="s">
        <v>332</v>
      </c>
      <c r="B10" s="3" t="s">
        <v>320</v>
      </c>
      <c r="C10" s="3" t="s">
        <v>233</v>
      </c>
      <c r="D10" s="1"/>
      <c r="E10"/>
      <c r="F10"/>
      <c r="G10"/>
    </row>
    <row r="11" spans="1:7">
      <c r="A11" s="3" t="s">
        <v>333</v>
      </c>
      <c r="B11" s="3" t="s">
        <v>320</v>
      </c>
      <c r="C11" s="3" t="s">
        <v>334</v>
      </c>
      <c r="D11" s="1"/>
      <c r="E11"/>
      <c r="F11"/>
      <c r="G11"/>
    </row>
    <row r="12" spans="1:7">
      <c r="A12" s="3" t="s">
        <v>281</v>
      </c>
      <c r="B12" s="3" t="s">
        <v>320</v>
      </c>
      <c r="C12" s="3" t="s">
        <v>335</v>
      </c>
      <c r="D12" s="1"/>
      <c r="E12"/>
      <c r="F12"/>
      <c r="G12"/>
    </row>
    <row r="13" spans="1:7">
      <c r="A13" s="3" t="s">
        <v>284</v>
      </c>
      <c r="B13" s="3" t="s">
        <v>320</v>
      </c>
      <c r="C13" s="3" t="s">
        <v>336</v>
      </c>
      <c r="D13" s="1"/>
      <c r="E13"/>
      <c r="F13"/>
      <c r="G13"/>
    </row>
    <row r="14" spans="1:7">
      <c r="A14" s="3" t="s">
        <v>337</v>
      </c>
      <c r="B14" s="3" t="s">
        <v>320</v>
      </c>
      <c r="C14" s="3" t="s">
        <v>338</v>
      </c>
      <c r="D14" s="1"/>
      <c r="E14"/>
      <c r="F14"/>
      <c r="G14"/>
    </row>
    <row r="15" spans="1:7">
      <c r="A15" s="3" t="s">
        <v>339</v>
      </c>
      <c r="B15" s="3" t="s">
        <v>320</v>
      </c>
      <c r="C15" s="3" t="s">
        <v>46</v>
      </c>
      <c r="D15" s="1"/>
      <c r="E15"/>
      <c r="F15"/>
      <c r="G15"/>
    </row>
    <row r="16" spans="1:7">
      <c r="A16" s="3" t="s">
        <v>340</v>
      </c>
      <c r="B16" s="3" t="s">
        <v>320</v>
      </c>
      <c r="C16" s="3" t="s">
        <v>45</v>
      </c>
      <c r="D16" s="1"/>
      <c r="E16"/>
      <c r="F16"/>
      <c r="G16"/>
    </row>
    <row r="17" spans="1:7">
      <c r="A17" s="3" t="s">
        <v>341</v>
      </c>
      <c r="B17" s="3" t="s">
        <v>320</v>
      </c>
      <c r="C17" s="3" t="s">
        <v>342</v>
      </c>
      <c r="D17" s="1"/>
      <c r="E17"/>
      <c r="F17"/>
      <c r="G17"/>
    </row>
    <row r="18" spans="1:7">
      <c r="A18" s="3" t="s">
        <v>343</v>
      </c>
      <c r="B18" s="3" t="s">
        <v>320</v>
      </c>
      <c r="C18" s="3" t="s">
        <v>344</v>
      </c>
      <c r="D18" s="1"/>
      <c r="E18"/>
      <c r="F18"/>
      <c r="G18"/>
    </row>
    <row r="19" spans="1:7">
      <c r="A19" s="3" t="s">
        <v>345</v>
      </c>
      <c r="B19" s="3" t="s">
        <v>320</v>
      </c>
      <c r="C19" s="3" t="s">
        <v>346</v>
      </c>
      <c r="D19" s="1"/>
      <c r="E19"/>
      <c r="F19"/>
      <c r="G19"/>
    </row>
    <row r="20" spans="1:7">
      <c r="A20" s="3" t="s">
        <v>347</v>
      </c>
      <c r="B20" s="3" t="s">
        <v>320</v>
      </c>
      <c r="C20" s="3" t="s">
        <v>86</v>
      </c>
      <c r="D20" s="1"/>
      <c r="E20"/>
      <c r="F20"/>
      <c r="G20"/>
    </row>
    <row r="21" spans="1:7">
      <c r="A21" s="3" t="s">
        <v>348</v>
      </c>
      <c r="B21" s="3" t="s">
        <v>320</v>
      </c>
      <c r="C21" s="3" t="s">
        <v>48</v>
      </c>
      <c r="D21" s="1"/>
      <c r="E21"/>
      <c r="F21"/>
      <c r="G21"/>
    </row>
    <row r="22" spans="1:7">
      <c r="A22" s="3" t="s">
        <v>349</v>
      </c>
      <c r="B22" s="3" t="s">
        <v>320</v>
      </c>
      <c r="C22" s="3" t="s">
        <v>350</v>
      </c>
      <c r="D22" s="1"/>
      <c r="E22"/>
      <c r="F22"/>
      <c r="G22"/>
    </row>
    <row r="23" spans="1:7">
      <c r="A23" s="3" t="s">
        <v>351</v>
      </c>
      <c r="B23" s="3" t="s">
        <v>320</v>
      </c>
      <c r="C23" s="3" t="s">
        <v>352</v>
      </c>
      <c r="D23" s="1"/>
      <c r="E23"/>
      <c r="F23"/>
      <c r="G23"/>
    </row>
    <row r="24" spans="1:7">
      <c r="A24" s="3" t="s">
        <v>353</v>
      </c>
      <c r="B24" s="3" t="s">
        <v>320</v>
      </c>
      <c r="C24" s="3" t="s">
        <v>354</v>
      </c>
      <c r="D24" s="1"/>
      <c r="E24"/>
      <c r="F24"/>
      <c r="G24"/>
    </row>
    <row r="25" spans="1:7">
      <c r="A25" s="3" t="s">
        <v>355</v>
      </c>
      <c r="B25" s="3" t="s">
        <v>320</v>
      </c>
      <c r="C25" s="3" t="s">
        <v>356</v>
      </c>
      <c r="D25" s="1"/>
      <c r="E25"/>
      <c r="F25"/>
      <c r="G25"/>
    </row>
    <row r="26" spans="1:7">
      <c r="A26" s="3" t="s">
        <v>357</v>
      </c>
      <c r="B26" s="3" t="s">
        <v>320</v>
      </c>
      <c r="C26" s="3" t="s">
        <v>358</v>
      </c>
      <c r="D26" s="1"/>
      <c r="E26"/>
      <c r="F26"/>
      <c r="G26"/>
    </row>
    <row r="27" spans="1:7">
      <c r="A27" s="3" t="s">
        <v>359</v>
      </c>
      <c r="B27" s="3" t="s">
        <v>320</v>
      </c>
      <c r="C27" s="3" t="s">
        <v>360</v>
      </c>
      <c r="D27" s="1"/>
      <c r="E27"/>
      <c r="F27"/>
      <c r="G27"/>
    </row>
    <row r="28" spans="1:7">
      <c r="A28" s="3" t="s">
        <v>361</v>
      </c>
      <c r="B28" s="3" t="s">
        <v>320</v>
      </c>
      <c r="C28" s="3" t="s">
        <v>54</v>
      </c>
      <c r="D28" s="1"/>
      <c r="E28"/>
      <c r="F28"/>
      <c r="G28"/>
    </row>
    <row r="29" spans="1:7">
      <c r="A29" s="3" t="s">
        <v>362</v>
      </c>
      <c r="B29" s="3" t="s">
        <v>320</v>
      </c>
      <c r="C29" s="3" t="s">
        <v>363</v>
      </c>
      <c r="D29" s="1"/>
      <c r="E29"/>
      <c r="F29"/>
      <c r="G29"/>
    </row>
    <row r="30" spans="1:7">
      <c r="A30" s="3" t="s">
        <v>364</v>
      </c>
      <c r="B30" s="3" t="s">
        <v>320</v>
      </c>
      <c r="C30" s="3" t="s">
        <v>49</v>
      </c>
      <c r="D30" s="1"/>
      <c r="E30"/>
      <c r="F30"/>
      <c r="G30"/>
    </row>
    <row r="31" spans="1:7">
      <c r="A31" s="3" t="s">
        <v>365</v>
      </c>
      <c r="B31" s="3" t="s">
        <v>320</v>
      </c>
      <c r="C31" s="3" t="s">
        <v>366</v>
      </c>
      <c r="D31" s="1"/>
      <c r="E31"/>
      <c r="F31"/>
      <c r="G31"/>
    </row>
    <row r="32" spans="1:7">
      <c r="A32" s="3" t="s">
        <v>367</v>
      </c>
      <c r="B32" s="3" t="s">
        <v>320</v>
      </c>
      <c r="C32" s="3" t="s">
        <v>368</v>
      </c>
      <c r="D32" s="1"/>
      <c r="E32"/>
      <c r="F32"/>
      <c r="G32"/>
    </row>
    <row r="33" spans="1:7">
      <c r="A33" s="3" t="s">
        <v>369</v>
      </c>
      <c r="B33" s="3" t="s">
        <v>320</v>
      </c>
      <c r="C33" s="3" t="s">
        <v>143</v>
      </c>
      <c r="D33" s="1"/>
      <c r="E33"/>
      <c r="F33"/>
      <c r="G33"/>
    </row>
    <row r="34" spans="1:7">
      <c r="A34" s="3" t="s">
        <v>370</v>
      </c>
      <c r="B34" s="3" t="s">
        <v>320</v>
      </c>
      <c r="C34" s="3" t="s">
        <v>371</v>
      </c>
      <c r="D34" s="1"/>
      <c r="E34"/>
      <c r="F34"/>
      <c r="G34"/>
    </row>
    <row r="35" spans="1:7">
      <c r="A35" s="3" t="s">
        <v>372</v>
      </c>
      <c r="B35" s="3" t="s">
        <v>320</v>
      </c>
      <c r="C35" s="3" t="s">
        <v>373</v>
      </c>
      <c r="D35" s="1"/>
      <c r="E35"/>
      <c r="F35"/>
      <c r="G35"/>
    </row>
    <row r="36" spans="1:7">
      <c r="A36" s="3" t="s">
        <v>374</v>
      </c>
      <c r="B36" s="3" t="s">
        <v>320</v>
      </c>
      <c r="C36" s="3" t="s">
        <v>375</v>
      </c>
      <c r="D36" s="1"/>
      <c r="E36"/>
      <c r="F36"/>
      <c r="G36"/>
    </row>
    <row r="37" spans="1:7">
      <c r="A37" s="3" t="s">
        <v>376</v>
      </c>
      <c r="B37" s="3" t="s">
        <v>320</v>
      </c>
      <c r="C37" s="3" t="s">
        <v>377</v>
      </c>
      <c r="D37" s="1"/>
      <c r="E37"/>
      <c r="F37"/>
      <c r="G37"/>
    </row>
    <row r="38" spans="1:7">
      <c r="A38" s="3" t="s">
        <v>378</v>
      </c>
      <c r="B38" s="3" t="s">
        <v>320</v>
      </c>
      <c r="C38" s="3" t="s">
        <v>379</v>
      </c>
      <c r="D38" s="1"/>
      <c r="E38"/>
      <c r="F38"/>
      <c r="G38"/>
    </row>
    <row r="39" spans="1:7">
      <c r="A39" s="3" t="s">
        <v>380</v>
      </c>
      <c r="B39" s="3" t="s">
        <v>320</v>
      </c>
      <c r="C39" s="3" t="s">
        <v>381</v>
      </c>
      <c r="D39" s="1"/>
      <c r="E39"/>
      <c r="F39"/>
      <c r="G39"/>
    </row>
    <row r="40" spans="1:7">
      <c r="A40" s="3" t="s">
        <v>382</v>
      </c>
      <c r="B40" s="3" t="s">
        <v>320</v>
      </c>
      <c r="C40" s="3" t="s">
        <v>383</v>
      </c>
      <c r="D40" s="1"/>
      <c r="E40"/>
      <c r="F40"/>
      <c r="G40"/>
    </row>
    <row r="41" spans="1:7">
      <c r="A41" s="3" t="s">
        <v>384</v>
      </c>
      <c r="B41" s="3" t="s">
        <v>320</v>
      </c>
      <c r="C41" s="3" t="s">
        <v>385</v>
      </c>
      <c r="D41" s="1"/>
      <c r="E41"/>
      <c r="F41"/>
      <c r="G41"/>
    </row>
    <row r="42" spans="1:7">
      <c r="A42" s="3" t="s">
        <v>386</v>
      </c>
      <c r="B42" s="3" t="s">
        <v>320</v>
      </c>
      <c r="C42" s="3" t="s">
        <v>387</v>
      </c>
      <c r="D42" s="1"/>
      <c r="E42"/>
      <c r="F42"/>
      <c r="G42"/>
    </row>
    <row r="43" spans="1:7">
      <c r="A43" s="3" t="s">
        <v>388</v>
      </c>
      <c r="B43" s="3" t="s">
        <v>320</v>
      </c>
      <c r="C43" s="3" t="s">
        <v>50</v>
      </c>
      <c r="D43" s="1"/>
      <c r="E43"/>
      <c r="F43"/>
      <c r="G43"/>
    </row>
    <row r="44" spans="1:7">
      <c r="A44" s="3" t="s">
        <v>389</v>
      </c>
      <c r="B44" s="3" t="s">
        <v>320</v>
      </c>
      <c r="C44" s="3" t="s">
        <v>390</v>
      </c>
      <c r="D44" s="1"/>
      <c r="E44"/>
      <c r="F44"/>
      <c r="G44"/>
    </row>
    <row r="45" spans="1:7">
      <c r="A45" s="3" t="s">
        <v>391</v>
      </c>
      <c r="B45" s="3" t="s">
        <v>320</v>
      </c>
      <c r="C45" s="3" t="s">
        <v>392</v>
      </c>
      <c r="D45" s="1"/>
      <c r="E45"/>
      <c r="F45"/>
      <c r="G45"/>
    </row>
    <row r="46" spans="1:7">
      <c r="A46" s="3" t="s">
        <v>393</v>
      </c>
      <c r="B46" s="3" t="s">
        <v>320</v>
      </c>
      <c r="C46" s="3" t="s">
        <v>178</v>
      </c>
      <c r="D46" s="1"/>
      <c r="E46"/>
      <c r="F46"/>
      <c r="G46"/>
    </row>
    <row r="47" spans="1:7">
      <c r="A47" s="3" t="s">
        <v>394</v>
      </c>
      <c r="B47" s="3" t="s">
        <v>320</v>
      </c>
      <c r="C47" s="3" t="s">
        <v>395</v>
      </c>
      <c r="D47" s="1"/>
      <c r="E47"/>
      <c r="F47"/>
      <c r="G47"/>
    </row>
    <row r="48" spans="1:7">
      <c r="A48" s="3" t="s">
        <v>396</v>
      </c>
      <c r="B48" s="3" t="s">
        <v>320</v>
      </c>
      <c r="C48" s="3" t="s">
        <v>397</v>
      </c>
      <c r="D48" s="1"/>
      <c r="E48"/>
      <c r="F48"/>
      <c r="G48"/>
    </row>
    <row r="49" spans="1:7">
      <c r="A49" s="3" t="s">
        <v>398</v>
      </c>
      <c r="B49" s="3" t="s">
        <v>320</v>
      </c>
      <c r="C49" s="3" t="s">
        <v>51</v>
      </c>
      <c r="D49" s="1"/>
      <c r="E49"/>
      <c r="F49"/>
      <c r="G49"/>
    </row>
    <row r="50" spans="1:7">
      <c r="A50" s="3" t="s">
        <v>399</v>
      </c>
      <c r="B50" s="3" t="s">
        <v>320</v>
      </c>
      <c r="C50" s="3" t="s">
        <v>52</v>
      </c>
      <c r="D50" s="1"/>
      <c r="E50"/>
      <c r="F50"/>
      <c r="G50"/>
    </row>
    <row r="51" spans="1:7">
      <c r="A51" s="3" t="s">
        <v>400</v>
      </c>
      <c r="B51" s="3" t="s">
        <v>320</v>
      </c>
      <c r="C51" s="3" t="s">
        <v>39</v>
      </c>
      <c r="D51" s="1"/>
      <c r="E51"/>
      <c r="F51"/>
      <c r="G51"/>
    </row>
    <row r="52" spans="1:4">
      <c r="A52" s="3" t="s">
        <v>401</v>
      </c>
      <c r="B52" s="3" t="s">
        <v>320</v>
      </c>
      <c r="C52" s="3" t="s">
        <v>402</v>
      </c>
      <c r="D52" s="1"/>
    </row>
    <row r="53" spans="1:4">
      <c r="A53" s="3" t="s">
        <v>403</v>
      </c>
      <c r="B53" s="3" t="s">
        <v>320</v>
      </c>
      <c r="C53" s="3" t="s">
        <v>404</v>
      </c>
      <c r="D53" s="1"/>
    </row>
    <row r="54" spans="1:4">
      <c r="A54" s="3" t="s">
        <v>405</v>
      </c>
      <c r="B54" s="3" t="s">
        <v>320</v>
      </c>
      <c r="C54" s="3" t="s">
        <v>406</v>
      </c>
      <c r="D54" s="1"/>
    </row>
    <row r="55" spans="1:4">
      <c r="A55" s="3" t="s">
        <v>407</v>
      </c>
      <c r="B55" s="3" t="s">
        <v>320</v>
      </c>
      <c r="C55" s="3" t="s">
        <v>408</v>
      </c>
      <c r="D55" s="1"/>
    </row>
    <row r="56" spans="1:4">
      <c r="A56" s="3" t="s">
        <v>409</v>
      </c>
      <c r="B56" s="3" t="s">
        <v>320</v>
      </c>
      <c r="C56" s="3" t="s">
        <v>410</v>
      </c>
      <c r="D56" s="1"/>
    </row>
    <row r="57" spans="1:4">
      <c r="A57" s="3" t="s">
        <v>411</v>
      </c>
      <c r="B57" s="3" t="s">
        <v>320</v>
      </c>
      <c r="C57" s="3" t="s">
        <v>412</v>
      </c>
      <c r="D57" s="1"/>
    </row>
    <row r="58" spans="1:4">
      <c r="A58" s="3" t="s">
        <v>413</v>
      </c>
      <c r="B58" s="3" t="s">
        <v>320</v>
      </c>
      <c r="C58" s="3" t="s">
        <v>414</v>
      </c>
      <c r="D58" s="1"/>
    </row>
    <row r="59" spans="1:4">
      <c r="A59" s="3" t="s">
        <v>415</v>
      </c>
      <c r="B59" s="3" t="s">
        <v>320</v>
      </c>
      <c r="C59" s="3" t="s">
        <v>53</v>
      </c>
      <c r="D59" s="1"/>
    </row>
    <row r="60" spans="1:4">
      <c r="A60" s="3" t="s">
        <v>416</v>
      </c>
      <c r="B60" s="3" t="s">
        <v>320</v>
      </c>
      <c r="C60" s="3" t="s">
        <v>38</v>
      </c>
      <c r="D60" s="1"/>
    </row>
    <row r="61" spans="1:4">
      <c r="A61" s="3" t="s">
        <v>417</v>
      </c>
      <c r="B61" s="3" t="s">
        <v>320</v>
      </c>
      <c r="C61" s="3" t="s">
        <v>418</v>
      </c>
      <c r="D61" s="1"/>
    </row>
    <row r="62" spans="1:4">
      <c r="A62" s="3" t="s">
        <v>419</v>
      </c>
      <c r="B62" s="3" t="s">
        <v>320</v>
      </c>
      <c r="C62" s="3" t="s">
        <v>420</v>
      </c>
      <c r="D62" s="1"/>
    </row>
    <row r="63" spans="1:4">
      <c r="A63" s="3" t="s">
        <v>421</v>
      </c>
      <c r="B63" s="3" t="s">
        <v>320</v>
      </c>
      <c r="C63" s="3" t="s">
        <v>422</v>
      </c>
      <c r="D63" s="1"/>
    </row>
    <row r="64" spans="1:4">
      <c r="A64" s="3" t="s">
        <v>423</v>
      </c>
      <c r="B64" s="3" t="s">
        <v>320</v>
      </c>
      <c r="C64" s="3" t="s">
        <v>424</v>
      </c>
      <c r="D64" s="1"/>
    </row>
    <row r="65" spans="1:4">
      <c r="A65" s="3" t="s">
        <v>425</v>
      </c>
      <c r="B65" s="3" t="s">
        <v>320</v>
      </c>
      <c r="C65" s="3" t="s">
        <v>426</v>
      </c>
      <c r="D65" s="1"/>
    </row>
    <row r="66" spans="1:4">
      <c r="A66" s="3" t="s">
        <v>427</v>
      </c>
      <c r="B66" s="3" t="s">
        <v>320</v>
      </c>
      <c r="C66" s="3" t="s">
        <v>428</v>
      </c>
      <c r="D66" s="1"/>
    </row>
    <row r="67" spans="1:4">
      <c r="A67" s="3" t="s">
        <v>429</v>
      </c>
      <c r="B67" s="3" t="s">
        <v>320</v>
      </c>
      <c r="C67" s="3" t="s">
        <v>430</v>
      </c>
      <c r="D67" s="1"/>
    </row>
    <row r="68" spans="1:4">
      <c r="A68" s="3" t="s">
        <v>431</v>
      </c>
      <c r="B68" s="3" t="s">
        <v>320</v>
      </c>
      <c r="C68" s="3" t="s">
        <v>432</v>
      </c>
      <c r="D68" s="1"/>
    </row>
    <row r="69" spans="1:4">
      <c r="A69" s="3" t="s">
        <v>433</v>
      </c>
      <c r="B69" s="3" t="s">
        <v>320</v>
      </c>
      <c r="C69" s="3" t="s">
        <v>177</v>
      </c>
      <c r="D69" s="1"/>
    </row>
    <row r="70" spans="1:4">
      <c r="A70" s="3" t="s">
        <v>434</v>
      </c>
      <c r="B70" s="3" t="s">
        <v>320</v>
      </c>
      <c r="C70" s="3" t="s">
        <v>435</v>
      </c>
      <c r="D70" s="1"/>
    </row>
    <row r="71" spans="1:4">
      <c r="A71" s="3" t="s">
        <v>436</v>
      </c>
      <c r="B71" s="3" t="s">
        <v>320</v>
      </c>
      <c r="C71" s="3" t="s">
        <v>437</v>
      </c>
      <c r="D71" s="1"/>
    </row>
    <row r="72" spans="1:4">
      <c r="A72" s="3" t="s">
        <v>438</v>
      </c>
      <c r="B72" s="3" t="s">
        <v>320</v>
      </c>
      <c r="C72" s="3" t="s">
        <v>26</v>
      </c>
      <c r="D72" s="1"/>
    </row>
    <row r="73" spans="1:4">
      <c r="A73" s="3" t="s">
        <v>439</v>
      </c>
      <c r="B73" s="3" t="s">
        <v>320</v>
      </c>
      <c r="C73" s="3" t="s">
        <v>440</v>
      </c>
      <c r="D73" s="1"/>
    </row>
    <row r="74" spans="1:4">
      <c r="A74" s="3" t="s">
        <v>441</v>
      </c>
      <c r="B74" s="3" t="s">
        <v>320</v>
      </c>
      <c r="C74" s="3" t="s">
        <v>442</v>
      </c>
      <c r="D74" s="1"/>
    </row>
    <row r="75" spans="1:4">
      <c r="A75" s="3" t="s">
        <v>443</v>
      </c>
      <c r="B75" s="3" t="s">
        <v>320</v>
      </c>
      <c r="C75" s="3" t="s">
        <v>444</v>
      </c>
      <c r="D75" s="1"/>
    </row>
    <row r="76" spans="1:4">
      <c r="A76" s="3" t="s">
        <v>445</v>
      </c>
      <c r="B76" s="3" t="s">
        <v>320</v>
      </c>
      <c r="C76" s="3" t="s">
        <v>446</v>
      </c>
      <c r="D76" s="1"/>
    </row>
    <row r="77" spans="1:4">
      <c r="A77" s="3" t="s">
        <v>447</v>
      </c>
      <c r="B77" s="3" t="s">
        <v>320</v>
      </c>
      <c r="C77" s="3" t="s">
        <v>448</v>
      </c>
      <c r="D77" s="1"/>
    </row>
    <row r="78" spans="1:4">
      <c r="A78" s="3" t="s">
        <v>449</v>
      </c>
      <c r="B78" s="3" t="s">
        <v>320</v>
      </c>
      <c r="C78" s="3" t="s">
        <v>450</v>
      </c>
      <c r="D78" s="1"/>
    </row>
    <row r="79" spans="1:4">
      <c r="A79" s="3" t="s">
        <v>451</v>
      </c>
      <c r="B79" s="3" t="s">
        <v>320</v>
      </c>
      <c r="C79" s="3" t="s">
        <v>452</v>
      </c>
      <c r="D79" s="1"/>
    </row>
    <row r="80" spans="1:4">
      <c r="A80" s="3" t="s">
        <v>453</v>
      </c>
      <c r="B80" s="3" t="s">
        <v>320</v>
      </c>
      <c r="C80" s="3" t="s">
        <v>454</v>
      </c>
      <c r="D80" s="1"/>
    </row>
    <row r="81" spans="1:4">
      <c r="A81" s="3" t="s">
        <v>455</v>
      </c>
      <c r="B81" s="3" t="s">
        <v>320</v>
      </c>
      <c r="C81" s="3" t="s">
        <v>456</v>
      </c>
      <c r="D81" s="1"/>
    </row>
    <row r="82" spans="1:4">
      <c r="A82" s="3" t="s">
        <v>457</v>
      </c>
      <c r="B82" s="3" t="s">
        <v>320</v>
      </c>
      <c r="C82" s="3" t="s">
        <v>458</v>
      </c>
      <c r="D82" s="1"/>
    </row>
    <row r="83" spans="1:4">
      <c r="A83" s="3" t="s">
        <v>459</v>
      </c>
      <c r="B83" s="3" t="s">
        <v>320</v>
      </c>
      <c r="C83" s="3" t="s">
        <v>460</v>
      </c>
      <c r="D83" s="1"/>
    </row>
    <row r="84" spans="1:4">
      <c r="A84" s="3" t="s">
        <v>461</v>
      </c>
      <c r="B84" s="3" t="s">
        <v>320</v>
      </c>
      <c r="C84" s="3" t="s">
        <v>462</v>
      </c>
      <c r="D84" s="1"/>
    </row>
    <row r="85" spans="1:4">
      <c r="A85" s="3" t="s">
        <v>463</v>
      </c>
      <c r="B85" s="3" t="s">
        <v>320</v>
      </c>
      <c r="C85" s="3" t="s">
        <v>464</v>
      </c>
      <c r="D85" s="1"/>
    </row>
    <row r="86" spans="1:4">
      <c r="A86" s="3" t="s">
        <v>465</v>
      </c>
      <c r="B86" s="3" t="s">
        <v>320</v>
      </c>
      <c r="C86" s="3" t="s">
        <v>466</v>
      </c>
      <c r="D86" s="1"/>
    </row>
    <row r="87" spans="1:4">
      <c r="A87" s="3" t="s">
        <v>467</v>
      </c>
      <c r="B87" s="3" t="s">
        <v>320</v>
      </c>
      <c r="C87" s="3" t="s">
        <v>468</v>
      </c>
      <c r="D87" s="1"/>
    </row>
    <row r="88" spans="1:4">
      <c r="A88" s="3" t="s">
        <v>469</v>
      </c>
      <c r="B88" s="3" t="s">
        <v>320</v>
      </c>
      <c r="C88" s="3" t="s">
        <v>470</v>
      </c>
      <c r="D88" s="1"/>
    </row>
    <row r="89" spans="1:4">
      <c r="A89" s="3" t="s">
        <v>471</v>
      </c>
      <c r="B89" s="3" t="s">
        <v>320</v>
      </c>
      <c r="C89" s="3" t="s">
        <v>472</v>
      </c>
      <c r="D89" s="1"/>
    </row>
    <row r="90" spans="1:4">
      <c r="A90" s="3" t="s">
        <v>473</v>
      </c>
      <c r="B90" s="3" t="s">
        <v>320</v>
      </c>
      <c r="C90" s="3" t="s">
        <v>55</v>
      </c>
      <c r="D90" s="1"/>
    </row>
    <row r="91" spans="1:4">
      <c r="A91" s="3" t="s">
        <v>474</v>
      </c>
      <c r="B91" s="3" t="s">
        <v>320</v>
      </c>
      <c r="C91" s="3" t="s">
        <v>475</v>
      </c>
      <c r="D91" s="1"/>
    </row>
    <row r="92" spans="1:4">
      <c r="A92" s="3" t="s">
        <v>476</v>
      </c>
      <c r="B92" s="3" t="s">
        <v>320</v>
      </c>
      <c r="C92" s="3" t="s">
        <v>477</v>
      </c>
      <c r="D92" s="1"/>
    </row>
    <row r="93" spans="1:4">
      <c r="A93" s="3" t="s">
        <v>478</v>
      </c>
      <c r="B93" s="3" t="s">
        <v>320</v>
      </c>
      <c r="C93" s="3" t="s">
        <v>479</v>
      </c>
      <c r="D93" s="1"/>
    </row>
    <row r="94" spans="1:4">
      <c r="A94" s="3" t="s">
        <v>480</v>
      </c>
      <c r="B94" s="3" t="s">
        <v>320</v>
      </c>
      <c r="C94" s="3" t="s">
        <v>481</v>
      </c>
      <c r="D94" s="1"/>
    </row>
    <row r="95" spans="1:4">
      <c r="A95" s="3" t="s">
        <v>482</v>
      </c>
      <c r="B95" s="3" t="s">
        <v>320</v>
      </c>
      <c r="C95" s="3" t="s">
        <v>483</v>
      </c>
      <c r="D95" s="1"/>
    </row>
    <row r="96" spans="1:4">
      <c r="A96" s="3" t="s">
        <v>484</v>
      </c>
      <c r="B96" s="3" t="s">
        <v>320</v>
      </c>
      <c r="C96" s="3" t="s">
        <v>485</v>
      </c>
      <c r="D96" s="1"/>
    </row>
    <row r="97" spans="1:4">
      <c r="A97" s="3" t="s">
        <v>486</v>
      </c>
      <c r="B97" s="3" t="s">
        <v>320</v>
      </c>
      <c r="C97" s="3" t="s">
        <v>487</v>
      </c>
      <c r="D97" s="1"/>
    </row>
    <row r="98" spans="1:4">
      <c r="A98" s="3" t="s">
        <v>488</v>
      </c>
      <c r="B98" s="3" t="s">
        <v>320</v>
      </c>
      <c r="C98" s="3" t="s">
        <v>489</v>
      </c>
      <c r="D98" s="1"/>
    </row>
    <row r="99" spans="1:4">
      <c r="A99" s="3" t="s">
        <v>490</v>
      </c>
      <c r="B99" s="3" t="s">
        <v>320</v>
      </c>
      <c r="C99" s="3" t="s">
        <v>491</v>
      </c>
      <c r="D99" s="1"/>
    </row>
    <row r="100" spans="1:4">
      <c r="A100" s="3" t="s">
        <v>492</v>
      </c>
      <c r="B100" s="3" t="s">
        <v>320</v>
      </c>
      <c r="C100" s="3" t="s">
        <v>493</v>
      </c>
      <c r="D100" s="1"/>
    </row>
    <row r="101" spans="1:4">
      <c r="A101" s="3" t="s">
        <v>494</v>
      </c>
      <c r="B101" s="3" t="s">
        <v>320</v>
      </c>
      <c r="C101" s="3" t="s">
        <v>495</v>
      </c>
      <c r="D101" s="1"/>
    </row>
    <row r="102" spans="1:4">
      <c r="A102" s="3" t="s">
        <v>496</v>
      </c>
      <c r="B102" s="3" t="s">
        <v>320</v>
      </c>
      <c r="C102" s="3" t="s">
        <v>195</v>
      </c>
      <c r="D102" s="1"/>
    </row>
    <row r="103" spans="1:4">
      <c r="A103" s="3" t="s">
        <v>497</v>
      </c>
      <c r="B103" s="3" t="s">
        <v>320</v>
      </c>
      <c r="C103" s="3" t="s">
        <v>176</v>
      </c>
      <c r="D103" s="1"/>
    </row>
    <row r="104" spans="1:4">
      <c r="A104" s="3" t="s">
        <v>498</v>
      </c>
      <c r="B104" s="3" t="s">
        <v>320</v>
      </c>
      <c r="C104" s="3" t="s">
        <v>499</v>
      </c>
      <c r="D104" s="1"/>
    </row>
    <row r="105" spans="1:4">
      <c r="A105" s="3" t="s">
        <v>500</v>
      </c>
      <c r="B105" s="3" t="s">
        <v>320</v>
      </c>
      <c r="C105" s="3" t="s">
        <v>501</v>
      </c>
      <c r="D105" s="1"/>
    </row>
    <row r="106" spans="1:4">
      <c r="A106" s="3" t="s">
        <v>502</v>
      </c>
      <c r="B106" s="3" t="s">
        <v>320</v>
      </c>
      <c r="C106" s="3" t="s">
        <v>503</v>
      </c>
      <c r="D106" s="1"/>
    </row>
    <row r="107" spans="1:4">
      <c r="A107" s="3" t="s">
        <v>504</v>
      </c>
      <c r="B107" s="3" t="s">
        <v>320</v>
      </c>
      <c r="C107" s="3" t="s">
        <v>505</v>
      </c>
      <c r="D107" s="1"/>
    </row>
    <row r="108" spans="1:4">
      <c r="A108" s="3" t="s">
        <v>506</v>
      </c>
      <c r="B108" s="3" t="s">
        <v>320</v>
      </c>
      <c r="C108" s="3" t="s">
        <v>56</v>
      </c>
      <c r="D108" s="1"/>
    </row>
    <row r="109" spans="1:4">
      <c r="A109" s="3" t="s">
        <v>507</v>
      </c>
      <c r="B109" s="3" t="s">
        <v>320</v>
      </c>
      <c r="C109" s="3" t="s">
        <v>508</v>
      </c>
      <c r="D109" s="1"/>
    </row>
    <row r="110" spans="1:4">
      <c r="A110" s="3" t="s">
        <v>509</v>
      </c>
      <c r="B110" s="3" t="s">
        <v>320</v>
      </c>
      <c r="C110" s="3" t="s">
        <v>510</v>
      </c>
      <c r="D110" s="1"/>
    </row>
    <row r="111" spans="1:4">
      <c r="A111" s="3" t="s">
        <v>511</v>
      </c>
      <c r="B111" s="3" t="s">
        <v>320</v>
      </c>
      <c r="C111" s="3" t="s">
        <v>512</v>
      </c>
      <c r="D111" s="1"/>
    </row>
    <row r="112" spans="1:4">
      <c r="A112" s="3" t="s">
        <v>513</v>
      </c>
      <c r="B112" s="3" t="s">
        <v>320</v>
      </c>
      <c r="C112" s="3" t="s">
        <v>514</v>
      </c>
      <c r="D112" s="1"/>
    </row>
    <row r="113" spans="1:4">
      <c r="A113" s="3" t="s">
        <v>515</v>
      </c>
      <c r="B113" s="3" t="s">
        <v>320</v>
      </c>
      <c r="C113" s="3" t="s">
        <v>516</v>
      </c>
      <c r="D113" s="1"/>
    </row>
    <row r="114" spans="1:4">
      <c r="A114" s="3" t="s">
        <v>517</v>
      </c>
      <c r="B114" s="3" t="s">
        <v>320</v>
      </c>
      <c r="C114" s="3" t="s">
        <v>518</v>
      </c>
      <c r="D114" s="1"/>
    </row>
    <row r="115" spans="1:4">
      <c r="A115" s="3" t="s">
        <v>519</v>
      </c>
      <c r="B115" s="3" t="s">
        <v>320</v>
      </c>
      <c r="C115" s="3" t="s">
        <v>520</v>
      </c>
      <c r="D115" s="1"/>
    </row>
    <row r="116" spans="1:4">
      <c r="A116" s="3" t="s">
        <v>521</v>
      </c>
      <c r="B116" s="3" t="s">
        <v>320</v>
      </c>
      <c r="C116" s="3" t="s">
        <v>522</v>
      </c>
      <c r="D116" s="1"/>
    </row>
    <row r="117" spans="1:4">
      <c r="A117" s="3" t="s">
        <v>523</v>
      </c>
      <c r="B117" s="3" t="s">
        <v>320</v>
      </c>
      <c r="C117" s="3" t="s">
        <v>524</v>
      </c>
      <c r="D117" s="1"/>
    </row>
    <row r="118" spans="1:4">
      <c r="A118" s="3" t="s">
        <v>525</v>
      </c>
      <c r="B118" s="3" t="s">
        <v>320</v>
      </c>
      <c r="C118" s="3" t="s">
        <v>526</v>
      </c>
      <c r="D118" s="1"/>
    </row>
    <row r="119" spans="1:4">
      <c r="A119" s="3" t="s">
        <v>527</v>
      </c>
      <c r="B119" s="3" t="s">
        <v>320</v>
      </c>
      <c r="C119" s="3" t="s">
        <v>528</v>
      </c>
      <c r="D119" s="1"/>
    </row>
    <row r="120" spans="1:4">
      <c r="A120" s="3" t="s">
        <v>529</v>
      </c>
      <c r="B120" s="3" t="s">
        <v>320</v>
      </c>
      <c r="C120" s="3" t="s">
        <v>530</v>
      </c>
      <c r="D120" s="1"/>
    </row>
    <row r="121" spans="1:4">
      <c r="A121" s="3" t="s">
        <v>531</v>
      </c>
      <c r="B121" s="3" t="s">
        <v>320</v>
      </c>
      <c r="C121" s="3" t="s">
        <v>532</v>
      </c>
      <c r="D121" s="1"/>
    </row>
    <row r="122" spans="1:4">
      <c r="A122" s="3" t="s">
        <v>533</v>
      </c>
      <c r="B122" s="3" t="s">
        <v>320</v>
      </c>
      <c r="C122" s="3" t="s">
        <v>534</v>
      </c>
      <c r="D122" s="1"/>
    </row>
    <row r="123" spans="1:4">
      <c r="A123" s="3" t="s">
        <v>535</v>
      </c>
      <c r="B123" s="3" t="s">
        <v>320</v>
      </c>
      <c r="C123" s="3" t="s">
        <v>536</v>
      </c>
      <c r="D123" s="1"/>
    </row>
    <row r="124" spans="1:4">
      <c r="A124" s="3" t="s">
        <v>537</v>
      </c>
      <c r="B124" s="3" t="s">
        <v>320</v>
      </c>
      <c r="C124" s="3" t="s">
        <v>57</v>
      </c>
      <c r="D124" s="1"/>
    </row>
    <row r="125" spans="1:4">
      <c r="A125" s="3" t="s">
        <v>538</v>
      </c>
      <c r="B125" s="3" t="s">
        <v>320</v>
      </c>
      <c r="C125" s="3" t="s">
        <v>539</v>
      </c>
      <c r="D125" s="1"/>
    </row>
    <row r="126" spans="1:4">
      <c r="A126" s="3" t="s">
        <v>540</v>
      </c>
      <c r="B126" s="3" t="s">
        <v>320</v>
      </c>
      <c r="C126" s="3" t="s">
        <v>541</v>
      </c>
      <c r="D126" s="1"/>
    </row>
    <row r="127" spans="1:4">
      <c r="A127" s="3" t="s">
        <v>542</v>
      </c>
      <c r="B127" s="3" t="s">
        <v>320</v>
      </c>
      <c r="C127" s="3" t="s">
        <v>58</v>
      </c>
      <c r="D127" s="1"/>
    </row>
    <row r="128" spans="1:4">
      <c r="A128" s="3" t="s">
        <v>543</v>
      </c>
      <c r="B128" s="3" t="s">
        <v>320</v>
      </c>
      <c r="C128" s="3" t="s">
        <v>544</v>
      </c>
      <c r="D128" s="1"/>
    </row>
    <row r="129" spans="1:4">
      <c r="A129" s="3" t="s">
        <v>545</v>
      </c>
      <c r="B129" s="3" t="s">
        <v>320</v>
      </c>
      <c r="C129" s="3" t="s">
        <v>546</v>
      </c>
      <c r="D129" s="1"/>
    </row>
    <row r="130" spans="1:4">
      <c r="A130" s="3" t="s">
        <v>547</v>
      </c>
      <c r="B130" s="3" t="s">
        <v>320</v>
      </c>
      <c r="C130" s="3" t="s">
        <v>548</v>
      </c>
      <c r="D130" s="1"/>
    </row>
    <row r="131" spans="1:4">
      <c r="A131" s="3" t="s">
        <v>549</v>
      </c>
      <c r="B131" s="3" t="s">
        <v>320</v>
      </c>
      <c r="C131" s="3" t="s">
        <v>550</v>
      </c>
      <c r="D131" s="1"/>
    </row>
    <row r="132" spans="1:4">
      <c r="A132" s="3" t="s">
        <v>551</v>
      </c>
      <c r="B132" s="3" t="s">
        <v>320</v>
      </c>
      <c r="C132" s="3" t="s">
        <v>552</v>
      </c>
      <c r="D132" s="1"/>
    </row>
    <row r="133" spans="1:4">
      <c r="A133" s="3" t="s">
        <v>553</v>
      </c>
      <c r="B133" s="3" t="s">
        <v>320</v>
      </c>
      <c r="C133" s="3" t="s">
        <v>59</v>
      </c>
      <c r="D133" s="1"/>
    </row>
    <row r="134" spans="1:4">
      <c r="A134" s="3" t="s">
        <v>554</v>
      </c>
      <c r="B134" s="3" t="s">
        <v>320</v>
      </c>
      <c r="C134" s="3" t="s">
        <v>555</v>
      </c>
      <c r="D134" s="1"/>
    </row>
    <row r="135" spans="1:4">
      <c r="A135" s="3" t="s">
        <v>556</v>
      </c>
      <c r="B135" s="3" t="s">
        <v>320</v>
      </c>
      <c r="C135" s="3" t="s">
        <v>557</v>
      </c>
      <c r="D135" s="1"/>
    </row>
    <row r="136" spans="1:4">
      <c r="A136" s="3" t="s">
        <v>558</v>
      </c>
      <c r="B136" s="3" t="s">
        <v>320</v>
      </c>
      <c r="C136" s="3" t="s">
        <v>559</v>
      </c>
      <c r="D136" s="1"/>
    </row>
    <row r="137" spans="1:4">
      <c r="A137" s="3" t="s">
        <v>560</v>
      </c>
      <c r="B137" s="3" t="s">
        <v>320</v>
      </c>
      <c r="C137" s="3" t="s">
        <v>561</v>
      </c>
      <c r="D137" s="1"/>
    </row>
    <row r="138" spans="1:4">
      <c r="A138" s="3" t="s">
        <v>562</v>
      </c>
      <c r="B138" s="3" t="s">
        <v>320</v>
      </c>
      <c r="C138" s="3" t="s">
        <v>563</v>
      </c>
      <c r="D138" s="1"/>
    </row>
    <row r="139" spans="1:4">
      <c r="A139" s="3" t="s">
        <v>564</v>
      </c>
      <c r="B139" s="3" t="s">
        <v>320</v>
      </c>
      <c r="C139" s="3" t="s">
        <v>565</v>
      </c>
      <c r="D139" s="1"/>
    </row>
    <row r="140" spans="1:4">
      <c r="A140" s="3" t="s">
        <v>566</v>
      </c>
      <c r="B140" s="3" t="s">
        <v>320</v>
      </c>
      <c r="C140" s="3" t="s">
        <v>567</v>
      </c>
      <c r="D140" s="1"/>
    </row>
    <row r="141" spans="1:4">
      <c r="A141" s="3" t="s">
        <v>568</v>
      </c>
      <c r="B141" s="3" t="s">
        <v>320</v>
      </c>
      <c r="C141" s="3" t="s">
        <v>569</v>
      </c>
      <c r="D141" s="1"/>
    </row>
    <row r="142" spans="1:4">
      <c r="A142" s="3" t="s">
        <v>570</v>
      </c>
      <c r="B142" s="3" t="s">
        <v>320</v>
      </c>
      <c r="C142" s="3" t="s">
        <v>571</v>
      </c>
      <c r="D142" s="1"/>
    </row>
    <row r="143" spans="1:4">
      <c r="A143" s="3" t="s">
        <v>572</v>
      </c>
      <c r="B143" s="3" t="s">
        <v>320</v>
      </c>
      <c r="C143" s="3" t="s">
        <v>573</v>
      </c>
      <c r="D143" s="1"/>
    </row>
    <row r="144" spans="1:4">
      <c r="A144" s="3" t="s">
        <v>574</v>
      </c>
      <c r="B144" s="3" t="s">
        <v>320</v>
      </c>
      <c r="C144" s="3" t="s">
        <v>575</v>
      </c>
      <c r="D144" s="1"/>
    </row>
    <row r="145" spans="1:4">
      <c r="A145" s="3" t="s">
        <v>576</v>
      </c>
      <c r="B145" s="3" t="s">
        <v>320</v>
      </c>
      <c r="C145" s="3" t="s">
        <v>577</v>
      </c>
      <c r="D145" s="1"/>
    </row>
    <row r="146" spans="1:4">
      <c r="A146" s="3" t="s">
        <v>578</v>
      </c>
      <c r="B146" s="3" t="s">
        <v>320</v>
      </c>
      <c r="C146" s="3" t="s">
        <v>579</v>
      </c>
      <c r="D146" s="1"/>
    </row>
    <row r="147" spans="1:4">
      <c r="A147" s="3" t="s">
        <v>580</v>
      </c>
      <c r="B147" s="3" t="s">
        <v>320</v>
      </c>
      <c r="C147" s="3" t="s">
        <v>581</v>
      </c>
      <c r="D147" s="1"/>
    </row>
    <row r="148" spans="1:4">
      <c r="A148" s="3" t="s">
        <v>582</v>
      </c>
      <c r="B148" s="3" t="s">
        <v>320</v>
      </c>
      <c r="C148" s="3" t="s">
        <v>224</v>
      </c>
      <c r="D148" s="1"/>
    </row>
    <row r="149" spans="1:4">
      <c r="A149" s="3" t="s">
        <v>583</v>
      </c>
      <c r="B149" s="3" t="s">
        <v>320</v>
      </c>
      <c r="C149" s="3" t="s">
        <v>584</v>
      </c>
      <c r="D149" s="1"/>
    </row>
    <row r="150" spans="1:4">
      <c r="A150" s="3" t="s">
        <v>585</v>
      </c>
      <c r="B150" s="3" t="s">
        <v>320</v>
      </c>
      <c r="C150" s="3" t="s">
        <v>21</v>
      </c>
      <c r="D150" s="1"/>
    </row>
    <row r="151" spans="1:4">
      <c r="A151" s="3" t="s">
        <v>586</v>
      </c>
      <c r="B151" s="3" t="s">
        <v>320</v>
      </c>
      <c r="C151" s="3" t="s">
        <v>137</v>
      </c>
      <c r="D151" s="1"/>
    </row>
    <row r="152" spans="1:4">
      <c r="A152" s="3" t="s">
        <v>587</v>
      </c>
      <c r="B152" s="3" t="s">
        <v>320</v>
      </c>
      <c r="C152" s="3" t="s">
        <v>588</v>
      </c>
      <c r="D152" s="1"/>
    </row>
    <row r="153" spans="1:4">
      <c r="A153" s="3" t="s">
        <v>589</v>
      </c>
      <c r="B153" s="3" t="s">
        <v>320</v>
      </c>
      <c r="C153" s="3" t="s">
        <v>590</v>
      </c>
      <c r="D153" s="1"/>
    </row>
    <row r="154" spans="1:4">
      <c r="A154" s="3" t="s">
        <v>591</v>
      </c>
      <c r="B154" s="3" t="s">
        <v>320</v>
      </c>
      <c r="C154" s="3" t="s">
        <v>592</v>
      </c>
      <c r="D154" s="1"/>
    </row>
    <row r="155" spans="1:4">
      <c r="A155" s="3" t="s">
        <v>593</v>
      </c>
      <c r="B155" s="3" t="s">
        <v>320</v>
      </c>
      <c r="C155" s="3" t="s">
        <v>594</v>
      </c>
      <c r="D155" s="1"/>
    </row>
    <row r="156" spans="1:4">
      <c r="A156" s="3" t="s">
        <v>595</v>
      </c>
      <c r="B156" s="3" t="s">
        <v>320</v>
      </c>
      <c r="C156" s="3" t="s">
        <v>596</v>
      </c>
      <c r="D156" s="1"/>
    </row>
    <row r="157" spans="1:4">
      <c r="A157" s="3" t="s">
        <v>597</v>
      </c>
      <c r="B157" s="3" t="s">
        <v>320</v>
      </c>
      <c r="C157" s="3" t="s">
        <v>598</v>
      </c>
      <c r="D157" s="1"/>
    </row>
    <row r="158" spans="1:4">
      <c r="A158" s="3" t="s">
        <v>599</v>
      </c>
      <c r="B158" s="3" t="s">
        <v>320</v>
      </c>
      <c r="C158" s="3" t="s">
        <v>600</v>
      </c>
      <c r="D158" s="1"/>
    </row>
    <row r="159" spans="1:4">
      <c r="A159" s="3" t="s">
        <v>601</v>
      </c>
      <c r="B159" s="3" t="s">
        <v>320</v>
      </c>
      <c r="C159" s="3" t="s">
        <v>602</v>
      </c>
      <c r="D159" s="1"/>
    </row>
    <row r="160" spans="1:4">
      <c r="A160" s="3" t="s">
        <v>603</v>
      </c>
      <c r="B160" s="3" t="s">
        <v>320</v>
      </c>
      <c r="C160" s="3" t="s">
        <v>604</v>
      </c>
      <c r="D160" s="1"/>
    </row>
    <row r="161" spans="1:4">
      <c r="A161" s="3" t="s">
        <v>605</v>
      </c>
      <c r="B161" s="3" t="s">
        <v>320</v>
      </c>
      <c r="C161" s="3" t="s">
        <v>606</v>
      </c>
      <c r="D161" s="1"/>
    </row>
    <row r="162" spans="1:4">
      <c r="A162" s="3" t="s">
        <v>607</v>
      </c>
      <c r="B162" s="3" t="s">
        <v>320</v>
      </c>
      <c r="C162" s="3" t="s">
        <v>608</v>
      </c>
      <c r="D162" s="1"/>
    </row>
    <row r="163" spans="1:4">
      <c r="A163" s="3" t="s">
        <v>609</v>
      </c>
      <c r="B163" s="3" t="s">
        <v>320</v>
      </c>
      <c r="C163" s="3" t="s">
        <v>610</v>
      </c>
      <c r="D163" s="1"/>
    </row>
    <row r="164" spans="1:4">
      <c r="A164" s="3" t="s">
        <v>611</v>
      </c>
      <c r="B164" s="3" t="s">
        <v>320</v>
      </c>
      <c r="C164" s="3" t="s">
        <v>23</v>
      </c>
      <c r="D164" s="1"/>
    </row>
    <row r="165" spans="1:4">
      <c r="A165" s="3" t="s">
        <v>612</v>
      </c>
      <c r="B165" s="3" t="s">
        <v>320</v>
      </c>
      <c r="C165" s="3" t="s">
        <v>40</v>
      </c>
      <c r="D165" s="1"/>
    </row>
    <row r="166" spans="1:4">
      <c r="A166" s="3" t="s">
        <v>613</v>
      </c>
      <c r="B166" s="3" t="s">
        <v>320</v>
      </c>
      <c r="C166" s="3" t="s">
        <v>614</v>
      </c>
      <c r="D166" s="1"/>
    </row>
    <row r="167" spans="1:4">
      <c r="A167" s="3" t="s">
        <v>615</v>
      </c>
      <c r="B167" s="3" t="s">
        <v>320</v>
      </c>
      <c r="C167" s="3" t="s">
        <v>616</v>
      </c>
      <c r="D167" s="1"/>
    </row>
    <row r="168" spans="1:4">
      <c r="A168" s="3" t="s">
        <v>617</v>
      </c>
      <c r="B168" s="3" t="s">
        <v>320</v>
      </c>
      <c r="C168" s="3" t="s">
        <v>618</v>
      </c>
      <c r="D168" s="1"/>
    </row>
    <row r="169" spans="1:4">
      <c r="A169" s="3" t="s">
        <v>619</v>
      </c>
      <c r="B169" s="3" t="s">
        <v>320</v>
      </c>
      <c r="C169" s="3" t="s">
        <v>196</v>
      </c>
      <c r="D169" s="1"/>
    </row>
    <row r="170" spans="1:4">
      <c r="A170" s="3" t="s">
        <v>620</v>
      </c>
      <c r="B170" s="3" t="s">
        <v>320</v>
      </c>
      <c r="C170" s="3" t="s">
        <v>621</v>
      </c>
      <c r="D170" s="1"/>
    </row>
    <row r="171" spans="1:4">
      <c r="A171" s="3" t="s">
        <v>622</v>
      </c>
      <c r="B171" s="3" t="s">
        <v>320</v>
      </c>
      <c r="C171" s="3" t="s">
        <v>623</v>
      </c>
      <c r="D171" s="1"/>
    </row>
    <row r="172" spans="1:4">
      <c r="A172" s="3" t="s">
        <v>624</v>
      </c>
      <c r="B172" s="3" t="s">
        <v>320</v>
      </c>
      <c r="C172" s="3" t="s">
        <v>625</v>
      </c>
      <c r="D172" s="1"/>
    </row>
    <row r="173" spans="1:4">
      <c r="A173" s="3" t="s">
        <v>626</v>
      </c>
      <c r="B173" s="3" t="s">
        <v>320</v>
      </c>
      <c r="C173" s="3" t="s">
        <v>627</v>
      </c>
      <c r="D173" s="1"/>
    </row>
    <row r="174" spans="1:4">
      <c r="A174" s="3" t="s">
        <v>628</v>
      </c>
      <c r="B174" s="3" t="s">
        <v>320</v>
      </c>
      <c r="C174" s="3" t="s">
        <v>629</v>
      </c>
      <c r="D174" s="1"/>
    </row>
    <row r="175" spans="1:4">
      <c r="A175" s="3" t="s">
        <v>630</v>
      </c>
      <c r="B175" s="3" t="s">
        <v>320</v>
      </c>
      <c r="C175" s="3" t="s">
        <v>197</v>
      </c>
      <c r="D175" s="1"/>
    </row>
    <row r="176" spans="1:4">
      <c r="A176" s="3" t="s">
        <v>631</v>
      </c>
      <c r="B176" s="3" t="s">
        <v>320</v>
      </c>
      <c r="C176" s="3" t="s">
        <v>194</v>
      </c>
      <c r="D176" s="1"/>
    </row>
    <row r="177" spans="1:4">
      <c r="A177" s="3" t="s">
        <v>632</v>
      </c>
      <c r="B177" s="3" t="s">
        <v>320</v>
      </c>
      <c r="C177" s="3" t="s">
        <v>633</v>
      </c>
      <c r="D177" s="1"/>
    </row>
    <row r="178" spans="1:4">
      <c r="A178" s="3" t="s">
        <v>634</v>
      </c>
      <c r="B178" s="3" t="s">
        <v>320</v>
      </c>
      <c r="C178" s="3" t="s">
        <v>635</v>
      </c>
      <c r="D178" s="1"/>
    </row>
    <row r="179" spans="1:4">
      <c r="A179" s="3" t="s">
        <v>636</v>
      </c>
      <c r="B179" s="3" t="s">
        <v>320</v>
      </c>
      <c r="C179" s="3" t="s">
        <v>637</v>
      </c>
      <c r="D179" s="1"/>
    </row>
    <row r="180" spans="1:4">
      <c r="A180" s="3" t="s">
        <v>638</v>
      </c>
      <c r="B180" s="3" t="s">
        <v>320</v>
      </c>
      <c r="C180" s="3" t="s">
        <v>639</v>
      </c>
      <c r="D180" s="1"/>
    </row>
    <row r="181" spans="1:4">
      <c r="A181" s="3" t="s">
        <v>640</v>
      </c>
      <c r="B181" s="3" t="s">
        <v>320</v>
      </c>
      <c r="C181" s="3" t="s">
        <v>641</v>
      </c>
      <c r="D181" s="1"/>
    </row>
    <row r="182" spans="1:4">
      <c r="A182" s="3" t="s">
        <v>642</v>
      </c>
      <c r="B182" s="3" t="s">
        <v>320</v>
      </c>
      <c r="C182" s="3" t="s">
        <v>643</v>
      </c>
      <c r="D182" s="1"/>
    </row>
    <row r="183" spans="1:4">
      <c r="A183" s="3" t="s">
        <v>644</v>
      </c>
      <c r="B183" s="3" t="s">
        <v>320</v>
      </c>
      <c r="C183" s="3" t="s">
        <v>645</v>
      </c>
      <c r="D183" s="1"/>
    </row>
    <row r="184" spans="1:4">
      <c r="A184" s="3" t="s">
        <v>646</v>
      </c>
      <c r="B184" s="3" t="s">
        <v>320</v>
      </c>
      <c r="C184" s="3" t="s">
        <v>647</v>
      </c>
      <c r="D184" s="1"/>
    </row>
    <row r="185" spans="1:4">
      <c r="A185" s="3" t="s">
        <v>648</v>
      </c>
      <c r="B185" s="3" t="s">
        <v>320</v>
      </c>
      <c r="C185" s="3" t="s">
        <v>649</v>
      </c>
      <c r="D185" s="1"/>
    </row>
    <row r="186" spans="1:4">
      <c r="A186" s="3" t="s">
        <v>650</v>
      </c>
      <c r="B186" s="3" t="s">
        <v>320</v>
      </c>
      <c r="C186" s="3" t="s">
        <v>651</v>
      </c>
      <c r="D186" s="1"/>
    </row>
    <row r="187" spans="1:4">
      <c r="A187" s="3" t="s">
        <v>652</v>
      </c>
      <c r="B187" s="3" t="s">
        <v>320</v>
      </c>
      <c r="C187" s="3" t="s">
        <v>60</v>
      </c>
      <c r="D187" s="1"/>
    </row>
    <row r="188" spans="1:4">
      <c r="A188" s="3" t="s">
        <v>653</v>
      </c>
      <c r="B188" s="3" t="s">
        <v>320</v>
      </c>
      <c r="C188" s="3" t="s">
        <v>61</v>
      </c>
      <c r="D188" s="1"/>
    </row>
    <row r="189" spans="1:4">
      <c r="A189" s="3" t="s">
        <v>654</v>
      </c>
      <c r="B189" s="3" t="s">
        <v>320</v>
      </c>
      <c r="C189" s="3" t="s">
        <v>33</v>
      </c>
      <c r="D189" s="1"/>
    </row>
    <row r="190" spans="1:4">
      <c r="A190" s="3" t="s">
        <v>655</v>
      </c>
      <c r="B190" s="3" t="s">
        <v>320</v>
      </c>
      <c r="C190" s="3" t="s">
        <v>34</v>
      </c>
      <c r="D190" s="1"/>
    </row>
    <row r="191" spans="1:4">
      <c r="A191" s="3" t="s">
        <v>656</v>
      </c>
      <c r="B191" s="3" t="s">
        <v>320</v>
      </c>
      <c r="C191" s="3" t="s">
        <v>35</v>
      </c>
      <c r="D191" s="1"/>
    </row>
    <row r="192" spans="1:4">
      <c r="A192" s="3" t="s">
        <v>657</v>
      </c>
      <c r="B192" s="3" t="s">
        <v>320</v>
      </c>
      <c r="C192" s="3" t="s">
        <v>658</v>
      </c>
      <c r="D192" s="1"/>
    </row>
    <row r="193" spans="1:4">
      <c r="A193" s="3" t="s">
        <v>659</v>
      </c>
      <c r="B193" s="3" t="s">
        <v>320</v>
      </c>
      <c r="C193" s="3" t="s">
        <v>660</v>
      </c>
      <c r="D193" s="1"/>
    </row>
    <row r="194" spans="1:4">
      <c r="A194" s="3" t="s">
        <v>661</v>
      </c>
      <c r="B194" s="3" t="s">
        <v>320</v>
      </c>
      <c r="C194" s="3" t="s">
        <v>662</v>
      </c>
      <c r="D194" s="1"/>
    </row>
    <row r="195" spans="1:4">
      <c r="A195" s="3" t="s">
        <v>663</v>
      </c>
      <c r="B195" s="3" t="s">
        <v>320</v>
      </c>
      <c r="C195" s="3" t="s">
        <v>664</v>
      </c>
      <c r="D195" s="1"/>
    </row>
    <row r="196" spans="1:4">
      <c r="A196" s="3" t="s">
        <v>665</v>
      </c>
      <c r="B196" s="3" t="s">
        <v>320</v>
      </c>
      <c r="C196" s="3" t="s">
        <v>666</v>
      </c>
      <c r="D196" s="1"/>
    </row>
    <row r="197" spans="1:4">
      <c r="A197" s="3" t="s">
        <v>667</v>
      </c>
      <c r="B197" s="3" t="s">
        <v>320</v>
      </c>
      <c r="C197" s="3" t="s">
        <v>668</v>
      </c>
      <c r="D197" s="1"/>
    </row>
    <row r="198" spans="1:4">
      <c r="A198" s="3" t="s">
        <v>669</v>
      </c>
      <c r="B198" s="3" t="s">
        <v>320</v>
      </c>
      <c r="C198" s="3" t="s">
        <v>62</v>
      </c>
      <c r="D198" s="1"/>
    </row>
    <row r="199" spans="1:4">
      <c r="A199" s="3" t="s">
        <v>670</v>
      </c>
      <c r="B199" s="3" t="s">
        <v>320</v>
      </c>
      <c r="C199" s="3" t="s">
        <v>63</v>
      </c>
      <c r="D199" s="1"/>
    </row>
    <row r="200" spans="1:4">
      <c r="A200" s="3" t="s">
        <v>671</v>
      </c>
      <c r="B200" s="3" t="s">
        <v>320</v>
      </c>
      <c r="C200" s="3" t="s">
        <v>64</v>
      </c>
      <c r="D200" s="1"/>
    </row>
    <row r="201" spans="1:4">
      <c r="A201" s="3" t="s">
        <v>672</v>
      </c>
      <c r="B201" s="3" t="s">
        <v>320</v>
      </c>
      <c r="C201" s="3" t="s">
        <v>673</v>
      </c>
      <c r="D201" s="1"/>
    </row>
    <row r="202" spans="1:4">
      <c r="A202" s="3" t="s">
        <v>674</v>
      </c>
      <c r="B202" s="3" t="s">
        <v>320</v>
      </c>
      <c r="C202" s="3" t="s">
        <v>675</v>
      </c>
      <c r="D202" s="1"/>
    </row>
    <row r="203" spans="1:4">
      <c r="A203" s="3" t="s">
        <v>676</v>
      </c>
      <c r="B203" s="3" t="s">
        <v>320</v>
      </c>
      <c r="C203" s="3" t="s">
        <v>677</v>
      </c>
      <c r="D203" s="1"/>
    </row>
    <row r="204" spans="1:4">
      <c r="A204" s="3" t="s">
        <v>678</v>
      </c>
      <c r="B204" s="3" t="s">
        <v>320</v>
      </c>
      <c r="C204" s="3" t="s">
        <v>679</v>
      </c>
      <c r="D204" s="1"/>
    </row>
    <row r="205" spans="1:4">
      <c r="A205" s="3" t="s">
        <v>680</v>
      </c>
      <c r="B205" s="3" t="s">
        <v>320</v>
      </c>
      <c r="C205" s="3" t="s">
        <v>681</v>
      </c>
      <c r="D205" s="1"/>
    </row>
    <row r="206" spans="1:4">
      <c r="A206" s="3" t="s">
        <v>682</v>
      </c>
      <c r="B206" s="3" t="s">
        <v>320</v>
      </c>
      <c r="C206" s="3" t="s">
        <v>683</v>
      </c>
      <c r="D206" s="1"/>
    </row>
    <row r="207" spans="1:4">
      <c r="A207" s="3" t="s">
        <v>684</v>
      </c>
      <c r="B207" s="3" t="s">
        <v>320</v>
      </c>
      <c r="C207" s="3" t="s">
        <v>685</v>
      </c>
      <c r="D207" s="1"/>
    </row>
    <row r="208" spans="1:4">
      <c r="A208" s="3" t="s">
        <v>686</v>
      </c>
      <c r="B208" s="3" t="s">
        <v>320</v>
      </c>
      <c r="C208" s="3" t="s">
        <v>687</v>
      </c>
      <c r="D208" s="1"/>
    </row>
    <row r="209" spans="1:4">
      <c r="A209" s="3" t="s">
        <v>688</v>
      </c>
      <c r="B209" s="3" t="s">
        <v>320</v>
      </c>
      <c r="C209" s="3" t="s">
        <v>689</v>
      </c>
      <c r="D209" s="1"/>
    </row>
    <row r="210" spans="1:4">
      <c r="A210" s="3" t="s">
        <v>690</v>
      </c>
      <c r="B210" s="3" t="s">
        <v>320</v>
      </c>
      <c r="C210" s="3" t="s">
        <v>37</v>
      </c>
      <c r="D210" s="1"/>
    </row>
    <row r="211" spans="1:4">
      <c r="A211" s="3" t="s">
        <v>691</v>
      </c>
      <c r="B211" s="3" t="s">
        <v>320</v>
      </c>
      <c r="C211" s="3" t="s">
        <v>692</v>
      </c>
      <c r="D211" s="1"/>
    </row>
    <row r="212" spans="1:4">
      <c r="A212" s="3" t="s">
        <v>693</v>
      </c>
      <c r="B212" s="3" t="s">
        <v>320</v>
      </c>
      <c r="C212" s="3" t="s">
        <v>167</v>
      </c>
      <c r="D212" s="1"/>
    </row>
    <row r="213" spans="1:4">
      <c r="A213" s="3" t="s">
        <v>694</v>
      </c>
      <c r="B213" s="3" t="s">
        <v>320</v>
      </c>
      <c r="C213" s="3" t="s">
        <v>695</v>
      </c>
      <c r="D213" s="1"/>
    </row>
    <row r="214" spans="1:4">
      <c r="A214" s="3" t="s">
        <v>696</v>
      </c>
      <c r="B214" s="3" t="s">
        <v>320</v>
      </c>
      <c r="C214" s="3" t="s">
        <v>697</v>
      </c>
      <c r="D214" s="1"/>
    </row>
    <row r="215" spans="1:4">
      <c r="A215" s="3" t="s">
        <v>698</v>
      </c>
      <c r="B215" s="3" t="s">
        <v>320</v>
      </c>
      <c r="C215" s="3" t="s">
        <v>699</v>
      </c>
      <c r="D215" s="1"/>
    </row>
    <row r="216" spans="1:4">
      <c r="A216" s="3" t="s">
        <v>700</v>
      </c>
      <c r="B216" s="3" t="s">
        <v>320</v>
      </c>
      <c r="C216" s="3" t="s">
        <v>701</v>
      </c>
      <c r="D216" s="1"/>
    </row>
    <row r="217" spans="1:4">
      <c r="A217" s="3" t="s">
        <v>702</v>
      </c>
      <c r="B217" s="3" t="s">
        <v>320</v>
      </c>
      <c r="C217" s="3" t="s">
        <v>703</v>
      </c>
      <c r="D217" s="1"/>
    </row>
    <row r="218" spans="1:4">
      <c r="A218" s="3" t="s">
        <v>704</v>
      </c>
      <c r="B218" s="3" t="s">
        <v>320</v>
      </c>
      <c r="C218" s="3" t="s">
        <v>705</v>
      </c>
      <c r="D218" s="1"/>
    </row>
    <row r="219" spans="1:4">
      <c r="A219" s="3" t="s">
        <v>706</v>
      </c>
      <c r="B219" s="3" t="s">
        <v>320</v>
      </c>
      <c r="C219" s="3" t="s">
        <v>24</v>
      </c>
      <c r="D219" s="1"/>
    </row>
    <row r="220" spans="1:4">
      <c r="A220" s="3" t="s">
        <v>707</v>
      </c>
      <c r="B220" s="3" t="s">
        <v>320</v>
      </c>
      <c r="C220" s="3" t="s">
        <v>708</v>
      </c>
      <c r="D220" s="1"/>
    </row>
    <row r="221" spans="1:4">
      <c r="A221" s="3" t="s">
        <v>709</v>
      </c>
      <c r="B221" s="3" t="s">
        <v>320</v>
      </c>
      <c r="C221" s="3" t="s">
        <v>710</v>
      </c>
      <c r="D221" s="1"/>
    </row>
    <row r="222" spans="1:4">
      <c r="A222" s="3" t="s">
        <v>711</v>
      </c>
      <c r="B222" s="3" t="s">
        <v>320</v>
      </c>
      <c r="C222" s="3" t="s">
        <v>712</v>
      </c>
      <c r="D222" s="1"/>
    </row>
    <row r="223" spans="1:4">
      <c r="A223" s="3" t="s">
        <v>713</v>
      </c>
      <c r="B223" s="3" t="s">
        <v>320</v>
      </c>
      <c r="C223" s="3" t="s">
        <v>714</v>
      </c>
      <c r="D223" s="1"/>
    </row>
    <row r="224" spans="1:4">
      <c r="A224" s="3" t="s">
        <v>715</v>
      </c>
      <c r="B224" s="3" t="s">
        <v>320</v>
      </c>
      <c r="C224" s="3" t="s">
        <v>65</v>
      </c>
      <c r="D224" s="1"/>
    </row>
    <row r="225" spans="1:4">
      <c r="A225" s="3" t="s">
        <v>716</v>
      </c>
      <c r="B225" s="3" t="s">
        <v>320</v>
      </c>
      <c r="C225" s="3" t="s">
        <v>717</v>
      </c>
      <c r="D225" s="1"/>
    </row>
    <row r="226" spans="1:4">
      <c r="A226" s="3" t="s">
        <v>718</v>
      </c>
      <c r="B226" s="3" t="s">
        <v>320</v>
      </c>
      <c r="C226" s="3" t="s">
        <v>719</v>
      </c>
      <c r="D226" s="1"/>
    </row>
    <row r="227" spans="1:4">
      <c r="A227" s="3" t="s">
        <v>720</v>
      </c>
      <c r="B227" s="3" t="s">
        <v>320</v>
      </c>
      <c r="C227" s="3" t="s">
        <v>721</v>
      </c>
      <c r="D227" s="1"/>
    </row>
    <row r="228" spans="1:4">
      <c r="A228" s="3" t="s">
        <v>722</v>
      </c>
      <c r="B228" s="3" t="s">
        <v>320</v>
      </c>
      <c r="C228" s="3" t="s">
        <v>723</v>
      </c>
      <c r="D228" s="1"/>
    </row>
    <row r="229" spans="1:4">
      <c r="A229" s="3" t="s">
        <v>724</v>
      </c>
      <c r="B229" s="3" t="s">
        <v>320</v>
      </c>
      <c r="C229" s="3" t="s">
        <v>725</v>
      </c>
      <c r="D229" s="1"/>
    </row>
    <row r="230" spans="1:4">
      <c r="A230" s="3" t="s">
        <v>726</v>
      </c>
      <c r="B230" s="3" t="s">
        <v>320</v>
      </c>
      <c r="C230" s="3" t="s">
        <v>727</v>
      </c>
      <c r="D230" s="1"/>
    </row>
    <row r="231" spans="1:4">
      <c r="A231" s="3" t="s">
        <v>728</v>
      </c>
      <c r="B231" s="3" t="s">
        <v>320</v>
      </c>
      <c r="C231" s="3" t="s">
        <v>729</v>
      </c>
      <c r="D231" s="1"/>
    </row>
    <row r="232" spans="1:4">
      <c r="A232" s="3" t="s">
        <v>730</v>
      </c>
      <c r="B232" s="3" t="s">
        <v>320</v>
      </c>
      <c r="C232" s="3" t="s">
        <v>731</v>
      </c>
      <c r="D232" s="1"/>
    </row>
    <row r="233" spans="1:4">
      <c r="A233" s="3" t="s">
        <v>732</v>
      </c>
      <c r="B233" s="3" t="s">
        <v>320</v>
      </c>
      <c r="C233" s="3" t="s">
        <v>733</v>
      </c>
      <c r="D233" s="1"/>
    </row>
    <row r="234" spans="1:4">
      <c r="A234" s="3" t="s">
        <v>734</v>
      </c>
      <c r="B234" s="3" t="s">
        <v>320</v>
      </c>
      <c r="C234" s="3" t="s">
        <v>735</v>
      </c>
      <c r="D234" s="1"/>
    </row>
    <row r="235" spans="1:4">
      <c r="A235" s="3" t="s">
        <v>736</v>
      </c>
      <c r="B235" s="3" t="s">
        <v>320</v>
      </c>
      <c r="C235" s="3" t="s">
        <v>168</v>
      </c>
      <c r="D235" s="1"/>
    </row>
    <row r="236" spans="1:4">
      <c r="A236" s="3" t="s">
        <v>737</v>
      </c>
      <c r="B236" s="3" t="s">
        <v>320</v>
      </c>
      <c r="C236" s="3" t="s">
        <v>738</v>
      </c>
      <c r="D236" s="1"/>
    </row>
    <row r="237" spans="1:4">
      <c r="A237" s="3" t="s">
        <v>739</v>
      </c>
      <c r="B237" s="3" t="s">
        <v>320</v>
      </c>
      <c r="C237" s="3" t="s">
        <v>740</v>
      </c>
      <c r="D237" s="1"/>
    </row>
    <row r="238" spans="1:4">
      <c r="A238" s="3" t="s">
        <v>741</v>
      </c>
      <c r="B238" s="3" t="s">
        <v>320</v>
      </c>
      <c r="C238" s="3" t="s">
        <v>742</v>
      </c>
      <c r="D238" s="1"/>
    </row>
    <row r="239" spans="1:4">
      <c r="A239" s="3" t="s">
        <v>743</v>
      </c>
      <c r="B239" s="3" t="s">
        <v>320</v>
      </c>
      <c r="C239" s="3" t="s">
        <v>744</v>
      </c>
      <c r="D239" s="1"/>
    </row>
    <row r="240" spans="1:4">
      <c r="A240" s="3" t="s">
        <v>745</v>
      </c>
      <c r="B240" s="3" t="s">
        <v>320</v>
      </c>
      <c r="C240" s="3" t="s">
        <v>746</v>
      </c>
      <c r="D240" s="1"/>
    </row>
    <row r="241" spans="1:4">
      <c r="A241" s="3" t="s">
        <v>747</v>
      </c>
      <c r="B241" s="3" t="s">
        <v>320</v>
      </c>
      <c r="C241" s="3" t="s">
        <v>748</v>
      </c>
      <c r="D241" s="1"/>
    </row>
    <row r="242" spans="1:4">
      <c r="A242" s="3" t="s">
        <v>749</v>
      </c>
      <c r="B242" s="3" t="s">
        <v>320</v>
      </c>
      <c r="C242" s="3" t="s">
        <v>750</v>
      </c>
      <c r="D242" s="1"/>
    </row>
    <row r="243" spans="1:4">
      <c r="A243" s="3" t="s">
        <v>751</v>
      </c>
      <c r="B243" s="3" t="s">
        <v>320</v>
      </c>
      <c r="C243" s="3" t="s">
        <v>752</v>
      </c>
      <c r="D243" s="1"/>
    </row>
    <row r="244" spans="1:4">
      <c r="A244" s="3" t="s">
        <v>753</v>
      </c>
      <c r="B244" s="3" t="s">
        <v>320</v>
      </c>
      <c r="C244" s="3" t="s">
        <v>754</v>
      </c>
      <c r="D244" s="1"/>
    </row>
    <row r="245" spans="1:4">
      <c r="A245" s="3" t="s">
        <v>755</v>
      </c>
      <c r="B245" s="3" t="s">
        <v>320</v>
      </c>
      <c r="C245" s="3" t="s">
        <v>25</v>
      </c>
      <c r="D245" s="1"/>
    </row>
    <row r="246" spans="1:4">
      <c r="A246" s="3" t="s">
        <v>756</v>
      </c>
      <c r="B246" s="3" t="s">
        <v>320</v>
      </c>
      <c r="C246" s="3" t="s">
        <v>757</v>
      </c>
      <c r="D246" s="1"/>
    </row>
    <row r="247" spans="1:4">
      <c r="A247" s="3" t="s">
        <v>758</v>
      </c>
      <c r="B247" s="3" t="s">
        <v>320</v>
      </c>
      <c r="C247" s="3" t="s">
        <v>759</v>
      </c>
      <c r="D247" s="1"/>
    </row>
    <row r="248" spans="1:4">
      <c r="A248" s="3" t="s">
        <v>760</v>
      </c>
      <c r="B248" s="3" t="s">
        <v>320</v>
      </c>
      <c r="C248" s="3" t="s">
        <v>761</v>
      </c>
      <c r="D248" s="1"/>
    </row>
    <row r="249" spans="1:4">
      <c r="A249" s="3" t="s">
        <v>762</v>
      </c>
      <c r="B249" s="3" t="s">
        <v>320</v>
      </c>
      <c r="C249" s="3" t="s">
        <v>763</v>
      </c>
      <c r="D249" s="1"/>
    </row>
    <row r="250" spans="1:4">
      <c r="A250" s="3" t="s">
        <v>764</v>
      </c>
      <c r="B250" s="3" t="s">
        <v>320</v>
      </c>
      <c r="C250" s="3" t="s">
        <v>765</v>
      </c>
      <c r="D250" s="1"/>
    </row>
    <row r="251" spans="1:4">
      <c r="A251" s="3" t="s">
        <v>766</v>
      </c>
      <c r="B251" s="3" t="s">
        <v>320</v>
      </c>
      <c r="C251" s="3" t="s">
        <v>767</v>
      </c>
      <c r="D251" s="1"/>
    </row>
    <row r="252" spans="1:4">
      <c r="A252" s="3" t="s">
        <v>768</v>
      </c>
      <c r="B252" s="3" t="s">
        <v>320</v>
      </c>
      <c r="C252" s="3" t="s">
        <v>66</v>
      </c>
      <c r="D252" s="1"/>
    </row>
    <row r="253" spans="1:4">
      <c r="A253" s="3" t="s">
        <v>769</v>
      </c>
      <c r="B253" s="3" t="s">
        <v>320</v>
      </c>
      <c r="C253" s="3" t="s">
        <v>770</v>
      </c>
      <c r="D253" s="1"/>
    </row>
    <row r="254" spans="1:4">
      <c r="A254" s="3" t="s">
        <v>771</v>
      </c>
      <c r="B254" s="3" t="s">
        <v>320</v>
      </c>
      <c r="C254" s="3" t="s">
        <v>67</v>
      </c>
      <c r="D254" s="1"/>
    </row>
    <row r="255" spans="1:4">
      <c r="A255" s="3" t="s">
        <v>772</v>
      </c>
      <c r="B255" s="3" t="s">
        <v>320</v>
      </c>
      <c r="C255" s="3" t="s">
        <v>773</v>
      </c>
      <c r="D255" s="1"/>
    </row>
    <row r="256" spans="1:4">
      <c r="A256" s="3" t="s">
        <v>774</v>
      </c>
      <c r="B256" s="3" t="s">
        <v>320</v>
      </c>
      <c r="C256" s="3" t="s">
        <v>775</v>
      </c>
      <c r="D256" s="1"/>
    </row>
    <row r="257" spans="1:4">
      <c r="A257" s="3" t="s">
        <v>776</v>
      </c>
      <c r="B257" s="3" t="s">
        <v>320</v>
      </c>
      <c r="C257" s="3" t="s">
        <v>777</v>
      </c>
      <c r="D257" s="1"/>
    </row>
    <row r="258" spans="1:4">
      <c r="A258" s="3" t="s">
        <v>778</v>
      </c>
      <c r="B258" s="3" t="s">
        <v>320</v>
      </c>
      <c r="C258" s="3" t="s">
        <v>68</v>
      </c>
      <c r="D258" s="1"/>
    </row>
    <row r="259" spans="1:4">
      <c r="A259" s="3" t="s">
        <v>779</v>
      </c>
      <c r="B259" s="3" t="s">
        <v>320</v>
      </c>
      <c r="C259" s="3" t="s">
        <v>780</v>
      </c>
      <c r="D259" s="1"/>
    </row>
    <row r="260" spans="1:4">
      <c r="A260" s="3" t="s">
        <v>781</v>
      </c>
      <c r="B260" s="3" t="s">
        <v>320</v>
      </c>
      <c r="C260" s="3" t="s">
        <v>782</v>
      </c>
      <c r="D260" s="1"/>
    </row>
    <row r="261" spans="1:4">
      <c r="A261" s="3" t="s">
        <v>783</v>
      </c>
      <c r="B261" s="3" t="s">
        <v>320</v>
      </c>
      <c r="C261" s="3" t="s">
        <v>784</v>
      </c>
      <c r="D261" s="1"/>
    </row>
    <row r="262" spans="1:4">
      <c r="A262" s="3" t="s">
        <v>785</v>
      </c>
      <c r="B262" s="3" t="s">
        <v>320</v>
      </c>
      <c r="C262" s="3" t="s">
        <v>132</v>
      </c>
      <c r="D262" s="1"/>
    </row>
    <row r="263" spans="1:4">
      <c r="A263" s="3" t="s">
        <v>786</v>
      </c>
      <c r="B263" s="3" t="s">
        <v>320</v>
      </c>
      <c r="C263" s="3" t="s">
        <v>43</v>
      </c>
      <c r="D263" s="1"/>
    </row>
    <row r="264" spans="1:4">
      <c r="A264" s="3" t="s">
        <v>787</v>
      </c>
      <c r="B264" s="3" t="s">
        <v>320</v>
      </c>
      <c r="C264" s="3" t="s">
        <v>27</v>
      </c>
      <c r="D264" s="1"/>
    </row>
    <row r="265" spans="1:4">
      <c r="A265" s="3" t="s">
        <v>788</v>
      </c>
      <c r="B265" s="3" t="s">
        <v>320</v>
      </c>
      <c r="C265" s="3" t="s">
        <v>789</v>
      </c>
      <c r="D265" s="1"/>
    </row>
    <row r="266" spans="1:4">
      <c r="A266" s="3" t="s">
        <v>790</v>
      </c>
      <c r="B266" s="3" t="s">
        <v>320</v>
      </c>
      <c r="C266" s="3" t="s">
        <v>791</v>
      </c>
      <c r="D266" s="1"/>
    </row>
    <row r="267" spans="1:4">
      <c r="A267" s="3" t="s">
        <v>792</v>
      </c>
      <c r="B267" s="3" t="s">
        <v>320</v>
      </c>
      <c r="C267" s="3" t="s">
        <v>69</v>
      </c>
      <c r="D267" s="1"/>
    </row>
    <row r="268" spans="1:4">
      <c r="A268" s="3" t="s">
        <v>793</v>
      </c>
      <c r="B268" s="3" t="s">
        <v>320</v>
      </c>
      <c r="C268" s="3" t="s">
        <v>794</v>
      </c>
      <c r="D268" s="1"/>
    </row>
    <row r="269" spans="1:4">
      <c r="A269" s="3" t="s">
        <v>795</v>
      </c>
      <c r="B269" s="3" t="s">
        <v>320</v>
      </c>
      <c r="C269" s="3" t="s">
        <v>20</v>
      </c>
      <c r="D269" s="1"/>
    </row>
    <row r="270" spans="1:4">
      <c r="A270" s="3" t="s">
        <v>796</v>
      </c>
      <c r="B270" s="3" t="s">
        <v>320</v>
      </c>
      <c r="C270" s="3" t="s">
        <v>28</v>
      </c>
      <c r="D270" s="1"/>
    </row>
    <row r="271" spans="1:4">
      <c r="A271" s="3" t="s">
        <v>797</v>
      </c>
      <c r="B271" s="3" t="s">
        <v>320</v>
      </c>
      <c r="C271" s="3" t="s">
        <v>798</v>
      </c>
      <c r="D271" s="1"/>
    </row>
    <row r="272" spans="1:4">
      <c r="A272" s="3" t="s">
        <v>799</v>
      </c>
      <c r="B272" s="3" t="s">
        <v>320</v>
      </c>
      <c r="C272" s="3" t="s">
        <v>800</v>
      </c>
      <c r="D272" s="1"/>
    </row>
    <row r="273" spans="1:4">
      <c r="A273" s="3" t="s">
        <v>801</v>
      </c>
      <c r="B273" s="3" t="s">
        <v>320</v>
      </c>
      <c r="C273" s="3" t="s">
        <v>802</v>
      </c>
      <c r="D273" s="1"/>
    </row>
    <row r="274" spans="1:4">
      <c r="A274" s="3" t="s">
        <v>803</v>
      </c>
      <c r="B274" s="3" t="s">
        <v>320</v>
      </c>
      <c r="C274" s="3" t="s">
        <v>804</v>
      </c>
      <c r="D274" s="1"/>
    </row>
    <row r="275" spans="1:4">
      <c r="A275" s="3" t="s">
        <v>805</v>
      </c>
      <c r="B275" s="3" t="s">
        <v>320</v>
      </c>
      <c r="C275" s="3" t="s">
        <v>806</v>
      </c>
      <c r="D275" s="1"/>
    </row>
    <row r="276" spans="1:4">
      <c r="A276" s="3" t="s">
        <v>807</v>
      </c>
      <c r="B276" s="3" t="s">
        <v>320</v>
      </c>
      <c r="C276" s="3" t="s">
        <v>42</v>
      </c>
      <c r="D276" s="1"/>
    </row>
    <row r="277" spans="1:4">
      <c r="A277" s="3" t="s">
        <v>808</v>
      </c>
      <c r="B277" s="3" t="s">
        <v>320</v>
      </c>
      <c r="C277" s="3" t="s">
        <v>809</v>
      </c>
      <c r="D277" s="1"/>
    </row>
    <row r="278" spans="1:4">
      <c r="A278" s="3" t="s">
        <v>810</v>
      </c>
      <c r="B278" s="3" t="s">
        <v>320</v>
      </c>
      <c r="C278" s="3" t="s">
        <v>811</v>
      </c>
      <c r="D278" s="1"/>
    </row>
    <row r="279" spans="1:4">
      <c r="A279" s="3" t="s">
        <v>812</v>
      </c>
      <c r="B279" s="3" t="s">
        <v>320</v>
      </c>
      <c r="C279" s="3" t="s">
        <v>813</v>
      </c>
      <c r="D279" s="1"/>
    </row>
    <row r="280" spans="1:4">
      <c r="A280" s="3" t="s">
        <v>814</v>
      </c>
      <c r="B280" s="3" t="s">
        <v>320</v>
      </c>
      <c r="C280" s="3" t="s">
        <v>815</v>
      </c>
      <c r="D280" s="1"/>
    </row>
    <row r="281" spans="1:4">
      <c r="A281" s="3" t="s">
        <v>816</v>
      </c>
      <c r="B281" s="3" t="s">
        <v>320</v>
      </c>
      <c r="C281" s="3" t="s">
        <v>817</v>
      </c>
      <c r="D281" s="1"/>
    </row>
    <row r="282" spans="1:4">
      <c r="A282" s="3" t="s">
        <v>818</v>
      </c>
      <c r="B282" s="3" t="s">
        <v>320</v>
      </c>
      <c r="C282" s="3" t="s">
        <v>819</v>
      </c>
      <c r="D282" s="1"/>
    </row>
    <row r="283" spans="1:4">
      <c r="A283" s="3" t="s">
        <v>820</v>
      </c>
      <c r="B283" s="3" t="s">
        <v>320</v>
      </c>
      <c r="C283" s="3" t="s">
        <v>70</v>
      </c>
      <c r="D283" s="1"/>
    </row>
    <row r="284" spans="1:4">
      <c r="A284" s="3" t="s">
        <v>821</v>
      </c>
      <c r="B284" s="3" t="s">
        <v>320</v>
      </c>
      <c r="C284" s="3" t="s">
        <v>822</v>
      </c>
      <c r="D284" s="1"/>
    </row>
    <row r="285" spans="1:4">
      <c r="A285" s="3" t="s">
        <v>823</v>
      </c>
      <c r="B285" s="3" t="s">
        <v>320</v>
      </c>
      <c r="C285" s="3" t="s">
        <v>71</v>
      </c>
      <c r="D285" s="1"/>
    </row>
    <row r="286" spans="1:4">
      <c r="A286" s="3" t="s">
        <v>824</v>
      </c>
      <c r="B286" s="3" t="s">
        <v>320</v>
      </c>
      <c r="C286" s="3" t="s">
        <v>41</v>
      </c>
      <c r="D286" s="1"/>
    </row>
    <row r="287" spans="1:4">
      <c r="A287" s="3" t="s">
        <v>825</v>
      </c>
      <c r="B287" s="3" t="s">
        <v>320</v>
      </c>
      <c r="C287" s="3" t="s">
        <v>72</v>
      </c>
      <c r="D287" s="1"/>
    </row>
    <row r="288" spans="1:4">
      <c r="A288" s="3" t="s">
        <v>826</v>
      </c>
      <c r="B288" s="3" t="s">
        <v>320</v>
      </c>
      <c r="C288" s="3" t="s">
        <v>827</v>
      </c>
      <c r="D288" s="1"/>
    </row>
    <row r="289" spans="1:4">
      <c r="A289" s="3" t="s">
        <v>828</v>
      </c>
      <c r="B289" s="3" t="s">
        <v>320</v>
      </c>
      <c r="C289" s="3" t="s">
        <v>829</v>
      </c>
      <c r="D289" s="1"/>
    </row>
    <row r="290" spans="1:4">
      <c r="A290" s="3" t="s">
        <v>830</v>
      </c>
      <c r="B290" s="3" t="s">
        <v>320</v>
      </c>
      <c r="C290" s="3" t="s">
        <v>75</v>
      </c>
      <c r="D290" s="1"/>
    </row>
    <row r="291" spans="1:4">
      <c r="A291" s="3" t="s">
        <v>831</v>
      </c>
      <c r="B291" s="3" t="s">
        <v>320</v>
      </c>
      <c r="C291" s="3" t="s">
        <v>832</v>
      </c>
      <c r="D291" s="1"/>
    </row>
    <row r="292" spans="1:4">
      <c r="A292" s="3" t="s">
        <v>833</v>
      </c>
      <c r="B292" s="3" t="s">
        <v>320</v>
      </c>
      <c r="C292" s="3" t="s">
        <v>77</v>
      </c>
      <c r="D292" s="1"/>
    </row>
    <row r="293" spans="1:4">
      <c r="A293" s="3" t="s">
        <v>834</v>
      </c>
      <c r="B293" s="3" t="s">
        <v>320</v>
      </c>
      <c r="C293" s="3" t="s">
        <v>44</v>
      </c>
      <c r="D293" s="1"/>
    </row>
    <row r="294" spans="1:4">
      <c r="A294" s="3" t="s">
        <v>835</v>
      </c>
      <c r="B294" s="3" t="s">
        <v>320</v>
      </c>
      <c r="C294" s="3" t="s">
        <v>78</v>
      </c>
      <c r="D294" s="1"/>
    </row>
    <row r="295" spans="1:4">
      <c r="A295" s="3" t="s">
        <v>836</v>
      </c>
      <c r="B295" s="3" t="s">
        <v>320</v>
      </c>
      <c r="C295" s="3" t="s">
        <v>837</v>
      </c>
      <c r="D295" s="1"/>
    </row>
    <row r="296" spans="1:4">
      <c r="A296" s="3" t="s">
        <v>838</v>
      </c>
      <c r="B296" s="3" t="s">
        <v>320</v>
      </c>
      <c r="C296" s="3" t="s">
        <v>839</v>
      </c>
      <c r="D296" s="1"/>
    </row>
    <row r="297" spans="1:4">
      <c r="A297" s="3" t="s">
        <v>840</v>
      </c>
      <c r="B297" s="3" t="s">
        <v>320</v>
      </c>
      <c r="C297" s="3" t="s">
        <v>841</v>
      </c>
      <c r="D297" s="1"/>
    </row>
    <row r="298" spans="1:4">
      <c r="A298" s="3" t="s">
        <v>842</v>
      </c>
      <c r="B298" s="3" t="s">
        <v>320</v>
      </c>
      <c r="C298" s="3" t="s">
        <v>843</v>
      </c>
      <c r="D298" s="1"/>
    </row>
    <row r="299" spans="1:4">
      <c r="A299" s="3" t="s">
        <v>844</v>
      </c>
      <c r="B299" s="3" t="s">
        <v>320</v>
      </c>
      <c r="C299" s="3" t="s">
        <v>79</v>
      </c>
      <c r="D299" s="1"/>
    </row>
    <row r="300" spans="1:4">
      <c r="A300" s="3" t="s">
        <v>845</v>
      </c>
      <c r="B300" s="3" t="s">
        <v>320</v>
      </c>
      <c r="C300" s="3" t="s">
        <v>80</v>
      </c>
      <c r="D300" s="1"/>
    </row>
    <row r="301" spans="1:4">
      <c r="A301" s="3" t="s">
        <v>846</v>
      </c>
      <c r="B301" s="3" t="s">
        <v>320</v>
      </c>
      <c r="C301" s="3" t="s">
        <v>81</v>
      </c>
      <c r="D301" s="1"/>
    </row>
    <row r="302" spans="1:4">
      <c r="A302" s="3" t="s">
        <v>847</v>
      </c>
      <c r="B302" s="3" t="s">
        <v>320</v>
      </c>
      <c r="C302" s="3" t="s">
        <v>848</v>
      </c>
      <c r="D302" s="1"/>
    </row>
    <row r="303" spans="1:4">
      <c r="A303" s="3" t="s">
        <v>849</v>
      </c>
      <c r="B303" s="3" t="s">
        <v>320</v>
      </c>
      <c r="C303" s="3" t="s">
        <v>850</v>
      </c>
      <c r="D303" s="1"/>
    </row>
    <row r="304" spans="1:4">
      <c r="A304" s="3" t="s">
        <v>851</v>
      </c>
      <c r="B304" s="3" t="s">
        <v>320</v>
      </c>
      <c r="C304" s="3" t="s">
        <v>852</v>
      </c>
      <c r="D304" s="1"/>
    </row>
    <row r="305" spans="1:4">
      <c r="A305" s="3" t="s">
        <v>853</v>
      </c>
      <c r="B305" s="3" t="s">
        <v>320</v>
      </c>
      <c r="C305" s="3" t="s">
        <v>854</v>
      </c>
      <c r="D305" s="1"/>
    </row>
    <row r="306" spans="1:4">
      <c r="A306" s="3" t="s">
        <v>855</v>
      </c>
      <c r="B306" s="3" t="s">
        <v>320</v>
      </c>
      <c r="C306" s="3" t="s">
        <v>856</v>
      </c>
      <c r="D306" s="1"/>
    </row>
    <row r="307" spans="1:4">
      <c r="A307" s="3" t="s">
        <v>857</v>
      </c>
      <c r="B307" s="3" t="s">
        <v>320</v>
      </c>
      <c r="C307" s="3" t="s">
        <v>858</v>
      </c>
      <c r="D307" s="1"/>
    </row>
    <row r="308" spans="1:4">
      <c r="A308" s="3" t="s">
        <v>859</v>
      </c>
      <c r="B308" s="3" t="s">
        <v>320</v>
      </c>
      <c r="C308" s="3" t="s">
        <v>860</v>
      </c>
      <c r="D308" s="1"/>
    </row>
    <row r="309" spans="1:4">
      <c r="A309" s="3" t="s">
        <v>861</v>
      </c>
      <c r="B309" s="3" t="s">
        <v>320</v>
      </c>
      <c r="C309" s="3" t="s">
        <v>862</v>
      </c>
      <c r="D309" s="1"/>
    </row>
    <row r="310" spans="1:4">
      <c r="A310" s="3" t="s">
        <v>863</v>
      </c>
      <c r="B310" s="3" t="s">
        <v>320</v>
      </c>
      <c r="C310" s="3" t="s">
        <v>864</v>
      </c>
      <c r="D310" s="1"/>
    </row>
    <row r="311" spans="1:4">
      <c r="A311" s="3" t="s">
        <v>865</v>
      </c>
      <c r="B311" s="3" t="s">
        <v>320</v>
      </c>
      <c r="C311" s="3" t="s">
        <v>185</v>
      </c>
      <c r="D311" s="1"/>
    </row>
    <row r="312" spans="1:4">
      <c r="A312" s="3" t="s">
        <v>866</v>
      </c>
      <c r="B312" s="3" t="s">
        <v>320</v>
      </c>
      <c r="C312" s="3" t="s">
        <v>88</v>
      </c>
      <c r="D312" s="1"/>
    </row>
    <row r="313" spans="1:4">
      <c r="A313" s="3" t="s">
        <v>867</v>
      </c>
      <c r="B313" s="3" t="s">
        <v>320</v>
      </c>
      <c r="C313" s="3" t="s">
        <v>87</v>
      </c>
      <c r="D313" s="1"/>
    </row>
    <row r="314" spans="1:4">
      <c r="A314" s="3" t="s">
        <v>868</v>
      </c>
      <c r="B314" s="3" t="s">
        <v>320</v>
      </c>
      <c r="C314" s="3" t="s">
        <v>869</v>
      </c>
      <c r="D314" s="1"/>
    </row>
    <row r="315" spans="1:4">
      <c r="A315" s="3" t="s">
        <v>870</v>
      </c>
      <c r="B315" s="3" t="s">
        <v>320</v>
      </c>
      <c r="C315" s="3" t="s">
        <v>871</v>
      </c>
      <c r="D315" s="1"/>
    </row>
    <row r="316" spans="1:4">
      <c r="A316" s="3" t="s">
        <v>872</v>
      </c>
      <c r="B316" s="3" t="s">
        <v>320</v>
      </c>
      <c r="C316" s="3" t="s">
        <v>173</v>
      </c>
      <c r="D316" s="1"/>
    </row>
    <row r="317" spans="1:4">
      <c r="A317" s="3" t="s">
        <v>873</v>
      </c>
      <c r="B317" s="3" t="s">
        <v>320</v>
      </c>
      <c r="C317" s="3" t="s">
        <v>874</v>
      </c>
      <c r="D317" s="1"/>
    </row>
    <row r="318" spans="1:4">
      <c r="A318" s="3" t="s">
        <v>875</v>
      </c>
      <c r="B318" s="3" t="s">
        <v>320</v>
      </c>
      <c r="C318" s="3" t="s">
        <v>876</v>
      </c>
      <c r="D318" s="1"/>
    </row>
    <row r="319" spans="1:4">
      <c r="A319" s="3" t="s">
        <v>877</v>
      </c>
      <c r="B319" s="3" t="s">
        <v>320</v>
      </c>
      <c r="C319" s="3" t="s">
        <v>878</v>
      </c>
      <c r="D319" s="1"/>
    </row>
    <row r="320" spans="1:4">
      <c r="A320" s="3" t="s">
        <v>879</v>
      </c>
      <c r="B320" s="3" t="s">
        <v>320</v>
      </c>
      <c r="C320" s="3" t="s">
        <v>880</v>
      </c>
      <c r="D320" s="1"/>
    </row>
    <row r="321" spans="1:4">
      <c r="A321" s="3" t="s">
        <v>881</v>
      </c>
      <c r="B321" s="3" t="s">
        <v>320</v>
      </c>
      <c r="C321" s="3" t="s">
        <v>882</v>
      </c>
      <c r="D321" s="1"/>
    </row>
    <row r="322" spans="1:4">
      <c r="A322" s="3" t="s">
        <v>883</v>
      </c>
      <c r="B322" s="3" t="s">
        <v>320</v>
      </c>
      <c r="C322" s="3" t="s">
        <v>884</v>
      </c>
      <c r="D322" s="1"/>
    </row>
    <row r="323" spans="1:4">
      <c r="A323" s="3" t="s">
        <v>885</v>
      </c>
      <c r="B323" s="3" t="s">
        <v>320</v>
      </c>
      <c r="C323" s="3" t="s">
        <v>886</v>
      </c>
      <c r="D323" s="1"/>
    </row>
    <row r="324" spans="1:4">
      <c r="A324" s="3" t="s">
        <v>887</v>
      </c>
      <c r="B324" s="3" t="s">
        <v>320</v>
      </c>
      <c r="C324" s="3" t="s">
        <v>888</v>
      </c>
      <c r="D324" s="1"/>
    </row>
    <row r="325" spans="1:4">
      <c r="A325" s="3" t="s">
        <v>889</v>
      </c>
      <c r="B325" s="3" t="s">
        <v>320</v>
      </c>
      <c r="C325" s="3" t="s">
        <v>890</v>
      </c>
      <c r="D325" s="1"/>
    </row>
    <row r="326" spans="1:4">
      <c r="A326" s="3" t="s">
        <v>891</v>
      </c>
      <c r="B326" s="3" t="s">
        <v>320</v>
      </c>
      <c r="C326" s="3" t="s">
        <v>144</v>
      </c>
      <c r="D326" s="1"/>
    </row>
    <row r="327" spans="1:4">
      <c r="A327" s="3" t="s">
        <v>892</v>
      </c>
      <c r="B327" s="3" t="s">
        <v>320</v>
      </c>
      <c r="C327" s="3" t="s">
        <v>142</v>
      </c>
      <c r="D327" s="1"/>
    </row>
    <row r="328" spans="1:4">
      <c r="A328" s="3" t="s">
        <v>893</v>
      </c>
      <c r="B328" s="3" t="s">
        <v>320</v>
      </c>
      <c r="C328" s="3" t="s">
        <v>171</v>
      </c>
      <c r="D328" s="1"/>
    </row>
    <row r="329" spans="1:4">
      <c r="A329" s="3" t="s">
        <v>894</v>
      </c>
      <c r="B329" s="3" t="s">
        <v>320</v>
      </c>
      <c r="C329" s="3" t="s">
        <v>895</v>
      </c>
      <c r="D329" s="1"/>
    </row>
    <row r="330" spans="1:4">
      <c r="A330" s="3" t="s">
        <v>896</v>
      </c>
      <c r="B330" s="3" t="s">
        <v>320</v>
      </c>
      <c r="C330" s="3" t="s">
        <v>897</v>
      </c>
      <c r="D330" s="1"/>
    </row>
    <row r="331" spans="1:4">
      <c r="A331" s="3" t="s">
        <v>898</v>
      </c>
      <c r="B331" s="3" t="s">
        <v>320</v>
      </c>
      <c r="C331" s="3" t="s">
        <v>899</v>
      </c>
      <c r="D331" s="1"/>
    </row>
    <row r="332" spans="1:4">
      <c r="A332" s="3" t="s">
        <v>900</v>
      </c>
      <c r="B332" s="3" t="s">
        <v>320</v>
      </c>
      <c r="C332" s="3" t="s">
        <v>141</v>
      </c>
      <c r="D332" s="1"/>
    </row>
    <row r="333" spans="1:4">
      <c r="A333" s="3" t="s">
        <v>901</v>
      </c>
      <c r="B333" s="3" t="s">
        <v>320</v>
      </c>
      <c r="C333" s="3" t="s">
        <v>902</v>
      </c>
      <c r="D333" s="1"/>
    </row>
    <row r="334" spans="1:4">
      <c r="A334" s="3" t="s">
        <v>903</v>
      </c>
      <c r="B334" s="3" t="s">
        <v>320</v>
      </c>
      <c r="C334" s="3" t="s">
        <v>140</v>
      </c>
      <c r="D334" s="1"/>
    </row>
    <row r="335" spans="1:4">
      <c r="A335" s="3" t="s">
        <v>904</v>
      </c>
      <c r="B335" s="3" t="s">
        <v>320</v>
      </c>
      <c r="C335" s="3" t="s">
        <v>905</v>
      </c>
      <c r="D335" s="1"/>
    </row>
    <row r="336" spans="1:4">
      <c r="A336" s="3" t="s">
        <v>906</v>
      </c>
      <c r="B336" s="3" t="s">
        <v>320</v>
      </c>
      <c r="C336" s="3" t="s">
        <v>907</v>
      </c>
      <c r="D336" s="1"/>
    </row>
    <row r="337" spans="1:4">
      <c r="A337" s="3" t="s">
        <v>908</v>
      </c>
      <c r="B337" s="3" t="s">
        <v>320</v>
      </c>
      <c r="C337" s="3" t="s">
        <v>909</v>
      </c>
      <c r="D337" s="1"/>
    </row>
    <row r="338" spans="1:4">
      <c r="A338" s="3" t="s">
        <v>910</v>
      </c>
      <c r="B338" s="3" t="s">
        <v>320</v>
      </c>
      <c r="C338" s="3" t="s">
        <v>223</v>
      </c>
      <c r="D338" s="1"/>
    </row>
    <row r="339" spans="1:4">
      <c r="A339" s="3" t="s">
        <v>911</v>
      </c>
      <c r="B339" s="3" t="s">
        <v>320</v>
      </c>
      <c r="C339" s="3" t="s">
        <v>111</v>
      </c>
      <c r="D339" s="1"/>
    </row>
    <row r="340" spans="1:4">
      <c r="A340" s="3" t="s">
        <v>912</v>
      </c>
      <c r="B340" s="3" t="s">
        <v>320</v>
      </c>
      <c r="C340" s="3" t="s">
        <v>145</v>
      </c>
      <c r="D340" s="1"/>
    </row>
    <row r="341" spans="1:4">
      <c r="A341" s="3" t="s">
        <v>913</v>
      </c>
      <c r="B341" s="3" t="s">
        <v>320</v>
      </c>
      <c r="C341" s="3" t="s">
        <v>120</v>
      </c>
      <c r="D341" s="1"/>
    </row>
    <row r="342" spans="1:4">
      <c r="A342" s="3" t="s">
        <v>914</v>
      </c>
      <c r="B342" s="3" t="s">
        <v>320</v>
      </c>
      <c r="C342" s="3" t="s">
        <v>121</v>
      </c>
      <c r="D342" s="1"/>
    </row>
    <row r="343" spans="1:4">
      <c r="A343" s="3" t="s">
        <v>915</v>
      </c>
      <c r="B343" s="3" t="s">
        <v>320</v>
      </c>
      <c r="C343" s="3" t="s">
        <v>115</v>
      </c>
      <c r="D343" s="1"/>
    </row>
    <row r="344" spans="1:4">
      <c r="A344" s="3" t="s">
        <v>916</v>
      </c>
      <c r="B344" s="3" t="s">
        <v>320</v>
      </c>
      <c r="C344" s="3" t="s">
        <v>122</v>
      </c>
      <c r="D344" s="1"/>
    </row>
    <row r="345" spans="1:4">
      <c r="A345" s="3" t="s">
        <v>917</v>
      </c>
      <c r="B345" s="3" t="s">
        <v>320</v>
      </c>
      <c r="C345" s="3" t="s">
        <v>116</v>
      </c>
      <c r="D345" s="1"/>
    </row>
    <row r="346" spans="1:4">
      <c r="A346" s="3" t="s">
        <v>918</v>
      </c>
      <c r="B346" s="3" t="s">
        <v>320</v>
      </c>
      <c r="C346" s="3" t="s">
        <v>123</v>
      </c>
      <c r="D346" s="1"/>
    </row>
    <row r="347" spans="1:4">
      <c r="A347" s="3" t="s">
        <v>919</v>
      </c>
      <c r="B347" s="3" t="s">
        <v>320</v>
      </c>
      <c r="C347" s="3" t="s">
        <v>117</v>
      </c>
      <c r="D347" s="1"/>
    </row>
    <row r="348" spans="1:4">
      <c r="A348" s="3" t="s">
        <v>920</v>
      </c>
      <c r="B348" s="3" t="s">
        <v>320</v>
      </c>
      <c r="C348" s="3" t="s">
        <v>119</v>
      </c>
      <c r="D348" s="1"/>
    </row>
    <row r="349" spans="1:4">
      <c r="A349" s="3" t="s">
        <v>921</v>
      </c>
      <c r="B349" s="3" t="s">
        <v>320</v>
      </c>
      <c r="C349" s="3" t="s">
        <v>118</v>
      </c>
      <c r="D349" s="1"/>
    </row>
    <row r="350" spans="1:4">
      <c r="A350" s="3" t="s">
        <v>922</v>
      </c>
      <c r="B350" s="3" t="s">
        <v>320</v>
      </c>
      <c r="C350" s="3" t="s">
        <v>104</v>
      </c>
      <c r="D350" s="1"/>
    </row>
    <row r="351" spans="1:4">
      <c r="A351" s="3" t="s">
        <v>923</v>
      </c>
      <c r="B351" s="3" t="s">
        <v>320</v>
      </c>
      <c r="C351" s="3" t="s">
        <v>128</v>
      </c>
      <c r="D351" s="1"/>
    </row>
    <row r="352" spans="1:4">
      <c r="A352" s="3" t="s">
        <v>924</v>
      </c>
      <c r="B352" s="3" t="s">
        <v>320</v>
      </c>
      <c r="C352" s="3" t="s">
        <v>129</v>
      </c>
      <c r="D352" s="1"/>
    </row>
    <row r="353" spans="1:4">
      <c r="A353" s="3" t="s">
        <v>925</v>
      </c>
      <c r="B353" s="3" t="s">
        <v>320</v>
      </c>
      <c r="C353" s="3" t="s">
        <v>126</v>
      </c>
      <c r="D353" s="1"/>
    </row>
    <row r="354" spans="1:4">
      <c r="A354" s="3" t="s">
        <v>926</v>
      </c>
      <c r="B354" s="3" t="s">
        <v>320</v>
      </c>
      <c r="C354" s="3" t="s">
        <v>130</v>
      </c>
      <c r="D354" s="1"/>
    </row>
    <row r="355" spans="1:4">
      <c r="A355" s="3" t="s">
        <v>927</v>
      </c>
      <c r="B355" s="3" t="s">
        <v>320</v>
      </c>
      <c r="C355" s="3" t="s">
        <v>127</v>
      </c>
      <c r="D355" s="1"/>
    </row>
    <row r="356" spans="1:4">
      <c r="A356" s="3" t="s">
        <v>928</v>
      </c>
      <c r="B356" s="3" t="s">
        <v>320</v>
      </c>
      <c r="C356" s="3" t="s">
        <v>131</v>
      </c>
      <c r="D356" s="1"/>
    </row>
    <row r="357" spans="1:4">
      <c r="A357" s="3" t="s">
        <v>929</v>
      </c>
      <c r="B357" s="3" t="s">
        <v>320</v>
      </c>
      <c r="C357" s="3" t="s">
        <v>124</v>
      </c>
      <c r="D357" s="1"/>
    </row>
    <row r="358" spans="1:4">
      <c r="A358" s="3" t="s">
        <v>930</v>
      </c>
      <c r="B358" s="3" t="s">
        <v>320</v>
      </c>
      <c r="C358" s="3" t="s">
        <v>102</v>
      </c>
      <c r="D358" s="1"/>
    </row>
    <row r="359" spans="1:4">
      <c r="A359" s="3" t="s">
        <v>931</v>
      </c>
      <c r="B359" s="3" t="s">
        <v>320</v>
      </c>
      <c r="C359" s="3" t="s">
        <v>106</v>
      </c>
      <c r="D359" s="1"/>
    </row>
    <row r="360" spans="1:4">
      <c r="A360" s="3" t="s">
        <v>932</v>
      </c>
      <c r="B360" s="3" t="s">
        <v>320</v>
      </c>
      <c r="C360" s="3" t="s">
        <v>933</v>
      </c>
      <c r="D360" s="1"/>
    </row>
    <row r="361" spans="1:4">
      <c r="A361" s="3" t="s">
        <v>934</v>
      </c>
      <c r="B361" s="3" t="s">
        <v>320</v>
      </c>
      <c r="C361" s="3" t="s">
        <v>103</v>
      </c>
      <c r="D361" s="1"/>
    </row>
    <row r="362" spans="1:4">
      <c r="A362" s="3" t="s">
        <v>935</v>
      </c>
      <c r="B362" s="3" t="s">
        <v>320</v>
      </c>
      <c r="C362" s="3" t="s">
        <v>107</v>
      </c>
      <c r="D362" s="1"/>
    </row>
    <row r="363" spans="1:4">
      <c r="A363" s="3" t="s">
        <v>936</v>
      </c>
      <c r="B363" s="3" t="s">
        <v>320</v>
      </c>
      <c r="C363" s="3" t="s">
        <v>937</v>
      </c>
      <c r="D363" s="1"/>
    </row>
    <row r="364" spans="1:4">
      <c r="A364" s="3" t="s">
        <v>938</v>
      </c>
      <c r="B364" s="3" t="s">
        <v>320</v>
      </c>
      <c r="C364" s="3" t="s">
        <v>939</v>
      </c>
      <c r="D364" s="1"/>
    </row>
    <row r="365" spans="1:4">
      <c r="A365" s="3" t="s">
        <v>940</v>
      </c>
      <c r="B365" s="3" t="s">
        <v>320</v>
      </c>
      <c r="C365" s="3" t="s">
        <v>941</v>
      </c>
      <c r="D365" s="1"/>
    </row>
    <row r="366" spans="1:4">
      <c r="A366" s="3" t="s">
        <v>942</v>
      </c>
      <c r="B366" s="3" t="s">
        <v>320</v>
      </c>
      <c r="C366" s="3" t="s">
        <v>943</v>
      </c>
      <c r="D366" s="1"/>
    </row>
    <row r="367" spans="1:4">
      <c r="A367" s="3" t="s">
        <v>944</v>
      </c>
      <c r="B367" s="3" t="s">
        <v>320</v>
      </c>
      <c r="C367" s="3" t="s">
        <v>945</v>
      </c>
      <c r="D367" s="1"/>
    </row>
    <row r="368" spans="1:4">
      <c r="A368" s="3" t="s">
        <v>946</v>
      </c>
      <c r="B368" s="3" t="s">
        <v>320</v>
      </c>
      <c r="C368" s="3" t="s">
        <v>947</v>
      </c>
      <c r="D368" s="1"/>
    </row>
    <row r="369" spans="1:4">
      <c r="A369" s="3" t="s">
        <v>948</v>
      </c>
      <c r="B369" s="3" t="s">
        <v>320</v>
      </c>
      <c r="C369" s="3" t="s">
        <v>949</v>
      </c>
      <c r="D369" s="1"/>
    </row>
    <row r="370" spans="1:4">
      <c r="A370" s="3" t="s">
        <v>950</v>
      </c>
      <c r="B370" s="3" t="s">
        <v>320</v>
      </c>
      <c r="C370" s="3" t="s">
        <v>174</v>
      </c>
      <c r="D370" s="1"/>
    </row>
    <row r="371" spans="1:4">
      <c r="A371" s="3" t="s">
        <v>951</v>
      </c>
      <c r="B371" s="3" t="s">
        <v>320</v>
      </c>
      <c r="C371" s="3" t="s">
        <v>952</v>
      </c>
      <c r="D371" s="1"/>
    </row>
    <row r="372" spans="1:4">
      <c r="A372" s="3" t="s">
        <v>953</v>
      </c>
      <c r="B372" s="3" t="s">
        <v>320</v>
      </c>
      <c r="C372" s="3" t="s">
        <v>954</v>
      </c>
      <c r="D372" s="1"/>
    </row>
    <row r="373" spans="1:4">
      <c r="A373" s="3" t="s">
        <v>955</v>
      </c>
      <c r="B373" s="3" t="s">
        <v>320</v>
      </c>
      <c r="C373" s="3" t="s">
        <v>956</v>
      </c>
      <c r="D373" s="1"/>
    </row>
    <row r="374" spans="1:4">
      <c r="A374" s="3" t="s">
        <v>957</v>
      </c>
      <c r="B374" s="3" t="s">
        <v>320</v>
      </c>
      <c r="C374" s="3" t="s">
        <v>958</v>
      </c>
      <c r="D374" s="1"/>
    </row>
    <row r="375" spans="1:4">
      <c r="A375" s="3" t="s">
        <v>959</v>
      </c>
      <c r="B375" s="3" t="s">
        <v>320</v>
      </c>
      <c r="C375" s="3" t="s">
        <v>960</v>
      </c>
      <c r="D375" s="1"/>
    </row>
    <row r="376" spans="1:4">
      <c r="A376" s="3" t="s">
        <v>961</v>
      </c>
      <c r="B376" s="3" t="s">
        <v>320</v>
      </c>
      <c r="C376" s="3" t="s">
        <v>962</v>
      </c>
      <c r="D376" s="1"/>
    </row>
    <row r="377" spans="1:4">
      <c r="A377" s="3" t="s">
        <v>963</v>
      </c>
      <c r="B377" s="3" t="s">
        <v>320</v>
      </c>
      <c r="C377" s="3" t="s">
        <v>964</v>
      </c>
      <c r="D377" s="1"/>
    </row>
    <row r="378" spans="1:4">
      <c r="A378" s="3" t="s">
        <v>965</v>
      </c>
      <c r="B378" s="3" t="s">
        <v>320</v>
      </c>
      <c r="C378" s="3" t="s">
        <v>966</v>
      </c>
      <c r="D378" s="1"/>
    </row>
    <row r="379" spans="1:4">
      <c r="A379" s="3" t="s">
        <v>967</v>
      </c>
      <c r="B379" s="3" t="s">
        <v>320</v>
      </c>
      <c r="C379" s="3" t="s">
        <v>968</v>
      </c>
      <c r="D379" s="1"/>
    </row>
    <row r="380" spans="1:4">
      <c r="A380" s="3" t="s">
        <v>969</v>
      </c>
      <c r="B380" s="3" t="s">
        <v>320</v>
      </c>
      <c r="C380" s="3" t="s">
        <v>970</v>
      </c>
      <c r="D380" s="1"/>
    </row>
    <row r="381" spans="1:4">
      <c r="A381" s="3" t="s">
        <v>971</v>
      </c>
      <c r="B381" s="3" t="s">
        <v>320</v>
      </c>
      <c r="C381" s="3" t="s">
        <v>240</v>
      </c>
      <c r="D381" s="1"/>
    </row>
    <row r="382" spans="1:4">
      <c r="A382" s="3" t="s">
        <v>972</v>
      </c>
      <c r="B382" s="3" t="s">
        <v>320</v>
      </c>
      <c r="C382" s="3" t="s">
        <v>973</v>
      </c>
      <c r="D382" s="1"/>
    </row>
    <row r="383" spans="1:4">
      <c r="A383" s="3" t="s">
        <v>974</v>
      </c>
      <c r="B383" s="3" t="s">
        <v>320</v>
      </c>
      <c r="C383" s="3" t="s">
        <v>975</v>
      </c>
      <c r="D383" s="1"/>
    </row>
    <row r="384" spans="1:4">
      <c r="A384" s="3" t="s">
        <v>976</v>
      </c>
      <c r="B384" s="3" t="s">
        <v>320</v>
      </c>
      <c r="C384" s="3" t="s">
        <v>977</v>
      </c>
      <c r="D384" s="1"/>
    </row>
    <row r="385" spans="1:4">
      <c r="A385" s="3" t="s">
        <v>978</v>
      </c>
      <c r="B385" s="3" t="s">
        <v>320</v>
      </c>
      <c r="C385" s="3" t="s">
        <v>979</v>
      </c>
      <c r="D385" s="1"/>
    </row>
    <row r="386" spans="1:4">
      <c r="A386" s="3" t="s">
        <v>980</v>
      </c>
      <c r="B386" s="3" t="s">
        <v>320</v>
      </c>
      <c r="C386" s="3" t="s">
        <v>981</v>
      </c>
      <c r="D386" s="1"/>
    </row>
    <row r="387" spans="1:4">
      <c r="A387" s="3" t="s">
        <v>982</v>
      </c>
      <c r="B387" s="3" t="s">
        <v>320</v>
      </c>
      <c r="C387" s="3" t="s">
        <v>983</v>
      </c>
      <c r="D387" s="1"/>
    </row>
    <row r="388" spans="1:4">
      <c r="A388" s="3" t="s">
        <v>984</v>
      </c>
      <c r="B388" s="3" t="s">
        <v>320</v>
      </c>
      <c r="C388" s="3" t="s">
        <v>985</v>
      </c>
      <c r="D388" s="1"/>
    </row>
    <row r="389" spans="1:4">
      <c r="A389" s="3" t="s">
        <v>986</v>
      </c>
      <c r="B389" s="3" t="s">
        <v>320</v>
      </c>
      <c r="C389" s="3" t="s">
        <v>125</v>
      </c>
      <c r="D389" s="1"/>
    </row>
    <row r="390" spans="1:4">
      <c r="A390" s="3" t="s">
        <v>987</v>
      </c>
      <c r="B390" s="3" t="s">
        <v>320</v>
      </c>
      <c r="C390" s="3" t="s">
        <v>988</v>
      </c>
      <c r="D390" s="1"/>
    </row>
    <row r="391" spans="1:4">
      <c r="A391" s="3" t="s">
        <v>989</v>
      </c>
      <c r="B391" s="3" t="s">
        <v>320</v>
      </c>
      <c r="C391" s="3" t="s">
        <v>139</v>
      </c>
      <c r="D391" s="1"/>
    </row>
    <row r="392" spans="1:4">
      <c r="A392" s="3" t="s">
        <v>990</v>
      </c>
      <c r="B392" s="3" t="s">
        <v>320</v>
      </c>
      <c r="C392" s="3" t="s">
        <v>991</v>
      </c>
      <c r="D392" s="1"/>
    </row>
    <row r="393" spans="1:4">
      <c r="A393" s="3" t="s">
        <v>992</v>
      </c>
      <c r="B393" s="3" t="s">
        <v>320</v>
      </c>
      <c r="C393" s="3" t="s">
        <v>146</v>
      </c>
      <c r="D393" s="1"/>
    </row>
    <row r="394" spans="1:4">
      <c r="A394" s="3" t="s">
        <v>993</v>
      </c>
      <c r="B394" s="3" t="s">
        <v>320</v>
      </c>
      <c r="C394" s="3" t="s">
        <v>135</v>
      </c>
      <c r="D394" s="1"/>
    </row>
    <row r="395" spans="1:4">
      <c r="A395" s="3" t="s">
        <v>994</v>
      </c>
      <c r="B395" s="3" t="s">
        <v>320</v>
      </c>
      <c r="C395" s="3" t="s">
        <v>995</v>
      </c>
      <c r="D395" s="1"/>
    </row>
    <row r="396" spans="1:4">
      <c r="A396" s="3" t="s">
        <v>996</v>
      </c>
      <c r="B396" s="3" t="s">
        <v>320</v>
      </c>
      <c r="C396" s="3" t="s">
        <v>138</v>
      </c>
      <c r="D396" s="1"/>
    </row>
    <row r="397" spans="1:4">
      <c r="A397" s="3" t="s">
        <v>997</v>
      </c>
      <c r="B397" s="3" t="s">
        <v>320</v>
      </c>
      <c r="C397" s="3" t="s">
        <v>998</v>
      </c>
      <c r="D397" s="1"/>
    </row>
    <row r="398" spans="1:4">
      <c r="A398" s="3" t="s">
        <v>999</v>
      </c>
      <c r="B398" s="3" t="s">
        <v>320</v>
      </c>
      <c r="C398" s="3" t="s">
        <v>1000</v>
      </c>
      <c r="D398" s="1"/>
    </row>
    <row r="399" spans="1:4">
      <c r="A399" s="3" t="s">
        <v>1001</v>
      </c>
      <c r="B399" s="3" t="s">
        <v>320</v>
      </c>
      <c r="C399" s="3" t="s">
        <v>1002</v>
      </c>
      <c r="D399" s="1"/>
    </row>
    <row r="400" spans="1:4">
      <c r="A400" s="3" t="s">
        <v>1003</v>
      </c>
      <c r="B400" s="3" t="s">
        <v>320</v>
      </c>
      <c r="C400" s="3" t="s">
        <v>1004</v>
      </c>
      <c r="D400" s="1"/>
    </row>
    <row r="401" spans="1:4">
      <c r="A401" s="3" t="s">
        <v>1005</v>
      </c>
      <c r="B401" s="3" t="s">
        <v>320</v>
      </c>
      <c r="C401" s="3" t="s">
        <v>108</v>
      </c>
      <c r="D401" s="1"/>
    </row>
    <row r="402" spans="1:4">
      <c r="A402" s="3" t="s">
        <v>1006</v>
      </c>
      <c r="B402" s="3" t="s">
        <v>320</v>
      </c>
      <c r="C402" s="3" t="s">
        <v>1007</v>
      </c>
      <c r="D402" s="1"/>
    </row>
    <row r="403" spans="1:4">
      <c r="A403" s="3" t="s">
        <v>1008</v>
      </c>
      <c r="B403" s="3" t="s">
        <v>320</v>
      </c>
      <c r="C403" s="3" t="s">
        <v>110</v>
      </c>
      <c r="D403" s="1"/>
    </row>
    <row r="404" spans="1:4">
      <c r="A404" s="3" t="s">
        <v>1009</v>
      </c>
      <c r="B404" s="3" t="s">
        <v>320</v>
      </c>
      <c r="C404" s="3" t="s">
        <v>1010</v>
      </c>
      <c r="D404" s="1"/>
    </row>
    <row r="405" spans="1:4">
      <c r="A405" s="3" t="s">
        <v>1011</v>
      </c>
      <c r="B405" s="3" t="s">
        <v>320</v>
      </c>
      <c r="C405" s="3" t="s">
        <v>1012</v>
      </c>
      <c r="D405" s="1"/>
    </row>
    <row r="406" spans="1:4">
      <c r="A406" s="3" t="s">
        <v>1013</v>
      </c>
      <c r="B406" s="3" t="s">
        <v>320</v>
      </c>
      <c r="C406" s="3" t="s">
        <v>1014</v>
      </c>
      <c r="D406" s="1"/>
    </row>
    <row r="407" spans="1:4">
      <c r="A407" s="3" t="s">
        <v>1015</v>
      </c>
      <c r="B407" s="3" t="s">
        <v>320</v>
      </c>
      <c r="C407" s="3" t="s">
        <v>1016</v>
      </c>
      <c r="D407" s="1"/>
    </row>
    <row r="408" spans="1:4">
      <c r="A408" s="3" t="s">
        <v>1017</v>
      </c>
      <c r="B408" s="3" t="s">
        <v>320</v>
      </c>
      <c r="C408" s="3" t="s">
        <v>1018</v>
      </c>
      <c r="D408" s="1"/>
    </row>
    <row r="409" spans="1:4">
      <c r="A409" s="3" t="s">
        <v>1019</v>
      </c>
      <c r="B409" s="3" t="s">
        <v>320</v>
      </c>
      <c r="C409" s="3" t="s">
        <v>1020</v>
      </c>
      <c r="D409" s="1"/>
    </row>
    <row r="410" spans="1:4">
      <c r="A410" s="3" t="s">
        <v>1021</v>
      </c>
      <c r="B410" s="3" t="s">
        <v>320</v>
      </c>
      <c r="C410" s="3" t="s">
        <v>114</v>
      </c>
      <c r="D410" s="1"/>
    </row>
    <row r="411" spans="1:4">
      <c r="A411" s="3" t="s">
        <v>1022</v>
      </c>
      <c r="B411" s="3" t="s">
        <v>320</v>
      </c>
      <c r="C411" s="3" t="s">
        <v>113</v>
      </c>
      <c r="D411" s="1"/>
    </row>
    <row r="412" spans="1:4">
      <c r="A412" s="3" t="s">
        <v>1023</v>
      </c>
      <c r="B412" s="3" t="s">
        <v>320</v>
      </c>
      <c r="C412" s="3" t="s">
        <v>112</v>
      </c>
      <c r="D412" s="1"/>
    </row>
    <row r="413" spans="1:4">
      <c r="A413" s="3" t="s">
        <v>1024</v>
      </c>
      <c r="B413" s="3" t="s">
        <v>320</v>
      </c>
      <c r="C413" s="3" t="s">
        <v>109</v>
      </c>
      <c r="D413" s="1"/>
    </row>
    <row r="414" spans="1:4">
      <c r="A414" s="3" t="s">
        <v>1025</v>
      </c>
      <c r="B414" s="3" t="s">
        <v>320</v>
      </c>
      <c r="C414" s="3" t="s">
        <v>1026</v>
      </c>
      <c r="D414" s="1"/>
    </row>
    <row r="415" spans="1:4">
      <c r="A415" s="3" t="s">
        <v>1027</v>
      </c>
      <c r="B415" s="3" t="s">
        <v>320</v>
      </c>
      <c r="C415" s="3" t="s">
        <v>1028</v>
      </c>
      <c r="D415" s="1"/>
    </row>
    <row r="416" spans="1:4">
      <c r="A416" s="3" t="s">
        <v>1029</v>
      </c>
      <c r="B416" s="3" t="s">
        <v>320</v>
      </c>
      <c r="C416" s="3" t="s">
        <v>1030</v>
      </c>
      <c r="D416" s="1"/>
    </row>
    <row r="417" spans="1:4">
      <c r="A417" s="3" t="s">
        <v>1031</v>
      </c>
      <c r="B417" s="3" t="s">
        <v>320</v>
      </c>
      <c r="C417" s="3" t="s">
        <v>1032</v>
      </c>
      <c r="D417" s="1"/>
    </row>
    <row r="418" spans="1:4">
      <c r="A418" s="3" t="s">
        <v>1033</v>
      </c>
      <c r="B418" s="3" t="s">
        <v>320</v>
      </c>
      <c r="C418" s="3" t="s">
        <v>1034</v>
      </c>
      <c r="D418" s="1"/>
    </row>
    <row r="419" spans="1:4">
      <c r="A419" s="3" t="s">
        <v>1035</v>
      </c>
      <c r="B419" s="3" t="s">
        <v>320</v>
      </c>
      <c r="C419" s="3" t="s">
        <v>1036</v>
      </c>
      <c r="D419" s="1"/>
    </row>
    <row r="420" spans="1:4">
      <c r="A420" s="3" t="s">
        <v>1037</v>
      </c>
      <c r="B420" s="3" t="s">
        <v>320</v>
      </c>
      <c r="C420" s="3" t="s">
        <v>1038</v>
      </c>
      <c r="D420" s="1"/>
    </row>
    <row r="421" spans="1:4">
      <c r="A421" s="3" t="s">
        <v>1039</v>
      </c>
      <c r="B421" s="3" t="s">
        <v>320</v>
      </c>
      <c r="C421" s="3" t="s">
        <v>1040</v>
      </c>
      <c r="D421" s="1"/>
    </row>
    <row r="422" spans="1:4">
      <c r="A422" s="3" t="s">
        <v>1041</v>
      </c>
      <c r="B422" s="3" t="s">
        <v>320</v>
      </c>
      <c r="C422" s="3" t="s">
        <v>1042</v>
      </c>
      <c r="D422" s="1"/>
    </row>
    <row r="423" spans="1:4">
      <c r="A423" s="3" t="s">
        <v>1043</v>
      </c>
      <c r="B423" s="3" t="s">
        <v>320</v>
      </c>
      <c r="C423" s="3" t="s">
        <v>1044</v>
      </c>
      <c r="D423" s="1"/>
    </row>
    <row r="424" spans="1:4">
      <c r="A424" s="3" t="s">
        <v>1045</v>
      </c>
      <c r="B424" s="3" t="s">
        <v>320</v>
      </c>
      <c r="C424" s="3" t="s">
        <v>1046</v>
      </c>
      <c r="D424" s="1"/>
    </row>
    <row r="425" spans="1:4">
      <c r="A425" s="3" t="s">
        <v>1047</v>
      </c>
      <c r="B425" s="3" t="s">
        <v>320</v>
      </c>
      <c r="C425" s="3" t="s">
        <v>1048</v>
      </c>
      <c r="D425" s="1"/>
    </row>
    <row r="426" spans="1:4">
      <c r="A426" s="3" t="s">
        <v>1049</v>
      </c>
      <c r="B426" s="3" t="s">
        <v>320</v>
      </c>
      <c r="C426" s="3" t="s">
        <v>1050</v>
      </c>
      <c r="D426" s="1"/>
    </row>
    <row r="427" spans="1:4">
      <c r="A427" s="3" t="s">
        <v>1051</v>
      </c>
      <c r="B427" s="3" t="s">
        <v>320</v>
      </c>
      <c r="C427" s="3" t="s">
        <v>1052</v>
      </c>
      <c r="D427" s="1"/>
    </row>
    <row r="428" spans="1:4">
      <c r="A428" s="3" t="s">
        <v>1053</v>
      </c>
      <c r="B428" s="3" t="s">
        <v>320</v>
      </c>
      <c r="C428" s="3" t="s">
        <v>1054</v>
      </c>
      <c r="D428" s="1"/>
    </row>
    <row r="429" spans="1:4">
      <c r="A429" s="3" t="s">
        <v>1055</v>
      </c>
      <c r="B429" s="3" t="s">
        <v>320</v>
      </c>
      <c r="C429" s="3" t="s">
        <v>1056</v>
      </c>
      <c r="D429" s="1"/>
    </row>
    <row r="430" spans="1:4">
      <c r="A430" s="3" t="s">
        <v>1057</v>
      </c>
      <c r="B430" s="3" t="s">
        <v>320</v>
      </c>
      <c r="C430" s="3" t="s">
        <v>1058</v>
      </c>
      <c r="D430" s="1"/>
    </row>
    <row r="431" spans="1:4">
      <c r="A431" s="3" t="s">
        <v>1059</v>
      </c>
      <c r="B431" s="3" t="s">
        <v>320</v>
      </c>
      <c r="C431" s="3" t="s">
        <v>1060</v>
      </c>
      <c r="D431" s="1"/>
    </row>
    <row r="432" spans="1:4">
      <c r="A432" s="3" t="s">
        <v>1061</v>
      </c>
      <c r="B432" s="3" t="s">
        <v>320</v>
      </c>
      <c r="C432" s="3" t="s">
        <v>1062</v>
      </c>
      <c r="D432" s="1"/>
    </row>
    <row r="433" spans="1:4">
      <c r="A433" s="3" t="s">
        <v>1063</v>
      </c>
      <c r="B433" s="3" t="s">
        <v>320</v>
      </c>
      <c r="C433" s="3" t="s">
        <v>1064</v>
      </c>
      <c r="D433" s="1"/>
    </row>
    <row r="434" spans="1:4">
      <c r="A434" s="3" t="s">
        <v>1065</v>
      </c>
      <c r="B434" s="3" t="s">
        <v>320</v>
      </c>
      <c r="C434" s="3" t="s">
        <v>1066</v>
      </c>
      <c r="D434" s="1"/>
    </row>
    <row r="435" spans="1:4">
      <c r="A435" s="3" t="s">
        <v>1067</v>
      </c>
      <c r="B435" s="3" t="s">
        <v>320</v>
      </c>
      <c r="C435" s="3" t="s">
        <v>1068</v>
      </c>
      <c r="D435" s="1"/>
    </row>
    <row r="436" spans="1:4">
      <c r="A436" s="3" t="s">
        <v>1069</v>
      </c>
      <c r="B436" s="3" t="s">
        <v>320</v>
      </c>
      <c r="C436" s="3" t="s">
        <v>1070</v>
      </c>
      <c r="D436" s="1"/>
    </row>
    <row r="437" spans="1:4">
      <c r="A437" s="3" t="s">
        <v>1071</v>
      </c>
      <c r="B437" s="3" t="s">
        <v>320</v>
      </c>
      <c r="C437" s="3" t="s">
        <v>1072</v>
      </c>
      <c r="D437" s="1"/>
    </row>
    <row r="438" spans="1:4">
      <c r="A438" s="3" t="s">
        <v>1073</v>
      </c>
      <c r="B438" s="3" t="s">
        <v>320</v>
      </c>
      <c r="C438" s="3" t="s">
        <v>1074</v>
      </c>
      <c r="D438" s="1"/>
    </row>
    <row r="439" spans="1:4">
      <c r="A439" s="3" t="s">
        <v>1075</v>
      </c>
      <c r="B439" s="3" t="s">
        <v>320</v>
      </c>
      <c r="C439" s="3" t="s">
        <v>1076</v>
      </c>
      <c r="D439" s="1"/>
    </row>
    <row r="440" spans="1:4">
      <c r="A440" s="3" t="s">
        <v>1077</v>
      </c>
      <c r="B440" s="3" t="s">
        <v>320</v>
      </c>
      <c r="C440" s="3" t="s">
        <v>1078</v>
      </c>
      <c r="D440" s="1"/>
    </row>
    <row r="441" spans="1:4">
      <c r="A441" s="3" t="s">
        <v>1079</v>
      </c>
      <c r="B441" s="3" t="s">
        <v>320</v>
      </c>
      <c r="C441" s="3" t="s">
        <v>231</v>
      </c>
      <c r="D441" s="1"/>
    </row>
    <row r="442" spans="1:4">
      <c r="A442" s="3" t="s">
        <v>1080</v>
      </c>
      <c r="B442" s="3" t="s">
        <v>320</v>
      </c>
      <c r="C442" s="3" t="s">
        <v>1081</v>
      </c>
      <c r="D442" s="1"/>
    </row>
    <row r="443" spans="1:4">
      <c r="A443" s="3" t="s">
        <v>1082</v>
      </c>
      <c r="B443" s="3" t="s">
        <v>320</v>
      </c>
      <c r="C443" s="3" t="s">
        <v>1083</v>
      </c>
      <c r="D443" s="1"/>
    </row>
    <row r="444" spans="1:4">
      <c r="A444" s="3" t="s">
        <v>1084</v>
      </c>
      <c r="B444" s="3" t="s">
        <v>320</v>
      </c>
      <c r="C444" s="3" t="s">
        <v>1085</v>
      </c>
      <c r="D444" s="1"/>
    </row>
    <row r="445" spans="1:4">
      <c r="A445" s="3" t="s">
        <v>1086</v>
      </c>
      <c r="B445" s="3" t="s">
        <v>320</v>
      </c>
      <c r="C445" s="3" t="s">
        <v>1087</v>
      </c>
      <c r="D445" s="1"/>
    </row>
    <row r="446" spans="1:4">
      <c r="A446" s="3" t="s">
        <v>1088</v>
      </c>
      <c r="B446" s="3" t="s">
        <v>320</v>
      </c>
      <c r="C446" s="3" t="s">
        <v>1089</v>
      </c>
      <c r="D446" s="1"/>
    </row>
    <row r="447" spans="1:4">
      <c r="A447" s="3" t="s">
        <v>1090</v>
      </c>
      <c r="B447" s="3" t="s">
        <v>320</v>
      </c>
      <c r="C447" s="3" t="s">
        <v>1091</v>
      </c>
      <c r="D447" s="1"/>
    </row>
    <row r="448" spans="1:4">
      <c r="A448" s="3" t="s">
        <v>1092</v>
      </c>
      <c r="B448" s="3" t="s">
        <v>320</v>
      </c>
      <c r="C448" s="3" t="s">
        <v>1093</v>
      </c>
      <c r="D448" s="1"/>
    </row>
    <row r="449" spans="1:4">
      <c r="A449" s="3" t="s">
        <v>1094</v>
      </c>
      <c r="B449" s="3" t="s">
        <v>320</v>
      </c>
      <c r="C449" s="3" t="s">
        <v>1095</v>
      </c>
      <c r="D449" s="1"/>
    </row>
    <row r="450" spans="1:4">
      <c r="A450" s="3" t="s">
        <v>1096</v>
      </c>
      <c r="B450" s="3" t="s">
        <v>320</v>
      </c>
      <c r="C450" s="3" t="s">
        <v>156</v>
      </c>
      <c r="D450" s="1"/>
    </row>
    <row r="451" spans="1:4">
      <c r="A451" s="3" t="s">
        <v>1097</v>
      </c>
      <c r="B451" s="3" t="s">
        <v>320</v>
      </c>
      <c r="C451" s="3" t="s">
        <v>155</v>
      </c>
      <c r="D451" s="1"/>
    </row>
    <row r="452" spans="1:4">
      <c r="A452" s="3" t="s">
        <v>1098</v>
      </c>
      <c r="B452" s="3" t="s">
        <v>320</v>
      </c>
      <c r="C452" s="3" t="s">
        <v>147</v>
      </c>
      <c r="D452" s="1"/>
    </row>
    <row r="453" spans="1:4">
      <c r="A453" s="3" t="s">
        <v>1099</v>
      </c>
      <c r="B453" s="3" t="s">
        <v>320</v>
      </c>
      <c r="C453" s="3" t="s">
        <v>148</v>
      </c>
      <c r="D453" s="1"/>
    </row>
    <row r="454" spans="1:4">
      <c r="A454" s="3" t="s">
        <v>1100</v>
      </c>
      <c r="B454" s="3" t="s">
        <v>320</v>
      </c>
      <c r="C454" s="3" t="s">
        <v>149</v>
      </c>
      <c r="D454" s="1"/>
    </row>
    <row r="455" spans="1:4">
      <c r="A455" s="3" t="s">
        <v>1101</v>
      </c>
      <c r="B455" s="3" t="s">
        <v>320</v>
      </c>
      <c r="C455" s="3" t="s">
        <v>150</v>
      </c>
      <c r="D455" s="1"/>
    </row>
    <row r="456" spans="1:4">
      <c r="A456" s="3" t="s">
        <v>1102</v>
      </c>
      <c r="B456" s="3" t="s">
        <v>320</v>
      </c>
      <c r="C456" s="3" t="s">
        <v>151</v>
      </c>
      <c r="D456" s="1"/>
    </row>
    <row r="457" spans="1:4">
      <c r="A457" s="3" t="s">
        <v>1103</v>
      </c>
      <c r="B457" s="3" t="s">
        <v>320</v>
      </c>
      <c r="C457" s="3" t="s">
        <v>152</v>
      </c>
      <c r="D457" s="1"/>
    </row>
    <row r="458" spans="1:4">
      <c r="A458" s="3" t="s">
        <v>1104</v>
      </c>
      <c r="B458" s="3" t="s">
        <v>320</v>
      </c>
      <c r="C458" s="3" t="s">
        <v>153</v>
      </c>
      <c r="D458" s="1"/>
    </row>
    <row r="459" spans="1:4">
      <c r="A459" s="3" t="s">
        <v>1105</v>
      </c>
      <c r="B459" s="3" t="s">
        <v>320</v>
      </c>
      <c r="C459" s="3" t="s">
        <v>1106</v>
      </c>
      <c r="D459" s="1"/>
    </row>
    <row r="460" spans="1:4">
      <c r="A460" s="3" t="s">
        <v>1107</v>
      </c>
      <c r="B460" s="3" t="s">
        <v>320</v>
      </c>
      <c r="C460" s="3" t="s">
        <v>1108</v>
      </c>
      <c r="D460" s="1"/>
    </row>
    <row r="461" spans="1:4">
      <c r="A461" s="3" t="s">
        <v>1109</v>
      </c>
      <c r="B461" s="3" t="s">
        <v>320</v>
      </c>
      <c r="C461" s="3" t="s">
        <v>232</v>
      </c>
      <c r="D461" s="1"/>
    </row>
    <row r="462" spans="1:4">
      <c r="A462" s="3" t="s">
        <v>1110</v>
      </c>
      <c r="B462" s="3" t="s">
        <v>320</v>
      </c>
      <c r="C462" s="3" t="s">
        <v>1111</v>
      </c>
      <c r="D462" s="1"/>
    </row>
    <row r="463" spans="1:4">
      <c r="A463" s="3" t="s">
        <v>1112</v>
      </c>
      <c r="B463" s="3" t="s">
        <v>320</v>
      </c>
      <c r="C463" s="3" t="s">
        <v>1113</v>
      </c>
      <c r="D463" s="1"/>
    </row>
    <row r="464" spans="1:4">
      <c r="A464" s="3" t="s">
        <v>1114</v>
      </c>
      <c r="B464" s="3" t="s">
        <v>320</v>
      </c>
      <c r="C464" s="3" t="s">
        <v>1115</v>
      </c>
      <c r="D464" s="1"/>
    </row>
    <row r="465" spans="1:4">
      <c r="A465" s="3" t="s">
        <v>1116</v>
      </c>
      <c r="B465" s="3" t="s">
        <v>320</v>
      </c>
      <c r="C465" s="3" t="s">
        <v>1117</v>
      </c>
      <c r="D465" s="1"/>
    </row>
    <row r="466" spans="1:4">
      <c r="A466" s="3" t="s">
        <v>1118</v>
      </c>
      <c r="B466" s="3" t="s">
        <v>320</v>
      </c>
      <c r="C466" s="3" t="s">
        <v>1119</v>
      </c>
      <c r="D466" s="1"/>
    </row>
    <row r="467" spans="1:4">
      <c r="A467" s="3" t="s">
        <v>1120</v>
      </c>
      <c r="B467" s="3" t="s">
        <v>320</v>
      </c>
      <c r="C467" s="3" t="s">
        <v>1121</v>
      </c>
      <c r="D467" s="1"/>
    </row>
    <row r="468" spans="1:4">
      <c r="A468" s="3" t="s">
        <v>1122</v>
      </c>
      <c r="B468" s="3" t="s">
        <v>320</v>
      </c>
      <c r="C468" s="3" t="s">
        <v>1123</v>
      </c>
      <c r="D468" s="1"/>
    </row>
    <row r="469" spans="1:4">
      <c r="A469" s="3" t="s">
        <v>1124</v>
      </c>
      <c r="B469" s="3" t="s">
        <v>320</v>
      </c>
      <c r="C469" s="3" t="s">
        <v>1125</v>
      </c>
      <c r="D469" s="1"/>
    </row>
    <row r="470" spans="1:4">
      <c r="A470" s="3" t="s">
        <v>1126</v>
      </c>
      <c r="B470" s="3" t="s">
        <v>320</v>
      </c>
      <c r="C470" s="3" t="s">
        <v>1127</v>
      </c>
      <c r="D470" s="1"/>
    </row>
    <row r="471" spans="1:4">
      <c r="A471" s="3" t="s">
        <v>1128</v>
      </c>
      <c r="B471" s="3" t="s">
        <v>320</v>
      </c>
      <c r="C471" s="3" t="s">
        <v>1129</v>
      </c>
      <c r="D471" s="1"/>
    </row>
    <row r="472" spans="1:4">
      <c r="A472" s="3" t="s">
        <v>1130</v>
      </c>
      <c r="B472" s="3" t="s">
        <v>320</v>
      </c>
      <c r="C472" s="3" t="s">
        <v>1131</v>
      </c>
      <c r="D472" s="1"/>
    </row>
    <row r="473" spans="1:4">
      <c r="A473" s="3" t="s">
        <v>1132</v>
      </c>
      <c r="B473" s="3" t="s">
        <v>320</v>
      </c>
      <c r="C473" s="3" t="s">
        <v>1133</v>
      </c>
      <c r="D473" s="1"/>
    </row>
    <row r="474" spans="1:4">
      <c r="A474" s="3" t="s">
        <v>1134</v>
      </c>
      <c r="B474" s="3" t="s">
        <v>320</v>
      </c>
      <c r="C474" s="3" t="s">
        <v>1135</v>
      </c>
      <c r="D474" s="1"/>
    </row>
    <row r="475" spans="1:4">
      <c r="A475" s="3" t="s">
        <v>1136</v>
      </c>
      <c r="B475" s="3" t="s">
        <v>320</v>
      </c>
      <c r="C475" s="3" t="s">
        <v>1137</v>
      </c>
      <c r="D475" s="1"/>
    </row>
    <row r="476" spans="1:4">
      <c r="A476" s="3" t="s">
        <v>1138</v>
      </c>
      <c r="B476" s="3" t="s">
        <v>320</v>
      </c>
      <c r="C476" s="3" t="s">
        <v>133</v>
      </c>
      <c r="D476" s="1"/>
    </row>
    <row r="477" spans="1:4">
      <c r="A477" s="3" t="s">
        <v>1139</v>
      </c>
      <c r="B477" s="3" t="s">
        <v>320</v>
      </c>
      <c r="C477" s="3" t="s">
        <v>134</v>
      </c>
      <c r="D477" s="1"/>
    </row>
    <row r="478" spans="1:4">
      <c r="A478" s="3" t="s">
        <v>1140</v>
      </c>
      <c r="B478" s="3" t="s">
        <v>320</v>
      </c>
      <c r="C478" s="3" t="s">
        <v>1141</v>
      </c>
      <c r="D478" s="1"/>
    </row>
    <row r="479" spans="1:4">
      <c r="A479" s="3" t="s">
        <v>1142</v>
      </c>
      <c r="B479" s="3" t="s">
        <v>320</v>
      </c>
      <c r="C479" s="3" t="s">
        <v>1143</v>
      </c>
      <c r="D479" s="1"/>
    </row>
    <row r="480" spans="1:4">
      <c r="A480" s="3" t="s">
        <v>1144</v>
      </c>
      <c r="B480" s="3" t="s">
        <v>320</v>
      </c>
      <c r="C480" s="3" t="s">
        <v>1145</v>
      </c>
      <c r="D480" s="1"/>
    </row>
    <row r="481" spans="1:4">
      <c r="A481" s="3" t="s">
        <v>1146</v>
      </c>
      <c r="B481" s="3" t="s">
        <v>320</v>
      </c>
      <c r="C481" s="3" t="s">
        <v>1147</v>
      </c>
      <c r="D481" s="1"/>
    </row>
    <row r="482" spans="1:4">
      <c r="A482" s="3" t="s">
        <v>1148</v>
      </c>
      <c r="B482" s="3" t="s">
        <v>320</v>
      </c>
      <c r="C482" s="3" t="s">
        <v>1149</v>
      </c>
      <c r="D482" s="1"/>
    </row>
    <row r="483" spans="1:4">
      <c r="A483" s="3" t="s">
        <v>1150</v>
      </c>
      <c r="B483" s="3" t="s">
        <v>320</v>
      </c>
      <c r="C483" s="3" t="s">
        <v>1151</v>
      </c>
      <c r="D483" s="1"/>
    </row>
    <row r="484" spans="1:4">
      <c r="A484" s="3" t="s">
        <v>1152</v>
      </c>
      <c r="B484" s="3" t="s">
        <v>320</v>
      </c>
      <c r="C484" s="3" t="s">
        <v>1153</v>
      </c>
      <c r="D484" s="1"/>
    </row>
    <row r="485" spans="1:4">
      <c r="A485" s="3" t="s">
        <v>1154</v>
      </c>
      <c r="B485" s="3" t="s">
        <v>320</v>
      </c>
      <c r="C485" s="3" t="s">
        <v>100</v>
      </c>
      <c r="D485" s="1"/>
    </row>
    <row r="486" spans="1:4">
      <c r="A486" s="3" t="s">
        <v>1155</v>
      </c>
      <c r="B486" s="3" t="s">
        <v>320</v>
      </c>
      <c r="C486" s="3" t="s">
        <v>1156</v>
      </c>
      <c r="D486" s="1"/>
    </row>
    <row r="487" spans="1:4">
      <c r="A487" s="3" t="s">
        <v>1157</v>
      </c>
      <c r="B487" s="3" t="s">
        <v>320</v>
      </c>
      <c r="C487" s="3" t="s">
        <v>101</v>
      </c>
      <c r="D487" s="1"/>
    </row>
    <row r="488" spans="1:4">
      <c r="A488" s="3" t="s">
        <v>1158</v>
      </c>
      <c r="B488" s="3" t="s">
        <v>320</v>
      </c>
      <c r="C488" s="3" t="s">
        <v>1159</v>
      </c>
      <c r="D488" s="1"/>
    </row>
    <row r="489" spans="1:4">
      <c r="A489" s="3" t="s">
        <v>1160</v>
      </c>
      <c r="B489" s="3" t="s">
        <v>320</v>
      </c>
      <c r="C489" s="3" t="s">
        <v>1161</v>
      </c>
      <c r="D489" s="1"/>
    </row>
    <row r="490" spans="1:4">
      <c r="A490" s="3" t="s">
        <v>1162</v>
      </c>
      <c r="B490" s="3" t="s">
        <v>320</v>
      </c>
      <c r="C490" s="3" t="s">
        <v>1163</v>
      </c>
      <c r="D490" s="1"/>
    </row>
    <row r="491" spans="1:4">
      <c r="A491" s="3" t="s">
        <v>1164</v>
      </c>
      <c r="B491" s="3" t="s">
        <v>320</v>
      </c>
      <c r="C491" s="3" t="s">
        <v>1165</v>
      </c>
      <c r="D491" s="1"/>
    </row>
    <row r="492" spans="1:4">
      <c r="A492" s="3" t="s">
        <v>1166</v>
      </c>
      <c r="B492" s="3" t="s">
        <v>320</v>
      </c>
      <c r="C492" s="3" t="s">
        <v>1167</v>
      </c>
      <c r="D492" s="1"/>
    </row>
    <row r="493" spans="1:4">
      <c r="A493" s="3" t="s">
        <v>1168</v>
      </c>
      <c r="B493" s="3" t="s">
        <v>320</v>
      </c>
      <c r="C493" s="3" t="s">
        <v>93</v>
      </c>
      <c r="D493" s="1"/>
    </row>
    <row r="494" spans="1:4">
      <c r="A494" s="3" t="s">
        <v>1169</v>
      </c>
      <c r="B494" s="3" t="s">
        <v>320</v>
      </c>
      <c r="C494" s="3" t="s">
        <v>94</v>
      </c>
      <c r="D494" s="1"/>
    </row>
    <row r="495" spans="1:4">
      <c r="A495" s="3" t="s">
        <v>1170</v>
      </c>
      <c r="B495" s="3" t="s">
        <v>320</v>
      </c>
      <c r="C495" s="3" t="s">
        <v>95</v>
      </c>
      <c r="D495" s="1"/>
    </row>
    <row r="496" spans="1:4">
      <c r="A496" s="3" t="s">
        <v>1171</v>
      </c>
      <c r="B496" s="3" t="s">
        <v>320</v>
      </c>
      <c r="C496" s="3" t="s">
        <v>96</v>
      </c>
      <c r="D496" s="1"/>
    </row>
    <row r="497" spans="1:4">
      <c r="A497" s="3" t="s">
        <v>1172</v>
      </c>
      <c r="B497" s="3" t="s">
        <v>320</v>
      </c>
      <c r="C497" s="3" t="s">
        <v>97</v>
      </c>
      <c r="D497" s="1"/>
    </row>
    <row r="498" spans="1:4">
      <c r="A498" s="3" t="s">
        <v>1173</v>
      </c>
      <c r="B498" s="3" t="s">
        <v>320</v>
      </c>
      <c r="C498" s="3" t="s">
        <v>98</v>
      </c>
      <c r="D498" s="1"/>
    </row>
    <row r="499" spans="1:4">
      <c r="A499" s="3" t="s">
        <v>1174</v>
      </c>
      <c r="B499" s="3" t="s">
        <v>320</v>
      </c>
      <c r="C499" s="3" t="s">
        <v>99</v>
      </c>
      <c r="D499" s="1"/>
    </row>
    <row r="500" spans="1:4">
      <c r="A500" s="3" t="s">
        <v>1175</v>
      </c>
      <c r="B500" s="3" t="s">
        <v>320</v>
      </c>
      <c r="C500" s="3" t="s">
        <v>92</v>
      </c>
      <c r="D500" s="1"/>
    </row>
    <row r="501" spans="1:4">
      <c r="A501" s="3" t="s">
        <v>1176</v>
      </c>
      <c r="B501" s="3" t="s">
        <v>320</v>
      </c>
      <c r="C501" s="3" t="s">
        <v>91</v>
      </c>
      <c r="D501" s="1"/>
    </row>
    <row r="502" spans="1:4">
      <c r="A502" s="3" t="s">
        <v>1177</v>
      </c>
      <c r="B502" s="3" t="s">
        <v>320</v>
      </c>
      <c r="C502" s="3" t="s">
        <v>90</v>
      </c>
      <c r="D502" s="1"/>
    </row>
    <row r="503" spans="1:4">
      <c r="A503" s="3" t="s">
        <v>1178</v>
      </c>
      <c r="B503" s="3" t="s">
        <v>320</v>
      </c>
      <c r="C503" s="3" t="s">
        <v>1179</v>
      </c>
      <c r="D503" s="1"/>
    </row>
    <row r="504" spans="1:4">
      <c r="A504" s="3" t="s">
        <v>1180</v>
      </c>
      <c r="B504" s="3" t="s">
        <v>320</v>
      </c>
      <c r="C504" s="3" t="s">
        <v>1181</v>
      </c>
      <c r="D504" s="1"/>
    </row>
    <row r="505" spans="1:4">
      <c r="A505" s="3" t="s">
        <v>1182</v>
      </c>
      <c r="B505" s="3" t="s">
        <v>320</v>
      </c>
      <c r="C505" s="3" t="s">
        <v>1183</v>
      </c>
      <c r="D505" s="1"/>
    </row>
    <row r="506" spans="1:4">
      <c r="A506" s="3" t="s">
        <v>1184</v>
      </c>
      <c r="B506" s="3" t="s">
        <v>320</v>
      </c>
      <c r="C506" s="3" t="s">
        <v>1185</v>
      </c>
      <c r="D506" s="1"/>
    </row>
    <row r="507" spans="1:4">
      <c r="A507" s="3" t="s">
        <v>1186</v>
      </c>
      <c r="B507" s="3" t="s">
        <v>320</v>
      </c>
      <c r="C507" s="3" t="s">
        <v>1187</v>
      </c>
      <c r="D507" s="1"/>
    </row>
    <row r="508" spans="1:4">
      <c r="A508" s="3" t="s">
        <v>1188</v>
      </c>
      <c r="B508" s="3" t="s">
        <v>320</v>
      </c>
      <c r="C508" s="3" t="s">
        <v>1189</v>
      </c>
      <c r="D508" s="1"/>
    </row>
    <row r="509" spans="1:4">
      <c r="A509" s="3" t="s">
        <v>1190</v>
      </c>
      <c r="B509" s="3" t="s">
        <v>320</v>
      </c>
      <c r="C509" s="3" t="s">
        <v>1191</v>
      </c>
      <c r="D509" s="1"/>
    </row>
    <row r="510" spans="1:4">
      <c r="A510" s="3" t="s">
        <v>1192</v>
      </c>
      <c r="B510" s="3" t="s">
        <v>320</v>
      </c>
      <c r="C510" s="3" t="s">
        <v>1193</v>
      </c>
      <c r="D510" s="1"/>
    </row>
    <row r="511" spans="1:4">
      <c r="A511" s="3" t="s">
        <v>1194</v>
      </c>
      <c r="B511" s="3" t="s">
        <v>320</v>
      </c>
      <c r="C511" s="3" t="s">
        <v>1195</v>
      </c>
      <c r="D511" s="1"/>
    </row>
    <row r="512" spans="1:4">
      <c r="A512" s="3" t="s">
        <v>1196</v>
      </c>
      <c r="B512" s="3" t="s">
        <v>320</v>
      </c>
      <c r="C512" s="3" t="s">
        <v>1197</v>
      </c>
      <c r="D512" s="1"/>
    </row>
    <row r="513" spans="1:4">
      <c r="A513" s="3" t="s">
        <v>1198</v>
      </c>
      <c r="B513" s="3" t="s">
        <v>320</v>
      </c>
      <c r="C513" s="3" t="s">
        <v>172</v>
      </c>
      <c r="D513" s="1"/>
    </row>
    <row r="514" spans="1:4">
      <c r="A514" s="3" t="s">
        <v>1199</v>
      </c>
      <c r="B514" s="3" t="s">
        <v>320</v>
      </c>
      <c r="C514" s="3" t="s">
        <v>1200</v>
      </c>
      <c r="D514" s="1"/>
    </row>
    <row r="515" spans="1:4">
      <c r="A515" s="3" t="s">
        <v>1201</v>
      </c>
      <c r="B515" s="3" t="s">
        <v>320</v>
      </c>
      <c r="C515" s="3" t="s">
        <v>1202</v>
      </c>
      <c r="D515" s="1"/>
    </row>
    <row r="516" spans="1:4">
      <c r="A516" s="3" t="s">
        <v>1203</v>
      </c>
      <c r="B516" s="3" t="s">
        <v>320</v>
      </c>
      <c r="C516" s="3" t="s">
        <v>1204</v>
      </c>
      <c r="D516" s="1"/>
    </row>
    <row r="517" spans="1:4">
      <c r="A517" s="3" t="s">
        <v>1205</v>
      </c>
      <c r="B517" s="3" t="s">
        <v>320</v>
      </c>
      <c r="C517" s="3" t="s">
        <v>1206</v>
      </c>
      <c r="D517" s="1"/>
    </row>
    <row r="518" spans="1:4">
      <c r="A518" s="3" t="s">
        <v>1207</v>
      </c>
      <c r="B518" s="3" t="s">
        <v>320</v>
      </c>
      <c r="C518" s="3" t="s">
        <v>1208</v>
      </c>
      <c r="D518" s="1"/>
    </row>
    <row r="519" spans="1:4">
      <c r="A519" s="3" t="s">
        <v>1209</v>
      </c>
      <c r="B519" s="3" t="s">
        <v>320</v>
      </c>
      <c r="C519" s="3" t="s">
        <v>1210</v>
      </c>
      <c r="D519" s="1"/>
    </row>
    <row r="520" spans="1:4">
      <c r="A520" s="3" t="s">
        <v>1211</v>
      </c>
      <c r="B520" s="3" t="s">
        <v>320</v>
      </c>
      <c r="C520" s="3" t="s">
        <v>163</v>
      </c>
      <c r="D520" s="1"/>
    </row>
    <row r="521" spans="1:4">
      <c r="A521" s="3" t="s">
        <v>1212</v>
      </c>
      <c r="B521" s="3" t="s">
        <v>320</v>
      </c>
      <c r="C521" s="3" t="s">
        <v>1213</v>
      </c>
      <c r="D521" s="1"/>
    </row>
    <row r="522" spans="1:4">
      <c r="A522" s="3" t="s">
        <v>1214</v>
      </c>
      <c r="B522" s="3" t="s">
        <v>320</v>
      </c>
      <c r="C522" s="3" t="s">
        <v>1215</v>
      </c>
      <c r="D522" s="1"/>
    </row>
    <row r="523" spans="1:4">
      <c r="A523" s="3" t="s">
        <v>1216</v>
      </c>
      <c r="B523" s="3" t="s">
        <v>320</v>
      </c>
      <c r="C523" s="3" t="s">
        <v>1217</v>
      </c>
      <c r="D523" s="1"/>
    </row>
    <row r="524" spans="1:4">
      <c r="A524" s="3" t="s">
        <v>1218</v>
      </c>
      <c r="B524" s="3" t="s">
        <v>320</v>
      </c>
      <c r="C524" s="3" t="s">
        <v>1219</v>
      </c>
      <c r="D524" s="1"/>
    </row>
    <row r="525" spans="1:4">
      <c r="A525" s="3" t="s">
        <v>1220</v>
      </c>
      <c r="B525" s="3" t="s">
        <v>320</v>
      </c>
      <c r="C525" s="3" t="s">
        <v>1221</v>
      </c>
      <c r="D525" s="1"/>
    </row>
    <row r="526" spans="1:4">
      <c r="A526" s="3" t="s">
        <v>1222</v>
      </c>
      <c r="B526" s="3" t="s">
        <v>320</v>
      </c>
      <c r="C526" s="3" t="s">
        <v>1223</v>
      </c>
      <c r="D526" s="1"/>
    </row>
    <row r="527" spans="1:4">
      <c r="A527" s="3" t="s">
        <v>1224</v>
      </c>
      <c r="B527" s="3" t="s">
        <v>320</v>
      </c>
      <c r="C527" s="3" t="s">
        <v>1225</v>
      </c>
      <c r="D527" s="1"/>
    </row>
    <row r="528" spans="1:4">
      <c r="A528" s="3" t="s">
        <v>1226</v>
      </c>
      <c r="B528" s="3" t="s">
        <v>320</v>
      </c>
      <c r="C528" s="3" t="s">
        <v>1227</v>
      </c>
      <c r="D528" s="1"/>
    </row>
    <row r="529" spans="1:4">
      <c r="A529" s="3" t="s">
        <v>1228</v>
      </c>
      <c r="B529" s="3" t="s">
        <v>320</v>
      </c>
      <c r="C529" s="3" t="s">
        <v>1229</v>
      </c>
      <c r="D529" s="1"/>
    </row>
    <row r="530" spans="1:4">
      <c r="A530" s="3" t="s">
        <v>1230</v>
      </c>
      <c r="B530" s="3" t="s">
        <v>320</v>
      </c>
      <c r="C530" s="3" t="s">
        <v>1231</v>
      </c>
      <c r="D530" s="1"/>
    </row>
    <row r="531" spans="1:4">
      <c r="A531" s="3" t="s">
        <v>1232</v>
      </c>
      <c r="B531" s="3" t="s">
        <v>320</v>
      </c>
      <c r="C531" s="3" t="s">
        <v>1233</v>
      </c>
      <c r="D531" s="1"/>
    </row>
    <row r="532" spans="1:4">
      <c r="A532" s="3" t="s">
        <v>1234</v>
      </c>
      <c r="B532" s="3" t="s">
        <v>320</v>
      </c>
      <c r="C532" s="3" t="s">
        <v>1235</v>
      </c>
      <c r="D532" s="1"/>
    </row>
    <row r="533" spans="1:4">
      <c r="A533" s="3" t="s">
        <v>1236</v>
      </c>
      <c r="B533" s="3" t="s">
        <v>320</v>
      </c>
      <c r="C533" s="3" t="s">
        <v>1237</v>
      </c>
      <c r="D533" s="1"/>
    </row>
    <row r="534" spans="1:4">
      <c r="A534" s="3" t="s">
        <v>1238</v>
      </c>
      <c r="B534" s="3" t="s">
        <v>320</v>
      </c>
      <c r="C534" s="3" t="s">
        <v>1239</v>
      </c>
      <c r="D534" s="1"/>
    </row>
    <row r="535" spans="1:4">
      <c r="A535" s="3" t="s">
        <v>1240</v>
      </c>
      <c r="B535" s="3" t="s">
        <v>320</v>
      </c>
      <c r="C535" s="3" t="s">
        <v>169</v>
      </c>
      <c r="D535" s="1"/>
    </row>
    <row r="536" spans="1:4">
      <c r="A536" s="3" t="s">
        <v>1241</v>
      </c>
      <c r="B536" s="3" t="s">
        <v>320</v>
      </c>
      <c r="C536" s="3" t="s">
        <v>1242</v>
      </c>
      <c r="D536" s="1"/>
    </row>
    <row r="537" spans="1:4">
      <c r="A537" s="3" t="s">
        <v>1243</v>
      </c>
      <c r="B537" s="3" t="s">
        <v>320</v>
      </c>
      <c r="C537" s="3" t="s">
        <v>1244</v>
      </c>
      <c r="D537" s="1"/>
    </row>
    <row r="538" spans="1:4">
      <c r="A538" s="3" t="s">
        <v>1245</v>
      </c>
      <c r="B538" s="3" t="s">
        <v>320</v>
      </c>
      <c r="C538" s="3" t="s">
        <v>1246</v>
      </c>
      <c r="D538" s="1"/>
    </row>
    <row r="539" spans="1:4">
      <c r="A539" s="3" t="s">
        <v>1247</v>
      </c>
      <c r="B539" s="3" t="s">
        <v>320</v>
      </c>
      <c r="C539" s="3" t="s">
        <v>1248</v>
      </c>
      <c r="D539" s="1"/>
    </row>
    <row r="540" spans="1:4">
      <c r="A540" s="3" t="s">
        <v>1249</v>
      </c>
      <c r="B540" s="3" t="s">
        <v>320</v>
      </c>
      <c r="C540" s="3" t="s">
        <v>1250</v>
      </c>
      <c r="D540" s="1"/>
    </row>
    <row r="541" spans="1:4">
      <c r="A541" s="3" t="s">
        <v>1251</v>
      </c>
      <c r="B541" s="3" t="s">
        <v>320</v>
      </c>
      <c r="C541" s="3" t="s">
        <v>1252</v>
      </c>
      <c r="D541" s="1"/>
    </row>
    <row r="542" spans="1:4">
      <c r="A542" s="3" t="s">
        <v>1253</v>
      </c>
      <c r="B542" s="3" t="s">
        <v>320</v>
      </c>
      <c r="C542" s="3" t="s">
        <v>1254</v>
      </c>
      <c r="D542" s="1"/>
    </row>
    <row r="543" spans="1:4">
      <c r="A543" s="3" t="s">
        <v>1255</v>
      </c>
      <c r="B543" s="3" t="s">
        <v>320</v>
      </c>
      <c r="C543" s="3" t="s">
        <v>1256</v>
      </c>
      <c r="D543" s="1"/>
    </row>
    <row r="544" spans="1:4">
      <c r="A544" s="3" t="s">
        <v>1257</v>
      </c>
      <c r="B544" s="3" t="s">
        <v>320</v>
      </c>
      <c r="C544" s="3" t="s">
        <v>1258</v>
      </c>
      <c r="D544" s="1"/>
    </row>
    <row r="545" spans="1:4">
      <c r="A545" s="3" t="s">
        <v>1259</v>
      </c>
      <c r="B545" s="3" t="s">
        <v>320</v>
      </c>
      <c r="C545" s="3" t="s">
        <v>1260</v>
      </c>
      <c r="D545" s="1"/>
    </row>
    <row r="546" spans="1:4">
      <c r="A546" s="3" t="s">
        <v>1261</v>
      </c>
      <c r="B546" s="3" t="s">
        <v>320</v>
      </c>
      <c r="C546" s="3" t="s">
        <v>1262</v>
      </c>
      <c r="D546" s="1"/>
    </row>
    <row r="547" spans="1:4">
      <c r="A547" s="3" t="s">
        <v>1263</v>
      </c>
      <c r="B547" s="3" t="s">
        <v>320</v>
      </c>
      <c r="C547" s="3" t="s">
        <v>1264</v>
      </c>
      <c r="D547" s="1"/>
    </row>
    <row r="548" spans="1:4">
      <c r="A548" s="3" t="s">
        <v>1265</v>
      </c>
      <c r="B548" s="3" t="s">
        <v>320</v>
      </c>
      <c r="C548" s="3" t="s">
        <v>1266</v>
      </c>
      <c r="D548" s="1"/>
    </row>
    <row r="549" spans="1:4">
      <c r="A549" s="3" t="s">
        <v>1267</v>
      </c>
      <c r="B549" s="3" t="s">
        <v>320</v>
      </c>
      <c r="C549" s="3" t="s">
        <v>1268</v>
      </c>
      <c r="D549" s="1"/>
    </row>
    <row r="550" spans="1:4">
      <c r="A550" s="3" t="s">
        <v>1269</v>
      </c>
      <c r="B550" s="3" t="s">
        <v>320</v>
      </c>
      <c r="C550" s="3" t="s">
        <v>1270</v>
      </c>
      <c r="D550" s="1"/>
    </row>
    <row r="551" spans="1:4">
      <c r="A551" s="3" t="s">
        <v>1271</v>
      </c>
      <c r="B551" s="3" t="s">
        <v>320</v>
      </c>
      <c r="C551" s="3" t="s">
        <v>1272</v>
      </c>
      <c r="D551" s="1"/>
    </row>
    <row r="552" spans="1:4">
      <c r="A552" s="3" t="s">
        <v>1273</v>
      </c>
      <c r="B552" s="3" t="s">
        <v>320</v>
      </c>
      <c r="C552" s="3" t="s">
        <v>164</v>
      </c>
      <c r="D552" s="1"/>
    </row>
    <row r="553" spans="1:4">
      <c r="A553" s="3" t="s">
        <v>1274</v>
      </c>
      <c r="B553" s="3" t="s">
        <v>320</v>
      </c>
      <c r="C553" s="3" t="s">
        <v>1275</v>
      </c>
      <c r="D553" s="1"/>
    </row>
    <row r="554" spans="1:4">
      <c r="A554" s="3" t="s">
        <v>1276</v>
      </c>
      <c r="B554" s="3" t="s">
        <v>320</v>
      </c>
      <c r="C554" s="3" t="s">
        <v>158</v>
      </c>
      <c r="D554" s="1"/>
    </row>
    <row r="555" spans="1:4">
      <c r="A555" s="3" t="s">
        <v>1277</v>
      </c>
      <c r="B555" s="3" t="s">
        <v>320</v>
      </c>
      <c r="C555" s="3" t="s">
        <v>159</v>
      </c>
      <c r="D555" s="1"/>
    </row>
    <row r="556" spans="1:4">
      <c r="A556" s="3" t="s">
        <v>1278</v>
      </c>
      <c r="B556" s="3" t="s">
        <v>320</v>
      </c>
      <c r="C556" s="3" t="s">
        <v>1279</v>
      </c>
      <c r="D556" s="1"/>
    </row>
    <row r="557" spans="1:4">
      <c r="A557" s="3" t="s">
        <v>1280</v>
      </c>
      <c r="B557" s="3" t="s">
        <v>320</v>
      </c>
      <c r="C557" s="3" t="s">
        <v>1281</v>
      </c>
      <c r="D557" s="1"/>
    </row>
    <row r="558" spans="1:4">
      <c r="A558" s="3" t="s">
        <v>1282</v>
      </c>
      <c r="B558" s="3" t="s">
        <v>320</v>
      </c>
      <c r="C558" s="3" t="s">
        <v>1283</v>
      </c>
      <c r="D558" s="1"/>
    </row>
    <row r="559" spans="1:4">
      <c r="A559" s="3" t="s">
        <v>1284</v>
      </c>
      <c r="B559" s="3" t="s">
        <v>320</v>
      </c>
      <c r="C559" s="3" t="s">
        <v>1285</v>
      </c>
      <c r="D559" s="1"/>
    </row>
    <row r="560" spans="1:4">
      <c r="A560" s="3" t="s">
        <v>1286</v>
      </c>
      <c r="B560" s="3" t="s">
        <v>320</v>
      </c>
      <c r="C560" s="3" t="s">
        <v>1287</v>
      </c>
      <c r="D560" s="1"/>
    </row>
    <row r="561" spans="1:4">
      <c r="A561" s="3" t="s">
        <v>1288</v>
      </c>
      <c r="B561" s="3" t="s">
        <v>320</v>
      </c>
      <c r="C561" s="3" t="s">
        <v>160</v>
      </c>
      <c r="D561" s="1"/>
    </row>
    <row r="562" spans="1:4">
      <c r="A562" s="3" t="s">
        <v>1289</v>
      </c>
      <c r="B562" s="3" t="s">
        <v>320</v>
      </c>
      <c r="C562" s="3" t="s">
        <v>1290</v>
      </c>
      <c r="D562" s="1"/>
    </row>
    <row r="563" spans="1:4">
      <c r="A563" s="3" t="s">
        <v>1291</v>
      </c>
      <c r="B563" s="3" t="s">
        <v>320</v>
      </c>
      <c r="C563" s="3" t="s">
        <v>1292</v>
      </c>
      <c r="D563" s="1"/>
    </row>
    <row r="564" spans="1:4">
      <c r="A564" s="3" t="s">
        <v>1293</v>
      </c>
      <c r="B564" s="3" t="s">
        <v>320</v>
      </c>
      <c r="C564" s="3" t="s">
        <v>1294</v>
      </c>
      <c r="D564" s="1"/>
    </row>
    <row r="565" spans="1:4">
      <c r="A565" s="3" t="s">
        <v>1295</v>
      </c>
      <c r="B565" s="3" t="s">
        <v>320</v>
      </c>
      <c r="C565" s="3" t="s">
        <v>1296</v>
      </c>
      <c r="D565" s="1"/>
    </row>
    <row r="566" spans="1:4">
      <c r="A566" s="3" t="s">
        <v>1297</v>
      </c>
      <c r="B566" s="3" t="s">
        <v>320</v>
      </c>
      <c r="C566" s="3" t="s">
        <v>1298</v>
      </c>
      <c r="D566" s="1"/>
    </row>
    <row r="567" spans="1:4">
      <c r="A567" s="3" t="s">
        <v>1299</v>
      </c>
      <c r="B567" s="3" t="s">
        <v>320</v>
      </c>
      <c r="C567" s="3" t="s">
        <v>1300</v>
      </c>
      <c r="D567" s="1"/>
    </row>
    <row r="568" spans="1:4">
      <c r="A568" s="3" t="s">
        <v>1301</v>
      </c>
      <c r="B568" s="3" t="s">
        <v>320</v>
      </c>
      <c r="C568" s="3" t="s">
        <v>1302</v>
      </c>
      <c r="D568" s="1"/>
    </row>
    <row r="569" spans="1:4">
      <c r="A569" s="3" t="s">
        <v>1303</v>
      </c>
      <c r="B569" s="3" t="s">
        <v>320</v>
      </c>
      <c r="C569" s="3" t="s">
        <v>1304</v>
      </c>
      <c r="D569" s="1"/>
    </row>
    <row r="570" spans="1:4">
      <c r="A570" s="3" t="s">
        <v>1305</v>
      </c>
      <c r="B570" s="3" t="s">
        <v>320</v>
      </c>
      <c r="C570" s="3" t="s">
        <v>1306</v>
      </c>
      <c r="D570" s="1"/>
    </row>
    <row r="571" spans="1:4">
      <c r="A571" s="3" t="s">
        <v>1307</v>
      </c>
      <c r="B571" s="3" t="s">
        <v>320</v>
      </c>
      <c r="C571" s="3" t="s">
        <v>1308</v>
      </c>
      <c r="D571" s="1"/>
    </row>
    <row r="572" spans="1:4">
      <c r="A572" s="3" t="s">
        <v>1309</v>
      </c>
      <c r="B572" s="3" t="s">
        <v>320</v>
      </c>
      <c r="C572" s="3" t="s">
        <v>1310</v>
      </c>
      <c r="D572" s="1"/>
    </row>
    <row r="573" spans="1:4">
      <c r="A573" s="3" t="s">
        <v>1311</v>
      </c>
      <c r="B573" s="3" t="s">
        <v>320</v>
      </c>
      <c r="C573" s="3" t="s">
        <v>1312</v>
      </c>
      <c r="D573" s="1"/>
    </row>
    <row r="574" spans="1:4">
      <c r="A574" s="3" t="s">
        <v>1313</v>
      </c>
      <c r="B574" s="3" t="s">
        <v>320</v>
      </c>
      <c r="C574" s="3" t="s">
        <v>1314</v>
      </c>
      <c r="D574" s="1"/>
    </row>
    <row r="575" spans="1:4">
      <c r="A575" s="3" t="s">
        <v>1315</v>
      </c>
      <c r="B575" s="3" t="s">
        <v>320</v>
      </c>
      <c r="C575" s="3" t="s">
        <v>1316</v>
      </c>
      <c r="D575" s="1"/>
    </row>
    <row r="576" spans="1:4">
      <c r="A576" s="3" t="s">
        <v>1317</v>
      </c>
      <c r="B576" s="3" t="s">
        <v>320</v>
      </c>
      <c r="C576" s="3" t="s">
        <v>165</v>
      </c>
      <c r="D576" s="1"/>
    </row>
    <row r="577" spans="1:4">
      <c r="A577" s="3" t="s">
        <v>1318</v>
      </c>
      <c r="B577" s="3" t="s">
        <v>320</v>
      </c>
      <c r="C577" s="3" t="s">
        <v>1319</v>
      </c>
      <c r="D577" s="1"/>
    </row>
    <row r="578" spans="1:4">
      <c r="A578" s="3" t="s">
        <v>1320</v>
      </c>
      <c r="B578" s="3" t="s">
        <v>320</v>
      </c>
      <c r="C578" s="3" t="s">
        <v>1321</v>
      </c>
      <c r="D578" s="1"/>
    </row>
    <row r="579" spans="1:4">
      <c r="A579" s="3" t="s">
        <v>1322</v>
      </c>
      <c r="B579" s="3" t="s">
        <v>320</v>
      </c>
      <c r="C579" s="3" t="s">
        <v>1323</v>
      </c>
      <c r="D579" s="1"/>
    </row>
    <row r="580" spans="1:4">
      <c r="A580" s="3" t="s">
        <v>1324</v>
      </c>
      <c r="B580" s="3" t="s">
        <v>320</v>
      </c>
      <c r="C580" s="3" t="s">
        <v>1325</v>
      </c>
      <c r="D580" s="1"/>
    </row>
    <row r="581" spans="1:4">
      <c r="A581" s="3" t="s">
        <v>1326</v>
      </c>
      <c r="B581" s="3" t="s">
        <v>320</v>
      </c>
      <c r="C581" s="3" t="s">
        <v>1327</v>
      </c>
      <c r="D581" s="1"/>
    </row>
    <row r="582" spans="1:4">
      <c r="A582" s="3" t="s">
        <v>1328</v>
      </c>
      <c r="B582" s="3" t="s">
        <v>320</v>
      </c>
      <c r="C582" s="3" t="s">
        <v>1329</v>
      </c>
      <c r="D582" s="1"/>
    </row>
    <row r="583" spans="1:4">
      <c r="A583" s="3" t="s">
        <v>1330</v>
      </c>
      <c r="B583" s="3" t="s">
        <v>320</v>
      </c>
      <c r="C583" s="3" t="s">
        <v>166</v>
      </c>
      <c r="D583" s="1"/>
    </row>
    <row r="584" spans="1:4">
      <c r="A584" s="3" t="s">
        <v>1331</v>
      </c>
      <c r="B584" s="3" t="s">
        <v>320</v>
      </c>
      <c r="C584" s="3" t="s">
        <v>1332</v>
      </c>
      <c r="D584" s="1"/>
    </row>
    <row r="585" spans="1:4">
      <c r="A585" s="3" t="s">
        <v>1333</v>
      </c>
      <c r="B585" s="3" t="s">
        <v>320</v>
      </c>
      <c r="C585" s="3" t="s">
        <v>1334</v>
      </c>
      <c r="D585" s="1"/>
    </row>
    <row r="586" spans="1:4">
      <c r="A586" s="3" t="s">
        <v>1335</v>
      </c>
      <c r="B586" s="3" t="s">
        <v>320</v>
      </c>
      <c r="C586" s="3" t="s">
        <v>1336</v>
      </c>
      <c r="D586" s="1"/>
    </row>
    <row r="587" spans="1:4">
      <c r="A587" s="3" t="s">
        <v>1337</v>
      </c>
      <c r="B587" s="3" t="s">
        <v>320</v>
      </c>
      <c r="C587" s="3" t="s">
        <v>157</v>
      </c>
      <c r="D587" s="1"/>
    </row>
    <row r="588" spans="1:4">
      <c r="A588" s="3" t="s">
        <v>1338</v>
      </c>
      <c r="B588" s="3" t="s">
        <v>320</v>
      </c>
      <c r="C588" s="3" t="s">
        <v>1339</v>
      </c>
      <c r="D588" s="1"/>
    </row>
    <row r="589" spans="1:4">
      <c r="A589" s="3" t="s">
        <v>1340</v>
      </c>
      <c r="B589" s="3" t="s">
        <v>320</v>
      </c>
      <c r="C589" s="3" t="s">
        <v>1341</v>
      </c>
      <c r="D589" s="1"/>
    </row>
    <row r="590" spans="1:4">
      <c r="A590" s="3" t="s">
        <v>1342</v>
      </c>
      <c r="B590" s="3" t="s">
        <v>320</v>
      </c>
      <c r="C590" s="3" t="s">
        <v>181</v>
      </c>
      <c r="D590" s="1"/>
    </row>
    <row r="591" spans="1:4">
      <c r="A591" s="3" t="s">
        <v>1343</v>
      </c>
      <c r="B591" s="3" t="s">
        <v>320</v>
      </c>
      <c r="C591" s="3" t="s">
        <v>1344</v>
      </c>
      <c r="D591" s="1"/>
    </row>
    <row r="592" spans="1:4">
      <c r="A592" s="3" t="s">
        <v>1345</v>
      </c>
      <c r="B592" s="3" t="s">
        <v>320</v>
      </c>
      <c r="C592" s="3" t="s">
        <v>1346</v>
      </c>
      <c r="D592" s="1"/>
    </row>
    <row r="593" spans="1:4">
      <c r="A593" s="3" t="s">
        <v>1347</v>
      </c>
      <c r="B593" s="3" t="s">
        <v>320</v>
      </c>
      <c r="C593" s="3" t="s">
        <v>1348</v>
      </c>
      <c r="D593" s="1"/>
    </row>
    <row r="594" spans="1:4">
      <c r="A594" s="3" t="s">
        <v>1349</v>
      </c>
      <c r="B594" s="3" t="s">
        <v>320</v>
      </c>
      <c r="C594" s="3" t="s">
        <v>1350</v>
      </c>
      <c r="D594" s="1"/>
    </row>
    <row r="595" spans="1:4">
      <c r="A595" s="3" t="s">
        <v>1351</v>
      </c>
      <c r="B595" s="3" t="s">
        <v>320</v>
      </c>
      <c r="C595" s="3" t="s">
        <v>1352</v>
      </c>
      <c r="D595" s="1"/>
    </row>
    <row r="596" spans="1:4">
      <c r="A596" s="3" t="s">
        <v>1353</v>
      </c>
      <c r="B596" s="3" t="s">
        <v>320</v>
      </c>
      <c r="C596" s="3" t="s">
        <v>1354</v>
      </c>
      <c r="D596" s="1"/>
    </row>
    <row r="597" spans="1:4">
      <c r="A597" s="3" t="s">
        <v>1355</v>
      </c>
      <c r="B597" s="3" t="s">
        <v>320</v>
      </c>
      <c r="C597" s="3" t="s">
        <v>1356</v>
      </c>
      <c r="D597" s="1"/>
    </row>
    <row r="598" spans="1:4">
      <c r="A598" s="3" t="s">
        <v>1357</v>
      </c>
      <c r="B598" s="3" t="s">
        <v>320</v>
      </c>
      <c r="C598" s="3" t="s">
        <v>1358</v>
      </c>
      <c r="D598" s="1"/>
    </row>
    <row r="599" spans="1:4">
      <c r="A599" s="3" t="s">
        <v>1359</v>
      </c>
      <c r="B599" s="3" t="s">
        <v>320</v>
      </c>
      <c r="C599" s="3" t="s">
        <v>1360</v>
      </c>
      <c r="D599" s="1"/>
    </row>
    <row r="600" spans="1:4">
      <c r="A600" s="3" t="s">
        <v>1361</v>
      </c>
      <c r="B600" s="3" t="s">
        <v>320</v>
      </c>
      <c r="C600" s="3" t="s">
        <v>1362</v>
      </c>
      <c r="D600" s="1"/>
    </row>
    <row r="601" spans="1:4">
      <c r="A601" s="3" t="s">
        <v>1363</v>
      </c>
      <c r="B601" s="3" t="s">
        <v>320</v>
      </c>
      <c r="C601" s="3" t="s">
        <v>1364</v>
      </c>
      <c r="D601" s="1"/>
    </row>
    <row r="602" spans="1:4">
      <c r="A602" s="3" t="s">
        <v>1365</v>
      </c>
      <c r="B602" s="3" t="s">
        <v>320</v>
      </c>
      <c r="C602" s="3" t="s">
        <v>1366</v>
      </c>
      <c r="D602" s="1"/>
    </row>
    <row r="603" spans="1:4">
      <c r="A603" s="3" t="s">
        <v>1367</v>
      </c>
      <c r="B603" s="3" t="s">
        <v>320</v>
      </c>
      <c r="C603" s="3" t="s">
        <v>170</v>
      </c>
      <c r="D603" s="1"/>
    </row>
    <row r="604" spans="1:4">
      <c r="A604" s="3" t="s">
        <v>1368</v>
      </c>
      <c r="B604" s="3" t="s">
        <v>320</v>
      </c>
      <c r="C604" s="3" t="s">
        <v>1369</v>
      </c>
      <c r="D604" s="1"/>
    </row>
    <row r="605" spans="1:4">
      <c r="A605" s="3" t="s">
        <v>1370</v>
      </c>
      <c r="B605" s="3" t="s">
        <v>320</v>
      </c>
      <c r="C605" s="3" t="s">
        <v>1371</v>
      </c>
      <c r="D605" s="1"/>
    </row>
    <row r="606" spans="1:4">
      <c r="A606" s="3" t="s">
        <v>1372</v>
      </c>
      <c r="B606" s="3" t="s">
        <v>320</v>
      </c>
      <c r="C606" s="3" t="s">
        <v>1373</v>
      </c>
      <c r="D606" s="1"/>
    </row>
    <row r="607" spans="1:4">
      <c r="A607" s="3" t="s">
        <v>1374</v>
      </c>
      <c r="B607" s="3" t="s">
        <v>320</v>
      </c>
      <c r="C607" s="3" t="s">
        <v>1375</v>
      </c>
      <c r="D607" s="1"/>
    </row>
    <row r="608" spans="1:4">
      <c r="A608" s="3" t="s">
        <v>1376</v>
      </c>
      <c r="B608" s="3" t="s">
        <v>320</v>
      </c>
      <c r="C608" s="3" t="s">
        <v>234</v>
      </c>
      <c r="D608" s="1"/>
    </row>
    <row r="609" spans="1:4">
      <c r="A609" s="3" t="s">
        <v>1377</v>
      </c>
      <c r="B609" s="3" t="s">
        <v>320</v>
      </c>
      <c r="C609" s="3" t="s">
        <v>235</v>
      </c>
      <c r="D609" s="1"/>
    </row>
    <row r="610" spans="1:4">
      <c r="A610" s="3" t="s">
        <v>1378</v>
      </c>
      <c r="B610" s="3" t="s">
        <v>320</v>
      </c>
      <c r="C610" s="3" t="s">
        <v>1379</v>
      </c>
      <c r="D610" s="1"/>
    </row>
    <row r="611" spans="1:4">
      <c r="A611" s="3" t="s">
        <v>1380</v>
      </c>
      <c r="B611" s="3" t="s">
        <v>320</v>
      </c>
      <c r="C611" s="3" t="s">
        <v>1381</v>
      </c>
      <c r="D611" s="1"/>
    </row>
    <row r="612" spans="1:4">
      <c r="A612" s="3" t="s">
        <v>1382</v>
      </c>
      <c r="B612" s="3" t="s">
        <v>320</v>
      </c>
      <c r="C612" s="3" t="s">
        <v>1383</v>
      </c>
      <c r="D612" s="1"/>
    </row>
    <row r="613" spans="1:4">
      <c r="A613" s="3" t="s">
        <v>1384</v>
      </c>
      <c r="B613" s="3" t="s">
        <v>320</v>
      </c>
      <c r="C613" s="3" t="s">
        <v>1385</v>
      </c>
      <c r="D613" s="1"/>
    </row>
    <row r="614" spans="1:4">
      <c r="A614" s="3" t="s">
        <v>1386</v>
      </c>
      <c r="B614" s="3" t="s">
        <v>320</v>
      </c>
      <c r="C614" s="3" t="s">
        <v>1387</v>
      </c>
      <c r="D614" s="1"/>
    </row>
    <row r="615" spans="1:4">
      <c r="A615" s="3" t="s">
        <v>1388</v>
      </c>
      <c r="B615" s="3" t="s">
        <v>320</v>
      </c>
      <c r="C615" s="3" t="s">
        <v>1389</v>
      </c>
      <c r="D615" s="1"/>
    </row>
    <row r="616" spans="1:4">
      <c r="A616" s="3" t="s">
        <v>1390</v>
      </c>
      <c r="B616" s="3" t="s">
        <v>320</v>
      </c>
      <c r="C616" s="3" t="s">
        <v>1391</v>
      </c>
      <c r="D616" s="1"/>
    </row>
    <row r="617" spans="1:4">
      <c r="A617" s="3" t="s">
        <v>1392</v>
      </c>
      <c r="B617" s="3" t="s">
        <v>320</v>
      </c>
      <c r="C617" s="3" t="s">
        <v>1393</v>
      </c>
      <c r="D617" s="1"/>
    </row>
    <row r="618" spans="1:4">
      <c r="A618" s="3" t="s">
        <v>1394</v>
      </c>
      <c r="B618" s="3" t="s">
        <v>320</v>
      </c>
      <c r="C618" s="3" t="s">
        <v>1395</v>
      </c>
      <c r="D618" s="1"/>
    </row>
    <row r="619" spans="1:4">
      <c r="A619" s="3" t="s">
        <v>1396</v>
      </c>
      <c r="B619" s="3" t="s">
        <v>320</v>
      </c>
      <c r="C619" s="3" t="s">
        <v>1397</v>
      </c>
      <c r="D619" s="1"/>
    </row>
    <row r="620" spans="1:4">
      <c r="A620" s="3" t="s">
        <v>1398</v>
      </c>
      <c r="B620" s="3" t="s">
        <v>320</v>
      </c>
      <c r="C620" s="3" t="s">
        <v>1399</v>
      </c>
      <c r="D620" s="1"/>
    </row>
    <row r="621" spans="1:4">
      <c r="A621" s="3" t="s">
        <v>1400</v>
      </c>
      <c r="B621" s="3" t="s">
        <v>320</v>
      </c>
      <c r="C621" s="3" t="s">
        <v>1401</v>
      </c>
      <c r="D621" s="1"/>
    </row>
    <row r="622" spans="1:4">
      <c r="A622" s="3" t="s">
        <v>1402</v>
      </c>
      <c r="B622" s="3" t="s">
        <v>320</v>
      </c>
      <c r="C622" s="3" t="s">
        <v>1403</v>
      </c>
      <c r="D622" s="1"/>
    </row>
    <row r="623" spans="1:4">
      <c r="A623" s="3" t="s">
        <v>1404</v>
      </c>
      <c r="B623" s="3" t="s">
        <v>320</v>
      </c>
      <c r="C623" s="3" t="s">
        <v>1405</v>
      </c>
      <c r="D623" s="1"/>
    </row>
    <row r="624" spans="1:4">
      <c r="A624" s="3" t="s">
        <v>1406</v>
      </c>
      <c r="B624" s="3" t="s">
        <v>320</v>
      </c>
      <c r="C624" s="3" t="s">
        <v>1407</v>
      </c>
      <c r="D624" s="1"/>
    </row>
    <row r="625" spans="1:4">
      <c r="A625" s="3" t="s">
        <v>1408</v>
      </c>
      <c r="B625" s="3" t="s">
        <v>320</v>
      </c>
      <c r="C625" s="3" t="s">
        <v>1409</v>
      </c>
      <c r="D625" s="1"/>
    </row>
    <row r="626" spans="1:4">
      <c r="A626" s="3" t="s">
        <v>1410</v>
      </c>
      <c r="B626" s="3" t="s">
        <v>320</v>
      </c>
      <c r="C626" s="3" t="s">
        <v>1411</v>
      </c>
      <c r="D626" s="1"/>
    </row>
    <row r="627" spans="1:4">
      <c r="A627" s="3" t="s">
        <v>1412</v>
      </c>
      <c r="B627" s="3" t="s">
        <v>320</v>
      </c>
      <c r="C627" s="3" t="s">
        <v>1413</v>
      </c>
      <c r="D627" s="1"/>
    </row>
    <row r="628" spans="1:4">
      <c r="A628" s="3" t="s">
        <v>1414</v>
      </c>
      <c r="B628" s="3" t="s">
        <v>320</v>
      </c>
      <c r="C628" s="3" t="s">
        <v>1415</v>
      </c>
      <c r="D628" s="1"/>
    </row>
    <row r="629" spans="1:4">
      <c r="A629" s="3" t="s">
        <v>1416</v>
      </c>
      <c r="B629" s="3" t="s">
        <v>320</v>
      </c>
      <c r="C629" s="3" t="s">
        <v>1417</v>
      </c>
      <c r="D629" s="1"/>
    </row>
    <row r="630" spans="1:4">
      <c r="A630" s="3" t="s">
        <v>1418</v>
      </c>
      <c r="B630" s="3" t="s">
        <v>320</v>
      </c>
      <c r="C630" s="3" t="s">
        <v>1419</v>
      </c>
      <c r="D630" s="1"/>
    </row>
    <row r="631" spans="1:4">
      <c r="A631" s="3" t="s">
        <v>1420</v>
      </c>
      <c r="B631" s="3" t="s">
        <v>320</v>
      </c>
      <c r="C631" s="3" t="s">
        <v>1421</v>
      </c>
      <c r="D631" s="1"/>
    </row>
    <row r="632" spans="1:4">
      <c r="A632" s="3" t="s">
        <v>1422</v>
      </c>
      <c r="B632" s="3" t="s">
        <v>320</v>
      </c>
      <c r="C632" s="3" t="s">
        <v>1423</v>
      </c>
      <c r="D632" s="1"/>
    </row>
    <row r="633" spans="1:4">
      <c r="A633" s="3" t="s">
        <v>1424</v>
      </c>
      <c r="B633" s="3" t="s">
        <v>320</v>
      </c>
      <c r="C633" s="3" t="s">
        <v>1425</v>
      </c>
      <c r="D633" s="1"/>
    </row>
    <row r="634" spans="1:4">
      <c r="A634" s="3" t="s">
        <v>1426</v>
      </c>
      <c r="B634" s="3" t="s">
        <v>320</v>
      </c>
      <c r="C634" s="3" t="s">
        <v>1427</v>
      </c>
      <c r="D634" s="1"/>
    </row>
    <row r="635" spans="1:4">
      <c r="A635" s="3" t="s">
        <v>1428</v>
      </c>
      <c r="B635" s="3" t="s">
        <v>320</v>
      </c>
      <c r="C635" s="3" t="s">
        <v>1429</v>
      </c>
      <c r="D635" s="1"/>
    </row>
    <row r="636" spans="1:4">
      <c r="A636" s="3" t="s">
        <v>1430</v>
      </c>
      <c r="B636" s="3" t="s">
        <v>320</v>
      </c>
      <c r="C636" s="3" t="s">
        <v>1431</v>
      </c>
      <c r="D636" s="1"/>
    </row>
    <row r="637" spans="1:4">
      <c r="A637" s="3" t="s">
        <v>1432</v>
      </c>
      <c r="B637" s="3" t="s">
        <v>320</v>
      </c>
      <c r="C637" s="3" t="s">
        <v>1433</v>
      </c>
      <c r="D637" s="1"/>
    </row>
    <row r="638" spans="1:4">
      <c r="A638" s="3" t="s">
        <v>1434</v>
      </c>
      <c r="B638" s="3" t="s">
        <v>320</v>
      </c>
      <c r="C638" s="3" t="s">
        <v>1435</v>
      </c>
      <c r="D638" s="1"/>
    </row>
    <row r="639" spans="1:4">
      <c r="A639" s="3" t="s">
        <v>1436</v>
      </c>
      <c r="B639" s="3" t="s">
        <v>320</v>
      </c>
      <c r="C639" s="3" t="s">
        <v>1437</v>
      </c>
      <c r="D639" s="1"/>
    </row>
    <row r="640" spans="1:4">
      <c r="A640" s="3" t="s">
        <v>1438</v>
      </c>
      <c r="B640" s="3" t="s">
        <v>320</v>
      </c>
      <c r="C640" s="3" t="s">
        <v>1439</v>
      </c>
      <c r="D640" s="1"/>
    </row>
    <row r="641" spans="1:4">
      <c r="A641" s="3" t="s">
        <v>1440</v>
      </c>
      <c r="B641" s="3" t="s">
        <v>320</v>
      </c>
      <c r="C641" s="3" t="s">
        <v>1441</v>
      </c>
      <c r="D641" s="1"/>
    </row>
    <row r="642" spans="1:4">
      <c r="A642" s="3" t="s">
        <v>1442</v>
      </c>
      <c r="B642" s="3" t="s">
        <v>320</v>
      </c>
      <c r="C642" s="3" t="s">
        <v>1443</v>
      </c>
      <c r="D642" s="1"/>
    </row>
    <row r="643" spans="1:4">
      <c r="A643" s="3" t="s">
        <v>1444</v>
      </c>
      <c r="B643" s="3" t="s">
        <v>320</v>
      </c>
      <c r="C643" s="3" t="s">
        <v>1445</v>
      </c>
      <c r="D643" s="1"/>
    </row>
    <row r="644" spans="1:4">
      <c r="A644" s="3" t="s">
        <v>1446</v>
      </c>
      <c r="B644" s="3" t="s">
        <v>320</v>
      </c>
      <c r="C644" s="3" t="s">
        <v>1447</v>
      </c>
      <c r="D644" s="1"/>
    </row>
    <row r="645" spans="1:4">
      <c r="A645" s="3" t="s">
        <v>1448</v>
      </c>
      <c r="B645" s="3" t="s">
        <v>320</v>
      </c>
      <c r="C645" s="3" t="s">
        <v>1449</v>
      </c>
      <c r="D645" s="1"/>
    </row>
    <row r="646" spans="1:4">
      <c r="A646" s="3" t="s">
        <v>1450</v>
      </c>
      <c r="B646" s="3" t="s">
        <v>320</v>
      </c>
      <c r="C646" s="3" t="s">
        <v>1451</v>
      </c>
      <c r="D646" s="1"/>
    </row>
    <row r="647" spans="1:4">
      <c r="A647" s="3" t="s">
        <v>1452</v>
      </c>
      <c r="B647" s="3" t="s">
        <v>320</v>
      </c>
      <c r="C647" s="3" t="s">
        <v>1453</v>
      </c>
      <c r="D647" s="1"/>
    </row>
    <row r="648" spans="1:4">
      <c r="A648" s="3" t="s">
        <v>1454</v>
      </c>
      <c r="B648" s="3" t="s">
        <v>320</v>
      </c>
      <c r="C648" s="3" t="s">
        <v>1455</v>
      </c>
      <c r="D648" s="1"/>
    </row>
    <row r="649" spans="1:4">
      <c r="A649" s="3" t="s">
        <v>1456</v>
      </c>
      <c r="B649" s="3" t="s">
        <v>320</v>
      </c>
      <c r="C649" s="3" t="s">
        <v>1457</v>
      </c>
      <c r="D649" s="1"/>
    </row>
    <row r="650" spans="1:4">
      <c r="A650" s="3" t="s">
        <v>1458</v>
      </c>
      <c r="B650" s="3" t="s">
        <v>320</v>
      </c>
      <c r="C650" s="3" t="s">
        <v>1459</v>
      </c>
      <c r="D650" s="1"/>
    </row>
    <row r="651" spans="1:4">
      <c r="A651" s="3" t="s">
        <v>1460</v>
      </c>
      <c r="B651" s="3" t="s">
        <v>320</v>
      </c>
      <c r="C651" s="3" t="s">
        <v>1461</v>
      </c>
      <c r="D651" s="1"/>
    </row>
    <row r="652" spans="1:4">
      <c r="A652" s="3" t="s">
        <v>1462</v>
      </c>
      <c r="B652" s="3" t="s">
        <v>320</v>
      </c>
      <c r="C652" s="3" t="s">
        <v>1463</v>
      </c>
      <c r="D652" s="1"/>
    </row>
    <row r="653" spans="1:4">
      <c r="A653" s="3" t="s">
        <v>1464</v>
      </c>
      <c r="B653" s="3" t="s">
        <v>320</v>
      </c>
      <c r="C653" s="3" t="s">
        <v>1465</v>
      </c>
      <c r="D653" s="1"/>
    </row>
    <row r="654" spans="1:4">
      <c r="A654" s="3" t="s">
        <v>1466</v>
      </c>
      <c r="B654" s="3" t="s">
        <v>320</v>
      </c>
      <c r="C654" s="3" t="s">
        <v>1467</v>
      </c>
      <c r="D654" s="1"/>
    </row>
    <row r="655" spans="1:4">
      <c r="A655" s="3" t="s">
        <v>1468</v>
      </c>
      <c r="B655" s="3" t="s">
        <v>320</v>
      </c>
      <c r="C655" s="3" t="s">
        <v>1469</v>
      </c>
      <c r="D655" s="1"/>
    </row>
    <row r="656" spans="1:4">
      <c r="A656" s="3" t="s">
        <v>1470</v>
      </c>
      <c r="B656" s="3" t="s">
        <v>320</v>
      </c>
      <c r="C656" s="3" t="s">
        <v>1471</v>
      </c>
      <c r="D656" s="1"/>
    </row>
    <row r="657" spans="1:4">
      <c r="A657" s="3" t="s">
        <v>1472</v>
      </c>
      <c r="B657" s="3" t="s">
        <v>320</v>
      </c>
      <c r="C657" s="3" t="s">
        <v>1473</v>
      </c>
      <c r="D657" s="1"/>
    </row>
    <row r="658" spans="1:4">
      <c r="A658" s="3" t="s">
        <v>1474</v>
      </c>
      <c r="B658" s="3" t="s">
        <v>320</v>
      </c>
      <c r="C658" s="3" t="s">
        <v>1475</v>
      </c>
      <c r="D658" s="1"/>
    </row>
    <row r="659" spans="1:4">
      <c r="A659" s="3" t="s">
        <v>1476</v>
      </c>
      <c r="B659" s="3" t="s">
        <v>320</v>
      </c>
      <c r="C659" s="3" t="s">
        <v>1477</v>
      </c>
      <c r="D659" s="1"/>
    </row>
    <row r="660" spans="1:4">
      <c r="A660" s="3" t="s">
        <v>1478</v>
      </c>
      <c r="B660" s="3" t="s">
        <v>320</v>
      </c>
      <c r="C660" s="3" t="s">
        <v>1479</v>
      </c>
      <c r="D660" s="1"/>
    </row>
    <row r="661" spans="1:4">
      <c r="A661" s="3" t="s">
        <v>1480</v>
      </c>
      <c r="B661" s="3" t="s">
        <v>320</v>
      </c>
      <c r="C661" s="3" t="s">
        <v>1481</v>
      </c>
      <c r="D661" s="1"/>
    </row>
    <row r="662" spans="1:4">
      <c r="A662" s="3" t="s">
        <v>1482</v>
      </c>
      <c r="B662" s="3" t="s">
        <v>320</v>
      </c>
      <c r="C662" s="3" t="s">
        <v>1483</v>
      </c>
      <c r="D662" s="1"/>
    </row>
    <row r="663" spans="1:4">
      <c r="A663" s="3" t="s">
        <v>1484</v>
      </c>
      <c r="B663" s="3" t="s">
        <v>320</v>
      </c>
      <c r="C663" s="3" t="s">
        <v>1485</v>
      </c>
      <c r="D663" s="1"/>
    </row>
    <row r="664" spans="1:4">
      <c r="A664" s="3" t="s">
        <v>1486</v>
      </c>
      <c r="B664" s="3" t="s">
        <v>320</v>
      </c>
      <c r="C664" s="3" t="s">
        <v>1487</v>
      </c>
      <c r="D664" s="1"/>
    </row>
    <row r="665" spans="1:4">
      <c r="A665" s="3" t="s">
        <v>1488</v>
      </c>
      <c r="B665" s="3" t="s">
        <v>320</v>
      </c>
      <c r="C665" s="3" t="s">
        <v>1489</v>
      </c>
      <c r="D665" s="1"/>
    </row>
    <row r="666" spans="1:4">
      <c r="A666" s="3" t="s">
        <v>1490</v>
      </c>
      <c r="B666" s="3" t="s">
        <v>320</v>
      </c>
      <c r="C666" s="3" t="s">
        <v>1491</v>
      </c>
      <c r="D666" s="1"/>
    </row>
    <row r="667" spans="1:4">
      <c r="A667" s="3" t="s">
        <v>1492</v>
      </c>
      <c r="B667" s="3" t="s">
        <v>320</v>
      </c>
      <c r="C667" s="3" t="s">
        <v>1493</v>
      </c>
      <c r="D667" s="1"/>
    </row>
    <row r="668" spans="1:4">
      <c r="A668" s="3" t="s">
        <v>1494</v>
      </c>
      <c r="B668" s="3" t="s">
        <v>320</v>
      </c>
      <c r="C668" s="3" t="s">
        <v>1495</v>
      </c>
      <c r="D668" s="1"/>
    </row>
    <row r="669" spans="1:4">
      <c r="A669" s="3" t="s">
        <v>1496</v>
      </c>
      <c r="B669" s="3" t="s">
        <v>320</v>
      </c>
      <c r="C669" s="3" t="s">
        <v>1497</v>
      </c>
      <c r="D669" s="1"/>
    </row>
    <row r="670" spans="1:4">
      <c r="A670" s="3" t="s">
        <v>1498</v>
      </c>
      <c r="B670" s="3" t="s">
        <v>320</v>
      </c>
      <c r="C670" s="3" t="s">
        <v>1499</v>
      </c>
      <c r="D670" s="1"/>
    </row>
    <row r="671" spans="1:4">
      <c r="A671" s="3" t="s">
        <v>1500</v>
      </c>
      <c r="B671" s="3" t="s">
        <v>320</v>
      </c>
      <c r="C671" s="3" t="s">
        <v>1501</v>
      </c>
      <c r="D671" s="1"/>
    </row>
    <row r="672" spans="1:4">
      <c r="A672" s="3" t="s">
        <v>1502</v>
      </c>
      <c r="B672" s="3" t="s">
        <v>320</v>
      </c>
      <c r="C672" s="3" t="s">
        <v>1503</v>
      </c>
      <c r="D672" s="1"/>
    </row>
    <row r="673" spans="1:4">
      <c r="A673" s="3" t="s">
        <v>1504</v>
      </c>
      <c r="B673" s="3" t="s">
        <v>320</v>
      </c>
      <c r="C673" s="3" t="s">
        <v>1505</v>
      </c>
      <c r="D673" s="1"/>
    </row>
    <row r="674" spans="1:4">
      <c r="A674" s="3" t="s">
        <v>1506</v>
      </c>
      <c r="B674" s="3" t="s">
        <v>320</v>
      </c>
      <c r="C674" s="3" t="s">
        <v>1507</v>
      </c>
      <c r="D674" s="1"/>
    </row>
    <row r="675" spans="1:4">
      <c r="A675" s="3" t="s">
        <v>1508</v>
      </c>
      <c r="B675" s="3" t="s">
        <v>320</v>
      </c>
      <c r="C675" s="3" t="s">
        <v>1509</v>
      </c>
      <c r="D675" s="1"/>
    </row>
    <row r="676" spans="1:4">
      <c r="A676" s="3" t="s">
        <v>1510</v>
      </c>
      <c r="B676" s="3" t="s">
        <v>320</v>
      </c>
      <c r="C676" s="3" t="s">
        <v>1511</v>
      </c>
      <c r="D676" s="1"/>
    </row>
    <row r="677" spans="1:4">
      <c r="A677" s="3" t="s">
        <v>1512</v>
      </c>
      <c r="B677" s="3" t="s">
        <v>320</v>
      </c>
      <c r="C677" s="3" t="s">
        <v>1513</v>
      </c>
      <c r="D677" s="1"/>
    </row>
    <row r="678" spans="1:4">
      <c r="A678" s="3" t="s">
        <v>1514</v>
      </c>
      <c r="B678" s="3" t="s">
        <v>320</v>
      </c>
      <c r="C678" s="3" t="s">
        <v>1515</v>
      </c>
      <c r="D678" s="1"/>
    </row>
    <row r="679" spans="1:4">
      <c r="A679" s="3" t="s">
        <v>1516</v>
      </c>
      <c r="B679" s="3" t="s">
        <v>320</v>
      </c>
      <c r="C679" s="3" t="s">
        <v>1517</v>
      </c>
      <c r="D679" s="1"/>
    </row>
    <row r="680" spans="1:4">
      <c r="A680" s="3" t="s">
        <v>1518</v>
      </c>
      <c r="B680" s="3" t="s">
        <v>320</v>
      </c>
      <c r="C680" s="3" t="s">
        <v>1519</v>
      </c>
      <c r="D680" s="1"/>
    </row>
    <row r="681" spans="1:4">
      <c r="A681" s="3" t="s">
        <v>1520</v>
      </c>
      <c r="B681" s="3" t="s">
        <v>320</v>
      </c>
      <c r="C681" s="3" t="s">
        <v>1521</v>
      </c>
      <c r="D681" s="1"/>
    </row>
    <row r="682" spans="1:4">
      <c r="A682" s="3" t="s">
        <v>1522</v>
      </c>
      <c r="B682" s="3" t="s">
        <v>320</v>
      </c>
      <c r="C682" s="3" t="s">
        <v>1523</v>
      </c>
      <c r="D682" s="1"/>
    </row>
    <row r="683" spans="1:4">
      <c r="A683" s="3" t="s">
        <v>1524</v>
      </c>
      <c r="B683" s="3" t="s">
        <v>320</v>
      </c>
      <c r="C683" s="3" t="s">
        <v>1525</v>
      </c>
      <c r="D683" s="1"/>
    </row>
    <row r="684" spans="1:4">
      <c r="A684" s="3" t="s">
        <v>1526</v>
      </c>
      <c r="B684" s="3" t="s">
        <v>320</v>
      </c>
      <c r="C684" s="3" t="s">
        <v>1527</v>
      </c>
      <c r="D684" s="1"/>
    </row>
    <row r="685" spans="1:4">
      <c r="A685" s="3" t="s">
        <v>1528</v>
      </c>
      <c r="B685" s="3" t="s">
        <v>320</v>
      </c>
      <c r="C685" s="3" t="s">
        <v>1529</v>
      </c>
      <c r="D685" s="1"/>
    </row>
    <row r="686" spans="1:4">
      <c r="A686" s="3" t="s">
        <v>1530</v>
      </c>
      <c r="B686" s="3" t="s">
        <v>320</v>
      </c>
      <c r="C686" s="3" t="s">
        <v>1531</v>
      </c>
      <c r="D686" s="1"/>
    </row>
    <row r="687" spans="1:4">
      <c r="A687" s="3" t="s">
        <v>1532</v>
      </c>
      <c r="B687" s="3" t="s">
        <v>320</v>
      </c>
      <c r="C687" s="3" t="s">
        <v>1533</v>
      </c>
      <c r="D687" s="1"/>
    </row>
    <row r="688" spans="1:4">
      <c r="A688" s="3" t="s">
        <v>1534</v>
      </c>
      <c r="B688" s="3" t="s">
        <v>320</v>
      </c>
      <c r="C688" s="3" t="s">
        <v>1535</v>
      </c>
      <c r="D688" s="1"/>
    </row>
    <row r="689" spans="1:4">
      <c r="A689" s="3" t="s">
        <v>1536</v>
      </c>
      <c r="B689" s="3" t="s">
        <v>320</v>
      </c>
      <c r="C689" s="3" t="s">
        <v>1537</v>
      </c>
      <c r="D689" s="1"/>
    </row>
    <row r="690" spans="1:4">
      <c r="A690" s="3" t="s">
        <v>1538</v>
      </c>
      <c r="B690" s="3" t="s">
        <v>320</v>
      </c>
      <c r="C690" s="3" t="s">
        <v>1539</v>
      </c>
      <c r="D690" s="1"/>
    </row>
    <row r="691" spans="1:4">
      <c r="A691" s="3" t="s">
        <v>1540</v>
      </c>
      <c r="B691" s="3" t="s">
        <v>320</v>
      </c>
      <c r="C691" s="3" t="s">
        <v>1541</v>
      </c>
      <c r="D691" s="1"/>
    </row>
    <row r="692" spans="1:4">
      <c r="A692" s="3" t="s">
        <v>1542</v>
      </c>
      <c r="B692" s="3" t="s">
        <v>320</v>
      </c>
      <c r="C692" s="3" t="s">
        <v>1543</v>
      </c>
      <c r="D692" s="1"/>
    </row>
    <row r="693" spans="1:4">
      <c r="A693" s="3" t="s">
        <v>1544</v>
      </c>
      <c r="B693" s="3" t="s">
        <v>320</v>
      </c>
      <c r="C693" s="3" t="s">
        <v>1545</v>
      </c>
      <c r="D693" s="1"/>
    </row>
    <row r="694" spans="1:4">
      <c r="A694" s="3" t="s">
        <v>1546</v>
      </c>
      <c r="B694" s="3" t="s">
        <v>320</v>
      </c>
      <c r="C694" s="3" t="s">
        <v>1547</v>
      </c>
      <c r="D694" s="1"/>
    </row>
    <row r="695" spans="1:4">
      <c r="A695" s="3" t="s">
        <v>1548</v>
      </c>
      <c r="B695" s="3" t="s">
        <v>320</v>
      </c>
      <c r="C695" s="3" t="s">
        <v>1549</v>
      </c>
      <c r="D695" s="1"/>
    </row>
    <row r="696" spans="1:4">
      <c r="A696" s="3" t="s">
        <v>1550</v>
      </c>
      <c r="B696" s="3" t="s">
        <v>320</v>
      </c>
      <c r="C696" s="3" t="s">
        <v>1551</v>
      </c>
      <c r="D696" s="1"/>
    </row>
    <row r="697" spans="1:4">
      <c r="A697" s="3" t="s">
        <v>1552</v>
      </c>
      <c r="B697" s="3" t="s">
        <v>320</v>
      </c>
      <c r="C697" s="3" t="s">
        <v>1553</v>
      </c>
      <c r="D697" s="1"/>
    </row>
    <row r="698" spans="1:4">
      <c r="A698" s="3" t="s">
        <v>1554</v>
      </c>
      <c r="B698" s="3" t="s">
        <v>320</v>
      </c>
      <c r="C698" s="3" t="s">
        <v>1555</v>
      </c>
      <c r="D698" s="1"/>
    </row>
    <row r="699" spans="1:4">
      <c r="A699" s="3" t="s">
        <v>1556</v>
      </c>
      <c r="B699" s="3" t="s">
        <v>320</v>
      </c>
      <c r="C699" s="3" t="s">
        <v>1557</v>
      </c>
      <c r="D699" s="1"/>
    </row>
    <row r="700" spans="1:4">
      <c r="A700" s="3" t="s">
        <v>1558</v>
      </c>
      <c r="B700" s="3" t="s">
        <v>320</v>
      </c>
      <c r="C700" s="3" t="s">
        <v>1559</v>
      </c>
      <c r="D700" s="1"/>
    </row>
    <row r="701" spans="1:4">
      <c r="A701" s="3" t="s">
        <v>1560</v>
      </c>
      <c r="B701" s="3" t="s">
        <v>320</v>
      </c>
      <c r="C701" s="3" t="s">
        <v>1561</v>
      </c>
      <c r="D701" s="1"/>
    </row>
    <row r="702" spans="1:4">
      <c r="A702" s="3" t="s">
        <v>1562</v>
      </c>
      <c r="B702" s="3" t="s">
        <v>320</v>
      </c>
      <c r="C702" s="3" t="s">
        <v>1563</v>
      </c>
      <c r="D702" s="1"/>
    </row>
    <row r="703" spans="1:4">
      <c r="A703" s="3" t="s">
        <v>1564</v>
      </c>
      <c r="B703" s="3" t="s">
        <v>320</v>
      </c>
      <c r="C703" s="3" t="s">
        <v>1565</v>
      </c>
      <c r="D703" s="1"/>
    </row>
    <row r="704" spans="1:4">
      <c r="A704" s="3" t="s">
        <v>1566</v>
      </c>
      <c r="B704" s="3" t="s">
        <v>320</v>
      </c>
      <c r="C704" s="3" t="s">
        <v>1567</v>
      </c>
      <c r="D704" s="1"/>
    </row>
    <row r="705" spans="1:4">
      <c r="A705" s="3" t="s">
        <v>1568</v>
      </c>
      <c r="B705" s="3" t="s">
        <v>320</v>
      </c>
      <c r="C705" s="3" t="s">
        <v>1569</v>
      </c>
      <c r="D705" s="1"/>
    </row>
    <row r="706" spans="1:4">
      <c r="A706" s="3" t="s">
        <v>1570</v>
      </c>
      <c r="B706" s="3" t="s">
        <v>320</v>
      </c>
      <c r="C706" s="3" t="s">
        <v>1571</v>
      </c>
      <c r="D706" s="1"/>
    </row>
    <row r="707" spans="1:4">
      <c r="A707" s="3" t="s">
        <v>1572</v>
      </c>
      <c r="B707" s="3" t="s">
        <v>320</v>
      </c>
      <c r="C707" s="3" t="s">
        <v>1573</v>
      </c>
      <c r="D707" s="1"/>
    </row>
    <row r="708" spans="1:4">
      <c r="A708" s="3" t="s">
        <v>1574</v>
      </c>
      <c r="B708" s="3" t="s">
        <v>320</v>
      </c>
      <c r="C708" s="3" t="s">
        <v>1575</v>
      </c>
      <c r="D708" s="1"/>
    </row>
    <row r="709" spans="1:4">
      <c r="A709" s="3" t="s">
        <v>1576</v>
      </c>
      <c r="B709" s="3" t="s">
        <v>320</v>
      </c>
      <c r="C709" s="3" t="s">
        <v>1577</v>
      </c>
      <c r="D709" s="1"/>
    </row>
    <row r="710" spans="1:4">
      <c r="A710" s="3" t="s">
        <v>1578</v>
      </c>
      <c r="B710" s="3" t="s">
        <v>320</v>
      </c>
      <c r="C710" s="3" t="s">
        <v>1579</v>
      </c>
      <c r="D710" s="1"/>
    </row>
    <row r="711" spans="1:4">
      <c r="A711" s="3" t="s">
        <v>1580</v>
      </c>
      <c r="B711" s="3" t="s">
        <v>320</v>
      </c>
      <c r="C711" s="3" t="s">
        <v>1581</v>
      </c>
      <c r="D711" s="1"/>
    </row>
    <row r="712" spans="1:4">
      <c r="A712" s="3" t="s">
        <v>1582</v>
      </c>
      <c r="B712" s="3" t="s">
        <v>320</v>
      </c>
      <c r="C712" s="3" t="s">
        <v>1583</v>
      </c>
      <c r="D712" s="1"/>
    </row>
    <row r="713" spans="1:4">
      <c r="A713" s="3" t="s">
        <v>1584</v>
      </c>
      <c r="B713" s="3" t="s">
        <v>320</v>
      </c>
      <c r="C713" s="3" t="s">
        <v>1585</v>
      </c>
      <c r="D713" s="1"/>
    </row>
    <row r="714" spans="1:4">
      <c r="A714" s="3" t="s">
        <v>1586</v>
      </c>
      <c r="B714" s="3" t="s">
        <v>320</v>
      </c>
      <c r="C714" s="3" t="s">
        <v>1587</v>
      </c>
      <c r="D714" s="1"/>
    </row>
    <row r="715" spans="1:4">
      <c r="A715" s="3" t="s">
        <v>1588</v>
      </c>
      <c r="B715" s="3" t="s">
        <v>320</v>
      </c>
      <c r="C715" s="3" t="s">
        <v>1589</v>
      </c>
      <c r="D715" s="1"/>
    </row>
    <row r="716" spans="1:4">
      <c r="A716" s="3" t="s">
        <v>1590</v>
      </c>
      <c r="B716" s="3" t="s">
        <v>320</v>
      </c>
      <c r="C716" s="3" t="s">
        <v>1591</v>
      </c>
      <c r="D716" s="1"/>
    </row>
    <row r="717" spans="1:4">
      <c r="A717" s="3" t="s">
        <v>1592</v>
      </c>
      <c r="B717" s="3" t="s">
        <v>320</v>
      </c>
      <c r="C717" s="3" t="s">
        <v>1593</v>
      </c>
      <c r="D717" s="1"/>
    </row>
    <row r="718" spans="1:4">
      <c r="A718" s="3" t="s">
        <v>1594</v>
      </c>
      <c r="B718" s="3" t="s">
        <v>320</v>
      </c>
      <c r="C718" s="3" t="s">
        <v>1595</v>
      </c>
      <c r="D718" s="1"/>
    </row>
    <row r="719" spans="1:4">
      <c r="A719" s="3" t="s">
        <v>1596</v>
      </c>
      <c r="B719" s="3" t="s">
        <v>320</v>
      </c>
      <c r="C719" s="3" t="s">
        <v>1597</v>
      </c>
      <c r="D719" s="1"/>
    </row>
    <row r="720" spans="1:4">
      <c r="A720" s="3" t="s">
        <v>1598</v>
      </c>
      <c r="B720" s="3" t="s">
        <v>320</v>
      </c>
      <c r="C720" s="3" t="s">
        <v>1599</v>
      </c>
      <c r="D720" s="1"/>
    </row>
    <row r="721" spans="1:4">
      <c r="A721" s="3" t="s">
        <v>1600</v>
      </c>
      <c r="B721" s="3" t="s">
        <v>320</v>
      </c>
      <c r="C721" s="3" t="s">
        <v>1601</v>
      </c>
      <c r="D721" s="1"/>
    </row>
    <row r="722" spans="1:4">
      <c r="A722" s="3" t="s">
        <v>1602</v>
      </c>
      <c r="B722" s="3" t="s">
        <v>320</v>
      </c>
      <c r="C722" s="3" t="s">
        <v>1603</v>
      </c>
      <c r="D722" s="1"/>
    </row>
    <row r="723" spans="1:4">
      <c r="A723" s="3" t="s">
        <v>1604</v>
      </c>
      <c r="B723" s="3" t="s">
        <v>320</v>
      </c>
      <c r="C723" s="3" t="s">
        <v>1605</v>
      </c>
      <c r="D723" s="1"/>
    </row>
    <row r="724" spans="1:4">
      <c r="A724" s="3" t="s">
        <v>1606</v>
      </c>
      <c r="B724" s="3" t="s">
        <v>320</v>
      </c>
      <c r="C724" s="3" t="s">
        <v>1607</v>
      </c>
      <c r="D724" s="1"/>
    </row>
    <row r="725" spans="1:4">
      <c r="A725" s="3" t="s">
        <v>1608</v>
      </c>
      <c r="B725" s="3" t="s">
        <v>320</v>
      </c>
      <c r="C725" s="3" t="s">
        <v>1609</v>
      </c>
      <c r="D725" s="1"/>
    </row>
    <row r="726" spans="1:4">
      <c r="A726" s="3" t="s">
        <v>1610</v>
      </c>
      <c r="B726" s="3" t="s">
        <v>320</v>
      </c>
      <c r="C726" s="3" t="s">
        <v>1611</v>
      </c>
      <c r="D726" s="1"/>
    </row>
    <row r="727" spans="1:4">
      <c r="A727" s="3" t="s">
        <v>1612</v>
      </c>
      <c r="B727" s="3" t="s">
        <v>320</v>
      </c>
      <c r="C727" s="3" t="s">
        <v>1613</v>
      </c>
      <c r="D727" s="1"/>
    </row>
    <row r="728" spans="1:4">
      <c r="A728" s="3" t="s">
        <v>1614</v>
      </c>
      <c r="B728" s="3" t="s">
        <v>320</v>
      </c>
      <c r="C728" s="3" t="s">
        <v>1615</v>
      </c>
      <c r="D728" s="1"/>
    </row>
    <row r="729" spans="1:4">
      <c r="A729" s="3" t="s">
        <v>1616</v>
      </c>
      <c r="B729" s="3" t="s">
        <v>320</v>
      </c>
      <c r="C729" s="3" t="s">
        <v>1617</v>
      </c>
      <c r="D729" s="1"/>
    </row>
    <row r="730" spans="1:4">
      <c r="A730" s="3" t="s">
        <v>1618</v>
      </c>
      <c r="B730" s="3" t="s">
        <v>320</v>
      </c>
      <c r="C730" s="3" t="s">
        <v>1619</v>
      </c>
      <c r="D730" s="1"/>
    </row>
    <row r="731" spans="1:4">
      <c r="A731" s="3" t="s">
        <v>1620</v>
      </c>
      <c r="B731" s="3" t="s">
        <v>320</v>
      </c>
      <c r="C731" s="3" t="s">
        <v>1621</v>
      </c>
      <c r="D731" s="1"/>
    </row>
    <row r="732" spans="1:4">
      <c r="A732" s="3" t="s">
        <v>1622</v>
      </c>
      <c r="B732" s="3" t="s">
        <v>320</v>
      </c>
      <c r="C732" s="3" t="s">
        <v>1623</v>
      </c>
      <c r="D732" s="1"/>
    </row>
    <row r="733" spans="1:4">
      <c r="A733" s="3" t="s">
        <v>1624</v>
      </c>
      <c r="B733" s="3" t="s">
        <v>320</v>
      </c>
      <c r="C733" s="3" t="s">
        <v>1625</v>
      </c>
      <c r="D733" s="1"/>
    </row>
    <row r="734" spans="1:4">
      <c r="A734" s="3" t="s">
        <v>1626</v>
      </c>
      <c r="B734" s="3" t="s">
        <v>320</v>
      </c>
      <c r="C734" s="3" t="s">
        <v>1627</v>
      </c>
      <c r="D734" s="1"/>
    </row>
    <row r="735" spans="1:4">
      <c r="A735" s="3" t="s">
        <v>1628</v>
      </c>
      <c r="B735" s="3" t="s">
        <v>320</v>
      </c>
      <c r="C735" s="3" t="s">
        <v>1629</v>
      </c>
      <c r="D735" s="1"/>
    </row>
    <row r="736" spans="1:4">
      <c r="A736" s="3" t="s">
        <v>1630</v>
      </c>
      <c r="B736" s="3" t="s">
        <v>320</v>
      </c>
      <c r="C736" s="3" t="s">
        <v>1631</v>
      </c>
      <c r="D736" s="1"/>
    </row>
    <row r="737" spans="1:4">
      <c r="A737" s="3" t="s">
        <v>1632</v>
      </c>
      <c r="B737" s="3" t="s">
        <v>320</v>
      </c>
      <c r="C737" s="3" t="s">
        <v>1633</v>
      </c>
      <c r="D737" s="1"/>
    </row>
    <row r="738" spans="1:4">
      <c r="A738" s="3" t="s">
        <v>1634</v>
      </c>
      <c r="B738" s="3" t="s">
        <v>320</v>
      </c>
      <c r="C738" s="3" t="s">
        <v>1635</v>
      </c>
      <c r="D738" s="1"/>
    </row>
    <row r="739" spans="1:4">
      <c r="A739" s="3" t="s">
        <v>1636</v>
      </c>
      <c r="B739" s="3" t="s">
        <v>320</v>
      </c>
      <c r="C739" s="3" t="s">
        <v>1637</v>
      </c>
      <c r="D739" s="1"/>
    </row>
    <row r="740" spans="1:4">
      <c r="A740" s="3" t="s">
        <v>1638</v>
      </c>
      <c r="B740" s="3" t="s">
        <v>320</v>
      </c>
      <c r="C740" s="3" t="s">
        <v>1639</v>
      </c>
      <c r="D740" s="1"/>
    </row>
    <row r="741" spans="1:4">
      <c r="A741" s="3" t="s">
        <v>1640</v>
      </c>
      <c r="B741" s="3" t="s">
        <v>320</v>
      </c>
      <c r="C741" s="3" t="s">
        <v>1641</v>
      </c>
      <c r="D741" s="1"/>
    </row>
    <row r="742" spans="1:4">
      <c r="A742" s="3" t="s">
        <v>1642</v>
      </c>
      <c r="B742" s="3" t="s">
        <v>320</v>
      </c>
      <c r="C742" s="3" t="s">
        <v>1643</v>
      </c>
      <c r="D742" s="1"/>
    </row>
    <row r="743" spans="1:4">
      <c r="A743" s="3" t="s">
        <v>1644</v>
      </c>
      <c r="B743" s="3" t="s">
        <v>320</v>
      </c>
      <c r="C743" s="3" t="s">
        <v>1645</v>
      </c>
      <c r="D743" s="1"/>
    </row>
    <row r="744" spans="1:4">
      <c r="A744" s="3" t="s">
        <v>1646</v>
      </c>
      <c r="B744" s="3" t="s">
        <v>320</v>
      </c>
      <c r="C744" s="3" t="s">
        <v>1647</v>
      </c>
      <c r="D744" s="1"/>
    </row>
    <row r="745" spans="1:4">
      <c r="A745" s="3" t="s">
        <v>1648</v>
      </c>
      <c r="B745" s="3" t="s">
        <v>320</v>
      </c>
      <c r="C745" s="3" t="s">
        <v>1649</v>
      </c>
      <c r="D745" s="1"/>
    </row>
    <row r="746" spans="1:4">
      <c r="A746" s="3" t="s">
        <v>1650</v>
      </c>
      <c r="B746" s="3" t="s">
        <v>320</v>
      </c>
      <c r="C746" s="3" t="s">
        <v>1651</v>
      </c>
      <c r="D746" s="1"/>
    </row>
    <row r="747" spans="1:4">
      <c r="A747" s="3" t="s">
        <v>1652</v>
      </c>
      <c r="B747" s="3" t="s">
        <v>320</v>
      </c>
      <c r="C747" s="3" t="s">
        <v>1653</v>
      </c>
      <c r="D747" s="1"/>
    </row>
    <row r="748" spans="1:4">
      <c r="A748" s="3" t="s">
        <v>1654</v>
      </c>
      <c r="B748" s="3" t="s">
        <v>320</v>
      </c>
      <c r="C748" s="3" t="s">
        <v>1655</v>
      </c>
      <c r="D748" s="1"/>
    </row>
    <row r="749" spans="1:4">
      <c r="A749" s="3" t="s">
        <v>1656</v>
      </c>
      <c r="B749" s="3" t="s">
        <v>320</v>
      </c>
      <c r="C749" s="3" t="s">
        <v>1657</v>
      </c>
      <c r="D749" s="1"/>
    </row>
    <row r="750" spans="1:4">
      <c r="A750" s="3" t="s">
        <v>1658</v>
      </c>
      <c r="B750" s="3" t="s">
        <v>320</v>
      </c>
      <c r="C750" s="3" t="s">
        <v>1659</v>
      </c>
      <c r="D750" s="1"/>
    </row>
    <row r="751" spans="1:4">
      <c r="A751" s="3" t="s">
        <v>1660</v>
      </c>
      <c r="B751" s="3" t="s">
        <v>320</v>
      </c>
      <c r="C751" s="3" t="s">
        <v>1661</v>
      </c>
      <c r="D751" s="1"/>
    </row>
    <row r="752" spans="1:4">
      <c r="A752" s="3" t="s">
        <v>1662</v>
      </c>
      <c r="B752" s="3" t="s">
        <v>320</v>
      </c>
      <c r="C752" s="3" t="s">
        <v>1663</v>
      </c>
      <c r="D752" s="1"/>
    </row>
    <row r="753" spans="1:4">
      <c r="A753" s="3" t="s">
        <v>1664</v>
      </c>
      <c r="B753" s="3" t="s">
        <v>320</v>
      </c>
      <c r="C753" s="3" t="s">
        <v>1665</v>
      </c>
      <c r="D753" s="1"/>
    </row>
    <row r="754" spans="1:4">
      <c r="A754" s="3" t="s">
        <v>1666</v>
      </c>
      <c r="B754" s="3" t="s">
        <v>320</v>
      </c>
      <c r="C754" s="3" t="s">
        <v>1667</v>
      </c>
      <c r="D754" s="1"/>
    </row>
    <row r="755" spans="1:4">
      <c r="A755" s="3" t="s">
        <v>1668</v>
      </c>
      <c r="B755" s="3" t="s">
        <v>320</v>
      </c>
      <c r="C755" s="3" t="s">
        <v>1669</v>
      </c>
      <c r="D755" s="1"/>
    </row>
    <row r="756" spans="1:4">
      <c r="A756" s="3" t="s">
        <v>1670</v>
      </c>
      <c r="B756" s="3" t="s">
        <v>320</v>
      </c>
      <c r="C756" s="3" t="s">
        <v>1671</v>
      </c>
      <c r="D756" s="1"/>
    </row>
    <row r="757" spans="1:4">
      <c r="A757" s="3" t="s">
        <v>1672</v>
      </c>
      <c r="B757" s="3" t="s">
        <v>320</v>
      </c>
      <c r="C757" s="3" t="s">
        <v>1673</v>
      </c>
      <c r="D757" s="1"/>
    </row>
    <row r="758" spans="1:4">
      <c r="A758" s="3" t="s">
        <v>1674</v>
      </c>
      <c r="B758" s="3" t="s">
        <v>320</v>
      </c>
      <c r="C758" s="3" t="s">
        <v>1675</v>
      </c>
      <c r="D758" s="1"/>
    </row>
    <row r="759" spans="1:4">
      <c r="A759" s="3" t="s">
        <v>1676</v>
      </c>
      <c r="B759" s="3" t="s">
        <v>320</v>
      </c>
      <c r="C759" s="3" t="s">
        <v>1677</v>
      </c>
      <c r="D759" s="1"/>
    </row>
    <row r="760" spans="1:4">
      <c r="A760" s="3" t="s">
        <v>1678</v>
      </c>
      <c r="B760" s="3" t="s">
        <v>320</v>
      </c>
      <c r="C760" s="3" t="s">
        <v>1679</v>
      </c>
      <c r="D760" s="1"/>
    </row>
    <row r="761" spans="1:4">
      <c r="A761" s="3" t="s">
        <v>1680</v>
      </c>
      <c r="B761" s="3" t="s">
        <v>320</v>
      </c>
      <c r="C761" s="3" t="s">
        <v>1681</v>
      </c>
      <c r="D761" s="1"/>
    </row>
    <row r="762" spans="1:4">
      <c r="A762" s="3" t="s">
        <v>1682</v>
      </c>
      <c r="B762" s="3" t="s">
        <v>320</v>
      </c>
      <c r="C762" s="3" t="s">
        <v>1683</v>
      </c>
      <c r="D762" s="1"/>
    </row>
    <row r="763" spans="1:4">
      <c r="A763" s="3" t="s">
        <v>1684</v>
      </c>
      <c r="B763" s="3" t="s">
        <v>320</v>
      </c>
      <c r="C763" s="3" t="s">
        <v>1685</v>
      </c>
      <c r="D763" s="1"/>
    </row>
    <row r="764" spans="1:4">
      <c r="A764" s="3" t="s">
        <v>1686</v>
      </c>
      <c r="B764" s="3" t="s">
        <v>320</v>
      </c>
      <c r="C764" s="3" t="s">
        <v>1687</v>
      </c>
      <c r="D764" s="1"/>
    </row>
    <row r="765" spans="1:4">
      <c r="A765" s="3" t="s">
        <v>1688</v>
      </c>
      <c r="B765" s="3" t="s">
        <v>320</v>
      </c>
      <c r="C765" s="3" t="s">
        <v>1689</v>
      </c>
      <c r="D765" s="1"/>
    </row>
    <row r="766" spans="1:4">
      <c r="A766" s="3" t="s">
        <v>1690</v>
      </c>
      <c r="B766" s="3" t="s">
        <v>320</v>
      </c>
      <c r="C766" s="3" t="s">
        <v>1691</v>
      </c>
      <c r="D766" s="1"/>
    </row>
    <row r="767" spans="1:4">
      <c r="A767" s="3" t="s">
        <v>1692</v>
      </c>
      <c r="B767" s="3" t="s">
        <v>320</v>
      </c>
      <c r="C767" s="3" t="s">
        <v>1693</v>
      </c>
      <c r="D767" s="1"/>
    </row>
    <row r="768" spans="1:4">
      <c r="A768" s="3" t="s">
        <v>1694</v>
      </c>
      <c r="B768" s="3" t="s">
        <v>320</v>
      </c>
      <c r="C768" s="3" t="s">
        <v>1695</v>
      </c>
      <c r="D768" s="1"/>
    </row>
    <row r="769" spans="1:4">
      <c r="A769" s="3" t="s">
        <v>1696</v>
      </c>
      <c r="B769" s="3" t="s">
        <v>320</v>
      </c>
      <c r="C769" s="3" t="s">
        <v>1697</v>
      </c>
      <c r="D769" s="1"/>
    </row>
    <row r="770" spans="1:4">
      <c r="A770" s="3" t="s">
        <v>1698</v>
      </c>
      <c r="B770" s="3" t="s">
        <v>320</v>
      </c>
      <c r="C770" s="3" t="s">
        <v>1699</v>
      </c>
      <c r="D770" s="1"/>
    </row>
    <row r="771" spans="1:4">
      <c r="A771" s="3" t="s">
        <v>1700</v>
      </c>
      <c r="B771" s="3" t="s">
        <v>320</v>
      </c>
      <c r="C771" s="3" t="s">
        <v>1701</v>
      </c>
      <c r="D771" s="1"/>
    </row>
    <row r="772" spans="1:4">
      <c r="A772" s="3" t="s">
        <v>1702</v>
      </c>
      <c r="B772" s="3" t="s">
        <v>320</v>
      </c>
      <c r="C772" s="3" t="s">
        <v>1703</v>
      </c>
      <c r="D772" s="1"/>
    </row>
    <row r="773" spans="1:4">
      <c r="A773" s="3" t="s">
        <v>1704</v>
      </c>
      <c r="B773" s="3" t="s">
        <v>320</v>
      </c>
      <c r="C773" s="3" t="s">
        <v>1705</v>
      </c>
      <c r="D773" s="1"/>
    </row>
    <row r="774" spans="1:4">
      <c r="A774" s="3" t="s">
        <v>1706</v>
      </c>
      <c r="B774" s="3" t="s">
        <v>320</v>
      </c>
      <c r="C774" s="3" t="s">
        <v>1707</v>
      </c>
      <c r="D774" s="1"/>
    </row>
    <row r="775" spans="1:4">
      <c r="A775" s="3" t="s">
        <v>1708</v>
      </c>
      <c r="B775" s="3" t="s">
        <v>320</v>
      </c>
      <c r="C775" s="3" t="s">
        <v>1709</v>
      </c>
      <c r="D775" s="1"/>
    </row>
    <row r="776" spans="1:4">
      <c r="A776" s="3" t="s">
        <v>1710</v>
      </c>
      <c r="B776" s="3" t="s">
        <v>320</v>
      </c>
      <c r="C776" s="3" t="s">
        <v>1711</v>
      </c>
      <c r="D776" s="1"/>
    </row>
    <row r="777" spans="1:4">
      <c r="A777" s="3" t="s">
        <v>1712</v>
      </c>
      <c r="B777" s="3" t="s">
        <v>320</v>
      </c>
      <c r="C777" s="3" t="s">
        <v>1713</v>
      </c>
      <c r="D777" s="1"/>
    </row>
    <row r="778" spans="1:4">
      <c r="A778" s="3" t="s">
        <v>1714</v>
      </c>
      <c r="B778" s="3" t="s">
        <v>320</v>
      </c>
      <c r="C778" s="3" t="s">
        <v>1715</v>
      </c>
      <c r="D778" s="1"/>
    </row>
    <row r="779" spans="1:4">
      <c r="A779" s="3" t="s">
        <v>1716</v>
      </c>
      <c r="B779" s="3" t="s">
        <v>320</v>
      </c>
      <c r="C779" s="3" t="s">
        <v>1717</v>
      </c>
      <c r="D779" s="1"/>
    </row>
    <row r="780" spans="1:4">
      <c r="A780" s="3" t="s">
        <v>1718</v>
      </c>
      <c r="B780" s="3" t="s">
        <v>320</v>
      </c>
      <c r="C780" s="3" t="s">
        <v>1719</v>
      </c>
      <c r="D780" s="1"/>
    </row>
    <row r="781" spans="1:4">
      <c r="A781" s="3" t="s">
        <v>1720</v>
      </c>
      <c r="B781" s="3" t="s">
        <v>320</v>
      </c>
      <c r="C781" s="3" t="s">
        <v>1721</v>
      </c>
      <c r="D781" s="1"/>
    </row>
    <row r="782" spans="1:4">
      <c r="A782" s="3" t="s">
        <v>1722</v>
      </c>
      <c r="B782" s="3" t="s">
        <v>320</v>
      </c>
      <c r="C782" s="3" t="s">
        <v>1723</v>
      </c>
      <c r="D782" s="1"/>
    </row>
    <row r="783" spans="1:4">
      <c r="A783" s="3" t="s">
        <v>1724</v>
      </c>
      <c r="B783" s="3" t="s">
        <v>320</v>
      </c>
      <c r="C783" s="3" t="s">
        <v>1725</v>
      </c>
      <c r="D783" s="1"/>
    </row>
    <row r="784" spans="1:4">
      <c r="A784" s="3" t="s">
        <v>1726</v>
      </c>
      <c r="B784" s="3" t="s">
        <v>320</v>
      </c>
      <c r="C784" s="3" t="s">
        <v>1727</v>
      </c>
      <c r="D784" s="1"/>
    </row>
    <row r="785" spans="1:4">
      <c r="A785" s="3" t="s">
        <v>1728</v>
      </c>
      <c r="B785" s="3" t="s">
        <v>320</v>
      </c>
      <c r="C785" s="3" t="s">
        <v>1729</v>
      </c>
      <c r="D785" s="1"/>
    </row>
    <row r="786" spans="1:4">
      <c r="A786" s="3" t="s">
        <v>1730</v>
      </c>
      <c r="B786" s="3" t="s">
        <v>320</v>
      </c>
      <c r="C786" s="3" t="s">
        <v>1731</v>
      </c>
      <c r="D786" s="1"/>
    </row>
    <row r="787" spans="1:4">
      <c r="A787" s="3" t="s">
        <v>1732</v>
      </c>
      <c r="B787" s="3" t="s">
        <v>320</v>
      </c>
      <c r="C787" s="3" t="s">
        <v>1733</v>
      </c>
      <c r="D787" s="1"/>
    </row>
    <row r="788" spans="1:4">
      <c r="A788" s="3" t="s">
        <v>1734</v>
      </c>
      <c r="B788" s="3" t="s">
        <v>320</v>
      </c>
      <c r="C788" s="3" t="s">
        <v>1735</v>
      </c>
      <c r="D788" s="1"/>
    </row>
    <row r="789" spans="1:4">
      <c r="A789" s="3" t="s">
        <v>1736</v>
      </c>
      <c r="B789" s="3" t="s">
        <v>320</v>
      </c>
      <c r="C789" s="3" t="s">
        <v>1737</v>
      </c>
      <c r="D789" s="1"/>
    </row>
    <row r="790" spans="1:4">
      <c r="A790" s="3" t="s">
        <v>1738</v>
      </c>
      <c r="B790" s="3" t="s">
        <v>320</v>
      </c>
      <c r="C790" s="3" t="s">
        <v>1739</v>
      </c>
      <c r="D790" s="1"/>
    </row>
    <row r="791" spans="1:4">
      <c r="A791" s="3" t="s">
        <v>1740</v>
      </c>
      <c r="B791" s="3" t="s">
        <v>320</v>
      </c>
      <c r="C791" s="3" t="s">
        <v>1741</v>
      </c>
      <c r="D791" s="1"/>
    </row>
    <row r="792" spans="1:4">
      <c r="A792" s="3" t="s">
        <v>1742</v>
      </c>
      <c r="B792" s="3" t="s">
        <v>320</v>
      </c>
      <c r="C792" s="3" t="s">
        <v>1743</v>
      </c>
      <c r="D792" s="1"/>
    </row>
    <row r="793" spans="1:4">
      <c r="A793" s="3" t="s">
        <v>1744</v>
      </c>
      <c r="B793" s="3" t="s">
        <v>320</v>
      </c>
      <c r="C793" s="3" t="s">
        <v>1745</v>
      </c>
      <c r="D793" s="1"/>
    </row>
    <row r="794" spans="1:4">
      <c r="A794" s="3" t="s">
        <v>1746</v>
      </c>
      <c r="B794" s="3" t="s">
        <v>320</v>
      </c>
      <c r="C794" s="3" t="s">
        <v>1747</v>
      </c>
      <c r="D794" s="1"/>
    </row>
    <row r="795" spans="1:4">
      <c r="A795" s="3" t="s">
        <v>1748</v>
      </c>
      <c r="B795" s="3" t="s">
        <v>320</v>
      </c>
      <c r="C795" s="3" t="s">
        <v>1749</v>
      </c>
      <c r="D795" s="1"/>
    </row>
    <row r="796" spans="1:4">
      <c r="A796" s="3" t="s">
        <v>1750</v>
      </c>
      <c r="B796" s="3" t="s">
        <v>320</v>
      </c>
      <c r="C796" s="3" t="s">
        <v>1751</v>
      </c>
      <c r="D796" s="1"/>
    </row>
    <row r="797" spans="1:4">
      <c r="A797" s="3" t="s">
        <v>1752</v>
      </c>
      <c r="B797" s="3" t="s">
        <v>320</v>
      </c>
      <c r="C797" s="3" t="s">
        <v>1753</v>
      </c>
      <c r="D797" s="1"/>
    </row>
    <row r="798" spans="1:4">
      <c r="A798" s="3" t="s">
        <v>1754</v>
      </c>
      <c r="B798" s="3" t="s">
        <v>320</v>
      </c>
      <c r="C798" s="3" t="s">
        <v>1755</v>
      </c>
      <c r="D798" s="1"/>
    </row>
    <row r="799" spans="1:4">
      <c r="A799" s="3" t="s">
        <v>1756</v>
      </c>
      <c r="B799" s="3" t="s">
        <v>320</v>
      </c>
      <c r="C799" s="3" t="s">
        <v>1757</v>
      </c>
      <c r="D799" s="1"/>
    </row>
    <row r="800" spans="1:4">
      <c r="A800" s="3" t="s">
        <v>1758</v>
      </c>
      <c r="B800" s="3" t="s">
        <v>320</v>
      </c>
      <c r="C800" s="3" t="s">
        <v>1759</v>
      </c>
      <c r="D800" s="1"/>
    </row>
    <row r="801" spans="1:4">
      <c r="A801" s="3" t="s">
        <v>1760</v>
      </c>
      <c r="B801" s="3" t="s">
        <v>320</v>
      </c>
      <c r="C801" s="3" t="s">
        <v>1761</v>
      </c>
      <c r="D801" s="1"/>
    </row>
    <row r="802" spans="1:4">
      <c r="A802" s="3" t="s">
        <v>1762</v>
      </c>
      <c r="B802" s="3" t="s">
        <v>320</v>
      </c>
      <c r="C802" s="3" t="s">
        <v>1763</v>
      </c>
      <c r="D802" s="1"/>
    </row>
    <row r="803" spans="1:4">
      <c r="A803" s="3" t="s">
        <v>1764</v>
      </c>
      <c r="B803" s="3" t="s">
        <v>320</v>
      </c>
      <c r="C803" s="3" t="s">
        <v>1765</v>
      </c>
      <c r="D803" s="1"/>
    </row>
    <row r="804" spans="1:4">
      <c r="A804" s="3" t="s">
        <v>1766</v>
      </c>
      <c r="B804" s="3" t="s">
        <v>320</v>
      </c>
      <c r="C804" s="3" t="s">
        <v>1767</v>
      </c>
      <c r="D804" s="1"/>
    </row>
    <row r="805" spans="1:4">
      <c r="A805" s="3" t="s">
        <v>1768</v>
      </c>
      <c r="B805" s="3" t="s">
        <v>320</v>
      </c>
      <c r="C805" s="3" t="s">
        <v>1769</v>
      </c>
      <c r="D805" s="1"/>
    </row>
    <row r="806" spans="1:4">
      <c r="A806" s="3" t="s">
        <v>1770</v>
      </c>
      <c r="B806" s="3" t="s">
        <v>320</v>
      </c>
      <c r="C806" s="3" t="s">
        <v>1771</v>
      </c>
      <c r="D806" s="1"/>
    </row>
    <row r="807" spans="1:4">
      <c r="A807" s="3" t="s">
        <v>1772</v>
      </c>
      <c r="B807" s="3" t="s">
        <v>320</v>
      </c>
      <c r="C807" s="3" t="s">
        <v>1773</v>
      </c>
      <c r="D807" s="1"/>
    </row>
    <row r="808" spans="1:4">
      <c r="A808" s="3" t="s">
        <v>1774</v>
      </c>
      <c r="B808" s="3" t="s">
        <v>320</v>
      </c>
      <c r="C808" s="3" t="s">
        <v>1775</v>
      </c>
      <c r="D808" s="1"/>
    </row>
    <row r="809" spans="1:4">
      <c r="A809" s="3" t="s">
        <v>1776</v>
      </c>
      <c r="B809" s="3" t="s">
        <v>320</v>
      </c>
      <c r="C809" s="3" t="s">
        <v>1777</v>
      </c>
      <c r="D809" s="1"/>
    </row>
    <row r="810" spans="1:4">
      <c r="A810" s="3" t="s">
        <v>1778</v>
      </c>
      <c r="B810" s="3" t="s">
        <v>320</v>
      </c>
      <c r="C810" s="3" t="s">
        <v>1779</v>
      </c>
      <c r="D810" s="1"/>
    </row>
    <row r="811" spans="1:4">
      <c r="A811" s="3" t="s">
        <v>1780</v>
      </c>
      <c r="B811" s="3" t="s">
        <v>320</v>
      </c>
      <c r="C811" s="3" t="s">
        <v>1781</v>
      </c>
      <c r="D811" s="1"/>
    </row>
    <row r="812" spans="1:4">
      <c r="A812" s="3" t="s">
        <v>1782</v>
      </c>
      <c r="B812" s="3" t="s">
        <v>320</v>
      </c>
      <c r="C812" s="3" t="s">
        <v>1783</v>
      </c>
      <c r="D812" s="1"/>
    </row>
    <row r="813" spans="1:4">
      <c r="A813" s="3" t="s">
        <v>1784</v>
      </c>
      <c r="B813" s="3" t="s">
        <v>320</v>
      </c>
      <c r="C813" s="3" t="s">
        <v>1785</v>
      </c>
      <c r="D813" s="1"/>
    </row>
    <row r="814" spans="1:4">
      <c r="A814" s="3" t="s">
        <v>1786</v>
      </c>
      <c r="B814" s="3" t="s">
        <v>320</v>
      </c>
      <c r="C814" s="3" t="s">
        <v>1787</v>
      </c>
      <c r="D814" s="1"/>
    </row>
    <row r="815" spans="1:4">
      <c r="A815" s="3" t="s">
        <v>1788</v>
      </c>
      <c r="B815" s="3" t="s">
        <v>320</v>
      </c>
      <c r="C815" s="3" t="s">
        <v>1789</v>
      </c>
      <c r="D815" s="1"/>
    </row>
    <row r="816" spans="1:4">
      <c r="A816" s="3" t="s">
        <v>1790</v>
      </c>
      <c r="B816" s="3" t="s">
        <v>320</v>
      </c>
      <c r="C816" s="3" t="s">
        <v>1791</v>
      </c>
      <c r="D816" s="1"/>
    </row>
    <row r="817" spans="1:4">
      <c r="A817" s="3" t="s">
        <v>1792</v>
      </c>
      <c r="B817" s="3" t="s">
        <v>320</v>
      </c>
      <c r="C817" s="3" t="s">
        <v>1793</v>
      </c>
      <c r="D817" s="1"/>
    </row>
    <row r="818" spans="1:4">
      <c r="A818" s="3" t="s">
        <v>1794</v>
      </c>
      <c r="B818" s="3" t="s">
        <v>320</v>
      </c>
      <c r="C818" s="3" t="s">
        <v>1795</v>
      </c>
      <c r="D818" s="1"/>
    </row>
    <row r="819" spans="1:4">
      <c r="A819" s="3" t="s">
        <v>1796</v>
      </c>
      <c r="B819" s="3" t="s">
        <v>320</v>
      </c>
      <c r="C819" s="3" t="s">
        <v>1797</v>
      </c>
      <c r="D819" s="1"/>
    </row>
    <row r="820" spans="1:4">
      <c r="A820" s="3" t="s">
        <v>1798</v>
      </c>
      <c r="B820" s="3" t="s">
        <v>320</v>
      </c>
      <c r="C820" s="3" t="s">
        <v>1799</v>
      </c>
      <c r="D820" s="1"/>
    </row>
    <row r="821" spans="1:4">
      <c r="A821" s="3" t="s">
        <v>1800</v>
      </c>
      <c r="B821" s="3" t="s">
        <v>320</v>
      </c>
      <c r="C821" s="3" t="s">
        <v>1801</v>
      </c>
      <c r="D821" s="1"/>
    </row>
    <row r="822" spans="1:4">
      <c r="A822" s="3" t="s">
        <v>1802</v>
      </c>
      <c r="B822" s="3" t="s">
        <v>320</v>
      </c>
      <c r="C822" s="3" t="s">
        <v>1803</v>
      </c>
      <c r="D822" s="1"/>
    </row>
    <row r="823" spans="1:4">
      <c r="A823" s="3" t="s">
        <v>1804</v>
      </c>
      <c r="B823" s="3" t="s">
        <v>320</v>
      </c>
      <c r="C823" s="3" t="s">
        <v>1805</v>
      </c>
      <c r="D823" s="1"/>
    </row>
    <row r="824" spans="1:4">
      <c r="A824" s="3" t="s">
        <v>1806</v>
      </c>
      <c r="B824" s="3" t="s">
        <v>320</v>
      </c>
      <c r="C824" s="3" t="s">
        <v>1807</v>
      </c>
      <c r="D824" s="1"/>
    </row>
    <row r="825" spans="1:4">
      <c r="A825" s="3" t="s">
        <v>1808</v>
      </c>
      <c r="B825" s="3" t="s">
        <v>320</v>
      </c>
      <c r="C825" s="3" t="s">
        <v>1809</v>
      </c>
      <c r="D825" s="1"/>
    </row>
    <row r="826" spans="1:4">
      <c r="A826" s="3" t="s">
        <v>1810</v>
      </c>
      <c r="B826" s="3" t="s">
        <v>320</v>
      </c>
      <c r="C826" s="3" t="s">
        <v>1811</v>
      </c>
      <c r="D826" s="1"/>
    </row>
    <row r="827" spans="1:4">
      <c r="A827" s="3" t="s">
        <v>1812</v>
      </c>
      <c r="B827" s="3" t="s">
        <v>320</v>
      </c>
      <c r="C827" s="3" t="s">
        <v>1813</v>
      </c>
      <c r="D827" s="1"/>
    </row>
    <row r="828" spans="1:4">
      <c r="A828" s="3" t="s">
        <v>1814</v>
      </c>
      <c r="B828" s="3" t="s">
        <v>320</v>
      </c>
      <c r="C828" s="3" t="s">
        <v>1815</v>
      </c>
      <c r="D828" s="1"/>
    </row>
    <row r="829" spans="1:4">
      <c r="A829" s="3" t="s">
        <v>1816</v>
      </c>
      <c r="B829" s="3" t="s">
        <v>320</v>
      </c>
      <c r="C829" s="3" t="s">
        <v>1817</v>
      </c>
      <c r="D829" s="1"/>
    </row>
    <row r="830" spans="1:4">
      <c r="A830" s="3" t="s">
        <v>1818</v>
      </c>
      <c r="B830" s="3" t="s">
        <v>1819</v>
      </c>
      <c r="C830" s="3" t="s">
        <v>1820</v>
      </c>
      <c r="D830" s="1" t="s">
        <v>1821</v>
      </c>
    </row>
    <row r="831" spans="1:4">
      <c r="A831" s="3" t="s">
        <v>1822</v>
      </c>
      <c r="B831" s="3" t="s">
        <v>1823</v>
      </c>
      <c r="C831" s="3" t="s">
        <v>1824</v>
      </c>
      <c r="D831" s="1"/>
    </row>
    <row r="832" spans="1:4">
      <c r="A832" s="3" t="s">
        <v>1825</v>
      </c>
      <c r="B832" s="3" t="s">
        <v>1823</v>
      </c>
      <c r="C832" s="3" t="s">
        <v>1826</v>
      </c>
      <c r="D832" s="1"/>
    </row>
    <row r="833" spans="1:4">
      <c r="A833" s="3" t="s">
        <v>1827</v>
      </c>
      <c r="B833" s="3" t="s">
        <v>1823</v>
      </c>
      <c r="C833" s="3" t="s">
        <v>1828</v>
      </c>
      <c r="D833" s="1"/>
    </row>
    <row r="834" spans="1:4">
      <c r="A834" s="3" t="s">
        <v>1829</v>
      </c>
      <c r="B834" s="3" t="s">
        <v>1823</v>
      </c>
      <c r="C834" s="3" t="s">
        <v>1830</v>
      </c>
      <c r="D834" s="1"/>
    </row>
    <row r="835" spans="1:4">
      <c r="A835" s="3" t="s">
        <v>1831</v>
      </c>
      <c r="B835" s="3" t="s">
        <v>1823</v>
      </c>
      <c r="C835" s="3" t="s">
        <v>1832</v>
      </c>
      <c r="D835" s="1"/>
    </row>
    <row r="836" spans="1:4">
      <c r="A836" s="3" t="s">
        <v>1833</v>
      </c>
      <c r="B836" s="3" t="s">
        <v>1823</v>
      </c>
      <c r="C836" s="3" t="s">
        <v>1834</v>
      </c>
      <c r="D836" s="1"/>
    </row>
    <row r="837" spans="1:4">
      <c r="A837" s="3" t="s">
        <v>1835</v>
      </c>
      <c r="B837" s="3" t="s">
        <v>1823</v>
      </c>
      <c r="C837" s="3" t="s">
        <v>1836</v>
      </c>
      <c r="D837" s="1"/>
    </row>
    <row r="838" spans="1:4">
      <c r="A838" s="3" t="s">
        <v>1837</v>
      </c>
      <c r="B838" s="3" t="s">
        <v>1823</v>
      </c>
      <c r="C838" s="3" t="s">
        <v>1838</v>
      </c>
      <c r="D838" s="1"/>
    </row>
    <row r="839" spans="1:4">
      <c r="A839" s="3" t="s">
        <v>1839</v>
      </c>
      <c r="B839" s="3" t="s">
        <v>1823</v>
      </c>
      <c r="C839" s="3" t="s">
        <v>1840</v>
      </c>
      <c r="D839" s="1"/>
    </row>
    <row r="840" spans="1:4">
      <c r="A840" s="3" t="s">
        <v>1841</v>
      </c>
      <c r="B840" s="3" t="s">
        <v>1823</v>
      </c>
      <c r="C840" s="3" t="s">
        <v>1842</v>
      </c>
      <c r="D840" s="1"/>
    </row>
    <row r="841" spans="1:4">
      <c r="A841" s="3" t="s">
        <v>1843</v>
      </c>
      <c r="B841" s="3" t="s">
        <v>1823</v>
      </c>
      <c r="C841" s="3" t="s">
        <v>1844</v>
      </c>
      <c r="D841" s="1"/>
    </row>
    <row r="842" spans="1:4">
      <c r="A842" s="3" t="s">
        <v>1845</v>
      </c>
      <c r="B842" s="3" t="s">
        <v>1823</v>
      </c>
      <c r="C842" s="3" t="s">
        <v>1846</v>
      </c>
      <c r="D842" s="1"/>
    </row>
    <row r="843" spans="1:4">
      <c r="A843" s="3" t="s">
        <v>1847</v>
      </c>
      <c r="B843" s="3" t="s">
        <v>1823</v>
      </c>
      <c r="C843" s="3" t="s">
        <v>1848</v>
      </c>
      <c r="D843" s="1"/>
    </row>
    <row r="844" spans="1:4">
      <c r="A844" s="3" t="s">
        <v>1849</v>
      </c>
      <c r="B844" s="3" t="s">
        <v>1823</v>
      </c>
      <c r="C844" s="3" t="s">
        <v>1850</v>
      </c>
      <c r="D844" s="1"/>
    </row>
    <row r="845" spans="1:4">
      <c r="A845" s="3" t="s">
        <v>1851</v>
      </c>
      <c r="B845" s="3" t="s">
        <v>1823</v>
      </c>
      <c r="C845" s="3" t="s">
        <v>1852</v>
      </c>
      <c r="D845" s="1"/>
    </row>
    <row r="846" spans="1:4">
      <c r="A846" s="3" t="s">
        <v>1853</v>
      </c>
      <c r="B846" s="3" t="s">
        <v>1823</v>
      </c>
      <c r="C846" s="3" t="s">
        <v>1854</v>
      </c>
      <c r="D846" s="1"/>
    </row>
    <row r="847" spans="1:4">
      <c r="A847" s="3" t="s">
        <v>1855</v>
      </c>
      <c r="B847" s="3" t="s">
        <v>1823</v>
      </c>
      <c r="C847" s="3" t="s">
        <v>1856</v>
      </c>
      <c r="D847" s="1"/>
    </row>
    <row r="848" spans="1:4">
      <c r="A848" s="3" t="s">
        <v>1857</v>
      </c>
      <c r="B848" s="3" t="s">
        <v>1823</v>
      </c>
      <c r="C848" s="3" t="s">
        <v>1858</v>
      </c>
      <c r="D848" s="1"/>
    </row>
    <row r="849" spans="1:4">
      <c r="A849" s="3" t="s">
        <v>1859</v>
      </c>
      <c r="B849" s="3" t="s">
        <v>1823</v>
      </c>
      <c r="C849" s="3" t="s">
        <v>1860</v>
      </c>
      <c r="D849" s="1"/>
    </row>
    <row r="850" spans="1:4">
      <c r="A850" s="3" t="s">
        <v>1861</v>
      </c>
      <c r="B850" s="3" t="s">
        <v>1823</v>
      </c>
      <c r="C850" s="3" t="s">
        <v>1862</v>
      </c>
      <c r="D850" s="1"/>
    </row>
    <row r="851" spans="1:4">
      <c r="A851" s="3" t="s">
        <v>1863</v>
      </c>
      <c r="B851" s="3" t="s">
        <v>1823</v>
      </c>
      <c r="C851" s="3" t="s">
        <v>1864</v>
      </c>
      <c r="D851" s="1"/>
    </row>
    <row r="852" spans="1:4">
      <c r="A852" s="3" t="s">
        <v>1865</v>
      </c>
      <c r="B852" s="3" t="s">
        <v>1823</v>
      </c>
      <c r="C852" s="3" t="s">
        <v>1866</v>
      </c>
      <c r="D852" s="1"/>
    </row>
    <row r="853" spans="1:4">
      <c r="A853" s="3" t="s">
        <v>1867</v>
      </c>
      <c r="B853" s="3" t="s">
        <v>1823</v>
      </c>
      <c r="C853" s="3" t="s">
        <v>1868</v>
      </c>
      <c r="D853" s="1"/>
    </row>
    <row r="854" spans="1:4">
      <c r="A854" s="3" t="s">
        <v>1869</v>
      </c>
      <c r="B854" s="3" t="s">
        <v>1823</v>
      </c>
      <c r="C854" s="3" t="s">
        <v>1870</v>
      </c>
      <c r="D854" s="1"/>
    </row>
    <row r="855" spans="1:4">
      <c r="A855" s="3" t="s">
        <v>1871</v>
      </c>
      <c r="B855" s="3" t="s">
        <v>1823</v>
      </c>
      <c r="C855" s="3" t="s">
        <v>1872</v>
      </c>
      <c r="D855" s="1"/>
    </row>
    <row r="856" spans="1:4">
      <c r="A856" s="3" t="s">
        <v>1873</v>
      </c>
      <c r="B856" s="3" t="s">
        <v>1823</v>
      </c>
      <c r="C856" s="3" t="s">
        <v>1874</v>
      </c>
      <c r="D856" s="1"/>
    </row>
    <row r="857" spans="1:4">
      <c r="A857" s="3" t="s">
        <v>1875</v>
      </c>
      <c r="B857" s="3" t="s">
        <v>1823</v>
      </c>
      <c r="C857" s="3" t="s">
        <v>1876</v>
      </c>
      <c r="D857" s="1"/>
    </row>
    <row r="858" spans="1:4">
      <c r="A858" s="3" t="s">
        <v>1877</v>
      </c>
      <c r="B858" s="3" t="s">
        <v>1823</v>
      </c>
      <c r="C858" s="3" t="s">
        <v>1878</v>
      </c>
      <c r="D858" s="1"/>
    </row>
    <row r="859" spans="1:4">
      <c r="A859" s="3" t="s">
        <v>1879</v>
      </c>
      <c r="B859" s="3" t="s">
        <v>1823</v>
      </c>
      <c r="C859" s="3" t="s">
        <v>1880</v>
      </c>
      <c r="D859" s="1"/>
    </row>
    <row r="860" spans="1:4">
      <c r="A860" s="3" t="s">
        <v>1881</v>
      </c>
      <c r="B860" s="3" t="s">
        <v>1823</v>
      </c>
      <c r="C860" s="3" t="s">
        <v>1882</v>
      </c>
      <c r="D860" s="1"/>
    </row>
    <row r="861" spans="1:4">
      <c r="A861" s="3" t="s">
        <v>1883</v>
      </c>
      <c r="B861" s="3" t="s">
        <v>1823</v>
      </c>
      <c r="C861" s="3" t="s">
        <v>1884</v>
      </c>
      <c r="D861" s="1"/>
    </row>
    <row r="862" spans="1:4">
      <c r="A862" s="3" t="s">
        <v>1885</v>
      </c>
      <c r="B862" s="3" t="s">
        <v>1823</v>
      </c>
      <c r="C862" s="3" t="s">
        <v>1886</v>
      </c>
      <c r="D862" s="1"/>
    </row>
    <row r="863" spans="1:4">
      <c r="A863" s="3" t="s">
        <v>1887</v>
      </c>
      <c r="B863" s="3" t="s">
        <v>1823</v>
      </c>
      <c r="C863" s="3" t="s">
        <v>1888</v>
      </c>
      <c r="D863" s="1"/>
    </row>
    <row r="864" spans="1:4">
      <c r="A864" s="3" t="s">
        <v>1889</v>
      </c>
      <c r="B864" s="3" t="s">
        <v>1823</v>
      </c>
      <c r="C864" s="3" t="s">
        <v>1890</v>
      </c>
      <c r="D864" s="1"/>
    </row>
    <row r="865" spans="1:4">
      <c r="A865" s="3" t="s">
        <v>1891</v>
      </c>
      <c r="B865" s="3" t="s">
        <v>1823</v>
      </c>
      <c r="C865" s="3" t="s">
        <v>1892</v>
      </c>
      <c r="D865" s="1"/>
    </row>
    <row r="866" spans="1:4">
      <c r="A866" s="3" t="s">
        <v>1893</v>
      </c>
      <c r="B866" s="3" t="s">
        <v>1823</v>
      </c>
      <c r="C866" s="3" t="s">
        <v>1894</v>
      </c>
      <c r="D866" s="1"/>
    </row>
    <row r="867" spans="1:4">
      <c r="A867" s="3" t="s">
        <v>1895</v>
      </c>
      <c r="B867" s="3" t="s">
        <v>1823</v>
      </c>
      <c r="C867" s="3" t="s">
        <v>1896</v>
      </c>
      <c r="D867" s="1"/>
    </row>
    <row r="868" spans="1:4">
      <c r="A868" s="3" t="s">
        <v>1897</v>
      </c>
      <c r="B868" s="3" t="s">
        <v>1823</v>
      </c>
      <c r="C868" s="3" t="s">
        <v>1898</v>
      </c>
      <c r="D868" s="1"/>
    </row>
    <row r="869" spans="1:4">
      <c r="A869" s="3" t="s">
        <v>1899</v>
      </c>
      <c r="B869" s="3" t="s">
        <v>1823</v>
      </c>
      <c r="C869" s="3" t="s">
        <v>1900</v>
      </c>
      <c r="D869" s="1"/>
    </row>
    <row r="870" spans="1:4">
      <c r="A870" s="3" t="s">
        <v>1901</v>
      </c>
      <c r="B870" s="3" t="s">
        <v>1823</v>
      </c>
      <c r="C870" s="3" t="s">
        <v>1902</v>
      </c>
      <c r="D870" s="1"/>
    </row>
    <row r="871" spans="1:4">
      <c r="A871" s="3" t="s">
        <v>1903</v>
      </c>
      <c r="B871" s="3" t="s">
        <v>1823</v>
      </c>
      <c r="C871" s="3" t="s">
        <v>1904</v>
      </c>
      <c r="D871" s="1"/>
    </row>
    <row r="872" spans="1:4">
      <c r="A872" s="3" t="s">
        <v>1905</v>
      </c>
      <c r="B872" s="3" t="s">
        <v>1823</v>
      </c>
      <c r="C872" s="3" t="s">
        <v>1906</v>
      </c>
      <c r="D872" s="1"/>
    </row>
    <row r="873" spans="1:4">
      <c r="A873" s="3" t="s">
        <v>1907</v>
      </c>
      <c r="B873" s="3" t="s">
        <v>1823</v>
      </c>
      <c r="C873" s="3" t="s">
        <v>1908</v>
      </c>
      <c r="D873" s="1"/>
    </row>
    <row r="874" spans="1:4">
      <c r="A874" s="3" t="s">
        <v>1909</v>
      </c>
      <c r="B874" s="3" t="s">
        <v>1823</v>
      </c>
      <c r="C874" s="3" t="s">
        <v>1910</v>
      </c>
      <c r="D874" s="1"/>
    </row>
    <row r="875" spans="1:4">
      <c r="A875" s="3" t="s">
        <v>1911</v>
      </c>
      <c r="B875" s="3" t="s">
        <v>1823</v>
      </c>
      <c r="C875" s="3" t="s">
        <v>1912</v>
      </c>
      <c r="D875" s="1"/>
    </row>
    <row r="876" spans="1:4">
      <c r="A876" s="3" t="s">
        <v>1913</v>
      </c>
      <c r="B876" s="3" t="s">
        <v>1823</v>
      </c>
      <c r="C876" s="3" t="s">
        <v>1914</v>
      </c>
      <c r="D876" s="1"/>
    </row>
    <row r="877" spans="1:4">
      <c r="A877" s="3" t="s">
        <v>1915</v>
      </c>
      <c r="B877" s="3" t="s">
        <v>1823</v>
      </c>
      <c r="C877" s="3" t="s">
        <v>1916</v>
      </c>
      <c r="D877" s="1"/>
    </row>
    <row r="878" spans="1:4">
      <c r="A878" s="3" t="s">
        <v>1917</v>
      </c>
      <c r="B878" s="3" t="s">
        <v>1823</v>
      </c>
      <c r="C878" s="3" t="s">
        <v>1918</v>
      </c>
      <c r="D878" s="1"/>
    </row>
    <row r="879" spans="1:4">
      <c r="A879" s="3" t="s">
        <v>1919</v>
      </c>
      <c r="B879" s="3" t="s">
        <v>1823</v>
      </c>
      <c r="C879" s="3" t="s">
        <v>1920</v>
      </c>
      <c r="D879" s="1"/>
    </row>
    <row r="880" spans="1:4">
      <c r="A880" s="3" t="s">
        <v>1921</v>
      </c>
      <c r="B880" s="3" t="s">
        <v>1823</v>
      </c>
      <c r="C880" s="3" t="s">
        <v>1922</v>
      </c>
      <c r="D880" s="1"/>
    </row>
    <row r="881" spans="1:4">
      <c r="A881" s="3" t="s">
        <v>1923</v>
      </c>
      <c r="B881" s="3" t="s">
        <v>1823</v>
      </c>
      <c r="C881" s="3" t="s">
        <v>1924</v>
      </c>
      <c r="D881" s="1"/>
    </row>
    <row r="882" spans="1:4">
      <c r="A882" s="3" t="s">
        <v>1925</v>
      </c>
      <c r="B882" s="3" t="s">
        <v>1823</v>
      </c>
      <c r="C882" s="3" t="s">
        <v>1926</v>
      </c>
      <c r="D882" s="1"/>
    </row>
    <row r="883" spans="1:4">
      <c r="A883" s="3" t="s">
        <v>1927</v>
      </c>
      <c r="B883" s="3" t="s">
        <v>1823</v>
      </c>
      <c r="C883" s="3" t="s">
        <v>1928</v>
      </c>
      <c r="D883" s="1"/>
    </row>
    <row r="884" spans="1:4">
      <c r="A884" s="3" t="s">
        <v>1929</v>
      </c>
      <c r="B884" s="3" t="s">
        <v>1823</v>
      </c>
      <c r="C884" s="3" t="s">
        <v>1930</v>
      </c>
      <c r="D884" s="1"/>
    </row>
    <row r="885" spans="1:4">
      <c r="A885" s="3" t="s">
        <v>1931</v>
      </c>
      <c r="B885" s="3" t="s">
        <v>1823</v>
      </c>
      <c r="C885" s="3" t="s">
        <v>1932</v>
      </c>
      <c r="D885" s="1"/>
    </row>
    <row r="886" spans="1:4">
      <c r="A886" s="3" t="s">
        <v>1933</v>
      </c>
      <c r="B886" s="3" t="s">
        <v>1823</v>
      </c>
      <c r="C886" s="3" t="s">
        <v>1934</v>
      </c>
      <c r="D886" s="1"/>
    </row>
    <row r="887" spans="1:4">
      <c r="A887" s="3" t="s">
        <v>1935</v>
      </c>
      <c r="B887" s="3" t="s">
        <v>1823</v>
      </c>
      <c r="C887" s="3" t="s">
        <v>1936</v>
      </c>
      <c r="D887" s="1"/>
    </row>
    <row r="888" spans="1:4">
      <c r="A888" s="3" t="s">
        <v>1937</v>
      </c>
      <c r="B888" s="3" t="s">
        <v>1823</v>
      </c>
      <c r="C888" s="3" t="s">
        <v>1938</v>
      </c>
      <c r="D888" s="1"/>
    </row>
    <row r="889" spans="1:4">
      <c r="A889" s="3" t="s">
        <v>1939</v>
      </c>
      <c r="B889" s="3" t="s">
        <v>1823</v>
      </c>
      <c r="C889" s="3" t="s">
        <v>1940</v>
      </c>
      <c r="D889" s="1"/>
    </row>
    <row r="890" spans="1:4">
      <c r="A890" s="3" t="s">
        <v>1941</v>
      </c>
      <c r="B890" s="3" t="s">
        <v>1823</v>
      </c>
      <c r="C890" s="3" t="s">
        <v>1942</v>
      </c>
      <c r="D890" s="1"/>
    </row>
    <row r="891" spans="1:4">
      <c r="A891" s="3" t="s">
        <v>1943</v>
      </c>
      <c r="B891" s="3" t="s">
        <v>1823</v>
      </c>
      <c r="C891" s="3" t="s">
        <v>1944</v>
      </c>
      <c r="D891" s="1"/>
    </row>
    <row r="892" spans="1:4">
      <c r="A892" s="3" t="s">
        <v>1945</v>
      </c>
      <c r="B892" s="3" t="s">
        <v>1823</v>
      </c>
      <c r="C892" s="3" t="s">
        <v>1946</v>
      </c>
      <c r="D892" s="1"/>
    </row>
    <row r="893" spans="1:4">
      <c r="A893" s="3" t="s">
        <v>1947</v>
      </c>
      <c r="B893" s="3" t="s">
        <v>1823</v>
      </c>
      <c r="C893" s="3" t="s">
        <v>1948</v>
      </c>
      <c r="D893" s="1"/>
    </row>
    <row r="894" spans="1:4">
      <c r="A894" s="3" t="s">
        <v>1949</v>
      </c>
      <c r="B894" s="3" t="s">
        <v>1823</v>
      </c>
      <c r="C894" s="3" t="s">
        <v>1950</v>
      </c>
      <c r="D894" s="1"/>
    </row>
    <row r="895" spans="1:4">
      <c r="A895" s="3" t="s">
        <v>1951</v>
      </c>
      <c r="B895" s="3" t="s">
        <v>1823</v>
      </c>
      <c r="C895" s="3" t="s">
        <v>1952</v>
      </c>
      <c r="D895" s="1"/>
    </row>
    <row r="896" spans="1:4">
      <c r="A896" s="3" t="s">
        <v>1953</v>
      </c>
      <c r="B896" s="3" t="s">
        <v>1823</v>
      </c>
      <c r="C896" s="3" t="s">
        <v>1954</v>
      </c>
      <c r="D896" s="1"/>
    </row>
    <row r="897" spans="1:4">
      <c r="A897" s="3" t="s">
        <v>1955</v>
      </c>
      <c r="B897" s="3" t="s">
        <v>1823</v>
      </c>
      <c r="C897" s="3" t="s">
        <v>1956</v>
      </c>
      <c r="D897" s="1"/>
    </row>
    <row r="898" spans="1:4">
      <c r="A898" s="3" t="s">
        <v>1957</v>
      </c>
      <c r="B898" s="3" t="s">
        <v>1958</v>
      </c>
      <c r="C898" s="3" t="s">
        <v>230</v>
      </c>
      <c r="D898" s="1"/>
    </row>
    <row r="899" spans="1:4">
      <c r="A899" s="3" t="s">
        <v>1959</v>
      </c>
      <c r="B899" s="3" t="s">
        <v>1958</v>
      </c>
      <c r="C899" s="3" t="s">
        <v>22</v>
      </c>
      <c r="D899" s="1"/>
    </row>
    <row r="900" spans="1:4">
      <c r="A900" s="3" t="s">
        <v>1960</v>
      </c>
      <c r="B900" s="3" t="s">
        <v>1958</v>
      </c>
      <c r="C900" s="3" t="s">
        <v>241</v>
      </c>
      <c r="D900" s="1"/>
    </row>
    <row r="901" spans="1:4">
      <c r="A901" s="3" t="s">
        <v>1961</v>
      </c>
      <c r="B901" s="3" t="s">
        <v>1958</v>
      </c>
      <c r="C901" s="3" t="s">
        <v>1962</v>
      </c>
      <c r="D901" s="1"/>
    </row>
    <row r="902" spans="1:4">
      <c r="A902" s="3" t="s">
        <v>1963</v>
      </c>
      <c r="B902" s="3" t="s">
        <v>1958</v>
      </c>
      <c r="C902" s="3" t="s">
        <v>1964</v>
      </c>
      <c r="D902" s="1"/>
    </row>
    <row r="903" spans="1:4">
      <c r="A903" s="3" t="s">
        <v>1965</v>
      </c>
      <c r="B903" s="3" t="s">
        <v>1958</v>
      </c>
      <c r="C903" s="3" t="s">
        <v>1966</v>
      </c>
      <c r="D903" s="1"/>
    </row>
    <row r="904" spans="1:4">
      <c r="A904" s="3" t="s">
        <v>1967</v>
      </c>
      <c r="B904" s="3" t="s">
        <v>1958</v>
      </c>
      <c r="C904" s="3" t="s">
        <v>1968</v>
      </c>
      <c r="D904" s="1"/>
    </row>
    <row r="905" spans="1:4">
      <c r="A905" s="3" t="s">
        <v>1969</v>
      </c>
      <c r="B905" s="3" t="s">
        <v>1958</v>
      </c>
      <c r="C905" s="3" t="s">
        <v>1970</v>
      </c>
      <c r="D905" s="1"/>
    </row>
    <row r="906" spans="1:4">
      <c r="A906" s="3" t="s">
        <v>1971</v>
      </c>
      <c r="B906" s="3" t="s">
        <v>1958</v>
      </c>
      <c r="C906" s="3" t="s">
        <v>1972</v>
      </c>
      <c r="D906" s="1"/>
    </row>
    <row r="907" spans="1:4">
      <c r="A907" s="3" t="s">
        <v>1973</v>
      </c>
      <c r="B907" s="3" t="s">
        <v>1958</v>
      </c>
      <c r="C907" s="3" t="s">
        <v>1974</v>
      </c>
      <c r="D907" s="1"/>
    </row>
    <row r="908" spans="1:4">
      <c r="A908" s="3" t="s">
        <v>1975</v>
      </c>
      <c r="B908" s="3" t="s">
        <v>1958</v>
      </c>
      <c r="C908" s="3" t="s">
        <v>1976</v>
      </c>
      <c r="D908" s="1"/>
    </row>
    <row r="909" spans="1:4">
      <c r="A909" s="3" t="s">
        <v>1977</v>
      </c>
      <c r="B909" s="3" t="s">
        <v>1958</v>
      </c>
      <c r="C909" s="3" t="s">
        <v>1978</v>
      </c>
      <c r="D909" s="1"/>
    </row>
    <row r="910" spans="1:4">
      <c r="A910" s="3" t="s">
        <v>1979</v>
      </c>
      <c r="B910" s="3" t="s">
        <v>1958</v>
      </c>
      <c r="C910" s="3" t="s">
        <v>1980</v>
      </c>
      <c r="D910" s="1"/>
    </row>
    <row r="911" spans="1:4">
      <c r="A911" s="3" t="s">
        <v>1981</v>
      </c>
      <c r="B911" s="3" t="s">
        <v>1958</v>
      </c>
      <c r="C911" s="3" t="s">
        <v>1982</v>
      </c>
      <c r="D911" s="1"/>
    </row>
    <row r="912" spans="1:4">
      <c r="A912" s="3" t="s">
        <v>1983</v>
      </c>
      <c r="B912" s="3" t="s">
        <v>1958</v>
      </c>
      <c r="C912" s="3" t="s">
        <v>1984</v>
      </c>
      <c r="D912" s="1"/>
    </row>
    <row r="913" spans="1:4">
      <c r="A913" s="3" t="s">
        <v>1985</v>
      </c>
      <c r="B913" s="3" t="s">
        <v>1958</v>
      </c>
      <c r="C913" s="3" t="s">
        <v>1986</v>
      </c>
      <c r="D913" s="1"/>
    </row>
    <row r="914" spans="1:4">
      <c r="A914" s="3" t="s">
        <v>1987</v>
      </c>
      <c r="B914" s="3" t="s">
        <v>1958</v>
      </c>
      <c r="C914" s="3" t="s">
        <v>1988</v>
      </c>
      <c r="D914" s="1"/>
    </row>
    <row r="915" spans="1:4">
      <c r="A915" s="3" t="s">
        <v>1989</v>
      </c>
      <c r="B915" s="3" t="s">
        <v>1958</v>
      </c>
      <c r="C915" s="3" t="s">
        <v>1990</v>
      </c>
      <c r="D915" s="1"/>
    </row>
    <row r="916" spans="1:4">
      <c r="A916" s="3" t="s">
        <v>1991</v>
      </c>
      <c r="B916" s="3" t="s">
        <v>1958</v>
      </c>
      <c r="C916" s="3" t="s">
        <v>1992</v>
      </c>
      <c r="D916" s="1"/>
    </row>
    <row r="917" spans="1:4">
      <c r="A917" s="3" t="s">
        <v>1993</v>
      </c>
      <c r="B917" s="3" t="s">
        <v>1958</v>
      </c>
      <c r="C917" s="3" t="s">
        <v>1994</v>
      </c>
      <c r="D917" s="1"/>
    </row>
    <row r="918" spans="1:4">
      <c r="A918" s="3" t="s">
        <v>1995</v>
      </c>
      <c r="B918" s="3" t="s">
        <v>1958</v>
      </c>
      <c r="C918" s="3" t="s">
        <v>1996</v>
      </c>
      <c r="D918" s="1"/>
    </row>
    <row r="919" spans="1:4">
      <c r="A919" s="3" t="s">
        <v>1997</v>
      </c>
      <c r="B919" s="3" t="s">
        <v>1958</v>
      </c>
      <c r="C919" s="3" t="s">
        <v>1998</v>
      </c>
      <c r="D919" s="1"/>
    </row>
    <row r="920" spans="1:4">
      <c r="A920" s="3" t="s">
        <v>1999</v>
      </c>
      <c r="B920" s="3" t="s">
        <v>1958</v>
      </c>
      <c r="C920" s="3" t="s">
        <v>2000</v>
      </c>
      <c r="D920" s="1"/>
    </row>
    <row r="921" spans="1:4">
      <c r="A921" s="3" t="s">
        <v>2001</v>
      </c>
      <c r="B921" s="3" t="s">
        <v>1958</v>
      </c>
      <c r="C921" s="3" t="s">
        <v>2002</v>
      </c>
      <c r="D921" s="1"/>
    </row>
    <row r="922" spans="1:4">
      <c r="A922" s="3" t="s">
        <v>2003</v>
      </c>
      <c r="B922" s="3" t="s">
        <v>1958</v>
      </c>
      <c r="C922" s="3" t="s">
        <v>2004</v>
      </c>
      <c r="D922" s="1"/>
    </row>
    <row r="923" spans="1:4">
      <c r="A923" s="3" t="s">
        <v>2005</v>
      </c>
      <c r="B923" s="3" t="s">
        <v>1958</v>
      </c>
      <c r="C923" s="3" t="s">
        <v>2006</v>
      </c>
      <c r="D923" s="1"/>
    </row>
    <row r="924" spans="1:4">
      <c r="A924" s="3" t="s">
        <v>2007</v>
      </c>
      <c r="B924" s="3" t="s">
        <v>1958</v>
      </c>
      <c r="C924" s="3" t="s">
        <v>238</v>
      </c>
      <c r="D924" s="1"/>
    </row>
    <row r="925" spans="1:4">
      <c r="A925" s="3" t="s">
        <v>2008</v>
      </c>
      <c r="B925" s="3" t="s">
        <v>1958</v>
      </c>
      <c r="C925" s="3" t="s">
        <v>31</v>
      </c>
      <c r="D925" s="1"/>
    </row>
    <row r="926" spans="1:4">
      <c r="A926" s="3" t="s">
        <v>2009</v>
      </c>
      <c r="B926" s="3" t="s">
        <v>1958</v>
      </c>
      <c r="C926" s="3" t="s">
        <v>2010</v>
      </c>
      <c r="D926" s="1"/>
    </row>
    <row r="927" spans="1:4">
      <c r="A927" s="3" t="s">
        <v>2011</v>
      </c>
      <c r="B927" s="3" t="s">
        <v>1958</v>
      </c>
      <c r="C927" s="3" t="s">
        <v>2012</v>
      </c>
      <c r="D927" s="1"/>
    </row>
    <row r="928" spans="1:4">
      <c r="A928" s="3" t="s">
        <v>2013</v>
      </c>
      <c r="B928" s="3" t="s">
        <v>1958</v>
      </c>
      <c r="C928" s="3" t="s">
        <v>2014</v>
      </c>
      <c r="D928" s="1"/>
    </row>
    <row r="929" spans="1:4">
      <c r="A929" s="3" t="s">
        <v>2015</v>
      </c>
      <c r="B929" s="3" t="s">
        <v>1958</v>
      </c>
      <c r="C929" s="3" t="s">
        <v>2016</v>
      </c>
      <c r="D929" s="1"/>
    </row>
    <row r="930" spans="1:4">
      <c r="A930" s="3" t="s">
        <v>2017</v>
      </c>
      <c r="B930" s="3" t="s">
        <v>1958</v>
      </c>
      <c r="C930" s="3" t="s">
        <v>2018</v>
      </c>
      <c r="D930" s="1"/>
    </row>
    <row r="931" spans="1:4">
      <c r="A931" s="3" t="s">
        <v>2019</v>
      </c>
      <c r="B931" s="3" t="s">
        <v>1958</v>
      </c>
      <c r="C931" s="3" t="s">
        <v>89</v>
      </c>
      <c r="D931" s="1"/>
    </row>
    <row r="932" spans="1:4">
      <c r="A932" s="3" t="s">
        <v>2020</v>
      </c>
      <c r="B932" s="3" t="s">
        <v>1958</v>
      </c>
      <c r="C932" s="3" t="s">
        <v>32</v>
      </c>
      <c r="D932" s="1"/>
    </row>
    <row r="933" spans="1:4">
      <c r="A933" s="3" t="s">
        <v>2021</v>
      </c>
      <c r="B933" s="3" t="s">
        <v>1958</v>
      </c>
      <c r="C933" s="3" t="s">
        <v>239</v>
      </c>
      <c r="D933" s="1"/>
    </row>
    <row r="934" spans="1:4">
      <c r="A934" s="3" t="s">
        <v>2022</v>
      </c>
      <c r="B934" s="3" t="s">
        <v>1958</v>
      </c>
      <c r="C934" s="3" t="s">
        <v>2023</v>
      </c>
      <c r="D934" s="1"/>
    </row>
    <row r="935" spans="1:4">
      <c r="A935" s="3" t="s">
        <v>2024</v>
      </c>
      <c r="B935" s="3" t="s">
        <v>1958</v>
      </c>
      <c r="C935" s="3" t="s">
        <v>2025</v>
      </c>
      <c r="D935" s="1"/>
    </row>
    <row r="936" spans="1:4">
      <c r="A936" s="3" t="s">
        <v>2026</v>
      </c>
      <c r="B936" s="3" t="s">
        <v>1958</v>
      </c>
      <c r="C936" s="3" t="s">
        <v>2027</v>
      </c>
      <c r="D936" s="1"/>
    </row>
    <row r="937" spans="1:4">
      <c r="A937" s="3" t="s">
        <v>2028</v>
      </c>
      <c r="B937" s="3" t="s">
        <v>1958</v>
      </c>
      <c r="C937" s="3" t="s">
        <v>2029</v>
      </c>
      <c r="D937" s="1"/>
    </row>
    <row r="938" spans="1:4">
      <c r="A938" s="3" t="s">
        <v>2030</v>
      </c>
      <c r="B938" s="3" t="s">
        <v>1958</v>
      </c>
      <c r="C938" s="3" t="s">
        <v>2031</v>
      </c>
      <c r="D938" s="1"/>
    </row>
    <row r="939" spans="1:4">
      <c r="A939" s="3" t="s">
        <v>2032</v>
      </c>
      <c r="B939" s="3" t="s">
        <v>1958</v>
      </c>
      <c r="C939" s="3" t="s">
        <v>237</v>
      </c>
      <c r="D939" s="1"/>
    </row>
    <row r="940" spans="1:4">
      <c r="A940" s="3" t="s">
        <v>2033</v>
      </c>
      <c r="B940" s="3" t="s">
        <v>1958</v>
      </c>
      <c r="C940" s="3" t="s">
        <v>29</v>
      </c>
      <c r="D940" s="1"/>
    </row>
    <row r="941" spans="1:4">
      <c r="A941" s="3" t="s">
        <v>2034</v>
      </c>
      <c r="B941" s="3" t="s">
        <v>1958</v>
      </c>
      <c r="C941" s="3" t="s">
        <v>2035</v>
      </c>
      <c r="D941" s="1"/>
    </row>
    <row r="942" spans="1:4">
      <c r="A942" s="3" t="s">
        <v>2036</v>
      </c>
      <c r="B942" s="3" t="s">
        <v>1958</v>
      </c>
      <c r="C942" s="3" t="s">
        <v>2037</v>
      </c>
      <c r="D942" s="1"/>
    </row>
    <row r="943" spans="1:4">
      <c r="A943" s="3" t="s">
        <v>2038</v>
      </c>
      <c r="B943" s="3" t="s">
        <v>1958</v>
      </c>
      <c r="C943" s="3" t="s">
        <v>2039</v>
      </c>
      <c r="D943" s="1"/>
    </row>
    <row r="944" spans="1:4">
      <c r="A944" s="3" t="s">
        <v>2040</v>
      </c>
      <c r="B944" s="3" t="s">
        <v>1958</v>
      </c>
      <c r="C944" s="3" t="s">
        <v>2041</v>
      </c>
      <c r="D944" s="1"/>
    </row>
    <row r="945" spans="1:4">
      <c r="A945" s="3" t="s">
        <v>2042</v>
      </c>
      <c r="B945" s="3" t="s">
        <v>1958</v>
      </c>
      <c r="C945" s="3" t="s">
        <v>36</v>
      </c>
      <c r="D945" s="1"/>
    </row>
    <row r="946" spans="1:4">
      <c r="A946" s="3" t="s">
        <v>2043</v>
      </c>
      <c r="B946" s="3" t="s">
        <v>1958</v>
      </c>
      <c r="C946" s="3" t="s">
        <v>2044</v>
      </c>
      <c r="D946" s="1"/>
    </row>
    <row r="947" spans="1:4">
      <c r="A947" s="3" t="s">
        <v>2045</v>
      </c>
      <c r="B947" s="3" t="s">
        <v>1958</v>
      </c>
      <c r="C947" s="3" t="s">
        <v>2046</v>
      </c>
      <c r="D947" s="1"/>
    </row>
    <row r="948" spans="1:4">
      <c r="A948" s="3" t="s">
        <v>2047</v>
      </c>
      <c r="B948" s="3" t="s">
        <v>1958</v>
      </c>
      <c r="C948" s="3" t="s">
        <v>2048</v>
      </c>
      <c r="D948" s="1"/>
    </row>
    <row r="949" spans="1:4">
      <c r="A949" s="3" t="s">
        <v>2049</v>
      </c>
      <c r="B949" s="3" t="s">
        <v>1958</v>
      </c>
      <c r="C949" s="3" t="s">
        <v>2050</v>
      </c>
      <c r="D949" s="1"/>
    </row>
    <row r="950" spans="1:4">
      <c r="A950" s="3" t="s">
        <v>2051</v>
      </c>
      <c r="B950" s="3" t="s">
        <v>1958</v>
      </c>
      <c r="C950" s="3" t="s">
        <v>236</v>
      </c>
      <c r="D950" s="1"/>
    </row>
    <row r="951" spans="1:4">
      <c r="A951" s="3" t="s">
        <v>2052</v>
      </c>
      <c r="B951" s="3" t="s">
        <v>1958</v>
      </c>
      <c r="C951" s="3" t="s">
        <v>30</v>
      </c>
      <c r="D951" s="1"/>
    </row>
    <row r="952" spans="1:4">
      <c r="A952" s="3" t="s">
        <v>2053</v>
      </c>
      <c r="B952" s="3" t="s">
        <v>1958</v>
      </c>
      <c r="C952" s="3" t="s">
        <v>2054</v>
      </c>
      <c r="D952" s="1"/>
    </row>
    <row r="953" spans="1:4">
      <c r="A953" s="3" t="s">
        <v>2055</v>
      </c>
      <c r="B953" s="3" t="s">
        <v>1958</v>
      </c>
      <c r="C953" s="3" t="s">
        <v>2056</v>
      </c>
      <c r="D953" s="1"/>
    </row>
    <row r="954" spans="1:4">
      <c r="A954" s="3" t="s">
        <v>2057</v>
      </c>
      <c r="B954" s="3" t="s">
        <v>1958</v>
      </c>
      <c r="C954" s="3" t="s">
        <v>2058</v>
      </c>
      <c r="D954" s="1"/>
    </row>
    <row r="955" spans="1:4">
      <c r="A955" s="3" t="s">
        <v>2059</v>
      </c>
      <c r="B955" s="3" t="s">
        <v>1958</v>
      </c>
      <c r="C955" s="3" t="s">
        <v>2060</v>
      </c>
      <c r="D955" s="1"/>
    </row>
    <row r="956" spans="1:4">
      <c r="A956" s="3" t="s">
        <v>2061</v>
      </c>
      <c r="B956" s="3" t="s">
        <v>1958</v>
      </c>
      <c r="C956" s="3" t="s">
        <v>154</v>
      </c>
      <c r="D956" s="1"/>
    </row>
    <row r="957" spans="1:4">
      <c r="A957" s="3" t="s">
        <v>2062</v>
      </c>
      <c r="B957" s="3" t="s">
        <v>2063</v>
      </c>
      <c r="C957" s="3" t="s">
        <v>2064</v>
      </c>
      <c r="D957" s="1"/>
    </row>
    <row r="958" spans="1:4">
      <c r="A958" s="3" t="s">
        <v>2065</v>
      </c>
      <c r="B958" s="3" t="s">
        <v>2063</v>
      </c>
      <c r="C958" s="3" t="s">
        <v>2066</v>
      </c>
      <c r="D958" s="1"/>
    </row>
    <row r="959" spans="1:4">
      <c r="A959" s="3" t="s">
        <v>2067</v>
      </c>
      <c r="B959" s="3" t="s">
        <v>2063</v>
      </c>
      <c r="C959" s="3" t="s">
        <v>2068</v>
      </c>
      <c r="D959" s="1"/>
    </row>
    <row r="960" spans="1:4">
      <c r="A960" s="3" t="s">
        <v>2069</v>
      </c>
      <c r="B960" s="3" t="s">
        <v>2063</v>
      </c>
      <c r="C960" s="3" t="s">
        <v>2070</v>
      </c>
      <c r="D960" s="1"/>
    </row>
    <row r="961" spans="1:4">
      <c r="A961" s="3" t="s">
        <v>2071</v>
      </c>
      <c r="B961" s="3" t="s">
        <v>2063</v>
      </c>
      <c r="C961" s="3" t="s">
        <v>2072</v>
      </c>
      <c r="D961" s="1"/>
    </row>
    <row r="962" spans="1:4">
      <c r="A962" s="3" t="s">
        <v>2073</v>
      </c>
      <c r="B962" s="3" t="s">
        <v>2063</v>
      </c>
      <c r="C962" s="3" t="s">
        <v>2074</v>
      </c>
      <c r="D962" s="1"/>
    </row>
    <row r="963" spans="1:4">
      <c r="A963" s="3" t="s">
        <v>2075</v>
      </c>
      <c r="B963" s="3" t="s">
        <v>2063</v>
      </c>
      <c r="C963" s="3" t="s">
        <v>2076</v>
      </c>
      <c r="D963" s="1"/>
    </row>
    <row r="964" spans="1:4">
      <c r="A964" s="3" t="s">
        <v>2077</v>
      </c>
      <c r="B964" s="3" t="s">
        <v>2063</v>
      </c>
      <c r="C964" s="3" t="s">
        <v>2078</v>
      </c>
      <c r="D964" s="1"/>
    </row>
    <row r="965" spans="1:4">
      <c r="A965" s="3" t="s">
        <v>2079</v>
      </c>
      <c r="B965" s="3" t="s">
        <v>2063</v>
      </c>
      <c r="C965" s="3" t="s">
        <v>2080</v>
      </c>
      <c r="D965" s="1"/>
    </row>
    <row r="966" spans="1:4">
      <c r="A966" s="3" t="s">
        <v>2081</v>
      </c>
      <c r="B966" s="3" t="s">
        <v>2063</v>
      </c>
      <c r="C966" s="3" t="s">
        <v>2082</v>
      </c>
      <c r="D966" s="1"/>
    </row>
    <row r="967" spans="1:4">
      <c r="A967" s="3" t="s">
        <v>2083</v>
      </c>
      <c r="B967" s="3" t="s">
        <v>2063</v>
      </c>
      <c r="C967" s="3" t="s">
        <v>2084</v>
      </c>
      <c r="D967" s="1"/>
    </row>
    <row r="968" spans="1:4">
      <c r="A968" s="3" t="s">
        <v>2085</v>
      </c>
      <c r="B968" s="3" t="s">
        <v>2063</v>
      </c>
      <c r="C968" s="3" t="s">
        <v>2086</v>
      </c>
      <c r="D968" s="1"/>
    </row>
    <row r="969" spans="1:4">
      <c r="A969" s="3" t="s">
        <v>2087</v>
      </c>
      <c r="B969" s="3" t="s">
        <v>2063</v>
      </c>
      <c r="C969" s="3" t="s">
        <v>2088</v>
      </c>
      <c r="D969" s="1"/>
    </row>
    <row r="970" spans="1:4">
      <c r="A970" s="3" t="s">
        <v>2089</v>
      </c>
      <c r="B970" s="3" t="s">
        <v>2063</v>
      </c>
      <c r="C970" s="3" t="s">
        <v>2090</v>
      </c>
      <c r="D970" s="1"/>
    </row>
    <row r="971" spans="1:4">
      <c r="A971" s="3" t="s">
        <v>2091</v>
      </c>
      <c r="B971" s="3" t="s">
        <v>2063</v>
      </c>
      <c r="C971" s="3" t="s">
        <v>2092</v>
      </c>
      <c r="D971" s="1"/>
    </row>
    <row r="972" spans="1:4">
      <c r="A972" s="3" t="s">
        <v>2093</v>
      </c>
      <c r="B972" s="3" t="s">
        <v>2063</v>
      </c>
      <c r="C972" s="3" t="s">
        <v>2094</v>
      </c>
      <c r="D972" s="1"/>
    </row>
    <row r="973" spans="1:4">
      <c r="A973" s="3" t="s">
        <v>2095</v>
      </c>
      <c r="B973" s="3" t="s">
        <v>2063</v>
      </c>
      <c r="C973" s="3" t="s">
        <v>2096</v>
      </c>
      <c r="D973" s="1"/>
    </row>
    <row r="974" spans="1:4">
      <c r="A974" s="3" t="s">
        <v>2097</v>
      </c>
      <c r="B974" s="3" t="s">
        <v>2063</v>
      </c>
      <c r="C974" s="3" t="s">
        <v>2098</v>
      </c>
      <c r="D974" s="1"/>
    </row>
    <row r="975" spans="1:4">
      <c r="A975" s="3" t="s">
        <v>2099</v>
      </c>
      <c r="B975" s="3" t="s">
        <v>2063</v>
      </c>
      <c r="C975" s="3" t="s">
        <v>2100</v>
      </c>
      <c r="D975" s="1"/>
    </row>
    <row r="976" spans="1:4">
      <c r="A976" s="3" t="s">
        <v>2101</v>
      </c>
      <c r="B976" s="3" t="s">
        <v>2063</v>
      </c>
      <c r="C976" s="3" t="s">
        <v>2102</v>
      </c>
      <c r="D976" s="1"/>
    </row>
    <row r="977" spans="1:4">
      <c r="A977" s="3" t="s">
        <v>2103</v>
      </c>
      <c r="B977" s="3" t="s">
        <v>2063</v>
      </c>
      <c r="C977" s="3" t="s">
        <v>2104</v>
      </c>
      <c r="D977" s="1"/>
    </row>
    <row r="978" spans="1:4">
      <c r="A978" s="3" t="s">
        <v>2105</v>
      </c>
      <c r="B978" s="3" t="s">
        <v>2063</v>
      </c>
      <c r="C978" s="3" t="s">
        <v>2106</v>
      </c>
      <c r="D978" s="1"/>
    </row>
    <row r="979" spans="1:4">
      <c r="A979" s="3" t="s">
        <v>2107</v>
      </c>
      <c r="B979" s="3" t="s">
        <v>2063</v>
      </c>
      <c r="C979" s="3" t="s">
        <v>2108</v>
      </c>
      <c r="D979" s="1"/>
    </row>
    <row r="980" spans="1:4">
      <c r="A980" s="3" t="s">
        <v>2109</v>
      </c>
      <c r="B980" s="3" t="s">
        <v>2063</v>
      </c>
      <c r="C980" s="3" t="s">
        <v>2110</v>
      </c>
      <c r="D980" s="1"/>
    </row>
    <row r="981" spans="1:4">
      <c r="A981" s="3" t="s">
        <v>2111</v>
      </c>
      <c r="B981" s="3" t="s">
        <v>2063</v>
      </c>
      <c r="C981" s="3" t="s">
        <v>2112</v>
      </c>
      <c r="D981" s="1"/>
    </row>
    <row r="982" spans="1:4">
      <c r="A982" s="3" t="s">
        <v>2113</v>
      </c>
      <c r="B982" s="3" t="s">
        <v>2063</v>
      </c>
      <c r="C982" s="3" t="s">
        <v>2114</v>
      </c>
      <c r="D982" s="1"/>
    </row>
    <row r="983" spans="1:4">
      <c r="A983" s="3" t="s">
        <v>2115</v>
      </c>
      <c r="B983" s="3" t="s">
        <v>2063</v>
      </c>
      <c r="C983" s="3" t="s">
        <v>2116</v>
      </c>
      <c r="D983" s="1"/>
    </row>
    <row r="984" spans="1:4">
      <c r="A984" s="3" t="s">
        <v>2117</v>
      </c>
      <c r="B984" s="3" t="s">
        <v>2063</v>
      </c>
      <c r="C984" s="3" t="s">
        <v>2118</v>
      </c>
      <c r="D984" s="1"/>
    </row>
    <row r="985" spans="1:4">
      <c r="A985" s="3" t="s">
        <v>2119</v>
      </c>
      <c r="B985" s="3" t="s">
        <v>2063</v>
      </c>
      <c r="C985" s="3" t="s">
        <v>2120</v>
      </c>
      <c r="D985" s="1"/>
    </row>
    <row r="986" spans="1:4">
      <c r="A986" s="3" t="s">
        <v>2121</v>
      </c>
      <c r="B986" s="3" t="s">
        <v>2063</v>
      </c>
      <c r="C986" s="3" t="s">
        <v>2122</v>
      </c>
      <c r="D986" s="1"/>
    </row>
    <row r="987" spans="1:4">
      <c r="A987" s="3" t="s">
        <v>2123</v>
      </c>
      <c r="B987" s="3" t="s">
        <v>2063</v>
      </c>
      <c r="C987" s="3" t="s">
        <v>2124</v>
      </c>
      <c r="D987" s="1"/>
    </row>
    <row r="988" spans="1:4">
      <c r="A988" s="3" t="s">
        <v>2125</v>
      </c>
      <c r="B988" s="3" t="s">
        <v>2063</v>
      </c>
      <c r="C988" s="3" t="s">
        <v>2126</v>
      </c>
      <c r="D988" s="1"/>
    </row>
    <row r="989" spans="1:4">
      <c r="A989" s="3" t="s">
        <v>2127</v>
      </c>
      <c r="B989" s="3" t="s">
        <v>2063</v>
      </c>
      <c r="C989" s="3" t="s">
        <v>2128</v>
      </c>
      <c r="D989" s="1"/>
    </row>
    <row r="990" spans="1:4">
      <c r="A990" s="3" t="s">
        <v>2129</v>
      </c>
      <c r="B990" s="3" t="s">
        <v>2063</v>
      </c>
      <c r="C990" s="3" t="s">
        <v>2130</v>
      </c>
      <c r="D990" s="1"/>
    </row>
    <row r="991" spans="1:4">
      <c r="A991" s="3" t="s">
        <v>2131</v>
      </c>
      <c r="B991" s="3" t="s">
        <v>2063</v>
      </c>
      <c r="C991" s="3" t="s">
        <v>2132</v>
      </c>
      <c r="D991" s="1"/>
    </row>
    <row r="992" spans="1:4">
      <c r="A992" s="3" t="s">
        <v>2133</v>
      </c>
      <c r="B992" s="3" t="s">
        <v>2063</v>
      </c>
      <c r="C992" s="3" t="s">
        <v>2134</v>
      </c>
      <c r="D992" s="1"/>
    </row>
    <row r="993" spans="1:4">
      <c r="A993" s="3" t="s">
        <v>2135</v>
      </c>
      <c r="B993" s="3" t="s">
        <v>2063</v>
      </c>
      <c r="C993" s="3" t="s">
        <v>2136</v>
      </c>
      <c r="D993" s="1"/>
    </row>
    <row r="994" spans="1:4">
      <c r="A994" s="3" t="s">
        <v>2137</v>
      </c>
      <c r="B994" s="3" t="s">
        <v>2063</v>
      </c>
      <c r="C994" s="3" t="s">
        <v>2138</v>
      </c>
      <c r="D994" s="1"/>
    </row>
    <row r="995" spans="1:4">
      <c r="A995" s="3" t="s">
        <v>2139</v>
      </c>
      <c r="B995" s="3" t="s">
        <v>2063</v>
      </c>
      <c r="C995" s="3" t="s">
        <v>2140</v>
      </c>
      <c r="D995" s="1"/>
    </row>
    <row r="996" spans="1:4">
      <c r="A996" s="3" t="s">
        <v>2141</v>
      </c>
      <c r="B996" s="3" t="s">
        <v>2063</v>
      </c>
      <c r="C996" s="3" t="s">
        <v>2142</v>
      </c>
      <c r="D996" s="1"/>
    </row>
    <row r="997" spans="1:4">
      <c r="A997" s="3" t="s">
        <v>2143</v>
      </c>
      <c r="B997" s="3" t="s">
        <v>2063</v>
      </c>
      <c r="C997" s="3" t="s">
        <v>2144</v>
      </c>
      <c r="D997" s="1"/>
    </row>
    <row r="998" spans="1:4">
      <c r="A998" s="3" t="s">
        <v>2145</v>
      </c>
      <c r="B998" s="3" t="s">
        <v>2063</v>
      </c>
      <c r="C998" s="3" t="s">
        <v>2146</v>
      </c>
      <c r="D998" s="1"/>
    </row>
    <row r="999" spans="1:4">
      <c r="A999" s="3" t="s">
        <v>2147</v>
      </c>
      <c r="B999" s="3" t="s">
        <v>2063</v>
      </c>
      <c r="C999" s="3" t="s">
        <v>2148</v>
      </c>
      <c r="D999" s="1"/>
    </row>
    <row r="1000" spans="1:4">
      <c r="A1000" s="3" t="s">
        <v>2149</v>
      </c>
      <c r="B1000" s="3" t="s">
        <v>2063</v>
      </c>
      <c r="C1000" s="3" t="s">
        <v>2150</v>
      </c>
      <c r="D1000" s="1"/>
    </row>
    <row r="1001" spans="1:4">
      <c r="A1001" s="3" t="s">
        <v>2151</v>
      </c>
      <c r="B1001" s="3" t="s">
        <v>2063</v>
      </c>
      <c r="C1001" s="3" t="s">
        <v>2152</v>
      </c>
      <c r="D1001" s="1"/>
    </row>
    <row r="1002" spans="1:4">
      <c r="A1002" s="3" t="s">
        <v>2153</v>
      </c>
      <c r="B1002" s="3" t="s">
        <v>2063</v>
      </c>
      <c r="C1002" s="3" t="s">
        <v>2154</v>
      </c>
      <c r="D1002" s="1"/>
    </row>
    <row r="1003" spans="1:4">
      <c r="A1003" s="3" t="s">
        <v>2155</v>
      </c>
      <c r="B1003" s="3" t="s">
        <v>2063</v>
      </c>
      <c r="C1003" s="3" t="s">
        <v>2156</v>
      </c>
      <c r="D1003" s="1"/>
    </row>
    <row r="1004" spans="1:4">
      <c r="A1004" s="3" t="s">
        <v>2157</v>
      </c>
      <c r="B1004" s="3" t="s">
        <v>2063</v>
      </c>
      <c r="C1004" s="3" t="s">
        <v>2158</v>
      </c>
      <c r="D1004" s="1"/>
    </row>
    <row r="1005" spans="1:4">
      <c r="A1005" s="3" t="s">
        <v>2159</v>
      </c>
      <c r="B1005" s="3" t="s">
        <v>2063</v>
      </c>
      <c r="C1005" s="3" t="s">
        <v>2160</v>
      </c>
      <c r="D1005" s="1"/>
    </row>
    <row r="1006" spans="1:4">
      <c r="A1006" s="3" t="s">
        <v>2161</v>
      </c>
      <c r="B1006" s="3" t="s">
        <v>2063</v>
      </c>
      <c r="C1006" s="3" t="s">
        <v>2162</v>
      </c>
      <c r="D1006" s="1"/>
    </row>
    <row r="1007" spans="1:4">
      <c r="A1007" s="3" t="s">
        <v>2163</v>
      </c>
      <c r="B1007" s="3" t="s">
        <v>2063</v>
      </c>
      <c r="C1007" s="3" t="s">
        <v>2164</v>
      </c>
      <c r="D1007" s="1"/>
    </row>
    <row r="1008" spans="1:4">
      <c r="A1008" s="3" t="s">
        <v>2165</v>
      </c>
      <c r="B1008" s="3" t="s">
        <v>2063</v>
      </c>
      <c r="C1008" s="3" t="s">
        <v>2166</v>
      </c>
      <c r="D1008" s="1"/>
    </row>
    <row r="1009" spans="1:4">
      <c r="A1009" s="3" t="s">
        <v>2167</v>
      </c>
      <c r="B1009" s="3" t="s">
        <v>2063</v>
      </c>
      <c r="C1009" s="3" t="s">
        <v>2168</v>
      </c>
      <c r="D1009" s="1"/>
    </row>
    <row r="1010" spans="1:4">
      <c r="A1010" s="3" t="s">
        <v>2169</v>
      </c>
      <c r="B1010" s="3" t="s">
        <v>2063</v>
      </c>
      <c r="C1010" s="3" t="s">
        <v>2170</v>
      </c>
      <c r="D1010" s="1"/>
    </row>
    <row r="1011" spans="1:4">
      <c r="A1011" s="3" t="s">
        <v>2171</v>
      </c>
      <c r="B1011" s="3" t="s">
        <v>2063</v>
      </c>
      <c r="C1011" s="3" t="s">
        <v>2172</v>
      </c>
      <c r="D1011" s="1"/>
    </row>
    <row r="1012" spans="1:4">
      <c r="A1012" s="3" t="s">
        <v>2173</v>
      </c>
      <c r="B1012" s="3" t="s">
        <v>2063</v>
      </c>
      <c r="C1012" s="3" t="s">
        <v>2174</v>
      </c>
      <c r="D1012" s="1"/>
    </row>
    <row r="1013" spans="1:4">
      <c r="A1013" s="3" t="s">
        <v>2175</v>
      </c>
      <c r="B1013" s="3" t="s">
        <v>2063</v>
      </c>
      <c r="C1013" s="3" t="s">
        <v>2176</v>
      </c>
      <c r="D1013" s="1"/>
    </row>
    <row r="1014" spans="1:4">
      <c r="A1014" s="3" t="s">
        <v>2177</v>
      </c>
      <c r="B1014" s="3" t="s">
        <v>2063</v>
      </c>
      <c r="C1014" s="3" t="s">
        <v>2178</v>
      </c>
      <c r="D1014" s="1"/>
    </row>
    <row r="1015" spans="1:4">
      <c r="A1015" s="3" t="s">
        <v>2179</v>
      </c>
      <c r="B1015" s="3" t="s">
        <v>2063</v>
      </c>
      <c r="C1015" s="3" t="s">
        <v>2180</v>
      </c>
      <c r="D1015" s="1"/>
    </row>
    <row r="1016" spans="1:4">
      <c r="A1016" s="3" t="s">
        <v>2181</v>
      </c>
      <c r="B1016" s="3" t="s">
        <v>2063</v>
      </c>
      <c r="C1016" s="3" t="s">
        <v>2182</v>
      </c>
      <c r="D1016" s="1"/>
    </row>
    <row r="1017" spans="1:4">
      <c r="A1017" s="3" t="s">
        <v>2183</v>
      </c>
      <c r="B1017" s="3" t="s">
        <v>2063</v>
      </c>
      <c r="C1017" s="3" t="s">
        <v>2184</v>
      </c>
      <c r="D1017" s="1"/>
    </row>
    <row r="1018" spans="1:4">
      <c r="A1018" s="3" t="s">
        <v>2185</v>
      </c>
      <c r="B1018" s="3" t="s">
        <v>2063</v>
      </c>
      <c r="C1018" s="3" t="s">
        <v>2186</v>
      </c>
      <c r="D1018" s="1"/>
    </row>
    <row r="1019" spans="1:4">
      <c r="A1019" s="3" t="s">
        <v>2187</v>
      </c>
      <c r="B1019" s="3" t="s">
        <v>2063</v>
      </c>
      <c r="C1019" s="3" t="s">
        <v>2188</v>
      </c>
      <c r="D1019" s="1"/>
    </row>
    <row r="1020" spans="1:4">
      <c r="A1020" s="3" t="s">
        <v>2189</v>
      </c>
      <c r="B1020" s="3" t="s">
        <v>2063</v>
      </c>
      <c r="C1020" s="3" t="s">
        <v>2190</v>
      </c>
      <c r="D1020" s="1"/>
    </row>
    <row r="1021" spans="1:4">
      <c r="A1021" s="3" t="s">
        <v>2191</v>
      </c>
      <c r="B1021" s="3" t="s">
        <v>2063</v>
      </c>
      <c r="C1021" s="3" t="s">
        <v>2192</v>
      </c>
      <c r="D1021" s="1"/>
    </row>
    <row r="1022" spans="1:4">
      <c r="A1022" s="3" t="s">
        <v>2193</v>
      </c>
      <c r="B1022" s="3" t="s">
        <v>2063</v>
      </c>
      <c r="C1022" s="3" t="s">
        <v>2194</v>
      </c>
      <c r="D1022" s="1"/>
    </row>
    <row r="1023" spans="1:4">
      <c r="A1023" s="3" t="s">
        <v>2195</v>
      </c>
      <c r="B1023" s="3" t="s">
        <v>2063</v>
      </c>
      <c r="C1023" s="3" t="s">
        <v>2196</v>
      </c>
      <c r="D1023" s="1"/>
    </row>
    <row r="1024" spans="1:4">
      <c r="A1024" s="3" t="s">
        <v>2197</v>
      </c>
      <c r="B1024" s="3" t="s">
        <v>2063</v>
      </c>
      <c r="C1024" s="3" t="s">
        <v>2198</v>
      </c>
      <c r="D1024" s="1"/>
    </row>
    <row r="1025" spans="1:4">
      <c r="A1025" s="3" t="s">
        <v>2199</v>
      </c>
      <c r="B1025" s="3" t="s">
        <v>2063</v>
      </c>
      <c r="C1025" s="3" t="s">
        <v>2200</v>
      </c>
      <c r="D1025" s="1"/>
    </row>
    <row r="1026" spans="1:4">
      <c r="A1026" s="3" t="s">
        <v>2201</v>
      </c>
      <c r="B1026" s="3" t="s">
        <v>2063</v>
      </c>
      <c r="C1026" s="3" t="s">
        <v>2202</v>
      </c>
      <c r="D1026" s="1"/>
    </row>
    <row r="1027" spans="1:4">
      <c r="A1027" s="3" t="s">
        <v>2203</v>
      </c>
      <c r="B1027" s="3" t="s">
        <v>2063</v>
      </c>
      <c r="C1027" s="3" t="s">
        <v>2204</v>
      </c>
      <c r="D1027" s="1"/>
    </row>
    <row r="1028" spans="1:4">
      <c r="A1028" s="3" t="s">
        <v>2205</v>
      </c>
      <c r="B1028" s="3" t="s">
        <v>2063</v>
      </c>
      <c r="C1028" s="3" t="s">
        <v>2206</v>
      </c>
      <c r="D1028" s="1"/>
    </row>
    <row r="1029" spans="1:4">
      <c r="A1029" s="3" t="s">
        <v>2207</v>
      </c>
      <c r="B1029" s="3" t="s">
        <v>2063</v>
      </c>
      <c r="C1029" s="3" t="s">
        <v>2208</v>
      </c>
      <c r="D1029" s="1"/>
    </row>
    <row r="1030" spans="1:4">
      <c r="A1030" s="3" t="s">
        <v>2209</v>
      </c>
      <c r="B1030" s="3" t="s">
        <v>2063</v>
      </c>
      <c r="C1030" s="3" t="s">
        <v>2210</v>
      </c>
      <c r="D1030" s="1"/>
    </row>
    <row r="1031" spans="1:4">
      <c r="A1031" s="3" t="s">
        <v>2211</v>
      </c>
      <c r="B1031" s="3" t="s">
        <v>2063</v>
      </c>
      <c r="C1031" s="3" t="s">
        <v>2212</v>
      </c>
      <c r="D1031" s="1"/>
    </row>
    <row r="1032" spans="1:4">
      <c r="A1032" s="3" t="s">
        <v>2213</v>
      </c>
      <c r="B1032" s="3" t="s">
        <v>2063</v>
      </c>
      <c r="C1032" s="3" t="s">
        <v>2214</v>
      </c>
      <c r="D1032" s="1"/>
    </row>
    <row r="1033" spans="1:4">
      <c r="A1033" s="3" t="s">
        <v>2215</v>
      </c>
      <c r="B1033" s="3" t="s">
        <v>2063</v>
      </c>
      <c r="C1033" s="3" t="s">
        <v>2216</v>
      </c>
      <c r="D1033" s="1"/>
    </row>
    <row r="1034" spans="1:4">
      <c r="A1034" s="3" t="s">
        <v>2217</v>
      </c>
      <c r="B1034" s="3" t="s">
        <v>2063</v>
      </c>
      <c r="C1034" s="3" t="s">
        <v>2218</v>
      </c>
      <c r="D1034" s="1"/>
    </row>
    <row r="1035" spans="1:4">
      <c r="A1035" s="3" t="s">
        <v>2219</v>
      </c>
      <c r="B1035" s="3" t="s">
        <v>2063</v>
      </c>
      <c r="C1035" s="3" t="s">
        <v>2220</v>
      </c>
      <c r="D1035" s="1"/>
    </row>
    <row r="1036" spans="1:4">
      <c r="A1036" s="3" t="s">
        <v>2221</v>
      </c>
      <c r="B1036" s="3" t="s">
        <v>2063</v>
      </c>
      <c r="C1036" s="3" t="s">
        <v>2222</v>
      </c>
      <c r="D1036" s="1"/>
    </row>
    <row r="1037" spans="1:4">
      <c r="A1037" s="3" t="s">
        <v>2223</v>
      </c>
      <c r="B1037" s="3" t="s">
        <v>2224</v>
      </c>
      <c r="C1037" s="3" t="s">
        <v>2225</v>
      </c>
      <c r="D1037" s="1"/>
    </row>
    <row r="1038" spans="1:4">
      <c r="A1038" s="3" t="s">
        <v>2226</v>
      </c>
      <c r="B1038" s="3" t="s">
        <v>2224</v>
      </c>
      <c r="C1038" s="3" t="s">
        <v>2227</v>
      </c>
      <c r="D1038" s="1"/>
    </row>
    <row r="1039" spans="1:4">
      <c r="A1039" s="3" t="s">
        <v>2228</v>
      </c>
      <c r="B1039" s="3" t="s">
        <v>2224</v>
      </c>
      <c r="C1039" s="3" t="s">
        <v>2229</v>
      </c>
      <c r="D1039" s="1"/>
    </row>
    <row r="1040" spans="1:4">
      <c r="A1040" s="3" t="s">
        <v>2230</v>
      </c>
      <c r="B1040" s="3" t="s">
        <v>2224</v>
      </c>
      <c r="C1040" s="3" t="s">
        <v>2231</v>
      </c>
      <c r="D1040" s="1"/>
    </row>
    <row r="1041" spans="1:4">
      <c r="A1041" s="3" t="s">
        <v>2232</v>
      </c>
      <c r="B1041" s="3" t="s">
        <v>2224</v>
      </c>
      <c r="C1041" s="3" t="s">
        <v>2233</v>
      </c>
      <c r="D1041" s="1"/>
    </row>
    <row r="1042" spans="1:4">
      <c r="A1042" s="3" t="s">
        <v>2234</v>
      </c>
      <c r="B1042" s="3" t="s">
        <v>2224</v>
      </c>
      <c r="C1042" s="3" t="s">
        <v>2235</v>
      </c>
      <c r="D1042" s="1"/>
    </row>
    <row r="1043" spans="1:4">
      <c r="A1043" s="3" t="s">
        <v>2236</v>
      </c>
      <c r="B1043" s="3" t="s">
        <v>2224</v>
      </c>
      <c r="C1043" s="3" t="s">
        <v>2237</v>
      </c>
      <c r="D1043" s="1"/>
    </row>
    <row r="1044" spans="1:4">
      <c r="A1044" s="3" t="s">
        <v>2238</v>
      </c>
      <c r="B1044" s="3" t="s">
        <v>2224</v>
      </c>
      <c r="C1044" s="3" t="s">
        <v>2239</v>
      </c>
      <c r="D1044" s="1"/>
    </row>
    <row r="1045" spans="1:4">
      <c r="A1045" s="3" t="s">
        <v>2240</v>
      </c>
      <c r="B1045" s="3" t="s">
        <v>2224</v>
      </c>
      <c r="C1045" s="3" t="s">
        <v>2241</v>
      </c>
      <c r="D1045" s="1"/>
    </row>
    <row r="1046" spans="1:4">
      <c r="A1046" s="3" t="s">
        <v>2242</v>
      </c>
      <c r="B1046" s="3" t="s">
        <v>2224</v>
      </c>
      <c r="C1046" s="3" t="s">
        <v>2243</v>
      </c>
      <c r="D1046" s="1"/>
    </row>
    <row r="1047" spans="1:4">
      <c r="A1047" s="3" t="s">
        <v>2244</v>
      </c>
      <c r="B1047" s="3" t="s">
        <v>2224</v>
      </c>
      <c r="C1047" s="3" t="s">
        <v>2245</v>
      </c>
      <c r="D1047" s="1"/>
    </row>
    <row r="1048" spans="1:4">
      <c r="A1048" s="3" t="s">
        <v>2246</v>
      </c>
      <c r="B1048" s="3" t="s">
        <v>2224</v>
      </c>
      <c r="C1048" s="3" t="s">
        <v>2247</v>
      </c>
      <c r="D1048" s="1"/>
    </row>
    <row r="1049" spans="1:4">
      <c r="A1049" s="3" t="s">
        <v>2248</v>
      </c>
      <c r="B1049" s="3" t="s">
        <v>2224</v>
      </c>
      <c r="C1049" s="3" t="s">
        <v>2249</v>
      </c>
      <c r="D1049" s="1"/>
    </row>
    <row r="1050" spans="1:4">
      <c r="A1050" s="3" t="s">
        <v>2250</v>
      </c>
      <c r="B1050" s="3" t="s">
        <v>2224</v>
      </c>
      <c r="C1050" s="3" t="s">
        <v>2251</v>
      </c>
      <c r="D1050" s="1"/>
    </row>
    <row r="1051" spans="1:4">
      <c r="A1051" s="3" t="s">
        <v>2252</v>
      </c>
      <c r="B1051" s="3" t="s">
        <v>2224</v>
      </c>
      <c r="C1051" s="3" t="s">
        <v>2253</v>
      </c>
      <c r="D1051" s="1"/>
    </row>
    <row r="1052" spans="1:4">
      <c r="A1052" s="3" t="s">
        <v>2254</v>
      </c>
      <c r="B1052" s="3" t="s">
        <v>2224</v>
      </c>
      <c r="C1052" s="3" t="s">
        <v>2255</v>
      </c>
      <c r="D1052" s="1"/>
    </row>
    <row r="1053" spans="1:4">
      <c r="A1053" s="3" t="s">
        <v>2256</v>
      </c>
      <c r="B1053" s="3" t="s">
        <v>2224</v>
      </c>
      <c r="C1053" s="3" t="s">
        <v>2257</v>
      </c>
      <c r="D1053" s="1"/>
    </row>
    <row r="1054" spans="1:4">
      <c r="A1054" s="3" t="s">
        <v>2258</v>
      </c>
      <c r="B1054" s="3" t="s">
        <v>2224</v>
      </c>
      <c r="C1054" s="3" t="s">
        <v>2259</v>
      </c>
      <c r="D1054" s="1"/>
    </row>
    <row r="1055" spans="1:4">
      <c r="A1055" s="3" t="s">
        <v>2260</v>
      </c>
      <c r="B1055" s="3" t="s">
        <v>2224</v>
      </c>
      <c r="C1055" s="3" t="s">
        <v>2261</v>
      </c>
      <c r="D1055" s="1"/>
    </row>
    <row r="1056" spans="1:4">
      <c r="A1056" s="3" t="s">
        <v>2262</v>
      </c>
      <c r="B1056" s="3" t="s">
        <v>2224</v>
      </c>
      <c r="C1056" s="3" t="s">
        <v>2263</v>
      </c>
      <c r="D1056" s="1"/>
    </row>
    <row r="1057" spans="1:4">
      <c r="A1057" s="3" t="s">
        <v>2264</v>
      </c>
      <c r="B1057" s="3" t="s">
        <v>2224</v>
      </c>
      <c r="C1057" s="3" t="s">
        <v>2265</v>
      </c>
      <c r="D1057" s="1"/>
    </row>
    <row r="1058" spans="1:4">
      <c r="A1058" s="3" t="s">
        <v>2266</v>
      </c>
      <c r="B1058" s="3" t="s">
        <v>2224</v>
      </c>
      <c r="C1058" s="3" t="s">
        <v>2267</v>
      </c>
      <c r="D1058" s="1"/>
    </row>
    <row r="1059" spans="1:4">
      <c r="A1059" s="3" t="s">
        <v>2268</v>
      </c>
      <c r="B1059" s="3" t="s">
        <v>2224</v>
      </c>
      <c r="C1059" s="3" t="s">
        <v>2269</v>
      </c>
      <c r="D1059" s="1"/>
    </row>
    <row r="1060" spans="1:4">
      <c r="A1060" s="3" t="s">
        <v>2270</v>
      </c>
      <c r="B1060" s="3" t="s">
        <v>2224</v>
      </c>
      <c r="C1060" s="3" t="s">
        <v>2271</v>
      </c>
      <c r="D1060" s="1"/>
    </row>
    <row r="1061" spans="1:4">
      <c r="A1061" s="3" t="s">
        <v>2272</v>
      </c>
      <c r="B1061" s="3" t="s">
        <v>2224</v>
      </c>
      <c r="C1061" s="3" t="s">
        <v>2273</v>
      </c>
      <c r="D1061" s="1"/>
    </row>
    <row r="1062" spans="1:4">
      <c r="A1062" s="3" t="s">
        <v>2274</v>
      </c>
      <c r="B1062" s="3" t="s">
        <v>2224</v>
      </c>
      <c r="C1062" s="3" t="s">
        <v>2275</v>
      </c>
      <c r="D1062" s="1"/>
    </row>
    <row r="1063" spans="1:4">
      <c r="A1063" s="3" t="s">
        <v>2276</v>
      </c>
      <c r="B1063" s="3" t="s">
        <v>2224</v>
      </c>
      <c r="C1063" s="3" t="s">
        <v>2277</v>
      </c>
      <c r="D1063" s="1"/>
    </row>
    <row r="1064" spans="1:4">
      <c r="A1064" s="3" t="s">
        <v>2278</v>
      </c>
      <c r="B1064" s="3" t="s">
        <v>2224</v>
      </c>
      <c r="C1064" s="3" t="s">
        <v>2279</v>
      </c>
      <c r="D1064" s="1"/>
    </row>
    <row r="1065" spans="1:4">
      <c r="A1065" s="3" t="s">
        <v>2280</v>
      </c>
      <c r="B1065" s="3" t="s">
        <v>2224</v>
      </c>
      <c r="C1065" s="3" t="s">
        <v>2281</v>
      </c>
      <c r="D1065" s="1"/>
    </row>
    <row r="1066" spans="1:4">
      <c r="A1066" s="3" t="s">
        <v>2282</v>
      </c>
      <c r="B1066" s="3" t="s">
        <v>2224</v>
      </c>
      <c r="C1066" s="3" t="s">
        <v>2283</v>
      </c>
      <c r="D1066" s="1"/>
    </row>
    <row r="1067" spans="1:4">
      <c r="A1067" s="3" t="s">
        <v>2284</v>
      </c>
      <c r="B1067" s="3" t="s">
        <v>2224</v>
      </c>
      <c r="C1067" s="3" t="s">
        <v>2285</v>
      </c>
      <c r="D1067" s="1"/>
    </row>
    <row r="1068" spans="1:4">
      <c r="A1068" s="3" t="s">
        <v>2286</v>
      </c>
      <c r="B1068" s="3" t="s">
        <v>2224</v>
      </c>
      <c r="C1068" s="3" t="s">
        <v>2287</v>
      </c>
      <c r="D1068" s="1"/>
    </row>
    <row r="1069" spans="1:4">
      <c r="A1069" s="3" t="s">
        <v>2288</v>
      </c>
      <c r="B1069" s="3" t="s">
        <v>2224</v>
      </c>
      <c r="C1069" s="3" t="s">
        <v>2289</v>
      </c>
      <c r="D1069" s="1"/>
    </row>
    <row r="1070" spans="1:4">
      <c r="A1070" s="3" t="s">
        <v>2290</v>
      </c>
      <c r="B1070" s="3" t="s">
        <v>2224</v>
      </c>
      <c r="C1070" s="3" t="s">
        <v>2291</v>
      </c>
      <c r="D1070" s="1"/>
    </row>
    <row r="1071" spans="1:4">
      <c r="A1071" s="3" t="s">
        <v>2292</v>
      </c>
      <c r="B1071" s="3" t="s">
        <v>2224</v>
      </c>
      <c r="C1071" s="3" t="s">
        <v>2293</v>
      </c>
      <c r="D1071" s="1"/>
    </row>
    <row r="1072" spans="1:4">
      <c r="A1072" s="3" t="s">
        <v>2294</v>
      </c>
      <c r="B1072" s="3" t="s">
        <v>2224</v>
      </c>
      <c r="C1072" s="3" t="s">
        <v>2295</v>
      </c>
      <c r="D1072" s="1"/>
    </row>
    <row r="1073" spans="1:4">
      <c r="A1073" s="3" t="s">
        <v>2296</v>
      </c>
      <c r="B1073" s="3" t="s">
        <v>2224</v>
      </c>
      <c r="C1073" s="3" t="s">
        <v>2297</v>
      </c>
      <c r="D1073" s="1"/>
    </row>
    <row r="1074" spans="1:4">
      <c r="A1074" s="3" t="s">
        <v>2298</v>
      </c>
      <c r="B1074" s="3" t="s">
        <v>2224</v>
      </c>
      <c r="C1074" s="3" t="s">
        <v>2299</v>
      </c>
      <c r="D1074" s="1"/>
    </row>
    <row r="1075" spans="1:4">
      <c r="A1075" s="3" t="s">
        <v>2300</v>
      </c>
      <c r="B1075" s="3" t="s">
        <v>2224</v>
      </c>
      <c r="C1075" s="3" t="s">
        <v>2301</v>
      </c>
      <c r="D1075" s="1"/>
    </row>
    <row r="1076" spans="1:4">
      <c r="A1076" s="3" t="s">
        <v>2302</v>
      </c>
      <c r="B1076" s="3" t="s">
        <v>2224</v>
      </c>
      <c r="C1076" s="3" t="s">
        <v>2303</v>
      </c>
      <c r="D1076" s="1"/>
    </row>
    <row r="1077" spans="1:4">
      <c r="A1077" s="3" t="s">
        <v>2304</v>
      </c>
      <c r="B1077" s="3" t="s">
        <v>2224</v>
      </c>
      <c r="C1077" s="3" t="s">
        <v>2305</v>
      </c>
      <c r="D1077" s="1"/>
    </row>
    <row r="1078" spans="1:4">
      <c r="A1078" s="3" t="s">
        <v>2306</v>
      </c>
      <c r="B1078" s="3" t="s">
        <v>2224</v>
      </c>
      <c r="C1078" s="3" t="s">
        <v>2307</v>
      </c>
      <c r="D1078" s="1"/>
    </row>
    <row r="1079" spans="1:4">
      <c r="A1079" s="3" t="s">
        <v>2308</v>
      </c>
      <c r="B1079" s="3" t="s">
        <v>2224</v>
      </c>
      <c r="C1079" s="3" t="s">
        <v>2309</v>
      </c>
      <c r="D1079" s="1"/>
    </row>
    <row r="1080" spans="1:4">
      <c r="A1080" s="3" t="s">
        <v>2310</v>
      </c>
      <c r="B1080" s="3" t="s">
        <v>2224</v>
      </c>
      <c r="C1080" s="3" t="s">
        <v>2311</v>
      </c>
      <c r="D1080" s="1"/>
    </row>
    <row r="1081" spans="1:4">
      <c r="A1081" s="3" t="s">
        <v>2312</v>
      </c>
      <c r="B1081" s="3" t="s">
        <v>2224</v>
      </c>
      <c r="C1081" s="3" t="s">
        <v>2313</v>
      </c>
      <c r="D1081" s="1"/>
    </row>
    <row r="1082" spans="1:4">
      <c r="A1082" s="3" t="s">
        <v>2314</v>
      </c>
      <c r="B1082" s="3" t="s">
        <v>2224</v>
      </c>
      <c r="C1082" s="3" t="s">
        <v>2315</v>
      </c>
      <c r="D1082" s="1"/>
    </row>
    <row r="1083" spans="1:4">
      <c r="A1083" s="3" t="s">
        <v>2316</v>
      </c>
      <c r="B1083" s="3" t="s">
        <v>2224</v>
      </c>
      <c r="C1083" s="3" t="s">
        <v>2317</v>
      </c>
      <c r="D1083" s="1"/>
    </row>
    <row r="1084" spans="1:4">
      <c r="A1084" s="3" t="s">
        <v>2318</v>
      </c>
      <c r="B1084" s="3" t="s">
        <v>2224</v>
      </c>
      <c r="C1084" s="3" t="s">
        <v>2319</v>
      </c>
      <c r="D1084" s="1"/>
    </row>
    <row r="1085" spans="1:4">
      <c r="A1085" s="3" t="s">
        <v>2320</v>
      </c>
      <c r="B1085" s="3" t="s">
        <v>2224</v>
      </c>
      <c r="C1085" s="3" t="s">
        <v>2321</v>
      </c>
      <c r="D1085" s="1"/>
    </row>
    <row r="1086" spans="1:4">
      <c r="A1086" s="3" t="s">
        <v>2322</v>
      </c>
      <c r="B1086" s="3" t="s">
        <v>2224</v>
      </c>
      <c r="C1086" s="3" t="s">
        <v>2323</v>
      </c>
      <c r="D1086" s="1"/>
    </row>
    <row r="1087" spans="1:4">
      <c r="A1087" s="3" t="s">
        <v>2324</v>
      </c>
      <c r="B1087" s="3" t="s">
        <v>2224</v>
      </c>
      <c r="C1087" s="3" t="s">
        <v>2325</v>
      </c>
      <c r="D1087" s="1"/>
    </row>
    <row r="1088" spans="1:4">
      <c r="A1088" s="3" t="s">
        <v>2326</v>
      </c>
      <c r="B1088" s="3" t="s">
        <v>2224</v>
      </c>
      <c r="C1088" s="3" t="s">
        <v>2327</v>
      </c>
      <c r="D1088" s="1"/>
    </row>
    <row r="1089" spans="1:4">
      <c r="A1089" s="3" t="s">
        <v>2328</v>
      </c>
      <c r="B1089" s="3" t="s">
        <v>2224</v>
      </c>
      <c r="C1089" s="3" t="s">
        <v>2329</v>
      </c>
      <c r="D1089" s="1"/>
    </row>
    <row r="1090" spans="1:4">
      <c r="A1090" s="3" t="s">
        <v>2330</v>
      </c>
      <c r="B1090" s="3" t="s">
        <v>2224</v>
      </c>
      <c r="C1090" s="3" t="s">
        <v>2331</v>
      </c>
      <c r="D1090" s="1"/>
    </row>
    <row r="1091" spans="1:4">
      <c r="A1091" s="3" t="s">
        <v>2332</v>
      </c>
      <c r="B1091" s="3" t="s">
        <v>2224</v>
      </c>
      <c r="C1091" s="3" t="s">
        <v>2333</v>
      </c>
      <c r="D1091" s="1"/>
    </row>
    <row r="1092" spans="1:4">
      <c r="A1092" s="3" t="s">
        <v>2334</v>
      </c>
      <c r="B1092" s="3" t="s">
        <v>2224</v>
      </c>
      <c r="C1092" s="3" t="s">
        <v>2335</v>
      </c>
      <c r="D1092" s="1"/>
    </row>
    <row r="1093" spans="1:4">
      <c r="A1093" s="3" t="s">
        <v>2336</v>
      </c>
      <c r="B1093" s="3" t="s">
        <v>2224</v>
      </c>
      <c r="C1093" s="3" t="s">
        <v>2337</v>
      </c>
      <c r="D1093" s="1"/>
    </row>
    <row r="1094" spans="1:4">
      <c r="A1094" s="3" t="s">
        <v>2338</v>
      </c>
      <c r="B1094" s="3" t="s">
        <v>2224</v>
      </c>
      <c r="C1094" s="3" t="s">
        <v>2339</v>
      </c>
      <c r="D1094" s="1"/>
    </row>
    <row r="1095" spans="1:4">
      <c r="A1095" s="3" t="s">
        <v>2340</v>
      </c>
      <c r="B1095" s="3" t="s">
        <v>2224</v>
      </c>
      <c r="C1095" s="3" t="s">
        <v>2341</v>
      </c>
      <c r="D1095" s="1"/>
    </row>
    <row r="1096" spans="1:4">
      <c r="A1096" s="3" t="s">
        <v>2342</v>
      </c>
      <c r="B1096" s="3" t="s">
        <v>2224</v>
      </c>
      <c r="C1096" s="3" t="s">
        <v>2343</v>
      </c>
      <c r="D1096" s="1"/>
    </row>
    <row r="1097" spans="1:4">
      <c r="A1097" s="3" t="s">
        <v>2344</v>
      </c>
      <c r="B1097" s="3" t="s">
        <v>2224</v>
      </c>
      <c r="C1097" s="3" t="s">
        <v>2345</v>
      </c>
      <c r="D1097" s="1"/>
    </row>
    <row r="1098" spans="1:4">
      <c r="A1098" s="3" t="s">
        <v>2346</v>
      </c>
      <c r="B1098" s="3" t="s">
        <v>2224</v>
      </c>
      <c r="C1098" s="3" t="s">
        <v>2347</v>
      </c>
      <c r="D1098" s="1"/>
    </row>
    <row r="1099" spans="1:4">
      <c r="A1099" s="3" t="s">
        <v>2348</v>
      </c>
      <c r="B1099" s="3" t="s">
        <v>2224</v>
      </c>
      <c r="C1099" s="3" t="s">
        <v>2349</v>
      </c>
      <c r="D1099" s="1"/>
    </row>
    <row r="1100" spans="1:4">
      <c r="A1100" s="3" t="s">
        <v>2350</v>
      </c>
      <c r="B1100" s="3" t="s">
        <v>2224</v>
      </c>
      <c r="C1100" s="3" t="s">
        <v>2351</v>
      </c>
      <c r="D1100" s="1"/>
    </row>
    <row r="1101" spans="1:4">
      <c r="A1101" s="3" t="s">
        <v>2352</v>
      </c>
      <c r="B1101" s="3" t="s">
        <v>2224</v>
      </c>
      <c r="C1101" s="3" t="s">
        <v>2353</v>
      </c>
      <c r="D1101" s="1"/>
    </row>
    <row r="1102" spans="1:4">
      <c r="A1102" s="3" t="s">
        <v>2354</v>
      </c>
      <c r="B1102" s="3" t="s">
        <v>2224</v>
      </c>
      <c r="C1102" s="3" t="s">
        <v>2355</v>
      </c>
      <c r="D1102" s="1"/>
    </row>
    <row r="1103" spans="1:4">
      <c r="A1103" s="3" t="s">
        <v>2356</v>
      </c>
      <c r="B1103" s="3" t="s">
        <v>2224</v>
      </c>
      <c r="C1103" s="3" t="s">
        <v>2357</v>
      </c>
      <c r="D1103" s="1"/>
    </row>
    <row r="1104" spans="1:4">
      <c r="A1104" s="3" t="s">
        <v>2358</v>
      </c>
      <c r="B1104" s="3" t="s">
        <v>2224</v>
      </c>
      <c r="C1104" s="3" t="s">
        <v>2359</v>
      </c>
      <c r="D1104" s="1"/>
    </row>
    <row r="1105" spans="1:4">
      <c r="A1105" s="3" t="s">
        <v>2360</v>
      </c>
      <c r="B1105" s="3" t="s">
        <v>2224</v>
      </c>
      <c r="C1105" s="3" t="s">
        <v>2361</v>
      </c>
      <c r="D1105" s="1"/>
    </row>
    <row r="1106" spans="1:4">
      <c r="A1106" s="3" t="s">
        <v>2362</v>
      </c>
      <c r="B1106" s="3" t="s">
        <v>2224</v>
      </c>
      <c r="C1106" s="3" t="s">
        <v>2363</v>
      </c>
      <c r="D1106" s="1"/>
    </row>
    <row r="1107" spans="1:4">
      <c r="A1107" s="3" t="s">
        <v>2364</v>
      </c>
      <c r="B1107" s="3" t="s">
        <v>2224</v>
      </c>
      <c r="C1107" s="3" t="s">
        <v>2365</v>
      </c>
      <c r="D1107" s="1"/>
    </row>
    <row r="1108" spans="1:4">
      <c r="A1108" s="3" t="s">
        <v>2366</v>
      </c>
      <c r="B1108" s="3" t="s">
        <v>2224</v>
      </c>
      <c r="C1108" s="3" t="s">
        <v>2367</v>
      </c>
      <c r="D1108" s="1"/>
    </row>
    <row r="1109" spans="1:4">
      <c r="A1109" s="3" t="s">
        <v>2368</v>
      </c>
      <c r="B1109" s="3" t="s">
        <v>2224</v>
      </c>
      <c r="C1109" s="3" t="s">
        <v>2369</v>
      </c>
      <c r="D1109" s="1"/>
    </row>
    <row r="1110" spans="1:4">
      <c r="A1110" s="3" t="s">
        <v>2370</v>
      </c>
      <c r="B1110" s="3" t="s">
        <v>2224</v>
      </c>
      <c r="C1110" s="3" t="s">
        <v>2371</v>
      </c>
      <c r="D1110" s="1"/>
    </row>
    <row r="1111" spans="1:4">
      <c r="A1111" s="3" t="s">
        <v>2372</v>
      </c>
      <c r="B1111" s="3" t="s">
        <v>2224</v>
      </c>
      <c r="C1111" s="3" t="s">
        <v>2373</v>
      </c>
      <c r="D1111" s="1"/>
    </row>
    <row r="1112" spans="1:4">
      <c r="A1112" s="3" t="s">
        <v>2374</v>
      </c>
      <c r="B1112" s="3" t="s">
        <v>2224</v>
      </c>
      <c r="C1112" s="3" t="s">
        <v>2375</v>
      </c>
      <c r="D1112" s="1"/>
    </row>
    <row r="1113" spans="1:4">
      <c r="A1113" s="3" t="s">
        <v>2376</v>
      </c>
      <c r="B1113" s="3" t="s">
        <v>2224</v>
      </c>
      <c r="C1113" s="3" t="s">
        <v>2377</v>
      </c>
      <c r="D1113" s="1"/>
    </row>
    <row r="1114" spans="1:4">
      <c r="A1114" s="3" t="s">
        <v>2378</v>
      </c>
      <c r="B1114" s="3" t="s">
        <v>2224</v>
      </c>
      <c r="C1114" s="3" t="s">
        <v>2379</v>
      </c>
      <c r="D1114" s="1"/>
    </row>
    <row r="1115" spans="1:4">
      <c r="A1115" s="3" t="s">
        <v>2380</v>
      </c>
      <c r="B1115" s="3" t="s">
        <v>2224</v>
      </c>
      <c r="C1115" s="3" t="s">
        <v>2381</v>
      </c>
      <c r="D1115" s="1"/>
    </row>
    <row r="1116" spans="1:4">
      <c r="A1116" s="3" t="s">
        <v>2382</v>
      </c>
      <c r="B1116" s="3" t="s">
        <v>2224</v>
      </c>
      <c r="C1116" s="3" t="s">
        <v>2383</v>
      </c>
      <c r="D1116" s="1"/>
    </row>
    <row r="1117" spans="1:4">
      <c r="A1117" s="3" t="s">
        <v>2384</v>
      </c>
      <c r="B1117" s="3" t="s">
        <v>2385</v>
      </c>
      <c r="C1117" s="3" t="s">
        <v>2386</v>
      </c>
      <c r="D1117" s="1"/>
    </row>
    <row r="1118" spans="1:4">
      <c r="A1118" s="3" t="s">
        <v>2387</v>
      </c>
      <c r="B1118" s="3" t="s">
        <v>2385</v>
      </c>
      <c r="C1118" s="3" t="s">
        <v>2388</v>
      </c>
      <c r="D1118" s="1"/>
    </row>
    <row r="1119" spans="1:4">
      <c r="A1119" s="3" t="s">
        <v>2389</v>
      </c>
      <c r="B1119" s="3" t="s">
        <v>2385</v>
      </c>
      <c r="C1119" s="3" t="s">
        <v>2390</v>
      </c>
      <c r="D1119" s="1"/>
    </row>
    <row r="1120" spans="1:4">
      <c r="A1120" s="3" t="s">
        <v>2391</v>
      </c>
      <c r="B1120" s="3" t="s">
        <v>2385</v>
      </c>
      <c r="C1120" s="3" t="s">
        <v>2392</v>
      </c>
      <c r="D1120" s="1"/>
    </row>
    <row r="1121" spans="1:4">
      <c r="A1121" s="3" t="s">
        <v>2393</v>
      </c>
      <c r="B1121" s="3" t="s">
        <v>2385</v>
      </c>
      <c r="C1121" s="3" t="s">
        <v>2394</v>
      </c>
      <c r="D1121" s="1"/>
    </row>
    <row r="1122" spans="1:4">
      <c r="A1122" s="3" t="s">
        <v>2395</v>
      </c>
      <c r="B1122" s="3" t="s">
        <v>2385</v>
      </c>
      <c r="C1122" s="3" t="s">
        <v>2396</v>
      </c>
      <c r="D1122" s="1"/>
    </row>
    <row r="1123" spans="1:4">
      <c r="A1123" s="3" t="s">
        <v>2397</v>
      </c>
      <c r="B1123" s="3" t="s">
        <v>2385</v>
      </c>
      <c r="C1123" s="3" t="s">
        <v>2398</v>
      </c>
      <c r="D1123" s="1"/>
    </row>
    <row r="1124" spans="1:4">
      <c r="A1124" s="3" t="s">
        <v>2399</v>
      </c>
      <c r="B1124" s="3" t="s">
        <v>2385</v>
      </c>
      <c r="C1124" s="3" t="s">
        <v>2400</v>
      </c>
      <c r="D1124" s="1"/>
    </row>
    <row r="1125" spans="1:4">
      <c r="A1125" s="3" t="s">
        <v>2401</v>
      </c>
      <c r="B1125" s="3" t="s">
        <v>2385</v>
      </c>
      <c r="C1125" s="3" t="s">
        <v>2402</v>
      </c>
      <c r="D1125" s="1"/>
    </row>
    <row r="1126" spans="1:4">
      <c r="A1126" s="3" t="s">
        <v>2403</v>
      </c>
      <c r="B1126" s="3" t="s">
        <v>2404</v>
      </c>
      <c r="C1126" s="3" t="s">
        <v>2405</v>
      </c>
      <c r="D1126" s="1"/>
    </row>
    <row r="1127" spans="1:4">
      <c r="A1127" s="3" t="s">
        <v>2406</v>
      </c>
      <c r="B1127" s="3" t="s">
        <v>2407</v>
      </c>
      <c r="C1127" s="3" t="s">
        <v>2408</v>
      </c>
      <c r="D1127" s="1"/>
    </row>
    <row r="1128" spans="1:4">
      <c r="A1128" s="3" t="s">
        <v>2409</v>
      </c>
      <c r="B1128" s="3" t="s">
        <v>2407</v>
      </c>
      <c r="C1128" s="3" t="s">
        <v>2410</v>
      </c>
      <c r="D1128" s="1"/>
    </row>
    <row r="1129" spans="1:4">
      <c r="A1129" s="3" t="s">
        <v>2411</v>
      </c>
      <c r="B1129" s="3" t="s">
        <v>2407</v>
      </c>
      <c r="C1129" s="3" t="s">
        <v>2412</v>
      </c>
      <c r="D1129" s="1"/>
    </row>
    <row r="1130" spans="1:4">
      <c r="A1130" s="3" t="s">
        <v>2413</v>
      </c>
      <c r="B1130" s="3" t="s">
        <v>2407</v>
      </c>
      <c r="C1130" s="3" t="s">
        <v>2414</v>
      </c>
      <c r="D1130" s="1"/>
    </row>
    <row r="1131" spans="1:4">
      <c r="A1131" s="3" t="s">
        <v>2415</v>
      </c>
      <c r="B1131" s="3" t="s">
        <v>2407</v>
      </c>
      <c r="C1131" s="3" t="s">
        <v>2416</v>
      </c>
      <c r="D1131" s="1"/>
    </row>
    <row r="1132" spans="1:4">
      <c r="A1132" s="3" t="s">
        <v>2417</v>
      </c>
      <c r="B1132" s="3" t="s">
        <v>2407</v>
      </c>
      <c r="C1132" s="3" t="s">
        <v>2418</v>
      </c>
      <c r="D1132" s="1"/>
    </row>
    <row r="1133" spans="1:4">
      <c r="A1133" s="3" t="s">
        <v>2419</v>
      </c>
      <c r="B1133" s="3" t="s">
        <v>2407</v>
      </c>
      <c r="C1133" s="3" t="s">
        <v>2420</v>
      </c>
      <c r="D1133" s="1"/>
    </row>
    <row r="1134" spans="1:4">
      <c r="A1134" s="3" t="s">
        <v>2421</v>
      </c>
      <c r="B1134" s="3" t="s">
        <v>2407</v>
      </c>
      <c r="C1134" s="3" t="s">
        <v>2422</v>
      </c>
      <c r="D1134" s="1"/>
    </row>
    <row r="1135" spans="1:4">
      <c r="A1135" s="3" t="s">
        <v>2423</v>
      </c>
      <c r="B1135" s="3" t="s">
        <v>2407</v>
      </c>
      <c r="C1135" s="3" t="s">
        <v>2424</v>
      </c>
      <c r="D1135" s="1"/>
    </row>
    <row r="1136" spans="1:4">
      <c r="A1136" s="3" t="s">
        <v>2425</v>
      </c>
      <c r="B1136" s="3" t="s">
        <v>2407</v>
      </c>
      <c r="C1136" s="3" t="s">
        <v>2426</v>
      </c>
      <c r="D1136" s="1"/>
    </row>
    <row r="1137" spans="1:4">
      <c r="A1137" s="3" t="s">
        <v>2427</v>
      </c>
      <c r="B1137" s="3" t="s">
        <v>2407</v>
      </c>
      <c r="C1137" s="3" t="s">
        <v>2428</v>
      </c>
      <c r="D1137" s="1"/>
    </row>
    <row r="1138" spans="1:4">
      <c r="A1138" s="3" t="s">
        <v>2429</v>
      </c>
      <c r="B1138" s="3" t="s">
        <v>2407</v>
      </c>
      <c r="C1138" s="3" t="s">
        <v>2430</v>
      </c>
      <c r="D1138" s="1"/>
    </row>
    <row r="1139" spans="1:4">
      <c r="A1139" s="3" t="s">
        <v>2431</v>
      </c>
      <c r="B1139" s="3" t="s">
        <v>2407</v>
      </c>
      <c r="C1139" s="3" t="s">
        <v>2432</v>
      </c>
      <c r="D1139" s="1"/>
    </row>
    <row r="1140" spans="1:4">
      <c r="A1140" s="3" t="s">
        <v>2433</v>
      </c>
      <c r="B1140" s="3" t="s">
        <v>2407</v>
      </c>
      <c r="C1140" s="3" t="s">
        <v>2434</v>
      </c>
      <c r="D1140" s="1"/>
    </row>
    <row r="1141" spans="1:4">
      <c r="A1141" s="3" t="s">
        <v>2435</v>
      </c>
      <c r="B1141" s="3" t="s">
        <v>2407</v>
      </c>
      <c r="C1141" s="3" t="s">
        <v>2436</v>
      </c>
      <c r="D1141" s="1"/>
    </row>
    <row r="1142" spans="1:4">
      <c r="A1142" s="3" t="s">
        <v>2437</v>
      </c>
      <c r="B1142" s="3" t="s">
        <v>2407</v>
      </c>
      <c r="C1142" s="3" t="s">
        <v>2438</v>
      </c>
      <c r="D1142" s="1"/>
    </row>
    <row r="1143" spans="1:4">
      <c r="A1143" s="3" t="s">
        <v>2439</v>
      </c>
      <c r="B1143" s="3" t="s">
        <v>2407</v>
      </c>
      <c r="C1143" s="3" t="s">
        <v>2440</v>
      </c>
      <c r="D1143" s="1"/>
    </row>
    <row r="1144" spans="1:4">
      <c r="A1144" s="3" t="s">
        <v>2441</v>
      </c>
      <c r="B1144" s="3" t="s">
        <v>2407</v>
      </c>
      <c r="C1144" s="3" t="s">
        <v>2442</v>
      </c>
      <c r="D1144" s="1"/>
    </row>
    <row r="1145" spans="1:4">
      <c r="A1145" s="3" t="s">
        <v>2443</v>
      </c>
      <c r="B1145" s="3" t="s">
        <v>2407</v>
      </c>
      <c r="C1145" s="3" t="s">
        <v>2444</v>
      </c>
      <c r="D1145" s="1"/>
    </row>
    <row r="1146" spans="1:4">
      <c r="A1146" s="3" t="s">
        <v>2445</v>
      </c>
      <c r="B1146" s="3" t="s">
        <v>2407</v>
      </c>
      <c r="C1146" s="3" t="s">
        <v>2446</v>
      </c>
      <c r="D1146" s="1"/>
    </row>
    <row r="1147" spans="1:4">
      <c r="A1147" s="3" t="s">
        <v>2447</v>
      </c>
      <c r="B1147" s="3" t="s">
        <v>2407</v>
      </c>
      <c r="C1147" s="3" t="s">
        <v>2448</v>
      </c>
      <c r="D1147" s="1"/>
    </row>
    <row r="1148" spans="1:4">
      <c r="A1148" s="3" t="s">
        <v>2449</v>
      </c>
      <c r="B1148" s="3" t="s">
        <v>2407</v>
      </c>
      <c r="C1148" s="3" t="s">
        <v>2450</v>
      </c>
      <c r="D1148" s="1"/>
    </row>
    <row r="1149" spans="1:4">
      <c r="A1149" s="3" t="s">
        <v>2451</v>
      </c>
      <c r="B1149" s="3" t="s">
        <v>2407</v>
      </c>
      <c r="C1149" s="3" t="s">
        <v>2452</v>
      </c>
      <c r="D1149" s="1"/>
    </row>
    <row r="1150" spans="1:4">
      <c r="A1150" s="3" t="s">
        <v>2453</v>
      </c>
      <c r="B1150" s="3" t="s">
        <v>2407</v>
      </c>
      <c r="C1150" s="3" t="s">
        <v>2454</v>
      </c>
      <c r="D1150" s="1"/>
    </row>
    <row r="1151" spans="1:4">
      <c r="A1151" s="3" t="s">
        <v>2455</v>
      </c>
      <c r="B1151" s="3" t="s">
        <v>2407</v>
      </c>
      <c r="C1151" s="3" t="s">
        <v>2456</v>
      </c>
      <c r="D1151" s="1"/>
    </row>
    <row r="1152" spans="1:4">
      <c r="A1152" s="3" t="s">
        <v>2457</v>
      </c>
      <c r="B1152" s="3" t="s">
        <v>2407</v>
      </c>
      <c r="C1152" s="3" t="s">
        <v>2458</v>
      </c>
      <c r="D1152" s="1"/>
    </row>
    <row r="1153" spans="1:4">
      <c r="A1153" s="3" t="s">
        <v>2459</v>
      </c>
      <c r="B1153" s="3" t="s">
        <v>2407</v>
      </c>
      <c r="C1153" s="3" t="s">
        <v>2460</v>
      </c>
      <c r="D1153" s="1"/>
    </row>
    <row r="1154" spans="1:4">
      <c r="A1154" s="3" t="s">
        <v>2461</v>
      </c>
      <c r="B1154" s="3" t="s">
        <v>2407</v>
      </c>
      <c r="C1154" s="3" t="s">
        <v>2462</v>
      </c>
      <c r="D1154" s="1"/>
    </row>
    <row r="1155" spans="1:4">
      <c r="A1155" s="3" t="s">
        <v>2463</v>
      </c>
      <c r="B1155" s="3" t="s">
        <v>2407</v>
      </c>
      <c r="C1155" s="3" t="s">
        <v>2464</v>
      </c>
      <c r="D1155" s="1"/>
    </row>
    <row r="1156" spans="1:4">
      <c r="A1156" s="3" t="s">
        <v>2465</v>
      </c>
      <c r="B1156" s="3" t="s">
        <v>2407</v>
      </c>
      <c r="C1156" s="3" t="s">
        <v>2466</v>
      </c>
      <c r="D1156" s="1"/>
    </row>
    <row r="1157" spans="1:4">
      <c r="A1157" s="3" t="s">
        <v>2467</v>
      </c>
      <c r="B1157" s="3" t="s">
        <v>2407</v>
      </c>
      <c r="C1157" s="3" t="s">
        <v>2468</v>
      </c>
      <c r="D1157" s="1"/>
    </row>
    <row r="1158" spans="1:4">
      <c r="A1158" s="3" t="s">
        <v>2469</v>
      </c>
      <c r="B1158" s="3" t="s">
        <v>2407</v>
      </c>
      <c r="C1158" s="3" t="s">
        <v>2470</v>
      </c>
      <c r="D1158" s="1"/>
    </row>
    <row r="1159" spans="1:4">
      <c r="A1159" s="3" t="s">
        <v>2471</v>
      </c>
      <c r="B1159" s="3" t="s">
        <v>2407</v>
      </c>
      <c r="C1159" s="3" t="s">
        <v>2472</v>
      </c>
      <c r="D1159" s="1"/>
    </row>
    <row r="1160" spans="1:4">
      <c r="A1160" s="3" t="s">
        <v>2473</v>
      </c>
      <c r="B1160" s="3" t="s">
        <v>2407</v>
      </c>
      <c r="C1160" s="3" t="s">
        <v>2474</v>
      </c>
      <c r="D1160" s="1"/>
    </row>
    <row r="1161" spans="1:4">
      <c r="A1161" s="3" t="s">
        <v>2475</v>
      </c>
      <c r="B1161" s="3" t="s">
        <v>2407</v>
      </c>
      <c r="C1161" s="3" t="s">
        <v>2476</v>
      </c>
      <c r="D1161" s="1"/>
    </row>
    <row r="1162" spans="1:4">
      <c r="A1162" s="3" t="s">
        <v>2477</v>
      </c>
      <c r="B1162" s="3" t="s">
        <v>2407</v>
      </c>
      <c r="C1162" s="3" t="s">
        <v>2478</v>
      </c>
      <c r="D1162" s="1"/>
    </row>
    <row r="1163" spans="1:4">
      <c r="A1163" s="3" t="s">
        <v>2479</v>
      </c>
      <c r="B1163" s="3" t="s">
        <v>2407</v>
      </c>
      <c r="C1163" s="3" t="s">
        <v>2480</v>
      </c>
      <c r="D1163" s="1"/>
    </row>
    <row r="1164" spans="1:4">
      <c r="A1164" s="3" t="s">
        <v>2481</v>
      </c>
      <c r="B1164" s="3" t="s">
        <v>2407</v>
      </c>
      <c r="C1164" s="3" t="s">
        <v>2482</v>
      </c>
      <c r="D1164" s="1"/>
    </row>
    <row r="1165" spans="1:4">
      <c r="A1165" s="3" t="s">
        <v>2483</v>
      </c>
      <c r="B1165" s="3" t="s">
        <v>2407</v>
      </c>
      <c r="C1165" s="3" t="s">
        <v>2484</v>
      </c>
      <c r="D1165" s="1"/>
    </row>
    <row r="1166" spans="1:4">
      <c r="A1166" s="3" t="s">
        <v>2485</v>
      </c>
      <c r="B1166" s="3" t="s">
        <v>2407</v>
      </c>
      <c r="C1166" s="3" t="s">
        <v>2486</v>
      </c>
      <c r="D1166" s="1"/>
    </row>
    <row r="1167" spans="1:4">
      <c r="A1167" s="3" t="s">
        <v>2487</v>
      </c>
      <c r="B1167" s="3" t="s">
        <v>2407</v>
      </c>
      <c r="C1167" s="3" t="s">
        <v>2488</v>
      </c>
      <c r="D1167" s="1"/>
    </row>
    <row r="1168" spans="1:4">
      <c r="A1168" s="3" t="s">
        <v>2489</v>
      </c>
      <c r="B1168" s="3" t="s">
        <v>2407</v>
      </c>
      <c r="C1168" s="3" t="s">
        <v>2490</v>
      </c>
      <c r="D1168" s="1"/>
    </row>
    <row r="1169" spans="1:4">
      <c r="A1169" s="3" t="s">
        <v>2491</v>
      </c>
      <c r="B1169" s="3" t="s">
        <v>2407</v>
      </c>
      <c r="C1169" s="3" t="s">
        <v>2492</v>
      </c>
      <c r="D1169" s="1"/>
    </row>
    <row r="1170" spans="1:4">
      <c r="A1170" s="3" t="s">
        <v>2493</v>
      </c>
      <c r="B1170" s="3" t="s">
        <v>2407</v>
      </c>
      <c r="C1170" s="3" t="s">
        <v>2494</v>
      </c>
      <c r="D1170" s="1"/>
    </row>
    <row r="1171" spans="1:4">
      <c r="A1171" s="3" t="s">
        <v>2495</v>
      </c>
      <c r="B1171" s="3" t="s">
        <v>2407</v>
      </c>
      <c r="C1171" s="3" t="s">
        <v>2496</v>
      </c>
      <c r="D1171" s="1"/>
    </row>
    <row r="1172" spans="1:4">
      <c r="A1172" s="3" t="s">
        <v>2497</v>
      </c>
      <c r="B1172" s="3" t="s">
        <v>2407</v>
      </c>
      <c r="C1172" s="3" t="s">
        <v>2498</v>
      </c>
      <c r="D1172" s="1"/>
    </row>
    <row r="1173" spans="1:4">
      <c r="A1173" s="3" t="s">
        <v>2499</v>
      </c>
      <c r="B1173" s="3" t="s">
        <v>2407</v>
      </c>
      <c r="C1173" s="3" t="s">
        <v>2500</v>
      </c>
      <c r="D1173" s="1"/>
    </row>
    <row r="1174" spans="1:4">
      <c r="A1174" s="3" t="s">
        <v>2501</v>
      </c>
      <c r="B1174" s="3" t="s">
        <v>2407</v>
      </c>
      <c r="C1174" s="3" t="s">
        <v>2502</v>
      </c>
      <c r="D1174" s="1"/>
    </row>
    <row r="1175" spans="1:4">
      <c r="A1175" s="3" t="s">
        <v>2503</v>
      </c>
      <c r="B1175" s="3" t="s">
        <v>2407</v>
      </c>
      <c r="C1175" s="3" t="s">
        <v>2504</v>
      </c>
      <c r="D1175" s="1"/>
    </row>
    <row r="1176" spans="1:4">
      <c r="A1176" s="3" t="s">
        <v>288</v>
      </c>
      <c r="B1176" s="3" t="s">
        <v>2407</v>
      </c>
      <c r="C1176" s="3" t="s">
        <v>2505</v>
      </c>
      <c r="D1176" s="1"/>
    </row>
    <row r="1177" spans="1:4">
      <c r="A1177" s="3" t="s">
        <v>289</v>
      </c>
      <c r="B1177" s="3" t="s">
        <v>2407</v>
      </c>
      <c r="C1177" s="3" t="s">
        <v>2506</v>
      </c>
      <c r="D1177" s="1"/>
    </row>
    <row r="1178" spans="1:4">
      <c r="A1178" s="3" t="s">
        <v>290</v>
      </c>
      <c r="B1178" s="3" t="s">
        <v>2407</v>
      </c>
      <c r="C1178" s="3" t="s">
        <v>2507</v>
      </c>
      <c r="D1178" s="1"/>
    </row>
    <row r="1179" spans="1:4">
      <c r="A1179" s="3" t="s">
        <v>292</v>
      </c>
      <c r="B1179" s="3" t="s">
        <v>2407</v>
      </c>
      <c r="C1179" s="3" t="s">
        <v>2508</v>
      </c>
      <c r="D1179" s="1"/>
    </row>
    <row r="1180" spans="1:4">
      <c r="A1180" s="3" t="s">
        <v>294</v>
      </c>
      <c r="B1180" s="3" t="s">
        <v>2407</v>
      </c>
      <c r="C1180" s="3" t="s">
        <v>2509</v>
      </c>
      <c r="D1180" s="1"/>
    </row>
    <row r="1181" spans="1:4">
      <c r="A1181" s="3" t="s">
        <v>295</v>
      </c>
      <c r="B1181" s="3" t="s">
        <v>2407</v>
      </c>
      <c r="C1181" s="3" t="s">
        <v>2510</v>
      </c>
      <c r="D1181" s="1"/>
    </row>
    <row r="1182" spans="1:4">
      <c r="A1182" s="3" t="s">
        <v>296</v>
      </c>
      <c r="B1182" s="3" t="s">
        <v>2407</v>
      </c>
      <c r="C1182" s="3" t="s">
        <v>2511</v>
      </c>
      <c r="D1182" s="1"/>
    </row>
    <row r="1183" spans="1:4">
      <c r="A1183" s="3" t="s">
        <v>297</v>
      </c>
      <c r="B1183" s="3" t="s">
        <v>2407</v>
      </c>
      <c r="C1183" s="3" t="s">
        <v>2512</v>
      </c>
      <c r="D1183" s="1"/>
    </row>
    <row r="1184" spans="1:4">
      <c r="A1184" s="3" t="s">
        <v>2513</v>
      </c>
      <c r="B1184" s="3" t="s">
        <v>2407</v>
      </c>
      <c r="C1184" s="3" t="s">
        <v>2514</v>
      </c>
      <c r="D1184" s="1"/>
    </row>
    <row r="1185" spans="1:4">
      <c r="A1185" s="3" t="s">
        <v>2515</v>
      </c>
      <c r="B1185" s="3" t="s">
        <v>2407</v>
      </c>
      <c r="C1185" s="3" t="s">
        <v>2516</v>
      </c>
      <c r="D1185" s="1"/>
    </row>
    <row r="1186" spans="1:4">
      <c r="A1186" s="3" t="s">
        <v>2517</v>
      </c>
      <c r="B1186" s="3" t="s">
        <v>2407</v>
      </c>
      <c r="C1186" s="3" t="s">
        <v>2518</v>
      </c>
      <c r="D1186" s="1"/>
    </row>
    <row r="1187" spans="1:4">
      <c r="A1187" s="3" t="s">
        <v>2519</v>
      </c>
      <c r="B1187" s="3" t="s">
        <v>2407</v>
      </c>
      <c r="C1187" s="3" t="s">
        <v>2520</v>
      </c>
      <c r="D1187" s="1"/>
    </row>
    <row r="1188" spans="1:4">
      <c r="A1188" s="3" t="s">
        <v>2521</v>
      </c>
      <c r="B1188" s="3" t="s">
        <v>2407</v>
      </c>
      <c r="C1188" s="3" t="s">
        <v>2522</v>
      </c>
      <c r="D1188" s="1"/>
    </row>
    <row r="1189" spans="1:4">
      <c r="A1189" s="3" t="s">
        <v>2523</v>
      </c>
      <c r="B1189" s="3" t="s">
        <v>2407</v>
      </c>
      <c r="C1189" s="3" t="s">
        <v>2524</v>
      </c>
      <c r="D1189" s="1"/>
    </row>
    <row r="1190" spans="1:4">
      <c r="A1190" s="3" t="s">
        <v>2525</v>
      </c>
      <c r="B1190" s="3" t="s">
        <v>2407</v>
      </c>
      <c r="C1190" s="3" t="s">
        <v>2526</v>
      </c>
      <c r="D1190" s="1"/>
    </row>
    <row r="1191" spans="1:4">
      <c r="A1191" s="3" t="s">
        <v>2527</v>
      </c>
      <c r="B1191" s="3" t="s">
        <v>2407</v>
      </c>
      <c r="C1191" s="3" t="s">
        <v>2528</v>
      </c>
      <c r="D1191" s="1"/>
    </row>
    <row r="1192" spans="1:4">
      <c r="A1192" s="3" t="s">
        <v>2529</v>
      </c>
      <c r="B1192" s="3" t="s">
        <v>2407</v>
      </c>
      <c r="C1192" s="3" t="s">
        <v>2530</v>
      </c>
      <c r="D1192" s="1"/>
    </row>
    <row r="1193" spans="1:4">
      <c r="A1193" s="3" t="s">
        <v>2531</v>
      </c>
      <c r="B1193" s="3" t="s">
        <v>2407</v>
      </c>
      <c r="C1193" s="3" t="s">
        <v>2532</v>
      </c>
      <c r="D1193" s="1"/>
    </row>
    <row r="1194" spans="1:4">
      <c r="A1194" s="3" t="s">
        <v>2533</v>
      </c>
      <c r="B1194" s="3" t="s">
        <v>2407</v>
      </c>
      <c r="C1194" s="3" t="s">
        <v>2534</v>
      </c>
      <c r="D1194" s="1"/>
    </row>
    <row r="1195" spans="1:4">
      <c r="A1195" s="3" t="s">
        <v>2535</v>
      </c>
      <c r="B1195" s="3" t="s">
        <v>2407</v>
      </c>
      <c r="C1195" s="3" t="s">
        <v>2536</v>
      </c>
      <c r="D1195" s="1"/>
    </row>
    <row r="1196" spans="1:4">
      <c r="A1196" s="3" t="s">
        <v>2537</v>
      </c>
      <c r="B1196" s="3" t="s">
        <v>2407</v>
      </c>
      <c r="C1196" s="3" t="s">
        <v>2538</v>
      </c>
      <c r="D1196" s="1"/>
    </row>
    <row r="1197" spans="1:4">
      <c r="A1197" s="3" t="s">
        <v>2539</v>
      </c>
      <c r="B1197" s="3" t="s">
        <v>2407</v>
      </c>
      <c r="C1197" s="3" t="s">
        <v>2540</v>
      </c>
      <c r="D1197" s="1"/>
    </row>
    <row r="1198" spans="1:4">
      <c r="A1198" s="3" t="s">
        <v>2541</v>
      </c>
      <c r="B1198" s="3" t="s">
        <v>2407</v>
      </c>
      <c r="C1198" s="3" t="s">
        <v>2542</v>
      </c>
      <c r="D1198" s="1"/>
    </row>
    <row r="1199" spans="1:4">
      <c r="A1199" s="3" t="s">
        <v>2543</v>
      </c>
      <c r="B1199" s="3" t="s">
        <v>2407</v>
      </c>
      <c r="C1199" s="3" t="s">
        <v>2544</v>
      </c>
      <c r="D1199" s="1"/>
    </row>
    <row r="1200" spans="1:4">
      <c r="A1200" s="3" t="s">
        <v>2545</v>
      </c>
      <c r="B1200" s="3" t="s">
        <v>2546</v>
      </c>
      <c r="C1200" s="3" t="s">
        <v>2547</v>
      </c>
      <c r="D1200" s="1"/>
    </row>
    <row r="1201" spans="1:4">
      <c r="A1201" s="3" t="s">
        <v>2548</v>
      </c>
      <c r="B1201" s="3" t="s">
        <v>2546</v>
      </c>
      <c r="C1201" s="3" t="s">
        <v>2549</v>
      </c>
      <c r="D1201" s="1"/>
    </row>
    <row r="1202" spans="1:4">
      <c r="A1202" s="3" t="s">
        <v>2550</v>
      </c>
      <c r="B1202" s="3" t="s">
        <v>2546</v>
      </c>
      <c r="C1202" s="3" t="s">
        <v>2551</v>
      </c>
      <c r="D1202" s="1"/>
    </row>
    <row r="1203" spans="1:4">
      <c r="A1203" s="3" t="s">
        <v>2552</v>
      </c>
      <c r="B1203" s="3" t="s">
        <v>2546</v>
      </c>
      <c r="C1203" s="3" t="s">
        <v>2553</v>
      </c>
      <c r="D1203" s="1"/>
    </row>
    <row r="1204" spans="1:4">
      <c r="A1204" s="3" t="s">
        <v>2554</v>
      </c>
      <c r="B1204" s="3" t="s">
        <v>2546</v>
      </c>
      <c r="C1204" s="3" t="s">
        <v>2555</v>
      </c>
      <c r="D1204" s="1"/>
    </row>
    <row r="1205" spans="1:4">
      <c r="A1205" s="3" t="s">
        <v>2556</v>
      </c>
      <c r="B1205" s="3" t="s">
        <v>2546</v>
      </c>
      <c r="C1205" s="3" t="s">
        <v>2557</v>
      </c>
      <c r="D1205" s="1"/>
    </row>
    <row r="1206" spans="1:4">
      <c r="A1206" s="3" t="s">
        <v>2558</v>
      </c>
      <c r="B1206" s="3" t="s">
        <v>2546</v>
      </c>
      <c r="C1206" s="3" t="s">
        <v>2559</v>
      </c>
      <c r="D1206" s="1"/>
    </row>
    <row r="1207" spans="1:4">
      <c r="A1207" s="3" t="s">
        <v>2560</v>
      </c>
      <c r="B1207" s="3" t="s">
        <v>2546</v>
      </c>
      <c r="C1207" s="3" t="s">
        <v>2561</v>
      </c>
      <c r="D1207" s="1"/>
    </row>
    <row r="1208" spans="1:4">
      <c r="A1208" s="3" t="s">
        <v>2562</v>
      </c>
      <c r="B1208" s="3" t="s">
        <v>2546</v>
      </c>
      <c r="C1208" s="3" t="s">
        <v>2563</v>
      </c>
      <c r="D1208" s="1"/>
    </row>
    <row r="1209" spans="1:4">
      <c r="A1209" s="3" t="s">
        <v>2564</v>
      </c>
      <c r="B1209" s="3" t="s">
        <v>2546</v>
      </c>
      <c r="C1209" s="3" t="s">
        <v>2565</v>
      </c>
      <c r="D1209" s="1"/>
    </row>
    <row r="1210" spans="1:4">
      <c r="A1210" s="3" t="s">
        <v>2566</v>
      </c>
      <c r="B1210" s="3" t="s">
        <v>2546</v>
      </c>
      <c r="C1210" s="3" t="s">
        <v>2567</v>
      </c>
      <c r="D1210" s="1"/>
    </row>
    <row r="1211" spans="1:4">
      <c r="A1211" s="3" t="s">
        <v>2568</v>
      </c>
      <c r="B1211" s="3" t="s">
        <v>2546</v>
      </c>
      <c r="C1211" s="3" t="s">
        <v>2569</v>
      </c>
      <c r="D1211" s="1"/>
    </row>
    <row r="1212" spans="1:4">
      <c r="A1212" s="3" t="s">
        <v>2570</v>
      </c>
      <c r="B1212" s="3" t="s">
        <v>2546</v>
      </c>
      <c r="C1212" s="3" t="s">
        <v>2571</v>
      </c>
      <c r="D1212" s="1"/>
    </row>
    <row r="1213" spans="1:4">
      <c r="A1213" s="3" t="s">
        <v>2572</v>
      </c>
      <c r="B1213" s="3" t="s">
        <v>2546</v>
      </c>
      <c r="C1213" s="3" t="s">
        <v>2573</v>
      </c>
      <c r="D1213" s="1"/>
    </row>
    <row r="1214" spans="1:4">
      <c r="A1214" s="3" t="s">
        <v>2574</v>
      </c>
      <c r="B1214" s="3" t="s">
        <v>2546</v>
      </c>
      <c r="C1214" s="3" t="s">
        <v>2575</v>
      </c>
      <c r="D1214" s="1"/>
    </row>
    <row r="1215" spans="1:4">
      <c r="A1215" s="3" t="s">
        <v>2576</v>
      </c>
      <c r="B1215" s="3" t="s">
        <v>2546</v>
      </c>
      <c r="C1215" s="3" t="s">
        <v>2577</v>
      </c>
      <c r="D1215" s="1"/>
    </row>
    <row r="1216" spans="1:4">
      <c r="A1216" s="3" t="s">
        <v>2578</v>
      </c>
      <c r="B1216" s="3" t="s">
        <v>2546</v>
      </c>
      <c r="C1216" s="3" t="s">
        <v>2579</v>
      </c>
      <c r="D1216" s="1"/>
    </row>
    <row r="1217" spans="1:4">
      <c r="A1217" s="3" t="s">
        <v>2580</v>
      </c>
      <c r="B1217" s="3" t="s">
        <v>2546</v>
      </c>
      <c r="C1217" s="3" t="s">
        <v>2581</v>
      </c>
      <c r="D1217" s="1"/>
    </row>
    <row r="1218" spans="1:4">
      <c r="A1218" s="3" t="s">
        <v>2582</v>
      </c>
      <c r="B1218" s="3" t="s">
        <v>2546</v>
      </c>
      <c r="C1218" s="3" t="s">
        <v>2583</v>
      </c>
      <c r="D1218" s="1"/>
    </row>
    <row r="1219" spans="1:4">
      <c r="A1219" s="3" t="s">
        <v>2584</v>
      </c>
      <c r="B1219" s="3" t="s">
        <v>2546</v>
      </c>
      <c r="C1219" s="3" t="s">
        <v>2585</v>
      </c>
      <c r="D1219" s="1"/>
    </row>
    <row r="1220" spans="1:4">
      <c r="A1220" s="3" t="s">
        <v>2586</v>
      </c>
      <c r="B1220" s="3" t="s">
        <v>2546</v>
      </c>
      <c r="C1220" s="3" t="s">
        <v>2587</v>
      </c>
      <c r="D1220" s="1"/>
    </row>
    <row r="1221" spans="1:4">
      <c r="A1221" s="3" t="s">
        <v>2588</v>
      </c>
      <c r="B1221" s="3" t="s">
        <v>2546</v>
      </c>
      <c r="C1221" s="3" t="s">
        <v>2589</v>
      </c>
      <c r="D1221" s="1"/>
    </row>
    <row r="1222" spans="1:4">
      <c r="A1222" s="3" t="s">
        <v>2590</v>
      </c>
      <c r="B1222" s="3" t="s">
        <v>2546</v>
      </c>
      <c r="C1222" s="3" t="s">
        <v>2591</v>
      </c>
      <c r="D1222" s="1"/>
    </row>
    <row r="1223" spans="1:4">
      <c r="A1223" s="3" t="s">
        <v>2592</v>
      </c>
      <c r="B1223" s="3" t="s">
        <v>2546</v>
      </c>
      <c r="C1223" s="3" t="s">
        <v>2593</v>
      </c>
      <c r="D1223" s="1"/>
    </row>
    <row r="1224" spans="1:4">
      <c r="A1224" s="3" t="s">
        <v>2594</v>
      </c>
      <c r="B1224" s="3" t="s">
        <v>2546</v>
      </c>
      <c r="C1224" s="3" t="s">
        <v>2595</v>
      </c>
      <c r="D1224" s="1"/>
    </row>
    <row r="1225" spans="1:4">
      <c r="A1225" s="3" t="s">
        <v>2596</v>
      </c>
      <c r="B1225" s="3" t="s">
        <v>2546</v>
      </c>
      <c r="C1225" s="3" t="s">
        <v>2597</v>
      </c>
      <c r="D1225" s="1"/>
    </row>
    <row r="1226" spans="1:4">
      <c r="A1226" s="3" t="s">
        <v>2598</v>
      </c>
      <c r="B1226" s="3" t="s">
        <v>2546</v>
      </c>
      <c r="C1226" s="3" t="s">
        <v>2599</v>
      </c>
      <c r="D1226" s="1"/>
    </row>
    <row r="1227" spans="1:4">
      <c r="A1227" s="3" t="s">
        <v>2600</v>
      </c>
      <c r="B1227" s="3" t="s">
        <v>2546</v>
      </c>
      <c r="C1227" s="3" t="s">
        <v>2601</v>
      </c>
      <c r="D1227" s="1"/>
    </row>
    <row r="1228" spans="1:4">
      <c r="A1228" s="3" t="s">
        <v>2602</v>
      </c>
      <c r="B1228" s="3" t="s">
        <v>2546</v>
      </c>
      <c r="C1228" s="3" t="s">
        <v>2603</v>
      </c>
      <c r="D1228" s="1"/>
    </row>
    <row r="1229" spans="1:4">
      <c r="A1229" s="3" t="s">
        <v>2604</v>
      </c>
      <c r="B1229" s="3" t="s">
        <v>2546</v>
      </c>
      <c r="C1229" s="3" t="s">
        <v>2605</v>
      </c>
      <c r="D1229" s="1"/>
    </row>
    <row r="1230" spans="1:4">
      <c r="A1230" s="3" t="s">
        <v>2606</v>
      </c>
      <c r="B1230" s="3" t="s">
        <v>2546</v>
      </c>
      <c r="C1230" s="3" t="s">
        <v>2607</v>
      </c>
      <c r="D1230" s="1"/>
    </row>
    <row r="1231" spans="1:4">
      <c r="A1231" s="3" t="s">
        <v>2608</v>
      </c>
      <c r="B1231" s="3" t="s">
        <v>2546</v>
      </c>
      <c r="C1231" s="3" t="s">
        <v>2609</v>
      </c>
      <c r="D1231" s="1"/>
    </row>
    <row r="1232" spans="1:4">
      <c r="A1232" s="3" t="s">
        <v>2610</v>
      </c>
      <c r="B1232" s="3" t="s">
        <v>2546</v>
      </c>
      <c r="C1232" s="3" t="s">
        <v>2611</v>
      </c>
      <c r="D1232" s="1"/>
    </row>
    <row r="1233" spans="1:4">
      <c r="A1233" s="3" t="s">
        <v>2612</v>
      </c>
      <c r="B1233" s="3" t="s">
        <v>2546</v>
      </c>
      <c r="C1233" s="3" t="s">
        <v>2613</v>
      </c>
      <c r="D1233" s="1"/>
    </row>
    <row r="1234" spans="1:4">
      <c r="A1234" s="3" t="s">
        <v>2614</v>
      </c>
      <c r="B1234" s="3" t="s">
        <v>2546</v>
      </c>
      <c r="C1234" s="3" t="s">
        <v>2615</v>
      </c>
      <c r="D1234" s="1"/>
    </row>
    <row r="1235" spans="1:4">
      <c r="A1235" s="3" t="s">
        <v>2616</v>
      </c>
      <c r="B1235" s="3" t="s">
        <v>2546</v>
      </c>
      <c r="C1235" s="3" t="s">
        <v>2617</v>
      </c>
      <c r="D1235" s="1"/>
    </row>
    <row r="1236" spans="1:4">
      <c r="A1236" s="3" t="s">
        <v>2618</v>
      </c>
      <c r="B1236" s="3" t="s">
        <v>2546</v>
      </c>
      <c r="C1236" s="3" t="s">
        <v>2619</v>
      </c>
      <c r="D1236" s="1"/>
    </row>
    <row r="1237" spans="1:4">
      <c r="A1237" s="3" t="s">
        <v>2620</v>
      </c>
      <c r="B1237" s="3" t="s">
        <v>2546</v>
      </c>
      <c r="C1237" s="3" t="s">
        <v>2621</v>
      </c>
      <c r="D1237" s="1"/>
    </row>
    <row r="1238" spans="1:4">
      <c r="A1238" s="3" t="s">
        <v>2622</v>
      </c>
      <c r="B1238" s="3" t="s">
        <v>2546</v>
      </c>
      <c r="C1238" s="3" t="s">
        <v>2623</v>
      </c>
      <c r="D1238" s="1"/>
    </row>
    <row r="1239" spans="1:4">
      <c r="A1239" s="3" t="s">
        <v>2624</v>
      </c>
      <c r="B1239" s="3" t="s">
        <v>2546</v>
      </c>
      <c r="C1239" s="3" t="s">
        <v>2625</v>
      </c>
      <c r="D1239" s="1"/>
    </row>
    <row r="1240" spans="1:4">
      <c r="A1240" s="3" t="s">
        <v>2626</v>
      </c>
      <c r="B1240" s="3" t="s">
        <v>2546</v>
      </c>
      <c r="C1240" s="3" t="s">
        <v>2627</v>
      </c>
      <c r="D1240" s="1"/>
    </row>
    <row r="1241" spans="1:4">
      <c r="A1241" s="3" t="s">
        <v>2628</v>
      </c>
      <c r="B1241" s="3" t="s">
        <v>2546</v>
      </c>
      <c r="C1241" s="3" t="s">
        <v>2629</v>
      </c>
      <c r="D1241" s="1"/>
    </row>
    <row r="1242" spans="1:4">
      <c r="A1242" s="3" t="s">
        <v>2630</v>
      </c>
      <c r="B1242" s="3" t="s">
        <v>2546</v>
      </c>
      <c r="C1242" s="3" t="s">
        <v>2631</v>
      </c>
      <c r="D1242" s="1"/>
    </row>
    <row r="1243" spans="1:4">
      <c r="A1243" s="3" t="s">
        <v>2632</v>
      </c>
      <c r="B1243" s="3" t="s">
        <v>2546</v>
      </c>
      <c r="C1243" s="3" t="s">
        <v>2633</v>
      </c>
      <c r="D1243" s="1"/>
    </row>
    <row r="1244" spans="1:4">
      <c r="A1244" s="3" t="s">
        <v>2634</v>
      </c>
      <c r="B1244" s="3" t="s">
        <v>2546</v>
      </c>
      <c r="C1244" s="3" t="s">
        <v>2635</v>
      </c>
      <c r="D1244" s="1"/>
    </row>
    <row r="1245" spans="1:4">
      <c r="A1245" s="3" t="s">
        <v>2636</v>
      </c>
      <c r="B1245" s="3" t="s">
        <v>2546</v>
      </c>
      <c r="C1245" s="3" t="s">
        <v>2637</v>
      </c>
      <c r="D1245" s="1"/>
    </row>
    <row r="1246" spans="1:4">
      <c r="A1246" s="3" t="s">
        <v>2638</v>
      </c>
      <c r="B1246" s="3" t="s">
        <v>2546</v>
      </c>
      <c r="C1246" s="3" t="s">
        <v>2639</v>
      </c>
      <c r="D1246" s="1"/>
    </row>
    <row r="1247" spans="1:4">
      <c r="A1247" s="3" t="s">
        <v>2640</v>
      </c>
      <c r="B1247" s="3" t="s">
        <v>2546</v>
      </c>
      <c r="C1247" s="3" t="s">
        <v>2641</v>
      </c>
      <c r="D1247" s="1"/>
    </row>
    <row r="1248" spans="1:4">
      <c r="A1248" s="3" t="s">
        <v>2642</v>
      </c>
      <c r="B1248" s="3" t="s">
        <v>2546</v>
      </c>
      <c r="C1248" s="3" t="s">
        <v>2643</v>
      </c>
      <c r="D1248" s="1"/>
    </row>
    <row r="1249" spans="1:4">
      <c r="A1249" s="3" t="s">
        <v>2644</v>
      </c>
      <c r="B1249" s="3" t="s">
        <v>2546</v>
      </c>
      <c r="C1249" s="3" t="s">
        <v>2645</v>
      </c>
      <c r="D1249" s="1"/>
    </row>
    <row r="1250" spans="1:4">
      <c r="A1250" s="3" t="s">
        <v>2646</v>
      </c>
      <c r="B1250" s="3" t="s">
        <v>2546</v>
      </c>
      <c r="C1250" s="3" t="s">
        <v>2647</v>
      </c>
      <c r="D1250" s="1"/>
    </row>
    <row r="1251" spans="1:4">
      <c r="A1251" s="3" t="s">
        <v>2648</v>
      </c>
      <c r="B1251" s="3" t="s">
        <v>2546</v>
      </c>
      <c r="C1251" s="3" t="s">
        <v>2649</v>
      </c>
      <c r="D1251" s="1"/>
    </row>
    <row r="1252" spans="1:4">
      <c r="A1252" s="3" t="s">
        <v>2650</v>
      </c>
      <c r="B1252" s="3" t="s">
        <v>2546</v>
      </c>
      <c r="C1252" s="3" t="s">
        <v>2651</v>
      </c>
      <c r="D1252" s="1"/>
    </row>
    <row r="1253" spans="1:4">
      <c r="A1253" s="3" t="s">
        <v>2652</v>
      </c>
      <c r="B1253" s="3" t="s">
        <v>2546</v>
      </c>
      <c r="C1253" s="3" t="s">
        <v>2653</v>
      </c>
      <c r="D1253" s="1"/>
    </row>
    <row r="1254" spans="1:4">
      <c r="A1254" s="3" t="s">
        <v>2654</v>
      </c>
      <c r="B1254" s="3" t="s">
        <v>2546</v>
      </c>
      <c r="C1254" s="3" t="s">
        <v>2655</v>
      </c>
      <c r="D1254" s="1"/>
    </row>
    <row r="1255" spans="1:4">
      <c r="A1255" s="3" t="s">
        <v>2656</v>
      </c>
      <c r="B1255" s="3" t="s">
        <v>2546</v>
      </c>
      <c r="C1255" s="3" t="s">
        <v>2657</v>
      </c>
      <c r="D1255" s="1"/>
    </row>
    <row r="1256" spans="1:4">
      <c r="A1256" s="3" t="s">
        <v>2658</v>
      </c>
      <c r="B1256" s="3" t="s">
        <v>2546</v>
      </c>
      <c r="C1256" s="3" t="s">
        <v>2659</v>
      </c>
      <c r="D1256" s="1"/>
    </row>
    <row r="1257" spans="1:4">
      <c r="A1257" s="3" t="s">
        <v>2660</v>
      </c>
      <c r="B1257" s="3" t="s">
        <v>2546</v>
      </c>
      <c r="C1257" s="3" t="s">
        <v>2661</v>
      </c>
      <c r="D1257" s="1"/>
    </row>
    <row r="1258" spans="1:4">
      <c r="A1258" s="3" t="s">
        <v>2662</v>
      </c>
      <c r="B1258" s="3" t="s">
        <v>2546</v>
      </c>
      <c r="C1258" s="3" t="s">
        <v>2663</v>
      </c>
      <c r="D1258" s="1"/>
    </row>
    <row r="1259" spans="1:4">
      <c r="A1259" s="3" t="s">
        <v>2664</v>
      </c>
      <c r="B1259" s="3" t="s">
        <v>2546</v>
      </c>
      <c r="C1259" s="3" t="s">
        <v>2665</v>
      </c>
      <c r="D1259" s="1"/>
    </row>
    <row r="1260" spans="1:4">
      <c r="A1260" s="3" t="s">
        <v>2666</v>
      </c>
      <c r="B1260" s="3" t="s">
        <v>2546</v>
      </c>
      <c r="C1260" s="3" t="s">
        <v>2667</v>
      </c>
      <c r="D1260" s="1"/>
    </row>
    <row r="1261" spans="1:4">
      <c r="A1261" s="3" t="s">
        <v>2668</v>
      </c>
      <c r="B1261" s="3" t="s">
        <v>2546</v>
      </c>
      <c r="C1261" s="3" t="s">
        <v>2669</v>
      </c>
      <c r="D1261" s="1"/>
    </row>
    <row r="1262" spans="1:4">
      <c r="A1262" s="3" t="s">
        <v>2670</v>
      </c>
      <c r="B1262" s="3" t="s">
        <v>2546</v>
      </c>
      <c r="C1262" s="3" t="s">
        <v>2671</v>
      </c>
      <c r="D1262" s="1"/>
    </row>
    <row r="1263" spans="1:4">
      <c r="A1263" s="3" t="s">
        <v>2672</v>
      </c>
      <c r="B1263" s="3" t="s">
        <v>2546</v>
      </c>
      <c r="C1263" s="3" t="s">
        <v>2673</v>
      </c>
      <c r="D1263" s="1"/>
    </row>
    <row r="1264" spans="1:4">
      <c r="A1264" s="3" t="s">
        <v>2674</v>
      </c>
      <c r="B1264" s="3" t="s">
        <v>2546</v>
      </c>
      <c r="C1264" s="3" t="s">
        <v>2675</v>
      </c>
      <c r="D1264" s="1"/>
    </row>
    <row r="1265" spans="1:4">
      <c r="A1265" s="3" t="s">
        <v>2676</v>
      </c>
      <c r="B1265" s="3" t="s">
        <v>2546</v>
      </c>
      <c r="C1265" s="3" t="s">
        <v>2677</v>
      </c>
      <c r="D1265" s="1"/>
    </row>
    <row r="1266" spans="1:4">
      <c r="A1266" s="3" t="s">
        <v>2678</v>
      </c>
      <c r="B1266" s="3" t="s">
        <v>2546</v>
      </c>
      <c r="C1266" s="3" t="s">
        <v>2679</v>
      </c>
      <c r="D1266" s="1"/>
    </row>
    <row r="1267" spans="1:4">
      <c r="A1267" s="3" t="s">
        <v>2680</v>
      </c>
      <c r="B1267" s="3" t="s">
        <v>2546</v>
      </c>
      <c r="C1267" s="3" t="s">
        <v>2681</v>
      </c>
      <c r="D1267" s="1"/>
    </row>
    <row r="1268" spans="1:4">
      <c r="A1268" s="3" t="s">
        <v>2682</v>
      </c>
      <c r="B1268" s="3" t="s">
        <v>2546</v>
      </c>
      <c r="C1268" s="3" t="s">
        <v>2683</v>
      </c>
      <c r="D1268" s="1"/>
    </row>
    <row r="1269" spans="1:4">
      <c r="A1269" s="3" t="s">
        <v>2684</v>
      </c>
      <c r="B1269" s="3" t="s">
        <v>2546</v>
      </c>
      <c r="C1269" s="3" t="s">
        <v>2685</v>
      </c>
      <c r="D1269" s="1"/>
    </row>
    <row r="1270" spans="1:4">
      <c r="A1270" s="3" t="s">
        <v>2686</v>
      </c>
      <c r="B1270" s="3" t="s">
        <v>2546</v>
      </c>
      <c r="C1270" s="3" t="s">
        <v>2687</v>
      </c>
      <c r="D1270" s="1"/>
    </row>
    <row r="1271" spans="1:4">
      <c r="A1271" s="3" t="s">
        <v>2688</v>
      </c>
      <c r="B1271" s="3" t="s">
        <v>2546</v>
      </c>
      <c r="C1271" s="3" t="s">
        <v>2689</v>
      </c>
      <c r="D1271" s="1"/>
    </row>
    <row r="1272" spans="1:4">
      <c r="A1272" s="3" t="s">
        <v>2690</v>
      </c>
      <c r="B1272" s="3" t="s">
        <v>2546</v>
      </c>
      <c r="C1272" s="3" t="s">
        <v>2691</v>
      </c>
      <c r="D1272" s="1"/>
    </row>
    <row r="1273" spans="1:4">
      <c r="A1273" s="3" t="s">
        <v>2692</v>
      </c>
      <c r="B1273" s="3" t="s">
        <v>2546</v>
      </c>
      <c r="C1273" s="3" t="s">
        <v>2693</v>
      </c>
      <c r="D1273" s="1"/>
    </row>
    <row r="1274" spans="1:4">
      <c r="A1274" s="3" t="s">
        <v>2694</v>
      </c>
      <c r="B1274" s="3" t="s">
        <v>2546</v>
      </c>
      <c r="C1274" s="3" t="s">
        <v>2695</v>
      </c>
      <c r="D1274" s="1"/>
    </row>
    <row r="1275" spans="1:4">
      <c r="A1275" s="3" t="s">
        <v>2696</v>
      </c>
      <c r="B1275" s="3" t="s">
        <v>2546</v>
      </c>
      <c r="C1275" s="3" t="s">
        <v>2697</v>
      </c>
      <c r="D1275" s="1"/>
    </row>
    <row r="1276" spans="1:4">
      <c r="A1276" s="3" t="s">
        <v>2698</v>
      </c>
      <c r="B1276" s="3" t="s">
        <v>2546</v>
      </c>
      <c r="C1276" s="3" t="s">
        <v>2699</v>
      </c>
      <c r="D1276" s="1"/>
    </row>
    <row r="1277" spans="1:4">
      <c r="A1277" s="3" t="s">
        <v>2700</v>
      </c>
      <c r="B1277" s="3" t="s">
        <v>2546</v>
      </c>
      <c r="C1277" s="3" t="s">
        <v>2701</v>
      </c>
      <c r="D1277" s="1"/>
    </row>
    <row r="1278" spans="1:4">
      <c r="A1278" s="3" t="s">
        <v>2702</v>
      </c>
      <c r="B1278" s="3" t="s">
        <v>2546</v>
      </c>
      <c r="C1278" s="3" t="s">
        <v>2703</v>
      </c>
      <c r="D1278" s="1"/>
    </row>
    <row r="1279" spans="1:4">
      <c r="A1279" s="3" t="s">
        <v>2704</v>
      </c>
      <c r="B1279" s="3" t="s">
        <v>2546</v>
      </c>
      <c r="C1279" s="3" t="s">
        <v>2705</v>
      </c>
      <c r="D1279" s="1"/>
    </row>
    <row r="1280" spans="1:4">
      <c r="A1280" s="3" t="s">
        <v>2706</v>
      </c>
      <c r="B1280" s="3" t="s">
        <v>2707</v>
      </c>
      <c r="C1280" s="3" t="s">
        <v>2708</v>
      </c>
      <c r="D1280" s="1"/>
    </row>
    <row r="1281" spans="1:4">
      <c r="A1281" s="3" t="s">
        <v>2709</v>
      </c>
      <c r="B1281" s="3" t="s">
        <v>2707</v>
      </c>
      <c r="C1281" s="3" t="s">
        <v>2710</v>
      </c>
      <c r="D1281" s="1"/>
    </row>
    <row r="1282" spans="1:4">
      <c r="A1282" s="3" t="s">
        <v>2711</v>
      </c>
      <c r="B1282" s="3" t="s">
        <v>2707</v>
      </c>
      <c r="C1282" s="3" t="s">
        <v>2712</v>
      </c>
      <c r="D1282" s="1"/>
    </row>
    <row r="1283" spans="1:4">
      <c r="A1283" s="3" t="s">
        <v>2713</v>
      </c>
      <c r="B1283" s="3" t="s">
        <v>2707</v>
      </c>
      <c r="C1283" s="3" t="s">
        <v>2714</v>
      </c>
      <c r="D1283" s="1"/>
    </row>
    <row r="1284" spans="1:4">
      <c r="A1284" s="3" t="s">
        <v>2715</v>
      </c>
      <c r="B1284" s="3" t="s">
        <v>2707</v>
      </c>
      <c r="C1284" s="3" t="s">
        <v>2716</v>
      </c>
      <c r="D1284" s="1"/>
    </row>
    <row r="1285" spans="1:4">
      <c r="A1285" s="3" t="s">
        <v>2717</v>
      </c>
      <c r="B1285" s="3" t="s">
        <v>2707</v>
      </c>
      <c r="C1285" s="3" t="s">
        <v>2718</v>
      </c>
      <c r="D1285" s="1"/>
    </row>
    <row r="1286" spans="1:4">
      <c r="A1286" s="3" t="s">
        <v>2719</v>
      </c>
      <c r="B1286" s="3" t="s">
        <v>2707</v>
      </c>
      <c r="C1286" s="3" t="s">
        <v>2720</v>
      </c>
      <c r="D1286" s="1"/>
    </row>
    <row r="1287" spans="1:4">
      <c r="A1287" s="3" t="s">
        <v>2721</v>
      </c>
      <c r="B1287" s="3" t="s">
        <v>2707</v>
      </c>
      <c r="C1287" s="3" t="s">
        <v>2722</v>
      </c>
      <c r="D1287" s="1"/>
    </row>
    <row r="1288" spans="1:4">
      <c r="A1288" s="3" t="s">
        <v>2723</v>
      </c>
      <c r="B1288" s="3" t="s">
        <v>2707</v>
      </c>
      <c r="C1288" s="3" t="s">
        <v>2724</v>
      </c>
      <c r="D1288" s="1"/>
    </row>
    <row r="1289" spans="1:4">
      <c r="A1289" s="3" t="s">
        <v>2725</v>
      </c>
      <c r="B1289" s="3" t="s">
        <v>2707</v>
      </c>
      <c r="C1289" s="3" t="s">
        <v>2726</v>
      </c>
      <c r="D1289" s="1"/>
    </row>
    <row r="1290" spans="1:4">
      <c r="A1290" s="3" t="s">
        <v>2727</v>
      </c>
      <c r="B1290" s="3" t="s">
        <v>2707</v>
      </c>
      <c r="C1290" s="3" t="s">
        <v>2728</v>
      </c>
      <c r="D1290" s="1"/>
    </row>
    <row r="1291" spans="1:4">
      <c r="A1291" s="3" t="s">
        <v>2729</v>
      </c>
      <c r="B1291" s="3" t="s">
        <v>2707</v>
      </c>
      <c r="C1291" s="3" t="s">
        <v>2730</v>
      </c>
      <c r="D1291" s="1"/>
    </row>
    <row r="1292" spans="1:4">
      <c r="A1292" s="3" t="s">
        <v>2731</v>
      </c>
      <c r="B1292" s="3" t="s">
        <v>2707</v>
      </c>
      <c r="C1292" s="3" t="s">
        <v>2732</v>
      </c>
      <c r="D1292" s="1"/>
    </row>
    <row r="1293" spans="1:4">
      <c r="A1293" s="3" t="s">
        <v>2733</v>
      </c>
      <c r="B1293" s="3" t="s">
        <v>2707</v>
      </c>
      <c r="C1293" s="3" t="s">
        <v>2734</v>
      </c>
      <c r="D1293" s="1"/>
    </row>
    <row r="1294" spans="1:4">
      <c r="A1294" s="3" t="s">
        <v>2735</v>
      </c>
      <c r="B1294" s="3" t="s">
        <v>2707</v>
      </c>
      <c r="C1294" s="3" t="s">
        <v>2736</v>
      </c>
      <c r="D1294" s="1"/>
    </row>
    <row r="1295" spans="1:4">
      <c r="A1295" s="3" t="s">
        <v>2737</v>
      </c>
      <c r="B1295" s="3" t="s">
        <v>2707</v>
      </c>
      <c r="C1295" s="3" t="s">
        <v>2738</v>
      </c>
      <c r="D1295" s="1"/>
    </row>
    <row r="1296" spans="1:4">
      <c r="A1296" s="3" t="s">
        <v>2739</v>
      </c>
      <c r="B1296" s="3" t="s">
        <v>2707</v>
      </c>
      <c r="C1296" s="3" t="s">
        <v>2740</v>
      </c>
      <c r="D1296" s="1"/>
    </row>
    <row r="1297" spans="1:4">
      <c r="A1297" s="3" t="s">
        <v>2741</v>
      </c>
      <c r="B1297" s="3" t="s">
        <v>2707</v>
      </c>
      <c r="C1297" s="3" t="s">
        <v>2742</v>
      </c>
      <c r="D1297" s="1"/>
    </row>
    <row r="1298" spans="1:4">
      <c r="A1298" s="3" t="s">
        <v>2743</v>
      </c>
      <c r="B1298" s="3" t="s">
        <v>2707</v>
      </c>
      <c r="C1298" s="3" t="s">
        <v>2744</v>
      </c>
      <c r="D1298" s="1"/>
    </row>
    <row r="1299" spans="1:4">
      <c r="A1299" s="3" t="s">
        <v>2745</v>
      </c>
      <c r="B1299" s="3" t="s">
        <v>2707</v>
      </c>
      <c r="C1299" s="3" t="s">
        <v>2746</v>
      </c>
      <c r="D1299" s="1"/>
    </row>
    <row r="1300" spans="1:4">
      <c r="A1300" s="3" t="s">
        <v>2747</v>
      </c>
      <c r="B1300" s="3" t="s">
        <v>2707</v>
      </c>
      <c r="C1300" s="3" t="s">
        <v>2748</v>
      </c>
      <c r="D1300" s="1"/>
    </row>
    <row r="1301" spans="1:4">
      <c r="A1301" s="3" t="s">
        <v>2749</v>
      </c>
      <c r="B1301" s="3" t="s">
        <v>2707</v>
      </c>
      <c r="C1301" s="3" t="s">
        <v>2750</v>
      </c>
      <c r="D1301" s="1"/>
    </row>
    <row r="1302" spans="1:4">
      <c r="A1302" s="3" t="s">
        <v>2751</v>
      </c>
      <c r="B1302" s="3" t="s">
        <v>2707</v>
      </c>
      <c r="C1302" s="3" t="s">
        <v>2752</v>
      </c>
      <c r="D1302" s="1"/>
    </row>
    <row r="1303" spans="1:4">
      <c r="A1303" s="3" t="s">
        <v>2753</v>
      </c>
      <c r="B1303" s="3" t="s">
        <v>2707</v>
      </c>
      <c r="C1303" s="3" t="s">
        <v>2754</v>
      </c>
      <c r="D1303" s="1"/>
    </row>
    <row r="1304" spans="1:4">
      <c r="A1304" s="3" t="s">
        <v>2755</v>
      </c>
      <c r="B1304" s="3" t="s">
        <v>2707</v>
      </c>
      <c r="C1304" s="3" t="s">
        <v>2756</v>
      </c>
      <c r="D1304" s="1"/>
    </row>
    <row r="1305" spans="1:4">
      <c r="A1305" s="3" t="s">
        <v>2757</v>
      </c>
      <c r="B1305" s="3" t="s">
        <v>2707</v>
      </c>
      <c r="C1305" s="3" t="s">
        <v>2758</v>
      </c>
      <c r="D1305" s="1"/>
    </row>
    <row r="1306" spans="1:4">
      <c r="A1306" s="3" t="s">
        <v>2759</v>
      </c>
      <c r="B1306" s="3" t="s">
        <v>2707</v>
      </c>
      <c r="C1306" s="3" t="s">
        <v>2760</v>
      </c>
      <c r="D1306" s="1"/>
    </row>
    <row r="1307" spans="1:4">
      <c r="A1307" s="3" t="s">
        <v>2761</v>
      </c>
      <c r="B1307" s="3" t="s">
        <v>2707</v>
      </c>
      <c r="C1307" s="3" t="s">
        <v>2762</v>
      </c>
      <c r="D1307" s="1"/>
    </row>
    <row r="1308" spans="1:4">
      <c r="A1308" s="3" t="s">
        <v>2763</v>
      </c>
      <c r="B1308" s="3" t="s">
        <v>2707</v>
      </c>
      <c r="C1308" s="3" t="s">
        <v>2764</v>
      </c>
      <c r="D1308" s="1"/>
    </row>
    <row r="1309" spans="1:4">
      <c r="A1309" s="3" t="s">
        <v>2765</v>
      </c>
      <c r="B1309" s="3" t="s">
        <v>2707</v>
      </c>
      <c r="C1309" s="3" t="s">
        <v>2766</v>
      </c>
      <c r="D1309" s="1"/>
    </row>
    <row r="1310" spans="1:4">
      <c r="A1310" s="3" t="s">
        <v>2767</v>
      </c>
      <c r="B1310" s="3" t="s">
        <v>2707</v>
      </c>
      <c r="C1310" s="3" t="s">
        <v>2768</v>
      </c>
      <c r="D1310" s="1"/>
    </row>
    <row r="1311" spans="1:4">
      <c r="A1311" s="3" t="s">
        <v>2769</v>
      </c>
      <c r="B1311" s="3" t="s">
        <v>2707</v>
      </c>
      <c r="C1311" s="3" t="s">
        <v>2770</v>
      </c>
      <c r="D1311" s="1"/>
    </row>
    <row r="1312" spans="1:4">
      <c r="A1312" s="3" t="s">
        <v>2771</v>
      </c>
      <c r="B1312" s="3" t="s">
        <v>2707</v>
      </c>
      <c r="C1312" s="3" t="s">
        <v>2772</v>
      </c>
      <c r="D1312" s="1"/>
    </row>
    <row r="1313" spans="1:4">
      <c r="A1313" s="3" t="s">
        <v>2773</v>
      </c>
      <c r="B1313" s="3" t="s">
        <v>2707</v>
      </c>
      <c r="C1313" s="3" t="s">
        <v>2774</v>
      </c>
      <c r="D1313" s="1"/>
    </row>
    <row r="1314" spans="1:4">
      <c r="A1314" s="3" t="s">
        <v>2775</v>
      </c>
      <c r="B1314" s="3" t="s">
        <v>2707</v>
      </c>
      <c r="C1314" s="3" t="s">
        <v>2776</v>
      </c>
      <c r="D1314" s="1"/>
    </row>
    <row r="1315" spans="1:4">
      <c r="A1315" s="3" t="s">
        <v>2777</v>
      </c>
      <c r="B1315" s="3" t="s">
        <v>2707</v>
      </c>
      <c r="C1315" s="3" t="s">
        <v>2778</v>
      </c>
      <c r="D1315" s="1"/>
    </row>
    <row r="1316" spans="1:4">
      <c r="A1316" s="3" t="s">
        <v>2779</v>
      </c>
      <c r="B1316" s="3" t="s">
        <v>2707</v>
      </c>
      <c r="C1316" s="3" t="s">
        <v>2780</v>
      </c>
      <c r="D1316" s="1"/>
    </row>
    <row r="1317" spans="1:4">
      <c r="A1317" s="3" t="s">
        <v>2781</v>
      </c>
      <c r="B1317" s="3" t="s">
        <v>2707</v>
      </c>
      <c r="C1317" s="3" t="s">
        <v>2782</v>
      </c>
      <c r="D1317" s="1"/>
    </row>
    <row r="1318" spans="1:4">
      <c r="A1318" s="3" t="s">
        <v>2783</v>
      </c>
      <c r="B1318" s="3" t="s">
        <v>2707</v>
      </c>
      <c r="C1318" s="3" t="s">
        <v>2784</v>
      </c>
      <c r="D1318" s="1"/>
    </row>
    <row r="1319" spans="1:4">
      <c r="A1319" s="3" t="s">
        <v>2785</v>
      </c>
      <c r="B1319" s="3" t="s">
        <v>2707</v>
      </c>
      <c r="C1319" s="3" t="s">
        <v>2786</v>
      </c>
      <c r="D1319" s="1"/>
    </row>
    <row r="1320" spans="1:4">
      <c r="A1320" s="3" t="s">
        <v>2787</v>
      </c>
      <c r="B1320" s="3" t="s">
        <v>2707</v>
      </c>
      <c r="C1320" s="3" t="s">
        <v>2788</v>
      </c>
      <c r="D1320" s="1"/>
    </row>
    <row r="1321" spans="1:4">
      <c r="A1321" s="3" t="s">
        <v>2789</v>
      </c>
      <c r="B1321" s="3" t="s">
        <v>2707</v>
      </c>
      <c r="C1321" s="3" t="s">
        <v>2790</v>
      </c>
      <c r="D1321" s="1"/>
    </row>
    <row r="1322" spans="1:4">
      <c r="A1322" s="3" t="s">
        <v>2791</v>
      </c>
      <c r="B1322" s="3" t="s">
        <v>2707</v>
      </c>
      <c r="C1322" s="3" t="s">
        <v>2792</v>
      </c>
      <c r="D1322" s="1"/>
    </row>
    <row r="1323" spans="1:4">
      <c r="A1323" s="3" t="s">
        <v>2793</v>
      </c>
      <c r="B1323" s="3" t="s">
        <v>2707</v>
      </c>
      <c r="C1323" s="3" t="s">
        <v>2794</v>
      </c>
      <c r="D1323" s="1"/>
    </row>
    <row r="1324" spans="1:4">
      <c r="A1324" s="3" t="s">
        <v>2795</v>
      </c>
      <c r="B1324" s="3" t="s">
        <v>2707</v>
      </c>
      <c r="C1324" s="3" t="s">
        <v>2796</v>
      </c>
      <c r="D1324" s="1"/>
    </row>
    <row r="1325" spans="1:4">
      <c r="A1325" s="3" t="s">
        <v>2797</v>
      </c>
      <c r="B1325" s="3" t="s">
        <v>2707</v>
      </c>
      <c r="C1325" s="3" t="s">
        <v>2798</v>
      </c>
      <c r="D1325" s="1"/>
    </row>
    <row r="1326" spans="1:4">
      <c r="A1326" s="3" t="s">
        <v>2799</v>
      </c>
      <c r="B1326" s="3" t="s">
        <v>2707</v>
      </c>
      <c r="C1326" s="3" t="s">
        <v>2800</v>
      </c>
      <c r="D1326" s="1"/>
    </row>
    <row r="1327" spans="1:4">
      <c r="A1327" s="3" t="s">
        <v>2801</v>
      </c>
      <c r="B1327" s="3" t="s">
        <v>2707</v>
      </c>
      <c r="C1327" s="3" t="s">
        <v>2802</v>
      </c>
      <c r="D1327" s="1"/>
    </row>
    <row r="1328" spans="1:4">
      <c r="A1328" s="3" t="s">
        <v>2803</v>
      </c>
      <c r="B1328" s="3" t="s">
        <v>2707</v>
      </c>
      <c r="C1328" s="3" t="s">
        <v>2804</v>
      </c>
      <c r="D1328" s="1"/>
    </row>
    <row r="1329" spans="1:4">
      <c r="A1329" s="3" t="s">
        <v>2805</v>
      </c>
      <c r="B1329" s="3" t="s">
        <v>2707</v>
      </c>
      <c r="C1329" s="3" t="s">
        <v>2806</v>
      </c>
      <c r="D1329" s="1"/>
    </row>
    <row r="1330" spans="1:4">
      <c r="A1330" s="3" t="s">
        <v>2807</v>
      </c>
      <c r="B1330" s="3" t="s">
        <v>2707</v>
      </c>
      <c r="C1330" s="3" t="s">
        <v>2808</v>
      </c>
      <c r="D1330" s="1"/>
    </row>
    <row r="1331" spans="1:4">
      <c r="A1331" s="3" t="s">
        <v>2809</v>
      </c>
      <c r="B1331" s="3" t="s">
        <v>2707</v>
      </c>
      <c r="C1331" s="3" t="s">
        <v>2810</v>
      </c>
      <c r="D1331" s="1"/>
    </row>
    <row r="1332" spans="1:4">
      <c r="A1332" s="3" t="s">
        <v>2811</v>
      </c>
      <c r="B1332" s="3" t="s">
        <v>2707</v>
      </c>
      <c r="C1332" s="3" t="s">
        <v>2812</v>
      </c>
      <c r="D1332" s="1"/>
    </row>
    <row r="1333" spans="1:4">
      <c r="A1333" s="3" t="s">
        <v>2813</v>
      </c>
      <c r="B1333" s="3" t="s">
        <v>2707</v>
      </c>
      <c r="C1333" s="3" t="s">
        <v>2814</v>
      </c>
      <c r="D1333" s="1"/>
    </row>
    <row r="1334" spans="1:4">
      <c r="A1334" s="3" t="s">
        <v>2815</v>
      </c>
      <c r="B1334" s="3" t="s">
        <v>2707</v>
      </c>
      <c r="C1334" s="3" t="s">
        <v>2816</v>
      </c>
      <c r="D1334" s="1"/>
    </row>
    <row r="1335" spans="1:4">
      <c r="A1335" s="3" t="s">
        <v>2817</v>
      </c>
      <c r="B1335" s="3" t="s">
        <v>2707</v>
      </c>
      <c r="C1335" s="3" t="s">
        <v>2818</v>
      </c>
      <c r="D1335" s="1"/>
    </row>
    <row r="1336" spans="1:4">
      <c r="A1336" s="3" t="s">
        <v>2819</v>
      </c>
      <c r="B1336" s="3" t="s">
        <v>2707</v>
      </c>
      <c r="C1336" s="3" t="s">
        <v>2820</v>
      </c>
      <c r="D1336" s="1"/>
    </row>
    <row r="1337" spans="1:4">
      <c r="A1337" s="3" t="s">
        <v>2821</v>
      </c>
      <c r="B1337" s="3" t="s">
        <v>2707</v>
      </c>
      <c r="C1337" s="3" t="s">
        <v>2822</v>
      </c>
      <c r="D1337" s="1"/>
    </row>
    <row r="1338" spans="1:4">
      <c r="A1338" s="3" t="s">
        <v>2823</v>
      </c>
      <c r="B1338" s="3" t="s">
        <v>2707</v>
      </c>
      <c r="C1338" s="3" t="s">
        <v>2824</v>
      </c>
      <c r="D1338" s="1"/>
    </row>
    <row r="1339" spans="1:4">
      <c r="A1339" s="3" t="s">
        <v>2825</v>
      </c>
      <c r="B1339" s="3" t="s">
        <v>2707</v>
      </c>
      <c r="C1339" s="3" t="s">
        <v>2826</v>
      </c>
      <c r="D1339" s="1"/>
    </row>
    <row r="1340" spans="1:4">
      <c r="A1340" s="3" t="s">
        <v>2827</v>
      </c>
      <c r="B1340" s="3" t="s">
        <v>2707</v>
      </c>
      <c r="C1340" s="3" t="s">
        <v>2828</v>
      </c>
      <c r="D1340" s="1"/>
    </row>
    <row r="1341" spans="1:4">
      <c r="A1341" s="3" t="s">
        <v>2829</v>
      </c>
      <c r="B1341" s="3" t="s">
        <v>2707</v>
      </c>
      <c r="C1341" s="3" t="s">
        <v>2830</v>
      </c>
      <c r="D1341" s="1"/>
    </row>
    <row r="1342" spans="1:4">
      <c r="A1342" s="3" t="s">
        <v>2831</v>
      </c>
      <c r="B1342" s="3" t="s">
        <v>2707</v>
      </c>
      <c r="C1342" s="3" t="s">
        <v>2832</v>
      </c>
      <c r="D1342" s="1"/>
    </row>
    <row r="1343" spans="1:4">
      <c r="A1343" s="3" t="s">
        <v>2833</v>
      </c>
      <c r="B1343" s="3" t="s">
        <v>2707</v>
      </c>
      <c r="C1343" s="3" t="s">
        <v>2834</v>
      </c>
      <c r="D1343" s="1"/>
    </row>
    <row r="1344" spans="1:4">
      <c r="A1344" s="3" t="s">
        <v>2835</v>
      </c>
      <c r="B1344" s="3" t="s">
        <v>2707</v>
      </c>
      <c r="C1344" s="3" t="s">
        <v>2836</v>
      </c>
      <c r="D1344" s="1"/>
    </row>
    <row r="1345" spans="1:4">
      <c r="A1345" s="3" t="s">
        <v>2837</v>
      </c>
      <c r="B1345" s="3" t="s">
        <v>2707</v>
      </c>
      <c r="C1345" s="3" t="s">
        <v>2838</v>
      </c>
      <c r="D1345" s="1"/>
    </row>
    <row r="1346" spans="1:4">
      <c r="A1346" s="3" t="s">
        <v>2839</v>
      </c>
      <c r="B1346" s="3" t="s">
        <v>2707</v>
      </c>
      <c r="C1346" s="3" t="s">
        <v>2840</v>
      </c>
      <c r="D1346" s="1"/>
    </row>
    <row r="1347" spans="1:4">
      <c r="A1347" s="3" t="s">
        <v>2841</v>
      </c>
      <c r="B1347" s="3" t="s">
        <v>2707</v>
      </c>
      <c r="C1347" s="3" t="s">
        <v>2842</v>
      </c>
      <c r="D1347" s="1"/>
    </row>
    <row r="1348" spans="1:4">
      <c r="A1348" s="3" t="s">
        <v>2843</v>
      </c>
      <c r="B1348" s="3" t="s">
        <v>2707</v>
      </c>
      <c r="C1348" s="3" t="s">
        <v>2844</v>
      </c>
      <c r="D1348" s="1"/>
    </row>
    <row r="1349" spans="1:4">
      <c r="A1349" s="3" t="s">
        <v>2845</v>
      </c>
      <c r="B1349" s="3" t="s">
        <v>2707</v>
      </c>
      <c r="C1349" s="3" t="s">
        <v>2846</v>
      </c>
      <c r="D1349" s="1"/>
    </row>
    <row r="1350" spans="1:4">
      <c r="A1350" s="3" t="s">
        <v>2847</v>
      </c>
      <c r="B1350" s="3" t="s">
        <v>2707</v>
      </c>
      <c r="C1350" s="3" t="s">
        <v>2848</v>
      </c>
      <c r="D1350" s="1"/>
    </row>
    <row r="1351" spans="1:4">
      <c r="A1351" s="3" t="s">
        <v>2849</v>
      </c>
      <c r="B1351" s="3" t="s">
        <v>2707</v>
      </c>
      <c r="C1351" s="3" t="s">
        <v>2850</v>
      </c>
      <c r="D1351" s="1"/>
    </row>
    <row r="1352" spans="1:4">
      <c r="A1352" s="3" t="s">
        <v>2851</v>
      </c>
      <c r="B1352" s="3" t="s">
        <v>2707</v>
      </c>
      <c r="C1352" s="3" t="s">
        <v>2852</v>
      </c>
      <c r="D1352" s="1"/>
    </row>
    <row r="1353" spans="1:4">
      <c r="A1353" s="3" t="s">
        <v>2853</v>
      </c>
      <c r="B1353" s="3" t="s">
        <v>2707</v>
      </c>
      <c r="C1353" s="3" t="s">
        <v>2854</v>
      </c>
      <c r="D1353" s="1"/>
    </row>
    <row r="1354" spans="1:4">
      <c r="A1354" s="3" t="s">
        <v>2855</v>
      </c>
      <c r="B1354" s="3" t="s">
        <v>2707</v>
      </c>
      <c r="C1354" s="3" t="s">
        <v>2856</v>
      </c>
      <c r="D1354" s="1"/>
    </row>
    <row r="1355" spans="1:4">
      <c r="A1355" s="3" t="s">
        <v>2857</v>
      </c>
      <c r="B1355" s="3" t="s">
        <v>2707</v>
      </c>
      <c r="C1355" s="3" t="s">
        <v>2858</v>
      </c>
      <c r="D1355" s="1"/>
    </row>
    <row r="1356" spans="1:4">
      <c r="A1356" s="3" t="s">
        <v>2859</v>
      </c>
      <c r="B1356" s="3" t="s">
        <v>2707</v>
      </c>
      <c r="C1356" s="3" t="s">
        <v>2860</v>
      </c>
      <c r="D1356" s="1"/>
    </row>
    <row r="1357" spans="1:4">
      <c r="A1357" s="3" t="s">
        <v>2861</v>
      </c>
      <c r="B1357" s="3" t="s">
        <v>2707</v>
      </c>
      <c r="C1357" s="3" t="s">
        <v>2862</v>
      </c>
      <c r="D1357" s="1"/>
    </row>
    <row r="1358" spans="1:4">
      <c r="A1358" s="3" t="s">
        <v>2863</v>
      </c>
      <c r="B1358" s="3" t="s">
        <v>2707</v>
      </c>
      <c r="C1358" s="3" t="s">
        <v>2864</v>
      </c>
      <c r="D1358" s="1"/>
    </row>
    <row r="1359" spans="1:4">
      <c r="A1359" s="3" t="s">
        <v>2865</v>
      </c>
      <c r="B1359" s="3" t="s">
        <v>2707</v>
      </c>
      <c r="C1359" s="3" t="s">
        <v>2866</v>
      </c>
      <c r="D1359" s="1"/>
    </row>
    <row r="1360" spans="1:4">
      <c r="A1360" s="3" t="s">
        <v>2867</v>
      </c>
      <c r="B1360" s="3" t="s">
        <v>2868</v>
      </c>
      <c r="C1360" s="3" t="s">
        <v>2869</v>
      </c>
      <c r="D1360" s="1"/>
    </row>
    <row r="1361" spans="1:4">
      <c r="A1361" s="3" t="s">
        <v>2870</v>
      </c>
      <c r="B1361" s="3" t="s">
        <v>2868</v>
      </c>
      <c r="C1361" s="3" t="s">
        <v>2871</v>
      </c>
      <c r="D1361" s="1"/>
    </row>
    <row r="1362" spans="1:4">
      <c r="A1362" s="3" t="s">
        <v>2872</v>
      </c>
      <c r="B1362" s="3" t="s">
        <v>2868</v>
      </c>
      <c r="C1362" s="3" t="s">
        <v>2873</v>
      </c>
      <c r="D1362" s="1"/>
    </row>
    <row r="1363" spans="1:4">
      <c r="A1363" s="3" t="s">
        <v>2874</v>
      </c>
      <c r="B1363" s="3" t="s">
        <v>2868</v>
      </c>
      <c r="C1363" s="3" t="s">
        <v>2875</v>
      </c>
      <c r="D1363" s="1"/>
    </row>
    <row r="1364" spans="1:4">
      <c r="A1364" s="3" t="s">
        <v>2876</v>
      </c>
      <c r="B1364" s="3" t="s">
        <v>2868</v>
      </c>
      <c r="C1364" s="3" t="s">
        <v>2877</v>
      </c>
      <c r="D1364" s="1"/>
    </row>
    <row r="1365" spans="1:4">
      <c r="A1365" s="3" t="s">
        <v>2878</v>
      </c>
      <c r="B1365" s="3" t="s">
        <v>2868</v>
      </c>
      <c r="C1365" s="3" t="s">
        <v>2879</v>
      </c>
      <c r="D1365" s="1"/>
    </row>
    <row r="1366" spans="1:4">
      <c r="A1366" s="3" t="s">
        <v>2880</v>
      </c>
      <c r="B1366" s="3" t="s">
        <v>2868</v>
      </c>
      <c r="C1366" s="3" t="s">
        <v>2881</v>
      </c>
      <c r="D1366" s="1"/>
    </row>
    <row r="1367" spans="1:4">
      <c r="A1367" s="3" t="s">
        <v>2882</v>
      </c>
      <c r="B1367" s="3" t="s">
        <v>2868</v>
      </c>
      <c r="C1367" s="3" t="s">
        <v>2883</v>
      </c>
      <c r="D1367" s="1"/>
    </row>
    <row r="1368" spans="1:4">
      <c r="A1368" s="3" t="s">
        <v>2884</v>
      </c>
      <c r="B1368" s="3" t="s">
        <v>2868</v>
      </c>
      <c r="C1368" s="3" t="s">
        <v>2885</v>
      </c>
      <c r="D1368" s="1"/>
    </row>
    <row r="1369" spans="1:4">
      <c r="A1369" s="3" t="s">
        <v>2886</v>
      </c>
      <c r="B1369" s="3" t="s">
        <v>2868</v>
      </c>
      <c r="C1369" s="3" t="s">
        <v>2887</v>
      </c>
      <c r="D1369" s="1"/>
    </row>
    <row r="1370" spans="1:4">
      <c r="A1370" s="3" t="s">
        <v>2888</v>
      </c>
      <c r="B1370" s="3" t="s">
        <v>2868</v>
      </c>
      <c r="C1370" s="3" t="s">
        <v>2889</v>
      </c>
      <c r="D1370" s="1"/>
    </row>
    <row r="1371" spans="1:4">
      <c r="A1371" s="3" t="s">
        <v>2890</v>
      </c>
      <c r="B1371" s="3" t="s">
        <v>2868</v>
      </c>
      <c r="C1371" s="3" t="s">
        <v>2891</v>
      </c>
      <c r="D1371" s="1"/>
    </row>
    <row r="1372" spans="1:4">
      <c r="A1372" s="3" t="s">
        <v>2892</v>
      </c>
      <c r="B1372" s="3" t="s">
        <v>2868</v>
      </c>
      <c r="C1372" s="3" t="s">
        <v>2893</v>
      </c>
      <c r="D1372" s="1"/>
    </row>
    <row r="1373" spans="1:4">
      <c r="A1373" s="3" t="s">
        <v>2894</v>
      </c>
      <c r="B1373" s="3" t="s">
        <v>2868</v>
      </c>
      <c r="C1373" s="3" t="s">
        <v>2895</v>
      </c>
      <c r="D1373" s="1"/>
    </row>
    <row r="1374" spans="1:4">
      <c r="A1374" s="3" t="s">
        <v>2896</v>
      </c>
      <c r="B1374" s="3" t="s">
        <v>2868</v>
      </c>
      <c r="C1374" s="3" t="s">
        <v>2897</v>
      </c>
      <c r="D1374" s="1"/>
    </row>
    <row r="1375" spans="1:4">
      <c r="A1375" s="3" t="s">
        <v>2898</v>
      </c>
      <c r="B1375" s="3" t="s">
        <v>2868</v>
      </c>
      <c r="C1375" s="3" t="s">
        <v>2899</v>
      </c>
      <c r="D1375" s="1"/>
    </row>
    <row r="1376" spans="1:4">
      <c r="A1376" s="3" t="s">
        <v>2900</v>
      </c>
      <c r="B1376" s="3" t="s">
        <v>2868</v>
      </c>
      <c r="C1376" s="3" t="s">
        <v>2901</v>
      </c>
      <c r="D1376" s="1"/>
    </row>
    <row r="1377" spans="1:4">
      <c r="A1377" s="3" t="s">
        <v>2902</v>
      </c>
      <c r="B1377" s="3" t="s">
        <v>2868</v>
      </c>
      <c r="C1377" s="3" t="s">
        <v>2903</v>
      </c>
      <c r="D1377" s="1"/>
    </row>
    <row r="1378" spans="1:4">
      <c r="A1378" s="3" t="s">
        <v>2904</v>
      </c>
      <c r="B1378" s="3" t="s">
        <v>2868</v>
      </c>
      <c r="C1378" s="3" t="s">
        <v>2905</v>
      </c>
      <c r="D1378" s="1"/>
    </row>
    <row r="1379" spans="1:4">
      <c r="A1379" s="3" t="s">
        <v>2906</v>
      </c>
      <c r="B1379" s="3" t="s">
        <v>2868</v>
      </c>
      <c r="C1379" s="3" t="s">
        <v>2907</v>
      </c>
      <c r="D1379" s="1"/>
    </row>
    <row r="1380" spans="1:4">
      <c r="A1380" s="3" t="s">
        <v>2908</v>
      </c>
      <c r="B1380" s="3" t="s">
        <v>2868</v>
      </c>
      <c r="C1380" s="3" t="s">
        <v>2909</v>
      </c>
      <c r="D1380" s="1"/>
    </row>
    <row r="1381" spans="1:4">
      <c r="A1381" s="3" t="s">
        <v>2910</v>
      </c>
      <c r="B1381" s="3" t="s">
        <v>2868</v>
      </c>
      <c r="C1381" s="3" t="s">
        <v>2911</v>
      </c>
      <c r="D1381" s="1"/>
    </row>
    <row r="1382" spans="1:4">
      <c r="A1382" s="3" t="s">
        <v>2912</v>
      </c>
      <c r="B1382" s="3" t="s">
        <v>2868</v>
      </c>
      <c r="C1382" s="3" t="s">
        <v>2913</v>
      </c>
      <c r="D1382" s="1"/>
    </row>
    <row r="1383" spans="1:4">
      <c r="A1383" s="3" t="s">
        <v>2914</v>
      </c>
      <c r="B1383" s="3" t="s">
        <v>2868</v>
      </c>
      <c r="C1383" s="3" t="s">
        <v>2915</v>
      </c>
      <c r="D1383" s="1"/>
    </row>
    <row r="1384" spans="1:4">
      <c r="A1384" s="3" t="s">
        <v>2916</v>
      </c>
      <c r="B1384" s="3" t="s">
        <v>2868</v>
      </c>
      <c r="C1384" s="3" t="s">
        <v>2917</v>
      </c>
      <c r="D1384" s="1"/>
    </row>
    <row r="1385" spans="1:4">
      <c r="A1385" s="3" t="s">
        <v>2918</v>
      </c>
      <c r="B1385" s="3" t="s">
        <v>2868</v>
      </c>
      <c r="C1385" s="3" t="s">
        <v>2919</v>
      </c>
      <c r="D1385" s="1"/>
    </row>
    <row r="1386" spans="1:4">
      <c r="A1386" s="3" t="s">
        <v>2920</v>
      </c>
      <c r="B1386" s="3" t="s">
        <v>2868</v>
      </c>
      <c r="C1386" s="3" t="s">
        <v>2921</v>
      </c>
      <c r="D1386" s="1"/>
    </row>
    <row r="1387" spans="1:4">
      <c r="A1387" s="3" t="s">
        <v>2922</v>
      </c>
      <c r="B1387" s="3" t="s">
        <v>2868</v>
      </c>
      <c r="C1387" s="3" t="s">
        <v>2923</v>
      </c>
      <c r="D1387" s="1"/>
    </row>
    <row r="1388" spans="1:4">
      <c r="A1388" s="3" t="s">
        <v>2924</v>
      </c>
      <c r="B1388" s="3" t="s">
        <v>2868</v>
      </c>
      <c r="C1388" s="3" t="s">
        <v>2925</v>
      </c>
      <c r="D1388" s="1"/>
    </row>
    <row r="1389" spans="1:4">
      <c r="A1389" s="3" t="s">
        <v>2926</v>
      </c>
      <c r="B1389" s="3" t="s">
        <v>2868</v>
      </c>
      <c r="C1389" s="3" t="s">
        <v>2927</v>
      </c>
      <c r="D1389" s="1"/>
    </row>
    <row r="1390" spans="1:4">
      <c r="A1390" s="3" t="s">
        <v>2928</v>
      </c>
      <c r="B1390" s="3" t="s">
        <v>2868</v>
      </c>
      <c r="C1390" s="3" t="s">
        <v>2929</v>
      </c>
      <c r="D1390" s="1"/>
    </row>
    <row r="1391" spans="1:4">
      <c r="A1391" s="3" t="s">
        <v>2930</v>
      </c>
      <c r="B1391" s="3" t="s">
        <v>2868</v>
      </c>
      <c r="C1391" s="3" t="s">
        <v>2931</v>
      </c>
      <c r="D1391" s="1"/>
    </row>
    <row r="1392" spans="1:4">
      <c r="A1392" s="3" t="s">
        <v>2932</v>
      </c>
      <c r="B1392" s="3" t="s">
        <v>2868</v>
      </c>
      <c r="C1392" s="3" t="s">
        <v>2933</v>
      </c>
      <c r="D1392" s="1"/>
    </row>
    <row r="1393" spans="1:4">
      <c r="A1393" s="3" t="s">
        <v>2934</v>
      </c>
      <c r="B1393" s="3" t="s">
        <v>2868</v>
      </c>
      <c r="C1393" s="3" t="s">
        <v>2935</v>
      </c>
      <c r="D1393" s="1"/>
    </row>
    <row r="1394" spans="1:4">
      <c r="A1394" s="3" t="s">
        <v>2936</v>
      </c>
      <c r="B1394" s="3" t="s">
        <v>2868</v>
      </c>
      <c r="C1394" s="3" t="s">
        <v>2937</v>
      </c>
      <c r="D1394" s="1"/>
    </row>
    <row r="1395" spans="1:4">
      <c r="A1395" s="3" t="s">
        <v>2938</v>
      </c>
      <c r="B1395" s="3" t="s">
        <v>2868</v>
      </c>
      <c r="C1395" s="3" t="s">
        <v>2939</v>
      </c>
      <c r="D1395" s="1"/>
    </row>
    <row r="1396" spans="1:4">
      <c r="A1396" s="3" t="s">
        <v>2940</v>
      </c>
      <c r="B1396" s="3" t="s">
        <v>2868</v>
      </c>
      <c r="C1396" s="3" t="s">
        <v>2941</v>
      </c>
      <c r="D1396" s="1"/>
    </row>
    <row r="1397" spans="1:4">
      <c r="A1397" s="3" t="s">
        <v>2942</v>
      </c>
      <c r="B1397" s="3" t="s">
        <v>2868</v>
      </c>
      <c r="C1397" s="3" t="s">
        <v>2943</v>
      </c>
      <c r="D1397" s="1"/>
    </row>
    <row r="1398" spans="1:4">
      <c r="A1398" s="3" t="s">
        <v>2944</v>
      </c>
      <c r="B1398" s="3" t="s">
        <v>2868</v>
      </c>
      <c r="C1398" s="3" t="s">
        <v>2945</v>
      </c>
      <c r="D1398" s="1"/>
    </row>
    <row r="1399" spans="1:4">
      <c r="A1399" s="3" t="s">
        <v>2946</v>
      </c>
      <c r="B1399" s="3" t="s">
        <v>2868</v>
      </c>
      <c r="C1399" s="3" t="s">
        <v>2947</v>
      </c>
      <c r="D1399" s="1"/>
    </row>
    <row r="1400" spans="1:4">
      <c r="A1400" s="3" t="s">
        <v>2948</v>
      </c>
      <c r="B1400" s="3" t="s">
        <v>2868</v>
      </c>
      <c r="C1400" s="3" t="s">
        <v>2949</v>
      </c>
      <c r="D1400" s="1"/>
    </row>
    <row r="1401" spans="1:4">
      <c r="A1401" s="3" t="s">
        <v>2950</v>
      </c>
      <c r="B1401" s="3" t="s">
        <v>2868</v>
      </c>
      <c r="C1401" s="3" t="s">
        <v>2951</v>
      </c>
      <c r="D1401" s="1"/>
    </row>
    <row r="1402" spans="1:4">
      <c r="A1402" s="3" t="s">
        <v>2952</v>
      </c>
      <c r="B1402" s="3" t="s">
        <v>2868</v>
      </c>
      <c r="C1402" s="3" t="s">
        <v>2953</v>
      </c>
      <c r="D1402" s="1"/>
    </row>
    <row r="1403" spans="1:4">
      <c r="A1403" s="3" t="s">
        <v>2954</v>
      </c>
      <c r="B1403" s="3" t="s">
        <v>2868</v>
      </c>
      <c r="C1403" s="3" t="s">
        <v>2955</v>
      </c>
      <c r="D1403" s="1"/>
    </row>
    <row r="1404" spans="1:4">
      <c r="A1404" s="3" t="s">
        <v>2956</v>
      </c>
      <c r="B1404" s="3" t="s">
        <v>2868</v>
      </c>
      <c r="C1404" s="3" t="s">
        <v>2957</v>
      </c>
      <c r="D1404" s="1"/>
    </row>
    <row r="1405" spans="1:4">
      <c r="A1405" s="3" t="s">
        <v>2958</v>
      </c>
      <c r="B1405" s="3" t="s">
        <v>2868</v>
      </c>
      <c r="C1405" s="3" t="s">
        <v>2959</v>
      </c>
      <c r="D1405" s="1"/>
    </row>
    <row r="1406" spans="1:4">
      <c r="A1406" s="3" t="s">
        <v>2960</v>
      </c>
      <c r="B1406" s="3" t="s">
        <v>2868</v>
      </c>
      <c r="C1406" s="3" t="s">
        <v>2961</v>
      </c>
      <c r="D1406" s="1"/>
    </row>
    <row r="1407" spans="1:4">
      <c r="A1407" s="3" t="s">
        <v>2962</v>
      </c>
      <c r="B1407" s="3" t="s">
        <v>2868</v>
      </c>
      <c r="C1407" s="3" t="s">
        <v>2963</v>
      </c>
      <c r="D1407" s="1"/>
    </row>
    <row r="1408" spans="1:4">
      <c r="A1408" s="3" t="s">
        <v>2964</v>
      </c>
      <c r="B1408" s="3" t="s">
        <v>2868</v>
      </c>
      <c r="C1408" s="3" t="s">
        <v>2965</v>
      </c>
      <c r="D1408" s="1"/>
    </row>
    <row r="1409" spans="1:4">
      <c r="A1409" s="3" t="s">
        <v>2966</v>
      </c>
      <c r="B1409" s="3" t="s">
        <v>2868</v>
      </c>
      <c r="C1409" s="3" t="s">
        <v>2967</v>
      </c>
      <c r="D1409" s="1"/>
    </row>
    <row r="1410" spans="1:4">
      <c r="A1410" s="3" t="s">
        <v>2968</v>
      </c>
      <c r="B1410" s="3" t="s">
        <v>2868</v>
      </c>
      <c r="C1410" s="3" t="s">
        <v>2969</v>
      </c>
      <c r="D1410" s="1"/>
    </row>
    <row r="1411" spans="1:4">
      <c r="A1411" s="3" t="s">
        <v>2970</v>
      </c>
      <c r="B1411" s="3" t="s">
        <v>2868</v>
      </c>
      <c r="C1411" s="3" t="s">
        <v>2971</v>
      </c>
      <c r="D1411" s="1"/>
    </row>
    <row r="1412" spans="1:4">
      <c r="A1412" s="3" t="s">
        <v>2972</v>
      </c>
      <c r="B1412" s="3" t="s">
        <v>2868</v>
      </c>
      <c r="C1412" s="3" t="s">
        <v>2973</v>
      </c>
      <c r="D1412" s="1"/>
    </row>
    <row r="1413" spans="1:4">
      <c r="A1413" s="3" t="s">
        <v>2974</v>
      </c>
      <c r="B1413" s="3" t="s">
        <v>2868</v>
      </c>
      <c r="C1413" s="3" t="s">
        <v>2975</v>
      </c>
      <c r="D1413" s="1"/>
    </row>
    <row r="1414" spans="1:4">
      <c r="A1414" s="3" t="s">
        <v>2976</v>
      </c>
      <c r="B1414" s="3" t="s">
        <v>2868</v>
      </c>
      <c r="C1414" s="3" t="s">
        <v>2977</v>
      </c>
      <c r="D1414" s="1"/>
    </row>
    <row r="1415" spans="1:4">
      <c r="A1415" s="3" t="s">
        <v>2978</v>
      </c>
      <c r="B1415" s="3" t="s">
        <v>2868</v>
      </c>
      <c r="C1415" s="3" t="s">
        <v>2979</v>
      </c>
      <c r="D1415" s="1"/>
    </row>
    <row r="1416" spans="1:4">
      <c r="A1416" s="3" t="s">
        <v>2980</v>
      </c>
      <c r="B1416" s="3" t="s">
        <v>2868</v>
      </c>
      <c r="C1416" s="3" t="s">
        <v>2981</v>
      </c>
      <c r="D1416" s="1"/>
    </row>
    <row r="1417" spans="1:4">
      <c r="A1417" s="3" t="s">
        <v>2982</v>
      </c>
      <c r="B1417" s="3" t="s">
        <v>2868</v>
      </c>
      <c r="C1417" s="3" t="s">
        <v>2983</v>
      </c>
      <c r="D1417" s="1"/>
    </row>
    <row r="1418" spans="1:4">
      <c r="A1418" s="3" t="s">
        <v>2984</v>
      </c>
      <c r="B1418" s="3" t="s">
        <v>2868</v>
      </c>
      <c r="C1418" s="3" t="s">
        <v>2985</v>
      </c>
      <c r="D1418" s="1"/>
    </row>
    <row r="1419" spans="1:4">
      <c r="A1419" s="3" t="s">
        <v>2986</v>
      </c>
      <c r="B1419" s="3" t="s">
        <v>2868</v>
      </c>
      <c r="C1419" s="3" t="s">
        <v>2987</v>
      </c>
      <c r="D1419" s="1"/>
    </row>
    <row r="1420" spans="1:4">
      <c r="A1420" s="3" t="s">
        <v>2988</v>
      </c>
      <c r="B1420" s="3" t="s">
        <v>2868</v>
      </c>
      <c r="C1420" s="3" t="s">
        <v>2989</v>
      </c>
      <c r="D1420" s="1"/>
    </row>
    <row r="1421" spans="1:4">
      <c r="A1421" s="3" t="s">
        <v>2990</v>
      </c>
      <c r="B1421" s="3" t="s">
        <v>2868</v>
      </c>
      <c r="C1421" s="3" t="s">
        <v>2991</v>
      </c>
      <c r="D1421" s="1"/>
    </row>
    <row r="1422" spans="1:4">
      <c r="A1422" s="3" t="s">
        <v>2992</v>
      </c>
      <c r="B1422" s="3" t="s">
        <v>2868</v>
      </c>
      <c r="C1422" s="3" t="s">
        <v>2993</v>
      </c>
      <c r="D1422" s="1"/>
    </row>
    <row r="1423" spans="1:4">
      <c r="A1423" s="3" t="s">
        <v>2994</v>
      </c>
      <c r="B1423" s="3" t="s">
        <v>2868</v>
      </c>
      <c r="C1423" s="3" t="s">
        <v>2995</v>
      </c>
      <c r="D1423" s="1"/>
    </row>
    <row r="1424" spans="1:4">
      <c r="A1424" s="3" t="s">
        <v>2996</v>
      </c>
      <c r="B1424" s="3" t="s">
        <v>2868</v>
      </c>
      <c r="C1424" s="3" t="s">
        <v>2997</v>
      </c>
      <c r="D1424" s="1"/>
    </row>
    <row r="1425" spans="1:4">
      <c r="A1425" s="3" t="s">
        <v>2998</v>
      </c>
      <c r="B1425" s="3" t="s">
        <v>2868</v>
      </c>
      <c r="C1425" s="3" t="s">
        <v>2999</v>
      </c>
      <c r="D1425" s="1"/>
    </row>
    <row r="1426" spans="1:4">
      <c r="A1426" s="3" t="s">
        <v>3000</v>
      </c>
      <c r="B1426" s="3" t="s">
        <v>2868</v>
      </c>
      <c r="C1426" s="3" t="s">
        <v>3001</v>
      </c>
      <c r="D1426" s="1"/>
    </row>
    <row r="1427" spans="1:4">
      <c r="A1427" s="3" t="s">
        <v>3002</v>
      </c>
      <c r="B1427" s="3" t="s">
        <v>2868</v>
      </c>
      <c r="C1427" s="3" t="s">
        <v>3003</v>
      </c>
      <c r="D1427" s="1"/>
    </row>
    <row r="1428" spans="1:4">
      <c r="A1428" s="3" t="s">
        <v>3004</v>
      </c>
      <c r="B1428" s="3" t="s">
        <v>2868</v>
      </c>
      <c r="C1428" s="3" t="s">
        <v>3005</v>
      </c>
      <c r="D1428" s="1"/>
    </row>
    <row r="1429" spans="1:4">
      <c r="A1429" s="3" t="s">
        <v>3006</v>
      </c>
      <c r="B1429" s="3" t="s">
        <v>2868</v>
      </c>
      <c r="C1429" s="3" t="s">
        <v>3007</v>
      </c>
      <c r="D1429" s="1"/>
    </row>
    <row r="1430" spans="1:4">
      <c r="A1430" s="3" t="s">
        <v>3008</v>
      </c>
      <c r="B1430" s="3" t="s">
        <v>2868</v>
      </c>
      <c r="C1430" s="3" t="s">
        <v>3009</v>
      </c>
      <c r="D1430" s="1"/>
    </row>
    <row r="1431" spans="1:4">
      <c r="A1431" s="3" t="s">
        <v>3010</v>
      </c>
      <c r="B1431" s="3" t="s">
        <v>2868</v>
      </c>
      <c r="C1431" s="3" t="s">
        <v>3011</v>
      </c>
      <c r="D1431" s="1"/>
    </row>
    <row r="1432" spans="1:4">
      <c r="A1432" s="3" t="s">
        <v>3012</v>
      </c>
      <c r="B1432" s="3" t="s">
        <v>2868</v>
      </c>
      <c r="C1432" s="3" t="s">
        <v>3013</v>
      </c>
      <c r="D1432" s="1"/>
    </row>
    <row r="1433" spans="1:4">
      <c r="A1433" s="3" t="s">
        <v>3014</v>
      </c>
      <c r="B1433" s="3" t="s">
        <v>2868</v>
      </c>
      <c r="C1433" s="3" t="s">
        <v>3015</v>
      </c>
      <c r="D1433" s="1"/>
    </row>
    <row r="1434" spans="1:4">
      <c r="A1434" s="3" t="s">
        <v>3016</v>
      </c>
      <c r="B1434" s="3" t="s">
        <v>2868</v>
      </c>
      <c r="C1434" s="3" t="s">
        <v>3017</v>
      </c>
      <c r="D1434" s="1"/>
    </row>
    <row r="1435" spans="1:4">
      <c r="A1435" s="3" t="s">
        <v>3018</v>
      </c>
      <c r="B1435" s="3" t="s">
        <v>2868</v>
      </c>
      <c r="C1435" s="3" t="s">
        <v>3019</v>
      </c>
      <c r="D1435" s="1"/>
    </row>
    <row r="1436" spans="1:4">
      <c r="A1436" s="3" t="s">
        <v>3020</v>
      </c>
      <c r="B1436" s="3" t="s">
        <v>2868</v>
      </c>
      <c r="C1436" s="3" t="s">
        <v>3021</v>
      </c>
      <c r="D1436" s="1"/>
    </row>
    <row r="1437" spans="1:4">
      <c r="A1437" s="3" t="s">
        <v>3022</v>
      </c>
      <c r="B1437" s="3" t="s">
        <v>2868</v>
      </c>
      <c r="C1437" s="3" t="s">
        <v>3023</v>
      </c>
      <c r="D1437" s="1"/>
    </row>
    <row r="1438" spans="1:4">
      <c r="A1438" s="3" t="s">
        <v>3024</v>
      </c>
      <c r="B1438" s="3" t="s">
        <v>2868</v>
      </c>
      <c r="C1438" s="3" t="s">
        <v>3025</v>
      </c>
      <c r="D1438" s="1"/>
    </row>
    <row r="1439" spans="1:4">
      <c r="A1439" s="3" t="s">
        <v>3026</v>
      </c>
      <c r="B1439" s="3" t="s">
        <v>2868</v>
      </c>
      <c r="C1439" s="3" t="s">
        <v>3027</v>
      </c>
      <c r="D1439" s="1"/>
    </row>
    <row r="1440" spans="1:4">
      <c r="A1440" s="3" t="s">
        <v>3028</v>
      </c>
      <c r="B1440" s="3" t="s">
        <v>2868</v>
      </c>
      <c r="C1440" s="3" t="s">
        <v>3029</v>
      </c>
      <c r="D1440" s="1"/>
    </row>
    <row r="1441" spans="1:4">
      <c r="A1441" s="3" t="s">
        <v>3030</v>
      </c>
      <c r="B1441" s="3" t="s">
        <v>2868</v>
      </c>
      <c r="C1441" s="3" t="s">
        <v>3031</v>
      </c>
      <c r="D1441" s="1"/>
    </row>
    <row r="1442" spans="1:4">
      <c r="A1442" s="3" t="s">
        <v>3032</v>
      </c>
      <c r="B1442" s="3" t="s">
        <v>2868</v>
      </c>
      <c r="C1442" s="3" t="s">
        <v>3033</v>
      </c>
      <c r="D1442" s="1"/>
    </row>
    <row r="1443" spans="1:4">
      <c r="A1443" s="3" t="s">
        <v>3034</v>
      </c>
      <c r="B1443" s="3" t="s">
        <v>2868</v>
      </c>
      <c r="C1443" s="3" t="s">
        <v>3035</v>
      </c>
      <c r="D1443" s="1"/>
    </row>
    <row r="1444" spans="1:4">
      <c r="A1444" s="3" t="s">
        <v>3036</v>
      </c>
      <c r="B1444" s="3" t="s">
        <v>2868</v>
      </c>
      <c r="C1444" s="3" t="s">
        <v>3037</v>
      </c>
      <c r="D1444" s="1"/>
    </row>
    <row r="1445" spans="1:4">
      <c r="A1445" s="3" t="s">
        <v>3038</v>
      </c>
      <c r="B1445" s="3" t="s">
        <v>2868</v>
      </c>
      <c r="C1445" s="3" t="s">
        <v>3039</v>
      </c>
      <c r="D1445" s="1"/>
    </row>
    <row r="1446" spans="1:4">
      <c r="A1446" s="3" t="s">
        <v>3040</v>
      </c>
      <c r="B1446" s="3" t="s">
        <v>2868</v>
      </c>
      <c r="C1446" s="3" t="s">
        <v>3041</v>
      </c>
      <c r="D1446" s="1"/>
    </row>
    <row r="1447" spans="1:4">
      <c r="A1447" s="3" t="s">
        <v>3042</v>
      </c>
      <c r="B1447" s="3" t="s">
        <v>2868</v>
      </c>
      <c r="C1447" s="3" t="s">
        <v>3043</v>
      </c>
      <c r="D1447" s="1"/>
    </row>
    <row r="1448" spans="1:4">
      <c r="A1448" s="3" t="s">
        <v>3044</v>
      </c>
      <c r="B1448" s="3" t="s">
        <v>2868</v>
      </c>
      <c r="C1448" s="3" t="s">
        <v>3045</v>
      </c>
      <c r="D1448" s="1"/>
    </row>
    <row r="1449" spans="1:4">
      <c r="A1449" s="3" t="s">
        <v>3046</v>
      </c>
      <c r="B1449" s="3" t="s">
        <v>2868</v>
      </c>
      <c r="C1449" s="3" t="s">
        <v>3047</v>
      </c>
      <c r="D1449" s="1"/>
    </row>
    <row r="1450" spans="1:4">
      <c r="A1450" s="3" t="s">
        <v>3048</v>
      </c>
      <c r="B1450" s="3" t="s">
        <v>2868</v>
      </c>
      <c r="C1450" s="3" t="s">
        <v>3049</v>
      </c>
      <c r="D1450" s="1"/>
    </row>
    <row r="1451" spans="1:4">
      <c r="A1451" s="3" t="s">
        <v>3050</v>
      </c>
      <c r="B1451" s="3" t="s">
        <v>2868</v>
      </c>
      <c r="C1451" s="3" t="s">
        <v>3051</v>
      </c>
      <c r="D1451" s="1"/>
    </row>
    <row r="1452" spans="1:4">
      <c r="A1452" s="3" t="s">
        <v>3052</v>
      </c>
      <c r="B1452" s="3" t="s">
        <v>2868</v>
      </c>
      <c r="C1452" s="3" t="s">
        <v>3053</v>
      </c>
      <c r="D1452" s="1"/>
    </row>
    <row r="1453" spans="1:4">
      <c r="A1453" s="3" t="s">
        <v>3054</v>
      </c>
      <c r="B1453" s="3" t="s">
        <v>2868</v>
      </c>
      <c r="C1453" s="3" t="s">
        <v>3055</v>
      </c>
      <c r="D1453" s="1"/>
    </row>
    <row r="1454" spans="1:4">
      <c r="A1454" s="3" t="s">
        <v>3056</v>
      </c>
      <c r="B1454" s="3" t="s">
        <v>2868</v>
      </c>
      <c r="C1454" s="3" t="s">
        <v>3057</v>
      </c>
      <c r="D1454" s="1"/>
    </row>
    <row r="1455" spans="1:4">
      <c r="A1455" s="3" t="s">
        <v>3058</v>
      </c>
      <c r="B1455" s="3" t="s">
        <v>2868</v>
      </c>
      <c r="C1455" s="3" t="s">
        <v>3059</v>
      </c>
      <c r="D1455" s="1"/>
    </row>
    <row r="1456" spans="1:4">
      <c r="A1456" s="3" t="s">
        <v>3060</v>
      </c>
      <c r="B1456" s="3" t="s">
        <v>2868</v>
      </c>
      <c r="C1456" s="3" t="s">
        <v>3061</v>
      </c>
      <c r="D1456" s="1"/>
    </row>
    <row r="1457" spans="1:4">
      <c r="A1457" s="3" t="s">
        <v>3062</v>
      </c>
      <c r="B1457" s="3" t="s">
        <v>2868</v>
      </c>
      <c r="C1457" s="3" t="s">
        <v>3063</v>
      </c>
      <c r="D1457" s="1"/>
    </row>
    <row r="1458" spans="1:4">
      <c r="A1458" s="3" t="s">
        <v>3064</v>
      </c>
      <c r="B1458" s="3" t="s">
        <v>2868</v>
      </c>
      <c r="C1458" s="3" t="s">
        <v>3065</v>
      </c>
      <c r="D1458" s="1"/>
    </row>
    <row r="1459" spans="1:4">
      <c r="A1459" s="3" t="s">
        <v>3066</v>
      </c>
      <c r="B1459" s="3" t="s">
        <v>2868</v>
      </c>
      <c r="C1459" s="3" t="s">
        <v>3067</v>
      </c>
      <c r="D1459" s="1"/>
    </row>
    <row r="1460" spans="1:4">
      <c r="A1460" s="3" t="s">
        <v>3068</v>
      </c>
      <c r="B1460" s="3" t="s">
        <v>2868</v>
      </c>
      <c r="C1460" s="3" t="s">
        <v>3069</v>
      </c>
      <c r="D1460" s="1"/>
    </row>
    <row r="1461" spans="1:4">
      <c r="A1461" s="3" t="s">
        <v>3070</v>
      </c>
      <c r="B1461" s="3" t="s">
        <v>2868</v>
      </c>
      <c r="C1461" s="3" t="s">
        <v>3071</v>
      </c>
      <c r="D1461" s="1"/>
    </row>
    <row r="1462" spans="1:4">
      <c r="A1462" s="3" t="s">
        <v>3072</v>
      </c>
      <c r="B1462" s="3" t="s">
        <v>2868</v>
      </c>
      <c r="C1462" s="3" t="s">
        <v>3073</v>
      </c>
      <c r="D1462" s="1"/>
    </row>
    <row r="1463" spans="1:4">
      <c r="A1463" s="3" t="s">
        <v>3074</v>
      </c>
      <c r="B1463" s="3" t="s">
        <v>2868</v>
      </c>
      <c r="C1463" s="3" t="s">
        <v>3075</v>
      </c>
      <c r="D1463" s="1"/>
    </row>
    <row r="1464" spans="1:4">
      <c r="A1464" s="3" t="s">
        <v>3076</v>
      </c>
      <c r="B1464" s="3" t="s">
        <v>2868</v>
      </c>
      <c r="C1464" s="3" t="s">
        <v>3077</v>
      </c>
      <c r="D1464" s="1"/>
    </row>
    <row r="1465" spans="1:4">
      <c r="A1465" s="3" t="s">
        <v>3078</v>
      </c>
      <c r="B1465" s="3" t="s">
        <v>2868</v>
      </c>
      <c r="C1465" s="3" t="s">
        <v>3079</v>
      </c>
      <c r="D1465" s="1"/>
    </row>
    <row r="1466" spans="1:4">
      <c r="A1466" s="3" t="s">
        <v>3080</v>
      </c>
      <c r="B1466" s="3" t="s">
        <v>2868</v>
      </c>
      <c r="C1466" s="3" t="s">
        <v>3081</v>
      </c>
      <c r="D1466" s="1"/>
    </row>
    <row r="1467" spans="1:4">
      <c r="A1467" s="3" t="s">
        <v>3082</v>
      </c>
      <c r="B1467" s="3" t="s">
        <v>2868</v>
      </c>
      <c r="C1467" s="3" t="s">
        <v>3083</v>
      </c>
      <c r="D1467" s="1"/>
    </row>
    <row r="1468" spans="1:4">
      <c r="A1468" s="3" t="s">
        <v>3084</v>
      </c>
      <c r="B1468" s="3" t="s">
        <v>2868</v>
      </c>
      <c r="C1468" s="3" t="s">
        <v>3085</v>
      </c>
      <c r="D1468" s="1"/>
    </row>
    <row r="1469" spans="1:4">
      <c r="A1469" s="3" t="s">
        <v>3086</v>
      </c>
      <c r="B1469" s="3" t="s">
        <v>2868</v>
      </c>
      <c r="C1469" s="3" t="s">
        <v>3087</v>
      </c>
      <c r="D1469" s="1"/>
    </row>
    <row r="1470" spans="1:4">
      <c r="A1470" s="3" t="s">
        <v>3088</v>
      </c>
      <c r="B1470" s="3" t="s">
        <v>2868</v>
      </c>
      <c r="C1470" s="3" t="s">
        <v>3089</v>
      </c>
      <c r="D1470" s="1"/>
    </row>
    <row r="1471" spans="1:4">
      <c r="A1471" s="3" t="s">
        <v>3090</v>
      </c>
      <c r="B1471" s="3" t="s">
        <v>2868</v>
      </c>
      <c r="C1471" s="3" t="s">
        <v>3091</v>
      </c>
      <c r="D1471" s="1"/>
    </row>
    <row r="1472" spans="1:4">
      <c r="A1472" s="3" t="s">
        <v>3092</v>
      </c>
      <c r="B1472" s="3" t="s">
        <v>2868</v>
      </c>
      <c r="C1472" s="3" t="s">
        <v>3093</v>
      </c>
      <c r="D1472" s="1"/>
    </row>
    <row r="1473" spans="1:4">
      <c r="A1473" s="3" t="s">
        <v>3094</v>
      </c>
      <c r="B1473" s="3" t="s">
        <v>2868</v>
      </c>
      <c r="C1473" s="3" t="s">
        <v>3095</v>
      </c>
      <c r="D1473" s="1"/>
    </row>
    <row r="1474" spans="1:4">
      <c r="A1474" s="3" t="s">
        <v>3096</v>
      </c>
      <c r="B1474" s="3" t="s">
        <v>2868</v>
      </c>
      <c r="C1474" s="3" t="s">
        <v>3097</v>
      </c>
      <c r="D1474" s="1"/>
    </row>
    <row r="1475" spans="1:4">
      <c r="A1475" s="3" t="s">
        <v>3098</v>
      </c>
      <c r="B1475" s="3" t="s">
        <v>2868</v>
      </c>
      <c r="C1475" s="3" t="s">
        <v>3099</v>
      </c>
      <c r="D1475" s="1"/>
    </row>
    <row r="1476" spans="1:4">
      <c r="A1476" s="3" t="s">
        <v>3100</v>
      </c>
      <c r="B1476" s="3" t="s">
        <v>2868</v>
      </c>
      <c r="C1476" s="3" t="s">
        <v>3101</v>
      </c>
      <c r="D1476" s="1"/>
    </row>
    <row r="1477" spans="1:4">
      <c r="A1477" s="3" t="s">
        <v>3102</v>
      </c>
      <c r="B1477" s="3" t="s">
        <v>2868</v>
      </c>
      <c r="C1477" s="3" t="s">
        <v>3103</v>
      </c>
      <c r="D1477" s="1"/>
    </row>
    <row r="1478" spans="1:4">
      <c r="A1478" s="3" t="s">
        <v>3104</v>
      </c>
      <c r="B1478" s="3" t="s">
        <v>2868</v>
      </c>
      <c r="C1478" s="3" t="s">
        <v>3105</v>
      </c>
      <c r="D1478" s="1"/>
    </row>
    <row r="1479" spans="1:4">
      <c r="A1479" s="3" t="s">
        <v>3106</v>
      </c>
      <c r="B1479" s="3" t="s">
        <v>2868</v>
      </c>
      <c r="C1479" s="3" t="s">
        <v>3107</v>
      </c>
      <c r="D1479" s="1"/>
    </row>
    <row r="1480" spans="1:4">
      <c r="A1480" s="3" t="s">
        <v>3108</v>
      </c>
      <c r="B1480" s="3" t="s">
        <v>2868</v>
      </c>
      <c r="C1480" s="3" t="s">
        <v>3109</v>
      </c>
      <c r="D1480" s="1"/>
    </row>
    <row r="1481" spans="1:4">
      <c r="A1481" s="3" t="s">
        <v>3110</v>
      </c>
      <c r="B1481" s="3" t="s">
        <v>2868</v>
      </c>
      <c r="C1481" s="3" t="s">
        <v>3111</v>
      </c>
      <c r="D1481" s="1"/>
    </row>
    <row r="1482" spans="1:4">
      <c r="A1482" s="3" t="s">
        <v>3112</v>
      </c>
      <c r="B1482" s="3" t="s">
        <v>2868</v>
      </c>
      <c r="C1482" s="3" t="s">
        <v>3113</v>
      </c>
      <c r="D1482" s="1"/>
    </row>
    <row r="1483" spans="1:4">
      <c r="A1483" s="3" t="s">
        <v>3114</v>
      </c>
      <c r="B1483" s="3" t="s">
        <v>2868</v>
      </c>
      <c r="C1483" s="3" t="s">
        <v>3115</v>
      </c>
      <c r="D1483" s="1"/>
    </row>
    <row r="1484" spans="1:4">
      <c r="A1484" s="3" t="s">
        <v>3116</v>
      </c>
      <c r="B1484" s="3" t="s">
        <v>2868</v>
      </c>
      <c r="C1484" s="3" t="s">
        <v>3117</v>
      </c>
      <c r="D1484" s="1"/>
    </row>
    <row r="1485" spans="1:4">
      <c r="A1485" s="3" t="s">
        <v>3118</v>
      </c>
      <c r="B1485" s="3" t="s">
        <v>2868</v>
      </c>
      <c r="C1485" s="3" t="s">
        <v>3119</v>
      </c>
      <c r="D1485" s="1"/>
    </row>
    <row r="1486" spans="1:4">
      <c r="A1486" s="3" t="s">
        <v>3120</v>
      </c>
      <c r="B1486" s="3" t="s">
        <v>2868</v>
      </c>
      <c r="C1486" s="3" t="s">
        <v>3121</v>
      </c>
      <c r="D1486" s="1"/>
    </row>
    <row r="1487" spans="1:4">
      <c r="A1487" s="3" t="s">
        <v>3122</v>
      </c>
      <c r="B1487" s="3" t="s">
        <v>2868</v>
      </c>
      <c r="C1487" s="3" t="s">
        <v>3123</v>
      </c>
      <c r="D1487" s="1"/>
    </row>
    <row r="1488" spans="1:4">
      <c r="A1488" s="3" t="s">
        <v>3124</v>
      </c>
      <c r="B1488" s="3" t="s">
        <v>2868</v>
      </c>
      <c r="C1488" s="3" t="s">
        <v>3125</v>
      </c>
      <c r="D1488" s="1"/>
    </row>
    <row r="1489" spans="1:4">
      <c r="A1489" s="3" t="s">
        <v>3126</v>
      </c>
      <c r="B1489" s="3" t="s">
        <v>2868</v>
      </c>
      <c r="C1489" s="3" t="s">
        <v>3127</v>
      </c>
      <c r="D1489" s="1"/>
    </row>
    <row r="1490" spans="1:4">
      <c r="A1490" s="3" t="s">
        <v>3128</v>
      </c>
      <c r="B1490" s="3" t="s">
        <v>2868</v>
      </c>
      <c r="C1490" s="3" t="s">
        <v>3129</v>
      </c>
      <c r="D1490" s="1"/>
    </row>
    <row r="1491" spans="1:4">
      <c r="A1491" s="3" t="s">
        <v>3130</v>
      </c>
      <c r="B1491" s="3" t="s">
        <v>2868</v>
      </c>
      <c r="C1491" s="3" t="s">
        <v>3131</v>
      </c>
      <c r="D1491" s="1"/>
    </row>
    <row r="1492" spans="1:4">
      <c r="A1492" s="3" t="s">
        <v>3132</v>
      </c>
      <c r="B1492" s="3" t="s">
        <v>2868</v>
      </c>
      <c r="C1492" s="3" t="s">
        <v>3133</v>
      </c>
      <c r="D1492" s="1"/>
    </row>
    <row r="1493" spans="1:4">
      <c r="A1493" s="3" t="s">
        <v>3134</v>
      </c>
      <c r="B1493" s="3" t="s">
        <v>2868</v>
      </c>
      <c r="C1493" s="3" t="s">
        <v>3135</v>
      </c>
      <c r="D1493" s="1"/>
    </row>
    <row r="1494" spans="1:4">
      <c r="A1494" s="3" t="s">
        <v>3136</v>
      </c>
      <c r="B1494" s="3" t="s">
        <v>2868</v>
      </c>
      <c r="C1494" s="3" t="s">
        <v>3137</v>
      </c>
      <c r="D1494" s="1"/>
    </row>
    <row r="1495" spans="1:4">
      <c r="A1495" s="3" t="s">
        <v>3138</v>
      </c>
      <c r="B1495" s="3" t="s">
        <v>2868</v>
      </c>
      <c r="C1495" s="3" t="s">
        <v>3139</v>
      </c>
      <c r="D1495" s="1"/>
    </row>
    <row r="1496" spans="1:4">
      <c r="A1496" s="3" t="s">
        <v>3140</v>
      </c>
      <c r="B1496" s="3" t="s">
        <v>2868</v>
      </c>
      <c r="C1496" s="3" t="s">
        <v>3141</v>
      </c>
      <c r="D1496" s="1"/>
    </row>
    <row r="1497" spans="1:4">
      <c r="A1497" s="3" t="s">
        <v>3142</v>
      </c>
      <c r="B1497" s="3" t="s">
        <v>2868</v>
      </c>
      <c r="C1497" s="3" t="s">
        <v>3143</v>
      </c>
      <c r="D1497" s="1"/>
    </row>
    <row r="1498" spans="1:4">
      <c r="A1498" s="3" t="s">
        <v>3144</v>
      </c>
      <c r="B1498" s="3" t="s">
        <v>2868</v>
      </c>
      <c r="C1498" s="3" t="s">
        <v>3145</v>
      </c>
      <c r="D1498" s="1"/>
    </row>
    <row r="1499" spans="1:4">
      <c r="A1499" s="3" t="s">
        <v>3146</v>
      </c>
      <c r="B1499" s="3" t="s">
        <v>2868</v>
      </c>
      <c r="C1499" s="3" t="s">
        <v>3147</v>
      </c>
      <c r="D1499" s="1"/>
    </row>
    <row r="1500" spans="1:4">
      <c r="A1500" s="3" t="s">
        <v>3148</v>
      </c>
      <c r="B1500" s="3" t="s">
        <v>2868</v>
      </c>
      <c r="C1500" s="3" t="s">
        <v>3149</v>
      </c>
      <c r="D1500" s="1"/>
    </row>
    <row r="1501" spans="1:4">
      <c r="A1501" s="3" t="s">
        <v>3150</v>
      </c>
      <c r="B1501" s="3" t="s">
        <v>2868</v>
      </c>
      <c r="C1501" s="3" t="s">
        <v>3151</v>
      </c>
      <c r="D1501" s="1"/>
    </row>
    <row r="1502" spans="1:4">
      <c r="A1502" s="3" t="s">
        <v>3152</v>
      </c>
      <c r="B1502" s="3" t="s">
        <v>2868</v>
      </c>
      <c r="C1502" s="3" t="s">
        <v>3153</v>
      </c>
      <c r="D1502" s="1"/>
    </row>
    <row r="1503" spans="1:4">
      <c r="A1503" s="3" t="s">
        <v>3154</v>
      </c>
      <c r="B1503" s="3" t="s">
        <v>2868</v>
      </c>
      <c r="C1503" s="3" t="s">
        <v>3155</v>
      </c>
      <c r="D1503" s="1"/>
    </row>
    <row r="1504" spans="1:4">
      <c r="A1504" s="3" t="s">
        <v>3156</v>
      </c>
      <c r="B1504" s="3" t="s">
        <v>2868</v>
      </c>
      <c r="C1504" s="3" t="s">
        <v>3157</v>
      </c>
      <c r="D1504" s="1"/>
    </row>
    <row r="1505" spans="1:4">
      <c r="A1505" s="3" t="s">
        <v>3158</v>
      </c>
      <c r="B1505" s="3" t="s">
        <v>2868</v>
      </c>
      <c r="C1505" s="3" t="s">
        <v>3159</v>
      </c>
      <c r="D1505" s="1"/>
    </row>
    <row r="1506" spans="1:4">
      <c r="A1506" s="3" t="s">
        <v>3160</v>
      </c>
      <c r="B1506" s="3" t="s">
        <v>2868</v>
      </c>
      <c r="C1506" s="3" t="s">
        <v>3161</v>
      </c>
      <c r="D1506" s="1"/>
    </row>
    <row r="1507" spans="1:4">
      <c r="A1507" s="3" t="s">
        <v>3162</v>
      </c>
      <c r="B1507" s="3" t="s">
        <v>2868</v>
      </c>
      <c r="C1507" s="3" t="s">
        <v>3163</v>
      </c>
      <c r="D1507" s="1"/>
    </row>
    <row r="1508" spans="1:4">
      <c r="A1508" s="3" t="s">
        <v>3164</v>
      </c>
      <c r="B1508" s="3" t="s">
        <v>2868</v>
      </c>
      <c r="C1508" s="3" t="s">
        <v>3165</v>
      </c>
      <c r="D1508" s="1"/>
    </row>
    <row r="1509" spans="1:4">
      <c r="A1509" s="3" t="s">
        <v>3166</v>
      </c>
      <c r="B1509" s="3" t="s">
        <v>2868</v>
      </c>
      <c r="C1509" s="3" t="s">
        <v>3167</v>
      </c>
      <c r="D1509" s="1"/>
    </row>
    <row r="1510" spans="1:4">
      <c r="A1510" s="3" t="s">
        <v>3168</v>
      </c>
      <c r="B1510" s="3" t="s">
        <v>2868</v>
      </c>
      <c r="C1510" s="3" t="s">
        <v>3169</v>
      </c>
      <c r="D1510" s="1"/>
    </row>
    <row r="1511" spans="1:4">
      <c r="A1511" s="3" t="s">
        <v>3170</v>
      </c>
      <c r="B1511" s="3" t="s">
        <v>2868</v>
      </c>
      <c r="C1511" s="3" t="s">
        <v>3171</v>
      </c>
      <c r="D1511" s="1"/>
    </row>
    <row r="1512" spans="1:4">
      <c r="A1512" s="3" t="s">
        <v>3172</v>
      </c>
      <c r="B1512" s="3" t="s">
        <v>2868</v>
      </c>
      <c r="C1512" s="3" t="s">
        <v>3173</v>
      </c>
      <c r="D1512" s="1"/>
    </row>
    <row r="1513" spans="1:4">
      <c r="A1513" s="3" t="s">
        <v>3174</v>
      </c>
      <c r="B1513" s="3" t="s">
        <v>2868</v>
      </c>
      <c r="C1513" s="3" t="s">
        <v>3175</v>
      </c>
      <c r="D1513" s="1"/>
    </row>
    <row r="1514" spans="1:4">
      <c r="A1514" s="3" t="s">
        <v>3176</v>
      </c>
      <c r="B1514" s="3" t="s">
        <v>2868</v>
      </c>
      <c r="C1514" s="3" t="s">
        <v>3177</v>
      </c>
      <c r="D1514" s="1"/>
    </row>
    <row r="1515" spans="1:4">
      <c r="A1515" s="3" t="s">
        <v>3178</v>
      </c>
      <c r="B1515" s="3" t="s">
        <v>2868</v>
      </c>
      <c r="C1515" s="3" t="s">
        <v>3179</v>
      </c>
      <c r="D1515" s="1"/>
    </row>
    <row r="1516" spans="1:4">
      <c r="A1516" s="3" t="s">
        <v>3180</v>
      </c>
      <c r="B1516" s="3" t="s">
        <v>2868</v>
      </c>
      <c r="C1516" s="3" t="s">
        <v>3181</v>
      </c>
      <c r="D1516" s="1"/>
    </row>
    <row r="1517" spans="1:4">
      <c r="A1517" s="3" t="s">
        <v>3182</v>
      </c>
      <c r="B1517" s="3" t="s">
        <v>2868</v>
      </c>
      <c r="C1517" s="3" t="s">
        <v>3183</v>
      </c>
      <c r="D1517" s="1"/>
    </row>
    <row r="1518" spans="1:4">
      <c r="A1518" s="3" t="s">
        <v>3184</v>
      </c>
      <c r="B1518" s="3" t="s">
        <v>2868</v>
      </c>
      <c r="C1518" s="3" t="s">
        <v>3185</v>
      </c>
      <c r="D1518" s="1"/>
    </row>
    <row r="1519" spans="1:4">
      <c r="A1519" s="3" t="s">
        <v>3186</v>
      </c>
      <c r="B1519" s="3" t="s">
        <v>2868</v>
      </c>
      <c r="C1519" s="3" t="s">
        <v>3187</v>
      </c>
      <c r="D1519" s="1"/>
    </row>
    <row r="1520" spans="1:4">
      <c r="A1520" s="3" t="s">
        <v>3188</v>
      </c>
      <c r="B1520" s="3" t="s">
        <v>2868</v>
      </c>
      <c r="C1520" s="3" t="s">
        <v>3189</v>
      </c>
      <c r="D1520" s="1"/>
    </row>
    <row r="1521" spans="1:4">
      <c r="A1521" s="3" t="s">
        <v>3190</v>
      </c>
      <c r="B1521" s="3" t="s">
        <v>2868</v>
      </c>
      <c r="C1521" s="3" t="s">
        <v>3191</v>
      </c>
      <c r="D1521" s="1"/>
    </row>
    <row r="1522" spans="1:4">
      <c r="A1522" s="3" t="s">
        <v>3192</v>
      </c>
      <c r="B1522" s="3" t="s">
        <v>2868</v>
      </c>
      <c r="C1522" s="3" t="s">
        <v>3193</v>
      </c>
      <c r="D1522" s="1"/>
    </row>
    <row r="1523" spans="1:4">
      <c r="A1523" s="3" t="s">
        <v>3194</v>
      </c>
      <c r="B1523" s="3" t="s">
        <v>2868</v>
      </c>
      <c r="C1523" s="3" t="s">
        <v>3195</v>
      </c>
      <c r="D1523" s="1"/>
    </row>
    <row r="1524" spans="1:4">
      <c r="A1524" s="3" t="s">
        <v>3196</v>
      </c>
      <c r="B1524" s="3" t="s">
        <v>2868</v>
      </c>
      <c r="C1524" s="3" t="s">
        <v>3197</v>
      </c>
      <c r="D1524" s="1"/>
    </row>
    <row r="1525" spans="1:4">
      <c r="A1525" s="3" t="s">
        <v>3198</v>
      </c>
      <c r="B1525" s="3" t="s">
        <v>2868</v>
      </c>
      <c r="C1525" s="3" t="s">
        <v>3199</v>
      </c>
      <c r="D1525" s="1"/>
    </row>
    <row r="1526" spans="1:4">
      <c r="A1526" s="3" t="s">
        <v>3200</v>
      </c>
      <c r="B1526" s="3" t="s">
        <v>2868</v>
      </c>
      <c r="C1526" s="3" t="s">
        <v>3201</v>
      </c>
      <c r="D1526" s="1"/>
    </row>
    <row r="1527" spans="1:4">
      <c r="A1527" s="3" t="s">
        <v>3202</v>
      </c>
      <c r="B1527" s="3" t="s">
        <v>2868</v>
      </c>
      <c r="C1527" s="3" t="s">
        <v>3203</v>
      </c>
      <c r="D1527" s="1"/>
    </row>
    <row r="1528" spans="1:4">
      <c r="A1528" s="3" t="s">
        <v>3204</v>
      </c>
      <c r="B1528" s="3" t="s">
        <v>2868</v>
      </c>
      <c r="C1528" s="3" t="s">
        <v>3205</v>
      </c>
      <c r="D1528" s="1"/>
    </row>
    <row r="1529" spans="1:4">
      <c r="A1529" s="3" t="s">
        <v>3206</v>
      </c>
      <c r="B1529" s="3" t="s">
        <v>2868</v>
      </c>
      <c r="C1529" s="3" t="s">
        <v>3207</v>
      </c>
      <c r="D1529" s="1"/>
    </row>
    <row r="1530" spans="1:4">
      <c r="A1530" s="3" t="s">
        <v>3208</v>
      </c>
      <c r="B1530" s="3" t="s">
        <v>2868</v>
      </c>
      <c r="C1530" s="3" t="s">
        <v>3209</v>
      </c>
      <c r="D1530" s="1"/>
    </row>
    <row r="1531" spans="1:4">
      <c r="A1531" s="3" t="s">
        <v>3210</v>
      </c>
      <c r="B1531" s="3" t="s">
        <v>2868</v>
      </c>
      <c r="C1531" s="3" t="s">
        <v>3211</v>
      </c>
      <c r="D1531" s="1"/>
    </row>
    <row r="1532" spans="1:4">
      <c r="A1532" s="3" t="s">
        <v>3212</v>
      </c>
      <c r="B1532" s="3" t="s">
        <v>2868</v>
      </c>
      <c r="C1532" s="3" t="s">
        <v>3213</v>
      </c>
      <c r="D1532" s="1"/>
    </row>
    <row r="1533" spans="1:4">
      <c r="A1533" s="3" t="s">
        <v>3214</v>
      </c>
      <c r="B1533" s="3" t="s">
        <v>2868</v>
      </c>
      <c r="C1533" s="3" t="s">
        <v>3215</v>
      </c>
      <c r="D1533" s="1"/>
    </row>
    <row r="1534" spans="1:4">
      <c r="A1534" s="3" t="s">
        <v>3216</v>
      </c>
      <c r="B1534" s="3" t="s">
        <v>2868</v>
      </c>
      <c r="C1534" s="3" t="s">
        <v>3217</v>
      </c>
      <c r="D1534" s="1"/>
    </row>
    <row r="1535" spans="1:4">
      <c r="A1535" s="3" t="s">
        <v>3218</v>
      </c>
      <c r="B1535" s="3" t="s">
        <v>2868</v>
      </c>
      <c r="C1535" s="3" t="s">
        <v>3219</v>
      </c>
      <c r="D1535" s="1"/>
    </row>
    <row r="1536" spans="1:4">
      <c r="A1536" s="3" t="s">
        <v>3220</v>
      </c>
      <c r="B1536" s="3" t="s">
        <v>2868</v>
      </c>
      <c r="C1536" s="3" t="s">
        <v>3221</v>
      </c>
      <c r="D1536" s="1"/>
    </row>
    <row r="1537" spans="1:4">
      <c r="A1537" s="3" t="s">
        <v>3222</v>
      </c>
      <c r="B1537" s="3" t="s">
        <v>2868</v>
      </c>
      <c r="C1537" s="3" t="s">
        <v>3223</v>
      </c>
      <c r="D1537" s="1"/>
    </row>
    <row r="1538" spans="1:4">
      <c r="A1538" s="3" t="s">
        <v>3224</v>
      </c>
      <c r="B1538" s="3" t="s">
        <v>2868</v>
      </c>
      <c r="C1538" s="3" t="s">
        <v>3225</v>
      </c>
      <c r="D1538" s="1"/>
    </row>
    <row r="1539" spans="1:4">
      <c r="A1539" s="3" t="s">
        <v>3226</v>
      </c>
      <c r="B1539" s="3" t="s">
        <v>2868</v>
      </c>
      <c r="C1539" s="3" t="s">
        <v>3227</v>
      </c>
      <c r="D1539" s="1"/>
    </row>
    <row r="1540" spans="1:4">
      <c r="A1540" s="3" t="s">
        <v>3228</v>
      </c>
      <c r="B1540" s="3" t="s">
        <v>2868</v>
      </c>
      <c r="C1540" s="3" t="s">
        <v>3229</v>
      </c>
      <c r="D1540" s="1"/>
    </row>
    <row r="1541" spans="1:4">
      <c r="A1541" s="3" t="s">
        <v>3230</v>
      </c>
      <c r="B1541" s="3" t="s">
        <v>2868</v>
      </c>
      <c r="C1541" s="3" t="s">
        <v>3231</v>
      </c>
      <c r="D1541" s="1"/>
    </row>
    <row r="1542" spans="1:4">
      <c r="A1542" s="3" t="s">
        <v>3232</v>
      </c>
      <c r="B1542" s="3" t="s">
        <v>2868</v>
      </c>
      <c r="C1542" s="3" t="s">
        <v>3233</v>
      </c>
      <c r="D1542" s="1"/>
    </row>
    <row r="1543" spans="1:4">
      <c r="A1543" s="3" t="s">
        <v>3234</v>
      </c>
      <c r="B1543" s="3" t="s">
        <v>2868</v>
      </c>
      <c r="C1543" s="3" t="s">
        <v>3235</v>
      </c>
      <c r="D1543" s="1"/>
    </row>
    <row r="1544" spans="1:4">
      <c r="A1544" s="3" t="s">
        <v>3236</v>
      </c>
      <c r="B1544" s="3" t="s">
        <v>2868</v>
      </c>
      <c r="C1544" s="3" t="s">
        <v>3237</v>
      </c>
      <c r="D1544" s="1"/>
    </row>
    <row r="1545" spans="1:4">
      <c r="A1545" s="3" t="s">
        <v>3238</v>
      </c>
      <c r="B1545" s="3" t="s">
        <v>2868</v>
      </c>
      <c r="C1545" s="3" t="s">
        <v>3239</v>
      </c>
      <c r="D1545" s="1"/>
    </row>
    <row r="1546" spans="1:4">
      <c r="A1546" s="3" t="s">
        <v>3240</v>
      </c>
      <c r="B1546" s="3" t="s">
        <v>2868</v>
      </c>
      <c r="C1546" s="3" t="s">
        <v>3241</v>
      </c>
      <c r="D1546" s="1"/>
    </row>
    <row r="1547" spans="1:4">
      <c r="A1547" s="3" t="s">
        <v>3242</v>
      </c>
      <c r="B1547" s="3" t="s">
        <v>2868</v>
      </c>
      <c r="C1547" s="3" t="s">
        <v>3243</v>
      </c>
      <c r="D1547" s="1"/>
    </row>
    <row r="1548" spans="1:4">
      <c r="A1548" s="3" t="s">
        <v>3244</v>
      </c>
      <c r="B1548" s="3" t="s">
        <v>2868</v>
      </c>
      <c r="C1548" s="3" t="s">
        <v>3245</v>
      </c>
      <c r="D1548" s="1"/>
    </row>
    <row r="1549" spans="1:4">
      <c r="A1549" s="3" t="s">
        <v>3246</v>
      </c>
      <c r="B1549" s="3" t="s">
        <v>2868</v>
      </c>
      <c r="C1549" s="3" t="s">
        <v>3247</v>
      </c>
      <c r="D1549" s="1"/>
    </row>
    <row r="1550" spans="1:4">
      <c r="A1550" s="3" t="s">
        <v>3248</v>
      </c>
      <c r="B1550" s="3" t="s">
        <v>2868</v>
      </c>
      <c r="C1550" s="3" t="s">
        <v>3249</v>
      </c>
      <c r="D1550" s="1"/>
    </row>
    <row r="1551" spans="1:4">
      <c r="A1551" s="3" t="s">
        <v>3250</v>
      </c>
      <c r="B1551" s="3" t="s">
        <v>2868</v>
      </c>
      <c r="C1551" s="3" t="s">
        <v>3251</v>
      </c>
      <c r="D1551" s="1"/>
    </row>
    <row r="1552" spans="1:4">
      <c r="A1552" s="3" t="s">
        <v>3252</v>
      </c>
      <c r="B1552" s="3" t="s">
        <v>2868</v>
      </c>
      <c r="C1552" s="3" t="s">
        <v>3253</v>
      </c>
      <c r="D1552" s="1"/>
    </row>
    <row r="1553" spans="1:4">
      <c r="A1553" s="3" t="s">
        <v>3254</v>
      </c>
      <c r="B1553" s="3" t="s">
        <v>2868</v>
      </c>
      <c r="C1553" s="3" t="s">
        <v>3255</v>
      </c>
      <c r="D1553" s="1"/>
    </row>
    <row r="1554" spans="1:4">
      <c r="A1554" s="3" t="s">
        <v>3256</v>
      </c>
      <c r="B1554" s="3" t="s">
        <v>2868</v>
      </c>
      <c r="C1554" s="3" t="s">
        <v>3257</v>
      </c>
      <c r="D1554" s="1"/>
    </row>
    <row r="1555" spans="1:4">
      <c r="A1555" s="3" t="s">
        <v>3258</v>
      </c>
      <c r="B1555" s="3" t="s">
        <v>2868</v>
      </c>
      <c r="C1555" s="3" t="s">
        <v>3259</v>
      </c>
      <c r="D1555" s="1"/>
    </row>
    <row r="1556" spans="1:4">
      <c r="A1556" s="3" t="s">
        <v>3260</v>
      </c>
      <c r="B1556" s="3" t="s">
        <v>2868</v>
      </c>
      <c r="C1556" s="3" t="s">
        <v>3261</v>
      </c>
      <c r="D1556" s="1"/>
    </row>
    <row r="1557" spans="1:4">
      <c r="A1557" s="3" t="s">
        <v>3262</v>
      </c>
      <c r="B1557" s="3" t="s">
        <v>2868</v>
      </c>
      <c r="C1557" s="3" t="s">
        <v>3263</v>
      </c>
      <c r="D1557" s="1"/>
    </row>
    <row r="1558" spans="1:4">
      <c r="A1558" s="3" t="s">
        <v>3264</v>
      </c>
      <c r="B1558" s="3" t="s">
        <v>2868</v>
      </c>
      <c r="C1558" s="3" t="s">
        <v>3265</v>
      </c>
      <c r="D1558" s="1"/>
    </row>
    <row r="1559" spans="1:4">
      <c r="A1559" s="3" t="s">
        <v>3266</v>
      </c>
      <c r="B1559" s="3" t="s">
        <v>2868</v>
      </c>
      <c r="C1559" s="3" t="s">
        <v>3267</v>
      </c>
      <c r="D1559" s="1"/>
    </row>
    <row r="1560" spans="1:4">
      <c r="A1560" s="3" t="s">
        <v>3268</v>
      </c>
      <c r="B1560" s="3" t="s">
        <v>2868</v>
      </c>
      <c r="C1560" s="3" t="s">
        <v>3269</v>
      </c>
      <c r="D1560" s="1"/>
    </row>
    <row r="1561" spans="1:4">
      <c r="A1561" s="3" t="s">
        <v>3270</v>
      </c>
      <c r="B1561" s="3" t="s">
        <v>2868</v>
      </c>
      <c r="C1561" s="3" t="s">
        <v>3271</v>
      </c>
      <c r="D1561" s="1"/>
    </row>
    <row r="1562" spans="1:4">
      <c r="A1562" s="3" t="s">
        <v>3272</v>
      </c>
      <c r="B1562" s="3" t="s">
        <v>2868</v>
      </c>
      <c r="C1562" s="3" t="s">
        <v>3273</v>
      </c>
      <c r="D1562" s="1"/>
    </row>
    <row r="1563" spans="1:4">
      <c r="A1563" s="3" t="s">
        <v>3274</v>
      </c>
      <c r="B1563" s="3" t="s">
        <v>2868</v>
      </c>
      <c r="C1563" s="3" t="s">
        <v>3275</v>
      </c>
      <c r="D1563" s="1"/>
    </row>
    <row r="1564" spans="1:4">
      <c r="A1564" s="3" t="s">
        <v>3276</v>
      </c>
      <c r="B1564" s="3" t="s">
        <v>2868</v>
      </c>
      <c r="C1564" s="3" t="s">
        <v>3277</v>
      </c>
      <c r="D1564" s="1"/>
    </row>
    <row r="1565" spans="1:4">
      <c r="A1565" s="3" t="s">
        <v>3278</v>
      </c>
      <c r="B1565" s="3" t="s">
        <v>2868</v>
      </c>
      <c r="C1565" s="3" t="s">
        <v>3279</v>
      </c>
      <c r="D1565" s="1"/>
    </row>
    <row r="1566" spans="1:4">
      <c r="A1566" s="3" t="s">
        <v>3280</v>
      </c>
      <c r="B1566" s="3" t="s">
        <v>2868</v>
      </c>
      <c r="C1566" s="3" t="s">
        <v>3281</v>
      </c>
      <c r="D1566" s="1"/>
    </row>
    <row r="1567" spans="1:4">
      <c r="A1567" s="3" t="s">
        <v>3282</v>
      </c>
      <c r="B1567" s="3" t="s">
        <v>2868</v>
      </c>
      <c r="C1567" s="3" t="s">
        <v>3283</v>
      </c>
      <c r="D1567" s="1"/>
    </row>
    <row r="1568" spans="1:4">
      <c r="A1568" s="3" t="s">
        <v>3284</v>
      </c>
      <c r="B1568" s="3" t="s">
        <v>2868</v>
      </c>
      <c r="C1568" s="3" t="s">
        <v>3285</v>
      </c>
      <c r="D1568" s="1"/>
    </row>
    <row r="1569" spans="1:4">
      <c r="A1569" s="3" t="s">
        <v>3286</v>
      </c>
      <c r="B1569" s="3" t="s">
        <v>2868</v>
      </c>
      <c r="C1569" s="3" t="s">
        <v>3287</v>
      </c>
      <c r="D1569" s="1"/>
    </row>
    <row r="1570" spans="1:4">
      <c r="A1570" s="3" t="s">
        <v>3288</v>
      </c>
      <c r="B1570" s="3" t="s">
        <v>2868</v>
      </c>
      <c r="C1570" s="3" t="s">
        <v>3289</v>
      </c>
      <c r="D1570" s="1"/>
    </row>
    <row r="1571" spans="1:4">
      <c r="A1571" s="3" t="s">
        <v>3290</v>
      </c>
      <c r="B1571" s="3" t="s">
        <v>2868</v>
      </c>
      <c r="C1571" s="3" t="s">
        <v>3291</v>
      </c>
      <c r="D1571" s="1"/>
    </row>
    <row r="1572" spans="1:4">
      <c r="A1572" s="3" t="s">
        <v>3292</v>
      </c>
      <c r="B1572" s="3" t="s">
        <v>2868</v>
      </c>
      <c r="C1572" s="3" t="s">
        <v>3293</v>
      </c>
      <c r="D1572" s="1"/>
    </row>
    <row r="1573" spans="1:4">
      <c r="A1573" s="3" t="s">
        <v>3294</v>
      </c>
      <c r="B1573" s="3" t="s">
        <v>2868</v>
      </c>
      <c r="C1573" s="3" t="s">
        <v>3295</v>
      </c>
      <c r="D1573" s="1"/>
    </row>
    <row r="1574" spans="1:4">
      <c r="A1574" s="3" t="s">
        <v>3296</v>
      </c>
      <c r="B1574" s="3" t="s">
        <v>2868</v>
      </c>
      <c r="C1574" s="3" t="s">
        <v>3297</v>
      </c>
      <c r="D1574" s="1"/>
    </row>
    <row r="1575" spans="1:4">
      <c r="A1575" s="3" t="s">
        <v>3298</v>
      </c>
      <c r="B1575" s="3" t="s">
        <v>2868</v>
      </c>
      <c r="C1575" s="3" t="s">
        <v>3299</v>
      </c>
      <c r="D1575" s="1"/>
    </row>
    <row r="1576" spans="1:4">
      <c r="A1576" s="3" t="s">
        <v>3300</v>
      </c>
      <c r="B1576" s="3" t="s">
        <v>2868</v>
      </c>
      <c r="C1576" s="3" t="s">
        <v>3301</v>
      </c>
      <c r="D1576" s="1"/>
    </row>
    <row r="1577" spans="1:4">
      <c r="A1577" s="3" t="s">
        <v>3302</v>
      </c>
      <c r="B1577" s="3" t="s">
        <v>2868</v>
      </c>
      <c r="C1577" s="3" t="s">
        <v>3303</v>
      </c>
      <c r="D1577" s="1"/>
    </row>
    <row r="1578" spans="1:4">
      <c r="A1578" s="3" t="s">
        <v>3304</v>
      </c>
      <c r="B1578" s="3" t="s">
        <v>2868</v>
      </c>
      <c r="C1578" s="3" t="s">
        <v>3305</v>
      </c>
      <c r="D1578" s="1"/>
    </row>
    <row r="1579" spans="1:4">
      <c r="A1579" s="3" t="s">
        <v>3306</v>
      </c>
      <c r="B1579" s="3" t="s">
        <v>2868</v>
      </c>
      <c r="C1579" s="3" t="s">
        <v>3307</v>
      </c>
      <c r="D1579" s="1"/>
    </row>
    <row r="1580" spans="1:4">
      <c r="A1580" s="3" t="s">
        <v>3308</v>
      </c>
      <c r="B1580" s="3" t="s">
        <v>2868</v>
      </c>
      <c r="C1580" s="3" t="s">
        <v>3309</v>
      </c>
      <c r="D1580" s="1"/>
    </row>
    <row r="1581" spans="1:4">
      <c r="A1581" s="3" t="s">
        <v>3310</v>
      </c>
      <c r="B1581" s="3" t="s">
        <v>2868</v>
      </c>
      <c r="C1581" s="3" t="s">
        <v>3311</v>
      </c>
      <c r="D1581" s="1"/>
    </row>
    <row r="1582" spans="1:4">
      <c r="A1582" s="3" t="s">
        <v>3312</v>
      </c>
      <c r="B1582" s="3" t="s">
        <v>2868</v>
      </c>
      <c r="C1582" s="3" t="s">
        <v>3313</v>
      </c>
      <c r="D1582" s="1"/>
    </row>
    <row r="1583" spans="1:4">
      <c r="A1583" s="3" t="s">
        <v>3314</v>
      </c>
      <c r="B1583" s="3" t="s">
        <v>2868</v>
      </c>
      <c r="C1583" s="3" t="s">
        <v>3315</v>
      </c>
      <c r="D1583" s="1"/>
    </row>
    <row r="1584" spans="1:4">
      <c r="A1584" s="3" t="s">
        <v>3316</v>
      </c>
      <c r="B1584" s="3" t="s">
        <v>2868</v>
      </c>
      <c r="C1584" s="3" t="s">
        <v>3317</v>
      </c>
      <c r="D1584" s="1"/>
    </row>
    <row r="1585" spans="1:4">
      <c r="A1585" s="3" t="s">
        <v>3318</v>
      </c>
      <c r="B1585" s="3" t="s">
        <v>2868</v>
      </c>
      <c r="C1585" s="3" t="s">
        <v>3319</v>
      </c>
      <c r="D1585" s="1"/>
    </row>
    <row r="1586" spans="1:4">
      <c r="A1586" s="3" t="s">
        <v>3320</v>
      </c>
      <c r="B1586" s="3" t="s">
        <v>2868</v>
      </c>
      <c r="C1586" s="3" t="s">
        <v>3321</v>
      </c>
      <c r="D1586" s="1"/>
    </row>
    <row r="1587" spans="1:4">
      <c r="A1587" s="3" t="s">
        <v>3322</v>
      </c>
      <c r="B1587" s="3" t="s">
        <v>2868</v>
      </c>
      <c r="C1587" s="3" t="s">
        <v>3323</v>
      </c>
      <c r="D1587" s="1"/>
    </row>
    <row r="1588" spans="1:4">
      <c r="A1588" s="3" t="s">
        <v>3324</v>
      </c>
      <c r="B1588" s="3" t="s">
        <v>2868</v>
      </c>
      <c r="C1588" s="3" t="s">
        <v>3325</v>
      </c>
      <c r="D1588" s="1"/>
    </row>
    <row r="1589" spans="1:4">
      <c r="A1589" s="3" t="s">
        <v>3326</v>
      </c>
      <c r="B1589" s="3" t="s">
        <v>2868</v>
      </c>
      <c r="C1589" s="3" t="s">
        <v>3327</v>
      </c>
      <c r="D1589" s="1"/>
    </row>
    <row r="1590" spans="1:4">
      <c r="A1590" s="3" t="s">
        <v>3328</v>
      </c>
      <c r="B1590" s="3" t="s">
        <v>2868</v>
      </c>
      <c r="C1590" s="3" t="s">
        <v>3329</v>
      </c>
      <c r="D1590" s="1"/>
    </row>
    <row r="1591" spans="1:4">
      <c r="A1591" s="3" t="s">
        <v>3330</v>
      </c>
      <c r="B1591" s="3" t="s">
        <v>2868</v>
      </c>
      <c r="C1591" s="3" t="s">
        <v>3331</v>
      </c>
      <c r="D1591" s="1"/>
    </row>
    <row r="1592" spans="1:4">
      <c r="A1592" s="3" t="s">
        <v>3332</v>
      </c>
      <c r="B1592" s="3" t="s">
        <v>2868</v>
      </c>
      <c r="C1592" s="3" t="s">
        <v>3333</v>
      </c>
      <c r="D1592" s="1"/>
    </row>
    <row r="1593" spans="1:4">
      <c r="A1593" s="3" t="s">
        <v>3334</v>
      </c>
      <c r="B1593" s="3" t="s">
        <v>2868</v>
      </c>
      <c r="C1593" s="3" t="s">
        <v>3335</v>
      </c>
      <c r="D1593" s="1"/>
    </row>
    <row r="1594" spans="1:4">
      <c r="A1594" s="3" t="s">
        <v>3336</v>
      </c>
      <c r="B1594" s="3" t="s">
        <v>2868</v>
      </c>
      <c r="C1594" s="3" t="s">
        <v>3337</v>
      </c>
      <c r="D1594" s="1"/>
    </row>
    <row r="1595" spans="1:4">
      <c r="A1595" s="3" t="s">
        <v>3338</v>
      </c>
      <c r="B1595" s="3" t="s">
        <v>2868</v>
      </c>
      <c r="C1595" s="3" t="s">
        <v>3339</v>
      </c>
      <c r="D1595" s="1"/>
    </row>
    <row r="1596" spans="1:4">
      <c r="A1596" s="3" t="s">
        <v>3340</v>
      </c>
      <c r="B1596" s="3" t="s">
        <v>2868</v>
      </c>
      <c r="C1596" s="3" t="s">
        <v>3341</v>
      </c>
      <c r="D1596" s="1"/>
    </row>
    <row r="1597" spans="1:4">
      <c r="A1597" s="3" t="s">
        <v>3342</v>
      </c>
      <c r="B1597" s="3" t="s">
        <v>2868</v>
      </c>
      <c r="C1597" s="3" t="s">
        <v>3343</v>
      </c>
      <c r="D1597" s="1"/>
    </row>
    <row r="1598" spans="1:4">
      <c r="A1598" s="3" t="s">
        <v>3344</v>
      </c>
      <c r="B1598" s="3" t="s">
        <v>2868</v>
      </c>
      <c r="C1598" s="3" t="s">
        <v>3345</v>
      </c>
      <c r="D1598" s="1"/>
    </row>
    <row r="1599" spans="1:4">
      <c r="A1599" s="3" t="s">
        <v>3346</v>
      </c>
      <c r="B1599" s="3" t="s">
        <v>2868</v>
      </c>
      <c r="C1599" s="3" t="s">
        <v>3347</v>
      </c>
      <c r="D1599" s="1"/>
    </row>
    <row r="1600" spans="1:4">
      <c r="A1600" s="3" t="s">
        <v>3348</v>
      </c>
      <c r="B1600" s="3" t="s">
        <v>2868</v>
      </c>
      <c r="C1600" s="3" t="s">
        <v>3349</v>
      </c>
      <c r="D1600" s="1"/>
    </row>
    <row r="1601" spans="1:4">
      <c r="A1601" s="3" t="s">
        <v>3350</v>
      </c>
      <c r="B1601" s="3" t="s">
        <v>2868</v>
      </c>
      <c r="C1601" s="3" t="s">
        <v>3351</v>
      </c>
      <c r="D1601" s="1"/>
    </row>
    <row r="1602" spans="1:4">
      <c r="A1602" s="3" t="s">
        <v>3352</v>
      </c>
      <c r="B1602" s="3" t="s">
        <v>2868</v>
      </c>
      <c r="C1602" s="3" t="s">
        <v>3353</v>
      </c>
      <c r="D1602" s="1"/>
    </row>
    <row r="1603" spans="1:4">
      <c r="A1603" s="3" t="s">
        <v>3354</v>
      </c>
      <c r="B1603" s="3" t="s">
        <v>2868</v>
      </c>
      <c r="C1603" s="3" t="s">
        <v>3355</v>
      </c>
      <c r="D1603" s="1"/>
    </row>
    <row r="1604" spans="1:4">
      <c r="A1604" s="3" t="s">
        <v>3356</v>
      </c>
      <c r="B1604" s="3" t="s">
        <v>2868</v>
      </c>
      <c r="C1604" s="3" t="s">
        <v>3357</v>
      </c>
      <c r="D1604" s="1"/>
    </row>
    <row r="1605" spans="1:4">
      <c r="A1605" s="3" t="s">
        <v>3358</v>
      </c>
      <c r="B1605" s="3" t="s">
        <v>2868</v>
      </c>
      <c r="C1605" s="3" t="s">
        <v>3359</v>
      </c>
      <c r="D1605" s="1"/>
    </row>
    <row r="1606" spans="1:4">
      <c r="A1606" s="3" t="s">
        <v>3360</v>
      </c>
      <c r="B1606" s="3" t="s">
        <v>2868</v>
      </c>
      <c r="C1606" s="3" t="s">
        <v>3361</v>
      </c>
      <c r="D1606" s="1"/>
    </row>
    <row r="1607" spans="1:4">
      <c r="A1607" s="3" t="s">
        <v>3362</v>
      </c>
      <c r="B1607" s="3" t="s">
        <v>2868</v>
      </c>
      <c r="C1607" s="3" t="s">
        <v>3363</v>
      </c>
      <c r="D1607" s="1"/>
    </row>
    <row r="1608" spans="1:4">
      <c r="A1608" s="3" t="s">
        <v>3364</v>
      </c>
      <c r="B1608" s="3" t="s">
        <v>2868</v>
      </c>
      <c r="C1608" s="3" t="s">
        <v>3365</v>
      </c>
      <c r="D1608" s="1"/>
    </row>
    <row r="1609" spans="1:4">
      <c r="A1609" s="3" t="s">
        <v>3366</v>
      </c>
      <c r="B1609" s="3" t="s">
        <v>2868</v>
      </c>
      <c r="C1609" s="3" t="s">
        <v>3367</v>
      </c>
      <c r="D1609" s="1"/>
    </row>
    <row r="1610" spans="1:4">
      <c r="A1610" s="3" t="s">
        <v>3368</v>
      </c>
      <c r="B1610" s="3" t="s">
        <v>2868</v>
      </c>
      <c r="C1610" s="3" t="s">
        <v>3369</v>
      </c>
      <c r="D1610" s="1"/>
    </row>
    <row r="1611" spans="1:4">
      <c r="A1611" s="3" t="s">
        <v>3370</v>
      </c>
      <c r="B1611" s="3" t="s">
        <v>2868</v>
      </c>
      <c r="C1611" s="3" t="s">
        <v>3371</v>
      </c>
      <c r="D1611" s="1"/>
    </row>
    <row r="1612" spans="1:4">
      <c r="A1612" s="3" t="s">
        <v>3372</v>
      </c>
      <c r="B1612" s="3" t="s">
        <v>2868</v>
      </c>
      <c r="C1612" s="3" t="s">
        <v>3373</v>
      </c>
      <c r="D1612" s="1"/>
    </row>
    <row r="1613" spans="1:4">
      <c r="A1613" s="3" t="s">
        <v>3374</v>
      </c>
      <c r="B1613" s="3" t="s">
        <v>2868</v>
      </c>
      <c r="C1613" s="3" t="s">
        <v>3375</v>
      </c>
      <c r="D1613" s="1"/>
    </row>
    <row r="1614" spans="1:4">
      <c r="A1614" s="3" t="s">
        <v>3376</v>
      </c>
      <c r="B1614" s="3" t="s">
        <v>2868</v>
      </c>
      <c r="C1614" s="3" t="s">
        <v>3377</v>
      </c>
      <c r="D1614" s="1"/>
    </row>
    <row r="1615" spans="1:4">
      <c r="A1615" s="3" t="s">
        <v>3378</v>
      </c>
      <c r="B1615" s="3" t="s">
        <v>2868</v>
      </c>
      <c r="C1615" s="3" t="s">
        <v>3379</v>
      </c>
      <c r="D1615" s="1"/>
    </row>
    <row r="1616" spans="1:4">
      <c r="A1616" s="3" t="s">
        <v>3380</v>
      </c>
      <c r="B1616" s="3" t="s">
        <v>2868</v>
      </c>
      <c r="C1616" s="3" t="s">
        <v>3381</v>
      </c>
      <c r="D1616" s="1"/>
    </row>
    <row r="1617" spans="1:4">
      <c r="A1617" s="3" t="s">
        <v>3382</v>
      </c>
      <c r="B1617" s="3" t="s">
        <v>2868</v>
      </c>
      <c r="C1617" s="3" t="s">
        <v>3383</v>
      </c>
      <c r="D1617" s="1"/>
    </row>
    <row r="1618" spans="1:4">
      <c r="A1618" s="3" t="s">
        <v>3384</v>
      </c>
      <c r="B1618" s="3" t="s">
        <v>2868</v>
      </c>
      <c r="C1618" s="3" t="s">
        <v>3385</v>
      </c>
      <c r="D1618" s="1"/>
    </row>
    <row r="1619" spans="1:4">
      <c r="A1619" s="3" t="s">
        <v>3386</v>
      </c>
      <c r="B1619" s="3" t="s">
        <v>2868</v>
      </c>
      <c r="C1619" s="3" t="s">
        <v>3387</v>
      </c>
      <c r="D1619" s="1"/>
    </row>
    <row r="1620" spans="1:4">
      <c r="A1620" s="3" t="s">
        <v>3388</v>
      </c>
      <c r="B1620" s="3" t="s">
        <v>2868</v>
      </c>
      <c r="C1620" s="3" t="s">
        <v>3389</v>
      </c>
      <c r="D1620" s="1"/>
    </row>
    <row r="1621" spans="1:4">
      <c r="A1621" s="3" t="s">
        <v>3390</v>
      </c>
      <c r="B1621" s="3" t="s">
        <v>2868</v>
      </c>
      <c r="C1621" s="3" t="s">
        <v>3391</v>
      </c>
      <c r="D1621" s="1"/>
    </row>
    <row r="1622" spans="1:4">
      <c r="A1622" s="3" t="s">
        <v>3392</v>
      </c>
      <c r="B1622" s="3" t="s">
        <v>2868</v>
      </c>
      <c r="C1622" s="3" t="s">
        <v>3393</v>
      </c>
      <c r="D1622" s="1"/>
    </row>
    <row r="1623" spans="1:4">
      <c r="A1623" s="3" t="s">
        <v>3394</v>
      </c>
      <c r="B1623" s="3" t="s">
        <v>2868</v>
      </c>
      <c r="C1623" s="3" t="s">
        <v>3395</v>
      </c>
      <c r="D1623" s="1"/>
    </row>
    <row r="1624" spans="1:4">
      <c r="A1624" s="3" t="s">
        <v>3396</v>
      </c>
      <c r="B1624" s="3" t="s">
        <v>2868</v>
      </c>
      <c r="C1624" s="3" t="s">
        <v>3397</v>
      </c>
      <c r="D1624" s="1"/>
    </row>
    <row r="1625" spans="1:4">
      <c r="A1625" s="3" t="s">
        <v>3398</v>
      </c>
      <c r="B1625" s="3" t="s">
        <v>2868</v>
      </c>
      <c r="C1625" s="3" t="s">
        <v>3399</v>
      </c>
      <c r="D1625" s="1"/>
    </row>
    <row r="1626" spans="1:4">
      <c r="A1626" s="3" t="s">
        <v>3400</v>
      </c>
      <c r="B1626" s="3" t="s">
        <v>2868</v>
      </c>
      <c r="C1626" s="3" t="s">
        <v>3401</v>
      </c>
      <c r="D1626" s="1"/>
    </row>
    <row r="1627" spans="1:4">
      <c r="A1627" s="3" t="s">
        <v>3402</v>
      </c>
      <c r="B1627" s="3" t="s">
        <v>2868</v>
      </c>
      <c r="C1627" s="3" t="s">
        <v>3403</v>
      </c>
      <c r="D1627" s="1"/>
    </row>
    <row r="1628" spans="1:4">
      <c r="A1628" s="3" t="s">
        <v>3404</v>
      </c>
      <c r="B1628" s="3" t="s">
        <v>2868</v>
      </c>
      <c r="C1628" s="3" t="s">
        <v>3405</v>
      </c>
      <c r="D1628" s="1"/>
    </row>
    <row r="1629" spans="1:4">
      <c r="A1629" s="3" t="s">
        <v>3406</v>
      </c>
      <c r="B1629" s="3" t="s">
        <v>2868</v>
      </c>
      <c r="C1629" s="3" t="s">
        <v>3407</v>
      </c>
      <c r="D1629" s="1"/>
    </row>
    <row r="1630" spans="1:4">
      <c r="A1630" s="3" t="s">
        <v>3408</v>
      </c>
      <c r="B1630" s="3" t="s">
        <v>2868</v>
      </c>
      <c r="C1630" s="3" t="s">
        <v>3409</v>
      </c>
      <c r="D1630" s="1"/>
    </row>
    <row r="1631" spans="1:4">
      <c r="A1631" s="3" t="s">
        <v>3410</v>
      </c>
      <c r="B1631" s="3" t="s">
        <v>2868</v>
      </c>
      <c r="C1631" s="3" t="s">
        <v>3411</v>
      </c>
      <c r="D1631" s="1"/>
    </row>
    <row r="1632" spans="1:4">
      <c r="A1632" s="3" t="s">
        <v>3412</v>
      </c>
      <c r="B1632" s="3" t="s">
        <v>2868</v>
      </c>
      <c r="C1632" s="3" t="s">
        <v>3413</v>
      </c>
      <c r="D1632" s="1"/>
    </row>
    <row r="1633" spans="1:4">
      <c r="A1633" s="3" t="s">
        <v>3414</v>
      </c>
      <c r="B1633" s="3" t="s">
        <v>2868</v>
      </c>
      <c r="C1633" s="3" t="s">
        <v>3415</v>
      </c>
      <c r="D1633" s="1"/>
    </row>
    <row r="1634" spans="1:4">
      <c r="A1634" s="3" t="s">
        <v>3416</v>
      </c>
      <c r="B1634" s="3" t="s">
        <v>2868</v>
      </c>
      <c r="C1634" s="3" t="s">
        <v>3417</v>
      </c>
      <c r="D1634" s="1"/>
    </row>
    <row r="1635" spans="1:4">
      <c r="A1635" s="3" t="s">
        <v>3418</v>
      </c>
      <c r="B1635" s="3" t="s">
        <v>2868</v>
      </c>
      <c r="C1635" s="3" t="s">
        <v>3419</v>
      </c>
      <c r="D1635" s="1"/>
    </row>
    <row r="1636" spans="1:4">
      <c r="A1636" s="3" t="s">
        <v>3420</v>
      </c>
      <c r="B1636" s="3" t="s">
        <v>2868</v>
      </c>
      <c r="C1636" s="3" t="s">
        <v>3421</v>
      </c>
      <c r="D1636" s="1"/>
    </row>
    <row r="1637" spans="1:4">
      <c r="A1637" s="3" t="s">
        <v>3422</v>
      </c>
      <c r="B1637" s="3" t="s">
        <v>2868</v>
      </c>
      <c r="C1637" s="3" t="s">
        <v>3423</v>
      </c>
      <c r="D1637" s="1"/>
    </row>
    <row r="1638" spans="1:4">
      <c r="A1638" s="3" t="s">
        <v>3424</v>
      </c>
      <c r="B1638" s="3" t="s">
        <v>2868</v>
      </c>
      <c r="C1638" s="3" t="s">
        <v>3425</v>
      </c>
      <c r="D1638" s="1"/>
    </row>
    <row r="1639" spans="1:4">
      <c r="A1639" s="3" t="s">
        <v>3426</v>
      </c>
      <c r="B1639" s="3" t="s">
        <v>2868</v>
      </c>
      <c r="C1639" s="3" t="s">
        <v>3427</v>
      </c>
      <c r="D1639" s="1"/>
    </row>
    <row r="1640" spans="1:4">
      <c r="A1640" s="3" t="s">
        <v>3428</v>
      </c>
      <c r="B1640" s="3" t="s">
        <v>2868</v>
      </c>
      <c r="C1640" s="3" t="s">
        <v>3429</v>
      </c>
      <c r="D1640" s="1"/>
    </row>
    <row r="1641" spans="1:4">
      <c r="A1641" s="3" t="s">
        <v>3430</v>
      </c>
      <c r="B1641" s="3" t="s">
        <v>2868</v>
      </c>
      <c r="C1641" s="3" t="s">
        <v>3431</v>
      </c>
      <c r="D1641" s="1"/>
    </row>
    <row r="1642" spans="1:4">
      <c r="A1642" s="3" t="s">
        <v>3432</v>
      </c>
      <c r="B1642" s="3" t="s">
        <v>2868</v>
      </c>
      <c r="C1642" s="3" t="s">
        <v>3433</v>
      </c>
      <c r="D1642" s="1"/>
    </row>
    <row r="1643" spans="1:4">
      <c r="A1643" s="3" t="s">
        <v>3434</v>
      </c>
      <c r="B1643" s="3" t="s">
        <v>2868</v>
      </c>
      <c r="C1643" s="3" t="s">
        <v>3435</v>
      </c>
      <c r="D1643" s="1"/>
    </row>
    <row r="1644" spans="1:4">
      <c r="A1644" s="3" t="s">
        <v>3436</v>
      </c>
      <c r="B1644" s="3" t="s">
        <v>2868</v>
      </c>
      <c r="C1644" s="3" t="s">
        <v>3437</v>
      </c>
      <c r="D1644" s="1"/>
    </row>
    <row r="1645" spans="1:4">
      <c r="A1645" s="3" t="s">
        <v>3438</v>
      </c>
      <c r="B1645" s="3" t="s">
        <v>2868</v>
      </c>
      <c r="C1645" s="3" t="s">
        <v>3439</v>
      </c>
      <c r="D1645" s="1"/>
    </row>
    <row r="1646" spans="1:4">
      <c r="A1646" s="3" t="s">
        <v>3440</v>
      </c>
      <c r="B1646" s="3" t="s">
        <v>2868</v>
      </c>
      <c r="C1646" s="3" t="s">
        <v>3441</v>
      </c>
      <c r="D1646" s="1"/>
    </row>
    <row r="1647" spans="1:4">
      <c r="A1647" s="3" t="s">
        <v>3442</v>
      </c>
      <c r="B1647" s="3" t="s">
        <v>2868</v>
      </c>
      <c r="C1647" s="3" t="s">
        <v>3443</v>
      </c>
      <c r="D1647" s="1"/>
    </row>
    <row r="1648" spans="1:4">
      <c r="A1648" s="3" t="s">
        <v>3444</v>
      </c>
      <c r="B1648" s="3" t="s">
        <v>2868</v>
      </c>
      <c r="C1648" s="3" t="s">
        <v>3445</v>
      </c>
      <c r="D1648" s="1"/>
    </row>
    <row r="1649" spans="1:4">
      <c r="A1649" s="3" t="s">
        <v>3446</v>
      </c>
      <c r="B1649" s="3" t="s">
        <v>2868</v>
      </c>
      <c r="C1649" s="3" t="s">
        <v>3447</v>
      </c>
      <c r="D1649" s="1"/>
    </row>
    <row r="1650" spans="1:4">
      <c r="A1650" s="3" t="s">
        <v>3448</v>
      </c>
      <c r="B1650" s="3" t="s">
        <v>2868</v>
      </c>
      <c r="C1650" s="3" t="s">
        <v>3449</v>
      </c>
      <c r="D1650" s="1"/>
    </row>
    <row r="1651" spans="1:4">
      <c r="A1651" s="3" t="s">
        <v>3450</v>
      </c>
      <c r="B1651" s="3" t="s">
        <v>2868</v>
      </c>
      <c r="C1651" s="3" t="s">
        <v>3451</v>
      </c>
      <c r="D1651" s="1"/>
    </row>
    <row r="1652" spans="1:4">
      <c r="A1652" s="3" t="s">
        <v>3452</v>
      </c>
      <c r="B1652" s="3" t="s">
        <v>2868</v>
      </c>
      <c r="C1652" s="3" t="s">
        <v>3453</v>
      </c>
      <c r="D1652" s="1"/>
    </row>
    <row r="1653" spans="1:4">
      <c r="A1653" s="3" t="s">
        <v>3454</v>
      </c>
      <c r="B1653" s="3" t="s">
        <v>2868</v>
      </c>
      <c r="C1653" s="3" t="s">
        <v>3455</v>
      </c>
      <c r="D1653" s="1"/>
    </row>
    <row r="1654" spans="1:4">
      <c r="A1654" s="3" t="s">
        <v>3456</v>
      </c>
      <c r="B1654" s="3" t="s">
        <v>2868</v>
      </c>
      <c r="C1654" s="3" t="s">
        <v>3457</v>
      </c>
      <c r="D1654" s="1"/>
    </row>
    <row r="1655" spans="1:4">
      <c r="A1655" s="3" t="s">
        <v>3458</v>
      </c>
      <c r="B1655" s="3" t="s">
        <v>2868</v>
      </c>
      <c r="C1655" s="3" t="s">
        <v>3459</v>
      </c>
      <c r="D1655" s="1"/>
    </row>
    <row r="1656" spans="1:4">
      <c r="A1656" s="3" t="s">
        <v>3460</v>
      </c>
      <c r="B1656" s="3" t="s">
        <v>2868</v>
      </c>
      <c r="C1656" s="3" t="s">
        <v>3461</v>
      </c>
      <c r="D1656" s="1"/>
    </row>
    <row r="1657" spans="1:4">
      <c r="A1657" s="3" t="s">
        <v>3462</v>
      </c>
      <c r="B1657" s="3" t="s">
        <v>2868</v>
      </c>
      <c r="C1657" s="3" t="s">
        <v>3463</v>
      </c>
      <c r="D1657" s="1"/>
    </row>
    <row r="1658" spans="1:4">
      <c r="A1658" s="3" t="s">
        <v>3464</v>
      </c>
      <c r="B1658" s="3" t="s">
        <v>2868</v>
      </c>
      <c r="C1658" s="3" t="s">
        <v>3465</v>
      </c>
      <c r="D1658" s="1"/>
    </row>
    <row r="1659" spans="1:4">
      <c r="A1659" s="3" t="s">
        <v>3466</v>
      </c>
      <c r="B1659" s="3" t="s">
        <v>2868</v>
      </c>
      <c r="C1659" s="3" t="s">
        <v>3467</v>
      </c>
      <c r="D1659" s="1"/>
    </row>
    <row r="1660" spans="1:4">
      <c r="A1660" s="3" t="s">
        <v>3468</v>
      </c>
      <c r="B1660" s="3" t="s">
        <v>2868</v>
      </c>
      <c r="C1660" s="3" t="s">
        <v>3469</v>
      </c>
      <c r="D1660" s="1"/>
    </row>
    <row r="1661" spans="1:4">
      <c r="A1661" s="3" t="s">
        <v>3470</v>
      </c>
      <c r="B1661" s="3" t="s">
        <v>2868</v>
      </c>
      <c r="C1661" s="3" t="s">
        <v>3471</v>
      </c>
      <c r="D1661" s="1"/>
    </row>
    <row r="1662" spans="1:4">
      <c r="A1662" s="3" t="s">
        <v>3472</v>
      </c>
      <c r="B1662" s="3" t="s">
        <v>2868</v>
      </c>
      <c r="C1662" s="3" t="s">
        <v>3473</v>
      </c>
      <c r="D1662" s="1"/>
    </row>
    <row r="1663" spans="1:4">
      <c r="A1663" s="3" t="s">
        <v>3474</v>
      </c>
      <c r="B1663" s="3" t="s">
        <v>2868</v>
      </c>
      <c r="C1663" s="3" t="s">
        <v>3475</v>
      </c>
      <c r="D1663" s="1"/>
    </row>
    <row r="1664" spans="1:4">
      <c r="A1664" s="3" t="s">
        <v>3476</v>
      </c>
      <c r="B1664" s="3" t="s">
        <v>2868</v>
      </c>
      <c r="C1664" s="3" t="s">
        <v>3477</v>
      </c>
      <c r="D1664" s="1"/>
    </row>
    <row r="1665" spans="1:4">
      <c r="A1665" s="3" t="s">
        <v>3478</v>
      </c>
      <c r="B1665" s="3" t="s">
        <v>2868</v>
      </c>
      <c r="C1665" s="3" t="s">
        <v>3479</v>
      </c>
      <c r="D1665" s="1"/>
    </row>
    <row r="1666" spans="1:4">
      <c r="A1666" s="3" t="s">
        <v>3480</v>
      </c>
      <c r="B1666" s="3" t="s">
        <v>2868</v>
      </c>
      <c r="C1666" s="3" t="s">
        <v>3481</v>
      </c>
      <c r="D1666" s="1"/>
    </row>
    <row r="1667" spans="1:4">
      <c r="A1667" s="3" t="s">
        <v>3482</v>
      </c>
      <c r="B1667" s="3" t="s">
        <v>2868</v>
      </c>
      <c r="C1667" s="3" t="s">
        <v>3483</v>
      </c>
      <c r="D1667" s="1"/>
    </row>
    <row r="1668" spans="1:4">
      <c r="A1668" s="3" t="s">
        <v>3484</v>
      </c>
      <c r="B1668" s="3" t="s">
        <v>2868</v>
      </c>
      <c r="C1668" s="3" t="s">
        <v>3485</v>
      </c>
      <c r="D1668" s="1"/>
    </row>
    <row r="1669" spans="1:4">
      <c r="A1669" s="3" t="s">
        <v>3486</v>
      </c>
      <c r="B1669" s="3" t="s">
        <v>2868</v>
      </c>
      <c r="C1669" s="3" t="s">
        <v>3487</v>
      </c>
      <c r="D1669" s="1"/>
    </row>
    <row r="1670" spans="1:4">
      <c r="A1670" s="3" t="s">
        <v>3488</v>
      </c>
      <c r="B1670" s="3" t="s">
        <v>2868</v>
      </c>
      <c r="C1670" s="3" t="s">
        <v>3489</v>
      </c>
      <c r="D1670" s="1"/>
    </row>
    <row r="1671" spans="1:4">
      <c r="A1671" s="3" t="s">
        <v>3490</v>
      </c>
      <c r="B1671" s="3" t="s">
        <v>2868</v>
      </c>
      <c r="C1671" s="3" t="s">
        <v>3491</v>
      </c>
      <c r="D1671" s="1"/>
    </row>
    <row r="1672" spans="1:4">
      <c r="A1672" s="3" t="s">
        <v>3492</v>
      </c>
      <c r="B1672" s="3" t="s">
        <v>2868</v>
      </c>
      <c r="C1672" s="3" t="s">
        <v>3493</v>
      </c>
      <c r="D1672" s="1"/>
    </row>
    <row r="1673" spans="1:4">
      <c r="A1673" s="3" t="s">
        <v>3494</v>
      </c>
      <c r="B1673" s="3" t="s">
        <v>2868</v>
      </c>
      <c r="C1673" s="3" t="s">
        <v>3495</v>
      </c>
      <c r="D1673" s="1"/>
    </row>
    <row r="1674" spans="1:4">
      <c r="A1674" s="3" t="s">
        <v>3496</v>
      </c>
      <c r="B1674" s="3" t="s">
        <v>2868</v>
      </c>
      <c r="C1674" s="3" t="s">
        <v>3497</v>
      </c>
      <c r="D1674" s="1"/>
    </row>
    <row r="1675" spans="1:4">
      <c r="A1675" s="3" t="s">
        <v>3498</v>
      </c>
      <c r="B1675" s="3" t="s">
        <v>2868</v>
      </c>
      <c r="C1675" s="3" t="s">
        <v>3499</v>
      </c>
      <c r="D1675" s="1"/>
    </row>
    <row r="1676" spans="1:4">
      <c r="A1676" s="3" t="s">
        <v>3500</v>
      </c>
      <c r="B1676" s="3" t="s">
        <v>2868</v>
      </c>
      <c r="C1676" s="3" t="s">
        <v>3501</v>
      </c>
      <c r="D1676" s="1"/>
    </row>
    <row r="1677" spans="1:4">
      <c r="A1677" s="3" t="s">
        <v>3502</v>
      </c>
      <c r="B1677" s="3" t="s">
        <v>2868</v>
      </c>
      <c r="C1677" s="3" t="s">
        <v>3503</v>
      </c>
      <c r="D1677" s="1"/>
    </row>
    <row r="1678" spans="1:4">
      <c r="A1678" s="3" t="s">
        <v>3504</v>
      </c>
      <c r="B1678" s="3" t="s">
        <v>2868</v>
      </c>
      <c r="C1678" s="3" t="s">
        <v>3505</v>
      </c>
      <c r="D1678" s="1"/>
    </row>
    <row r="1679" spans="1:4">
      <c r="A1679" s="3" t="s">
        <v>3506</v>
      </c>
      <c r="B1679" s="3" t="s">
        <v>2868</v>
      </c>
      <c r="C1679" s="3" t="s">
        <v>3507</v>
      </c>
      <c r="D1679" s="1"/>
    </row>
    <row r="1680" spans="1:4">
      <c r="A1680" s="3" t="s">
        <v>3508</v>
      </c>
      <c r="B1680" s="3" t="s">
        <v>2868</v>
      </c>
      <c r="C1680" s="3" t="s">
        <v>3509</v>
      </c>
      <c r="D1680" s="1"/>
    </row>
    <row r="1681" spans="1:4">
      <c r="A1681" s="3" t="s">
        <v>3510</v>
      </c>
      <c r="B1681" s="3" t="s">
        <v>2868</v>
      </c>
      <c r="C1681" s="3" t="s">
        <v>3511</v>
      </c>
      <c r="D1681" s="1"/>
    </row>
    <row r="1682" spans="1:4">
      <c r="A1682" s="3" t="s">
        <v>3512</v>
      </c>
      <c r="B1682" s="3" t="s">
        <v>2868</v>
      </c>
      <c r="C1682" s="3" t="s">
        <v>3513</v>
      </c>
      <c r="D1682" s="1"/>
    </row>
    <row r="1683" spans="1:4">
      <c r="A1683" s="3" t="s">
        <v>3514</v>
      </c>
      <c r="B1683" s="3" t="s">
        <v>2868</v>
      </c>
      <c r="C1683" s="3" t="s">
        <v>3515</v>
      </c>
      <c r="D1683" s="1"/>
    </row>
    <row r="1684" spans="1:4">
      <c r="A1684" s="3" t="s">
        <v>3516</v>
      </c>
      <c r="B1684" s="3" t="s">
        <v>2868</v>
      </c>
      <c r="C1684" s="3" t="s">
        <v>3517</v>
      </c>
      <c r="D1684" s="1"/>
    </row>
    <row r="1685" spans="1:4">
      <c r="A1685" s="3" t="s">
        <v>3518</v>
      </c>
      <c r="B1685" s="3" t="s">
        <v>2868</v>
      </c>
      <c r="C1685" s="3" t="s">
        <v>3519</v>
      </c>
      <c r="D1685" s="1"/>
    </row>
    <row r="1686" spans="1:4">
      <c r="A1686" s="3" t="s">
        <v>3520</v>
      </c>
      <c r="B1686" s="3" t="s">
        <v>2868</v>
      </c>
      <c r="C1686" s="3" t="s">
        <v>3521</v>
      </c>
      <c r="D1686" s="1"/>
    </row>
    <row r="1687" spans="1:4">
      <c r="A1687" s="3" t="s">
        <v>3522</v>
      </c>
      <c r="B1687" s="3" t="s">
        <v>2868</v>
      </c>
      <c r="C1687" s="3" t="s">
        <v>3523</v>
      </c>
      <c r="D1687" s="1"/>
    </row>
    <row r="1688" spans="1:4">
      <c r="A1688" s="3" t="s">
        <v>3524</v>
      </c>
      <c r="B1688" s="3" t="s">
        <v>2868</v>
      </c>
      <c r="C1688" s="3" t="s">
        <v>3525</v>
      </c>
      <c r="D1688" s="1"/>
    </row>
    <row r="1689" spans="1:4">
      <c r="A1689" s="3" t="s">
        <v>3526</v>
      </c>
      <c r="B1689" s="3" t="s">
        <v>2868</v>
      </c>
      <c r="C1689" s="3" t="s">
        <v>3527</v>
      </c>
      <c r="D1689" s="1"/>
    </row>
    <row r="1690" spans="1:4">
      <c r="A1690" s="3" t="s">
        <v>3528</v>
      </c>
      <c r="B1690" s="3" t="s">
        <v>2868</v>
      </c>
      <c r="C1690" s="3" t="s">
        <v>3529</v>
      </c>
      <c r="D1690" s="1"/>
    </row>
    <row r="1691" spans="1:4">
      <c r="A1691" s="3" t="s">
        <v>3530</v>
      </c>
      <c r="B1691" s="3" t="s">
        <v>2868</v>
      </c>
      <c r="C1691" s="3" t="s">
        <v>3531</v>
      </c>
      <c r="D1691" s="1"/>
    </row>
    <row r="1692" spans="1:4">
      <c r="A1692" s="3" t="s">
        <v>3532</v>
      </c>
      <c r="B1692" s="3" t="s">
        <v>2868</v>
      </c>
      <c r="C1692" s="3" t="s">
        <v>3533</v>
      </c>
      <c r="D1692" s="1"/>
    </row>
    <row r="1693" spans="1:4">
      <c r="A1693" s="3" t="s">
        <v>3534</v>
      </c>
      <c r="B1693" s="3" t="s">
        <v>2868</v>
      </c>
      <c r="C1693" s="3" t="s">
        <v>3535</v>
      </c>
      <c r="D1693" s="1"/>
    </row>
    <row r="1694" spans="1:4">
      <c r="A1694" s="3" t="s">
        <v>3536</v>
      </c>
      <c r="B1694" s="3" t="s">
        <v>2868</v>
      </c>
      <c r="C1694" s="3" t="s">
        <v>3537</v>
      </c>
      <c r="D1694" s="1"/>
    </row>
    <row r="1695" spans="1:4">
      <c r="A1695" s="3" t="s">
        <v>3538</v>
      </c>
      <c r="B1695" s="3" t="s">
        <v>2868</v>
      </c>
      <c r="C1695" s="3" t="s">
        <v>3539</v>
      </c>
      <c r="D1695" s="1"/>
    </row>
    <row r="1696" spans="1:4">
      <c r="A1696" s="3" t="s">
        <v>3540</v>
      </c>
      <c r="B1696" s="3" t="s">
        <v>2868</v>
      </c>
      <c r="C1696" s="3" t="s">
        <v>3541</v>
      </c>
      <c r="D1696" s="1"/>
    </row>
    <row r="1697" spans="1:4">
      <c r="A1697" s="3" t="s">
        <v>3542</v>
      </c>
      <c r="B1697" s="3" t="s">
        <v>3543</v>
      </c>
      <c r="C1697" s="3" t="s">
        <v>3544</v>
      </c>
      <c r="D1697" s="1"/>
    </row>
    <row r="1698" spans="1:4">
      <c r="A1698" s="3" t="s">
        <v>3545</v>
      </c>
      <c r="B1698" s="3" t="s">
        <v>3543</v>
      </c>
      <c r="C1698" s="3" t="s">
        <v>3546</v>
      </c>
      <c r="D1698" s="1"/>
    </row>
    <row r="1699" spans="1:4">
      <c r="A1699" s="3" t="s">
        <v>3547</v>
      </c>
      <c r="B1699" s="3" t="s">
        <v>3543</v>
      </c>
      <c r="C1699" s="3" t="s">
        <v>3548</v>
      </c>
      <c r="D1699" s="1"/>
    </row>
    <row r="1700" spans="1:4">
      <c r="A1700" s="3" t="s">
        <v>3549</v>
      </c>
      <c r="B1700" s="3" t="s">
        <v>3543</v>
      </c>
      <c r="C1700" s="3" t="s">
        <v>3550</v>
      </c>
      <c r="D1700" s="1"/>
    </row>
    <row r="1701" spans="1:4">
      <c r="A1701" s="3" t="s">
        <v>3551</v>
      </c>
      <c r="B1701" s="3" t="s">
        <v>3543</v>
      </c>
      <c r="C1701" s="3" t="s">
        <v>266</v>
      </c>
      <c r="D1701" s="1"/>
    </row>
    <row r="1702" spans="1:4">
      <c r="A1702" s="3" t="s">
        <v>3552</v>
      </c>
      <c r="B1702" s="3" t="s">
        <v>3543</v>
      </c>
      <c r="C1702" s="3" t="s">
        <v>267</v>
      </c>
      <c r="D1702" s="1"/>
    </row>
    <row r="1703" spans="1:4">
      <c r="A1703" s="3" t="s">
        <v>3553</v>
      </c>
      <c r="B1703" s="3" t="s">
        <v>3543</v>
      </c>
      <c r="C1703" s="3" t="s">
        <v>3554</v>
      </c>
      <c r="D1703" s="1"/>
    </row>
    <row r="1704" spans="1:4">
      <c r="A1704" s="3" t="s">
        <v>3555</v>
      </c>
      <c r="B1704" s="3" t="s">
        <v>3543</v>
      </c>
      <c r="C1704" s="3" t="s">
        <v>3556</v>
      </c>
      <c r="D1704" s="1"/>
    </row>
    <row r="1705" spans="1:4">
      <c r="A1705" s="3" t="s">
        <v>3557</v>
      </c>
      <c r="B1705" s="3" t="s">
        <v>3543</v>
      </c>
      <c r="C1705" s="3" t="s">
        <v>3558</v>
      </c>
      <c r="D1705" s="1"/>
    </row>
    <row r="1706" spans="1:4">
      <c r="A1706" s="3" t="s">
        <v>3559</v>
      </c>
      <c r="B1706" s="3" t="s">
        <v>3543</v>
      </c>
      <c r="C1706" s="3" t="s">
        <v>3560</v>
      </c>
      <c r="D1706" s="1"/>
    </row>
    <row r="1707" spans="1:4">
      <c r="A1707" s="3" t="s">
        <v>3561</v>
      </c>
      <c r="B1707" s="3" t="s">
        <v>3543</v>
      </c>
      <c r="C1707" s="3" t="s">
        <v>3562</v>
      </c>
      <c r="D1707" s="1"/>
    </row>
    <row r="1708" spans="1:4">
      <c r="A1708" s="3" t="s">
        <v>3563</v>
      </c>
      <c r="B1708" s="3" t="s">
        <v>3543</v>
      </c>
      <c r="C1708" s="3" t="s">
        <v>3564</v>
      </c>
      <c r="D1708" s="1"/>
    </row>
    <row r="1709" spans="1:4">
      <c r="A1709" s="3" t="s">
        <v>3565</v>
      </c>
      <c r="B1709" s="3" t="s">
        <v>3543</v>
      </c>
      <c r="C1709" s="3" t="s">
        <v>3566</v>
      </c>
      <c r="D1709" s="1"/>
    </row>
    <row r="1710" spans="1:4">
      <c r="A1710" s="3" t="s">
        <v>3567</v>
      </c>
      <c r="B1710" s="3" t="s">
        <v>3543</v>
      </c>
      <c r="C1710" s="3" t="s">
        <v>3568</v>
      </c>
      <c r="D1710" s="1"/>
    </row>
    <row r="1711" spans="1:4">
      <c r="A1711" s="3" t="s">
        <v>3569</v>
      </c>
      <c r="B1711" s="3" t="s">
        <v>3543</v>
      </c>
      <c r="C1711" s="3" t="s">
        <v>3570</v>
      </c>
      <c r="D1711" s="1"/>
    </row>
    <row r="1712" spans="1:4">
      <c r="A1712" s="3" t="s">
        <v>3571</v>
      </c>
      <c r="B1712" s="3" t="s">
        <v>3543</v>
      </c>
      <c r="C1712" s="3" t="s">
        <v>3572</v>
      </c>
      <c r="D1712" s="1"/>
    </row>
    <row r="1713" spans="1:4">
      <c r="A1713" s="3" t="s">
        <v>3573</v>
      </c>
      <c r="B1713" s="3" t="s">
        <v>3543</v>
      </c>
      <c r="C1713" s="3" t="s">
        <v>3574</v>
      </c>
      <c r="D1713" s="1"/>
    </row>
    <row r="1714" spans="1:4">
      <c r="A1714" s="3" t="s">
        <v>3575</v>
      </c>
      <c r="B1714" s="3" t="s">
        <v>3543</v>
      </c>
      <c r="C1714" s="3" t="s">
        <v>3576</v>
      </c>
      <c r="D1714" s="1"/>
    </row>
    <row r="1715" spans="1:4">
      <c r="A1715" s="3" t="s">
        <v>3577</v>
      </c>
      <c r="B1715" s="3" t="s">
        <v>3543</v>
      </c>
      <c r="C1715" s="3" t="s">
        <v>3578</v>
      </c>
      <c r="D1715" s="1"/>
    </row>
    <row r="1716" spans="1:4">
      <c r="A1716" s="3" t="s">
        <v>3579</v>
      </c>
      <c r="B1716" s="3" t="s">
        <v>3543</v>
      </c>
      <c r="C1716" s="3" t="s">
        <v>252</v>
      </c>
      <c r="D1716" s="1"/>
    </row>
    <row r="1717" spans="1:4">
      <c r="A1717" s="3" t="s">
        <v>3580</v>
      </c>
      <c r="B1717" s="3" t="s">
        <v>3543</v>
      </c>
      <c r="C1717" s="3" t="s">
        <v>3581</v>
      </c>
      <c r="D1717" s="1"/>
    </row>
    <row r="1718" spans="1:4">
      <c r="A1718" s="3" t="s">
        <v>3582</v>
      </c>
      <c r="B1718" s="3" t="s">
        <v>3543</v>
      </c>
      <c r="C1718" s="3" t="s">
        <v>3583</v>
      </c>
      <c r="D1718" s="1"/>
    </row>
    <row r="1719" spans="1:4">
      <c r="A1719" s="3" t="s">
        <v>3584</v>
      </c>
      <c r="B1719" s="3" t="s">
        <v>3543</v>
      </c>
      <c r="C1719" s="3" t="s">
        <v>3585</v>
      </c>
      <c r="D1719" s="1"/>
    </row>
    <row r="1720" spans="1:4">
      <c r="A1720" s="3" t="s">
        <v>3586</v>
      </c>
      <c r="B1720" s="3" t="s">
        <v>3543</v>
      </c>
      <c r="C1720" s="3" t="s">
        <v>3587</v>
      </c>
      <c r="D1720" s="1"/>
    </row>
    <row r="1721" spans="1:4">
      <c r="A1721" s="3" t="s">
        <v>3588</v>
      </c>
      <c r="B1721" s="3" t="s">
        <v>3543</v>
      </c>
      <c r="C1721" s="3" t="s">
        <v>3589</v>
      </c>
      <c r="D1721" s="1"/>
    </row>
    <row r="1722" spans="1:4">
      <c r="A1722" s="3" t="s">
        <v>3590</v>
      </c>
      <c r="B1722" s="3" t="s">
        <v>3543</v>
      </c>
      <c r="C1722" s="3" t="s">
        <v>3591</v>
      </c>
      <c r="D1722" s="1"/>
    </row>
    <row r="1723" spans="1:4">
      <c r="A1723" s="3" t="s">
        <v>3592</v>
      </c>
      <c r="B1723" s="3" t="s">
        <v>3543</v>
      </c>
      <c r="C1723" s="3" t="s">
        <v>3593</v>
      </c>
      <c r="D1723" s="1"/>
    </row>
    <row r="1724" spans="1:4">
      <c r="A1724" s="3" t="s">
        <v>3594</v>
      </c>
      <c r="B1724" s="3" t="s">
        <v>3543</v>
      </c>
      <c r="C1724" s="3" t="s">
        <v>3595</v>
      </c>
      <c r="D1724" s="1"/>
    </row>
    <row r="1725" spans="1:4">
      <c r="A1725" s="3" t="s">
        <v>3596</v>
      </c>
      <c r="B1725" s="3" t="s">
        <v>3543</v>
      </c>
      <c r="C1725" s="3" t="s">
        <v>3597</v>
      </c>
      <c r="D1725" s="1"/>
    </row>
    <row r="1726" spans="1:4">
      <c r="A1726" s="3" t="s">
        <v>3598</v>
      </c>
      <c r="B1726" s="3" t="s">
        <v>3543</v>
      </c>
      <c r="C1726" s="3" t="s">
        <v>3599</v>
      </c>
      <c r="D1726" s="1"/>
    </row>
    <row r="1727" spans="1:4">
      <c r="A1727" s="3" t="s">
        <v>3600</v>
      </c>
      <c r="B1727" s="3" t="s">
        <v>3543</v>
      </c>
      <c r="C1727" s="3" t="s">
        <v>3601</v>
      </c>
      <c r="D1727" s="1"/>
    </row>
    <row r="1728" spans="1:4">
      <c r="A1728" s="3" t="s">
        <v>3602</v>
      </c>
      <c r="B1728" s="3" t="s">
        <v>3543</v>
      </c>
      <c r="C1728" s="3" t="s">
        <v>3603</v>
      </c>
      <c r="D1728" s="1"/>
    </row>
    <row r="1729" spans="1:4">
      <c r="A1729" s="3" t="s">
        <v>3604</v>
      </c>
      <c r="B1729" s="3" t="s">
        <v>3543</v>
      </c>
      <c r="C1729" s="3" t="s">
        <v>271</v>
      </c>
      <c r="D1729" s="1"/>
    </row>
    <row r="1730" spans="1:4">
      <c r="A1730" s="3" t="s">
        <v>3605</v>
      </c>
      <c r="B1730" s="3" t="s">
        <v>3543</v>
      </c>
      <c r="C1730" s="3" t="s">
        <v>3606</v>
      </c>
      <c r="D1730" s="1"/>
    </row>
    <row r="1731" spans="1:4">
      <c r="A1731" s="3" t="s">
        <v>3607</v>
      </c>
      <c r="B1731" s="3" t="s">
        <v>3543</v>
      </c>
      <c r="C1731" s="3" t="s">
        <v>3608</v>
      </c>
      <c r="D1731" s="1"/>
    </row>
    <row r="1732" spans="1:4">
      <c r="A1732" s="3" t="s">
        <v>3609</v>
      </c>
      <c r="B1732" s="3" t="s">
        <v>3543</v>
      </c>
      <c r="C1732" s="3" t="s">
        <v>269</v>
      </c>
      <c r="D1732" s="1"/>
    </row>
    <row r="1733" spans="1:4">
      <c r="A1733" s="3" t="s">
        <v>3610</v>
      </c>
      <c r="B1733" s="3" t="s">
        <v>3543</v>
      </c>
      <c r="C1733" s="3" t="s">
        <v>3611</v>
      </c>
      <c r="D1733" s="1"/>
    </row>
    <row r="1734" spans="1:4">
      <c r="A1734" s="3" t="s">
        <v>3612</v>
      </c>
      <c r="B1734" s="3" t="s">
        <v>3543</v>
      </c>
      <c r="C1734" s="3" t="s">
        <v>3613</v>
      </c>
      <c r="D1734" s="1"/>
    </row>
    <row r="1735" spans="1:4">
      <c r="A1735" s="3" t="s">
        <v>3614</v>
      </c>
      <c r="B1735" s="3" t="s">
        <v>3543</v>
      </c>
      <c r="C1735" s="3" t="s">
        <v>268</v>
      </c>
      <c r="D1735" s="1"/>
    </row>
    <row r="1736" spans="1:4">
      <c r="A1736" s="3" t="s">
        <v>3615</v>
      </c>
      <c r="B1736" s="3" t="s">
        <v>3543</v>
      </c>
      <c r="C1736" s="3" t="s">
        <v>3616</v>
      </c>
      <c r="D1736" s="1"/>
    </row>
    <row r="1737" spans="1:4">
      <c r="A1737" s="3" t="s">
        <v>3617</v>
      </c>
      <c r="B1737" s="3" t="s">
        <v>3543</v>
      </c>
      <c r="C1737" s="3" t="s">
        <v>3618</v>
      </c>
      <c r="D1737" s="1"/>
    </row>
    <row r="1738" spans="1:4">
      <c r="A1738" s="3" t="s">
        <v>3619</v>
      </c>
      <c r="B1738" s="3" t="s">
        <v>3543</v>
      </c>
      <c r="C1738" s="3" t="s">
        <v>3620</v>
      </c>
      <c r="D1738" s="1"/>
    </row>
    <row r="1739" spans="1:4">
      <c r="A1739" s="3" t="s">
        <v>3621</v>
      </c>
      <c r="B1739" s="3" t="s">
        <v>3543</v>
      </c>
      <c r="C1739" s="3" t="s">
        <v>3622</v>
      </c>
      <c r="D1739" s="1"/>
    </row>
    <row r="1740" spans="1:4">
      <c r="A1740" s="3" t="s">
        <v>3623</v>
      </c>
      <c r="B1740" s="3" t="s">
        <v>3543</v>
      </c>
      <c r="C1740" s="3" t="s">
        <v>3624</v>
      </c>
      <c r="D1740" s="1"/>
    </row>
    <row r="1741" spans="1:4">
      <c r="A1741" s="3" t="s">
        <v>3625</v>
      </c>
      <c r="B1741" s="3" t="s">
        <v>3543</v>
      </c>
      <c r="C1741" s="3" t="s">
        <v>3626</v>
      </c>
      <c r="D1741" s="1"/>
    </row>
    <row r="1742" spans="1:4">
      <c r="A1742" s="3" t="s">
        <v>3627</v>
      </c>
      <c r="B1742" s="3" t="s">
        <v>3543</v>
      </c>
      <c r="C1742" s="3" t="s">
        <v>3628</v>
      </c>
      <c r="D1742" s="1"/>
    </row>
    <row r="1743" spans="1:4">
      <c r="A1743" s="3" t="s">
        <v>3629</v>
      </c>
      <c r="B1743" s="3" t="s">
        <v>3543</v>
      </c>
      <c r="C1743" s="3" t="s">
        <v>3630</v>
      </c>
      <c r="D1743" s="1"/>
    </row>
    <row r="1744" spans="1:4">
      <c r="A1744" s="3" t="s">
        <v>3631</v>
      </c>
      <c r="B1744" s="3" t="s">
        <v>3543</v>
      </c>
      <c r="C1744" s="3" t="s">
        <v>254</v>
      </c>
      <c r="D1744" s="1"/>
    </row>
    <row r="1745" spans="1:4">
      <c r="A1745" s="3" t="s">
        <v>3632</v>
      </c>
      <c r="B1745" s="3" t="s">
        <v>3543</v>
      </c>
      <c r="C1745" s="3" t="s">
        <v>3633</v>
      </c>
      <c r="D1745" s="1"/>
    </row>
    <row r="1746" spans="1:4">
      <c r="A1746" s="3" t="s">
        <v>3634</v>
      </c>
      <c r="B1746" s="3" t="s">
        <v>3543</v>
      </c>
      <c r="C1746" s="3" t="s">
        <v>3635</v>
      </c>
      <c r="D1746" s="1"/>
    </row>
    <row r="1747" spans="1:4">
      <c r="A1747" s="3" t="s">
        <v>3636</v>
      </c>
      <c r="B1747" s="3" t="s">
        <v>3543</v>
      </c>
      <c r="C1747" s="3" t="s">
        <v>3637</v>
      </c>
      <c r="D1747" s="1"/>
    </row>
    <row r="1748" spans="1:4">
      <c r="A1748" s="3" t="s">
        <v>3638</v>
      </c>
      <c r="B1748" s="3" t="s">
        <v>3543</v>
      </c>
      <c r="C1748" s="3" t="s">
        <v>3639</v>
      </c>
      <c r="D1748" s="1"/>
    </row>
    <row r="1749" spans="1:4">
      <c r="A1749" s="3" t="s">
        <v>3640</v>
      </c>
      <c r="B1749" s="3" t="s">
        <v>3543</v>
      </c>
      <c r="C1749" s="3" t="s">
        <v>3641</v>
      </c>
      <c r="D1749" s="1"/>
    </row>
    <row r="1750" spans="1:4">
      <c r="A1750" s="3" t="s">
        <v>3642</v>
      </c>
      <c r="B1750" s="3" t="s">
        <v>3543</v>
      </c>
      <c r="C1750" s="3" t="s">
        <v>264</v>
      </c>
      <c r="D1750" s="1"/>
    </row>
    <row r="1751" spans="1:4">
      <c r="A1751" s="3" t="s">
        <v>3643</v>
      </c>
      <c r="B1751" s="3" t="s">
        <v>3543</v>
      </c>
      <c r="C1751" s="3" t="s">
        <v>265</v>
      </c>
      <c r="D1751" s="1"/>
    </row>
    <row r="1752" spans="1:4">
      <c r="A1752" s="3" t="s">
        <v>3644</v>
      </c>
      <c r="B1752" s="3" t="s">
        <v>3543</v>
      </c>
      <c r="C1752" s="3" t="s">
        <v>3645</v>
      </c>
      <c r="D1752" s="1"/>
    </row>
    <row r="1753" spans="1:4">
      <c r="A1753" s="3" t="s">
        <v>3646</v>
      </c>
      <c r="B1753" s="3" t="s">
        <v>3543</v>
      </c>
      <c r="C1753" s="3" t="s">
        <v>3647</v>
      </c>
      <c r="D1753" s="1"/>
    </row>
    <row r="1754" spans="1:4">
      <c r="A1754" s="3" t="s">
        <v>3648</v>
      </c>
      <c r="B1754" s="3" t="s">
        <v>3543</v>
      </c>
      <c r="C1754" s="3" t="s">
        <v>3649</v>
      </c>
      <c r="D1754" s="1"/>
    </row>
    <row r="1755" spans="1:4">
      <c r="A1755" s="3" t="s">
        <v>3650</v>
      </c>
      <c r="B1755" s="3" t="s">
        <v>3543</v>
      </c>
      <c r="C1755" s="3" t="s">
        <v>3651</v>
      </c>
      <c r="D1755" s="1"/>
    </row>
    <row r="1756" spans="1:4">
      <c r="A1756" s="3" t="s">
        <v>3652</v>
      </c>
      <c r="B1756" s="3" t="s">
        <v>3543</v>
      </c>
      <c r="C1756" s="3" t="s">
        <v>251</v>
      </c>
      <c r="D1756" s="1"/>
    </row>
    <row r="1757" spans="1:4">
      <c r="A1757" s="3" t="s">
        <v>3653</v>
      </c>
      <c r="B1757" s="3" t="s">
        <v>3543</v>
      </c>
      <c r="C1757" s="3" t="s">
        <v>3654</v>
      </c>
      <c r="D1757" s="1"/>
    </row>
    <row r="1758" spans="1:4">
      <c r="A1758" s="3" t="s">
        <v>3655</v>
      </c>
      <c r="B1758" s="3" t="s">
        <v>3543</v>
      </c>
      <c r="C1758" s="3" t="s">
        <v>3656</v>
      </c>
      <c r="D1758" s="1"/>
    </row>
    <row r="1759" spans="1:4">
      <c r="A1759" s="3" t="s">
        <v>3657</v>
      </c>
      <c r="B1759" s="3" t="s">
        <v>3543</v>
      </c>
      <c r="C1759" s="3" t="s">
        <v>3658</v>
      </c>
      <c r="D1759" s="1"/>
    </row>
    <row r="1760" spans="1:4">
      <c r="A1760" s="3" t="s">
        <v>3659</v>
      </c>
      <c r="B1760" s="3" t="s">
        <v>3543</v>
      </c>
      <c r="C1760" s="3" t="s">
        <v>3660</v>
      </c>
      <c r="D1760" s="1"/>
    </row>
    <row r="1761" spans="1:4">
      <c r="A1761" s="3" t="s">
        <v>3661</v>
      </c>
      <c r="B1761" s="3" t="s">
        <v>3543</v>
      </c>
      <c r="C1761" s="3" t="s">
        <v>3662</v>
      </c>
      <c r="D1761" s="1"/>
    </row>
    <row r="1762" spans="1:4">
      <c r="A1762" s="3" t="s">
        <v>3663</v>
      </c>
      <c r="B1762" s="3" t="s">
        <v>3543</v>
      </c>
      <c r="C1762" s="3" t="s">
        <v>3664</v>
      </c>
      <c r="D1762" s="1"/>
    </row>
    <row r="1763" spans="1:4">
      <c r="A1763" s="3" t="s">
        <v>3665</v>
      </c>
      <c r="B1763" s="3" t="s">
        <v>3543</v>
      </c>
      <c r="C1763" s="3" t="s">
        <v>3666</v>
      </c>
      <c r="D1763" s="1"/>
    </row>
    <row r="1764" spans="1:4">
      <c r="A1764" s="3" t="s">
        <v>3667</v>
      </c>
      <c r="B1764" s="3" t="s">
        <v>3543</v>
      </c>
      <c r="C1764" s="3" t="s">
        <v>3668</v>
      </c>
      <c r="D1764" s="1"/>
    </row>
    <row r="1765" spans="1:4">
      <c r="A1765" s="3" t="s">
        <v>3669</v>
      </c>
      <c r="B1765" s="3" t="s">
        <v>3543</v>
      </c>
      <c r="C1765" s="3" t="s">
        <v>3670</v>
      </c>
      <c r="D1765" s="1"/>
    </row>
    <row r="1766" spans="1:4">
      <c r="A1766" s="3" t="s">
        <v>3671</v>
      </c>
      <c r="B1766" s="3" t="s">
        <v>3543</v>
      </c>
      <c r="C1766" s="3" t="s">
        <v>3672</v>
      </c>
      <c r="D1766" s="1"/>
    </row>
    <row r="1767" spans="1:4">
      <c r="A1767" s="3" t="s">
        <v>3673</v>
      </c>
      <c r="B1767" s="3" t="s">
        <v>3543</v>
      </c>
      <c r="C1767" s="3" t="s">
        <v>3674</v>
      </c>
      <c r="D1767" s="1"/>
    </row>
    <row r="1768" spans="1:4">
      <c r="A1768" s="3" t="s">
        <v>3675</v>
      </c>
      <c r="B1768" s="3" t="s">
        <v>3543</v>
      </c>
      <c r="C1768" s="3" t="s">
        <v>3676</v>
      </c>
      <c r="D1768" s="1"/>
    </row>
    <row r="1769" spans="1:4">
      <c r="A1769" s="3" t="s">
        <v>3677</v>
      </c>
      <c r="B1769" s="3" t="s">
        <v>3543</v>
      </c>
      <c r="C1769" s="3" t="s">
        <v>3678</v>
      </c>
      <c r="D1769" s="1"/>
    </row>
    <row r="1770" spans="1:4">
      <c r="A1770" s="3" t="s">
        <v>3679</v>
      </c>
      <c r="B1770" s="3" t="s">
        <v>3543</v>
      </c>
      <c r="C1770" s="3" t="s">
        <v>3680</v>
      </c>
      <c r="D1770" s="1"/>
    </row>
    <row r="1771" spans="1:4">
      <c r="A1771" s="3" t="s">
        <v>3681</v>
      </c>
      <c r="B1771" s="3" t="s">
        <v>3543</v>
      </c>
      <c r="C1771" s="3" t="s">
        <v>3682</v>
      </c>
      <c r="D1771" s="1"/>
    </row>
    <row r="1772" spans="1:4">
      <c r="A1772" s="3" t="s">
        <v>3683</v>
      </c>
      <c r="B1772" s="3" t="s">
        <v>3543</v>
      </c>
      <c r="C1772" s="3" t="s">
        <v>3684</v>
      </c>
      <c r="D1772" s="1"/>
    </row>
    <row r="1773" spans="1:4">
      <c r="A1773" s="3" t="s">
        <v>3685</v>
      </c>
      <c r="B1773" s="3" t="s">
        <v>3543</v>
      </c>
      <c r="C1773" s="3" t="s">
        <v>3686</v>
      </c>
      <c r="D1773" s="1"/>
    </row>
    <row r="1774" spans="1:4">
      <c r="A1774" s="3" t="s">
        <v>3687</v>
      </c>
      <c r="B1774" s="3" t="s">
        <v>3543</v>
      </c>
      <c r="C1774" s="3" t="s">
        <v>3688</v>
      </c>
      <c r="D1774" s="1"/>
    </row>
    <row r="1775" spans="1:4">
      <c r="A1775" s="3" t="s">
        <v>3689</v>
      </c>
      <c r="B1775" s="3" t="s">
        <v>3543</v>
      </c>
      <c r="C1775" s="3" t="s">
        <v>3690</v>
      </c>
      <c r="D1775" s="1"/>
    </row>
    <row r="1776" spans="1:4">
      <c r="A1776" s="3" t="s">
        <v>3691</v>
      </c>
      <c r="B1776" s="3" t="s">
        <v>3543</v>
      </c>
      <c r="C1776" s="3" t="s">
        <v>3692</v>
      </c>
      <c r="D1776" s="1"/>
    </row>
    <row r="1777" spans="1:4">
      <c r="A1777" s="3" t="s">
        <v>3693</v>
      </c>
      <c r="B1777" s="3" t="s">
        <v>3543</v>
      </c>
      <c r="C1777" s="3" t="s">
        <v>3694</v>
      </c>
      <c r="D1777" s="1"/>
    </row>
    <row r="1778" spans="1:4">
      <c r="A1778" s="3" t="s">
        <v>3695</v>
      </c>
      <c r="B1778" s="3" t="s">
        <v>3543</v>
      </c>
      <c r="C1778" s="3" t="s">
        <v>3696</v>
      </c>
      <c r="D1778" s="1"/>
    </row>
    <row r="1779" spans="1:4">
      <c r="A1779" s="3" t="s">
        <v>3697</v>
      </c>
      <c r="B1779" s="3" t="s">
        <v>3543</v>
      </c>
      <c r="C1779" s="3" t="s">
        <v>3698</v>
      </c>
      <c r="D1779" s="1"/>
    </row>
    <row r="1780" spans="1:4">
      <c r="A1780" s="3" t="s">
        <v>3699</v>
      </c>
      <c r="B1780" s="3" t="s">
        <v>3543</v>
      </c>
      <c r="C1780" s="3" t="s">
        <v>3700</v>
      </c>
      <c r="D1780" s="1"/>
    </row>
    <row r="1781" spans="1:4">
      <c r="A1781" s="3" t="s">
        <v>3701</v>
      </c>
      <c r="B1781" s="3" t="s">
        <v>3543</v>
      </c>
      <c r="C1781" s="3" t="s">
        <v>3702</v>
      </c>
      <c r="D1781" s="1"/>
    </row>
    <row r="1782" spans="1:4">
      <c r="A1782" s="3" t="s">
        <v>3703</v>
      </c>
      <c r="B1782" s="3" t="s">
        <v>3543</v>
      </c>
      <c r="C1782" s="3" t="s">
        <v>3704</v>
      </c>
      <c r="D1782" s="1"/>
    </row>
    <row r="1783" spans="1:4">
      <c r="A1783" s="3" t="s">
        <v>3705</v>
      </c>
      <c r="B1783" s="3" t="s">
        <v>3543</v>
      </c>
      <c r="C1783" s="3" t="s">
        <v>3706</v>
      </c>
      <c r="D1783" s="1"/>
    </row>
    <row r="1784" spans="1:4">
      <c r="A1784" s="3" t="s">
        <v>3707</v>
      </c>
      <c r="B1784" s="3" t="s">
        <v>3543</v>
      </c>
      <c r="C1784" s="3" t="s">
        <v>3708</v>
      </c>
      <c r="D1784" s="1"/>
    </row>
    <row r="1785" spans="1:4">
      <c r="A1785" s="3" t="s">
        <v>3709</v>
      </c>
      <c r="B1785" s="3" t="s">
        <v>3543</v>
      </c>
      <c r="C1785" s="3" t="s">
        <v>253</v>
      </c>
      <c r="D1785" s="1"/>
    </row>
    <row r="1786" spans="1:4">
      <c r="A1786" s="3" t="s">
        <v>3710</v>
      </c>
      <c r="B1786" s="3" t="s">
        <v>3543</v>
      </c>
      <c r="C1786" s="3" t="s">
        <v>3711</v>
      </c>
      <c r="D1786" s="1"/>
    </row>
    <row r="1787" spans="1:4">
      <c r="A1787" s="3" t="s">
        <v>3712</v>
      </c>
      <c r="B1787" s="3" t="s">
        <v>3543</v>
      </c>
      <c r="C1787" s="3" t="s">
        <v>3713</v>
      </c>
      <c r="D1787" s="1"/>
    </row>
    <row r="1788" spans="1:4">
      <c r="A1788" s="3" t="s">
        <v>3714</v>
      </c>
      <c r="B1788" s="3" t="s">
        <v>3543</v>
      </c>
      <c r="C1788" s="3" t="s">
        <v>3715</v>
      </c>
      <c r="D1788" s="1"/>
    </row>
    <row r="1789" spans="1:4">
      <c r="A1789" s="3" t="s">
        <v>3716</v>
      </c>
      <c r="B1789" s="3" t="s">
        <v>3543</v>
      </c>
      <c r="C1789" s="3" t="s">
        <v>3717</v>
      </c>
      <c r="D1789" s="1"/>
    </row>
    <row r="1790" spans="1:4">
      <c r="A1790" s="3" t="s">
        <v>3718</v>
      </c>
      <c r="B1790" s="3" t="s">
        <v>3543</v>
      </c>
      <c r="C1790" s="3" t="s">
        <v>3719</v>
      </c>
      <c r="D1790" s="1"/>
    </row>
    <row r="1791" spans="1:4">
      <c r="A1791" s="3" t="s">
        <v>3720</v>
      </c>
      <c r="B1791" s="3" t="s">
        <v>3543</v>
      </c>
      <c r="C1791" s="3" t="s">
        <v>3721</v>
      </c>
      <c r="D1791" s="1"/>
    </row>
    <row r="1792" spans="1:4">
      <c r="A1792" s="3" t="s">
        <v>3722</v>
      </c>
      <c r="B1792" s="3" t="s">
        <v>3543</v>
      </c>
      <c r="C1792" s="3" t="s">
        <v>3723</v>
      </c>
      <c r="D1792" s="1"/>
    </row>
    <row r="1793" spans="1:4">
      <c r="A1793" s="3" t="s">
        <v>3724</v>
      </c>
      <c r="B1793" s="3" t="s">
        <v>3543</v>
      </c>
      <c r="C1793" s="3" t="s">
        <v>3725</v>
      </c>
      <c r="D1793" s="1"/>
    </row>
    <row r="1794" spans="1:4">
      <c r="A1794" s="3" t="s">
        <v>3726</v>
      </c>
      <c r="B1794" s="3" t="s">
        <v>3543</v>
      </c>
      <c r="C1794" s="3" t="s">
        <v>274</v>
      </c>
      <c r="D1794" s="1"/>
    </row>
    <row r="1795" spans="1:4">
      <c r="A1795" s="3" t="s">
        <v>3727</v>
      </c>
      <c r="B1795" s="3" t="s">
        <v>3543</v>
      </c>
      <c r="C1795" s="3" t="s">
        <v>245</v>
      </c>
      <c r="D1795" s="1"/>
    </row>
    <row r="1796" spans="1:4">
      <c r="A1796" s="3" t="s">
        <v>3728</v>
      </c>
      <c r="B1796" s="3" t="s">
        <v>3543</v>
      </c>
      <c r="C1796" s="3" t="s">
        <v>3729</v>
      </c>
      <c r="D1796" s="1"/>
    </row>
    <row r="1797" spans="1:4">
      <c r="A1797" s="3" t="s">
        <v>3730</v>
      </c>
      <c r="B1797" s="3" t="s">
        <v>3543</v>
      </c>
      <c r="C1797" s="3" t="s">
        <v>3731</v>
      </c>
      <c r="D1797" s="1"/>
    </row>
    <row r="1798" spans="1:4">
      <c r="A1798" s="3" t="s">
        <v>3732</v>
      </c>
      <c r="B1798" s="3" t="s">
        <v>3543</v>
      </c>
      <c r="C1798" s="3" t="s">
        <v>3733</v>
      </c>
      <c r="D1798" s="1"/>
    </row>
    <row r="1799" spans="1:4">
      <c r="A1799" s="3" t="s">
        <v>3734</v>
      </c>
      <c r="B1799" s="3" t="s">
        <v>3543</v>
      </c>
      <c r="C1799" s="3" t="s">
        <v>3735</v>
      </c>
      <c r="D1799" s="1"/>
    </row>
    <row r="1800" spans="1:4">
      <c r="A1800" s="3" t="s">
        <v>3736</v>
      </c>
      <c r="B1800" s="3" t="s">
        <v>3543</v>
      </c>
      <c r="C1800" s="3" t="s">
        <v>3737</v>
      </c>
      <c r="D1800" s="1"/>
    </row>
    <row r="1801" spans="1:4">
      <c r="A1801" s="3" t="s">
        <v>3738</v>
      </c>
      <c r="B1801" s="3" t="s">
        <v>3543</v>
      </c>
      <c r="C1801" s="3" t="s">
        <v>273</v>
      </c>
      <c r="D1801" s="1"/>
    </row>
    <row r="1802" spans="1:4">
      <c r="A1802" s="3" t="s">
        <v>3739</v>
      </c>
      <c r="B1802" s="3" t="s">
        <v>3543</v>
      </c>
      <c r="C1802" s="3" t="s">
        <v>3740</v>
      </c>
      <c r="D1802" s="1"/>
    </row>
    <row r="1803" spans="1:4">
      <c r="A1803" s="3" t="s">
        <v>3741</v>
      </c>
      <c r="B1803" s="3" t="s">
        <v>3543</v>
      </c>
      <c r="C1803" s="3" t="s">
        <v>3742</v>
      </c>
      <c r="D1803" s="1"/>
    </row>
    <row r="1804" spans="1:4">
      <c r="A1804" s="3" t="s">
        <v>3743</v>
      </c>
      <c r="B1804" s="3" t="s">
        <v>3543</v>
      </c>
      <c r="C1804" s="3" t="s">
        <v>3744</v>
      </c>
      <c r="D1804" s="1"/>
    </row>
    <row r="1805" spans="1:4">
      <c r="A1805" s="3" t="s">
        <v>3745</v>
      </c>
      <c r="B1805" s="3" t="s">
        <v>3543</v>
      </c>
      <c r="C1805" s="3" t="s">
        <v>257</v>
      </c>
      <c r="D1805" s="1"/>
    </row>
    <row r="1806" spans="1:4">
      <c r="A1806" s="3" t="s">
        <v>3746</v>
      </c>
      <c r="B1806" s="3" t="s">
        <v>3543</v>
      </c>
      <c r="C1806" s="3" t="s">
        <v>258</v>
      </c>
      <c r="D1806" s="1"/>
    </row>
    <row r="1807" spans="1:4">
      <c r="A1807" s="3" t="s">
        <v>3747</v>
      </c>
      <c r="B1807" s="3" t="s">
        <v>3543</v>
      </c>
      <c r="C1807" s="3" t="s">
        <v>259</v>
      </c>
      <c r="D1807" s="1"/>
    </row>
    <row r="1808" spans="1:4">
      <c r="A1808" s="3" t="s">
        <v>3748</v>
      </c>
      <c r="B1808" s="3" t="s">
        <v>3543</v>
      </c>
      <c r="C1808" s="3" t="s">
        <v>260</v>
      </c>
      <c r="D1808" s="1"/>
    </row>
    <row r="1809" spans="1:4">
      <c r="A1809" s="3" t="s">
        <v>3749</v>
      </c>
      <c r="B1809" s="3" t="s">
        <v>3543</v>
      </c>
      <c r="C1809" s="3" t="s">
        <v>261</v>
      </c>
      <c r="D1809" s="1"/>
    </row>
    <row r="1810" spans="1:4">
      <c r="A1810" s="3" t="s">
        <v>3750</v>
      </c>
      <c r="B1810" s="3" t="s">
        <v>3543</v>
      </c>
      <c r="C1810" s="3" t="s">
        <v>3751</v>
      </c>
      <c r="D1810" s="1"/>
    </row>
    <row r="1811" spans="1:4">
      <c r="A1811" s="3" t="s">
        <v>3752</v>
      </c>
      <c r="B1811" s="3" t="s">
        <v>3543</v>
      </c>
      <c r="C1811" s="3" t="s">
        <v>3753</v>
      </c>
      <c r="D1811" s="1"/>
    </row>
    <row r="1812" spans="1:4">
      <c r="A1812" s="3" t="s">
        <v>3754</v>
      </c>
      <c r="B1812" s="3" t="s">
        <v>3543</v>
      </c>
      <c r="C1812" s="3" t="s">
        <v>3755</v>
      </c>
      <c r="D1812" s="1"/>
    </row>
    <row r="1813" spans="1:4">
      <c r="A1813" s="3" t="s">
        <v>3756</v>
      </c>
      <c r="B1813" s="3" t="s">
        <v>3543</v>
      </c>
      <c r="C1813" s="3" t="s">
        <v>3757</v>
      </c>
      <c r="D1813" s="1"/>
    </row>
    <row r="1814" spans="1:4">
      <c r="A1814" s="3" t="s">
        <v>3758</v>
      </c>
      <c r="B1814" s="3" t="s">
        <v>3543</v>
      </c>
      <c r="C1814" s="3" t="s">
        <v>3759</v>
      </c>
      <c r="D1814" s="1"/>
    </row>
    <row r="1815" spans="1:4">
      <c r="A1815" s="3" t="s">
        <v>3760</v>
      </c>
      <c r="B1815" s="3" t="s">
        <v>3543</v>
      </c>
      <c r="C1815" s="3" t="s">
        <v>3761</v>
      </c>
      <c r="D1815" s="1"/>
    </row>
    <row r="1816" spans="1:4">
      <c r="A1816" s="3" t="s">
        <v>3762</v>
      </c>
      <c r="B1816" s="3" t="s">
        <v>3543</v>
      </c>
      <c r="C1816" s="3" t="s">
        <v>3763</v>
      </c>
      <c r="D1816" s="1"/>
    </row>
    <row r="1817" spans="1:4">
      <c r="A1817" s="3" t="s">
        <v>3764</v>
      </c>
      <c r="B1817" s="3" t="s">
        <v>3543</v>
      </c>
      <c r="C1817" s="3" t="s">
        <v>3765</v>
      </c>
      <c r="D1817" s="1"/>
    </row>
    <row r="1818" spans="1:4">
      <c r="A1818" s="3" t="s">
        <v>3766</v>
      </c>
      <c r="B1818" s="3" t="s">
        <v>3543</v>
      </c>
      <c r="C1818" s="3" t="s">
        <v>3767</v>
      </c>
      <c r="D1818" s="1"/>
    </row>
    <row r="1819" spans="1:4">
      <c r="A1819" s="3" t="s">
        <v>3768</v>
      </c>
      <c r="B1819" s="3" t="s">
        <v>3543</v>
      </c>
      <c r="C1819" s="3" t="s">
        <v>3769</v>
      </c>
      <c r="D1819" s="1"/>
    </row>
    <row r="1820" spans="1:4">
      <c r="A1820" s="3" t="s">
        <v>3770</v>
      </c>
      <c r="B1820" s="3" t="s">
        <v>3543</v>
      </c>
      <c r="C1820" s="3" t="s">
        <v>3771</v>
      </c>
      <c r="D1820" s="1"/>
    </row>
    <row r="1821" spans="1:4">
      <c r="A1821" s="3" t="s">
        <v>3772</v>
      </c>
      <c r="B1821" s="3" t="s">
        <v>3543</v>
      </c>
      <c r="C1821" s="3" t="s">
        <v>3773</v>
      </c>
      <c r="D1821" s="1"/>
    </row>
    <row r="1822" spans="1:4">
      <c r="A1822" s="3" t="s">
        <v>3774</v>
      </c>
      <c r="B1822" s="3" t="s">
        <v>3543</v>
      </c>
      <c r="C1822" s="3" t="s">
        <v>3775</v>
      </c>
      <c r="D1822" s="1"/>
    </row>
    <row r="1823" spans="1:4">
      <c r="A1823" s="3" t="s">
        <v>3776</v>
      </c>
      <c r="B1823" s="3" t="s">
        <v>3543</v>
      </c>
      <c r="C1823" s="3" t="s">
        <v>3777</v>
      </c>
      <c r="D1823" s="1"/>
    </row>
    <row r="1824" spans="1:4">
      <c r="A1824" s="3" t="s">
        <v>3778</v>
      </c>
      <c r="B1824" s="3" t="s">
        <v>3543</v>
      </c>
      <c r="C1824" s="3" t="s">
        <v>3779</v>
      </c>
      <c r="D1824" s="1"/>
    </row>
    <row r="1825" spans="1:4">
      <c r="A1825" s="3" t="s">
        <v>3780</v>
      </c>
      <c r="B1825" s="3" t="s">
        <v>3543</v>
      </c>
      <c r="C1825" s="3" t="s">
        <v>3781</v>
      </c>
      <c r="D1825" s="1"/>
    </row>
    <row r="1826" spans="1:4">
      <c r="A1826" s="3" t="s">
        <v>3782</v>
      </c>
      <c r="B1826" s="3" t="s">
        <v>3543</v>
      </c>
      <c r="C1826" s="3" t="s">
        <v>3783</v>
      </c>
      <c r="D1826" s="1"/>
    </row>
    <row r="1827" spans="1:4">
      <c r="A1827" s="3" t="s">
        <v>3784</v>
      </c>
      <c r="B1827" s="3" t="s">
        <v>3543</v>
      </c>
      <c r="C1827" s="3" t="s">
        <v>3785</v>
      </c>
      <c r="D1827" s="1"/>
    </row>
    <row r="1828" spans="1:4">
      <c r="A1828" s="3" t="s">
        <v>3786</v>
      </c>
      <c r="B1828" s="3" t="s">
        <v>3543</v>
      </c>
      <c r="C1828" s="3" t="s">
        <v>3787</v>
      </c>
      <c r="D1828" s="1"/>
    </row>
    <row r="1829" spans="1:4">
      <c r="A1829" s="3" t="s">
        <v>3788</v>
      </c>
      <c r="B1829" s="3" t="s">
        <v>3543</v>
      </c>
      <c r="C1829" s="3" t="s">
        <v>3789</v>
      </c>
      <c r="D1829" s="1"/>
    </row>
    <row r="1830" spans="1:4">
      <c r="A1830" s="3" t="s">
        <v>3790</v>
      </c>
      <c r="B1830" s="3" t="s">
        <v>3543</v>
      </c>
      <c r="C1830" s="3" t="s">
        <v>3791</v>
      </c>
      <c r="D1830" s="1"/>
    </row>
    <row r="1831" spans="1:4">
      <c r="A1831" s="3" t="s">
        <v>3792</v>
      </c>
      <c r="B1831" s="3" t="s">
        <v>3543</v>
      </c>
      <c r="C1831" s="3" t="s">
        <v>3793</v>
      </c>
      <c r="D1831" s="1"/>
    </row>
    <row r="1832" spans="1:4">
      <c r="A1832" s="3" t="s">
        <v>3794</v>
      </c>
      <c r="B1832" s="3" t="s">
        <v>3543</v>
      </c>
      <c r="C1832" s="3" t="s">
        <v>3795</v>
      </c>
      <c r="D1832" s="1"/>
    </row>
    <row r="1833" spans="1:4">
      <c r="A1833" s="3" t="s">
        <v>3796</v>
      </c>
      <c r="B1833" s="3" t="s">
        <v>3543</v>
      </c>
      <c r="C1833" s="3" t="s">
        <v>3797</v>
      </c>
      <c r="D1833" s="1"/>
    </row>
    <row r="1834" spans="1:4">
      <c r="A1834" s="3" t="s">
        <v>3798</v>
      </c>
      <c r="B1834" s="3" t="s">
        <v>3543</v>
      </c>
      <c r="C1834" s="3" t="s">
        <v>3799</v>
      </c>
      <c r="D1834" s="1"/>
    </row>
    <row r="1835" spans="1:4">
      <c r="A1835" s="3" t="s">
        <v>3800</v>
      </c>
      <c r="B1835" s="3" t="s">
        <v>3543</v>
      </c>
      <c r="C1835" s="3" t="s">
        <v>3801</v>
      </c>
      <c r="D1835" s="1"/>
    </row>
    <row r="1836" spans="1:4">
      <c r="A1836" s="3" t="s">
        <v>3802</v>
      </c>
      <c r="B1836" s="3" t="s">
        <v>3543</v>
      </c>
      <c r="C1836" s="3" t="s">
        <v>3803</v>
      </c>
      <c r="D1836" s="1"/>
    </row>
    <row r="1837" spans="1:4">
      <c r="A1837" s="3" t="s">
        <v>3804</v>
      </c>
      <c r="B1837" s="3" t="s">
        <v>3543</v>
      </c>
      <c r="C1837" s="3" t="s">
        <v>262</v>
      </c>
      <c r="D1837" s="1"/>
    </row>
    <row r="1838" spans="1:4">
      <c r="A1838" s="3" t="s">
        <v>3805</v>
      </c>
      <c r="B1838" s="3" t="s">
        <v>3543</v>
      </c>
      <c r="C1838" s="3" t="s">
        <v>3806</v>
      </c>
      <c r="D1838" s="1"/>
    </row>
    <row r="1839" spans="1:4">
      <c r="A1839" s="3" t="s">
        <v>3807</v>
      </c>
      <c r="B1839" s="3" t="s">
        <v>3543</v>
      </c>
      <c r="C1839" s="3" t="s">
        <v>272</v>
      </c>
      <c r="D1839" s="1"/>
    </row>
    <row r="1840" spans="1:4">
      <c r="A1840" s="3" t="s">
        <v>3808</v>
      </c>
      <c r="B1840" s="3" t="s">
        <v>3543</v>
      </c>
      <c r="C1840" s="3" t="s">
        <v>3809</v>
      </c>
      <c r="D1840" s="1"/>
    </row>
    <row r="1841" spans="1:4">
      <c r="A1841" s="3" t="s">
        <v>3810</v>
      </c>
      <c r="B1841" s="3" t="s">
        <v>3543</v>
      </c>
      <c r="C1841" s="3" t="s">
        <v>3811</v>
      </c>
      <c r="D1841" s="1"/>
    </row>
    <row r="1842" spans="1:4">
      <c r="A1842" s="3" t="s">
        <v>3812</v>
      </c>
      <c r="B1842" s="3" t="s">
        <v>3543</v>
      </c>
      <c r="C1842" s="3" t="s">
        <v>3813</v>
      </c>
      <c r="D1842" s="1"/>
    </row>
    <row r="1843" spans="1:4">
      <c r="A1843" s="3" t="s">
        <v>3814</v>
      </c>
      <c r="B1843" s="3" t="s">
        <v>3543</v>
      </c>
      <c r="C1843" s="3" t="s">
        <v>3815</v>
      </c>
      <c r="D1843" s="1"/>
    </row>
    <row r="1844" spans="1:4">
      <c r="A1844" s="3" t="s">
        <v>3816</v>
      </c>
      <c r="B1844" s="3" t="s">
        <v>3543</v>
      </c>
      <c r="C1844" s="3" t="s">
        <v>3817</v>
      </c>
      <c r="D1844" s="1"/>
    </row>
    <row r="1845" spans="1:4">
      <c r="A1845" s="3" t="s">
        <v>3818</v>
      </c>
      <c r="B1845" s="3" t="s">
        <v>3543</v>
      </c>
      <c r="C1845" s="3" t="s">
        <v>3819</v>
      </c>
      <c r="D1845" s="1"/>
    </row>
    <row r="1846" spans="1:4">
      <c r="A1846" s="3" t="s">
        <v>3820</v>
      </c>
      <c r="B1846" s="3" t="s">
        <v>3543</v>
      </c>
      <c r="C1846" s="3" t="s">
        <v>3821</v>
      </c>
      <c r="D1846" s="1"/>
    </row>
    <row r="1847" spans="1:4">
      <c r="A1847" s="3" t="s">
        <v>3822</v>
      </c>
      <c r="B1847" s="3" t="s">
        <v>3543</v>
      </c>
      <c r="C1847" s="3" t="s">
        <v>3823</v>
      </c>
      <c r="D1847" s="1"/>
    </row>
    <row r="1848" spans="1:4">
      <c r="A1848" s="3" t="s">
        <v>3824</v>
      </c>
      <c r="B1848" s="3" t="s">
        <v>3543</v>
      </c>
      <c r="C1848" s="3" t="s">
        <v>3825</v>
      </c>
      <c r="D1848" s="1"/>
    </row>
    <row r="1849" spans="1:4">
      <c r="A1849" s="3" t="s">
        <v>3826</v>
      </c>
      <c r="B1849" s="3" t="s">
        <v>3543</v>
      </c>
      <c r="C1849" s="3" t="s">
        <v>3827</v>
      </c>
      <c r="D1849" s="1"/>
    </row>
    <row r="1850" spans="1:4">
      <c r="A1850" s="3" t="s">
        <v>3828</v>
      </c>
      <c r="B1850" s="3" t="s">
        <v>3543</v>
      </c>
      <c r="C1850" s="3" t="s">
        <v>255</v>
      </c>
      <c r="D1850" s="1"/>
    </row>
    <row r="1851" spans="1:4">
      <c r="A1851" s="3" t="s">
        <v>3829</v>
      </c>
      <c r="B1851" s="3" t="s">
        <v>3543</v>
      </c>
      <c r="C1851" s="3" t="s">
        <v>246</v>
      </c>
      <c r="D1851" s="1"/>
    </row>
    <row r="1852" spans="1:4">
      <c r="A1852" s="3" t="s">
        <v>3830</v>
      </c>
      <c r="B1852" s="3" t="s">
        <v>3543</v>
      </c>
      <c r="C1852" s="3" t="s">
        <v>3831</v>
      </c>
      <c r="D1852" s="1"/>
    </row>
    <row r="1853" spans="1:4">
      <c r="A1853" s="3" t="s">
        <v>3832</v>
      </c>
      <c r="B1853" s="3" t="s">
        <v>3543</v>
      </c>
      <c r="C1853" s="3" t="s">
        <v>3833</v>
      </c>
      <c r="D1853" s="1"/>
    </row>
    <row r="1854" spans="1:4">
      <c r="A1854" s="3" t="s">
        <v>3834</v>
      </c>
      <c r="B1854" s="3" t="s">
        <v>3543</v>
      </c>
      <c r="C1854" s="3" t="s">
        <v>3835</v>
      </c>
      <c r="D1854" s="1"/>
    </row>
    <row r="1855" spans="1:4">
      <c r="A1855" s="3" t="s">
        <v>3836</v>
      </c>
      <c r="B1855" s="3" t="s">
        <v>3543</v>
      </c>
      <c r="C1855" s="3" t="s">
        <v>3837</v>
      </c>
      <c r="D1855" s="1"/>
    </row>
    <row r="1856" spans="1:4">
      <c r="A1856" s="3" t="s">
        <v>3838</v>
      </c>
      <c r="B1856" s="3" t="s">
        <v>3543</v>
      </c>
      <c r="C1856" s="3" t="s">
        <v>3839</v>
      </c>
      <c r="D1856" s="1"/>
    </row>
    <row r="1857" spans="1:4">
      <c r="A1857" s="3" t="s">
        <v>3840</v>
      </c>
      <c r="B1857" s="3" t="s">
        <v>3543</v>
      </c>
      <c r="C1857" s="3" t="s">
        <v>3841</v>
      </c>
      <c r="D1857" s="1"/>
    </row>
    <row r="1858" spans="1:4">
      <c r="A1858" s="3" t="s">
        <v>3842</v>
      </c>
      <c r="B1858" s="3" t="s">
        <v>3543</v>
      </c>
      <c r="C1858" s="3" t="s">
        <v>3843</v>
      </c>
      <c r="D1858" s="1"/>
    </row>
    <row r="1859" spans="1:4">
      <c r="A1859" s="3" t="s">
        <v>3844</v>
      </c>
      <c r="B1859" s="3" t="s">
        <v>3543</v>
      </c>
      <c r="C1859" s="3" t="s">
        <v>3845</v>
      </c>
      <c r="D1859" s="1"/>
    </row>
    <row r="1860" spans="1:4">
      <c r="A1860" s="3" t="s">
        <v>3846</v>
      </c>
      <c r="B1860" s="3" t="s">
        <v>3543</v>
      </c>
      <c r="C1860" s="3" t="s">
        <v>3847</v>
      </c>
      <c r="D1860" s="1"/>
    </row>
    <row r="1861" spans="1:4">
      <c r="A1861" s="3" t="s">
        <v>3848</v>
      </c>
      <c r="B1861" s="3" t="s">
        <v>3543</v>
      </c>
      <c r="C1861" s="3" t="s">
        <v>3849</v>
      </c>
      <c r="D1861" s="1"/>
    </row>
    <row r="1862" spans="1:4">
      <c r="A1862" s="3" t="s">
        <v>3850</v>
      </c>
      <c r="B1862" s="3" t="s">
        <v>3543</v>
      </c>
      <c r="C1862" s="3" t="s">
        <v>3851</v>
      </c>
      <c r="D1862" s="1"/>
    </row>
    <row r="1863" spans="1:4">
      <c r="A1863" s="3" t="s">
        <v>3852</v>
      </c>
      <c r="B1863" s="3" t="s">
        <v>3543</v>
      </c>
      <c r="C1863" s="3" t="s">
        <v>3853</v>
      </c>
      <c r="D1863" s="1"/>
    </row>
    <row r="1864" spans="1:4">
      <c r="A1864" s="3" t="s">
        <v>3854</v>
      </c>
      <c r="B1864" s="3" t="s">
        <v>3543</v>
      </c>
      <c r="C1864" s="3" t="s">
        <v>3855</v>
      </c>
      <c r="D1864" s="1"/>
    </row>
    <row r="1865" spans="1:4">
      <c r="A1865" s="3" t="s">
        <v>3856</v>
      </c>
      <c r="B1865" s="3" t="s">
        <v>3543</v>
      </c>
      <c r="C1865" s="3" t="s">
        <v>3857</v>
      </c>
      <c r="D1865" s="1"/>
    </row>
    <row r="1866" spans="1:4">
      <c r="A1866" s="3" t="s">
        <v>3858</v>
      </c>
      <c r="B1866" s="3" t="s">
        <v>3543</v>
      </c>
      <c r="C1866" s="3" t="s">
        <v>3859</v>
      </c>
      <c r="D1866" s="1"/>
    </row>
    <row r="1867" spans="1:4">
      <c r="A1867" s="3" t="s">
        <v>3860</v>
      </c>
      <c r="B1867" s="3" t="s">
        <v>3543</v>
      </c>
      <c r="C1867" s="3" t="s">
        <v>3861</v>
      </c>
      <c r="D1867" s="1"/>
    </row>
    <row r="1868" spans="1:4">
      <c r="A1868" s="3" t="s">
        <v>3862</v>
      </c>
      <c r="B1868" s="3" t="s">
        <v>3543</v>
      </c>
      <c r="C1868" s="3" t="s">
        <v>3863</v>
      </c>
      <c r="D1868" s="1"/>
    </row>
    <row r="1869" spans="1:4">
      <c r="A1869" s="3" t="s">
        <v>3864</v>
      </c>
      <c r="B1869" s="3" t="s">
        <v>3543</v>
      </c>
      <c r="C1869" s="3" t="s">
        <v>3865</v>
      </c>
      <c r="D1869" s="1"/>
    </row>
    <row r="1870" spans="1:4">
      <c r="A1870" s="3" t="s">
        <v>3866</v>
      </c>
      <c r="B1870" s="3" t="s">
        <v>3543</v>
      </c>
      <c r="C1870" s="3" t="s">
        <v>250</v>
      </c>
      <c r="D1870" s="1"/>
    </row>
    <row r="1871" spans="1:4">
      <c r="A1871" s="3" t="s">
        <v>3867</v>
      </c>
      <c r="B1871" s="3" t="s">
        <v>3543</v>
      </c>
      <c r="C1871" s="3" t="s">
        <v>3868</v>
      </c>
      <c r="D1871" s="1"/>
    </row>
    <row r="1872" spans="1:4">
      <c r="A1872" s="3" t="s">
        <v>3869</v>
      </c>
      <c r="B1872" s="3" t="s">
        <v>3543</v>
      </c>
      <c r="C1872" s="3" t="s">
        <v>249</v>
      </c>
      <c r="D1872" s="1"/>
    </row>
    <row r="1873" spans="1:4">
      <c r="A1873" s="3" t="s">
        <v>3870</v>
      </c>
      <c r="B1873" s="3" t="s">
        <v>3543</v>
      </c>
      <c r="C1873" s="3" t="s">
        <v>3871</v>
      </c>
      <c r="D1873" s="1"/>
    </row>
    <row r="1874" spans="1:4">
      <c r="A1874" s="3" t="s">
        <v>3872</v>
      </c>
      <c r="B1874" s="3" t="s">
        <v>3543</v>
      </c>
      <c r="C1874" s="3" t="s">
        <v>3873</v>
      </c>
      <c r="D1874" s="1"/>
    </row>
    <row r="1875" spans="1:4">
      <c r="A1875" s="3" t="s">
        <v>3874</v>
      </c>
      <c r="B1875" s="3" t="s">
        <v>3543</v>
      </c>
      <c r="C1875" s="3" t="s">
        <v>3875</v>
      </c>
      <c r="D1875" s="1"/>
    </row>
    <row r="1876" spans="1:4">
      <c r="A1876" s="3" t="s">
        <v>3876</v>
      </c>
      <c r="B1876" s="3" t="s">
        <v>3543</v>
      </c>
      <c r="C1876" s="3" t="s">
        <v>3877</v>
      </c>
      <c r="D1876" s="1"/>
    </row>
    <row r="1877" spans="1:4">
      <c r="A1877" s="3" t="s">
        <v>3878</v>
      </c>
      <c r="B1877" s="3" t="s">
        <v>3543</v>
      </c>
      <c r="C1877" s="3" t="s">
        <v>248</v>
      </c>
      <c r="D1877" s="1"/>
    </row>
    <row r="1878" spans="1:4">
      <c r="A1878" s="3" t="s">
        <v>3879</v>
      </c>
      <c r="B1878" s="3" t="s">
        <v>3543</v>
      </c>
      <c r="C1878" s="3" t="s">
        <v>3880</v>
      </c>
      <c r="D1878" s="1"/>
    </row>
    <row r="1879" spans="1:4">
      <c r="A1879" s="3" t="s">
        <v>3881</v>
      </c>
      <c r="B1879" s="3" t="s">
        <v>3543</v>
      </c>
      <c r="C1879" s="3" t="s">
        <v>3882</v>
      </c>
      <c r="D1879" s="1"/>
    </row>
    <row r="1880" spans="1:4">
      <c r="A1880" s="3" t="s">
        <v>3883</v>
      </c>
      <c r="B1880" s="3" t="s">
        <v>3543</v>
      </c>
      <c r="C1880" s="3" t="s">
        <v>3884</v>
      </c>
      <c r="D1880" s="1"/>
    </row>
    <row r="1881" spans="1:4">
      <c r="A1881" s="3" t="s">
        <v>3885</v>
      </c>
      <c r="B1881" s="3" t="s">
        <v>3543</v>
      </c>
      <c r="C1881" s="3" t="s">
        <v>3886</v>
      </c>
      <c r="D1881" s="1"/>
    </row>
    <row r="1882" spans="1:4">
      <c r="A1882" s="3" t="s">
        <v>3887</v>
      </c>
      <c r="B1882" s="3" t="s">
        <v>3543</v>
      </c>
      <c r="C1882" s="3" t="s">
        <v>3888</v>
      </c>
      <c r="D1882" s="1"/>
    </row>
    <row r="1883" spans="1:4">
      <c r="A1883" s="3" t="s">
        <v>3889</v>
      </c>
      <c r="B1883" s="3" t="s">
        <v>3543</v>
      </c>
      <c r="C1883" s="3" t="s">
        <v>3890</v>
      </c>
      <c r="D1883" s="1"/>
    </row>
    <row r="1884" spans="1:4">
      <c r="A1884" s="3" t="s">
        <v>3891</v>
      </c>
      <c r="B1884" s="3" t="s">
        <v>3543</v>
      </c>
      <c r="C1884" s="3" t="s">
        <v>3892</v>
      </c>
      <c r="D1884" s="1"/>
    </row>
    <row r="1885" spans="1:4">
      <c r="A1885" s="3" t="s">
        <v>3893</v>
      </c>
      <c r="B1885" s="3" t="s">
        <v>3543</v>
      </c>
      <c r="C1885" s="3" t="s">
        <v>3894</v>
      </c>
      <c r="D1885" s="1"/>
    </row>
    <row r="1886" spans="1:4">
      <c r="A1886" s="3" t="s">
        <v>3895</v>
      </c>
      <c r="B1886" s="3" t="s">
        <v>3543</v>
      </c>
      <c r="C1886" s="3" t="s">
        <v>3896</v>
      </c>
      <c r="D1886" s="1"/>
    </row>
    <row r="1887" spans="1:4">
      <c r="A1887" s="3" t="s">
        <v>3897</v>
      </c>
      <c r="B1887" s="3" t="s">
        <v>3543</v>
      </c>
      <c r="C1887" s="3" t="s">
        <v>242</v>
      </c>
      <c r="D1887" s="1"/>
    </row>
    <row r="1888" spans="1:4">
      <c r="A1888" s="3" t="s">
        <v>3898</v>
      </c>
      <c r="B1888" s="3" t="s">
        <v>3543</v>
      </c>
      <c r="C1888" s="3" t="s">
        <v>3899</v>
      </c>
      <c r="D1888" s="1"/>
    </row>
    <row r="1889" spans="1:4">
      <c r="A1889" s="3" t="s">
        <v>3900</v>
      </c>
      <c r="B1889" s="3" t="s">
        <v>3543</v>
      </c>
      <c r="C1889" s="3" t="s">
        <v>3901</v>
      </c>
      <c r="D1889" s="1"/>
    </row>
    <row r="1890" spans="1:4">
      <c r="A1890" s="3" t="s">
        <v>3902</v>
      </c>
      <c r="B1890" s="3" t="s">
        <v>3543</v>
      </c>
      <c r="C1890" s="3" t="s">
        <v>256</v>
      </c>
      <c r="D1890" s="1"/>
    </row>
    <row r="1891" spans="1:4">
      <c r="A1891" s="3" t="s">
        <v>3903</v>
      </c>
      <c r="B1891" s="3" t="s">
        <v>3543</v>
      </c>
      <c r="C1891" s="3" t="s">
        <v>3904</v>
      </c>
      <c r="D1891" s="1"/>
    </row>
    <row r="1892" spans="1:4">
      <c r="A1892" s="3" t="s">
        <v>3905</v>
      </c>
      <c r="B1892" s="3" t="s">
        <v>3543</v>
      </c>
      <c r="C1892" s="3" t="s">
        <v>3906</v>
      </c>
      <c r="D1892" s="1"/>
    </row>
    <row r="1893" spans="1:4">
      <c r="A1893" s="3" t="s">
        <v>3907</v>
      </c>
      <c r="B1893" s="3" t="s">
        <v>3543</v>
      </c>
      <c r="C1893" s="3" t="s">
        <v>3908</v>
      </c>
      <c r="D1893" s="1"/>
    </row>
    <row r="1894" spans="1:4">
      <c r="A1894" s="3" t="s">
        <v>3909</v>
      </c>
      <c r="B1894" s="3" t="s">
        <v>3543</v>
      </c>
      <c r="C1894" s="3" t="s">
        <v>3910</v>
      </c>
      <c r="D1894" s="1"/>
    </row>
    <row r="1895" spans="1:4">
      <c r="A1895" s="3" t="s">
        <v>3911</v>
      </c>
      <c r="B1895" s="3" t="s">
        <v>3543</v>
      </c>
      <c r="C1895" s="3" t="s">
        <v>3912</v>
      </c>
      <c r="D1895" s="1"/>
    </row>
    <row r="1896" spans="1:4">
      <c r="A1896" s="3" t="s">
        <v>3913</v>
      </c>
      <c r="B1896" s="3" t="s">
        <v>3543</v>
      </c>
      <c r="C1896" s="3" t="s">
        <v>3914</v>
      </c>
      <c r="D1896" s="1"/>
    </row>
    <row r="1897" spans="1:4">
      <c r="A1897" s="3" t="s">
        <v>3915</v>
      </c>
      <c r="B1897" s="3" t="s">
        <v>3543</v>
      </c>
      <c r="C1897" s="3" t="s">
        <v>3916</v>
      </c>
      <c r="D1897" s="1"/>
    </row>
    <row r="1898" spans="1:4">
      <c r="A1898" s="3" t="s">
        <v>3917</v>
      </c>
      <c r="B1898" s="3" t="s">
        <v>3543</v>
      </c>
      <c r="C1898" s="3" t="s">
        <v>3918</v>
      </c>
      <c r="D1898" s="1"/>
    </row>
    <row r="1899" spans="1:4">
      <c r="A1899" s="3" t="s">
        <v>3919</v>
      </c>
      <c r="B1899" s="3" t="s">
        <v>3543</v>
      </c>
      <c r="C1899" s="3" t="s">
        <v>3920</v>
      </c>
      <c r="D1899" s="1"/>
    </row>
    <row r="1900" spans="1:4">
      <c r="A1900" s="3" t="s">
        <v>3921</v>
      </c>
      <c r="B1900" s="3" t="s">
        <v>3543</v>
      </c>
      <c r="C1900" s="3" t="s">
        <v>3922</v>
      </c>
      <c r="D1900" s="1"/>
    </row>
    <row r="1901" spans="1:4">
      <c r="A1901" s="3" t="s">
        <v>3923</v>
      </c>
      <c r="B1901" s="3" t="s">
        <v>3543</v>
      </c>
      <c r="C1901" s="3" t="s">
        <v>3924</v>
      </c>
      <c r="D1901" s="1"/>
    </row>
    <row r="1902" spans="1:4">
      <c r="A1902" s="3" t="s">
        <v>3925</v>
      </c>
      <c r="B1902" s="3" t="s">
        <v>3543</v>
      </c>
      <c r="C1902" s="3" t="s">
        <v>3926</v>
      </c>
      <c r="D1902" s="1"/>
    </row>
    <row r="1903" spans="1:4">
      <c r="A1903" s="3" t="s">
        <v>3927</v>
      </c>
      <c r="B1903" s="3" t="s">
        <v>3543</v>
      </c>
      <c r="C1903" s="3" t="s">
        <v>3928</v>
      </c>
      <c r="D1903" s="1"/>
    </row>
    <row r="1904" spans="1:4">
      <c r="A1904" s="3" t="s">
        <v>3929</v>
      </c>
      <c r="B1904" s="3" t="s">
        <v>3543</v>
      </c>
      <c r="C1904" s="3" t="s">
        <v>3930</v>
      </c>
      <c r="D1904" s="1"/>
    </row>
    <row r="1905" spans="1:4">
      <c r="A1905" s="3" t="s">
        <v>3931</v>
      </c>
      <c r="B1905" s="3" t="s">
        <v>3543</v>
      </c>
      <c r="C1905" s="3" t="s">
        <v>3932</v>
      </c>
      <c r="D1905" s="1"/>
    </row>
    <row r="1906" spans="1:4">
      <c r="A1906" s="3" t="s">
        <v>3933</v>
      </c>
      <c r="B1906" s="3" t="s">
        <v>3543</v>
      </c>
      <c r="C1906" s="3" t="s">
        <v>3934</v>
      </c>
      <c r="D1906" s="1"/>
    </row>
    <row r="1907" spans="1:4">
      <c r="A1907" s="3" t="s">
        <v>3935</v>
      </c>
      <c r="B1907" s="3" t="s">
        <v>3543</v>
      </c>
      <c r="C1907" s="3" t="s">
        <v>3936</v>
      </c>
      <c r="D1907" s="1"/>
    </row>
    <row r="1908" spans="1:4">
      <c r="A1908" s="3" t="s">
        <v>3937</v>
      </c>
      <c r="B1908" s="3" t="s">
        <v>3543</v>
      </c>
      <c r="C1908" s="3" t="s">
        <v>3938</v>
      </c>
      <c r="D1908" s="1"/>
    </row>
    <row r="1909" spans="1:4">
      <c r="A1909" s="3" t="s">
        <v>3939</v>
      </c>
      <c r="B1909" s="3" t="s">
        <v>3543</v>
      </c>
      <c r="C1909" s="3" t="s">
        <v>3940</v>
      </c>
      <c r="D1909" s="1"/>
    </row>
    <row r="1910" spans="1:4">
      <c r="A1910" s="3" t="s">
        <v>3941</v>
      </c>
      <c r="B1910" s="3" t="s">
        <v>3543</v>
      </c>
      <c r="C1910" s="3" t="s">
        <v>3942</v>
      </c>
      <c r="D1910" s="1"/>
    </row>
    <row r="1911" spans="1:4">
      <c r="A1911" s="3" t="s">
        <v>3943</v>
      </c>
      <c r="B1911" s="3" t="s">
        <v>3543</v>
      </c>
      <c r="C1911" s="3" t="s">
        <v>3944</v>
      </c>
      <c r="D1911" s="1"/>
    </row>
    <row r="1912" spans="1:4">
      <c r="A1912" s="3" t="s">
        <v>3945</v>
      </c>
      <c r="B1912" s="3" t="s">
        <v>3543</v>
      </c>
      <c r="C1912" s="3" t="s">
        <v>3946</v>
      </c>
      <c r="D1912" s="1"/>
    </row>
    <row r="1913" spans="1:4">
      <c r="A1913" s="3" t="s">
        <v>3947</v>
      </c>
      <c r="B1913" s="3" t="s">
        <v>3543</v>
      </c>
      <c r="C1913" s="3" t="s">
        <v>3948</v>
      </c>
      <c r="D1913" s="1"/>
    </row>
    <row r="1914" spans="1:4">
      <c r="A1914" s="3" t="s">
        <v>3949</v>
      </c>
      <c r="B1914" s="3" t="s">
        <v>3543</v>
      </c>
      <c r="C1914" s="3" t="s">
        <v>3950</v>
      </c>
      <c r="D1914" s="1"/>
    </row>
    <row r="1915" spans="1:4">
      <c r="A1915" s="3" t="s">
        <v>3951</v>
      </c>
      <c r="B1915" s="3" t="s">
        <v>3543</v>
      </c>
      <c r="C1915" s="3" t="s">
        <v>3952</v>
      </c>
      <c r="D1915" s="1"/>
    </row>
    <row r="1916" spans="1:4">
      <c r="A1916" s="3" t="s">
        <v>3953</v>
      </c>
      <c r="B1916" s="3" t="s">
        <v>3543</v>
      </c>
      <c r="C1916" s="3" t="s">
        <v>3954</v>
      </c>
      <c r="D1916" s="1"/>
    </row>
    <row r="1917" spans="1:4">
      <c r="A1917" s="3" t="s">
        <v>3955</v>
      </c>
      <c r="B1917" s="3" t="s">
        <v>3543</v>
      </c>
      <c r="C1917" s="3" t="s">
        <v>3956</v>
      </c>
      <c r="D1917" s="1"/>
    </row>
    <row r="1918" spans="1:4">
      <c r="A1918" s="3" t="s">
        <v>3957</v>
      </c>
      <c r="B1918" s="3" t="s">
        <v>3543</v>
      </c>
      <c r="C1918" s="3" t="s">
        <v>3958</v>
      </c>
      <c r="D1918" s="1"/>
    </row>
    <row r="1919" spans="1:4">
      <c r="A1919" s="3" t="s">
        <v>3959</v>
      </c>
      <c r="B1919" s="3" t="s">
        <v>3543</v>
      </c>
      <c r="C1919" s="3" t="s">
        <v>3960</v>
      </c>
      <c r="D1919" s="1"/>
    </row>
    <row r="1920" spans="1:4">
      <c r="A1920" s="3" t="s">
        <v>3961</v>
      </c>
      <c r="B1920" s="3" t="s">
        <v>3543</v>
      </c>
      <c r="C1920" s="3" t="s">
        <v>3962</v>
      </c>
      <c r="D1920" s="1"/>
    </row>
    <row r="1921" spans="1:4">
      <c r="A1921" s="3" t="s">
        <v>3963</v>
      </c>
      <c r="B1921" s="3" t="s">
        <v>3543</v>
      </c>
      <c r="C1921" s="3" t="s">
        <v>3964</v>
      </c>
      <c r="D1921" s="1"/>
    </row>
    <row r="1922" spans="1:4">
      <c r="A1922" s="3" t="s">
        <v>3965</v>
      </c>
      <c r="B1922" s="3" t="s">
        <v>3543</v>
      </c>
      <c r="C1922" s="3" t="s">
        <v>3966</v>
      </c>
      <c r="D1922" s="1"/>
    </row>
    <row r="1923" spans="1:4">
      <c r="A1923" s="3" t="s">
        <v>3967</v>
      </c>
      <c r="B1923" s="3" t="s">
        <v>3543</v>
      </c>
      <c r="C1923" s="3" t="s">
        <v>3968</v>
      </c>
      <c r="D1923" s="1"/>
    </row>
    <row r="1924" spans="1:4">
      <c r="A1924" s="3" t="s">
        <v>3969</v>
      </c>
      <c r="B1924" s="3" t="s">
        <v>3543</v>
      </c>
      <c r="C1924" s="3" t="s">
        <v>3970</v>
      </c>
      <c r="D1924" s="1"/>
    </row>
    <row r="1925" spans="1:4">
      <c r="A1925" s="3" t="s">
        <v>3971</v>
      </c>
      <c r="B1925" s="3" t="s">
        <v>3543</v>
      </c>
      <c r="C1925" s="3" t="s">
        <v>3972</v>
      </c>
      <c r="D1925" s="1"/>
    </row>
    <row r="1926" spans="1:4">
      <c r="A1926" s="3" t="s">
        <v>3973</v>
      </c>
      <c r="B1926" s="3" t="s">
        <v>3543</v>
      </c>
      <c r="C1926" s="3" t="s">
        <v>3974</v>
      </c>
      <c r="D1926" s="1"/>
    </row>
    <row r="1927" spans="1:4">
      <c r="A1927" s="3" t="s">
        <v>3975</v>
      </c>
      <c r="B1927" s="3" t="s">
        <v>3543</v>
      </c>
      <c r="C1927" s="3" t="s">
        <v>3976</v>
      </c>
      <c r="D1927" s="1"/>
    </row>
    <row r="1928" spans="1:4">
      <c r="A1928" s="3" t="s">
        <v>3977</v>
      </c>
      <c r="B1928" s="3" t="s">
        <v>3543</v>
      </c>
      <c r="C1928" s="3" t="s">
        <v>3978</v>
      </c>
      <c r="D1928" s="1"/>
    </row>
    <row r="1929" spans="1:4">
      <c r="A1929" s="3" t="s">
        <v>3979</v>
      </c>
      <c r="B1929" s="3" t="s">
        <v>3543</v>
      </c>
      <c r="C1929" s="3" t="s">
        <v>3980</v>
      </c>
      <c r="D1929" s="1"/>
    </row>
    <row r="1930" spans="1:4">
      <c r="A1930" s="3" t="s">
        <v>3981</v>
      </c>
      <c r="B1930" s="3" t="s">
        <v>3543</v>
      </c>
      <c r="C1930" s="3" t="s">
        <v>3982</v>
      </c>
      <c r="D1930" s="1"/>
    </row>
    <row r="1931" spans="1:4">
      <c r="A1931" s="3" t="s">
        <v>3983</v>
      </c>
      <c r="B1931" s="3" t="s">
        <v>3543</v>
      </c>
      <c r="C1931" s="3" t="s">
        <v>3984</v>
      </c>
      <c r="D1931" s="1"/>
    </row>
    <row r="1932" spans="1:4">
      <c r="A1932" s="3" t="s">
        <v>3985</v>
      </c>
      <c r="B1932" s="3" t="s">
        <v>3543</v>
      </c>
      <c r="C1932" s="3" t="s">
        <v>3986</v>
      </c>
      <c r="D1932" s="1"/>
    </row>
    <row r="1933" spans="1:4">
      <c r="A1933" s="3" t="s">
        <v>3987</v>
      </c>
      <c r="B1933" s="3" t="s">
        <v>3543</v>
      </c>
      <c r="C1933" s="3" t="s">
        <v>3988</v>
      </c>
      <c r="D1933" s="1"/>
    </row>
    <row r="1934" spans="1:4">
      <c r="A1934" s="3" t="s">
        <v>3989</v>
      </c>
      <c r="B1934" s="3" t="s">
        <v>3543</v>
      </c>
      <c r="C1934" s="3" t="s">
        <v>3990</v>
      </c>
      <c r="D1934" s="1"/>
    </row>
    <row r="1935" spans="1:4">
      <c r="A1935" s="3" t="s">
        <v>3991</v>
      </c>
      <c r="B1935" s="3" t="s">
        <v>3543</v>
      </c>
      <c r="C1935" s="3" t="s">
        <v>3992</v>
      </c>
      <c r="D1935" s="1"/>
    </row>
    <row r="1936" spans="1:4">
      <c r="A1936" s="3" t="s">
        <v>3993</v>
      </c>
      <c r="B1936" s="3" t="s">
        <v>3543</v>
      </c>
      <c r="C1936" s="3" t="s">
        <v>3994</v>
      </c>
      <c r="D1936" s="1"/>
    </row>
    <row r="1937" spans="1:4">
      <c r="A1937" s="3" t="s">
        <v>3995</v>
      </c>
      <c r="B1937" s="3" t="s">
        <v>3543</v>
      </c>
      <c r="C1937" s="3" t="s">
        <v>3996</v>
      </c>
      <c r="D1937" s="1"/>
    </row>
    <row r="1938" spans="1:4">
      <c r="A1938" s="3" t="s">
        <v>3997</v>
      </c>
      <c r="B1938" s="3" t="s">
        <v>3543</v>
      </c>
      <c r="C1938" s="3" t="s">
        <v>3998</v>
      </c>
      <c r="D1938" s="1"/>
    </row>
    <row r="1939" spans="1:4">
      <c r="A1939" s="3" t="s">
        <v>3999</v>
      </c>
      <c r="B1939" s="3" t="s">
        <v>3543</v>
      </c>
      <c r="C1939" s="3" t="s">
        <v>4000</v>
      </c>
      <c r="D1939" s="1"/>
    </row>
    <row r="1940" spans="1:4">
      <c r="A1940" s="3" t="s">
        <v>4001</v>
      </c>
      <c r="B1940" s="3" t="s">
        <v>4002</v>
      </c>
      <c r="C1940" s="3" t="s">
        <v>4003</v>
      </c>
      <c r="D1940" s="1"/>
    </row>
    <row r="1941" spans="1:4">
      <c r="A1941" s="3" t="s">
        <v>4004</v>
      </c>
      <c r="B1941" s="3" t="s">
        <v>4002</v>
      </c>
      <c r="C1941" s="3" t="s">
        <v>4005</v>
      </c>
      <c r="D1941" s="1"/>
    </row>
    <row r="1942" spans="1:4">
      <c r="A1942" s="3" t="s">
        <v>4006</v>
      </c>
      <c r="B1942" s="3" t="s">
        <v>4002</v>
      </c>
      <c r="C1942" s="3" t="s">
        <v>4007</v>
      </c>
      <c r="D1942" s="1"/>
    </row>
    <row r="1943" spans="1:4">
      <c r="A1943" s="3" t="s">
        <v>4008</v>
      </c>
      <c r="B1943" s="3" t="s">
        <v>4002</v>
      </c>
      <c r="C1943" s="3" t="s">
        <v>4009</v>
      </c>
      <c r="D1943" s="1"/>
    </row>
    <row r="1944" spans="1:4">
      <c r="A1944" s="3" t="s">
        <v>4010</v>
      </c>
      <c r="B1944" s="3" t="s">
        <v>4002</v>
      </c>
      <c r="C1944" s="3" t="s">
        <v>4011</v>
      </c>
      <c r="D1944" s="1"/>
    </row>
    <row r="1945" spans="1:4">
      <c r="A1945" s="3" t="s">
        <v>4012</v>
      </c>
      <c r="B1945" s="3" t="s">
        <v>4002</v>
      </c>
      <c r="C1945" s="3" t="s">
        <v>4013</v>
      </c>
      <c r="D1945" s="1"/>
    </row>
    <row r="1946" spans="1:4">
      <c r="A1946" s="3" t="s">
        <v>4014</v>
      </c>
      <c r="B1946" s="3" t="s">
        <v>4002</v>
      </c>
      <c r="C1946" s="3" t="s">
        <v>4015</v>
      </c>
      <c r="D1946" s="1"/>
    </row>
    <row r="1947" spans="1:4">
      <c r="A1947" s="3" t="s">
        <v>4016</v>
      </c>
      <c r="B1947" s="3" t="s">
        <v>4002</v>
      </c>
      <c r="C1947" s="3" t="s">
        <v>4017</v>
      </c>
      <c r="D1947" s="1"/>
    </row>
    <row r="1948" spans="1:4">
      <c r="A1948" s="3" t="s">
        <v>4018</v>
      </c>
      <c r="B1948" s="3" t="s">
        <v>4002</v>
      </c>
      <c r="C1948" s="3" t="s">
        <v>4019</v>
      </c>
      <c r="D1948" s="1"/>
    </row>
    <row r="1949" spans="1:4">
      <c r="A1949" s="3" t="s">
        <v>4020</v>
      </c>
      <c r="B1949" s="3" t="s">
        <v>4002</v>
      </c>
      <c r="C1949" s="3" t="s">
        <v>4021</v>
      </c>
      <c r="D1949" s="1"/>
    </row>
    <row r="1950" spans="1:4">
      <c r="A1950" s="3" t="s">
        <v>4022</v>
      </c>
      <c r="B1950" s="3" t="s">
        <v>4002</v>
      </c>
      <c r="C1950" s="3" t="s">
        <v>4023</v>
      </c>
      <c r="D1950" s="1"/>
    </row>
    <row r="1951" spans="1:4">
      <c r="A1951" s="3" t="s">
        <v>4024</v>
      </c>
      <c r="B1951" s="3" t="s">
        <v>4002</v>
      </c>
      <c r="C1951" s="3" t="s">
        <v>4025</v>
      </c>
      <c r="D1951" s="1"/>
    </row>
    <row r="1952" spans="1:4">
      <c r="A1952" s="3" t="s">
        <v>4026</v>
      </c>
      <c r="B1952" s="3" t="s">
        <v>4002</v>
      </c>
      <c r="C1952" s="3" t="s">
        <v>4027</v>
      </c>
      <c r="D1952" s="1"/>
    </row>
    <row r="1953" spans="1:4">
      <c r="A1953" s="3" t="s">
        <v>4028</v>
      </c>
      <c r="B1953" s="3" t="s">
        <v>4002</v>
      </c>
      <c r="C1953" s="3" t="s">
        <v>4029</v>
      </c>
      <c r="D1953" s="1"/>
    </row>
    <row r="1954" spans="1:4">
      <c r="A1954" s="3" t="s">
        <v>4030</v>
      </c>
      <c r="B1954" s="3" t="s">
        <v>4002</v>
      </c>
      <c r="C1954" s="3" t="s">
        <v>4031</v>
      </c>
      <c r="D1954" s="1"/>
    </row>
    <row r="1955" spans="1:4">
      <c r="A1955" s="3" t="s">
        <v>4032</v>
      </c>
      <c r="B1955" s="3" t="s">
        <v>4002</v>
      </c>
      <c r="C1955" s="3" t="s">
        <v>4033</v>
      </c>
      <c r="D1955" s="1"/>
    </row>
    <row r="1956" spans="1:4">
      <c r="A1956" s="3" t="s">
        <v>4034</v>
      </c>
      <c r="B1956" s="3" t="s">
        <v>4002</v>
      </c>
      <c r="C1956" s="3" t="s">
        <v>4035</v>
      </c>
      <c r="D1956" s="1"/>
    </row>
    <row r="1957" spans="1:4">
      <c r="A1957" s="3" t="s">
        <v>4036</v>
      </c>
      <c r="B1957" s="3" t="s">
        <v>4002</v>
      </c>
      <c r="C1957" s="3" t="s">
        <v>4037</v>
      </c>
      <c r="D1957" s="1"/>
    </row>
    <row r="1958" spans="1:4">
      <c r="A1958" s="3" t="s">
        <v>4038</v>
      </c>
      <c r="B1958" s="3" t="s">
        <v>4002</v>
      </c>
      <c r="C1958" s="3" t="s">
        <v>4039</v>
      </c>
      <c r="D1958" s="1"/>
    </row>
    <row r="1959" spans="1:4">
      <c r="A1959" s="3" t="s">
        <v>4040</v>
      </c>
      <c r="B1959" s="3" t="s">
        <v>4002</v>
      </c>
      <c r="C1959" s="3" t="s">
        <v>4041</v>
      </c>
      <c r="D1959" s="1"/>
    </row>
    <row r="1960" spans="1:4">
      <c r="A1960" s="3" t="s">
        <v>4042</v>
      </c>
      <c r="B1960" s="3" t="s">
        <v>4002</v>
      </c>
      <c r="C1960" s="3" t="s">
        <v>4043</v>
      </c>
      <c r="D1960" s="1"/>
    </row>
    <row r="1961" spans="1:4">
      <c r="A1961" s="3" t="s">
        <v>4044</v>
      </c>
      <c r="B1961" s="3" t="s">
        <v>4002</v>
      </c>
      <c r="C1961" s="3" t="s">
        <v>4045</v>
      </c>
      <c r="D1961" s="1"/>
    </row>
    <row r="1962" spans="1:4">
      <c r="A1962" s="3" t="s">
        <v>4046</v>
      </c>
      <c r="B1962" s="3" t="s">
        <v>4002</v>
      </c>
      <c r="C1962" s="3" t="s">
        <v>4047</v>
      </c>
      <c r="D1962" s="1"/>
    </row>
    <row r="1963" spans="1:4">
      <c r="A1963" s="3" t="s">
        <v>4048</v>
      </c>
      <c r="B1963" s="3" t="s">
        <v>4002</v>
      </c>
      <c r="C1963" s="3" t="s">
        <v>4049</v>
      </c>
      <c r="D1963" s="1"/>
    </row>
    <row r="1964" spans="1:4">
      <c r="A1964" s="3" t="s">
        <v>4050</v>
      </c>
      <c r="B1964" s="3" t="s">
        <v>4002</v>
      </c>
      <c r="C1964" s="3" t="s">
        <v>4051</v>
      </c>
      <c r="D1964" s="1"/>
    </row>
    <row r="1965" spans="1:4">
      <c r="A1965" s="3" t="s">
        <v>4052</v>
      </c>
      <c r="B1965" s="3" t="s">
        <v>4002</v>
      </c>
      <c r="C1965" s="3" t="s">
        <v>4053</v>
      </c>
      <c r="D1965" s="1"/>
    </row>
    <row r="1966" spans="1:4">
      <c r="A1966" s="3" t="s">
        <v>4054</v>
      </c>
      <c r="B1966" s="3" t="s">
        <v>4002</v>
      </c>
      <c r="C1966" s="3" t="s">
        <v>4055</v>
      </c>
      <c r="D1966" s="1"/>
    </row>
    <row r="1967" spans="1:4">
      <c r="A1967" s="3" t="s">
        <v>4056</v>
      </c>
      <c r="B1967" s="3" t="s">
        <v>4002</v>
      </c>
      <c r="C1967" s="3" t="s">
        <v>4057</v>
      </c>
      <c r="D1967" s="1"/>
    </row>
    <row r="1968" spans="1:4">
      <c r="A1968" s="3" t="s">
        <v>4058</v>
      </c>
      <c r="B1968" s="3" t="s">
        <v>4002</v>
      </c>
      <c r="C1968" s="3" t="s">
        <v>4059</v>
      </c>
      <c r="D1968" s="1"/>
    </row>
    <row r="1969" spans="1:4">
      <c r="A1969" s="3" t="s">
        <v>4060</v>
      </c>
      <c r="B1969" s="3" t="s">
        <v>4002</v>
      </c>
      <c r="C1969" s="3" t="s">
        <v>4061</v>
      </c>
      <c r="D1969" s="1"/>
    </row>
    <row r="1970" spans="1:4">
      <c r="A1970" s="3" t="s">
        <v>4062</v>
      </c>
      <c r="B1970" s="3" t="s">
        <v>4002</v>
      </c>
      <c r="C1970" s="3" t="s">
        <v>4063</v>
      </c>
      <c r="D1970" s="1"/>
    </row>
    <row r="1971" spans="1:4">
      <c r="A1971" s="3" t="s">
        <v>4064</v>
      </c>
      <c r="B1971" s="3" t="s">
        <v>4002</v>
      </c>
      <c r="C1971" s="3" t="s">
        <v>4065</v>
      </c>
      <c r="D1971" s="1"/>
    </row>
    <row r="1972" spans="1:4">
      <c r="A1972" s="3" t="s">
        <v>4066</v>
      </c>
      <c r="B1972" s="3" t="s">
        <v>4002</v>
      </c>
      <c r="C1972" s="3" t="s">
        <v>4067</v>
      </c>
      <c r="D1972" s="1"/>
    </row>
    <row r="1973" spans="1:4">
      <c r="A1973" s="3" t="s">
        <v>4068</v>
      </c>
      <c r="B1973" s="3" t="s">
        <v>4002</v>
      </c>
      <c r="C1973" s="3" t="s">
        <v>4069</v>
      </c>
      <c r="D1973" s="1"/>
    </row>
    <row r="1974" spans="1:4">
      <c r="A1974" s="3" t="s">
        <v>4070</v>
      </c>
      <c r="B1974" s="3" t="s">
        <v>4002</v>
      </c>
      <c r="C1974" s="3" t="s">
        <v>4071</v>
      </c>
      <c r="D1974" s="1"/>
    </row>
    <row r="1975" spans="1:4">
      <c r="A1975" s="3" t="s">
        <v>4072</v>
      </c>
      <c r="B1975" s="3" t="s">
        <v>4002</v>
      </c>
      <c r="C1975" s="3" t="s">
        <v>4073</v>
      </c>
      <c r="D1975" s="1"/>
    </row>
    <row r="1976" spans="1:4">
      <c r="A1976" s="3" t="s">
        <v>4074</v>
      </c>
      <c r="B1976" s="3" t="s">
        <v>4002</v>
      </c>
      <c r="C1976" s="3" t="s">
        <v>4075</v>
      </c>
      <c r="D1976" s="1"/>
    </row>
    <row r="1977" spans="1:4">
      <c r="A1977" s="3" t="s">
        <v>4076</v>
      </c>
      <c r="B1977" s="3" t="s">
        <v>4002</v>
      </c>
      <c r="C1977" s="3" t="s">
        <v>4077</v>
      </c>
      <c r="D1977" s="1"/>
    </row>
    <row r="1978" spans="1:4">
      <c r="A1978" s="3" t="s">
        <v>4078</v>
      </c>
      <c r="B1978" s="3" t="s">
        <v>4002</v>
      </c>
      <c r="C1978" s="3" t="s">
        <v>4079</v>
      </c>
      <c r="D1978" s="1"/>
    </row>
    <row r="1979" spans="1:4">
      <c r="A1979" s="3" t="s">
        <v>4080</v>
      </c>
      <c r="B1979" s="3" t="s">
        <v>4002</v>
      </c>
      <c r="C1979" s="3" t="s">
        <v>4081</v>
      </c>
      <c r="D1979" s="1"/>
    </row>
    <row r="1980" spans="1:4">
      <c r="A1980" s="3" t="s">
        <v>4082</v>
      </c>
      <c r="B1980" s="3" t="s">
        <v>4002</v>
      </c>
      <c r="C1980" s="3" t="s">
        <v>4083</v>
      </c>
      <c r="D1980" s="1"/>
    </row>
    <row r="1981" spans="1:4">
      <c r="A1981" s="3" t="s">
        <v>4084</v>
      </c>
      <c r="B1981" s="3" t="s">
        <v>4002</v>
      </c>
      <c r="C1981" s="3" t="s">
        <v>4085</v>
      </c>
      <c r="D1981" s="1"/>
    </row>
    <row r="1982" spans="1:4">
      <c r="A1982" s="3" t="s">
        <v>4086</v>
      </c>
      <c r="B1982" s="3" t="s">
        <v>4002</v>
      </c>
      <c r="C1982" s="3" t="s">
        <v>4087</v>
      </c>
      <c r="D1982" s="1"/>
    </row>
    <row r="1983" spans="1:4">
      <c r="A1983" s="3" t="s">
        <v>4088</v>
      </c>
      <c r="B1983" s="3" t="s">
        <v>4002</v>
      </c>
      <c r="C1983" s="3" t="s">
        <v>4089</v>
      </c>
      <c r="D1983" s="1"/>
    </row>
    <row r="1984" spans="1:4">
      <c r="A1984" s="3" t="s">
        <v>4090</v>
      </c>
      <c r="B1984" s="3" t="s">
        <v>4002</v>
      </c>
      <c r="C1984" s="3" t="s">
        <v>4091</v>
      </c>
      <c r="D1984" s="1"/>
    </row>
    <row r="1985" spans="1:4">
      <c r="A1985" s="3" t="s">
        <v>4092</v>
      </c>
      <c r="B1985" s="3" t="s">
        <v>4002</v>
      </c>
      <c r="C1985" s="3" t="s">
        <v>4093</v>
      </c>
      <c r="D1985" s="1"/>
    </row>
    <row r="1986" spans="1:4">
      <c r="A1986" s="3" t="s">
        <v>4094</v>
      </c>
      <c r="B1986" s="3" t="s">
        <v>4002</v>
      </c>
      <c r="C1986" s="3" t="s">
        <v>4095</v>
      </c>
      <c r="D1986" s="1"/>
    </row>
    <row r="1987" spans="1:4">
      <c r="A1987" s="3" t="s">
        <v>4096</v>
      </c>
      <c r="B1987" s="3" t="s">
        <v>4002</v>
      </c>
      <c r="C1987" s="3" t="s">
        <v>4097</v>
      </c>
      <c r="D1987" s="1"/>
    </row>
    <row r="1988" spans="1:4">
      <c r="A1988" s="3" t="s">
        <v>4098</v>
      </c>
      <c r="B1988" s="3" t="s">
        <v>4002</v>
      </c>
      <c r="C1988" s="3" t="s">
        <v>4099</v>
      </c>
      <c r="D1988" s="1"/>
    </row>
    <row r="1989" spans="1:4">
      <c r="A1989" s="3" t="s">
        <v>4100</v>
      </c>
      <c r="B1989" s="3" t="s">
        <v>4002</v>
      </c>
      <c r="C1989" s="3" t="s">
        <v>4101</v>
      </c>
      <c r="D1989" s="1"/>
    </row>
    <row r="1990" spans="1:4">
      <c r="A1990" s="3" t="s">
        <v>4102</v>
      </c>
      <c r="B1990" s="3" t="s">
        <v>4002</v>
      </c>
      <c r="C1990" s="3" t="s">
        <v>4103</v>
      </c>
      <c r="D1990" s="1"/>
    </row>
    <row r="1991" spans="1:4">
      <c r="A1991" s="3" t="s">
        <v>4104</v>
      </c>
      <c r="B1991" s="3" t="s">
        <v>4002</v>
      </c>
      <c r="C1991" s="3" t="s">
        <v>4105</v>
      </c>
      <c r="D1991" s="1"/>
    </row>
    <row r="1992" spans="1:4">
      <c r="A1992" s="3" t="s">
        <v>4106</v>
      </c>
      <c r="B1992" s="3" t="s">
        <v>4002</v>
      </c>
      <c r="C1992" s="3" t="s">
        <v>4107</v>
      </c>
      <c r="D1992" s="1"/>
    </row>
    <row r="1993" spans="1:4">
      <c r="A1993" s="3" t="s">
        <v>4108</v>
      </c>
      <c r="B1993" s="3" t="s">
        <v>4002</v>
      </c>
      <c r="C1993" s="3" t="s">
        <v>4109</v>
      </c>
      <c r="D1993" s="1"/>
    </row>
    <row r="1994" spans="1:4">
      <c r="A1994" s="3" t="s">
        <v>4110</v>
      </c>
      <c r="B1994" s="3" t="s">
        <v>4002</v>
      </c>
      <c r="C1994" s="3" t="s">
        <v>4111</v>
      </c>
      <c r="D1994" s="1"/>
    </row>
    <row r="1995" spans="1:4">
      <c r="A1995" s="3" t="s">
        <v>4112</v>
      </c>
      <c r="B1995" s="3" t="s">
        <v>4002</v>
      </c>
      <c r="C1995" s="3" t="s">
        <v>4113</v>
      </c>
      <c r="D1995" s="1"/>
    </row>
    <row r="1996" spans="1:4">
      <c r="A1996" s="3" t="s">
        <v>4114</v>
      </c>
      <c r="B1996" s="3" t="s">
        <v>4002</v>
      </c>
      <c r="C1996" s="3" t="s">
        <v>4115</v>
      </c>
      <c r="D1996" s="1"/>
    </row>
    <row r="1997" spans="1:4">
      <c r="A1997" s="3" t="s">
        <v>4116</v>
      </c>
      <c r="B1997" s="3" t="s">
        <v>4002</v>
      </c>
      <c r="C1997" s="3" t="s">
        <v>4117</v>
      </c>
      <c r="D1997" s="1"/>
    </row>
    <row r="1998" spans="1:4">
      <c r="A1998" s="3" t="s">
        <v>4118</v>
      </c>
      <c r="B1998" s="3" t="s">
        <v>4002</v>
      </c>
      <c r="C1998" s="3" t="s">
        <v>4119</v>
      </c>
      <c r="D1998" s="1"/>
    </row>
    <row r="1999" spans="1:4">
      <c r="A1999" s="3" t="s">
        <v>4120</v>
      </c>
      <c r="B1999" s="3" t="s">
        <v>4002</v>
      </c>
      <c r="C1999" s="3" t="s">
        <v>4121</v>
      </c>
      <c r="D1999" s="1"/>
    </row>
    <row r="2000" spans="1:4">
      <c r="A2000" s="3" t="s">
        <v>4122</v>
      </c>
      <c r="B2000" s="3" t="s">
        <v>4002</v>
      </c>
      <c r="C2000" s="3" t="s">
        <v>4123</v>
      </c>
      <c r="D2000" s="1"/>
    </row>
    <row r="2001" spans="1:4">
      <c r="A2001" s="3" t="s">
        <v>4124</v>
      </c>
      <c r="B2001" s="3" t="s">
        <v>4002</v>
      </c>
      <c r="C2001" s="3" t="s">
        <v>4125</v>
      </c>
      <c r="D2001" s="1"/>
    </row>
    <row r="2002" spans="1:4">
      <c r="A2002" s="3" t="s">
        <v>4126</v>
      </c>
      <c r="B2002" s="3" t="s">
        <v>4002</v>
      </c>
      <c r="C2002" s="3" t="s">
        <v>4127</v>
      </c>
      <c r="D2002" s="1"/>
    </row>
    <row r="2003" spans="1:4">
      <c r="A2003" s="3" t="s">
        <v>4128</v>
      </c>
      <c r="B2003" s="3" t="s">
        <v>4002</v>
      </c>
      <c r="C2003" s="3" t="s">
        <v>4129</v>
      </c>
      <c r="D2003" s="1"/>
    </row>
    <row r="2004" spans="1:4">
      <c r="A2004" s="3" t="s">
        <v>4130</v>
      </c>
      <c r="B2004" s="3" t="s">
        <v>4002</v>
      </c>
      <c r="C2004" s="3" t="s">
        <v>4131</v>
      </c>
      <c r="D2004" s="1"/>
    </row>
    <row r="2005" spans="1:4">
      <c r="A2005" s="3" t="s">
        <v>4132</v>
      </c>
      <c r="B2005" s="3" t="s">
        <v>4002</v>
      </c>
      <c r="C2005" s="3" t="s">
        <v>4133</v>
      </c>
      <c r="D2005" s="1"/>
    </row>
    <row r="2006" spans="1:4">
      <c r="A2006" s="3" t="s">
        <v>4134</v>
      </c>
      <c r="B2006" s="3" t="s">
        <v>4002</v>
      </c>
      <c r="C2006" s="3" t="s">
        <v>4135</v>
      </c>
      <c r="D2006" s="1"/>
    </row>
    <row r="2007" spans="1:4">
      <c r="A2007" s="3" t="s">
        <v>4136</v>
      </c>
      <c r="B2007" s="3" t="s">
        <v>4002</v>
      </c>
      <c r="C2007" s="3" t="s">
        <v>4137</v>
      </c>
      <c r="D2007" s="1"/>
    </row>
    <row r="2008" spans="1:4">
      <c r="A2008" s="3" t="s">
        <v>4138</v>
      </c>
      <c r="B2008" s="3" t="s">
        <v>4002</v>
      </c>
      <c r="C2008" s="3" t="s">
        <v>4139</v>
      </c>
      <c r="D2008" s="1"/>
    </row>
    <row r="2009" spans="1:4">
      <c r="A2009" s="3" t="s">
        <v>4140</v>
      </c>
      <c r="B2009" s="3" t="s">
        <v>4002</v>
      </c>
      <c r="C2009" s="3" t="s">
        <v>4141</v>
      </c>
      <c r="D2009" s="1"/>
    </row>
    <row r="2010" spans="1:4">
      <c r="A2010" s="3" t="s">
        <v>4142</v>
      </c>
      <c r="B2010" s="3" t="s">
        <v>4002</v>
      </c>
      <c r="C2010" s="3" t="s">
        <v>4143</v>
      </c>
      <c r="D2010" s="1"/>
    </row>
    <row r="2011" spans="1:4">
      <c r="A2011" s="3" t="s">
        <v>4144</v>
      </c>
      <c r="B2011" s="3" t="s">
        <v>4002</v>
      </c>
      <c r="C2011" s="3" t="s">
        <v>4145</v>
      </c>
      <c r="D2011" s="1"/>
    </row>
    <row r="2012" spans="1:4">
      <c r="A2012" s="3" t="s">
        <v>4146</v>
      </c>
      <c r="B2012" s="3" t="s">
        <v>4002</v>
      </c>
      <c r="C2012" s="3" t="s">
        <v>4147</v>
      </c>
      <c r="D2012" s="1"/>
    </row>
    <row r="2013" spans="1:4">
      <c r="A2013" s="3" t="s">
        <v>4148</v>
      </c>
      <c r="B2013" s="3" t="s">
        <v>4002</v>
      </c>
      <c r="C2013" s="3" t="s">
        <v>4149</v>
      </c>
      <c r="D2013" s="1"/>
    </row>
    <row r="2014" spans="1:4">
      <c r="A2014" s="3" t="s">
        <v>4150</v>
      </c>
      <c r="B2014" s="3" t="s">
        <v>4002</v>
      </c>
      <c r="C2014" s="3" t="s">
        <v>4151</v>
      </c>
      <c r="D2014" s="1"/>
    </row>
    <row r="2015" spans="1:4">
      <c r="A2015" s="3" t="s">
        <v>4152</v>
      </c>
      <c r="B2015" s="3" t="s">
        <v>4002</v>
      </c>
      <c r="C2015" s="3" t="s">
        <v>4153</v>
      </c>
      <c r="D2015" s="1"/>
    </row>
    <row r="2016" spans="1:4">
      <c r="A2016" s="3" t="s">
        <v>4154</v>
      </c>
      <c r="B2016" s="3" t="s">
        <v>4002</v>
      </c>
      <c r="C2016" s="3" t="s">
        <v>4155</v>
      </c>
      <c r="D2016" s="1"/>
    </row>
    <row r="2017" spans="1:4">
      <c r="A2017" s="3" t="s">
        <v>4156</v>
      </c>
      <c r="B2017" s="3" t="s">
        <v>4002</v>
      </c>
      <c r="C2017" s="3" t="s">
        <v>4157</v>
      </c>
      <c r="D2017" s="1"/>
    </row>
    <row r="2018" spans="1:4">
      <c r="A2018" s="3" t="s">
        <v>4158</v>
      </c>
      <c r="B2018" s="3" t="s">
        <v>4002</v>
      </c>
      <c r="C2018" s="3" t="s">
        <v>4159</v>
      </c>
      <c r="D2018" s="1"/>
    </row>
    <row r="2019" spans="1:4">
      <c r="A2019" s="3" t="s">
        <v>4160</v>
      </c>
      <c r="B2019" s="3" t="s">
        <v>4002</v>
      </c>
      <c r="C2019" s="3" t="s">
        <v>4161</v>
      </c>
      <c r="D2019" s="1"/>
    </row>
    <row r="2020" spans="1:4">
      <c r="A2020" s="3" t="s">
        <v>4162</v>
      </c>
      <c r="B2020" s="3" t="s">
        <v>4002</v>
      </c>
      <c r="C2020" s="3" t="s">
        <v>4163</v>
      </c>
      <c r="D2020" s="1"/>
    </row>
    <row r="2021" spans="1:4">
      <c r="A2021" s="3" t="s">
        <v>4164</v>
      </c>
      <c r="B2021" s="3" t="s">
        <v>4002</v>
      </c>
      <c r="C2021" s="3" t="s">
        <v>4165</v>
      </c>
      <c r="D2021" s="1"/>
    </row>
    <row r="2022" spans="1:4">
      <c r="A2022" s="3" t="s">
        <v>4166</v>
      </c>
      <c r="B2022" s="3" t="s">
        <v>4002</v>
      </c>
      <c r="C2022" s="3" t="s">
        <v>4167</v>
      </c>
      <c r="D2022" s="1"/>
    </row>
    <row r="2023" spans="1:4">
      <c r="A2023" s="3" t="s">
        <v>4168</v>
      </c>
      <c r="B2023" s="3" t="s">
        <v>4002</v>
      </c>
      <c r="C2023" s="3" t="s">
        <v>4169</v>
      </c>
      <c r="D2023" s="1"/>
    </row>
    <row r="2024" spans="1:4">
      <c r="A2024" s="3" t="s">
        <v>4170</v>
      </c>
      <c r="B2024" s="3" t="s">
        <v>4002</v>
      </c>
      <c r="C2024" s="3" t="s">
        <v>4171</v>
      </c>
      <c r="D2024" s="1"/>
    </row>
    <row r="2025" spans="1:4">
      <c r="A2025" s="3" t="s">
        <v>4172</v>
      </c>
      <c r="B2025" s="3" t="s">
        <v>4002</v>
      </c>
      <c r="C2025" s="3" t="s">
        <v>4173</v>
      </c>
      <c r="D2025" s="1"/>
    </row>
    <row r="2026" spans="1:4">
      <c r="A2026" s="3" t="s">
        <v>4174</v>
      </c>
      <c r="B2026" s="3" t="s">
        <v>4002</v>
      </c>
      <c r="C2026" s="3" t="s">
        <v>4175</v>
      </c>
      <c r="D2026" s="1"/>
    </row>
    <row r="2027" spans="1:4">
      <c r="A2027" s="3" t="s">
        <v>4176</v>
      </c>
      <c r="B2027" s="3" t="s">
        <v>4002</v>
      </c>
      <c r="C2027" s="3" t="s">
        <v>4177</v>
      </c>
      <c r="D2027" s="1"/>
    </row>
    <row r="2028" spans="1:4">
      <c r="A2028" s="3" t="s">
        <v>4178</v>
      </c>
      <c r="B2028" s="3" t="s">
        <v>4002</v>
      </c>
      <c r="C2028" s="3" t="s">
        <v>4179</v>
      </c>
      <c r="D2028" s="1"/>
    </row>
    <row r="2029" spans="1:4">
      <c r="A2029" s="3" t="s">
        <v>4180</v>
      </c>
      <c r="B2029" s="3" t="s">
        <v>4002</v>
      </c>
      <c r="C2029" s="3" t="s">
        <v>4181</v>
      </c>
      <c r="D2029" s="1"/>
    </row>
    <row r="2030" spans="1:4">
      <c r="A2030" s="3" t="s">
        <v>4182</v>
      </c>
      <c r="B2030" s="3" t="s">
        <v>4002</v>
      </c>
      <c r="C2030" s="3" t="s">
        <v>4183</v>
      </c>
      <c r="D2030" s="1"/>
    </row>
    <row r="2031" spans="1:4">
      <c r="A2031" s="3" t="s">
        <v>4184</v>
      </c>
      <c r="B2031" s="3" t="s">
        <v>4002</v>
      </c>
      <c r="C2031" s="3" t="s">
        <v>4185</v>
      </c>
      <c r="D2031" s="1"/>
    </row>
    <row r="2032" spans="1:4">
      <c r="A2032" s="3" t="s">
        <v>4186</v>
      </c>
      <c r="B2032" s="3" t="s">
        <v>4002</v>
      </c>
      <c r="C2032" s="3" t="s">
        <v>4187</v>
      </c>
      <c r="D2032" s="1"/>
    </row>
    <row r="2033" spans="1:4">
      <c r="A2033" s="3" t="s">
        <v>4188</v>
      </c>
      <c r="B2033" s="3" t="s">
        <v>4002</v>
      </c>
      <c r="C2033" s="3" t="s">
        <v>4189</v>
      </c>
      <c r="D2033" s="1"/>
    </row>
    <row r="2034" spans="1:4">
      <c r="A2034" s="3" t="s">
        <v>4190</v>
      </c>
      <c r="B2034" s="3" t="s">
        <v>4002</v>
      </c>
      <c r="C2034" s="3" t="s">
        <v>4191</v>
      </c>
      <c r="D2034" s="1"/>
    </row>
    <row r="2035" spans="1:4">
      <c r="A2035" s="3" t="s">
        <v>4192</v>
      </c>
      <c r="B2035" s="3" t="s">
        <v>4002</v>
      </c>
      <c r="C2035" s="3" t="s">
        <v>4193</v>
      </c>
      <c r="D2035" s="1"/>
    </row>
    <row r="2036" spans="1:4">
      <c r="A2036" s="3" t="s">
        <v>4194</v>
      </c>
      <c r="B2036" s="3" t="s">
        <v>4002</v>
      </c>
      <c r="C2036" s="3" t="s">
        <v>4195</v>
      </c>
      <c r="D2036" s="1"/>
    </row>
    <row r="2037" spans="1:4">
      <c r="A2037" s="3" t="s">
        <v>4196</v>
      </c>
      <c r="B2037" s="3" t="s">
        <v>4002</v>
      </c>
      <c r="C2037" s="3" t="s">
        <v>4197</v>
      </c>
      <c r="D2037" s="1"/>
    </row>
    <row r="2038" spans="1:4">
      <c r="A2038" s="3" t="s">
        <v>4198</v>
      </c>
      <c r="B2038" s="3" t="s">
        <v>4002</v>
      </c>
      <c r="C2038" s="3" t="s">
        <v>4199</v>
      </c>
      <c r="D2038" s="1"/>
    </row>
    <row r="2039" spans="1:4">
      <c r="A2039" s="3" t="s">
        <v>4200</v>
      </c>
      <c r="B2039" s="3" t="s">
        <v>4002</v>
      </c>
      <c r="C2039" s="3" t="s">
        <v>4201</v>
      </c>
      <c r="D2039" s="1"/>
    </row>
    <row r="2040" spans="1:4">
      <c r="A2040" s="3" t="s">
        <v>4202</v>
      </c>
      <c r="B2040" s="3" t="s">
        <v>4002</v>
      </c>
      <c r="C2040" s="3" t="s">
        <v>4203</v>
      </c>
      <c r="D2040" s="1"/>
    </row>
    <row r="2041" spans="1:4">
      <c r="A2041" s="3" t="s">
        <v>4204</v>
      </c>
      <c r="B2041" s="3" t="s">
        <v>4002</v>
      </c>
      <c r="C2041" s="3" t="s">
        <v>4205</v>
      </c>
      <c r="D2041" s="1"/>
    </row>
    <row r="2042" spans="1:4">
      <c r="A2042" s="3" t="s">
        <v>4206</v>
      </c>
      <c r="B2042" s="3" t="s">
        <v>4002</v>
      </c>
      <c r="C2042" s="3" t="s">
        <v>4207</v>
      </c>
      <c r="D2042" s="1"/>
    </row>
    <row r="2043" spans="1:4">
      <c r="A2043" s="3" t="s">
        <v>4208</v>
      </c>
      <c r="B2043" s="3" t="s">
        <v>4002</v>
      </c>
      <c r="C2043" s="3" t="s">
        <v>4209</v>
      </c>
      <c r="D2043" s="1"/>
    </row>
    <row r="2044" spans="1:4">
      <c r="A2044" s="3" t="s">
        <v>4210</v>
      </c>
      <c r="B2044" s="3" t="s">
        <v>4002</v>
      </c>
      <c r="C2044" s="3" t="s">
        <v>4211</v>
      </c>
      <c r="D2044" s="1"/>
    </row>
    <row r="2045" spans="1:4">
      <c r="A2045" s="3" t="s">
        <v>4212</v>
      </c>
      <c r="B2045" s="3" t="s">
        <v>4002</v>
      </c>
      <c r="C2045" s="3" t="s">
        <v>4213</v>
      </c>
      <c r="D2045" s="1"/>
    </row>
    <row r="2046" spans="1:4">
      <c r="A2046" s="3" t="s">
        <v>4214</v>
      </c>
      <c r="B2046" s="3" t="s">
        <v>4002</v>
      </c>
      <c r="C2046" s="3" t="s">
        <v>4215</v>
      </c>
      <c r="D2046" s="1"/>
    </row>
    <row r="2047" spans="1:4">
      <c r="A2047" s="3" t="s">
        <v>4216</v>
      </c>
      <c r="B2047" s="3" t="s">
        <v>4002</v>
      </c>
      <c r="C2047" s="3" t="s">
        <v>4217</v>
      </c>
      <c r="D2047" s="1"/>
    </row>
    <row r="2048" spans="1:4">
      <c r="A2048" s="3" t="s">
        <v>4218</v>
      </c>
      <c r="B2048" s="3" t="s">
        <v>4002</v>
      </c>
      <c r="C2048" s="3" t="s">
        <v>4219</v>
      </c>
      <c r="D2048" s="1"/>
    </row>
    <row r="2049" spans="1:4">
      <c r="A2049" s="3" t="s">
        <v>4220</v>
      </c>
      <c r="B2049" s="3" t="s">
        <v>4002</v>
      </c>
      <c r="C2049" s="3" t="s">
        <v>4221</v>
      </c>
      <c r="D2049" s="1"/>
    </row>
    <row r="2050" spans="1:4">
      <c r="A2050" s="3" t="s">
        <v>4222</v>
      </c>
      <c r="B2050" s="3" t="s">
        <v>4002</v>
      </c>
      <c r="C2050" s="3" t="s">
        <v>4223</v>
      </c>
      <c r="D2050" s="1"/>
    </row>
    <row r="2051" spans="1:4">
      <c r="A2051" s="3" t="s">
        <v>4224</v>
      </c>
      <c r="B2051" s="3" t="s">
        <v>4002</v>
      </c>
      <c r="C2051" s="3" t="s">
        <v>4225</v>
      </c>
      <c r="D2051" s="1"/>
    </row>
    <row r="2052" spans="1:4">
      <c r="A2052" s="3" t="s">
        <v>4226</v>
      </c>
      <c r="B2052" s="3" t="s">
        <v>4002</v>
      </c>
      <c r="C2052" s="3" t="s">
        <v>4227</v>
      </c>
      <c r="D2052" s="1"/>
    </row>
    <row r="2053" spans="1:4">
      <c r="A2053" s="3" t="s">
        <v>4228</v>
      </c>
      <c r="B2053" s="3" t="s">
        <v>4002</v>
      </c>
      <c r="C2053" s="3" t="s">
        <v>4229</v>
      </c>
      <c r="D2053" s="1"/>
    </row>
    <row r="2054" spans="1:4">
      <c r="A2054" s="3" t="s">
        <v>4230</v>
      </c>
      <c r="B2054" s="3" t="s">
        <v>4002</v>
      </c>
      <c r="C2054" s="3" t="s">
        <v>4231</v>
      </c>
      <c r="D2054" s="1"/>
    </row>
    <row r="2055" spans="1:4">
      <c r="A2055" s="3" t="s">
        <v>4232</v>
      </c>
      <c r="B2055" s="3" t="s">
        <v>4002</v>
      </c>
      <c r="C2055" s="3" t="s">
        <v>4233</v>
      </c>
      <c r="D2055" s="1"/>
    </row>
    <row r="2056" spans="1:4">
      <c r="A2056" s="3" t="s">
        <v>4234</v>
      </c>
      <c r="B2056" s="3" t="s">
        <v>4002</v>
      </c>
      <c r="C2056" s="3" t="s">
        <v>4235</v>
      </c>
      <c r="D2056" s="1"/>
    </row>
    <row r="2057" spans="1:4">
      <c r="A2057" s="3" t="s">
        <v>4236</v>
      </c>
      <c r="B2057" s="3" t="s">
        <v>4002</v>
      </c>
      <c r="C2057" s="3" t="s">
        <v>4237</v>
      </c>
      <c r="D2057" s="1"/>
    </row>
    <row r="2058" spans="1:4">
      <c r="A2058" s="3" t="s">
        <v>4238</v>
      </c>
      <c r="B2058" s="3" t="s">
        <v>4002</v>
      </c>
      <c r="C2058" s="3" t="s">
        <v>4239</v>
      </c>
      <c r="D2058" s="1"/>
    </row>
    <row r="2059" spans="1:4">
      <c r="A2059" s="3" t="s">
        <v>4240</v>
      </c>
      <c r="B2059" s="3" t="s">
        <v>4002</v>
      </c>
      <c r="C2059" s="3" t="s">
        <v>4241</v>
      </c>
      <c r="D2059" s="1"/>
    </row>
    <row r="2060" spans="1:4">
      <c r="A2060" s="3" t="s">
        <v>4242</v>
      </c>
      <c r="B2060" s="3" t="s">
        <v>4002</v>
      </c>
      <c r="C2060" s="3" t="s">
        <v>4243</v>
      </c>
      <c r="D2060" s="1"/>
    </row>
    <row r="2061" spans="1:4">
      <c r="A2061" s="3" t="s">
        <v>4244</v>
      </c>
      <c r="B2061" s="3" t="s">
        <v>4002</v>
      </c>
      <c r="C2061" s="3" t="s">
        <v>4245</v>
      </c>
      <c r="D2061" s="1"/>
    </row>
    <row r="2062" spans="1:4">
      <c r="A2062" s="3" t="s">
        <v>4246</v>
      </c>
      <c r="B2062" s="3" t="s">
        <v>4002</v>
      </c>
      <c r="C2062" s="3" t="s">
        <v>4247</v>
      </c>
      <c r="D2062" s="1"/>
    </row>
    <row r="2063" spans="1:4">
      <c r="A2063" s="3" t="s">
        <v>4248</v>
      </c>
      <c r="B2063" s="3" t="s">
        <v>4002</v>
      </c>
      <c r="C2063" s="3" t="s">
        <v>4249</v>
      </c>
      <c r="D2063" s="1"/>
    </row>
    <row r="2064" spans="1:4">
      <c r="A2064" s="3" t="s">
        <v>4250</v>
      </c>
      <c r="B2064" s="3" t="s">
        <v>4002</v>
      </c>
      <c r="C2064" s="3" t="s">
        <v>4251</v>
      </c>
      <c r="D2064" s="1"/>
    </row>
    <row r="2065" spans="1:4">
      <c r="A2065" s="3" t="s">
        <v>4252</v>
      </c>
      <c r="B2065" s="3" t="s">
        <v>4002</v>
      </c>
      <c r="C2065" s="3" t="s">
        <v>4253</v>
      </c>
      <c r="D2065" s="1"/>
    </row>
    <row r="2066" spans="1:4">
      <c r="A2066" s="3" t="s">
        <v>4254</v>
      </c>
      <c r="B2066" s="3" t="s">
        <v>4002</v>
      </c>
      <c r="C2066" s="3" t="s">
        <v>4255</v>
      </c>
      <c r="D2066" s="1"/>
    </row>
    <row r="2067" spans="1:4">
      <c r="A2067" s="3" t="s">
        <v>4256</v>
      </c>
      <c r="B2067" s="3" t="s">
        <v>4002</v>
      </c>
      <c r="C2067" s="3" t="s">
        <v>4257</v>
      </c>
      <c r="D2067" s="1"/>
    </row>
    <row r="2068" spans="1:4">
      <c r="A2068" s="3" t="s">
        <v>4258</v>
      </c>
      <c r="B2068" s="3" t="s">
        <v>4002</v>
      </c>
      <c r="C2068" s="3" t="s">
        <v>4259</v>
      </c>
      <c r="D2068" s="1"/>
    </row>
    <row r="2069" spans="1:4">
      <c r="A2069" s="3" t="s">
        <v>4260</v>
      </c>
      <c r="B2069" s="3" t="s">
        <v>4002</v>
      </c>
      <c r="C2069" s="3" t="s">
        <v>4261</v>
      </c>
      <c r="D2069" s="1"/>
    </row>
    <row r="2070" spans="1:4">
      <c r="A2070" s="3" t="s">
        <v>4262</v>
      </c>
      <c r="B2070" s="3" t="s">
        <v>4002</v>
      </c>
      <c r="C2070" s="3" t="s">
        <v>4263</v>
      </c>
      <c r="D2070" s="1"/>
    </row>
    <row r="2071" spans="1:4">
      <c r="A2071" s="3" t="s">
        <v>4264</v>
      </c>
      <c r="B2071" s="3" t="s">
        <v>4002</v>
      </c>
      <c r="C2071" s="3" t="s">
        <v>4265</v>
      </c>
      <c r="D2071" s="1"/>
    </row>
    <row r="2072" spans="1:4">
      <c r="A2072" s="3" t="s">
        <v>4266</v>
      </c>
      <c r="B2072" s="3" t="s">
        <v>4002</v>
      </c>
      <c r="C2072" s="3" t="s">
        <v>4267</v>
      </c>
      <c r="D2072" s="1"/>
    </row>
    <row r="2073" spans="1:4">
      <c r="A2073" s="3" t="s">
        <v>4268</v>
      </c>
      <c r="B2073" s="3" t="s">
        <v>4002</v>
      </c>
      <c r="C2073" s="3" t="s">
        <v>4269</v>
      </c>
      <c r="D2073" s="1"/>
    </row>
    <row r="2074" spans="1:4">
      <c r="A2074" s="3" t="s">
        <v>4270</v>
      </c>
      <c r="B2074" s="3" t="s">
        <v>4002</v>
      </c>
      <c r="C2074" s="3" t="s">
        <v>4271</v>
      </c>
      <c r="D2074" s="1"/>
    </row>
    <row r="2075" spans="1:4">
      <c r="A2075" s="3" t="s">
        <v>4272</v>
      </c>
      <c r="B2075" s="3" t="s">
        <v>4002</v>
      </c>
      <c r="C2075" s="3" t="s">
        <v>4273</v>
      </c>
      <c r="D2075" s="1"/>
    </row>
    <row r="2076" spans="1:4">
      <c r="A2076" s="3" t="s">
        <v>4274</v>
      </c>
      <c r="B2076" s="3" t="s">
        <v>4002</v>
      </c>
      <c r="C2076" s="3" t="s">
        <v>4275</v>
      </c>
      <c r="D2076" s="1"/>
    </row>
    <row r="2077" spans="1:4">
      <c r="A2077" s="3" t="s">
        <v>4276</v>
      </c>
      <c r="B2077" s="3" t="s">
        <v>4002</v>
      </c>
      <c r="C2077" s="3" t="s">
        <v>4277</v>
      </c>
      <c r="D2077" s="1"/>
    </row>
    <row r="2078" spans="1:4">
      <c r="A2078" s="3" t="s">
        <v>4278</v>
      </c>
      <c r="B2078" s="3" t="s">
        <v>4002</v>
      </c>
      <c r="C2078" s="3" t="s">
        <v>4279</v>
      </c>
      <c r="D2078" s="1"/>
    </row>
    <row r="2079" spans="1:4">
      <c r="A2079" s="3" t="s">
        <v>4280</v>
      </c>
      <c r="B2079" s="3" t="s">
        <v>4002</v>
      </c>
      <c r="C2079" s="3" t="s">
        <v>4281</v>
      </c>
      <c r="D2079" s="1"/>
    </row>
    <row r="2080" spans="1:4">
      <c r="A2080" s="3" t="s">
        <v>4282</v>
      </c>
      <c r="B2080" s="3" t="s">
        <v>4002</v>
      </c>
      <c r="C2080" s="3" t="s">
        <v>4283</v>
      </c>
      <c r="D2080" s="1"/>
    </row>
    <row r="2081" spans="1:4">
      <c r="A2081" s="3" t="s">
        <v>4284</v>
      </c>
      <c r="B2081" s="3" t="s">
        <v>4002</v>
      </c>
      <c r="C2081" s="3" t="s">
        <v>4285</v>
      </c>
      <c r="D2081" s="1"/>
    </row>
    <row r="2082" spans="1:4">
      <c r="A2082" s="3" t="s">
        <v>4286</v>
      </c>
      <c r="B2082" s="3" t="s">
        <v>4002</v>
      </c>
      <c r="C2082" s="3" t="s">
        <v>4287</v>
      </c>
      <c r="D2082" s="1"/>
    </row>
    <row r="2083" spans="1:4">
      <c r="A2083" s="3" t="s">
        <v>4288</v>
      </c>
      <c r="B2083" s="3" t="s">
        <v>4002</v>
      </c>
      <c r="C2083" s="3" t="s">
        <v>244</v>
      </c>
      <c r="D2083" s="1"/>
    </row>
    <row r="2084" spans="1:4">
      <c r="A2084" s="3" t="s">
        <v>4289</v>
      </c>
      <c r="B2084" s="3" t="s">
        <v>4002</v>
      </c>
      <c r="C2084" s="3" t="s">
        <v>4290</v>
      </c>
      <c r="D2084" s="1"/>
    </row>
    <row r="2085" spans="1:4">
      <c r="A2085" s="3" t="s">
        <v>4291</v>
      </c>
      <c r="B2085" s="3" t="s">
        <v>4002</v>
      </c>
      <c r="C2085" s="3" t="s">
        <v>4292</v>
      </c>
      <c r="D2085" s="1"/>
    </row>
    <row r="2086" spans="1:4">
      <c r="A2086" s="3" t="s">
        <v>4293</v>
      </c>
      <c r="B2086" s="3" t="s">
        <v>4002</v>
      </c>
      <c r="C2086" s="3" t="s">
        <v>4294</v>
      </c>
      <c r="D2086" s="1"/>
    </row>
    <row r="2087" spans="1:4">
      <c r="A2087" s="3" t="s">
        <v>4295</v>
      </c>
      <c r="B2087" s="3" t="s">
        <v>4002</v>
      </c>
      <c r="C2087" s="3" t="s">
        <v>4296</v>
      </c>
      <c r="D2087" s="1"/>
    </row>
    <row r="2088" spans="1:4">
      <c r="A2088" s="3" t="s">
        <v>4297</v>
      </c>
      <c r="B2088" s="3" t="s">
        <v>4002</v>
      </c>
      <c r="C2088" s="3" t="s">
        <v>4298</v>
      </c>
      <c r="D2088" s="1"/>
    </row>
    <row r="2089" spans="1:4">
      <c r="A2089" s="3" t="s">
        <v>4299</v>
      </c>
      <c r="B2089" s="3" t="s">
        <v>4002</v>
      </c>
      <c r="C2089" s="3" t="s">
        <v>4300</v>
      </c>
      <c r="D2089" s="1"/>
    </row>
    <row r="2090" spans="1:4">
      <c r="A2090" s="3" t="s">
        <v>4301</v>
      </c>
      <c r="B2090" s="3" t="s">
        <v>4002</v>
      </c>
      <c r="C2090" s="3" t="s">
        <v>4302</v>
      </c>
      <c r="D2090" s="1"/>
    </row>
    <row r="2091" spans="1:4">
      <c r="A2091" s="3" t="s">
        <v>4303</v>
      </c>
      <c r="B2091" s="3" t="s">
        <v>4002</v>
      </c>
      <c r="C2091" s="3" t="s">
        <v>4304</v>
      </c>
      <c r="D2091" s="1"/>
    </row>
    <row r="2092" spans="1:4">
      <c r="A2092" s="3" t="s">
        <v>4305</v>
      </c>
      <c r="B2092" s="3" t="s">
        <v>4002</v>
      </c>
      <c r="C2092" s="3" t="s">
        <v>243</v>
      </c>
      <c r="D2092" s="1"/>
    </row>
    <row r="2093" spans="1:4">
      <c r="A2093" s="3" t="s">
        <v>4306</v>
      </c>
      <c r="B2093" s="3" t="s">
        <v>4002</v>
      </c>
      <c r="C2093" s="3" t="s">
        <v>4307</v>
      </c>
      <c r="D2093" s="1"/>
    </row>
    <row r="2094" spans="1:4">
      <c r="A2094" s="3" t="s">
        <v>4308</v>
      </c>
      <c r="B2094" s="3" t="s">
        <v>4002</v>
      </c>
      <c r="C2094" s="3" t="s">
        <v>4309</v>
      </c>
      <c r="D2094" s="1"/>
    </row>
    <row r="2095" spans="1:4">
      <c r="A2095" s="3" t="s">
        <v>4310</v>
      </c>
      <c r="B2095" s="3" t="s">
        <v>4002</v>
      </c>
      <c r="C2095" s="3" t="s">
        <v>4311</v>
      </c>
      <c r="D2095" s="1"/>
    </row>
    <row r="2096" spans="1:4">
      <c r="A2096" s="3" t="s">
        <v>4312</v>
      </c>
      <c r="B2096" s="3" t="s">
        <v>4002</v>
      </c>
      <c r="C2096" s="3" t="s">
        <v>4313</v>
      </c>
      <c r="D2096" s="1"/>
    </row>
    <row r="2097" spans="1:4">
      <c r="A2097" s="3" t="s">
        <v>4314</v>
      </c>
      <c r="B2097" s="3" t="s">
        <v>4002</v>
      </c>
      <c r="C2097" s="3" t="s">
        <v>4315</v>
      </c>
      <c r="D2097" s="1"/>
    </row>
    <row r="2098" spans="1:4">
      <c r="A2098" s="3" t="s">
        <v>4316</v>
      </c>
      <c r="B2098" s="3" t="s">
        <v>4002</v>
      </c>
      <c r="C2098" s="3" t="s">
        <v>4317</v>
      </c>
      <c r="D2098" s="1"/>
    </row>
    <row r="2099" spans="1:4">
      <c r="A2099" s="3" t="s">
        <v>4318</v>
      </c>
      <c r="B2099" s="3" t="s">
        <v>4002</v>
      </c>
      <c r="C2099" s="3" t="s">
        <v>4319</v>
      </c>
      <c r="D2099" s="1"/>
    </row>
    <row r="2100" spans="1:4">
      <c r="A2100" s="3" t="s">
        <v>4320</v>
      </c>
      <c r="B2100" s="3" t="s">
        <v>4002</v>
      </c>
      <c r="C2100" s="3" t="s">
        <v>4321</v>
      </c>
      <c r="D2100" s="1"/>
    </row>
    <row r="2101" spans="1:4">
      <c r="A2101" s="3" t="s">
        <v>4322</v>
      </c>
      <c r="B2101" s="3" t="s">
        <v>4002</v>
      </c>
      <c r="C2101" s="3" t="s">
        <v>4323</v>
      </c>
      <c r="D2101" s="1"/>
    </row>
    <row r="2102" spans="1:4">
      <c r="A2102" s="3" t="s">
        <v>4324</v>
      </c>
      <c r="B2102" s="3" t="s">
        <v>4002</v>
      </c>
      <c r="C2102" s="3" t="s">
        <v>4325</v>
      </c>
      <c r="D2102" s="1"/>
    </row>
    <row r="2103" spans="1:4">
      <c r="A2103" s="3" t="s">
        <v>4326</v>
      </c>
      <c r="B2103" s="3" t="s">
        <v>4002</v>
      </c>
      <c r="C2103" s="3" t="s">
        <v>4327</v>
      </c>
      <c r="D2103" s="1"/>
    </row>
    <row r="2104" spans="1:4">
      <c r="A2104" s="3" t="s">
        <v>4328</v>
      </c>
      <c r="B2104" s="3" t="s">
        <v>4002</v>
      </c>
      <c r="C2104" s="3" t="s">
        <v>4329</v>
      </c>
      <c r="D2104" s="1"/>
    </row>
    <row r="2105" spans="1:4">
      <c r="A2105" s="3" t="s">
        <v>4330</v>
      </c>
      <c r="B2105" s="3" t="s">
        <v>4002</v>
      </c>
      <c r="C2105" s="3" t="s">
        <v>4331</v>
      </c>
      <c r="D2105" s="1"/>
    </row>
    <row r="2106" spans="1:4">
      <c r="A2106" s="3" t="s">
        <v>4332</v>
      </c>
      <c r="B2106" s="3" t="s">
        <v>4002</v>
      </c>
      <c r="C2106" s="3" t="s">
        <v>4333</v>
      </c>
      <c r="D2106" s="1"/>
    </row>
    <row r="2107" spans="1:4">
      <c r="A2107" s="3" t="s">
        <v>4334</v>
      </c>
      <c r="B2107" s="3" t="s">
        <v>4002</v>
      </c>
      <c r="C2107" s="3" t="s">
        <v>4335</v>
      </c>
      <c r="D2107" s="1"/>
    </row>
    <row r="2108" spans="1:4">
      <c r="A2108" s="3" t="s">
        <v>4336</v>
      </c>
      <c r="B2108" s="3" t="s">
        <v>4002</v>
      </c>
      <c r="C2108" s="3" t="s">
        <v>4337</v>
      </c>
      <c r="D2108" s="1"/>
    </row>
    <row r="2109" spans="1:4">
      <c r="A2109" s="3" t="s">
        <v>4338</v>
      </c>
      <c r="B2109" s="3" t="s">
        <v>4002</v>
      </c>
      <c r="C2109" s="3" t="s">
        <v>4339</v>
      </c>
      <c r="D2109" s="1"/>
    </row>
    <row r="2110" spans="1:4">
      <c r="A2110" s="3" t="s">
        <v>4340</v>
      </c>
      <c r="B2110" s="3" t="s">
        <v>4002</v>
      </c>
      <c r="C2110" s="3" t="s">
        <v>4341</v>
      </c>
      <c r="D2110" s="1"/>
    </row>
    <row r="2111" spans="1:4">
      <c r="A2111" s="3" t="s">
        <v>4342</v>
      </c>
      <c r="B2111" s="3" t="s">
        <v>4002</v>
      </c>
      <c r="C2111" s="3" t="s">
        <v>4343</v>
      </c>
      <c r="D2111" s="1"/>
    </row>
    <row r="2112" spans="1:4">
      <c r="A2112" s="3" t="s">
        <v>4344</v>
      </c>
      <c r="B2112" s="3" t="s">
        <v>4002</v>
      </c>
      <c r="C2112" s="3" t="s">
        <v>4345</v>
      </c>
      <c r="D2112" s="1"/>
    </row>
    <row r="2113" spans="1:4">
      <c r="A2113" s="3" t="s">
        <v>4346</v>
      </c>
      <c r="B2113" s="3" t="s">
        <v>4347</v>
      </c>
      <c r="C2113" s="3" t="s">
        <v>4348</v>
      </c>
      <c r="D2113" s="1"/>
    </row>
    <row r="2114" spans="1:4">
      <c r="A2114" s="3" t="s">
        <v>4349</v>
      </c>
      <c r="B2114" s="3" t="s">
        <v>4347</v>
      </c>
      <c r="C2114" s="3" t="s">
        <v>4350</v>
      </c>
      <c r="D2114" s="1"/>
    </row>
    <row r="2115" spans="1:4">
      <c r="A2115" s="3" t="s">
        <v>4351</v>
      </c>
      <c r="B2115" s="3" t="s">
        <v>4347</v>
      </c>
      <c r="C2115" s="3" t="s">
        <v>4352</v>
      </c>
      <c r="D2115" s="1"/>
    </row>
    <row r="2116" spans="1:4">
      <c r="A2116" s="3" t="s">
        <v>4353</v>
      </c>
      <c r="B2116" s="3" t="s">
        <v>4347</v>
      </c>
      <c r="C2116" s="3" t="s">
        <v>4354</v>
      </c>
      <c r="D2116" s="1"/>
    </row>
    <row r="2117" spans="1:4">
      <c r="A2117" s="3" t="s">
        <v>4355</v>
      </c>
      <c r="B2117" s="3" t="s">
        <v>4347</v>
      </c>
      <c r="C2117" s="3" t="s">
        <v>4356</v>
      </c>
      <c r="D2117" s="1"/>
    </row>
    <row r="2118" spans="1:4">
      <c r="A2118" s="3" t="s">
        <v>4357</v>
      </c>
      <c r="B2118" s="3" t="s">
        <v>4347</v>
      </c>
      <c r="C2118" s="3" t="s">
        <v>4358</v>
      </c>
      <c r="D2118" s="1"/>
    </row>
    <row r="2119" spans="1:4">
      <c r="A2119" s="3" t="s">
        <v>4359</v>
      </c>
      <c r="B2119" s="3" t="s">
        <v>4347</v>
      </c>
      <c r="C2119" s="3" t="s">
        <v>4360</v>
      </c>
      <c r="D2119" s="1"/>
    </row>
    <row r="2120" spans="1:4">
      <c r="A2120" s="3" t="s">
        <v>4361</v>
      </c>
      <c r="B2120" s="3" t="s">
        <v>4347</v>
      </c>
      <c r="C2120" s="3" t="s">
        <v>4362</v>
      </c>
      <c r="D2120" s="1"/>
    </row>
    <row r="2121" spans="1:4">
      <c r="A2121" s="3" t="s">
        <v>4363</v>
      </c>
      <c r="B2121" s="3" t="s">
        <v>4347</v>
      </c>
      <c r="C2121" s="3" t="s">
        <v>4364</v>
      </c>
      <c r="D2121" s="1"/>
    </row>
    <row r="2122" spans="1:4">
      <c r="A2122" s="3" t="s">
        <v>4365</v>
      </c>
      <c r="B2122" s="3" t="s">
        <v>4347</v>
      </c>
      <c r="C2122" s="3" t="s">
        <v>4366</v>
      </c>
      <c r="D2122" s="1"/>
    </row>
    <row r="2123" spans="1:4">
      <c r="A2123" s="3" t="s">
        <v>4367</v>
      </c>
      <c r="B2123" s="3" t="s">
        <v>4347</v>
      </c>
      <c r="C2123" s="3" t="s">
        <v>4368</v>
      </c>
      <c r="D2123" s="1"/>
    </row>
    <row r="2124" spans="1:4">
      <c r="A2124" s="3" t="s">
        <v>4369</v>
      </c>
      <c r="B2124" s="3" t="s">
        <v>4347</v>
      </c>
      <c r="C2124" s="3" t="s">
        <v>4370</v>
      </c>
      <c r="D2124" s="1"/>
    </row>
    <row r="2125" spans="1:4">
      <c r="A2125" s="3" t="s">
        <v>4371</v>
      </c>
      <c r="B2125" s="3" t="s">
        <v>4347</v>
      </c>
      <c r="C2125" s="3" t="s">
        <v>4372</v>
      </c>
      <c r="D2125" s="1"/>
    </row>
    <row r="2126" spans="1:4">
      <c r="A2126" s="3" t="s">
        <v>4373</v>
      </c>
      <c r="B2126" s="3" t="s">
        <v>4347</v>
      </c>
      <c r="C2126" s="3" t="s">
        <v>4374</v>
      </c>
      <c r="D2126" s="1"/>
    </row>
    <row r="2127" spans="1:4">
      <c r="A2127" s="3" t="s">
        <v>4375</v>
      </c>
      <c r="B2127" s="3" t="s">
        <v>4347</v>
      </c>
      <c r="C2127" s="3" t="s">
        <v>4376</v>
      </c>
      <c r="D2127" s="1"/>
    </row>
    <row r="2128" spans="1:4">
      <c r="A2128" s="3" t="s">
        <v>4377</v>
      </c>
      <c r="B2128" s="3" t="s">
        <v>4347</v>
      </c>
      <c r="C2128" s="3" t="s">
        <v>4378</v>
      </c>
      <c r="D2128" s="1"/>
    </row>
    <row r="2129" spans="1:4">
      <c r="A2129" s="3" t="s">
        <v>4379</v>
      </c>
      <c r="B2129" s="3" t="s">
        <v>4347</v>
      </c>
      <c r="C2129" s="3" t="s">
        <v>4380</v>
      </c>
      <c r="D2129" s="1"/>
    </row>
    <row r="2130" spans="1:4">
      <c r="A2130" s="3" t="s">
        <v>4381</v>
      </c>
      <c r="B2130" s="3" t="s">
        <v>4347</v>
      </c>
      <c r="C2130" s="3" t="s">
        <v>4382</v>
      </c>
      <c r="D2130" s="1"/>
    </row>
    <row r="2131" spans="1:4">
      <c r="A2131" s="3" t="s">
        <v>4383</v>
      </c>
      <c r="B2131" s="3" t="s">
        <v>4347</v>
      </c>
      <c r="C2131" s="3" t="s">
        <v>4384</v>
      </c>
      <c r="D2131" s="1"/>
    </row>
    <row r="2132" spans="1:4">
      <c r="A2132" s="3" t="s">
        <v>4385</v>
      </c>
      <c r="B2132" s="3" t="s">
        <v>4347</v>
      </c>
      <c r="C2132" s="3" t="s">
        <v>4386</v>
      </c>
      <c r="D2132" s="1"/>
    </row>
    <row r="2133" spans="1:4">
      <c r="A2133" s="3" t="s">
        <v>4387</v>
      </c>
      <c r="B2133" s="3" t="s">
        <v>4347</v>
      </c>
      <c r="C2133" s="3" t="s">
        <v>4388</v>
      </c>
      <c r="D2133" s="1"/>
    </row>
    <row r="2134" spans="1:4">
      <c r="A2134" s="3" t="s">
        <v>4389</v>
      </c>
      <c r="B2134" s="3" t="s">
        <v>4347</v>
      </c>
      <c r="C2134" s="3" t="s">
        <v>4390</v>
      </c>
      <c r="D2134" s="1"/>
    </row>
    <row r="2135" spans="1:4">
      <c r="A2135" s="3" t="s">
        <v>4391</v>
      </c>
      <c r="B2135" s="3" t="s">
        <v>4347</v>
      </c>
      <c r="C2135" s="3" t="s">
        <v>4392</v>
      </c>
      <c r="D2135" s="1"/>
    </row>
    <row r="2136" spans="1:4">
      <c r="A2136" s="3" t="s">
        <v>4393</v>
      </c>
      <c r="B2136" s="3" t="s">
        <v>4347</v>
      </c>
      <c r="C2136" s="3" t="s">
        <v>4394</v>
      </c>
      <c r="D2136" s="1"/>
    </row>
    <row r="2137" spans="1:4">
      <c r="A2137" s="3" t="s">
        <v>4395</v>
      </c>
      <c r="B2137" s="3" t="s">
        <v>4347</v>
      </c>
      <c r="C2137" s="3" t="s">
        <v>4396</v>
      </c>
      <c r="D2137" s="1"/>
    </row>
    <row r="2138" spans="1:4">
      <c r="A2138" s="3" t="s">
        <v>4397</v>
      </c>
      <c r="B2138" s="3" t="s">
        <v>4347</v>
      </c>
      <c r="C2138" s="3" t="s">
        <v>4398</v>
      </c>
      <c r="D2138" s="1"/>
    </row>
    <row r="2139" spans="1:4">
      <c r="A2139" s="3" t="s">
        <v>4399</v>
      </c>
      <c r="B2139" s="3" t="s">
        <v>4347</v>
      </c>
      <c r="C2139" s="3" t="s">
        <v>4400</v>
      </c>
      <c r="D2139" s="1"/>
    </row>
    <row r="2140" spans="1:4">
      <c r="A2140" s="3" t="s">
        <v>4401</v>
      </c>
      <c r="B2140" s="3" t="s">
        <v>4347</v>
      </c>
      <c r="C2140" s="3" t="s">
        <v>4402</v>
      </c>
      <c r="D2140" s="1"/>
    </row>
    <row r="2141" spans="1:4">
      <c r="A2141" s="3" t="s">
        <v>4403</v>
      </c>
      <c r="B2141" s="3" t="s">
        <v>4347</v>
      </c>
      <c r="C2141" s="3" t="s">
        <v>4404</v>
      </c>
      <c r="D2141" s="1"/>
    </row>
    <row r="2142" spans="1:4">
      <c r="A2142" s="3" t="s">
        <v>4405</v>
      </c>
      <c r="B2142" s="3" t="s">
        <v>4347</v>
      </c>
      <c r="C2142" s="3" t="s">
        <v>4406</v>
      </c>
      <c r="D2142" s="1"/>
    </row>
    <row r="2143" spans="1:4">
      <c r="A2143" s="3" t="s">
        <v>4407</v>
      </c>
      <c r="B2143" s="3" t="s">
        <v>4347</v>
      </c>
      <c r="C2143" s="3" t="s">
        <v>4408</v>
      </c>
      <c r="D2143" s="1"/>
    </row>
    <row r="2144" spans="1:4">
      <c r="A2144" s="3" t="s">
        <v>4409</v>
      </c>
      <c r="B2144" s="3" t="s">
        <v>4347</v>
      </c>
      <c r="C2144" s="3" t="s">
        <v>4410</v>
      </c>
      <c r="D2144" s="1"/>
    </row>
    <row r="2145" spans="1:4">
      <c r="A2145" s="3" t="s">
        <v>4411</v>
      </c>
      <c r="B2145" s="3" t="s">
        <v>4347</v>
      </c>
      <c r="C2145" s="3" t="s">
        <v>4412</v>
      </c>
      <c r="D2145" s="1"/>
    </row>
    <row r="2146" spans="1:4">
      <c r="A2146" s="3" t="s">
        <v>4413</v>
      </c>
      <c r="B2146" s="3" t="s">
        <v>4347</v>
      </c>
      <c r="C2146" s="3" t="s">
        <v>4414</v>
      </c>
      <c r="D2146" s="1"/>
    </row>
    <row r="2147" spans="1:4">
      <c r="A2147" s="3" t="s">
        <v>4415</v>
      </c>
      <c r="B2147" s="3" t="s">
        <v>4347</v>
      </c>
      <c r="C2147" s="3" t="s">
        <v>4416</v>
      </c>
      <c r="D2147" s="1"/>
    </row>
    <row r="2148" spans="1:4">
      <c r="A2148" s="3" t="s">
        <v>4417</v>
      </c>
      <c r="B2148" s="3" t="s">
        <v>4347</v>
      </c>
      <c r="C2148" s="3" t="s">
        <v>4418</v>
      </c>
      <c r="D2148" s="1"/>
    </row>
    <row r="2149" spans="1:4">
      <c r="A2149" s="3" t="s">
        <v>4419</v>
      </c>
      <c r="B2149" s="3" t="s">
        <v>4347</v>
      </c>
      <c r="C2149" s="3" t="s">
        <v>4420</v>
      </c>
      <c r="D2149" s="1"/>
    </row>
    <row r="2150" spans="1:4">
      <c r="A2150" s="3" t="s">
        <v>4421</v>
      </c>
      <c r="B2150" s="3" t="s">
        <v>4347</v>
      </c>
      <c r="C2150" s="3" t="s">
        <v>4422</v>
      </c>
      <c r="D2150" s="1"/>
    </row>
    <row r="2151" spans="1:4">
      <c r="A2151" s="3" t="s">
        <v>4423</v>
      </c>
      <c r="B2151" s="3" t="s">
        <v>4347</v>
      </c>
      <c r="C2151" s="3" t="s">
        <v>4424</v>
      </c>
      <c r="D2151" s="1"/>
    </row>
    <row r="2152" spans="1:4">
      <c r="A2152" s="3" t="s">
        <v>4425</v>
      </c>
      <c r="B2152" s="3" t="s">
        <v>4347</v>
      </c>
      <c r="C2152" s="3" t="s">
        <v>4426</v>
      </c>
      <c r="D2152" s="1"/>
    </row>
    <row r="2153" spans="1:4">
      <c r="A2153" s="3" t="s">
        <v>4427</v>
      </c>
      <c r="B2153" s="3" t="s">
        <v>4347</v>
      </c>
      <c r="C2153" s="3" t="s">
        <v>4428</v>
      </c>
      <c r="D2153" s="1"/>
    </row>
    <row r="2154" spans="1:4">
      <c r="A2154" s="3" t="s">
        <v>4429</v>
      </c>
      <c r="B2154" s="3" t="s">
        <v>4347</v>
      </c>
      <c r="C2154" s="3" t="s">
        <v>4430</v>
      </c>
      <c r="D2154" s="1"/>
    </row>
    <row r="2155" spans="1:4">
      <c r="A2155" s="3" t="s">
        <v>4431</v>
      </c>
      <c r="B2155" s="3" t="s">
        <v>4347</v>
      </c>
      <c r="C2155" s="3" t="s">
        <v>4432</v>
      </c>
      <c r="D2155" s="1"/>
    </row>
    <row r="2156" spans="1:4">
      <c r="A2156" s="3" t="s">
        <v>4433</v>
      </c>
      <c r="B2156" s="3" t="s">
        <v>4347</v>
      </c>
      <c r="C2156" s="3" t="s">
        <v>4434</v>
      </c>
      <c r="D2156" s="1"/>
    </row>
    <row r="2157" spans="1:4">
      <c r="A2157" s="3" t="s">
        <v>4435</v>
      </c>
      <c r="B2157" s="3" t="s">
        <v>4347</v>
      </c>
      <c r="C2157" s="3" t="s">
        <v>4436</v>
      </c>
      <c r="D2157" s="1"/>
    </row>
    <row r="2158" spans="1:4">
      <c r="A2158" s="3" t="s">
        <v>4437</v>
      </c>
      <c r="B2158" s="3" t="s">
        <v>4347</v>
      </c>
      <c r="C2158" s="3" t="s">
        <v>4438</v>
      </c>
      <c r="D2158" s="1"/>
    </row>
    <row r="2159" spans="1:4">
      <c r="A2159" s="3" t="s">
        <v>4439</v>
      </c>
      <c r="B2159" s="3" t="s">
        <v>4347</v>
      </c>
      <c r="C2159" s="3" t="s">
        <v>4440</v>
      </c>
      <c r="D2159" s="1"/>
    </row>
    <row r="2160" spans="1:4">
      <c r="A2160" s="3" t="s">
        <v>4441</v>
      </c>
      <c r="B2160" s="3" t="s">
        <v>4347</v>
      </c>
      <c r="C2160" s="3" t="s">
        <v>4442</v>
      </c>
      <c r="D2160" s="1"/>
    </row>
    <row r="2161" spans="1:4">
      <c r="A2161" s="3" t="s">
        <v>4443</v>
      </c>
      <c r="B2161" s="3" t="s">
        <v>4347</v>
      </c>
      <c r="C2161" s="3" t="s">
        <v>4444</v>
      </c>
      <c r="D2161" s="1"/>
    </row>
    <row r="2162" spans="1:4">
      <c r="A2162" s="3" t="s">
        <v>4445</v>
      </c>
      <c r="B2162" s="3" t="s">
        <v>4347</v>
      </c>
      <c r="C2162" s="3" t="s">
        <v>4446</v>
      </c>
      <c r="D2162" s="1"/>
    </row>
    <row r="2163" spans="1:4">
      <c r="A2163" s="3" t="s">
        <v>4447</v>
      </c>
      <c r="B2163" s="3" t="s">
        <v>4347</v>
      </c>
      <c r="C2163" s="3" t="s">
        <v>4448</v>
      </c>
      <c r="D2163" s="1"/>
    </row>
    <row r="2164" spans="1:4">
      <c r="A2164" s="3" t="s">
        <v>4449</v>
      </c>
      <c r="B2164" s="3" t="s">
        <v>4347</v>
      </c>
      <c r="C2164" s="3" t="s">
        <v>4450</v>
      </c>
      <c r="D2164" s="1"/>
    </row>
    <row r="2165" spans="1:4">
      <c r="A2165" s="3" t="s">
        <v>4451</v>
      </c>
      <c r="B2165" s="3" t="s">
        <v>4347</v>
      </c>
      <c r="C2165" s="3" t="s">
        <v>4452</v>
      </c>
      <c r="D2165" s="1"/>
    </row>
    <row r="2166" spans="1:4">
      <c r="A2166" s="3" t="s">
        <v>4453</v>
      </c>
      <c r="B2166" s="3" t="s">
        <v>4347</v>
      </c>
      <c r="C2166" s="3" t="s">
        <v>4454</v>
      </c>
      <c r="D2166" s="1"/>
    </row>
    <row r="2167" spans="1:4">
      <c r="A2167" s="3" t="s">
        <v>4455</v>
      </c>
      <c r="B2167" s="3" t="s">
        <v>4347</v>
      </c>
      <c r="C2167" s="3" t="s">
        <v>4456</v>
      </c>
      <c r="D2167" s="1"/>
    </row>
    <row r="2168" spans="1:4">
      <c r="A2168" s="3" t="s">
        <v>4457</v>
      </c>
      <c r="B2168" s="3" t="s">
        <v>4347</v>
      </c>
      <c r="C2168" s="3" t="s">
        <v>4458</v>
      </c>
      <c r="D2168" s="1"/>
    </row>
    <row r="2169" spans="1:4">
      <c r="A2169" s="3" t="s">
        <v>4459</v>
      </c>
      <c r="B2169" s="3" t="s">
        <v>4347</v>
      </c>
      <c r="C2169" s="3" t="s">
        <v>4460</v>
      </c>
      <c r="D2169" s="1"/>
    </row>
    <row r="2170" spans="1:4">
      <c r="A2170" s="3" t="s">
        <v>4461</v>
      </c>
      <c r="B2170" s="3" t="s">
        <v>4347</v>
      </c>
      <c r="C2170" s="3" t="s">
        <v>4462</v>
      </c>
      <c r="D2170" s="1"/>
    </row>
    <row r="2171" spans="1:4">
      <c r="A2171" s="3" t="s">
        <v>4463</v>
      </c>
      <c r="B2171" s="3" t="s">
        <v>4347</v>
      </c>
      <c r="C2171" s="3" t="s">
        <v>4464</v>
      </c>
      <c r="D2171" s="1"/>
    </row>
    <row r="2172" spans="1:4">
      <c r="A2172" s="3" t="s">
        <v>4465</v>
      </c>
      <c r="B2172" s="3" t="s">
        <v>4347</v>
      </c>
      <c r="C2172" s="3" t="s">
        <v>4466</v>
      </c>
      <c r="D2172" s="1"/>
    </row>
    <row r="2173" spans="1:4">
      <c r="A2173" s="3" t="s">
        <v>4467</v>
      </c>
      <c r="B2173" s="3" t="s">
        <v>4347</v>
      </c>
      <c r="C2173" s="3" t="s">
        <v>4468</v>
      </c>
      <c r="D2173" s="1"/>
    </row>
    <row r="2174" spans="1:4">
      <c r="A2174" s="3" t="s">
        <v>4469</v>
      </c>
      <c r="B2174" s="3" t="s">
        <v>4347</v>
      </c>
      <c r="C2174" s="3" t="s">
        <v>4470</v>
      </c>
      <c r="D2174" s="1"/>
    </row>
    <row r="2175" spans="1:4">
      <c r="A2175" s="3" t="s">
        <v>4471</v>
      </c>
      <c r="B2175" s="3" t="s">
        <v>4347</v>
      </c>
      <c r="C2175" s="3" t="s">
        <v>4472</v>
      </c>
      <c r="D2175" s="1"/>
    </row>
    <row r="2176" spans="1:4">
      <c r="A2176" s="3" t="s">
        <v>4473</v>
      </c>
      <c r="B2176" s="3" t="s">
        <v>4347</v>
      </c>
      <c r="C2176" s="3" t="s">
        <v>4474</v>
      </c>
      <c r="D2176" s="1"/>
    </row>
    <row r="2177" spans="1:4">
      <c r="A2177" s="3" t="s">
        <v>4475</v>
      </c>
      <c r="B2177" s="3" t="s">
        <v>4347</v>
      </c>
      <c r="C2177" s="3" t="s">
        <v>4476</v>
      </c>
      <c r="D2177" s="1"/>
    </row>
    <row r="2178" spans="1:4">
      <c r="A2178" s="3" t="s">
        <v>4477</v>
      </c>
      <c r="B2178" s="3" t="s">
        <v>4347</v>
      </c>
      <c r="C2178" s="3" t="s">
        <v>4478</v>
      </c>
      <c r="D2178" s="1"/>
    </row>
    <row r="2179" spans="1:4">
      <c r="A2179" s="3" t="s">
        <v>4479</v>
      </c>
      <c r="B2179" s="3" t="s">
        <v>4347</v>
      </c>
      <c r="C2179" s="3" t="s">
        <v>4480</v>
      </c>
      <c r="D2179" s="1"/>
    </row>
    <row r="2180" spans="1:4">
      <c r="A2180" s="3" t="s">
        <v>4481</v>
      </c>
      <c r="B2180" s="3" t="s">
        <v>4347</v>
      </c>
      <c r="C2180" s="3" t="s">
        <v>4482</v>
      </c>
      <c r="D2180" s="1"/>
    </row>
    <row r="2181" spans="1:4">
      <c r="A2181" s="3" t="s">
        <v>4483</v>
      </c>
      <c r="B2181" s="3" t="s">
        <v>4347</v>
      </c>
      <c r="C2181" s="3" t="s">
        <v>4484</v>
      </c>
      <c r="D2181" s="1"/>
    </row>
    <row r="2182" spans="1:4">
      <c r="A2182" s="3" t="s">
        <v>4485</v>
      </c>
      <c r="B2182" s="3" t="s">
        <v>4347</v>
      </c>
      <c r="C2182" s="3" t="s">
        <v>4486</v>
      </c>
      <c r="D2182" s="1"/>
    </row>
    <row r="2183" spans="1:4">
      <c r="A2183" s="3" t="s">
        <v>4487</v>
      </c>
      <c r="B2183" s="3" t="s">
        <v>4347</v>
      </c>
      <c r="C2183" s="3" t="s">
        <v>4488</v>
      </c>
      <c r="D2183" s="1"/>
    </row>
    <row r="2184" spans="1:4">
      <c r="A2184" s="3" t="s">
        <v>4489</v>
      </c>
      <c r="B2184" s="3" t="s">
        <v>4347</v>
      </c>
      <c r="C2184" s="3" t="s">
        <v>4490</v>
      </c>
      <c r="D2184" s="1"/>
    </row>
    <row r="2185" spans="1:4">
      <c r="A2185" s="3" t="s">
        <v>4491</v>
      </c>
      <c r="B2185" s="3" t="s">
        <v>4347</v>
      </c>
      <c r="C2185" s="3" t="s">
        <v>4492</v>
      </c>
      <c r="D2185" s="1"/>
    </row>
    <row r="2186" spans="1:4">
      <c r="A2186" s="3" t="s">
        <v>4493</v>
      </c>
      <c r="B2186" s="3" t="s">
        <v>4347</v>
      </c>
      <c r="C2186" s="3" t="s">
        <v>4494</v>
      </c>
      <c r="D2186" s="1"/>
    </row>
    <row r="2187" spans="1:4">
      <c r="A2187" s="3" t="s">
        <v>4495</v>
      </c>
      <c r="B2187" s="3" t="s">
        <v>4347</v>
      </c>
      <c r="C2187" s="3" t="s">
        <v>4496</v>
      </c>
      <c r="D2187" s="1"/>
    </row>
    <row r="2188" spans="1:4">
      <c r="A2188" s="3" t="s">
        <v>4497</v>
      </c>
      <c r="B2188" s="3" t="s">
        <v>4347</v>
      </c>
      <c r="C2188" s="3" t="s">
        <v>4498</v>
      </c>
      <c r="D2188" s="1"/>
    </row>
    <row r="2189" spans="1:4">
      <c r="A2189" s="3" t="s">
        <v>4499</v>
      </c>
      <c r="B2189" s="3" t="s">
        <v>4347</v>
      </c>
      <c r="C2189" s="3" t="s">
        <v>4500</v>
      </c>
      <c r="D2189" s="1"/>
    </row>
    <row r="2190" spans="1:4">
      <c r="A2190" s="3" t="s">
        <v>4501</v>
      </c>
      <c r="B2190" s="3" t="s">
        <v>4347</v>
      </c>
      <c r="C2190" s="3" t="s">
        <v>4502</v>
      </c>
      <c r="D2190" s="1"/>
    </row>
    <row r="2191" spans="1:4">
      <c r="A2191" s="3" t="s">
        <v>4503</v>
      </c>
      <c r="B2191" s="3" t="s">
        <v>4347</v>
      </c>
      <c r="C2191" s="3" t="s">
        <v>4504</v>
      </c>
      <c r="D2191" s="1"/>
    </row>
    <row r="2192" spans="1:4">
      <c r="A2192" s="3" t="s">
        <v>4505</v>
      </c>
      <c r="B2192" s="3" t="s">
        <v>4347</v>
      </c>
      <c r="C2192" s="3" t="s">
        <v>4506</v>
      </c>
      <c r="D2192" s="1"/>
    </row>
    <row r="2193" spans="1:4">
      <c r="A2193" s="3" t="s">
        <v>4507</v>
      </c>
      <c r="B2193" s="3" t="s">
        <v>4347</v>
      </c>
      <c r="C2193" s="3" t="s">
        <v>4508</v>
      </c>
      <c r="D2193" s="1"/>
    </row>
    <row r="2194" spans="1:4">
      <c r="A2194" s="3" t="s">
        <v>4509</v>
      </c>
      <c r="B2194" s="3" t="s">
        <v>4347</v>
      </c>
      <c r="C2194" s="3" t="s">
        <v>4510</v>
      </c>
      <c r="D2194" s="1"/>
    </row>
    <row r="2195" spans="1:4">
      <c r="A2195" s="3" t="s">
        <v>4511</v>
      </c>
      <c r="B2195" s="3" t="s">
        <v>4347</v>
      </c>
      <c r="C2195" s="3" t="s">
        <v>4512</v>
      </c>
      <c r="D2195" s="1"/>
    </row>
    <row r="2196" spans="1:4">
      <c r="A2196" s="3" t="s">
        <v>4513</v>
      </c>
      <c r="B2196" s="3" t="s">
        <v>4347</v>
      </c>
      <c r="C2196" s="3" t="s">
        <v>4514</v>
      </c>
      <c r="D2196" s="1"/>
    </row>
    <row r="2197" spans="1:4">
      <c r="A2197" s="3" t="s">
        <v>4515</v>
      </c>
      <c r="B2197" s="3" t="s">
        <v>4347</v>
      </c>
      <c r="C2197" s="3" t="s">
        <v>4516</v>
      </c>
      <c r="D2197" s="1"/>
    </row>
    <row r="2198" spans="1:4">
      <c r="A2198" s="3" t="s">
        <v>4517</v>
      </c>
      <c r="B2198" s="3" t="s">
        <v>4347</v>
      </c>
      <c r="C2198" s="3" t="s">
        <v>4518</v>
      </c>
      <c r="D2198" s="1"/>
    </row>
    <row r="2199" spans="1:4">
      <c r="A2199" s="3" t="s">
        <v>4519</v>
      </c>
      <c r="B2199" s="3" t="s">
        <v>4347</v>
      </c>
      <c r="C2199" s="3" t="s">
        <v>4520</v>
      </c>
      <c r="D2199" s="1"/>
    </row>
    <row r="2200" spans="1:4">
      <c r="A2200" s="3" t="s">
        <v>4521</v>
      </c>
      <c r="B2200" s="3" t="s">
        <v>4347</v>
      </c>
      <c r="C2200" s="3" t="s">
        <v>4522</v>
      </c>
      <c r="D2200" s="1"/>
    </row>
    <row r="2201" spans="1:4">
      <c r="A2201" s="3" t="s">
        <v>4523</v>
      </c>
      <c r="B2201" s="3" t="s">
        <v>4347</v>
      </c>
      <c r="C2201" s="3" t="s">
        <v>4524</v>
      </c>
      <c r="D2201" s="1"/>
    </row>
    <row r="2202" spans="1:4">
      <c r="A2202" s="3" t="s">
        <v>4525</v>
      </c>
      <c r="B2202" s="3" t="s">
        <v>4347</v>
      </c>
      <c r="C2202" s="3" t="s">
        <v>4526</v>
      </c>
      <c r="D2202" s="1"/>
    </row>
    <row r="2203" spans="1:4">
      <c r="A2203" s="3" t="s">
        <v>4527</v>
      </c>
      <c r="B2203" s="3" t="s">
        <v>4347</v>
      </c>
      <c r="C2203" s="3" t="s">
        <v>4528</v>
      </c>
      <c r="D2203" s="1"/>
    </row>
    <row r="2204" spans="1:4">
      <c r="A2204" s="3" t="s">
        <v>4529</v>
      </c>
      <c r="B2204" s="3" t="s">
        <v>4347</v>
      </c>
      <c r="C2204" s="3" t="s">
        <v>4530</v>
      </c>
      <c r="D2204" s="1"/>
    </row>
    <row r="2205" spans="1:4">
      <c r="A2205" s="3" t="s">
        <v>4531</v>
      </c>
      <c r="B2205" s="3" t="s">
        <v>4347</v>
      </c>
      <c r="C2205" s="3" t="s">
        <v>4532</v>
      </c>
      <c r="D2205" s="1"/>
    </row>
    <row r="2206" spans="1:4">
      <c r="A2206" s="3" t="s">
        <v>4533</v>
      </c>
      <c r="B2206" s="3" t="s">
        <v>4347</v>
      </c>
      <c r="C2206" s="3" t="s">
        <v>4534</v>
      </c>
      <c r="D2206" s="1"/>
    </row>
    <row r="2207" spans="1:4">
      <c r="A2207" s="3" t="s">
        <v>4535</v>
      </c>
      <c r="B2207" s="3" t="s">
        <v>4347</v>
      </c>
      <c r="C2207" s="3" t="s">
        <v>4536</v>
      </c>
      <c r="D2207" s="1"/>
    </row>
    <row r="2208" spans="1:4">
      <c r="A2208" s="3" t="s">
        <v>4537</v>
      </c>
      <c r="B2208" s="3" t="s">
        <v>4347</v>
      </c>
      <c r="C2208" s="3" t="s">
        <v>4538</v>
      </c>
      <c r="D2208" s="1"/>
    </row>
    <row r="2209" spans="1:4">
      <c r="A2209" s="3" t="s">
        <v>4539</v>
      </c>
      <c r="B2209" s="3" t="s">
        <v>4347</v>
      </c>
      <c r="C2209" s="3" t="s">
        <v>4540</v>
      </c>
      <c r="D2209" s="1"/>
    </row>
    <row r="2210" spans="1:4">
      <c r="A2210" s="3" t="s">
        <v>4541</v>
      </c>
      <c r="B2210" s="3" t="s">
        <v>4347</v>
      </c>
      <c r="C2210" s="3" t="s">
        <v>4542</v>
      </c>
      <c r="D2210" s="1"/>
    </row>
    <row r="2211" spans="1:4">
      <c r="A2211" s="3" t="s">
        <v>4543</v>
      </c>
      <c r="B2211" s="3" t="s">
        <v>4347</v>
      </c>
      <c r="C2211" s="3" t="s">
        <v>4544</v>
      </c>
      <c r="D2211" s="1"/>
    </row>
    <row r="2212" spans="1:4">
      <c r="A2212" s="3" t="s">
        <v>4545</v>
      </c>
      <c r="B2212" s="3" t="s">
        <v>4347</v>
      </c>
      <c r="C2212" s="3" t="s">
        <v>4546</v>
      </c>
      <c r="D2212" s="1"/>
    </row>
    <row r="2213" spans="1:4">
      <c r="A2213" s="3" t="s">
        <v>4547</v>
      </c>
      <c r="B2213" s="3" t="s">
        <v>4347</v>
      </c>
      <c r="C2213" s="3" t="s">
        <v>4548</v>
      </c>
      <c r="D2213" s="1"/>
    </row>
    <row r="2214" spans="1:4">
      <c r="A2214" s="3" t="s">
        <v>4549</v>
      </c>
      <c r="B2214" s="3" t="s">
        <v>4347</v>
      </c>
      <c r="C2214" s="3" t="s">
        <v>4550</v>
      </c>
      <c r="D2214" s="1"/>
    </row>
    <row r="2215" spans="1:4">
      <c r="A2215" s="3" t="s">
        <v>4551</v>
      </c>
      <c r="B2215" s="3" t="s">
        <v>4347</v>
      </c>
      <c r="C2215" s="3" t="s">
        <v>4552</v>
      </c>
      <c r="D2215" s="1"/>
    </row>
    <row r="2216" spans="1:4">
      <c r="A2216" s="3" t="s">
        <v>4553</v>
      </c>
      <c r="B2216" s="3" t="s">
        <v>4347</v>
      </c>
      <c r="C2216" s="3" t="s">
        <v>4554</v>
      </c>
      <c r="D2216" s="1"/>
    </row>
    <row r="2217" spans="1:4">
      <c r="A2217" s="3" t="s">
        <v>4555</v>
      </c>
      <c r="B2217" s="3" t="s">
        <v>4347</v>
      </c>
      <c r="C2217" s="3" t="s">
        <v>4556</v>
      </c>
      <c r="D2217" s="1"/>
    </row>
    <row r="2218" spans="1:4">
      <c r="A2218" s="3" t="s">
        <v>4557</v>
      </c>
      <c r="B2218" s="3" t="s">
        <v>4347</v>
      </c>
      <c r="C2218" s="3" t="s">
        <v>4558</v>
      </c>
      <c r="D2218" s="1"/>
    </row>
    <row r="2219" spans="1:4">
      <c r="A2219" s="3" t="s">
        <v>4559</v>
      </c>
      <c r="B2219" s="3" t="s">
        <v>4347</v>
      </c>
      <c r="C2219" s="3" t="s">
        <v>4560</v>
      </c>
      <c r="D2219" s="1"/>
    </row>
    <row r="2220" spans="1:4">
      <c r="A2220" s="3" t="s">
        <v>4561</v>
      </c>
      <c r="B2220" s="3" t="s">
        <v>4347</v>
      </c>
      <c r="C2220" s="3" t="s">
        <v>4562</v>
      </c>
      <c r="D2220" s="1"/>
    </row>
    <row r="2221" spans="1:4">
      <c r="A2221" s="3" t="s">
        <v>4563</v>
      </c>
      <c r="B2221" s="3" t="s">
        <v>4347</v>
      </c>
      <c r="C2221" s="3" t="s">
        <v>4564</v>
      </c>
      <c r="D2221" s="1"/>
    </row>
    <row r="2222" spans="1:4">
      <c r="A2222" s="3" t="s">
        <v>4565</v>
      </c>
      <c r="B2222" s="3" t="s">
        <v>4347</v>
      </c>
      <c r="C2222" s="3" t="s">
        <v>4566</v>
      </c>
      <c r="D2222" s="1"/>
    </row>
    <row r="2223" spans="1:4">
      <c r="A2223" s="3" t="s">
        <v>4567</v>
      </c>
      <c r="B2223" s="3" t="s">
        <v>4347</v>
      </c>
      <c r="C2223" s="3" t="s">
        <v>4568</v>
      </c>
      <c r="D2223" s="1"/>
    </row>
    <row r="2224" spans="1:4">
      <c r="A2224" s="3" t="s">
        <v>4569</v>
      </c>
      <c r="B2224" s="3" t="s">
        <v>4347</v>
      </c>
      <c r="C2224" s="3" t="s">
        <v>4570</v>
      </c>
      <c r="D2224" s="1"/>
    </row>
    <row r="2225" spans="1:4">
      <c r="A2225" s="3" t="s">
        <v>4571</v>
      </c>
      <c r="B2225" s="3" t="s">
        <v>4347</v>
      </c>
      <c r="C2225" s="3" t="s">
        <v>4572</v>
      </c>
      <c r="D2225" s="1"/>
    </row>
    <row r="2226" spans="1:4">
      <c r="A2226" s="3" t="s">
        <v>4573</v>
      </c>
      <c r="B2226" s="3" t="s">
        <v>4347</v>
      </c>
      <c r="C2226" s="3" t="s">
        <v>4574</v>
      </c>
      <c r="D2226" s="1"/>
    </row>
    <row r="2227" spans="1:4">
      <c r="A2227" s="3" t="s">
        <v>4575</v>
      </c>
      <c r="B2227" s="3" t="s">
        <v>4347</v>
      </c>
      <c r="C2227" s="3" t="s">
        <v>4576</v>
      </c>
      <c r="D2227" s="1"/>
    </row>
    <row r="2228" spans="1:4">
      <c r="A2228" s="3" t="s">
        <v>4577</v>
      </c>
      <c r="B2228" s="3" t="s">
        <v>4347</v>
      </c>
      <c r="C2228" s="3" t="s">
        <v>4578</v>
      </c>
      <c r="D2228" s="1"/>
    </row>
    <row r="2229" spans="1:4">
      <c r="A2229" s="3" t="s">
        <v>4579</v>
      </c>
      <c r="B2229" s="3" t="s">
        <v>4347</v>
      </c>
      <c r="C2229" s="3" t="s">
        <v>4580</v>
      </c>
      <c r="D2229" s="1"/>
    </row>
    <row r="2230" spans="1:4">
      <c r="A2230" s="3" t="s">
        <v>4581</v>
      </c>
      <c r="B2230" s="3" t="s">
        <v>4347</v>
      </c>
      <c r="C2230" s="3" t="s">
        <v>4582</v>
      </c>
      <c r="D2230" s="1"/>
    </row>
    <row r="2231" spans="1:4">
      <c r="A2231" s="3" t="s">
        <v>4583</v>
      </c>
      <c r="B2231" s="3" t="s">
        <v>4347</v>
      </c>
      <c r="C2231" s="3" t="s">
        <v>4584</v>
      </c>
      <c r="D2231" s="1"/>
    </row>
    <row r="2232" spans="1:4">
      <c r="A2232" s="3" t="s">
        <v>4585</v>
      </c>
      <c r="B2232" s="3" t="s">
        <v>4347</v>
      </c>
      <c r="C2232" s="3" t="s">
        <v>4586</v>
      </c>
      <c r="D2232" s="1"/>
    </row>
    <row r="2233" spans="1:4">
      <c r="A2233" s="3" t="s">
        <v>4587</v>
      </c>
      <c r="B2233" s="3" t="s">
        <v>4347</v>
      </c>
      <c r="C2233" s="3" t="s">
        <v>4588</v>
      </c>
      <c r="D2233" s="1"/>
    </row>
    <row r="2234" spans="1:4">
      <c r="A2234" s="3" t="s">
        <v>4589</v>
      </c>
      <c r="B2234" s="3" t="s">
        <v>4347</v>
      </c>
      <c r="C2234" s="3" t="s">
        <v>4590</v>
      </c>
      <c r="D2234" s="1"/>
    </row>
    <row r="2235" spans="1:4">
      <c r="A2235" s="3" t="s">
        <v>4591</v>
      </c>
      <c r="B2235" s="3" t="s">
        <v>4347</v>
      </c>
      <c r="C2235" s="3" t="s">
        <v>4592</v>
      </c>
      <c r="D2235" s="1"/>
    </row>
    <row r="2236" spans="1:4">
      <c r="A2236" s="3" t="s">
        <v>4593</v>
      </c>
      <c r="B2236" s="3" t="s">
        <v>4347</v>
      </c>
      <c r="C2236" s="3" t="s">
        <v>4594</v>
      </c>
      <c r="D2236" s="1"/>
    </row>
    <row r="2237" spans="1:4">
      <c r="A2237" s="3" t="s">
        <v>4595</v>
      </c>
      <c r="B2237" s="3" t="s">
        <v>4347</v>
      </c>
      <c r="C2237" s="3" t="s">
        <v>4596</v>
      </c>
      <c r="D2237" s="1"/>
    </row>
    <row r="2238" spans="1:4">
      <c r="A2238" s="3" t="s">
        <v>4597</v>
      </c>
      <c r="B2238" s="3" t="s">
        <v>4347</v>
      </c>
      <c r="C2238" s="3" t="s">
        <v>4598</v>
      </c>
      <c r="D2238" s="1"/>
    </row>
    <row r="2239" spans="1:4">
      <c r="A2239" s="3" t="s">
        <v>4599</v>
      </c>
      <c r="B2239" s="3" t="s">
        <v>4347</v>
      </c>
      <c r="C2239" s="3" t="s">
        <v>4600</v>
      </c>
      <c r="D2239" s="1"/>
    </row>
    <row r="2240" spans="1:4">
      <c r="A2240" s="3" t="s">
        <v>4601</v>
      </c>
      <c r="B2240" s="3" t="s">
        <v>4347</v>
      </c>
      <c r="C2240" s="3" t="s">
        <v>4602</v>
      </c>
      <c r="D2240" s="1"/>
    </row>
    <row r="2241" spans="1:4">
      <c r="A2241" s="3" t="s">
        <v>4603</v>
      </c>
      <c r="B2241" s="3" t="s">
        <v>4347</v>
      </c>
      <c r="C2241" s="3" t="s">
        <v>4604</v>
      </c>
      <c r="D2241" s="1"/>
    </row>
    <row r="2242" spans="1:4">
      <c r="A2242" s="3" t="s">
        <v>4605</v>
      </c>
      <c r="B2242" s="3" t="s">
        <v>4606</v>
      </c>
      <c r="C2242" s="3" t="s">
        <v>188</v>
      </c>
      <c r="D2242" s="1"/>
    </row>
    <row r="2243" spans="1:4">
      <c r="A2243" s="3" t="s">
        <v>4607</v>
      </c>
      <c r="B2243" s="3" t="s">
        <v>4606</v>
      </c>
      <c r="C2243" s="3" t="s">
        <v>183</v>
      </c>
      <c r="D2243" s="1"/>
    </row>
    <row r="2244" spans="1:4">
      <c r="A2244" s="3" t="s">
        <v>4608</v>
      </c>
      <c r="B2244" s="3" t="s">
        <v>4606</v>
      </c>
      <c r="C2244" s="3" t="s">
        <v>180</v>
      </c>
      <c r="D2244" s="1"/>
    </row>
    <row r="2245" spans="1:4">
      <c r="A2245" s="3" t="s">
        <v>4609</v>
      </c>
      <c r="B2245" s="3" t="s">
        <v>4606</v>
      </c>
      <c r="C2245" s="3" t="s">
        <v>187</v>
      </c>
      <c r="D2245" s="1"/>
    </row>
    <row r="2246" spans="1:4">
      <c r="A2246" s="3" t="s">
        <v>4610</v>
      </c>
      <c r="B2246" s="3" t="s">
        <v>4606</v>
      </c>
      <c r="C2246" s="3" t="s">
        <v>184</v>
      </c>
      <c r="D2246" s="1"/>
    </row>
    <row r="2247" spans="1:4">
      <c r="A2247" s="3" t="s">
        <v>4611</v>
      </c>
      <c r="B2247" s="3" t="s">
        <v>4606</v>
      </c>
      <c r="C2247" s="3" t="s">
        <v>182</v>
      </c>
      <c r="D2247" s="1"/>
    </row>
    <row r="2248" spans="1:4">
      <c r="A2248" s="3" t="s">
        <v>4612</v>
      </c>
      <c r="B2248" s="3" t="s">
        <v>4606</v>
      </c>
      <c r="C2248" s="3" t="s">
        <v>186</v>
      </c>
      <c r="D2248" s="1"/>
    </row>
    <row r="2249" spans="1:4">
      <c r="A2249" s="3" t="s">
        <v>4613</v>
      </c>
      <c r="B2249" s="3" t="s">
        <v>4606</v>
      </c>
      <c r="C2249" s="3" t="s">
        <v>4614</v>
      </c>
      <c r="D2249" s="1"/>
    </row>
    <row r="2250" spans="1:4">
      <c r="A2250" s="3" t="s">
        <v>4615</v>
      </c>
      <c r="B2250" s="3" t="s">
        <v>4606</v>
      </c>
      <c r="C2250" s="3" t="s">
        <v>4616</v>
      </c>
      <c r="D2250" s="1"/>
    </row>
    <row r="2251" spans="1:4">
      <c r="A2251" s="3" t="s">
        <v>4617</v>
      </c>
      <c r="B2251" s="3" t="s">
        <v>4606</v>
      </c>
      <c r="C2251" s="3" t="s">
        <v>4618</v>
      </c>
      <c r="D2251" s="1"/>
    </row>
    <row r="2252" spans="1:4">
      <c r="A2252" s="3" t="s">
        <v>4619</v>
      </c>
      <c r="B2252" s="3" t="s">
        <v>4606</v>
      </c>
      <c r="C2252" s="3" t="s">
        <v>4620</v>
      </c>
      <c r="D2252" s="1"/>
    </row>
    <row r="2253" spans="1:4">
      <c r="A2253" s="3" t="s">
        <v>4621</v>
      </c>
      <c r="B2253" s="3" t="s">
        <v>4606</v>
      </c>
      <c r="C2253" s="3" t="s">
        <v>4622</v>
      </c>
      <c r="D2253" s="1"/>
    </row>
    <row r="2254" spans="1:4">
      <c r="A2254" s="3" t="s">
        <v>4623</v>
      </c>
      <c r="B2254" s="3" t="s">
        <v>4606</v>
      </c>
      <c r="C2254" s="3" t="s">
        <v>4624</v>
      </c>
      <c r="D2254" s="1"/>
    </row>
    <row r="2255" spans="1:4">
      <c r="A2255" s="3" t="s">
        <v>4625</v>
      </c>
      <c r="B2255" s="3" t="s">
        <v>4606</v>
      </c>
      <c r="C2255" s="3" t="s">
        <v>189</v>
      </c>
      <c r="D2255" s="1"/>
    </row>
    <row r="2256" spans="1:4">
      <c r="A2256" s="3" t="s">
        <v>4626</v>
      </c>
      <c r="B2256" s="3" t="s">
        <v>4606</v>
      </c>
      <c r="C2256" s="3" t="s">
        <v>190</v>
      </c>
      <c r="D2256" s="1"/>
    </row>
    <row r="2257" spans="1:4">
      <c r="A2257" s="3" t="s">
        <v>4627</v>
      </c>
      <c r="B2257" s="3" t="s">
        <v>4606</v>
      </c>
      <c r="C2257" s="3" t="s">
        <v>191</v>
      </c>
      <c r="D2257" s="1"/>
    </row>
    <row r="2258" spans="1:4">
      <c r="A2258" s="3" t="s">
        <v>4628</v>
      </c>
      <c r="B2258" s="3" t="s">
        <v>4606</v>
      </c>
      <c r="C2258" s="3" t="s">
        <v>192</v>
      </c>
      <c r="D2258" s="1"/>
    </row>
    <row r="2259" spans="1:4">
      <c r="A2259" s="3" t="s">
        <v>4629</v>
      </c>
      <c r="B2259" s="3" t="s">
        <v>4606</v>
      </c>
      <c r="C2259" s="3" t="s">
        <v>193</v>
      </c>
      <c r="D2259" s="1"/>
    </row>
    <row r="2260" spans="1:4">
      <c r="A2260" s="3" t="s">
        <v>4630</v>
      </c>
      <c r="B2260" s="3" t="s">
        <v>4606</v>
      </c>
      <c r="C2260" s="3" t="s">
        <v>4631</v>
      </c>
      <c r="D2260" s="1"/>
    </row>
    <row r="2261" spans="1:4">
      <c r="A2261" s="3" t="s">
        <v>4632</v>
      </c>
      <c r="B2261" s="3" t="s">
        <v>4606</v>
      </c>
      <c r="C2261" s="3" t="s">
        <v>4633</v>
      </c>
      <c r="D2261" s="1"/>
    </row>
    <row r="2262" spans="1:4">
      <c r="A2262" s="3" t="s">
        <v>4634</v>
      </c>
      <c r="B2262" s="3" t="s">
        <v>4606</v>
      </c>
      <c r="C2262" s="3" t="s">
        <v>4635</v>
      </c>
      <c r="D2262" s="1"/>
    </row>
    <row r="2263" spans="1:4">
      <c r="A2263" s="3" t="s">
        <v>4636</v>
      </c>
      <c r="B2263" s="3" t="s">
        <v>4606</v>
      </c>
      <c r="C2263" s="3" t="s">
        <v>4637</v>
      </c>
      <c r="D2263" s="1"/>
    </row>
    <row r="2264" spans="1:4">
      <c r="A2264" s="3" t="s">
        <v>4638</v>
      </c>
      <c r="B2264" s="3" t="s">
        <v>4606</v>
      </c>
      <c r="C2264" s="3" t="s">
        <v>4639</v>
      </c>
      <c r="D2264" s="1"/>
    </row>
    <row r="2265" spans="1:4">
      <c r="A2265" s="3" t="s">
        <v>4640</v>
      </c>
      <c r="B2265" s="3" t="s">
        <v>4606</v>
      </c>
      <c r="C2265" s="3" t="s">
        <v>4641</v>
      </c>
      <c r="D2265" s="1"/>
    </row>
    <row r="2266" spans="1:4">
      <c r="A2266" s="3" t="s">
        <v>4642</v>
      </c>
      <c r="B2266" s="3" t="s">
        <v>4606</v>
      </c>
      <c r="C2266" s="3" t="s">
        <v>4643</v>
      </c>
      <c r="D2266" s="1"/>
    </row>
    <row r="2267" spans="1:4">
      <c r="A2267" s="3" t="s">
        <v>4644</v>
      </c>
      <c r="B2267" s="3" t="s">
        <v>4606</v>
      </c>
      <c r="C2267" s="3" t="s">
        <v>4645</v>
      </c>
      <c r="D2267" s="1"/>
    </row>
    <row r="2268" spans="1:4">
      <c r="A2268" s="3" t="s">
        <v>4646</v>
      </c>
      <c r="B2268" s="3" t="s">
        <v>4606</v>
      </c>
      <c r="C2268" s="3" t="s">
        <v>4647</v>
      </c>
      <c r="D2268" s="1"/>
    </row>
    <row r="2269" spans="1:4">
      <c r="A2269" s="3" t="s">
        <v>4648</v>
      </c>
      <c r="B2269" s="3" t="s">
        <v>4606</v>
      </c>
      <c r="C2269" s="3" t="s">
        <v>4649</v>
      </c>
      <c r="D2269" s="1"/>
    </row>
    <row r="2270" spans="1:4">
      <c r="A2270" s="3" t="s">
        <v>4650</v>
      </c>
      <c r="B2270" s="3" t="s">
        <v>4606</v>
      </c>
      <c r="C2270" s="3" t="s">
        <v>4651</v>
      </c>
      <c r="D2270" s="1"/>
    </row>
    <row r="2271" spans="1:4">
      <c r="A2271" s="3" t="s">
        <v>4652</v>
      </c>
      <c r="B2271" s="3" t="s">
        <v>4606</v>
      </c>
      <c r="C2271" s="3" t="s">
        <v>4653</v>
      </c>
      <c r="D2271" s="1"/>
    </row>
    <row r="2272" spans="1:4">
      <c r="A2272" s="3" t="s">
        <v>4654</v>
      </c>
      <c r="B2272" s="3" t="s">
        <v>4606</v>
      </c>
      <c r="C2272" s="3" t="s">
        <v>4655</v>
      </c>
      <c r="D2272" s="1"/>
    </row>
    <row r="2273" spans="1:4">
      <c r="A2273" s="3" t="s">
        <v>4656</v>
      </c>
      <c r="B2273" s="3" t="s">
        <v>4606</v>
      </c>
      <c r="C2273" s="3" t="s">
        <v>4657</v>
      </c>
      <c r="D2273" s="1"/>
    </row>
    <row r="2274" spans="1:4">
      <c r="A2274" s="3" t="s">
        <v>4658</v>
      </c>
      <c r="B2274" s="3" t="s">
        <v>4606</v>
      </c>
      <c r="C2274" s="3" t="s">
        <v>4659</v>
      </c>
      <c r="D2274" s="1"/>
    </row>
    <row r="2275" spans="1:4">
      <c r="A2275" s="3" t="s">
        <v>4660</v>
      </c>
      <c r="B2275" s="3" t="s">
        <v>4606</v>
      </c>
      <c r="C2275" s="3" t="s">
        <v>4661</v>
      </c>
      <c r="D2275" s="1"/>
    </row>
    <row r="2276" spans="1:4">
      <c r="A2276" s="3" t="s">
        <v>4662</v>
      </c>
      <c r="B2276" s="3" t="s">
        <v>4606</v>
      </c>
      <c r="C2276" s="3" t="s">
        <v>4663</v>
      </c>
      <c r="D2276" s="1"/>
    </row>
    <row r="2277" spans="1:4">
      <c r="A2277" s="3" t="s">
        <v>4664</v>
      </c>
      <c r="B2277" s="3" t="s">
        <v>4606</v>
      </c>
      <c r="C2277" s="3" t="s">
        <v>4665</v>
      </c>
      <c r="D2277" s="1"/>
    </row>
    <row r="2278" spans="1:4">
      <c r="A2278" s="3" t="s">
        <v>4666</v>
      </c>
      <c r="B2278" s="3" t="s">
        <v>4606</v>
      </c>
      <c r="C2278" s="3" t="s">
        <v>4667</v>
      </c>
      <c r="D2278" s="1"/>
    </row>
    <row r="2279" spans="1:4">
      <c r="A2279" s="3" t="s">
        <v>4668</v>
      </c>
      <c r="B2279" s="3" t="s">
        <v>4606</v>
      </c>
      <c r="C2279" s="3" t="s">
        <v>4669</v>
      </c>
      <c r="D2279" s="1"/>
    </row>
    <row r="2280" spans="1:4">
      <c r="A2280" s="3" t="s">
        <v>4670</v>
      </c>
      <c r="B2280" s="3" t="s">
        <v>4606</v>
      </c>
      <c r="C2280" s="3" t="s">
        <v>4671</v>
      </c>
      <c r="D2280" s="1"/>
    </row>
    <row r="2281" spans="1:4">
      <c r="A2281" s="3" t="s">
        <v>4672</v>
      </c>
      <c r="B2281" s="3" t="s">
        <v>4606</v>
      </c>
      <c r="C2281" s="3" t="s">
        <v>4673</v>
      </c>
      <c r="D2281" s="1"/>
    </row>
    <row r="2282" spans="1:4">
      <c r="A2282" s="3" t="s">
        <v>4674</v>
      </c>
      <c r="B2282" s="3" t="s">
        <v>4606</v>
      </c>
      <c r="C2282" s="3" t="s">
        <v>4675</v>
      </c>
      <c r="D2282" s="1"/>
    </row>
    <row r="2283" spans="1:4">
      <c r="A2283" s="3" t="s">
        <v>4676</v>
      </c>
      <c r="B2283" s="3" t="s">
        <v>4606</v>
      </c>
      <c r="C2283" s="3" t="s">
        <v>4677</v>
      </c>
      <c r="D2283" s="1"/>
    </row>
    <row r="2284" spans="1:4">
      <c r="A2284" s="3" t="s">
        <v>4678</v>
      </c>
      <c r="B2284" s="3" t="s">
        <v>4606</v>
      </c>
      <c r="C2284" s="3" t="s">
        <v>4679</v>
      </c>
      <c r="D2284" s="1"/>
    </row>
    <row r="2285" spans="1:4">
      <c r="A2285" s="3" t="s">
        <v>4680</v>
      </c>
      <c r="B2285" s="3" t="s">
        <v>4681</v>
      </c>
      <c r="C2285" s="3" t="s">
        <v>4682</v>
      </c>
      <c r="D2285" s="1"/>
    </row>
    <row r="2286" spans="1:4">
      <c r="A2286" s="3" t="s">
        <v>4683</v>
      </c>
      <c r="B2286" s="3" t="s">
        <v>4681</v>
      </c>
      <c r="C2286" s="3" t="s">
        <v>4684</v>
      </c>
      <c r="D2286" s="1"/>
    </row>
    <row r="2287" spans="1:4">
      <c r="A2287" s="3" t="s">
        <v>4685</v>
      </c>
      <c r="B2287" s="3" t="s">
        <v>4681</v>
      </c>
      <c r="C2287" s="3" t="s">
        <v>4686</v>
      </c>
      <c r="D2287" s="1"/>
    </row>
    <row r="2288" spans="1:4">
      <c r="A2288" s="3" t="s">
        <v>4687</v>
      </c>
      <c r="B2288" s="3" t="s">
        <v>4681</v>
      </c>
      <c r="C2288" s="3" t="s">
        <v>4688</v>
      </c>
      <c r="D2288" s="1"/>
    </row>
    <row r="2289" spans="1:4">
      <c r="A2289" s="3" t="s">
        <v>4689</v>
      </c>
      <c r="B2289" s="3" t="s">
        <v>4681</v>
      </c>
      <c r="C2289" s="3" t="s">
        <v>4690</v>
      </c>
      <c r="D2289" s="1"/>
    </row>
    <row r="2290" spans="1:4">
      <c r="A2290" s="3" t="s">
        <v>4691</v>
      </c>
      <c r="B2290" s="3" t="s">
        <v>4681</v>
      </c>
      <c r="C2290" s="3" t="s">
        <v>4692</v>
      </c>
      <c r="D2290" s="1"/>
    </row>
    <row r="2291" spans="1:4">
      <c r="A2291" s="3" t="s">
        <v>4693</v>
      </c>
      <c r="B2291" s="3" t="s">
        <v>4681</v>
      </c>
      <c r="C2291" s="3" t="s">
        <v>4694</v>
      </c>
      <c r="D2291" s="1"/>
    </row>
    <row r="2292" spans="1:4">
      <c r="A2292" s="3" t="s">
        <v>4695</v>
      </c>
      <c r="B2292" s="3" t="s">
        <v>4681</v>
      </c>
      <c r="C2292" s="3" t="s">
        <v>4696</v>
      </c>
      <c r="D2292" s="1"/>
    </row>
    <row r="2293" spans="1:4">
      <c r="A2293" s="3" t="s">
        <v>4697</v>
      </c>
      <c r="B2293" s="3" t="s">
        <v>4681</v>
      </c>
      <c r="C2293" s="3" t="s">
        <v>4698</v>
      </c>
      <c r="D2293" s="1"/>
    </row>
    <row r="2294" spans="1:4">
      <c r="A2294" s="3" t="s">
        <v>4699</v>
      </c>
      <c r="B2294" s="3" t="s">
        <v>4681</v>
      </c>
      <c r="C2294" s="3" t="s">
        <v>4700</v>
      </c>
      <c r="D2294" s="1"/>
    </row>
    <row r="2295" spans="1:4">
      <c r="A2295" s="3" t="s">
        <v>4701</v>
      </c>
      <c r="B2295" s="3" t="s">
        <v>4681</v>
      </c>
      <c r="C2295" s="3" t="s">
        <v>4702</v>
      </c>
      <c r="D2295" s="1"/>
    </row>
    <row r="2296" spans="1:4">
      <c r="A2296" s="3" t="s">
        <v>4703</v>
      </c>
      <c r="B2296" s="3" t="s">
        <v>4681</v>
      </c>
      <c r="C2296" s="3" t="s">
        <v>4704</v>
      </c>
      <c r="D2296" s="1"/>
    </row>
    <row r="2297" spans="1:4">
      <c r="A2297" s="3" t="s">
        <v>4705</v>
      </c>
      <c r="B2297" s="3" t="s">
        <v>4681</v>
      </c>
      <c r="C2297" s="3" t="s">
        <v>4706</v>
      </c>
      <c r="D2297" s="1"/>
    </row>
    <row r="2298" spans="1:4">
      <c r="A2298" s="3" t="s">
        <v>4707</v>
      </c>
      <c r="B2298" s="3" t="s">
        <v>4681</v>
      </c>
      <c r="C2298" s="3" t="s">
        <v>4708</v>
      </c>
      <c r="D2298" s="1"/>
    </row>
    <row r="2299" spans="1:4">
      <c r="A2299" s="3" t="s">
        <v>4709</v>
      </c>
      <c r="B2299" s="3" t="s">
        <v>4681</v>
      </c>
      <c r="C2299" s="3" t="s">
        <v>4710</v>
      </c>
      <c r="D2299" s="1"/>
    </row>
    <row r="2300" spans="1:4">
      <c r="A2300" s="3" t="s">
        <v>4711</v>
      </c>
      <c r="B2300" s="3" t="s">
        <v>4681</v>
      </c>
      <c r="C2300" s="3" t="s">
        <v>4712</v>
      </c>
      <c r="D2300" s="1"/>
    </row>
    <row r="2301" spans="1:4">
      <c r="A2301" s="3" t="s">
        <v>4713</v>
      </c>
      <c r="B2301" s="3" t="s">
        <v>4681</v>
      </c>
      <c r="C2301" s="3" t="s">
        <v>4714</v>
      </c>
      <c r="D2301" s="1"/>
    </row>
    <row r="2302" spans="1:4">
      <c r="A2302" s="3" t="s">
        <v>4715</v>
      </c>
      <c r="B2302" s="3" t="s">
        <v>4681</v>
      </c>
      <c r="C2302" s="3" t="s">
        <v>4716</v>
      </c>
      <c r="D2302" s="1"/>
    </row>
    <row r="2303" spans="1:4">
      <c r="A2303" s="3" t="s">
        <v>4717</v>
      </c>
      <c r="B2303" s="3" t="s">
        <v>4681</v>
      </c>
      <c r="C2303" s="3" t="s">
        <v>4718</v>
      </c>
      <c r="D2303" s="1"/>
    </row>
    <row r="2304" spans="1:4">
      <c r="A2304" s="3" t="s">
        <v>4719</v>
      </c>
      <c r="B2304" s="3" t="s">
        <v>4681</v>
      </c>
      <c r="C2304" s="3" t="s">
        <v>4720</v>
      </c>
      <c r="D2304" s="1"/>
    </row>
    <row r="2305" spans="1:4">
      <c r="A2305" s="3" t="s">
        <v>4721</v>
      </c>
      <c r="B2305" s="3" t="s">
        <v>4681</v>
      </c>
      <c r="C2305" s="3" t="s">
        <v>4722</v>
      </c>
      <c r="D2305" s="1"/>
    </row>
    <row r="2306" spans="1:4">
      <c r="A2306" s="3" t="s">
        <v>4723</v>
      </c>
      <c r="B2306" s="3" t="s">
        <v>4681</v>
      </c>
      <c r="C2306" s="3" t="s">
        <v>4724</v>
      </c>
      <c r="D2306" s="1"/>
    </row>
    <row r="2307" spans="1:4">
      <c r="A2307" s="3" t="s">
        <v>4725</v>
      </c>
      <c r="B2307" s="3" t="s">
        <v>4681</v>
      </c>
      <c r="C2307" s="3" t="s">
        <v>4726</v>
      </c>
      <c r="D2307" s="1"/>
    </row>
    <row r="2308" spans="1:4">
      <c r="A2308" s="3" t="s">
        <v>4727</v>
      </c>
      <c r="B2308" s="3" t="s">
        <v>4681</v>
      </c>
      <c r="C2308" s="3" t="s">
        <v>4728</v>
      </c>
      <c r="D2308" s="1"/>
    </row>
    <row r="2309" spans="1:4">
      <c r="A2309" s="3" t="s">
        <v>4729</v>
      </c>
      <c r="B2309" s="3" t="s">
        <v>4681</v>
      </c>
      <c r="C2309" s="3" t="s">
        <v>4730</v>
      </c>
      <c r="D2309" s="1"/>
    </row>
    <row r="2310" spans="1:4">
      <c r="A2310" s="3" t="s">
        <v>4731</v>
      </c>
      <c r="B2310" s="3" t="s">
        <v>4681</v>
      </c>
      <c r="C2310" s="3" t="s">
        <v>4732</v>
      </c>
      <c r="D2310" s="1"/>
    </row>
    <row r="2311" spans="1:4">
      <c r="A2311" s="3" t="s">
        <v>4733</v>
      </c>
      <c r="B2311" s="3" t="s">
        <v>4681</v>
      </c>
      <c r="C2311" s="3" t="s">
        <v>4734</v>
      </c>
      <c r="D2311" s="1"/>
    </row>
    <row r="2312" spans="1:4">
      <c r="A2312" s="3" t="s">
        <v>4735</v>
      </c>
      <c r="B2312" s="3" t="s">
        <v>4681</v>
      </c>
      <c r="C2312" s="3" t="s">
        <v>4736</v>
      </c>
      <c r="D2312" s="1"/>
    </row>
    <row r="2313" spans="1:4">
      <c r="A2313" s="3" t="s">
        <v>4737</v>
      </c>
      <c r="B2313" s="3" t="s">
        <v>4681</v>
      </c>
      <c r="C2313" s="3" t="s">
        <v>4738</v>
      </c>
      <c r="D2313" s="1"/>
    </row>
    <row r="2314" spans="1:4">
      <c r="A2314" s="3" t="s">
        <v>4739</v>
      </c>
      <c r="B2314" s="3" t="s">
        <v>4681</v>
      </c>
      <c r="C2314" s="3" t="s">
        <v>4740</v>
      </c>
      <c r="D2314" s="1"/>
    </row>
    <row r="2315" spans="1:4">
      <c r="A2315" s="3" t="s">
        <v>4741</v>
      </c>
      <c r="B2315" s="3" t="s">
        <v>4681</v>
      </c>
      <c r="C2315" s="3" t="s">
        <v>4742</v>
      </c>
      <c r="D2315" s="1"/>
    </row>
    <row r="2316" spans="1:4">
      <c r="A2316" s="3" t="s">
        <v>4743</v>
      </c>
      <c r="B2316" s="3" t="s">
        <v>4681</v>
      </c>
      <c r="C2316" s="3" t="s">
        <v>4744</v>
      </c>
      <c r="D2316" s="1"/>
    </row>
    <row r="2317" spans="1:4">
      <c r="A2317" s="3" t="s">
        <v>4745</v>
      </c>
      <c r="B2317" s="3" t="s">
        <v>4681</v>
      </c>
      <c r="C2317" s="3" t="s">
        <v>4746</v>
      </c>
      <c r="D2317" s="1"/>
    </row>
    <row r="2318" spans="1:4">
      <c r="A2318" s="3" t="s">
        <v>4747</v>
      </c>
      <c r="B2318" s="3" t="s">
        <v>4748</v>
      </c>
      <c r="C2318" s="3" t="s">
        <v>4749</v>
      </c>
      <c r="D2318" s="1"/>
    </row>
    <row r="2319" spans="1:4">
      <c r="A2319" s="3" t="s">
        <v>4750</v>
      </c>
      <c r="B2319" s="3" t="s">
        <v>4748</v>
      </c>
      <c r="C2319" s="3" t="s">
        <v>4751</v>
      </c>
      <c r="D2319" s="1"/>
    </row>
    <row r="2320" spans="1:4">
      <c r="A2320" s="3" t="s">
        <v>4752</v>
      </c>
      <c r="B2320" s="3" t="s">
        <v>4748</v>
      </c>
      <c r="C2320" s="3" t="s">
        <v>4753</v>
      </c>
      <c r="D2320" s="1"/>
    </row>
    <row r="2321" spans="1:4">
      <c r="A2321" s="3" t="s">
        <v>4754</v>
      </c>
      <c r="B2321" s="3" t="s">
        <v>4748</v>
      </c>
      <c r="C2321" s="3" t="s">
        <v>4755</v>
      </c>
      <c r="D2321" s="1"/>
    </row>
    <row r="2322" spans="1:4">
      <c r="A2322" s="3" t="s">
        <v>4756</v>
      </c>
      <c r="B2322" s="3" t="s">
        <v>4748</v>
      </c>
      <c r="C2322" s="3" t="s">
        <v>4757</v>
      </c>
      <c r="D2322" s="1"/>
    </row>
    <row r="2323" spans="1:4">
      <c r="A2323" s="3" t="s">
        <v>4758</v>
      </c>
      <c r="B2323" s="3" t="s">
        <v>4748</v>
      </c>
      <c r="C2323" s="3" t="s">
        <v>4759</v>
      </c>
      <c r="D2323" s="1"/>
    </row>
    <row r="2324" spans="1:4">
      <c r="A2324" s="3" t="s">
        <v>4760</v>
      </c>
      <c r="B2324" s="3" t="s">
        <v>4748</v>
      </c>
      <c r="C2324" s="3" t="s">
        <v>4761</v>
      </c>
      <c r="D2324" s="1"/>
    </row>
    <row r="2325" spans="1:4">
      <c r="A2325" s="3" t="s">
        <v>4762</v>
      </c>
      <c r="B2325" s="3" t="s">
        <v>4748</v>
      </c>
      <c r="C2325" s="3" t="s">
        <v>4763</v>
      </c>
      <c r="D2325" s="1"/>
    </row>
    <row r="2326" spans="1:4">
      <c r="A2326" s="3" t="s">
        <v>4764</v>
      </c>
      <c r="B2326" s="3" t="s">
        <v>4748</v>
      </c>
      <c r="C2326" s="3" t="s">
        <v>4765</v>
      </c>
      <c r="D2326" s="1"/>
    </row>
    <row r="2327" spans="1:4">
      <c r="A2327" s="3" t="s">
        <v>4766</v>
      </c>
      <c r="B2327" s="3" t="s">
        <v>4748</v>
      </c>
      <c r="C2327" s="3" t="s">
        <v>4767</v>
      </c>
      <c r="D2327" s="1"/>
    </row>
    <row r="2328" spans="1:4">
      <c r="A2328" s="3" t="s">
        <v>4768</v>
      </c>
      <c r="B2328" s="3" t="s">
        <v>4748</v>
      </c>
      <c r="C2328" s="3" t="s">
        <v>4769</v>
      </c>
      <c r="D2328" s="1"/>
    </row>
    <row r="2329" spans="1:4">
      <c r="A2329" s="3" t="s">
        <v>4770</v>
      </c>
      <c r="B2329" s="3" t="s">
        <v>4748</v>
      </c>
      <c r="C2329" s="3" t="s">
        <v>4771</v>
      </c>
      <c r="D2329" s="1"/>
    </row>
    <row r="2330" spans="1:4">
      <c r="A2330" s="3" t="s">
        <v>4772</v>
      </c>
      <c r="B2330" s="3" t="s">
        <v>4748</v>
      </c>
      <c r="C2330" s="3" t="s">
        <v>4773</v>
      </c>
      <c r="D2330" s="1"/>
    </row>
    <row r="2331" spans="1:4">
      <c r="A2331" s="3" t="s">
        <v>4774</v>
      </c>
      <c r="B2331" s="3" t="s">
        <v>4748</v>
      </c>
      <c r="C2331" s="3" t="s">
        <v>4775</v>
      </c>
      <c r="D2331" s="1"/>
    </row>
    <row r="2332" spans="1:4">
      <c r="A2332" s="3" t="s">
        <v>4776</v>
      </c>
      <c r="B2332" s="3" t="s">
        <v>4748</v>
      </c>
      <c r="C2332" s="3" t="s">
        <v>4777</v>
      </c>
      <c r="D2332" s="1"/>
    </row>
    <row r="2333" spans="1:4">
      <c r="A2333" s="3" t="s">
        <v>4778</v>
      </c>
      <c r="B2333" s="3" t="s">
        <v>4748</v>
      </c>
      <c r="C2333" s="3" t="s">
        <v>4779</v>
      </c>
      <c r="D2333" s="1"/>
    </row>
    <row r="2334" spans="1:4">
      <c r="A2334" s="3" t="s">
        <v>4780</v>
      </c>
      <c r="B2334" s="3" t="s">
        <v>4748</v>
      </c>
      <c r="C2334" s="3" t="s">
        <v>4781</v>
      </c>
      <c r="D2334" s="1"/>
    </row>
    <row r="2335" spans="1:4">
      <c r="A2335" s="3" t="s">
        <v>4782</v>
      </c>
      <c r="B2335" s="3" t="s">
        <v>4748</v>
      </c>
      <c r="C2335" s="3" t="s">
        <v>4783</v>
      </c>
      <c r="D2335" s="1"/>
    </row>
    <row r="2336" spans="1:4">
      <c r="A2336" s="3" t="s">
        <v>4784</v>
      </c>
      <c r="B2336" s="3" t="s">
        <v>4748</v>
      </c>
      <c r="C2336" s="3" t="s">
        <v>4785</v>
      </c>
      <c r="D2336" s="1"/>
    </row>
    <row r="2337" spans="1:4">
      <c r="A2337" s="3" t="s">
        <v>4786</v>
      </c>
      <c r="B2337" s="3" t="s">
        <v>4748</v>
      </c>
      <c r="C2337" s="3" t="s">
        <v>4787</v>
      </c>
      <c r="D2337" s="1"/>
    </row>
    <row r="2338" spans="1:4">
      <c r="A2338" s="3" t="s">
        <v>4788</v>
      </c>
      <c r="B2338" s="3" t="s">
        <v>4748</v>
      </c>
      <c r="C2338" s="3" t="s">
        <v>4789</v>
      </c>
      <c r="D2338" s="1"/>
    </row>
    <row r="2339" spans="1:4">
      <c r="A2339" s="3" t="s">
        <v>4790</v>
      </c>
      <c r="B2339" s="3" t="s">
        <v>4748</v>
      </c>
      <c r="C2339" s="3" t="s">
        <v>4791</v>
      </c>
      <c r="D2339" s="1"/>
    </row>
    <row r="2340" spans="1:4">
      <c r="A2340" s="3" t="s">
        <v>4792</v>
      </c>
      <c r="B2340" s="3" t="s">
        <v>4748</v>
      </c>
      <c r="C2340" s="3" t="s">
        <v>4793</v>
      </c>
      <c r="D2340" s="1"/>
    </row>
    <row r="2341" spans="1:4">
      <c r="A2341" s="3" t="s">
        <v>4794</v>
      </c>
      <c r="B2341" s="3" t="s">
        <v>4748</v>
      </c>
      <c r="C2341" s="3" t="s">
        <v>4795</v>
      </c>
      <c r="D2341" s="1"/>
    </row>
    <row r="2342" spans="1:4">
      <c r="A2342" s="3" t="s">
        <v>4796</v>
      </c>
      <c r="B2342" s="3" t="s">
        <v>4748</v>
      </c>
      <c r="C2342" s="3" t="s">
        <v>4797</v>
      </c>
      <c r="D2342" s="1"/>
    </row>
    <row r="2343" spans="1:4">
      <c r="A2343" s="3" t="s">
        <v>4798</v>
      </c>
      <c r="B2343" s="3" t="s">
        <v>4748</v>
      </c>
      <c r="C2343" s="3" t="s">
        <v>4799</v>
      </c>
      <c r="D2343" s="1"/>
    </row>
    <row r="2344" spans="1:4">
      <c r="A2344" s="3" t="s">
        <v>4800</v>
      </c>
      <c r="B2344" s="3" t="s">
        <v>4748</v>
      </c>
      <c r="C2344" s="3" t="s">
        <v>4801</v>
      </c>
      <c r="D2344" s="1"/>
    </row>
    <row r="2345" spans="1:4">
      <c r="A2345" s="3" t="s">
        <v>4802</v>
      </c>
      <c r="B2345" s="3" t="s">
        <v>4748</v>
      </c>
      <c r="C2345" s="3" t="s">
        <v>4803</v>
      </c>
      <c r="D2345" s="1"/>
    </row>
    <row r="2346" spans="1:4">
      <c r="A2346" s="3" t="s">
        <v>4804</v>
      </c>
      <c r="B2346" s="3" t="s">
        <v>4748</v>
      </c>
      <c r="C2346" s="3" t="s">
        <v>4805</v>
      </c>
      <c r="D2346" s="1"/>
    </row>
    <row r="2347" spans="1:4">
      <c r="A2347" s="3" t="s">
        <v>4806</v>
      </c>
      <c r="B2347" s="3" t="s">
        <v>4748</v>
      </c>
      <c r="C2347" s="3" t="s">
        <v>4807</v>
      </c>
      <c r="D2347" s="1"/>
    </row>
    <row r="2348" spans="1:4">
      <c r="A2348" s="3" t="s">
        <v>4808</v>
      </c>
      <c r="B2348" s="3" t="s">
        <v>4748</v>
      </c>
      <c r="C2348" s="3" t="s">
        <v>4809</v>
      </c>
      <c r="D2348" s="1"/>
    </row>
    <row r="2349" spans="1:4">
      <c r="A2349" s="3" t="s">
        <v>4810</v>
      </c>
      <c r="B2349" s="3" t="s">
        <v>4748</v>
      </c>
      <c r="C2349" s="3" t="s">
        <v>4811</v>
      </c>
      <c r="D2349" s="1"/>
    </row>
    <row r="2350" spans="1:4">
      <c r="A2350" s="3" t="s">
        <v>4812</v>
      </c>
      <c r="B2350" s="3" t="s">
        <v>4748</v>
      </c>
      <c r="C2350" s="3" t="s">
        <v>4813</v>
      </c>
      <c r="D2350" s="1"/>
    </row>
    <row r="2351" spans="1:4">
      <c r="A2351" s="3" t="s">
        <v>4814</v>
      </c>
      <c r="B2351" s="3" t="s">
        <v>4748</v>
      </c>
      <c r="C2351" s="3" t="s">
        <v>4815</v>
      </c>
      <c r="D2351" s="1"/>
    </row>
    <row r="2352" spans="1:4">
      <c r="A2352" s="3" t="s">
        <v>4816</v>
      </c>
      <c r="B2352" s="3" t="s">
        <v>4748</v>
      </c>
      <c r="C2352" s="3" t="s">
        <v>4817</v>
      </c>
      <c r="D2352" s="1"/>
    </row>
    <row r="2353" spans="1:4">
      <c r="A2353" s="3" t="s">
        <v>4818</v>
      </c>
      <c r="B2353" s="3" t="s">
        <v>4819</v>
      </c>
      <c r="C2353" s="3" t="s">
        <v>4820</v>
      </c>
      <c r="D2353" s="1"/>
    </row>
    <row r="2354" spans="1:4">
      <c r="A2354" s="3" t="s">
        <v>4821</v>
      </c>
      <c r="B2354" s="3" t="s">
        <v>4819</v>
      </c>
      <c r="C2354" s="3" t="s">
        <v>4822</v>
      </c>
      <c r="D2354" s="1"/>
    </row>
    <row r="2355" spans="1:4">
      <c r="A2355" s="3" t="s">
        <v>4823</v>
      </c>
      <c r="B2355" s="3" t="s">
        <v>4819</v>
      </c>
      <c r="C2355" s="3" t="s">
        <v>4824</v>
      </c>
      <c r="D2355" s="1"/>
    </row>
    <row r="2356" spans="1:4">
      <c r="A2356" s="3" t="s">
        <v>4825</v>
      </c>
      <c r="B2356" s="3" t="s">
        <v>4819</v>
      </c>
      <c r="C2356" s="3" t="s">
        <v>4826</v>
      </c>
      <c r="D2356" s="1"/>
    </row>
    <row r="2357" spans="1:4">
      <c r="A2357" s="3" t="s">
        <v>4827</v>
      </c>
      <c r="B2357" s="3" t="s">
        <v>4819</v>
      </c>
      <c r="C2357" s="3" t="s">
        <v>4828</v>
      </c>
      <c r="D2357" s="1"/>
    </row>
    <row r="2358" spans="1:4">
      <c r="A2358" s="3" t="s">
        <v>4829</v>
      </c>
      <c r="B2358" s="3" t="s">
        <v>4819</v>
      </c>
      <c r="C2358" s="3" t="s">
        <v>4830</v>
      </c>
      <c r="D2358" s="1"/>
    </row>
    <row r="2359" spans="1:4">
      <c r="A2359" s="3" t="s">
        <v>4831</v>
      </c>
      <c r="B2359" s="3" t="s">
        <v>4819</v>
      </c>
      <c r="C2359" s="3" t="s">
        <v>4832</v>
      </c>
      <c r="D2359" s="1"/>
    </row>
    <row r="2360" spans="1:4">
      <c r="A2360" s="3" t="s">
        <v>4833</v>
      </c>
      <c r="B2360" s="3" t="s">
        <v>4819</v>
      </c>
      <c r="C2360" s="3" t="s">
        <v>4834</v>
      </c>
      <c r="D2360" s="1"/>
    </row>
    <row r="2361" spans="1:4">
      <c r="A2361" s="3" t="s">
        <v>4835</v>
      </c>
      <c r="B2361" s="3" t="s">
        <v>4819</v>
      </c>
      <c r="C2361" s="3" t="s">
        <v>4836</v>
      </c>
      <c r="D2361" s="1"/>
    </row>
    <row r="2362" spans="1:4">
      <c r="A2362" s="3" t="s">
        <v>4837</v>
      </c>
      <c r="B2362" s="3" t="s">
        <v>4819</v>
      </c>
      <c r="C2362" s="3" t="s">
        <v>4838</v>
      </c>
      <c r="D2362" s="1"/>
    </row>
    <row r="2363" spans="1:4">
      <c r="A2363" s="3" t="s">
        <v>4839</v>
      </c>
      <c r="B2363" s="3" t="s">
        <v>4819</v>
      </c>
      <c r="C2363" s="3" t="s">
        <v>4840</v>
      </c>
      <c r="D2363" s="1"/>
    </row>
    <row r="2364" spans="1:4">
      <c r="A2364" s="3" t="s">
        <v>4841</v>
      </c>
      <c r="B2364" s="3" t="s">
        <v>4819</v>
      </c>
      <c r="C2364" s="3" t="s">
        <v>4842</v>
      </c>
      <c r="D2364" s="1"/>
    </row>
    <row r="2365" spans="1:4">
      <c r="A2365" s="3" t="s">
        <v>4843</v>
      </c>
      <c r="B2365" s="3" t="s">
        <v>4819</v>
      </c>
      <c r="C2365" s="3" t="s">
        <v>4844</v>
      </c>
      <c r="D2365" s="1"/>
    </row>
    <row r="2366" spans="1:4">
      <c r="A2366" s="3" t="s">
        <v>4845</v>
      </c>
      <c r="B2366" s="3" t="s">
        <v>4819</v>
      </c>
      <c r="C2366" s="3" t="s">
        <v>4846</v>
      </c>
      <c r="D2366" s="1"/>
    </row>
    <row r="2367" spans="1:4">
      <c r="A2367" s="3" t="s">
        <v>4847</v>
      </c>
      <c r="B2367" s="3" t="s">
        <v>4819</v>
      </c>
      <c r="C2367" s="3" t="s">
        <v>4848</v>
      </c>
      <c r="D2367" s="1"/>
    </row>
    <row r="2368" spans="1:4">
      <c r="A2368" s="3" t="s">
        <v>4849</v>
      </c>
      <c r="B2368" s="3" t="s">
        <v>4819</v>
      </c>
      <c r="C2368" s="3" t="s">
        <v>4850</v>
      </c>
      <c r="D2368" s="1"/>
    </row>
    <row r="2369" spans="1:4">
      <c r="A2369" s="3" t="s">
        <v>4851</v>
      </c>
      <c r="B2369" s="3" t="s">
        <v>4819</v>
      </c>
      <c r="C2369" s="3" t="s">
        <v>4852</v>
      </c>
      <c r="D2369" s="1"/>
    </row>
    <row r="2370" spans="1:4">
      <c r="A2370" s="3" t="s">
        <v>4853</v>
      </c>
      <c r="B2370" s="3" t="s">
        <v>4819</v>
      </c>
      <c r="C2370" s="3" t="s">
        <v>4854</v>
      </c>
      <c r="D2370" s="1"/>
    </row>
    <row r="2371" spans="1:4">
      <c r="A2371" s="3" t="s">
        <v>4855</v>
      </c>
      <c r="B2371" s="3" t="s">
        <v>4819</v>
      </c>
      <c r="C2371" s="3" t="s">
        <v>4856</v>
      </c>
      <c r="D2371" s="1"/>
    </row>
    <row r="2372" spans="1:4">
      <c r="A2372" s="3" t="s">
        <v>4857</v>
      </c>
      <c r="B2372" s="3" t="s">
        <v>4819</v>
      </c>
      <c r="C2372" s="3" t="s">
        <v>4858</v>
      </c>
      <c r="D2372" s="1"/>
    </row>
    <row r="2373" spans="1:4">
      <c r="A2373" s="3" t="s">
        <v>4859</v>
      </c>
      <c r="B2373" s="3" t="s">
        <v>4819</v>
      </c>
      <c r="C2373" s="3" t="s">
        <v>4850</v>
      </c>
      <c r="D2373" s="1"/>
    </row>
    <row r="2374" spans="1:4">
      <c r="A2374" s="3" t="s">
        <v>4860</v>
      </c>
      <c r="B2374" s="3" t="s">
        <v>4819</v>
      </c>
      <c r="C2374" s="3" t="s">
        <v>4850</v>
      </c>
      <c r="D2374" s="1"/>
    </row>
    <row r="2375" spans="1:4">
      <c r="A2375" s="3" t="s">
        <v>4861</v>
      </c>
      <c r="B2375" s="3" t="s">
        <v>4819</v>
      </c>
      <c r="C2375" s="3" t="s">
        <v>4850</v>
      </c>
      <c r="D2375" s="1"/>
    </row>
    <row r="2376" spans="1:4">
      <c r="A2376" s="3" t="s">
        <v>4862</v>
      </c>
      <c r="B2376" s="3" t="s">
        <v>4819</v>
      </c>
      <c r="C2376" s="3" t="s">
        <v>4850</v>
      </c>
      <c r="D2376" s="1"/>
    </row>
    <row r="2377" spans="1:4">
      <c r="A2377" s="3" t="s">
        <v>4863</v>
      </c>
      <c r="B2377" s="3" t="s">
        <v>4819</v>
      </c>
      <c r="C2377" s="3" t="s">
        <v>4850</v>
      </c>
      <c r="D2377" s="1"/>
    </row>
    <row r="2378" spans="1:4">
      <c r="A2378" s="3" t="s">
        <v>4864</v>
      </c>
      <c r="B2378" s="3" t="s">
        <v>4819</v>
      </c>
      <c r="C2378" s="3" t="s">
        <v>4850</v>
      </c>
      <c r="D2378" s="1"/>
    </row>
    <row r="2379" spans="1:4">
      <c r="A2379" s="3" t="s">
        <v>4865</v>
      </c>
      <c r="B2379" s="3" t="s">
        <v>4819</v>
      </c>
      <c r="C2379" s="3" t="s">
        <v>4850</v>
      </c>
      <c r="D2379" s="1"/>
    </row>
    <row r="2380" spans="1:4">
      <c r="A2380" s="3" t="s">
        <v>4866</v>
      </c>
      <c r="B2380" s="3" t="s">
        <v>4819</v>
      </c>
      <c r="C2380" s="3" t="s">
        <v>4850</v>
      </c>
      <c r="D2380" s="1"/>
    </row>
    <row r="2381" spans="1:4">
      <c r="A2381" s="3" t="s">
        <v>4867</v>
      </c>
      <c r="B2381" s="3" t="s">
        <v>4819</v>
      </c>
      <c r="C2381" s="3" t="s">
        <v>4850</v>
      </c>
      <c r="D2381" s="1"/>
    </row>
    <row r="2382" spans="1:4">
      <c r="A2382" s="3" t="s">
        <v>4868</v>
      </c>
      <c r="B2382" s="3" t="s">
        <v>4819</v>
      </c>
      <c r="C2382" s="3" t="s">
        <v>4850</v>
      </c>
      <c r="D2382" s="1"/>
    </row>
    <row r="2383" spans="1:4">
      <c r="A2383" s="3" t="s">
        <v>4869</v>
      </c>
      <c r="B2383" s="3" t="s">
        <v>4819</v>
      </c>
      <c r="C2383" s="3" t="s">
        <v>4850</v>
      </c>
      <c r="D2383" s="1"/>
    </row>
    <row r="2384" spans="1:4">
      <c r="A2384" s="3" t="s">
        <v>4870</v>
      </c>
      <c r="B2384" s="3" t="s">
        <v>4819</v>
      </c>
      <c r="C2384" s="3" t="s">
        <v>4850</v>
      </c>
      <c r="D2384" s="1"/>
    </row>
    <row r="2385" spans="1:4">
      <c r="A2385" s="3" t="s">
        <v>4871</v>
      </c>
      <c r="B2385" s="3" t="s">
        <v>4819</v>
      </c>
      <c r="C2385" s="3" t="s">
        <v>4850</v>
      </c>
      <c r="D2385" s="1"/>
    </row>
    <row r="2386" spans="1:4">
      <c r="A2386" s="3" t="s">
        <v>4872</v>
      </c>
      <c r="B2386" s="3" t="s">
        <v>4819</v>
      </c>
      <c r="C2386" s="3" t="s">
        <v>4850</v>
      </c>
      <c r="D2386" s="1"/>
    </row>
    <row r="2387" spans="1:4">
      <c r="A2387" s="3" t="s">
        <v>4873</v>
      </c>
      <c r="B2387" s="3" t="s">
        <v>4819</v>
      </c>
      <c r="C2387" s="3" t="s">
        <v>4850</v>
      </c>
      <c r="D2387" s="1"/>
    </row>
    <row r="2388" spans="1:4">
      <c r="A2388" s="3" t="s">
        <v>4874</v>
      </c>
      <c r="B2388" s="3" t="s">
        <v>4819</v>
      </c>
      <c r="C2388" s="3" t="s">
        <v>4850</v>
      </c>
      <c r="D2388" s="1"/>
    </row>
    <row r="2389" spans="1:4">
      <c r="A2389" s="3" t="s">
        <v>4875</v>
      </c>
      <c r="B2389" s="3" t="s">
        <v>4819</v>
      </c>
      <c r="C2389" s="3" t="s">
        <v>162</v>
      </c>
      <c r="D2389" s="1"/>
    </row>
    <row r="2390" spans="1:4">
      <c r="A2390" s="3" t="s">
        <v>4876</v>
      </c>
      <c r="B2390" s="3" t="s">
        <v>4819</v>
      </c>
      <c r="C2390" s="3" t="s">
        <v>4877</v>
      </c>
      <c r="D2390" s="1"/>
    </row>
    <row r="2391" spans="1:4">
      <c r="A2391" s="3" t="s">
        <v>4878</v>
      </c>
      <c r="B2391" s="3" t="s">
        <v>4819</v>
      </c>
      <c r="C2391" s="3" t="s">
        <v>4879</v>
      </c>
      <c r="D2391" s="1"/>
    </row>
    <row r="2392" spans="1:4">
      <c r="A2392" s="3" t="s">
        <v>4880</v>
      </c>
      <c r="B2392" s="3" t="s">
        <v>4819</v>
      </c>
      <c r="C2392" s="3" t="s">
        <v>4881</v>
      </c>
      <c r="D2392" s="1"/>
    </row>
    <row r="2393" spans="1:4">
      <c r="A2393" s="3" t="s">
        <v>4882</v>
      </c>
      <c r="B2393" s="3" t="s">
        <v>4819</v>
      </c>
      <c r="C2393" s="3" t="s">
        <v>4883</v>
      </c>
      <c r="D2393" s="1"/>
    </row>
    <row r="2394" spans="1:4">
      <c r="A2394" s="3" t="s">
        <v>4884</v>
      </c>
      <c r="B2394" s="3" t="s">
        <v>4819</v>
      </c>
      <c r="C2394" s="3" t="s">
        <v>4885</v>
      </c>
      <c r="D2394" s="1"/>
    </row>
    <row r="2395" spans="1:4">
      <c r="A2395" s="3" t="s">
        <v>4886</v>
      </c>
      <c r="B2395" s="3" t="s">
        <v>4819</v>
      </c>
      <c r="C2395" s="3" t="s">
        <v>4887</v>
      </c>
      <c r="D2395" s="1"/>
    </row>
    <row r="2396" spans="1:4">
      <c r="A2396" s="3" t="s">
        <v>4888</v>
      </c>
      <c r="B2396" s="3" t="s">
        <v>4819</v>
      </c>
      <c r="C2396" s="3" t="s">
        <v>4889</v>
      </c>
      <c r="D2396" s="1"/>
    </row>
    <row r="2397" spans="1:4">
      <c r="A2397" s="3" t="s">
        <v>4890</v>
      </c>
      <c r="B2397" s="3" t="s">
        <v>4819</v>
      </c>
      <c r="C2397" s="3" t="s">
        <v>4891</v>
      </c>
      <c r="D2397" s="1"/>
    </row>
    <row r="2398" spans="1:4">
      <c r="A2398" s="3" t="s">
        <v>4892</v>
      </c>
      <c r="B2398" s="3" t="s">
        <v>4819</v>
      </c>
      <c r="C2398" s="3" t="s">
        <v>4893</v>
      </c>
      <c r="D2398" s="1"/>
    </row>
    <row r="2399" spans="1:4">
      <c r="A2399" s="3" t="s">
        <v>4894</v>
      </c>
      <c r="B2399" s="3" t="s">
        <v>4819</v>
      </c>
      <c r="C2399" s="3" t="s">
        <v>4895</v>
      </c>
      <c r="D2399" s="1"/>
    </row>
    <row r="2400" spans="1:4">
      <c r="A2400" s="3" t="s">
        <v>4896</v>
      </c>
      <c r="B2400" s="3" t="s">
        <v>4819</v>
      </c>
      <c r="C2400" s="3" t="s">
        <v>4897</v>
      </c>
      <c r="D2400" s="1"/>
    </row>
    <row r="2401" spans="1:4">
      <c r="A2401" s="3" t="s">
        <v>4898</v>
      </c>
      <c r="B2401" s="3" t="s">
        <v>4819</v>
      </c>
      <c r="C2401" s="3" t="s">
        <v>4899</v>
      </c>
      <c r="D2401" s="1"/>
    </row>
    <row r="2402" spans="1:4">
      <c r="A2402" s="3" t="s">
        <v>4900</v>
      </c>
      <c r="B2402" s="3" t="s">
        <v>4819</v>
      </c>
      <c r="C2402" s="3" t="s">
        <v>4901</v>
      </c>
      <c r="D2402" s="1"/>
    </row>
    <row r="2403" spans="1:4">
      <c r="A2403" s="3" t="s">
        <v>4902</v>
      </c>
      <c r="B2403" s="3" t="s">
        <v>4819</v>
      </c>
      <c r="C2403" s="3" t="s">
        <v>4903</v>
      </c>
      <c r="D2403" s="1"/>
    </row>
    <row r="2404" spans="1:4">
      <c r="A2404" s="3" t="s">
        <v>4904</v>
      </c>
      <c r="B2404" s="3" t="s">
        <v>4819</v>
      </c>
      <c r="C2404" s="3" t="s">
        <v>4905</v>
      </c>
      <c r="D2404" s="1"/>
    </row>
    <row r="2405" spans="1:4">
      <c r="A2405" s="3" t="s">
        <v>4906</v>
      </c>
      <c r="B2405" s="3" t="s">
        <v>4819</v>
      </c>
      <c r="C2405" s="3" t="s">
        <v>4907</v>
      </c>
      <c r="D2405" s="1"/>
    </row>
    <row r="2406" spans="1:4">
      <c r="A2406" s="3" t="s">
        <v>4908</v>
      </c>
      <c r="B2406" s="3" t="s">
        <v>4819</v>
      </c>
      <c r="C2406" s="3" t="s">
        <v>4909</v>
      </c>
      <c r="D2406" s="1"/>
    </row>
    <row r="2407" spans="1:4">
      <c r="A2407" s="3" t="s">
        <v>4910</v>
      </c>
      <c r="B2407" s="3" t="s">
        <v>4819</v>
      </c>
      <c r="C2407" s="3" t="s">
        <v>4911</v>
      </c>
      <c r="D2407" s="1"/>
    </row>
    <row r="2408" spans="1:4">
      <c r="A2408" s="3" t="s">
        <v>4912</v>
      </c>
      <c r="B2408" s="3" t="s">
        <v>4819</v>
      </c>
      <c r="C2408" s="3" t="s">
        <v>4913</v>
      </c>
      <c r="D2408" s="1"/>
    </row>
    <row r="2409" spans="1:4">
      <c r="A2409" s="3" t="s">
        <v>4914</v>
      </c>
      <c r="B2409" s="3" t="s">
        <v>4819</v>
      </c>
      <c r="C2409" s="3" t="s">
        <v>4915</v>
      </c>
      <c r="D2409" s="1"/>
    </row>
    <row r="2410" spans="1:4">
      <c r="A2410" s="3" t="s">
        <v>4916</v>
      </c>
      <c r="B2410" s="3" t="s">
        <v>4819</v>
      </c>
      <c r="C2410" s="3" t="s">
        <v>4917</v>
      </c>
      <c r="D2410" s="1"/>
    </row>
    <row r="2411" spans="1:4">
      <c r="A2411" s="3" t="s">
        <v>4918</v>
      </c>
      <c r="B2411" s="3" t="s">
        <v>4819</v>
      </c>
      <c r="C2411" s="3" t="s">
        <v>4919</v>
      </c>
      <c r="D2411" s="1"/>
    </row>
    <row r="2412" spans="1:4">
      <c r="A2412" s="3" t="s">
        <v>4920</v>
      </c>
      <c r="B2412" s="3" t="s">
        <v>4819</v>
      </c>
      <c r="C2412" s="3" t="s">
        <v>4921</v>
      </c>
      <c r="D2412" s="1"/>
    </row>
    <row r="2413" spans="1:4">
      <c r="A2413" s="3" t="s">
        <v>4922</v>
      </c>
      <c r="B2413" s="3" t="s">
        <v>4819</v>
      </c>
      <c r="C2413" s="3" t="s">
        <v>4923</v>
      </c>
      <c r="D2413" s="1"/>
    </row>
    <row r="2414" spans="1:4">
      <c r="A2414" s="3" t="s">
        <v>4924</v>
      </c>
      <c r="B2414" s="3" t="s">
        <v>4819</v>
      </c>
      <c r="C2414" s="3" t="s">
        <v>4925</v>
      </c>
      <c r="D2414" s="1"/>
    </row>
    <row r="2415" spans="1:4">
      <c r="A2415" s="3" t="s">
        <v>4926</v>
      </c>
      <c r="B2415" s="3" t="s">
        <v>4819</v>
      </c>
      <c r="C2415" s="3" t="s">
        <v>4927</v>
      </c>
      <c r="D2415" s="1"/>
    </row>
    <row r="2416" spans="1:4">
      <c r="A2416" s="3" t="s">
        <v>4928</v>
      </c>
      <c r="B2416" s="3" t="s">
        <v>4819</v>
      </c>
      <c r="C2416" s="3" t="s">
        <v>4929</v>
      </c>
      <c r="D2416" s="1"/>
    </row>
    <row r="2417" spans="1:4">
      <c r="A2417" s="3" t="s">
        <v>4930</v>
      </c>
      <c r="B2417" s="3" t="s">
        <v>4819</v>
      </c>
      <c r="C2417" s="3" t="s">
        <v>2031</v>
      </c>
      <c r="D2417" s="1"/>
    </row>
    <row r="2418" spans="1:4">
      <c r="A2418" s="3" t="s">
        <v>4931</v>
      </c>
      <c r="B2418" s="3" t="s">
        <v>4819</v>
      </c>
      <c r="C2418" s="3" t="s">
        <v>2006</v>
      </c>
      <c r="D2418" s="1"/>
    </row>
    <row r="2419" spans="1:4">
      <c r="A2419" s="3" t="s">
        <v>4932</v>
      </c>
      <c r="B2419" s="3" t="s">
        <v>4819</v>
      </c>
      <c r="C2419" s="3" t="s">
        <v>4933</v>
      </c>
      <c r="D2419" s="1"/>
    </row>
    <row r="2420" spans="1:4">
      <c r="A2420" s="3" t="s">
        <v>4934</v>
      </c>
      <c r="B2420" s="3" t="s">
        <v>4819</v>
      </c>
      <c r="C2420" s="3" t="s">
        <v>4935</v>
      </c>
      <c r="D2420" s="1"/>
    </row>
    <row r="2421" spans="1:4">
      <c r="A2421" s="3" t="s">
        <v>4936</v>
      </c>
      <c r="B2421" s="3" t="s">
        <v>4819</v>
      </c>
      <c r="C2421" s="3" t="s">
        <v>4937</v>
      </c>
      <c r="D2421" s="1"/>
    </row>
    <row r="2422" spans="1:4">
      <c r="A2422" s="3" t="s">
        <v>4938</v>
      </c>
      <c r="B2422" s="3" t="s">
        <v>4819</v>
      </c>
      <c r="C2422" s="3" t="s">
        <v>4939</v>
      </c>
      <c r="D2422" s="1"/>
    </row>
    <row r="2423" spans="1:4">
      <c r="A2423" s="3" t="s">
        <v>4940</v>
      </c>
      <c r="B2423" s="3" t="s">
        <v>4819</v>
      </c>
      <c r="C2423" s="3" t="s">
        <v>4941</v>
      </c>
      <c r="D2423" s="1"/>
    </row>
    <row r="2424" spans="1:4">
      <c r="A2424" s="3" t="s">
        <v>4942</v>
      </c>
      <c r="B2424" s="3" t="s">
        <v>4819</v>
      </c>
      <c r="C2424" s="3" t="s">
        <v>4943</v>
      </c>
      <c r="D2424" s="1"/>
    </row>
    <row r="2425" spans="1:4">
      <c r="A2425" s="3" t="s">
        <v>4944</v>
      </c>
      <c r="B2425" s="3" t="s">
        <v>4819</v>
      </c>
      <c r="C2425" s="3" t="s">
        <v>179</v>
      </c>
      <c r="D2425" s="1"/>
    </row>
    <row r="2426" spans="1:4">
      <c r="A2426" s="3" t="s">
        <v>4945</v>
      </c>
      <c r="B2426" s="3" t="s">
        <v>4819</v>
      </c>
      <c r="C2426" s="3" t="s">
        <v>4946</v>
      </c>
      <c r="D2426" s="1"/>
    </row>
    <row r="2427" spans="1:4">
      <c r="A2427" s="3" t="s">
        <v>4947</v>
      </c>
      <c r="B2427" s="3" t="s">
        <v>4819</v>
      </c>
      <c r="C2427" s="3" t="s">
        <v>4948</v>
      </c>
      <c r="D2427" s="1"/>
    </row>
    <row r="2428" spans="1:4">
      <c r="A2428" s="3" t="s">
        <v>4949</v>
      </c>
      <c r="B2428" s="3" t="s">
        <v>4819</v>
      </c>
      <c r="C2428" s="3" t="s">
        <v>225</v>
      </c>
      <c r="D2428" s="1"/>
    </row>
    <row r="2429" spans="1:4">
      <c r="A2429" s="3" t="s">
        <v>4950</v>
      </c>
      <c r="B2429" s="3" t="s">
        <v>4819</v>
      </c>
      <c r="C2429" s="3" t="s">
        <v>4951</v>
      </c>
      <c r="D2429" s="1"/>
    </row>
    <row r="2430" spans="1:4">
      <c r="A2430" s="3" t="s">
        <v>4952</v>
      </c>
      <c r="B2430" s="3" t="s">
        <v>4819</v>
      </c>
      <c r="C2430" s="3" t="s">
        <v>4953</v>
      </c>
      <c r="D2430" s="1"/>
    </row>
    <row r="2431" spans="1:4">
      <c r="A2431" s="3" t="s">
        <v>4954</v>
      </c>
      <c r="B2431" s="3" t="s">
        <v>4819</v>
      </c>
      <c r="C2431" s="3" t="s">
        <v>4955</v>
      </c>
      <c r="D2431" s="1"/>
    </row>
    <row r="2432" spans="1:4">
      <c r="A2432" s="3" t="s">
        <v>4956</v>
      </c>
      <c r="B2432" s="3" t="s">
        <v>4819</v>
      </c>
      <c r="C2432" s="3" t="s">
        <v>4957</v>
      </c>
      <c r="D2432" s="1"/>
    </row>
    <row r="2433" spans="1:4">
      <c r="A2433" s="3" t="s">
        <v>4958</v>
      </c>
      <c r="B2433" s="3" t="s">
        <v>4819</v>
      </c>
      <c r="C2433" s="3" t="s">
        <v>4959</v>
      </c>
      <c r="D2433" s="1"/>
    </row>
    <row r="2434" spans="1:4">
      <c r="A2434" s="3" t="s">
        <v>4960</v>
      </c>
      <c r="B2434" s="3" t="s">
        <v>4819</v>
      </c>
      <c r="C2434" s="3" t="s">
        <v>4961</v>
      </c>
      <c r="D2434" s="1"/>
    </row>
    <row r="2435" spans="1:4">
      <c r="A2435" s="3" t="s">
        <v>4962</v>
      </c>
      <c r="B2435" s="3" t="s">
        <v>4819</v>
      </c>
      <c r="C2435" s="3" t="s">
        <v>4963</v>
      </c>
      <c r="D2435" s="1"/>
    </row>
    <row r="2436" spans="1:4">
      <c r="A2436" s="3" t="s">
        <v>4964</v>
      </c>
      <c r="B2436" s="3" t="s">
        <v>4819</v>
      </c>
      <c r="C2436" s="3" t="s">
        <v>4965</v>
      </c>
      <c r="D2436" s="1"/>
    </row>
    <row r="2437" spans="1:4">
      <c r="A2437" s="3" t="s">
        <v>4966</v>
      </c>
      <c r="B2437" s="3" t="s">
        <v>4819</v>
      </c>
      <c r="C2437" s="3" t="s">
        <v>4967</v>
      </c>
      <c r="D2437" s="1"/>
    </row>
    <row r="2438" spans="1:4">
      <c r="A2438" s="3" t="s">
        <v>4968</v>
      </c>
      <c r="B2438" s="3" t="s">
        <v>4819</v>
      </c>
      <c r="C2438" s="3" t="s">
        <v>4969</v>
      </c>
      <c r="D2438" s="1"/>
    </row>
    <row r="2439" spans="1:4">
      <c r="A2439" s="3" t="s">
        <v>4970</v>
      </c>
      <c r="B2439" s="3" t="s">
        <v>4819</v>
      </c>
      <c r="C2439" s="3" t="s">
        <v>4971</v>
      </c>
      <c r="D2439" s="1"/>
    </row>
    <row r="2440" spans="1:4">
      <c r="A2440" s="3" t="s">
        <v>4972</v>
      </c>
      <c r="B2440" s="3" t="s">
        <v>4819</v>
      </c>
      <c r="C2440" s="3" t="s">
        <v>4973</v>
      </c>
      <c r="D2440" s="1"/>
    </row>
    <row r="2441" spans="1:4">
      <c r="A2441" s="3" t="s">
        <v>4974</v>
      </c>
      <c r="B2441" s="3" t="s">
        <v>4819</v>
      </c>
      <c r="C2441" s="3" t="s">
        <v>4975</v>
      </c>
      <c r="D2441" s="1"/>
    </row>
    <row r="2442" spans="1:4">
      <c r="A2442" s="3" t="s">
        <v>4976</v>
      </c>
      <c r="B2442" s="3" t="s">
        <v>4819</v>
      </c>
      <c r="C2442" s="3" t="s">
        <v>4977</v>
      </c>
      <c r="D2442" s="1"/>
    </row>
    <row r="2443" spans="1:4">
      <c r="A2443" s="3" t="s">
        <v>4978</v>
      </c>
      <c r="B2443" s="3" t="s">
        <v>4819</v>
      </c>
      <c r="C2443" s="3" t="s">
        <v>4979</v>
      </c>
      <c r="D2443" s="1"/>
    </row>
    <row r="2444" spans="1:4">
      <c r="A2444" s="3" t="s">
        <v>4980</v>
      </c>
      <c r="B2444" s="3" t="s">
        <v>4819</v>
      </c>
      <c r="C2444" s="3" t="s">
        <v>4981</v>
      </c>
      <c r="D2444" s="1"/>
    </row>
    <row r="2445" spans="1:4">
      <c r="A2445" s="3" t="s">
        <v>4982</v>
      </c>
      <c r="B2445" s="3" t="s">
        <v>4819</v>
      </c>
      <c r="C2445" s="3" t="s">
        <v>4983</v>
      </c>
      <c r="D2445" s="1"/>
    </row>
    <row r="2446" spans="1:4">
      <c r="A2446" s="3" t="s">
        <v>4984</v>
      </c>
      <c r="B2446" s="3" t="s">
        <v>4819</v>
      </c>
      <c r="C2446" s="3" t="s">
        <v>4985</v>
      </c>
      <c r="D2446" s="1"/>
    </row>
    <row r="2447" spans="1:4">
      <c r="A2447" s="3" t="s">
        <v>4986</v>
      </c>
      <c r="B2447" s="3" t="s">
        <v>4819</v>
      </c>
      <c r="C2447" s="3" t="s">
        <v>4987</v>
      </c>
      <c r="D2447" s="1"/>
    </row>
    <row r="2448" spans="1:4">
      <c r="A2448" s="3" t="s">
        <v>4988</v>
      </c>
      <c r="B2448" s="3" t="s">
        <v>4819</v>
      </c>
      <c r="C2448" s="3" t="s">
        <v>4989</v>
      </c>
      <c r="D2448" s="1"/>
    </row>
    <row r="2449" spans="1:4">
      <c r="A2449" s="3" t="s">
        <v>4990</v>
      </c>
      <c r="B2449" s="3" t="s">
        <v>4819</v>
      </c>
      <c r="C2449" s="3" t="s">
        <v>4991</v>
      </c>
      <c r="D2449" s="1"/>
    </row>
    <row r="2450" spans="1:4">
      <c r="A2450" s="3" t="s">
        <v>4992</v>
      </c>
      <c r="B2450" s="3" t="s">
        <v>4819</v>
      </c>
      <c r="C2450" s="3" t="s">
        <v>4993</v>
      </c>
      <c r="D2450" s="1"/>
    </row>
    <row r="2451" spans="1:4">
      <c r="A2451" s="3" t="s">
        <v>4994</v>
      </c>
      <c r="B2451" s="3" t="s">
        <v>4819</v>
      </c>
      <c r="C2451" s="3" t="s">
        <v>4995</v>
      </c>
      <c r="D2451" s="1"/>
    </row>
    <row r="2452" spans="1:4">
      <c r="A2452" s="3" t="s">
        <v>4996</v>
      </c>
      <c r="B2452" s="3" t="s">
        <v>4997</v>
      </c>
      <c r="C2452" s="3" t="s">
        <v>4998</v>
      </c>
      <c r="D2452" s="1"/>
    </row>
    <row r="2453" spans="1:4">
      <c r="A2453" s="3" t="s">
        <v>4999</v>
      </c>
      <c r="B2453" s="3" t="s">
        <v>4997</v>
      </c>
      <c r="C2453" s="3" t="s">
        <v>5000</v>
      </c>
      <c r="D2453" s="1"/>
    </row>
    <row r="2454" spans="1:4">
      <c r="A2454" s="3" t="s">
        <v>5001</v>
      </c>
      <c r="B2454" s="3" t="s">
        <v>4997</v>
      </c>
      <c r="C2454" s="3" t="s">
        <v>5002</v>
      </c>
      <c r="D2454" s="1"/>
    </row>
    <row r="2455" spans="1:4">
      <c r="A2455" s="3" t="s">
        <v>5003</v>
      </c>
      <c r="B2455" s="3" t="s">
        <v>4997</v>
      </c>
      <c r="C2455" s="3" t="s">
        <v>5004</v>
      </c>
      <c r="D2455" s="1"/>
    </row>
    <row r="2456" spans="1:4">
      <c r="A2456" s="3" t="s">
        <v>5005</v>
      </c>
      <c r="B2456" s="3" t="s">
        <v>4997</v>
      </c>
      <c r="C2456" s="3" t="s">
        <v>5006</v>
      </c>
      <c r="D2456" s="1"/>
    </row>
    <row r="2457" spans="1:4">
      <c r="A2457" s="3" t="s">
        <v>5007</v>
      </c>
      <c r="B2457" s="3" t="s">
        <v>4997</v>
      </c>
      <c r="C2457" s="3" t="s">
        <v>5008</v>
      </c>
      <c r="D2457" s="1"/>
    </row>
    <row r="2458" spans="1:4">
      <c r="A2458" s="3" t="s">
        <v>5009</v>
      </c>
      <c r="B2458" s="3" t="s">
        <v>4997</v>
      </c>
      <c r="C2458" s="3" t="s">
        <v>5010</v>
      </c>
      <c r="D2458" s="1"/>
    </row>
    <row r="2459" spans="1:4">
      <c r="A2459" s="3" t="s">
        <v>5011</v>
      </c>
      <c r="B2459" s="3" t="s">
        <v>4997</v>
      </c>
      <c r="C2459" s="3" t="s">
        <v>5012</v>
      </c>
      <c r="D2459" s="1"/>
    </row>
    <row r="2460" spans="1:4">
      <c r="A2460" s="3" t="s">
        <v>5013</v>
      </c>
      <c r="B2460" s="3" t="s">
        <v>4997</v>
      </c>
      <c r="C2460" s="3" t="s">
        <v>5014</v>
      </c>
      <c r="D2460" s="1"/>
    </row>
    <row r="2461" spans="1:4">
      <c r="A2461" s="3" t="s">
        <v>5015</v>
      </c>
      <c r="B2461" s="3" t="s">
        <v>4997</v>
      </c>
      <c r="C2461" s="3" t="s">
        <v>5016</v>
      </c>
      <c r="D2461" s="4" t="s">
        <v>5017</v>
      </c>
    </row>
    <row r="2462" spans="1:4">
      <c r="A2462" s="3" t="s">
        <v>5018</v>
      </c>
      <c r="B2462" s="3" t="s">
        <v>4997</v>
      </c>
      <c r="C2462" s="3" t="s">
        <v>5016</v>
      </c>
      <c r="D2462" s="5" t="s">
        <v>5019</v>
      </c>
    </row>
    <row r="2463" spans="1:4">
      <c r="A2463" s="3" t="s">
        <v>5020</v>
      </c>
      <c r="B2463" s="3" t="s">
        <v>4997</v>
      </c>
      <c r="C2463" s="3" t="s">
        <v>5016</v>
      </c>
      <c r="D2463" s="1" t="s">
        <v>5021</v>
      </c>
    </row>
    <row r="2464" spans="1:4">
      <c r="A2464" s="3" t="s">
        <v>5022</v>
      </c>
      <c r="B2464" s="3" t="s">
        <v>4997</v>
      </c>
      <c r="C2464" s="3" t="s">
        <v>5023</v>
      </c>
      <c r="D2464" s="4" t="s">
        <v>5024</v>
      </c>
    </row>
    <row r="2465" spans="1:4">
      <c r="A2465" s="3" t="s">
        <v>5025</v>
      </c>
      <c r="B2465" s="3" t="s">
        <v>4997</v>
      </c>
      <c r="C2465" s="3" t="s">
        <v>5023</v>
      </c>
      <c r="D2465" s="5" t="s">
        <v>5019</v>
      </c>
    </row>
    <row r="2466" spans="1:4">
      <c r="A2466" s="3" t="s">
        <v>5026</v>
      </c>
      <c r="B2466" s="3" t="s">
        <v>4997</v>
      </c>
      <c r="C2466" s="3" t="s">
        <v>5023</v>
      </c>
      <c r="D2466" s="1"/>
    </row>
    <row r="2467" spans="1:4">
      <c r="A2467" s="3" t="s">
        <v>5027</v>
      </c>
      <c r="B2467" s="3" t="s">
        <v>4997</v>
      </c>
      <c r="C2467" s="3" t="s">
        <v>5028</v>
      </c>
      <c r="D2467" s="1"/>
    </row>
    <row r="2468" spans="1:4">
      <c r="A2468" s="3" t="s">
        <v>5029</v>
      </c>
      <c r="B2468" s="3" t="s">
        <v>4997</v>
      </c>
      <c r="C2468" s="3" t="s">
        <v>5030</v>
      </c>
      <c r="D2468" s="1" t="s">
        <v>5031</v>
      </c>
    </row>
    <row r="2469" spans="1:4">
      <c r="A2469" s="3" t="s">
        <v>5032</v>
      </c>
      <c r="B2469" s="3" t="s">
        <v>4997</v>
      </c>
      <c r="C2469" s="3" t="s">
        <v>5033</v>
      </c>
      <c r="D2469" s="1" t="s">
        <v>5034</v>
      </c>
    </row>
    <row r="2470" spans="1:4">
      <c r="A2470" s="3" t="s">
        <v>5035</v>
      </c>
      <c r="B2470" s="3" t="s">
        <v>4997</v>
      </c>
      <c r="C2470" s="3" t="s">
        <v>5036</v>
      </c>
      <c r="D2470" s="4" t="s">
        <v>5037</v>
      </c>
    </row>
    <row r="2471" spans="1:4">
      <c r="A2471" s="3" t="s">
        <v>5038</v>
      </c>
      <c r="B2471" s="3" t="s">
        <v>4997</v>
      </c>
      <c r="C2471" s="3" t="s">
        <v>5039</v>
      </c>
      <c r="D2471" s="4"/>
    </row>
    <row r="2472" spans="1:4">
      <c r="A2472" s="3" t="s">
        <v>5040</v>
      </c>
      <c r="B2472" s="3" t="s">
        <v>4997</v>
      </c>
      <c r="C2472" s="3" t="s">
        <v>5041</v>
      </c>
      <c r="D2472" s="4"/>
    </row>
    <row r="2473" spans="1:4">
      <c r="A2473" s="3" t="s">
        <v>5042</v>
      </c>
      <c r="B2473" s="3" t="s">
        <v>4997</v>
      </c>
      <c r="C2473" s="3" t="s">
        <v>5043</v>
      </c>
      <c r="D2473" s="1"/>
    </row>
    <row r="2474" spans="1:4">
      <c r="A2474" s="3" t="s">
        <v>5044</v>
      </c>
      <c r="B2474" s="3" t="s">
        <v>4997</v>
      </c>
      <c r="C2474" s="3" t="s">
        <v>5045</v>
      </c>
      <c r="D2474" s="4" t="s">
        <v>5046</v>
      </c>
    </row>
    <row r="2475" spans="1:4">
      <c r="A2475" s="3" t="s">
        <v>5047</v>
      </c>
      <c r="B2475" s="3" t="s">
        <v>4997</v>
      </c>
      <c r="C2475" s="3" t="s">
        <v>5048</v>
      </c>
      <c r="D2475" s="1"/>
    </row>
    <row r="2476" spans="1:4">
      <c r="A2476" s="3" t="s">
        <v>5049</v>
      </c>
      <c r="B2476" s="3" t="s">
        <v>4997</v>
      </c>
      <c r="C2476" s="3" t="s">
        <v>5016</v>
      </c>
      <c r="D2476" s="1" t="s">
        <v>5050</v>
      </c>
    </row>
    <row r="2477" spans="1:4">
      <c r="A2477" s="3" t="s">
        <v>5051</v>
      </c>
      <c r="B2477" s="3" t="s">
        <v>4997</v>
      </c>
      <c r="C2477" s="3" t="s">
        <v>5052</v>
      </c>
      <c r="D2477" s="1"/>
    </row>
    <row r="2478" spans="1:4">
      <c r="A2478" s="3" t="s">
        <v>5053</v>
      </c>
      <c r="B2478" s="3" t="s">
        <v>4997</v>
      </c>
      <c r="C2478" s="3" t="s">
        <v>5054</v>
      </c>
      <c r="D2478" s="1"/>
    </row>
    <row r="2479" spans="1:4">
      <c r="A2479" s="3" t="s">
        <v>5055</v>
      </c>
      <c r="B2479" s="3" t="s">
        <v>5056</v>
      </c>
      <c r="C2479" s="3" t="s">
        <v>5057</v>
      </c>
      <c r="D2479" s="1"/>
    </row>
    <row r="2480" spans="1:4">
      <c r="A2480" s="3" t="s">
        <v>5058</v>
      </c>
      <c r="B2480" s="3" t="s">
        <v>5056</v>
      </c>
      <c r="C2480" s="3" t="s">
        <v>5059</v>
      </c>
      <c r="D2480" s="1"/>
    </row>
    <row r="2481" spans="1:4">
      <c r="A2481" s="3" t="s">
        <v>5060</v>
      </c>
      <c r="B2481" s="3" t="s">
        <v>5056</v>
      </c>
      <c r="C2481" s="3" t="s">
        <v>5061</v>
      </c>
      <c r="D2481" s="1"/>
    </row>
    <row r="2482" spans="1:4">
      <c r="A2482" s="3" t="s">
        <v>5062</v>
      </c>
      <c r="B2482" s="3" t="s">
        <v>5056</v>
      </c>
      <c r="C2482" s="3" t="s">
        <v>5063</v>
      </c>
      <c r="D2482" s="1"/>
    </row>
    <row r="2483" spans="1:4">
      <c r="A2483" s="3" t="s">
        <v>5064</v>
      </c>
      <c r="B2483" s="3" t="s">
        <v>5056</v>
      </c>
      <c r="C2483" s="3" t="s">
        <v>5065</v>
      </c>
      <c r="D2483" s="1"/>
    </row>
    <row r="2484" spans="1:4">
      <c r="A2484" s="3" t="s">
        <v>5066</v>
      </c>
      <c r="B2484" s="3" t="s">
        <v>5056</v>
      </c>
      <c r="C2484" s="3" t="s">
        <v>5067</v>
      </c>
      <c r="D2484" s="1"/>
    </row>
    <row r="2485" spans="1:4">
      <c r="A2485" s="3" t="s">
        <v>5068</v>
      </c>
      <c r="B2485" s="3" t="s">
        <v>5056</v>
      </c>
      <c r="C2485" s="3" t="s">
        <v>5069</v>
      </c>
      <c r="D2485" s="1"/>
    </row>
    <row r="2486" spans="1:4">
      <c r="A2486" s="3" t="s">
        <v>5070</v>
      </c>
      <c r="B2486" s="3" t="s">
        <v>5056</v>
      </c>
      <c r="C2486" s="3" t="s">
        <v>5071</v>
      </c>
      <c r="D2486" s="1"/>
    </row>
    <row r="2487" spans="1:4">
      <c r="A2487" s="3" t="s">
        <v>5072</v>
      </c>
      <c r="B2487" s="3" t="s">
        <v>5056</v>
      </c>
      <c r="C2487" s="3" t="s">
        <v>5073</v>
      </c>
      <c r="D2487" s="1"/>
    </row>
    <row r="2488" spans="1:4">
      <c r="A2488" s="3" t="s">
        <v>5074</v>
      </c>
      <c r="B2488" s="3" t="s">
        <v>5056</v>
      </c>
      <c r="C2488" s="3" t="s">
        <v>5075</v>
      </c>
      <c r="D2488" s="1"/>
    </row>
    <row r="2489" spans="1:4">
      <c r="A2489" s="3" t="s">
        <v>5076</v>
      </c>
      <c r="B2489" s="3" t="s">
        <v>5056</v>
      </c>
      <c r="C2489" s="3" t="s">
        <v>5077</v>
      </c>
      <c r="D2489" s="1"/>
    </row>
    <row r="2490" spans="1:4">
      <c r="A2490" s="3" t="s">
        <v>5078</v>
      </c>
      <c r="B2490" s="3" t="s">
        <v>5056</v>
      </c>
      <c r="C2490" s="3" t="s">
        <v>5079</v>
      </c>
      <c r="D2490" s="1"/>
    </row>
    <row r="2491" spans="1:4">
      <c r="A2491" s="3" t="s">
        <v>5080</v>
      </c>
      <c r="B2491" s="3" t="s">
        <v>5056</v>
      </c>
      <c r="C2491" s="3" t="s">
        <v>5081</v>
      </c>
      <c r="D2491" s="1"/>
    </row>
    <row r="2492" spans="1:4">
      <c r="A2492" s="3" t="s">
        <v>5082</v>
      </c>
      <c r="B2492" s="3" t="s">
        <v>5056</v>
      </c>
      <c r="C2492" s="3" t="s">
        <v>5083</v>
      </c>
      <c r="D2492" s="1"/>
    </row>
    <row r="2493" spans="1:4">
      <c r="A2493" s="3" t="s">
        <v>5084</v>
      </c>
      <c r="B2493" s="3" t="s">
        <v>5056</v>
      </c>
      <c r="C2493" s="3" t="s">
        <v>5085</v>
      </c>
      <c r="D2493" s="1"/>
    </row>
    <row r="2494" spans="1:4">
      <c r="A2494" s="3" t="s">
        <v>5086</v>
      </c>
      <c r="B2494" s="3" t="s">
        <v>5056</v>
      </c>
      <c r="C2494" s="3" t="s">
        <v>5087</v>
      </c>
      <c r="D2494" s="1"/>
    </row>
    <row r="2495" spans="1:4">
      <c r="A2495" s="3" t="s">
        <v>5088</v>
      </c>
      <c r="B2495" s="3" t="s">
        <v>5056</v>
      </c>
      <c r="C2495" s="3" t="s">
        <v>5089</v>
      </c>
      <c r="D2495" s="1"/>
    </row>
    <row r="2496" spans="1:4">
      <c r="A2496" s="3" t="s">
        <v>5090</v>
      </c>
      <c r="B2496" s="3" t="s">
        <v>5056</v>
      </c>
      <c r="C2496" s="3" t="s">
        <v>5091</v>
      </c>
      <c r="D2496" s="1"/>
    </row>
    <row r="2497" spans="1:4">
      <c r="A2497" s="3" t="s">
        <v>5092</v>
      </c>
      <c r="B2497" s="3" t="s">
        <v>5056</v>
      </c>
      <c r="C2497" s="3" t="s">
        <v>5093</v>
      </c>
      <c r="D2497" s="1"/>
    </row>
    <row r="2498" spans="1:4">
      <c r="A2498" s="3" t="s">
        <v>5094</v>
      </c>
      <c r="B2498" s="3" t="s">
        <v>5056</v>
      </c>
      <c r="C2498" s="3" t="s">
        <v>5095</v>
      </c>
      <c r="D2498" s="1"/>
    </row>
    <row r="2499" spans="1:4">
      <c r="A2499" s="3" t="s">
        <v>5096</v>
      </c>
      <c r="B2499" s="3" t="s">
        <v>5056</v>
      </c>
      <c r="C2499" s="3" t="s">
        <v>5097</v>
      </c>
      <c r="D2499" s="1"/>
    </row>
    <row r="2500" spans="1:4">
      <c r="A2500" s="3" t="s">
        <v>5098</v>
      </c>
      <c r="B2500" s="3" t="s">
        <v>5056</v>
      </c>
      <c r="C2500" s="3" t="s">
        <v>5099</v>
      </c>
      <c r="D2500" s="1"/>
    </row>
    <row r="2501" spans="1:4">
      <c r="A2501" s="3" t="s">
        <v>5100</v>
      </c>
      <c r="B2501" s="3" t="s">
        <v>5056</v>
      </c>
      <c r="C2501" s="3" t="s">
        <v>5101</v>
      </c>
      <c r="D2501" s="1"/>
    </row>
    <row r="2502" spans="1:4">
      <c r="A2502" s="3" t="s">
        <v>5102</v>
      </c>
      <c r="B2502" s="3" t="s">
        <v>5056</v>
      </c>
      <c r="C2502" s="3" t="s">
        <v>5103</v>
      </c>
      <c r="D2502" s="1"/>
    </row>
    <row r="2503" spans="1:4">
      <c r="A2503" s="3" t="s">
        <v>5104</v>
      </c>
      <c r="B2503" s="3" t="s">
        <v>5056</v>
      </c>
      <c r="C2503" s="3" t="s">
        <v>5105</v>
      </c>
      <c r="D2503" s="1"/>
    </row>
    <row r="2504" spans="1:4">
      <c r="A2504" s="3" t="s">
        <v>5106</v>
      </c>
      <c r="B2504" s="3" t="s">
        <v>5056</v>
      </c>
      <c r="C2504" s="3" t="s">
        <v>5107</v>
      </c>
      <c r="D2504" s="1"/>
    </row>
    <row r="2505" spans="1:4">
      <c r="A2505" s="3" t="s">
        <v>5108</v>
      </c>
      <c r="B2505" s="3" t="s">
        <v>5056</v>
      </c>
      <c r="C2505" s="3" t="s">
        <v>5109</v>
      </c>
      <c r="D2505" s="1"/>
    </row>
    <row r="2506" spans="1:4">
      <c r="A2506" s="3" t="s">
        <v>5110</v>
      </c>
      <c r="B2506" s="3" t="s">
        <v>5056</v>
      </c>
      <c r="C2506" s="3" t="s">
        <v>5111</v>
      </c>
      <c r="D2506" s="1"/>
    </row>
    <row r="2507" spans="1:4">
      <c r="A2507" s="3" t="s">
        <v>5112</v>
      </c>
      <c r="B2507" s="3" t="s">
        <v>5056</v>
      </c>
      <c r="C2507" s="3" t="s">
        <v>5113</v>
      </c>
      <c r="D2507" s="1"/>
    </row>
    <row r="2508" spans="1:4">
      <c r="A2508" s="3" t="s">
        <v>5114</v>
      </c>
      <c r="B2508" s="3" t="s">
        <v>5056</v>
      </c>
      <c r="C2508" s="3" t="s">
        <v>5115</v>
      </c>
      <c r="D2508" s="1"/>
    </row>
    <row r="2509" spans="1:4">
      <c r="A2509" s="3" t="s">
        <v>5116</v>
      </c>
      <c r="B2509" s="3" t="s">
        <v>5056</v>
      </c>
      <c r="C2509" s="3" t="s">
        <v>5117</v>
      </c>
      <c r="D2509" s="1"/>
    </row>
    <row r="2510" spans="1:4">
      <c r="A2510" s="3" t="s">
        <v>5118</v>
      </c>
      <c r="B2510" s="3" t="s">
        <v>5056</v>
      </c>
      <c r="C2510" s="3" t="s">
        <v>5119</v>
      </c>
      <c r="D2510" s="1"/>
    </row>
    <row r="2511" spans="1:4">
      <c r="A2511" s="3" t="s">
        <v>5120</v>
      </c>
      <c r="B2511" s="3" t="s">
        <v>5056</v>
      </c>
      <c r="C2511" s="3" t="s">
        <v>5121</v>
      </c>
      <c r="D2511" s="1"/>
    </row>
    <row r="2512" spans="1:4">
      <c r="A2512" s="3" t="s">
        <v>5122</v>
      </c>
      <c r="B2512" s="3" t="s">
        <v>5056</v>
      </c>
      <c r="C2512" s="3" t="s">
        <v>5123</v>
      </c>
      <c r="D2512" s="1"/>
    </row>
    <row r="2513" spans="1:4">
      <c r="A2513" s="3" t="s">
        <v>5124</v>
      </c>
      <c r="B2513" s="3" t="s">
        <v>5056</v>
      </c>
      <c r="C2513" s="3" t="s">
        <v>5125</v>
      </c>
      <c r="D2513" s="1"/>
    </row>
    <row r="2514" spans="1:4">
      <c r="A2514" s="3" t="s">
        <v>5126</v>
      </c>
      <c r="B2514" s="3" t="s">
        <v>5056</v>
      </c>
      <c r="C2514" s="3" t="s">
        <v>5127</v>
      </c>
      <c r="D2514" s="1"/>
    </row>
    <row r="2515" spans="1:4">
      <c r="A2515" s="3" t="s">
        <v>5128</v>
      </c>
      <c r="B2515" s="3" t="s">
        <v>5056</v>
      </c>
      <c r="C2515" s="3" t="s">
        <v>5129</v>
      </c>
      <c r="D2515" s="1"/>
    </row>
    <row r="2516" spans="1:4">
      <c r="A2516" s="3" t="s">
        <v>5130</v>
      </c>
      <c r="B2516" s="3" t="s">
        <v>5056</v>
      </c>
      <c r="C2516" s="3" t="s">
        <v>5131</v>
      </c>
      <c r="D2516" s="1"/>
    </row>
    <row r="2517" spans="1:4">
      <c r="A2517" s="3" t="s">
        <v>5132</v>
      </c>
      <c r="B2517" s="3" t="s">
        <v>5056</v>
      </c>
      <c r="C2517" s="3" t="s">
        <v>5133</v>
      </c>
      <c r="D2517" s="1"/>
    </row>
    <row r="2518" spans="1:4">
      <c r="A2518" s="3" t="s">
        <v>5134</v>
      </c>
      <c r="B2518" s="3" t="s">
        <v>5056</v>
      </c>
      <c r="C2518" s="3" t="s">
        <v>5135</v>
      </c>
      <c r="D2518" s="1"/>
    </row>
    <row r="2519" spans="1:4">
      <c r="A2519" s="3" t="s">
        <v>5136</v>
      </c>
      <c r="B2519" s="3" t="s">
        <v>5056</v>
      </c>
      <c r="C2519" s="3" t="s">
        <v>5137</v>
      </c>
      <c r="D2519" s="1"/>
    </row>
    <row r="2520" spans="1:4">
      <c r="A2520" s="3" t="s">
        <v>5138</v>
      </c>
      <c r="B2520" s="3" t="s">
        <v>5056</v>
      </c>
      <c r="C2520" s="3" t="s">
        <v>5139</v>
      </c>
      <c r="D2520" s="1"/>
    </row>
    <row r="2521" spans="1:4">
      <c r="A2521" s="3" t="s">
        <v>5140</v>
      </c>
      <c r="B2521" s="3" t="s">
        <v>5056</v>
      </c>
      <c r="C2521" s="3" t="s">
        <v>5141</v>
      </c>
      <c r="D2521" s="1"/>
    </row>
    <row r="2522" spans="1:4">
      <c r="A2522" s="3" t="s">
        <v>5142</v>
      </c>
      <c r="B2522" s="3" t="s">
        <v>5056</v>
      </c>
      <c r="C2522" s="3" t="s">
        <v>5143</v>
      </c>
      <c r="D2522" s="1"/>
    </row>
    <row r="2523" spans="1:4">
      <c r="A2523" s="3" t="s">
        <v>5144</v>
      </c>
      <c r="B2523" s="3" t="s">
        <v>5056</v>
      </c>
      <c r="C2523" s="3" t="s">
        <v>5145</v>
      </c>
      <c r="D2523" s="1"/>
    </row>
    <row r="2524" spans="1:4">
      <c r="A2524" s="3" t="s">
        <v>5146</v>
      </c>
      <c r="B2524" s="3" t="s">
        <v>5056</v>
      </c>
      <c r="C2524" s="3" t="s">
        <v>5147</v>
      </c>
      <c r="D2524" s="1"/>
    </row>
    <row r="2525" spans="1:4">
      <c r="A2525" s="3" t="s">
        <v>5148</v>
      </c>
      <c r="B2525" s="3" t="s">
        <v>5056</v>
      </c>
      <c r="C2525" s="3" t="s">
        <v>5149</v>
      </c>
      <c r="D2525" s="1"/>
    </row>
    <row r="2526" spans="1:4">
      <c r="A2526" s="3" t="s">
        <v>5150</v>
      </c>
      <c r="B2526" s="3" t="s">
        <v>5056</v>
      </c>
      <c r="C2526" s="3" t="s">
        <v>5151</v>
      </c>
      <c r="D2526" s="1"/>
    </row>
    <row r="2527" spans="1:4">
      <c r="A2527" s="3" t="s">
        <v>5152</v>
      </c>
      <c r="B2527" s="3" t="s">
        <v>5056</v>
      </c>
      <c r="C2527" s="3" t="s">
        <v>5153</v>
      </c>
      <c r="D2527" s="1"/>
    </row>
    <row r="2528" spans="1:4">
      <c r="A2528" s="3" t="s">
        <v>5154</v>
      </c>
      <c r="B2528" s="3" t="s">
        <v>5056</v>
      </c>
      <c r="C2528" s="3" t="s">
        <v>5155</v>
      </c>
      <c r="D2528" s="1"/>
    </row>
    <row r="2529" spans="1:4">
      <c r="A2529" s="3" t="s">
        <v>5156</v>
      </c>
      <c r="B2529" s="3" t="s">
        <v>5056</v>
      </c>
      <c r="C2529" s="3" t="s">
        <v>5157</v>
      </c>
      <c r="D2529" s="1"/>
    </row>
    <row r="2530" spans="1:4">
      <c r="A2530" s="3" t="s">
        <v>5158</v>
      </c>
      <c r="B2530" s="3" t="s">
        <v>5056</v>
      </c>
      <c r="C2530" s="3" t="s">
        <v>5159</v>
      </c>
      <c r="D2530" s="1"/>
    </row>
    <row r="2531" spans="1:4">
      <c r="A2531" s="3" t="s">
        <v>5160</v>
      </c>
      <c r="B2531" s="3" t="s">
        <v>5056</v>
      </c>
      <c r="C2531" s="3" t="s">
        <v>5161</v>
      </c>
      <c r="D2531" s="1"/>
    </row>
    <row r="2532" spans="1:4">
      <c r="A2532" s="3" t="s">
        <v>5162</v>
      </c>
      <c r="B2532" s="3" t="s">
        <v>5056</v>
      </c>
      <c r="C2532" s="3" t="s">
        <v>5163</v>
      </c>
      <c r="D2532" s="1"/>
    </row>
    <row r="2533" spans="1:4">
      <c r="A2533" s="3" t="s">
        <v>5164</v>
      </c>
      <c r="B2533" s="3" t="s">
        <v>5056</v>
      </c>
      <c r="C2533" s="3" t="s">
        <v>5165</v>
      </c>
      <c r="D2533" s="1"/>
    </row>
    <row r="2534" spans="1:4">
      <c r="A2534" s="3" t="s">
        <v>5166</v>
      </c>
      <c r="B2534" s="3" t="s">
        <v>5056</v>
      </c>
      <c r="C2534" s="3" t="s">
        <v>5167</v>
      </c>
      <c r="D2534" s="1"/>
    </row>
    <row r="2535" spans="1:4">
      <c r="A2535" s="3" t="s">
        <v>5168</v>
      </c>
      <c r="B2535" s="3" t="s">
        <v>5056</v>
      </c>
      <c r="C2535" s="3" t="s">
        <v>5169</v>
      </c>
      <c r="D2535" s="1"/>
    </row>
    <row r="2536" spans="1:4">
      <c r="A2536" s="3" t="s">
        <v>5170</v>
      </c>
      <c r="B2536" s="3" t="s">
        <v>5056</v>
      </c>
      <c r="C2536" s="3" t="s">
        <v>5171</v>
      </c>
      <c r="D2536" s="1"/>
    </row>
    <row r="2537" spans="1:4">
      <c r="A2537" s="3" t="s">
        <v>5172</v>
      </c>
      <c r="B2537" s="3" t="s">
        <v>5056</v>
      </c>
      <c r="C2537" s="3" t="s">
        <v>5173</v>
      </c>
      <c r="D2537" s="1"/>
    </row>
    <row r="2538" spans="1:4">
      <c r="A2538" s="3" t="s">
        <v>5174</v>
      </c>
      <c r="B2538" s="3" t="s">
        <v>5056</v>
      </c>
      <c r="C2538" s="3" t="s">
        <v>5175</v>
      </c>
      <c r="D2538" s="1"/>
    </row>
    <row r="2539" spans="1:4">
      <c r="A2539" s="3" t="s">
        <v>5176</v>
      </c>
      <c r="B2539" s="3" t="s">
        <v>5056</v>
      </c>
      <c r="C2539" s="3" t="s">
        <v>5177</v>
      </c>
      <c r="D2539" s="1"/>
    </row>
    <row r="2540" spans="1:4">
      <c r="A2540" s="3" t="s">
        <v>5178</v>
      </c>
      <c r="B2540" s="3" t="s">
        <v>5056</v>
      </c>
      <c r="C2540" s="3" t="s">
        <v>5179</v>
      </c>
      <c r="D2540" s="1"/>
    </row>
    <row r="2541" spans="1:4">
      <c r="A2541" s="3" t="s">
        <v>5180</v>
      </c>
      <c r="B2541" s="3" t="s">
        <v>5056</v>
      </c>
      <c r="C2541" s="3" t="s">
        <v>5181</v>
      </c>
      <c r="D2541" s="1"/>
    </row>
    <row r="2542" spans="1:4">
      <c r="A2542" s="3" t="s">
        <v>5182</v>
      </c>
      <c r="B2542" s="3" t="s">
        <v>5056</v>
      </c>
      <c r="C2542" s="3" t="s">
        <v>5183</v>
      </c>
      <c r="D2542" s="1"/>
    </row>
    <row r="2543" spans="1:4">
      <c r="A2543" s="3" t="s">
        <v>5184</v>
      </c>
      <c r="B2543" s="3" t="s">
        <v>5056</v>
      </c>
      <c r="C2543" s="3" t="s">
        <v>5185</v>
      </c>
      <c r="D2543" s="1"/>
    </row>
    <row r="2544" spans="1:4">
      <c r="A2544" s="3" t="s">
        <v>5186</v>
      </c>
      <c r="B2544" s="3" t="s">
        <v>5056</v>
      </c>
      <c r="C2544" s="3" t="s">
        <v>5187</v>
      </c>
      <c r="D2544" s="1"/>
    </row>
    <row r="2545" spans="1:4">
      <c r="A2545" s="3" t="s">
        <v>5188</v>
      </c>
      <c r="B2545" s="3" t="s">
        <v>5056</v>
      </c>
      <c r="C2545" s="3" t="s">
        <v>5189</v>
      </c>
      <c r="D2545" s="1"/>
    </row>
    <row r="2546" spans="1:4">
      <c r="A2546" s="3" t="s">
        <v>5190</v>
      </c>
      <c r="B2546" s="3" t="s">
        <v>5056</v>
      </c>
      <c r="C2546" s="3" t="s">
        <v>5191</v>
      </c>
      <c r="D2546" s="1"/>
    </row>
    <row r="2547" spans="1:4">
      <c r="A2547" s="3" t="s">
        <v>5192</v>
      </c>
      <c r="B2547" s="3" t="s">
        <v>5056</v>
      </c>
      <c r="C2547" s="3" t="s">
        <v>5193</v>
      </c>
      <c r="D2547" s="1"/>
    </row>
    <row r="2548" spans="1:4">
      <c r="A2548" s="3" t="s">
        <v>5194</v>
      </c>
      <c r="B2548" s="3" t="s">
        <v>5056</v>
      </c>
      <c r="C2548" s="3" t="s">
        <v>5195</v>
      </c>
      <c r="D2548" s="1"/>
    </row>
    <row r="2549" spans="1:4">
      <c r="A2549" s="3" t="s">
        <v>5196</v>
      </c>
      <c r="B2549" s="3" t="s">
        <v>5056</v>
      </c>
      <c r="C2549" s="3" t="s">
        <v>5197</v>
      </c>
      <c r="D2549" s="1"/>
    </row>
    <row r="2550" spans="1:4">
      <c r="A2550" s="3" t="s">
        <v>5198</v>
      </c>
      <c r="B2550" s="3" t="s">
        <v>5056</v>
      </c>
      <c r="C2550" s="3" t="s">
        <v>5199</v>
      </c>
      <c r="D2550" s="1"/>
    </row>
    <row r="2551" spans="1:4">
      <c r="A2551" s="3" t="s">
        <v>5200</v>
      </c>
      <c r="B2551" s="3" t="s">
        <v>5056</v>
      </c>
      <c r="C2551" s="3" t="s">
        <v>5201</v>
      </c>
      <c r="D2551" s="1"/>
    </row>
    <row r="2552" spans="1:4">
      <c r="A2552" s="3" t="s">
        <v>5202</v>
      </c>
      <c r="B2552" s="3" t="s">
        <v>5056</v>
      </c>
      <c r="C2552" s="3" t="s">
        <v>5203</v>
      </c>
      <c r="D2552" s="1"/>
    </row>
    <row r="2553" spans="1:4">
      <c r="A2553" s="3" t="s">
        <v>5204</v>
      </c>
      <c r="B2553" s="3" t="s">
        <v>5056</v>
      </c>
      <c r="C2553" s="3" t="s">
        <v>5205</v>
      </c>
      <c r="D2553" s="1"/>
    </row>
    <row r="2554" spans="1:4">
      <c r="A2554" s="3" t="s">
        <v>5206</v>
      </c>
      <c r="B2554" s="3" t="s">
        <v>5056</v>
      </c>
      <c r="C2554" s="3" t="s">
        <v>5207</v>
      </c>
      <c r="D2554" s="1"/>
    </row>
    <row r="2555" spans="1:4">
      <c r="A2555" s="3" t="s">
        <v>5208</v>
      </c>
      <c r="B2555" s="3" t="s">
        <v>5056</v>
      </c>
      <c r="C2555" s="3" t="s">
        <v>5209</v>
      </c>
      <c r="D2555" s="1"/>
    </row>
    <row r="2556" spans="1:4">
      <c r="A2556" s="3" t="s">
        <v>5210</v>
      </c>
      <c r="B2556" s="3" t="s">
        <v>5056</v>
      </c>
      <c r="C2556" s="3" t="s">
        <v>5211</v>
      </c>
      <c r="D2556" s="1"/>
    </row>
    <row r="2557" spans="1:4">
      <c r="A2557" s="3" t="s">
        <v>5212</v>
      </c>
      <c r="B2557" s="3" t="s">
        <v>5056</v>
      </c>
      <c r="C2557" s="3" t="s">
        <v>5213</v>
      </c>
      <c r="D2557" s="1"/>
    </row>
    <row r="2558" spans="1:4">
      <c r="A2558" s="3" t="s">
        <v>5214</v>
      </c>
      <c r="B2558" s="3" t="s">
        <v>5056</v>
      </c>
      <c r="C2558" s="3" t="s">
        <v>5215</v>
      </c>
      <c r="D2558" s="1"/>
    </row>
    <row r="2559" spans="1:4">
      <c r="A2559" s="3" t="s">
        <v>5216</v>
      </c>
      <c r="B2559" s="3" t="s">
        <v>5056</v>
      </c>
      <c r="C2559" s="3" t="s">
        <v>5217</v>
      </c>
      <c r="D2559" s="1"/>
    </row>
    <row r="2560" spans="1:4">
      <c r="A2560" s="3" t="s">
        <v>5218</v>
      </c>
      <c r="B2560" s="3" t="s">
        <v>5056</v>
      </c>
      <c r="C2560" s="3" t="s">
        <v>5219</v>
      </c>
      <c r="D2560" s="1"/>
    </row>
    <row r="2561" spans="1:4">
      <c r="A2561" s="3" t="s">
        <v>5220</v>
      </c>
      <c r="B2561" s="3" t="s">
        <v>5056</v>
      </c>
      <c r="C2561" s="3" t="s">
        <v>5221</v>
      </c>
      <c r="D2561" s="1"/>
    </row>
    <row r="2562" spans="1:4">
      <c r="A2562" s="3" t="s">
        <v>5222</v>
      </c>
      <c r="B2562" s="3" t="s">
        <v>5056</v>
      </c>
      <c r="C2562" s="3" t="s">
        <v>5223</v>
      </c>
      <c r="D2562" s="1"/>
    </row>
    <row r="2563" spans="1:4">
      <c r="A2563" s="3" t="s">
        <v>5224</v>
      </c>
      <c r="B2563" s="3" t="s">
        <v>5056</v>
      </c>
      <c r="C2563" s="3" t="s">
        <v>5225</v>
      </c>
      <c r="D2563" s="1"/>
    </row>
    <row r="2564" spans="1:4">
      <c r="A2564" s="3" t="s">
        <v>5226</v>
      </c>
      <c r="B2564" s="3" t="s">
        <v>5056</v>
      </c>
      <c r="C2564" s="3" t="s">
        <v>5227</v>
      </c>
      <c r="D2564" s="1"/>
    </row>
    <row r="2565" spans="1:4">
      <c r="A2565" s="3" t="s">
        <v>5228</v>
      </c>
      <c r="B2565" s="3" t="s">
        <v>5056</v>
      </c>
      <c r="C2565" s="3" t="s">
        <v>5229</v>
      </c>
      <c r="D2565" s="1"/>
    </row>
    <row r="2566" spans="1:4">
      <c r="A2566" s="3" t="s">
        <v>5230</v>
      </c>
      <c r="B2566" s="3" t="s">
        <v>5056</v>
      </c>
      <c r="C2566" s="3" t="s">
        <v>5231</v>
      </c>
      <c r="D2566" s="1"/>
    </row>
    <row r="2567" spans="1:4">
      <c r="A2567" s="3" t="s">
        <v>5232</v>
      </c>
      <c r="B2567" s="3" t="s">
        <v>5056</v>
      </c>
      <c r="C2567" s="3" t="s">
        <v>5233</v>
      </c>
      <c r="D2567" s="1"/>
    </row>
    <row r="2568" spans="1:4">
      <c r="A2568" s="3" t="s">
        <v>5234</v>
      </c>
      <c r="B2568" s="3" t="s">
        <v>5056</v>
      </c>
      <c r="C2568" s="3" t="s">
        <v>5235</v>
      </c>
      <c r="D2568" s="1"/>
    </row>
    <row r="2569" spans="1:4">
      <c r="A2569" s="3" t="s">
        <v>5236</v>
      </c>
      <c r="B2569" s="3" t="s">
        <v>5056</v>
      </c>
      <c r="C2569" s="3" t="s">
        <v>5237</v>
      </c>
      <c r="D2569" s="1"/>
    </row>
    <row r="2570" spans="1:4">
      <c r="A2570" s="3" t="s">
        <v>5238</v>
      </c>
      <c r="B2570" s="3" t="s">
        <v>5056</v>
      </c>
      <c r="C2570" s="3" t="s">
        <v>5239</v>
      </c>
      <c r="D2570" s="1"/>
    </row>
    <row r="2571" spans="1:4">
      <c r="A2571" s="3" t="s">
        <v>5240</v>
      </c>
      <c r="B2571" s="3" t="s">
        <v>5056</v>
      </c>
      <c r="C2571" s="3" t="s">
        <v>5241</v>
      </c>
      <c r="D2571" s="1"/>
    </row>
    <row r="2572" spans="1:4">
      <c r="A2572" s="3" t="s">
        <v>5242</v>
      </c>
      <c r="B2572" s="3" t="s">
        <v>5056</v>
      </c>
      <c r="C2572" s="3" t="s">
        <v>5243</v>
      </c>
      <c r="D2572" s="1"/>
    </row>
    <row r="2573" spans="1:4">
      <c r="A2573" s="3" t="s">
        <v>5244</v>
      </c>
      <c r="B2573" s="3" t="s">
        <v>5056</v>
      </c>
      <c r="C2573" s="3" t="s">
        <v>5245</v>
      </c>
      <c r="D2573" s="1"/>
    </row>
    <row r="2574" spans="1:4">
      <c r="A2574" s="3" t="s">
        <v>5246</v>
      </c>
      <c r="B2574" s="3" t="s">
        <v>5056</v>
      </c>
      <c r="C2574" s="3" t="s">
        <v>5247</v>
      </c>
      <c r="D2574" s="1"/>
    </row>
    <row r="2575" spans="1:4">
      <c r="A2575" s="3" t="s">
        <v>5248</v>
      </c>
      <c r="B2575" s="3" t="s">
        <v>5056</v>
      </c>
      <c r="C2575" s="3" t="s">
        <v>5249</v>
      </c>
      <c r="D2575" s="1"/>
    </row>
    <row r="2576" spans="1:4">
      <c r="A2576" s="3" t="s">
        <v>5250</v>
      </c>
      <c r="B2576" s="3" t="s">
        <v>5056</v>
      </c>
      <c r="C2576" s="3" t="s">
        <v>5251</v>
      </c>
      <c r="D2576" s="1"/>
    </row>
    <row r="2577" spans="1:4">
      <c r="A2577" s="3" t="s">
        <v>5252</v>
      </c>
      <c r="B2577" s="3" t="s">
        <v>5253</v>
      </c>
      <c r="C2577" s="3" t="s">
        <v>82</v>
      </c>
      <c r="D2577" s="1"/>
    </row>
    <row r="2578" spans="1:4">
      <c r="A2578" s="3" t="s">
        <v>5254</v>
      </c>
      <c r="B2578" s="3" t="s">
        <v>5253</v>
      </c>
      <c r="C2578" s="3" t="s">
        <v>83</v>
      </c>
      <c r="D2578" s="1"/>
    </row>
    <row r="2579" spans="1:4">
      <c r="A2579" s="3" t="s">
        <v>5255</v>
      </c>
      <c r="B2579" s="3" t="s">
        <v>5253</v>
      </c>
      <c r="C2579" s="3" t="s">
        <v>84</v>
      </c>
      <c r="D2579" s="1"/>
    </row>
    <row r="2580" spans="1:4">
      <c r="A2580" s="3" t="s">
        <v>5256</v>
      </c>
      <c r="B2580" s="3" t="s">
        <v>5253</v>
      </c>
      <c r="C2580" s="3" t="s">
        <v>229</v>
      </c>
      <c r="D2580" s="1"/>
    </row>
    <row r="2581" spans="1:4">
      <c r="A2581" s="3" t="s">
        <v>5257</v>
      </c>
      <c r="B2581" s="3" t="s">
        <v>5253</v>
      </c>
      <c r="C2581" s="3" t="s">
        <v>228</v>
      </c>
      <c r="D2581" s="1"/>
    </row>
    <row r="2582" spans="1:4">
      <c r="A2582" s="3" t="s">
        <v>5258</v>
      </c>
      <c r="B2582" s="3" t="s">
        <v>5253</v>
      </c>
      <c r="C2582" s="3" t="s">
        <v>5259</v>
      </c>
      <c r="D2582" s="1"/>
    </row>
    <row r="2583" spans="1:4">
      <c r="A2583" s="3" t="s">
        <v>5260</v>
      </c>
      <c r="B2583" s="3" t="s">
        <v>5253</v>
      </c>
      <c r="C2583" s="3" t="s">
        <v>5261</v>
      </c>
      <c r="D2583" s="1"/>
    </row>
    <row r="2584" spans="1:4">
      <c r="A2584" s="3" t="s">
        <v>5262</v>
      </c>
      <c r="B2584" s="3" t="s">
        <v>5253</v>
      </c>
      <c r="C2584" s="3" t="s">
        <v>5263</v>
      </c>
      <c r="D2584" s="1"/>
    </row>
    <row r="2585" spans="1:4">
      <c r="A2585" s="3" t="s">
        <v>5264</v>
      </c>
      <c r="B2585" s="3" t="s">
        <v>5253</v>
      </c>
      <c r="C2585" s="3" t="s">
        <v>227</v>
      </c>
      <c r="D2585" s="1"/>
    </row>
    <row r="2586" spans="1:4">
      <c r="A2586" s="3" t="s">
        <v>5265</v>
      </c>
      <c r="B2586" s="3" t="s">
        <v>5253</v>
      </c>
      <c r="C2586" s="3" t="s">
        <v>5266</v>
      </c>
      <c r="D2586" s="1"/>
    </row>
    <row r="2587" spans="1:4">
      <c r="A2587" s="3" t="s">
        <v>5267</v>
      </c>
      <c r="B2587" s="3" t="s">
        <v>5253</v>
      </c>
      <c r="C2587" s="3" t="s">
        <v>5268</v>
      </c>
      <c r="D2587" s="1"/>
    </row>
    <row r="2588" spans="1:4">
      <c r="A2588" s="3" t="s">
        <v>5269</v>
      </c>
      <c r="B2588" s="3" t="s">
        <v>5253</v>
      </c>
      <c r="C2588" s="3" t="s">
        <v>5270</v>
      </c>
      <c r="D2588" s="1"/>
    </row>
    <row r="2589" spans="1:4">
      <c r="A2589" s="3" t="s">
        <v>5271</v>
      </c>
      <c r="B2589" s="3" t="s">
        <v>5253</v>
      </c>
      <c r="C2589" s="3" t="s">
        <v>226</v>
      </c>
      <c r="D2589" s="1"/>
    </row>
    <row r="2590" spans="1:4">
      <c r="A2590" s="3" t="s">
        <v>5272</v>
      </c>
      <c r="B2590" s="3" t="s">
        <v>5253</v>
      </c>
      <c r="C2590" s="3" t="s">
        <v>5273</v>
      </c>
      <c r="D2590" s="1"/>
    </row>
    <row r="2591" spans="1:4">
      <c r="A2591" s="3" t="s">
        <v>5274</v>
      </c>
      <c r="B2591" s="3" t="s">
        <v>5253</v>
      </c>
      <c r="C2591" s="3" t="s">
        <v>5275</v>
      </c>
      <c r="D2591" s="1"/>
    </row>
    <row r="2592" spans="1:4">
      <c r="A2592" s="3" t="s">
        <v>5276</v>
      </c>
      <c r="B2592" s="3" t="s">
        <v>5253</v>
      </c>
      <c r="C2592" s="3" t="s">
        <v>5277</v>
      </c>
      <c r="D2592" s="1"/>
    </row>
    <row r="2593" spans="1:4">
      <c r="A2593" s="3" t="s">
        <v>5278</v>
      </c>
      <c r="B2593" s="3" t="s">
        <v>5253</v>
      </c>
      <c r="C2593" s="3" t="s">
        <v>5279</v>
      </c>
      <c r="D2593" s="1" t="s">
        <v>5280</v>
      </c>
    </row>
    <row r="2594" spans="1:4">
      <c r="A2594" s="3" t="s">
        <v>5281</v>
      </c>
      <c r="B2594" s="3" t="s">
        <v>5253</v>
      </c>
      <c r="C2594" s="3" t="s">
        <v>5282</v>
      </c>
      <c r="D2594" s="1"/>
    </row>
    <row r="2595" spans="1:4">
      <c r="A2595" s="3" t="s">
        <v>5283</v>
      </c>
      <c r="B2595" s="3" t="s">
        <v>5284</v>
      </c>
      <c r="C2595" s="3" t="s">
        <v>5285</v>
      </c>
      <c r="D2595" s="1"/>
    </row>
    <row r="2596" spans="1:4">
      <c r="A2596" s="3" t="s">
        <v>5286</v>
      </c>
      <c r="B2596" s="3" t="s">
        <v>5284</v>
      </c>
      <c r="C2596" s="3" t="s">
        <v>5287</v>
      </c>
      <c r="D2596" s="1"/>
    </row>
    <row r="2597" spans="1:4">
      <c r="A2597" s="3" t="s">
        <v>5288</v>
      </c>
      <c r="B2597" s="3" t="s">
        <v>5284</v>
      </c>
      <c r="C2597" s="3" t="s">
        <v>5289</v>
      </c>
      <c r="D2597" s="1"/>
    </row>
    <row r="2598" spans="1:4">
      <c r="A2598" s="3" t="s">
        <v>5290</v>
      </c>
      <c r="B2598" s="3" t="s">
        <v>5284</v>
      </c>
      <c r="C2598" s="3" t="s">
        <v>5291</v>
      </c>
      <c r="D2598" s="1"/>
    </row>
    <row r="2599" spans="1:4">
      <c r="A2599" s="3" t="s">
        <v>5292</v>
      </c>
      <c r="B2599" s="3" t="s">
        <v>5284</v>
      </c>
      <c r="C2599" s="3" t="s">
        <v>5293</v>
      </c>
      <c r="D2599" s="1"/>
    </row>
    <row r="2600" spans="1:4">
      <c r="A2600" s="3" t="s">
        <v>5294</v>
      </c>
      <c r="B2600" s="3" t="s">
        <v>5284</v>
      </c>
      <c r="C2600" s="3" t="s">
        <v>5295</v>
      </c>
      <c r="D2600" s="1"/>
    </row>
    <row r="2601" spans="1:4">
      <c r="A2601" s="3" t="s">
        <v>5296</v>
      </c>
      <c r="B2601" s="3" t="s">
        <v>5284</v>
      </c>
      <c r="C2601" s="3" t="s">
        <v>5297</v>
      </c>
      <c r="D2601" s="1"/>
    </row>
    <row r="2602" spans="1:4">
      <c r="A2602" s="3" t="s">
        <v>5298</v>
      </c>
      <c r="B2602" s="3" t="s">
        <v>5284</v>
      </c>
      <c r="C2602" s="3" t="s">
        <v>5299</v>
      </c>
      <c r="D2602" s="1"/>
    </row>
    <row r="2603" spans="1:4">
      <c r="A2603" s="3" t="s">
        <v>5300</v>
      </c>
      <c r="B2603" s="3" t="s">
        <v>5284</v>
      </c>
      <c r="C2603" s="3" t="s">
        <v>5301</v>
      </c>
      <c r="D2603" s="1"/>
    </row>
    <row r="2604" spans="1:4">
      <c r="A2604" s="3" t="s">
        <v>5302</v>
      </c>
      <c r="B2604" s="3" t="s">
        <v>5284</v>
      </c>
      <c r="C2604" s="3" t="s">
        <v>5303</v>
      </c>
      <c r="D2604" s="1"/>
    </row>
    <row r="2605" spans="1:4">
      <c r="A2605" s="3" t="s">
        <v>5304</v>
      </c>
      <c r="B2605" s="3" t="s">
        <v>5284</v>
      </c>
      <c r="C2605" s="3" t="s">
        <v>5305</v>
      </c>
      <c r="D2605" s="1"/>
    </row>
    <row r="2606" spans="1:4">
      <c r="A2606" s="3" t="s">
        <v>5306</v>
      </c>
      <c r="B2606" s="3" t="s">
        <v>5284</v>
      </c>
      <c r="C2606" s="3" t="s">
        <v>5307</v>
      </c>
      <c r="D2606" s="1"/>
    </row>
    <row r="2607" spans="1:4">
      <c r="A2607" s="3" t="s">
        <v>5308</v>
      </c>
      <c r="B2607" s="3" t="s">
        <v>5284</v>
      </c>
      <c r="C2607" s="3" t="s">
        <v>5309</v>
      </c>
      <c r="D2607" s="1"/>
    </row>
    <row r="2608" spans="1:4">
      <c r="A2608" s="3" t="s">
        <v>5310</v>
      </c>
      <c r="B2608" s="3" t="s">
        <v>5284</v>
      </c>
      <c r="C2608" s="3" t="s">
        <v>5311</v>
      </c>
      <c r="D2608" s="1"/>
    </row>
    <row r="2609" spans="1:4">
      <c r="A2609" s="3" t="s">
        <v>5312</v>
      </c>
      <c r="B2609" s="3" t="s">
        <v>5284</v>
      </c>
      <c r="C2609" s="3" t="s">
        <v>5313</v>
      </c>
      <c r="D2609" s="1"/>
    </row>
    <row r="2610" spans="1:4">
      <c r="A2610" s="3" t="s">
        <v>5314</v>
      </c>
      <c r="B2610" s="3" t="s">
        <v>5284</v>
      </c>
      <c r="C2610" s="3" t="s">
        <v>5315</v>
      </c>
      <c r="D2610" s="1"/>
    </row>
    <row r="2611" spans="1:4">
      <c r="A2611" s="3" t="s">
        <v>5316</v>
      </c>
      <c r="B2611" s="3" t="s">
        <v>5284</v>
      </c>
      <c r="C2611" s="3" t="s">
        <v>5317</v>
      </c>
      <c r="D2611" s="1"/>
    </row>
    <row r="2612" spans="1:4">
      <c r="A2612" s="3" t="s">
        <v>5318</v>
      </c>
      <c r="B2612" s="3" t="s">
        <v>5284</v>
      </c>
      <c r="C2612" s="3" t="s">
        <v>5319</v>
      </c>
      <c r="D2612" s="1"/>
    </row>
    <row r="2613" spans="1:4">
      <c r="A2613" s="3" t="s">
        <v>5320</v>
      </c>
      <c r="B2613" s="3" t="s">
        <v>5284</v>
      </c>
      <c r="C2613" s="3" t="s">
        <v>5321</v>
      </c>
      <c r="D2613" s="1"/>
    </row>
    <row r="2614" spans="1:4">
      <c r="A2614" s="3" t="s">
        <v>5322</v>
      </c>
      <c r="B2614" s="3" t="s">
        <v>5284</v>
      </c>
      <c r="C2614" s="3" t="s">
        <v>5323</v>
      </c>
      <c r="D2614" s="1"/>
    </row>
    <row r="2615" spans="1:4">
      <c r="A2615" s="3" t="s">
        <v>5324</v>
      </c>
      <c r="B2615" s="3" t="s">
        <v>5284</v>
      </c>
      <c r="C2615" s="3" t="s">
        <v>5325</v>
      </c>
      <c r="D2615" s="1"/>
    </row>
    <row r="2616" spans="1:4">
      <c r="A2616" s="3" t="s">
        <v>5326</v>
      </c>
      <c r="B2616" s="3" t="s">
        <v>5284</v>
      </c>
      <c r="C2616" s="3" t="s">
        <v>5327</v>
      </c>
      <c r="D2616" s="1"/>
    </row>
    <row r="2617" spans="1:4">
      <c r="A2617" s="3" t="s">
        <v>5328</v>
      </c>
      <c r="B2617" s="3" t="s">
        <v>5284</v>
      </c>
      <c r="C2617" s="3" t="s">
        <v>5329</v>
      </c>
      <c r="D2617" s="1"/>
    </row>
    <row r="2618" spans="1:4">
      <c r="A2618" s="3" t="s">
        <v>5330</v>
      </c>
      <c r="B2618" s="3" t="s">
        <v>5284</v>
      </c>
      <c r="C2618" s="3" t="s">
        <v>5331</v>
      </c>
      <c r="D2618" s="1"/>
    </row>
    <row r="2619" spans="1:4">
      <c r="A2619" s="3" t="s">
        <v>5332</v>
      </c>
      <c r="B2619" s="3" t="s">
        <v>5284</v>
      </c>
      <c r="C2619" s="3" t="s">
        <v>5333</v>
      </c>
      <c r="D2619" s="1"/>
    </row>
    <row r="2620" spans="1:4">
      <c r="A2620" s="3" t="s">
        <v>5334</v>
      </c>
      <c r="B2620" s="3" t="s">
        <v>5284</v>
      </c>
      <c r="C2620" s="3" t="s">
        <v>5335</v>
      </c>
      <c r="D2620" s="1"/>
    </row>
    <row r="2621" spans="1:4">
      <c r="A2621" s="3" t="s">
        <v>5336</v>
      </c>
      <c r="B2621" s="3" t="s">
        <v>5284</v>
      </c>
      <c r="C2621" s="3" t="s">
        <v>5337</v>
      </c>
      <c r="D2621" s="1"/>
    </row>
    <row r="2622" spans="1:4">
      <c r="A2622" s="3" t="s">
        <v>5338</v>
      </c>
      <c r="B2622" s="3" t="s">
        <v>5284</v>
      </c>
      <c r="C2622" s="3" t="s">
        <v>5339</v>
      </c>
      <c r="D2622" s="1"/>
    </row>
    <row r="2623" spans="1:4">
      <c r="A2623" s="3" t="s">
        <v>5340</v>
      </c>
      <c r="B2623" s="3" t="s">
        <v>5284</v>
      </c>
      <c r="C2623" s="3" t="s">
        <v>5341</v>
      </c>
      <c r="D2623" s="1"/>
    </row>
    <row r="2624" spans="1:4">
      <c r="A2624" s="3" t="s">
        <v>5342</v>
      </c>
      <c r="B2624" s="3" t="s">
        <v>5284</v>
      </c>
      <c r="C2624" s="3" t="s">
        <v>5343</v>
      </c>
      <c r="D2624" s="1"/>
    </row>
    <row r="2625" spans="1:4">
      <c r="A2625" s="3" t="s">
        <v>5344</v>
      </c>
      <c r="B2625" s="3" t="s">
        <v>5284</v>
      </c>
      <c r="C2625" s="3" t="s">
        <v>5345</v>
      </c>
      <c r="D2625" s="1"/>
    </row>
    <row r="2626" spans="1:4">
      <c r="A2626" s="3" t="s">
        <v>5346</v>
      </c>
      <c r="B2626" s="3" t="s">
        <v>5284</v>
      </c>
      <c r="C2626" s="3" t="s">
        <v>5347</v>
      </c>
      <c r="D2626" s="1"/>
    </row>
    <row r="2627" spans="1:4">
      <c r="A2627" s="3" t="s">
        <v>5348</v>
      </c>
      <c r="B2627" s="3" t="s">
        <v>5284</v>
      </c>
      <c r="C2627" s="3" t="s">
        <v>5349</v>
      </c>
      <c r="D2627" s="1"/>
    </row>
    <row r="2628" spans="1:4">
      <c r="A2628" s="3" t="s">
        <v>5350</v>
      </c>
      <c r="B2628" s="3" t="s">
        <v>5284</v>
      </c>
      <c r="C2628" s="3" t="s">
        <v>5351</v>
      </c>
      <c r="D2628" s="1"/>
    </row>
    <row r="2629" spans="1:4">
      <c r="A2629" s="3" t="s">
        <v>5352</v>
      </c>
      <c r="B2629" s="3" t="s">
        <v>5284</v>
      </c>
      <c r="C2629" s="3" t="s">
        <v>5353</v>
      </c>
      <c r="D2629" s="1"/>
    </row>
    <row r="2630" spans="1:4">
      <c r="A2630" s="3" t="s">
        <v>5354</v>
      </c>
      <c r="B2630" s="3" t="s">
        <v>5284</v>
      </c>
      <c r="C2630" s="3" t="s">
        <v>5355</v>
      </c>
      <c r="D2630" s="1"/>
    </row>
    <row r="2631" spans="1:4">
      <c r="A2631" s="3" t="s">
        <v>5356</v>
      </c>
      <c r="B2631" s="3" t="s">
        <v>5284</v>
      </c>
      <c r="C2631" s="3" t="s">
        <v>5357</v>
      </c>
      <c r="D2631" s="1"/>
    </row>
    <row r="2632" spans="1:4">
      <c r="A2632" s="3" t="s">
        <v>5358</v>
      </c>
      <c r="B2632" s="3" t="s">
        <v>5284</v>
      </c>
      <c r="C2632" s="3" t="s">
        <v>5359</v>
      </c>
      <c r="D2632" s="1"/>
    </row>
    <row r="2633" spans="1:4">
      <c r="A2633" s="3" t="s">
        <v>5360</v>
      </c>
      <c r="B2633" s="3" t="s">
        <v>5284</v>
      </c>
      <c r="C2633" s="3" t="s">
        <v>5361</v>
      </c>
      <c r="D2633" s="1"/>
    </row>
    <row r="2634" spans="1:4">
      <c r="A2634" s="3" t="s">
        <v>5362</v>
      </c>
      <c r="B2634" s="3" t="s">
        <v>5284</v>
      </c>
      <c r="C2634" s="3" t="s">
        <v>5363</v>
      </c>
      <c r="D2634" s="1"/>
    </row>
    <row r="2635" spans="1:4">
      <c r="A2635" s="3" t="s">
        <v>5364</v>
      </c>
      <c r="B2635" s="3" t="s">
        <v>5284</v>
      </c>
      <c r="C2635" s="3" t="s">
        <v>5365</v>
      </c>
      <c r="D2635" s="1"/>
    </row>
    <row r="2636" spans="1:4">
      <c r="A2636" s="3" t="s">
        <v>5366</v>
      </c>
      <c r="B2636" s="3" t="s">
        <v>5284</v>
      </c>
      <c r="C2636" s="3" t="s">
        <v>5367</v>
      </c>
      <c r="D2636" s="1"/>
    </row>
    <row r="2637" spans="1:4">
      <c r="A2637" s="3" t="s">
        <v>5368</v>
      </c>
      <c r="B2637" s="3" t="s">
        <v>5284</v>
      </c>
      <c r="C2637" s="3" t="s">
        <v>5369</v>
      </c>
      <c r="D2637" s="1"/>
    </row>
    <row r="2638" spans="1:4">
      <c r="A2638" s="3" t="s">
        <v>5370</v>
      </c>
      <c r="B2638" s="3" t="s">
        <v>5284</v>
      </c>
      <c r="C2638" s="3" t="s">
        <v>5371</v>
      </c>
      <c r="D2638" s="1"/>
    </row>
    <row r="2639" spans="1:4">
      <c r="A2639" s="3" t="s">
        <v>5372</v>
      </c>
      <c r="B2639" s="3" t="s">
        <v>5284</v>
      </c>
      <c r="C2639" s="3" t="s">
        <v>5373</v>
      </c>
      <c r="D2639" s="1"/>
    </row>
    <row r="2640" spans="1:4">
      <c r="A2640" s="3" t="s">
        <v>5374</v>
      </c>
      <c r="B2640" s="3" t="s">
        <v>5284</v>
      </c>
      <c r="C2640" s="3" t="s">
        <v>5375</v>
      </c>
      <c r="D2640" s="1"/>
    </row>
    <row r="2641" spans="1:4">
      <c r="A2641" s="3" t="s">
        <v>5376</v>
      </c>
      <c r="B2641" s="3" t="s">
        <v>5284</v>
      </c>
      <c r="C2641" s="3" t="s">
        <v>5377</v>
      </c>
      <c r="D2641" s="1"/>
    </row>
    <row r="2642" spans="1:4">
      <c r="A2642" s="3" t="s">
        <v>5378</v>
      </c>
      <c r="B2642" s="3" t="s">
        <v>5284</v>
      </c>
      <c r="C2642" s="3" t="s">
        <v>5379</v>
      </c>
      <c r="D2642" s="1"/>
    </row>
    <row r="2643" spans="1:4">
      <c r="A2643" s="3" t="s">
        <v>5380</v>
      </c>
      <c r="B2643" s="3" t="s">
        <v>5284</v>
      </c>
      <c r="C2643" s="3" t="s">
        <v>5381</v>
      </c>
      <c r="D2643" s="1"/>
    </row>
    <row r="2644" spans="1:4">
      <c r="A2644" s="3" t="s">
        <v>5382</v>
      </c>
      <c r="B2644" s="3" t="s">
        <v>5284</v>
      </c>
      <c r="C2644" s="3" t="s">
        <v>5383</v>
      </c>
      <c r="D2644" s="1"/>
    </row>
    <row r="2645" spans="1:4">
      <c r="A2645" s="3" t="s">
        <v>5384</v>
      </c>
      <c r="B2645" s="3" t="s">
        <v>5284</v>
      </c>
      <c r="C2645" s="3" t="s">
        <v>5385</v>
      </c>
      <c r="D2645" s="1"/>
    </row>
    <row r="2646" spans="1:4">
      <c r="A2646" s="3" t="s">
        <v>5386</v>
      </c>
      <c r="B2646" s="3" t="s">
        <v>5284</v>
      </c>
      <c r="C2646" s="3" t="s">
        <v>5387</v>
      </c>
      <c r="D2646" s="1"/>
    </row>
    <row r="2647" spans="1:4">
      <c r="A2647" s="3" t="s">
        <v>5388</v>
      </c>
      <c r="B2647" s="3" t="s">
        <v>5284</v>
      </c>
      <c r="C2647" s="3" t="s">
        <v>5389</v>
      </c>
      <c r="D2647" s="1"/>
    </row>
    <row r="2648" spans="1:4">
      <c r="A2648" s="3" t="s">
        <v>5390</v>
      </c>
      <c r="B2648" s="3" t="s">
        <v>5284</v>
      </c>
      <c r="C2648" s="3" t="s">
        <v>5391</v>
      </c>
      <c r="D2648" s="1"/>
    </row>
    <row r="2649" spans="1:4">
      <c r="A2649" s="3" t="s">
        <v>5392</v>
      </c>
      <c r="B2649" s="3" t="s">
        <v>5284</v>
      </c>
      <c r="C2649" s="3" t="s">
        <v>5393</v>
      </c>
      <c r="D2649" s="1"/>
    </row>
    <row r="2650" spans="1:4">
      <c r="A2650" s="3" t="s">
        <v>5394</v>
      </c>
      <c r="B2650" s="3" t="s">
        <v>5284</v>
      </c>
      <c r="C2650" s="3" t="s">
        <v>5395</v>
      </c>
      <c r="D2650" s="1"/>
    </row>
    <row r="2651" spans="1:4">
      <c r="A2651" s="3" t="s">
        <v>5396</v>
      </c>
      <c r="B2651" s="3" t="s">
        <v>5284</v>
      </c>
      <c r="C2651" s="3" t="s">
        <v>5397</v>
      </c>
      <c r="D2651" s="1"/>
    </row>
    <row r="2652" spans="1:4">
      <c r="A2652" s="3" t="s">
        <v>5398</v>
      </c>
      <c r="B2652" s="3" t="s">
        <v>5284</v>
      </c>
      <c r="C2652" s="3" t="s">
        <v>5399</v>
      </c>
      <c r="D2652" s="1"/>
    </row>
    <row r="2653" spans="1:4">
      <c r="A2653" s="3" t="s">
        <v>5400</v>
      </c>
      <c r="B2653" s="3" t="s">
        <v>5284</v>
      </c>
      <c r="C2653" s="3" t="s">
        <v>5401</v>
      </c>
      <c r="D2653" s="1"/>
    </row>
    <row r="2654" spans="1:4">
      <c r="A2654" s="3" t="s">
        <v>5402</v>
      </c>
      <c r="B2654" s="3" t="s">
        <v>5284</v>
      </c>
      <c r="C2654" s="3" t="s">
        <v>5403</v>
      </c>
      <c r="D2654" s="1"/>
    </row>
    <row r="2655" spans="1:4">
      <c r="A2655" s="3" t="s">
        <v>5404</v>
      </c>
      <c r="B2655" s="3" t="s">
        <v>5284</v>
      </c>
      <c r="C2655" s="3" t="s">
        <v>5405</v>
      </c>
      <c r="D2655" s="1"/>
    </row>
    <row r="2656" spans="1:4">
      <c r="A2656" s="3" t="s">
        <v>5406</v>
      </c>
      <c r="B2656" s="3" t="s">
        <v>5284</v>
      </c>
      <c r="C2656" s="3" t="s">
        <v>5407</v>
      </c>
      <c r="D2656" s="1"/>
    </row>
    <row r="2657" spans="1:4">
      <c r="A2657" s="3" t="s">
        <v>5408</v>
      </c>
      <c r="B2657" s="3" t="s">
        <v>5284</v>
      </c>
      <c r="C2657" s="3" t="s">
        <v>5409</v>
      </c>
      <c r="D2657" s="1"/>
    </row>
    <row r="2658" spans="1:4">
      <c r="A2658" s="3" t="s">
        <v>5410</v>
      </c>
      <c r="B2658" s="3" t="s">
        <v>5284</v>
      </c>
      <c r="C2658" s="3" t="s">
        <v>5411</v>
      </c>
      <c r="D2658" s="1"/>
    </row>
    <row r="2659" spans="1:4">
      <c r="A2659" s="3" t="s">
        <v>5412</v>
      </c>
      <c r="B2659" s="3" t="s">
        <v>5284</v>
      </c>
      <c r="C2659" s="3" t="s">
        <v>5413</v>
      </c>
      <c r="D2659" s="1"/>
    </row>
    <row r="2660" spans="1:4">
      <c r="A2660" s="3" t="s">
        <v>5414</v>
      </c>
      <c r="B2660" s="3" t="s">
        <v>5284</v>
      </c>
      <c r="C2660" s="3" t="s">
        <v>5415</v>
      </c>
      <c r="D2660" s="1"/>
    </row>
    <row r="2661" spans="1:4">
      <c r="A2661" s="3" t="s">
        <v>5416</v>
      </c>
      <c r="B2661" s="3" t="s">
        <v>5284</v>
      </c>
      <c r="C2661" s="3" t="s">
        <v>5417</v>
      </c>
      <c r="D2661" s="1"/>
    </row>
    <row r="2662" spans="1:4">
      <c r="A2662" s="3" t="s">
        <v>5418</v>
      </c>
      <c r="B2662" s="3" t="s">
        <v>5284</v>
      </c>
      <c r="C2662" s="3" t="s">
        <v>5419</v>
      </c>
      <c r="D2662" s="1"/>
    </row>
    <row r="2663" spans="1:4">
      <c r="A2663" s="3" t="s">
        <v>5420</v>
      </c>
      <c r="B2663" s="3" t="s">
        <v>5284</v>
      </c>
      <c r="C2663" s="3" t="s">
        <v>5421</v>
      </c>
      <c r="D2663" s="1"/>
    </row>
    <row r="2664" spans="1:4">
      <c r="A2664" s="3" t="s">
        <v>5422</v>
      </c>
      <c r="B2664" s="3" t="s">
        <v>5284</v>
      </c>
      <c r="C2664" s="3" t="s">
        <v>5423</v>
      </c>
      <c r="D2664" s="1"/>
    </row>
    <row r="2665" spans="1:4">
      <c r="A2665" s="3" t="s">
        <v>5424</v>
      </c>
      <c r="B2665" s="3" t="s">
        <v>5284</v>
      </c>
      <c r="C2665" s="3" t="s">
        <v>5425</v>
      </c>
      <c r="D2665" s="1"/>
    </row>
    <row r="2666" spans="1:4">
      <c r="A2666" s="3" t="s">
        <v>5426</v>
      </c>
      <c r="B2666" s="3" t="s">
        <v>5284</v>
      </c>
      <c r="C2666" s="3" t="s">
        <v>5427</v>
      </c>
      <c r="D2666" s="1"/>
    </row>
    <row r="2667" spans="1:4">
      <c r="A2667" s="3" t="s">
        <v>5428</v>
      </c>
      <c r="B2667" s="3" t="s">
        <v>5284</v>
      </c>
      <c r="C2667" s="3" t="s">
        <v>5429</v>
      </c>
      <c r="D2667" s="1"/>
    </row>
    <row r="2668" spans="1:4">
      <c r="A2668" s="3" t="s">
        <v>5430</v>
      </c>
      <c r="B2668" s="3" t="s">
        <v>5284</v>
      </c>
      <c r="C2668" s="3" t="s">
        <v>5431</v>
      </c>
      <c r="D2668" s="1"/>
    </row>
    <row r="2669" spans="1:4">
      <c r="A2669" s="3" t="s">
        <v>5432</v>
      </c>
      <c r="B2669" s="3" t="s">
        <v>5284</v>
      </c>
      <c r="C2669" s="3" t="s">
        <v>5433</v>
      </c>
      <c r="D2669" s="1"/>
    </row>
    <row r="2670" spans="1:4">
      <c r="A2670" s="3" t="s">
        <v>5434</v>
      </c>
      <c r="B2670" s="3" t="s">
        <v>5284</v>
      </c>
      <c r="C2670" s="3" t="s">
        <v>5435</v>
      </c>
      <c r="D2670" s="1"/>
    </row>
    <row r="2671" spans="1:4">
      <c r="A2671" s="3" t="s">
        <v>5436</v>
      </c>
      <c r="B2671" s="3" t="s">
        <v>5284</v>
      </c>
      <c r="C2671" s="3" t="s">
        <v>5437</v>
      </c>
      <c r="D2671" s="1"/>
    </row>
    <row r="2672" spans="1:4">
      <c r="A2672" s="3" t="s">
        <v>5438</v>
      </c>
      <c r="B2672" s="3" t="s">
        <v>5284</v>
      </c>
      <c r="C2672" s="3" t="s">
        <v>5439</v>
      </c>
      <c r="D2672" s="1"/>
    </row>
    <row r="2673" spans="1:4">
      <c r="A2673" s="3" t="s">
        <v>5440</v>
      </c>
      <c r="B2673" s="3" t="s">
        <v>5284</v>
      </c>
      <c r="C2673" s="3" t="s">
        <v>5441</v>
      </c>
      <c r="D2673" s="1"/>
    </row>
    <row r="2674" spans="1:4">
      <c r="A2674" s="3" t="s">
        <v>5442</v>
      </c>
      <c r="B2674" s="3" t="s">
        <v>5284</v>
      </c>
      <c r="C2674" s="3" t="s">
        <v>5443</v>
      </c>
      <c r="D2674" s="1"/>
    </row>
    <row r="2675" spans="1:4">
      <c r="A2675" s="3" t="s">
        <v>5444</v>
      </c>
      <c r="B2675" s="3" t="s">
        <v>5284</v>
      </c>
      <c r="C2675" s="3" t="s">
        <v>5445</v>
      </c>
      <c r="D2675" s="1"/>
    </row>
    <row r="2676" spans="1:4">
      <c r="A2676" s="3" t="s">
        <v>5446</v>
      </c>
      <c r="B2676" s="3" t="s">
        <v>5284</v>
      </c>
      <c r="C2676" s="3" t="s">
        <v>5447</v>
      </c>
      <c r="D2676" s="1"/>
    </row>
    <row r="2677" spans="1:4">
      <c r="A2677" s="3" t="s">
        <v>5448</v>
      </c>
      <c r="B2677" s="3" t="s">
        <v>5284</v>
      </c>
      <c r="C2677" s="3" t="s">
        <v>5449</v>
      </c>
      <c r="D2677" s="1"/>
    </row>
    <row r="2678" spans="1:4">
      <c r="A2678" s="3" t="s">
        <v>5450</v>
      </c>
      <c r="B2678" s="3" t="s">
        <v>5284</v>
      </c>
      <c r="C2678" s="3" t="s">
        <v>5451</v>
      </c>
      <c r="D2678" s="1"/>
    </row>
    <row r="2679" spans="1:4">
      <c r="A2679" s="3" t="s">
        <v>5452</v>
      </c>
      <c r="B2679" s="3" t="s">
        <v>5284</v>
      </c>
      <c r="C2679" s="3" t="s">
        <v>5453</v>
      </c>
      <c r="D2679" s="1"/>
    </row>
    <row r="2680" spans="1:4">
      <c r="A2680" s="3" t="s">
        <v>5454</v>
      </c>
      <c r="B2680" s="3" t="s">
        <v>5284</v>
      </c>
      <c r="C2680" s="3" t="s">
        <v>5455</v>
      </c>
      <c r="D2680" s="1"/>
    </row>
    <row r="2681" spans="1:4">
      <c r="A2681" s="3" t="s">
        <v>5456</v>
      </c>
      <c r="B2681" s="3" t="s">
        <v>5284</v>
      </c>
      <c r="C2681" s="3" t="s">
        <v>5457</v>
      </c>
      <c r="D2681" s="1"/>
    </row>
    <row r="2682" spans="1:4">
      <c r="A2682" s="3" t="s">
        <v>5458</v>
      </c>
      <c r="B2682" s="3" t="s">
        <v>5284</v>
      </c>
      <c r="C2682" s="3" t="s">
        <v>5459</v>
      </c>
      <c r="D2682" s="1"/>
    </row>
    <row r="2683" spans="1:4">
      <c r="A2683" s="3" t="s">
        <v>5460</v>
      </c>
      <c r="B2683" s="3" t="s">
        <v>5284</v>
      </c>
      <c r="C2683" s="3" t="s">
        <v>5461</v>
      </c>
      <c r="D2683" s="1"/>
    </row>
    <row r="2684" spans="1:4">
      <c r="A2684" s="3" t="s">
        <v>5462</v>
      </c>
      <c r="B2684" s="3" t="s">
        <v>5284</v>
      </c>
      <c r="C2684" s="3" t="s">
        <v>5463</v>
      </c>
      <c r="D2684" s="1"/>
    </row>
    <row r="2685" spans="1:4">
      <c r="A2685" s="3" t="s">
        <v>5464</v>
      </c>
      <c r="B2685" s="3" t="s">
        <v>5284</v>
      </c>
      <c r="C2685" s="3" t="s">
        <v>5465</v>
      </c>
      <c r="D2685" s="1"/>
    </row>
    <row r="2686" spans="1:4">
      <c r="A2686" s="3" t="s">
        <v>5466</v>
      </c>
      <c r="B2686" s="3" t="s">
        <v>5284</v>
      </c>
      <c r="C2686" s="3" t="s">
        <v>5467</v>
      </c>
      <c r="D2686" s="1"/>
    </row>
    <row r="2687" spans="1:4">
      <c r="A2687" s="3" t="s">
        <v>5468</v>
      </c>
      <c r="B2687" s="3" t="s">
        <v>5284</v>
      </c>
      <c r="C2687" s="3" t="s">
        <v>5469</v>
      </c>
      <c r="D2687" s="1"/>
    </row>
    <row r="2688" spans="1:4">
      <c r="A2688" s="3" t="s">
        <v>5470</v>
      </c>
      <c r="B2688" s="3" t="s">
        <v>5284</v>
      </c>
      <c r="C2688" s="3" t="s">
        <v>5471</v>
      </c>
      <c r="D2688" s="1"/>
    </row>
    <row r="2689" spans="1:4">
      <c r="A2689" s="3" t="s">
        <v>5472</v>
      </c>
      <c r="B2689" s="3" t="s">
        <v>5284</v>
      </c>
      <c r="C2689" s="3" t="s">
        <v>5473</v>
      </c>
      <c r="D2689" s="1"/>
    </row>
    <row r="2690" spans="1:4">
      <c r="A2690" s="3" t="s">
        <v>5474</v>
      </c>
      <c r="B2690" s="3" t="s">
        <v>5284</v>
      </c>
      <c r="C2690" s="3" t="s">
        <v>5475</v>
      </c>
      <c r="D2690" s="1"/>
    </row>
    <row r="2691" spans="1:4">
      <c r="A2691" s="3" t="s">
        <v>5476</v>
      </c>
      <c r="B2691" s="3" t="s">
        <v>5284</v>
      </c>
      <c r="C2691" s="3" t="s">
        <v>5477</v>
      </c>
      <c r="D2691" s="1"/>
    </row>
    <row r="2692" spans="1:4">
      <c r="A2692" s="3" t="s">
        <v>5478</v>
      </c>
      <c r="B2692" s="3" t="s">
        <v>5284</v>
      </c>
      <c r="C2692" s="3" t="s">
        <v>5479</v>
      </c>
      <c r="D2692" s="1"/>
    </row>
    <row r="2693" spans="1:4">
      <c r="A2693" s="3" t="s">
        <v>5480</v>
      </c>
      <c r="B2693" s="3" t="s">
        <v>5284</v>
      </c>
      <c r="C2693" s="3" t="s">
        <v>5481</v>
      </c>
      <c r="D2693" s="1"/>
    </row>
    <row r="2694" spans="1:4">
      <c r="A2694" s="3" t="s">
        <v>5482</v>
      </c>
      <c r="B2694" s="3" t="s">
        <v>5284</v>
      </c>
      <c r="C2694" s="3" t="s">
        <v>5483</v>
      </c>
      <c r="D2694" s="1"/>
    </row>
    <row r="2695" spans="1:4">
      <c r="A2695" s="3" t="s">
        <v>5484</v>
      </c>
      <c r="B2695" s="3" t="s">
        <v>5284</v>
      </c>
      <c r="C2695" s="3" t="s">
        <v>5485</v>
      </c>
      <c r="D2695" s="1"/>
    </row>
    <row r="2696" spans="1:4">
      <c r="A2696" s="3" t="s">
        <v>5486</v>
      </c>
      <c r="B2696" s="3" t="s">
        <v>5284</v>
      </c>
      <c r="C2696" s="3" t="s">
        <v>5487</v>
      </c>
      <c r="D2696" s="1"/>
    </row>
    <row r="2697" spans="1:4">
      <c r="A2697" s="3" t="s">
        <v>5488</v>
      </c>
      <c r="B2697" s="3" t="s">
        <v>5284</v>
      </c>
      <c r="C2697" s="3" t="s">
        <v>5489</v>
      </c>
      <c r="D2697" s="1"/>
    </row>
    <row r="2698" spans="1:4">
      <c r="A2698" s="3" t="s">
        <v>5490</v>
      </c>
      <c r="B2698" s="3" t="s">
        <v>5284</v>
      </c>
      <c r="C2698" s="3" t="s">
        <v>5491</v>
      </c>
      <c r="D2698" s="1"/>
    </row>
    <row r="2699" spans="1:4">
      <c r="A2699" s="3" t="s">
        <v>5492</v>
      </c>
      <c r="B2699" s="3" t="s">
        <v>5284</v>
      </c>
      <c r="C2699" s="3" t="s">
        <v>5493</v>
      </c>
      <c r="D2699" s="1"/>
    </row>
    <row r="2700" spans="1:4">
      <c r="A2700" s="3" t="s">
        <v>5494</v>
      </c>
      <c r="B2700" s="3" t="s">
        <v>5284</v>
      </c>
      <c r="C2700" s="3" t="s">
        <v>5495</v>
      </c>
      <c r="D2700" s="1"/>
    </row>
    <row r="2701" spans="1:4">
      <c r="A2701" s="3" t="s">
        <v>5496</v>
      </c>
      <c r="B2701" s="3" t="s">
        <v>5284</v>
      </c>
      <c r="C2701" s="3" t="s">
        <v>5497</v>
      </c>
      <c r="D2701" s="1"/>
    </row>
    <row r="2702" spans="1:4">
      <c r="A2702" s="3" t="s">
        <v>5498</v>
      </c>
      <c r="B2702" s="3" t="s">
        <v>5284</v>
      </c>
      <c r="C2702" s="3" t="s">
        <v>5499</v>
      </c>
      <c r="D2702" s="1"/>
    </row>
    <row r="2703" spans="1:4">
      <c r="A2703" s="3" t="s">
        <v>5500</v>
      </c>
      <c r="B2703" s="3" t="s">
        <v>5284</v>
      </c>
      <c r="C2703" s="3" t="s">
        <v>5501</v>
      </c>
      <c r="D2703" s="1"/>
    </row>
    <row r="2704" spans="1:4">
      <c r="A2704" s="3" t="s">
        <v>5502</v>
      </c>
      <c r="B2704" s="3" t="s">
        <v>5284</v>
      </c>
      <c r="C2704" s="3" t="s">
        <v>5503</v>
      </c>
      <c r="D2704" s="1"/>
    </row>
    <row r="2705" spans="1:4">
      <c r="A2705" s="3" t="s">
        <v>5504</v>
      </c>
      <c r="B2705" s="3" t="s">
        <v>5284</v>
      </c>
      <c r="C2705" s="3" t="s">
        <v>5505</v>
      </c>
      <c r="D2705" s="1"/>
    </row>
    <row r="2706" spans="1:4">
      <c r="A2706" s="3" t="s">
        <v>5506</v>
      </c>
      <c r="B2706" s="3" t="s">
        <v>5284</v>
      </c>
      <c r="C2706" s="3" t="s">
        <v>5507</v>
      </c>
      <c r="D2706" s="1"/>
    </row>
    <row r="2707" spans="1:4">
      <c r="A2707" s="3" t="s">
        <v>5508</v>
      </c>
      <c r="B2707" s="3" t="s">
        <v>5284</v>
      </c>
      <c r="C2707" s="3" t="s">
        <v>5509</v>
      </c>
      <c r="D2707" s="1"/>
    </row>
    <row r="2708" spans="1:4">
      <c r="A2708" s="3" t="s">
        <v>5510</v>
      </c>
      <c r="B2708" s="3" t="s">
        <v>5284</v>
      </c>
      <c r="C2708" s="3" t="s">
        <v>5511</v>
      </c>
      <c r="D2708" s="1"/>
    </row>
    <row r="2709" spans="1:4">
      <c r="A2709" s="3" t="s">
        <v>5512</v>
      </c>
      <c r="B2709" s="3" t="s">
        <v>5284</v>
      </c>
      <c r="C2709" s="3" t="s">
        <v>5513</v>
      </c>
      <c r="D2709" s="1"/>
    </row>
    <row r="2710" spans="1:4">
      <c r="A2710" s="3" t="s">
        <v>5514</v>
      </c>
      <c r="B2710" s="3" t="s">
        <v>5284</v>
      </c>
      <c r="C2710" s="3" t="s">
        <v>5515</v>
      </c>
      <c r="D2710" s="1"/>
    </row>
    <row r="2711" spans="1:4">
      <c r="A2711" s="3" t="s">
        <v>5516</v>
      </c>
      <c r="B2711" s="3" t="s">
        <v>5284</v>
      </c>
      <c r="C2711" s="3" t="s">
        <v>5517</v>
      </c>
      <c r="D2711" s="1"/>
    </row>
    <row r="2712" spans="1:4">
      <c r="A2712" s="3" t="s">
        <v>5518</v>
      </c>
      <c r="B2712" s="3" t="s">
        <v>5284</v>
      </c>
      <c r="C2712" s="3" t="s">
        <v>5519</v>
      </c>
      <c r="D2712" s="1"/>
    </row>
    <row r="2713" spans="1:4">
      <c r="A2713" s="3" t="s">
        <v>5520</v>
      </c>
      <c r="B2713" s="3" t="s">
        <v>5284</v>
      </c>
      <c r="C2713" s="3" t="s">
        <v>5521</v>
      </c>
      <c r="D2713" s="1"/>
    </row>
    <row r="2714" spans="1:4">
      <c r="A2714" s="3" t="s">
        <v>5522</v>
      </c>
      <c r="B2714" s="3" t="s">
        <v>5284</v>
      </c>
      <c r="C2714" s="3" t="s">
        <v>5523</v>
      </c>
      <c r="D2714" s="1"/>
    </row>
    <row r="2715" spans="1:4">
      <c r="A2715" s="3" t="s">
        <v>5524</v>
      </c>
      <c r="B2715" s="3" t="s">
        <v>5284</v>
      </c>
      <c r="C2715" s="3" t="s">
        <v>5525</v>
      </c>
      <c r="D2715" s="1"/>
    </row>
    <row r="2716" spans="1:4">
      <c r="A2716" s="3" t="s">
        <v>5526</v>
      </c>
      <c r="B2716" s="3" t="s">
        <v>5284</v>
      </c>
      <c r="C2716" s="3" t="s">
        <v>5527</v>
      </c>
      <c r="D2716" s="1"/>
    </row>
    <row r="2717" spans="1:4">
      <c r="A2717" s="3" t="s">
        <v>5528</v>
      </c>
      <c r="B2717" s="3" t="s">
        <v>5284</v>
      </c>
      <c r="C2717" s="3" t="s">
        <v>5529</v>
      </c>
      <c r="D2717" s="1"/>
    </row>
    <row r="2718" spans="1:4">
      <c r="A2718" s="3" t="s">
        <v>5530</v>
      </c>
      <c r="B2718" s="3" t="s">
        <v>5284</v>
      </c>
      <c r="C2718" s="3" t="s">
        <v>5531</v>
      </c>
      <c r="D2718" s="1"/>
    </row>
    <row r="2719" spans="1:4">
      <c r="A2719" s="3" t="s">
        <v>5532</v>
      </c>
      <c r="B2719" s="3" t="s">
        <v>5284</v>
      </c>
      <c r="C2719" s="3" t="s">
        <v>5533</v>
      </c>
      <c r="D2719" s="1"/>
    </row>
    <row r="2720" spans="1:4">
      <c r="A2720" s="3" t="s">
        <v>5534</v>
      </c>
      <c r="B2720" s="3" t="s">
        <v>5284</v>
      </c>
      <c r="C2720" s="3" t="s">
        <v>5535</v>
      </c>
      <c r="D2720" s="1"/>
    </row>
    <row r="2721" spans="1:4">
      <c r="A2721" s="3" t="s">
        <v>5536</v>
      </c>
      <c r="B2721" s="3" t="s">
        <v>5284</v>
      </c>
      <c r="C2721" s="3" t="s">
        <v>5537</v>
      </c>
      <c r="D2721" s="1"/>
    </row>
    <row r="2722" spans="1:4">
      <c r="A2722" s="3" t="s">
        <v>5538</v>
      </c>
      <c r="B2722" s="3" t="s">
        <v>5284</v>
      </c>
      <c r="C2722" s="3" t="s">
        <v>5539</v>
      </c>
      <c r="D2722" s="1"/>
    </row>
    <row r="2723" spans="1:4">
      <c r="A2723" s="3" t="s">
        <v>5540</v>
      </c>
      <c r="B2723" s="3" t="s">
        <v>5284</v>
      </c>
      <c r="C2723" s="3" t="s">
        <v>5541</v>
      </c>
      <c r="D2723" s="1"/>
    </row>
    <row r="2724" spans="1:4">
      <c r="A2724" s="3" t="s">
        <v>5542</v>
      </c>
      <c r="B2724" s="3" t="s">
        <v>5284</v>
      </c>
      <c r="C2724" s="3" t="s">
        <v>5543</v>
      </c>
      <c r="D2724" s="1"/>
    </row>
    <row r="2725" spans="1:4">
      <c r="A2725" s="3" t="s">
        <v>5544</v>
      </c>
      <c r="B2725" s="3" t="s">
        <v>5284</v>
      </c>
      <c r="C2725" s="3" t="s">
        <v>5545</v>
      </c>
      <c r="D2725" s="1"/>
    </row>
    <row r="2726" spans="1:4">
      <c r="A2726" s="3" t="s">
        <v>5546</v>
      </c>
      <c r="B2726" s="3" t="s">
        <v>5284</v>
      </c>
      <c r="C2726" s="3" t="s">
        <v>5547</v>
      </c>
      <c r="D2726" s="1"/>
    </row>
    <row r="2727" spans="1:4">
      <c r="A2727" s="3" t="s">
        <v>5548</v>
      </c>
      <c r="B2727" s="3" t="s">
        <v>5284</v>
      </c>
      <c r="C2727" s="3" t="s">
        <v>5549</v>
      </c>
      <c r="D2727" s="1"/>
    </row>
    <row r="2728" spans="1:4">
      <c r="A2728" s="3" t="s">
        <v>5550</v>
      </c>
      <c r="B2728" s="3" t="s">
        <v>5284</v>
      </c>
      <c r="C2728" s="3" t="s">
        <v>5551</v>
      </c>
      <c r="D2728" s="1"/>
    </row>
    <row r="2729" spans="1:4">
      <c r="A2729" s="3" t="s">
        <v>5552</v>
      </c>
      <c r="B2729" s="3" t="s">
        <v>5284</v>
      </c>
      <c r="C2729" s="3" t="s">
        <v>5553</v>
      </c>
      <c r="D2729" s="1"/>
    </row>
    <row r="2730" spans="1:4">
      <c r="A2730" s="3" t="s">
        <v>5554</v>
      </c>
      <c r="B2730" s="3" t="s">
        <v>5284</v>
      </c>
      <c r="C2730" s="3" t="s">
        <v>5555</v>
      </c>
      <c r="D2730" s="1"/>
    </row>
    <row r="2731" spans="1:4">
      <c r="A2731" s="3" t="s">
        <v>5556</v>
      </c>
      <c r="B2731" s="3" t="s">
        <v>5284</v>
      </c>
      <c r="C2731" s="3" t="s">
        <v>5557</v>
      </c>
      <c r="D2731" s="1"/>
    </row>
    <row r="2732" spans="1:4">
      <c r="A2732" s="3" t="s">
        <v>5558</v>
      </c>
      <c r="B2732" s="3" t="s">
        <v>5284</v>
      </c>
      <c r="C2732" s="3" t="s">
        <v>5559</v>
      </c>
      <c r="D2732" s="1"/>
    </row>
    <row r="2733" spans="1:4">
      <c r="A2733" s="3" t="s">
        <v>5560</v>
      </c>
      <c r="B2733" s="3" t="s">
        <v>5284</v>
      </c>
      <c r="C2733" s="3" t="s">
        <v>5561</v>
      </c>
      <c r="D2733" s="1"/>
    </row>
    <row r="2734" spans="1:4">
      <c r="A2734" s="3" t="s">
        <v>5562</v>
      </c>
      <c r="B2734" s="3" t="s">
        <v>5284</v>
      </c>
      <c r="C2734" s="3" t="s">
        <v>5563</v>
      </c>
      <c r="D2734" s="1"/>
    </row>
    <row r="2735" spans="1:4">
      <c r="A2735" s="3" t="s">
        <v>5564</v>
      </c>
      <c r="B2735" s="3" t="s">
        <v>5284</v>
      </c>
      <c r="C2735" s="3" t="s">
        <v>5565</v>
      </c>
      <c r="D2735" s="1"/>
    </row>
    <row r="2736" spans="1:4">
      <c r="A2736" s="3" t="s">
        <v>5566</v>
      </c>
      <c r="B2736" s="3" t="s">
        <v>5284</v>
      </c>
      <c r="C2736" s="3" t="s">
        <v>5567</v>
      </c>
      <c r="D2736" s="1"/>
    </row>
    <row r="2737" spans="1:4">
      <c r="A2737" s="3" t="s">
        <v>5568</v>
      </c>
      <c r="B2737" s="3" t="s">
        <v>5284</v>
      </c>
      <c r="C2737" s="3" t="s">
        <v>5569</v>
      </c>
      <c r="D2737" s="1"/>
    </row>
    <row r="2738" spans="1:4">
      <c r="A2738" s="3" t="s">
        <v>5570</v>
      </c>
      <c r="B2738" s="3" t="s">
        <v>5284</v>
      </c>
      <c r="C2738" s="3" t="s">
        <v>5571</v>
      </c>
      <c r="D2738" s="1"/>
    </row>
    <row r="2739" spans="1:4">
      <c r="A2739" s="3" t="s">
        <v>5572</v>
      </c>
      <c r="B2739" s="3" t="s">
        <v>5284</v>
      </c>
      <c r="C2739" s="3" t="s">
        <v>5573</v>
      </c>
      <c r="D2739" s="1"/>
    </row>
    <row r="2740" spans="1:4">
      <c r="A2740" s="3" t="s">
        <v>5574</v>
      </c>
      <c r="B2740" s="3" t="s">
        <v>5284</v>
      </c>
      <c r="C2740" s="3" t="s">
        <v>5575</v>
      </c>
      <c r="D2740" s="1"/>
    </row>
    <row r="2741" spans="1:4">
      <c r="A2741" s="3" t="s">
        <v>5576</v>
      </c>
      <c r="B2741" s="3" t="s">
        <v>5284</v>
      </c>
      <c r="C2741" s="3" t="s">
        <v>5577</v>
      </c>
      <c r="D2741" s="1"/>
    </row>
    <row r="2742" spans="1:4">
      <c r="A2742" s="3" t="s">
        <v>5578</v>
      </c>
      <c r="B2742" s="3" t="s">
        <v>5284</v>
      </c>
      <c r="C2742" s="3" t="s">
        <v>5579</v>
      </c>
      <c r="D2742" s="1"/>
    </row>
    <row r="2743" spans="1:4">
      <c r="A2743" s="3" t="s">
        <v>5580</v>
      </c>
      <c r="B2743" s="3" t="s">
        <v>5284</v>
      </c>
      <c r="C2743" s="3" t="s">
        <v>5581</v>
      </c>
      <c r="D2743" s="1"/>
    </row>
    <row r="2744" spans="1:4">
      <c r="A2744" s="3" t="s">
        <v>5582</v>
      </c>
      <c r="B2744" s="3" t="s">
        <v>5284</v>
      </c>
      <c r="C2744" s="3" t="s">
        <v>5583</v>
      </c>
      <c r="D2744" s="1"/>
    </row>
    <row r="2745" spans="1:4">
      <c r="A2745" s="3" t="s">
        <v>5584</v>
      </c>
      <c r="B2745" s="3" t="s">
        <v>5284</v>
      </c>
      <c r="C2745" s="3" t="s">
        <v>5585</v>
      </c>
      <c r="D2745" s="1"/>
    </row>
    <row r="2746" spans="1:4">
      <c r="A2746" s="3" t="s">
        <v>5586</v>
      </c>
      <c r="B2746" s="3" t="s">
        <v>5284</v>
      </c>
      <c r="C2746" s="3" t="s">
        <v>5587</v>
      </c>
      <c r="D2746" s="1"/>
    </row>
    <row r="2747" spans="1:4">
      <c r="A2747" s="3" t="s">
        <v>5588</v>
      </c>
      <c r="B2747" s="3" t="s">
        <v>5284</v>
      </c>
      <c r="C2747" s="3" t="s">
        <v>5589</v>
      </c>
      <c r="D2747" s="1"/>
    </row>
    <row r="2748" spans="1:4">
      <c r="A2748" s="3" t="s">
        <v>5590</v>
      </c>
      <c r="B2748" s="3" t="s">
        <v>5284</v>
      </c>
      <c r="C2748" s="3" t="s">
        <v>5591</v>
      </c>
      <c r="D2748" s="1"/>
    </row>
    <row r="2749" spans="1:4">
      <c r="A2749" s="3" t="s">
        <v>5592</v>
      </c>
      <c r="B2749" s="3" t="s">
        <v>5284</v>
      </c>
      <c r="C2749" s="3" t="s">
        <v>5593</v>
      </c>
      <c r="D2749" s="1"/>
    </row>
    <row r="2750" spans="1:4">
      <c r="A2750" s="3" t="s">
        <v>5594</v>
      </c>
      <c r="B2750" s="3" t="s">
        <v>5284</v>
      </c>
      <c r="C2750" s="3" t="s">
        <v>5595</v>
      </c>
      <c r="D2750" s="1"/>
    </row>
    <row r="2751" spans="1:4">
      <c r="A2751" s="3" t="s">
        <v>5596</v>
      </c>
      <c r="B2751" s="3" t="s">
        <v>5284</v>
      </c>
      <c r="C2751" s="3" t="s">
        <v>5597</v>
      </c>
      <c r="D2751" s="1"/>
    </row>
    <row r="2752" spans="1:4">
      <c r="A2752" s="3" t="s">
        <v>5598</v>
      </c>
      <c r="B2752" s="3" t="s">
        <v>5284</v>
      </c>
      <c r="C2752" s="3" t="s">
        <v>5599</v>
      </c>
      <c r="D2752" s="1"/>
    </row>
    <row r="2753" spans="1:4">
      <c r="A2753" s="3" t="s">
        <v>5600</v>
      </c>
      <c r="B2753" s="3" t="s">
        <v>5284</v>
      </c>
      <c r="C2753" s="3" t="s">
        <v>5601</v>
      </c>
      <c r="D2753" s="1"/>
    </row>
    <row r="2754" spans="1:4">
      <c r="A2754" s="3" t="s">
        <v>5602</v>
      </c>
      <c r="B2754" s="3" t="s">
        <v>5284</v>
      </c>
      <c r="C2754" s="3" t="s">
        <v>5603</v>
      </c>
      <c r="D2754" s="1"/>
    </row>
    <row r="2755" spans="1:4">
      <c r="A2755" s="3" t="s">
        <v>5604</v>
      </c>
      <c r="B2755" s="3" t="s">
        <v>5284</v>
      </c>
      <c r="C2755" s="3" t="s">
        <v>5605</v>
      </c>
      <c r="D2755" s="1"/>
    </row>
    <row r="2756" spans="1:4">
      <c r="A2756" s="3" t="s">
        <v>5606</v>
      </c>
      <c r="B2756" s="3" t="s">
        <v>5284</v>
      </c>
      <c r="C2756" s="3" t="s">
        <v>5607</v>
      </c>
      <c r="D2756" s="1"/>
    </row>
    <row r="2757" spans="1:4">
      <c r="A2757" s="3" t="s">
        <v>5608</v>
      </c>
      <c r="B2757" s="3" t="s">
        <v>5284</v>
      </c>
      <c r="C2757" s="3" t="s">
        <v>5609</v>
      </c>
      <c r="D2757" s="1"/>
    </row>
    <row r="2758" spans="1:4">
      <c r="A2758" s="3" t="s">
        <v>5610</v>
      </c>
      <c r="B2758" s="3" t="s">
        <v>5284</v>
      </c>
      <c r="C2758" s="3" t="s">
        <v>5611</v>
      </c>
      <c r="D2758" s="1"/>
    </row>
    <row r="2759" spans="1:4">
      <c r="A2759" s="3" t="s">
        <v>5612</v>
      </c>
      <c r="B2759" s="3" t="s">
        <v>5284</v>
      </c>
      <c r="C2759" s="3" t="s">
        <v>5613</v>
      </c>
      <c r="D2759" s="1"/>
    </row>
    <row r="2760" spans="1:4">
      <c r="A2760" s="3" t="s">
        <v>5614</v>
      </c>
      <c r="B2760" s="3" t="s">
        <v>5284</v>
      </c>
      <c r="C2760" s="3" t="s">
        <v>5615</v>
      </c>
      <c r="D2760" s="1"/>
    </row>
    <row r="2761" spans="1:4">
      <c r="A2761" s="3" t="s">
        <v>5616</v>
      </c>
      <c r="B2761" s="3" t="s">
        <v>5284</v>
      </c>
      <c r="C2761" s="3" t="s">
        <v>5617</v>
      </c>
      <c r="D2761" s="1"/>
    </row>
    <row r="2762" spans="1:4">
      <c r="A2762" s="3" t="s">
        <v>5618</v>
      </c>
      <c r="B2762" s="3" t="s">
        <v>5284</v>
      </c>
      <c r="C2762" s="3" t="s">
        <v>5619</v>
      </c>
      <c r="D2762" s="1"/>
    </row>
    <row r="2763" spans="1:4">
      <c r="A2763" s="3" t="s">
        <v>5620</v>
      </c>
      <c r="B2763" s="3" t="s">
        <v>5284</v>
      </c>
      <c r="C2763" s="3" t="s">
        <v>5621</v>
      </c>
      <c r="D2763" s="1"/>
    </row>
    <row r="2764" spans="1:4">
      <c r="A2764" s="3" t="s">
        <v>5622</v>
      </c>
      <c r="B2764" s="3" t="s">
        <v>5284</v>
      </c>
      <c r="C2764" s="3" t="s">
        <v>5623</v>
      </c>
      <c r="D2764" s="1"/>
    </row>
    <row r="2765" spans="1:4">
      <c r="A2765" s="3" t="s">
        <v>5624</v>
      </c>
      <c r="B2765" s="3" t="s">
        <v>5284</v>
      </c>
      <c r="C2765" s="3" t="s">
        <v>5625</v>
      </c>
      <c r="D2765" s="1"/>
    </row>
    <row r="2766" spans="1:4">
      <c r="A2766" s="3" t="s">
        <v>5626</v>
      </c>
      <c r="B2766" s="3" t="s">
        <v>5284</v>
      </c>
      <c r="C2766" s="3" t="s">
        <v>5627</v>
      </c>
      <c r="D2766" s="1"/>
    </row>
    <row r="2767" spans="1:4">
      <c r="A2767" s="3" t="s">
        <v>5628</v>
      </c>
      <c r="B2767" s="3" t="s">
        <v>5284</v>
      </c>
      <c r="C2767" s="3" t="s">
        <v>5629</v>
      </c>
      <c r="D2767" s="1"/>
    </row>
    <row r="2768" spans="1:4">
      <c r="A2768" s="3" t="s">
        <v>5630</v>
      </c>
      <c r="B2768" s="3" t="s">
        <v>5284</v>
      </c>
      <c r="C2768" s="3" t="s">
        <v>5631</v>
      </c>
      <c r="D2768" s="1"/>
    </row>
    <row r="2769" spans="1:4">
      <c r="A2769" s="3" t="s">
        <v>5632</v>
      </c>
      <c r="B2769" s="3" t="s">
        <v>5284</v>
      </c>
      <c r="C2769" s="3" t="s">
        <v>5633</v>
      </c>
      <c r="D2769" s="1"/>
    </row>
    <row r="2770" spans="1:4">
      <c r="A2770" s="3" t="s">
        <v>5634</v>
      </c>
      <c r="B2770" s="3" t="s">
        <v>5284</v>
      </c>
      <c r="C2770" s="3" t="s">
        <v>5635</v>
      </c>
      <c r="D2770" s="1"/>
    </row>
    <row r="2771" spans="1:4">
      <c r="A2771" s="3" t="s">
        <v>5636</v>
      </c>
      <c r="B2771" s="3" t="s">
        <v>5284</v>
      </c>
      <c r="C2771" s="3" t="s">
        <v>5637</v>
      </c>
      <c r="D2771" s="1"/>
    </row>
    <row r="2772" spans="1:4">
      <c r="A2772" s="3" t="s">
        <v>5638</v>
      </c>
      <c r="B2772" s="3" t="s">
        <v>5284</v>
      </c>
      <c r="C2772" s="3" t="s">
        <v>5639</v>
      </c>
      <c r="D2772" s="1"/>
    </row>
    <row r="2773" spans="1:4">
      <c r="A2773" s="3" t="s">
        <v>5640</v>
      </c>
      <c r="B2773" s="3" t="s">
        <v>5284</v>
      </c>
      <c r="C2773" s="3" t="s">
        <v>5641</v>
      </c>
      <c r="D2773" s="1"/>
    </row>
    <row r="2774" spans="1:4">
      <c r="A2774" s="3" t="s">
        <v>5642</v>
      </c>
      <c r="B2774" s="3" t="s">
        <v>5284</v>
      </c>
      <c r="C2774" s="3" t="s">
        <v>5643</v>
      </c>
      <c r="D2774" s="1"/>
    </row>
    <row r="2775" spans="1:4">
      <c r="A2775" s="3" t="s">
        <v>5644</v>
      </c>
      <c r="B2775" s="3" t="s">
        <v>5284</v>
      </c>
      <c r="C2775" s="3" t="s">
        <v>5645</v>
      </c>
      <c r="D2775" s="1"/>
    </row>
    <row r="2776" spans="1:4">
      <c r="A2776" s="3" t="s">
        <v>5646</v>
      </c>
      <c r="B2776" s="3" t="s">
        <v>5284</v>
      </c>
      <c r="C2776" s="3" t="s">
        <v>5647</v>
      </c>
      <c r="D2776" s="1"/>
    </row>
    <row r="2777" spans="1:4">
      <c r="A2777" s="3" t="s">
        <v>5648</v>
      </c>
      <c r="B2777" s="3" t="s">
        <v>5284</v>
      </c>
      <c r="C2777" s="3" t="s">
        <v>5649</v>
      </c>
      <c r="D2777" s="1"/>
    </row>
    <row r="2778" spans="1:4">
      <c r="A2778" s="3" t="s">
        <v>5650</v>
      </c>
      <c r="B2778" s="3" t="s">
        <v>5284</v>
      </c>
      <c r="C2778" s="3" t="s">
        <v>5651</v>
      </c>
      <c r="D2778" s="1"/>
    </row>
    <row r="2779" spans="1:4">
      <c r="A2779" s="3" t="s">
        <v>5652</v>
      </c>
      <c r="B2779" s="3" t="s">
        <v>5284</v>
      </c>
      <c r="C2779" s="3" t="s">
        <v>5653</v>
      </c>
      <c r="D2779" s="1"/>
    </row>
    <row r="2780" spans="1:4">
      <c r="A2780" s="3" t="s">
        <v>5654</v>
      </c>
      <c r="B2780" s="3" t="s">
        <v>5284</v>
      </c>
      <c r="C2780" s="3" t="s">
        <v>5655</v>
      </c>
      <c r="D2780" s="1"/>
    </row>
    <row r="2781" spans="1:4">
      <c r="A2781" s="3" t="s">
        <v>5656</v>
      </c>
      <c r="B2781" s="3" t="s">
        <v>5284</v>
      </c>
      <c r="C2781" s="3" t="s">
        <v>5657</v>
      </c>
      <c r="D2781" s="1"/>
    </row>
    <row r="2782" spans="1:4">
      <c r="A2782" s="3" t="s">
        <v>5658</v>
      </c>
      <c r="B2782" s="3" t="s">
        <v>5284</v>
      </c>
      <c r="C2782" s="3" t="s">
        <v>5659</v>
      </c>
      <c r="D2782" s="1"/>
    </row>
    <row r="2783" spans="1:4">
      <c r="A2783" s="3" t="s">
        <v>5660</v>
      </c>
      <c r="B2783" s="3" t="s">
        <v>5284</v>
      </c>
      <c r="C2783" s="3" t="s">
        <v>5661</v>
      </c>
      <c r="D2783" s="1"/>
    </row>
    <row r="2784" spans="1:4">
      <c r="A2784" s="3" t="s">
        <v>5662</v>
      </c>
      <c r="B2784" s="3" t="s">
        <v>5284</v>
      </c>
      <c r="C2784" s="3" t="s">
        <v>5663</v>
      </c>
      <c r="D2784" s="1"/>
    </row>
    <row r="2785" spans="1:4">
      <c r="A2785" s="3" t="s">
        <v>5664</v>
      </c>
      <c r="B2785" s="3" t="s">
        <v>5284</v>
      </c>
      <c r="C2785" s="3" t="s">
        <v>5665</v>
      </c>
      <c r="D2785" s="1"/>
    </row>
    <row r="2786" spans="1:4">
      <c r="A2786" s="3" t="s">
        <v>5666</v>
      </c>
      <c r="B2786" s="3" t="s">
        <v>5284</v>
      </c>
      <c r="C2786" s="3" t="s">
        <v>5667</v>
      </c>
      <c r="D2786" s="1"/>
    </row>
    <row r="2787" spans="1:4">
      <c r="A2787" s="3" t="s">
        <v>5668</v>
      </c>
      <c r="B2787" s="3" t="s">
        <v>5284</v>
      </c>
      <c r="C2787" s="3" t="s">
        <v>5669</v>
      </c>
      <c r="D2787" s="1"/>
    </row>
    <row r="2788" spans="1:4">
      <c r="A2788" s="3" t="s">
        <v>5670</v>
      </c>
      <c r="B2788" s="3" t="s">
        <v>5284</v>
      </c>
      <c r="C2788" s="3" t="s">
        <v>5671</v>
      </c>
      <c r="D2788" s="1"/>
    </row>
    <row r="2789" spans="1:4">
      <c r="A2789" s="3" t="s">
        <v>5672</v>
      </c>
      <c r="B2789" s="3" t="s">
        <v>5284</v>
      </c>
      <c r="C2789" s="3" t="s">
        <v>5673</v>
      </c>
      <c r="D2789" s="1"/>
    </row>
    <row r="2790" spans="1:4">
      <c r="A2790" s="3" t="s">
        <v>5674</v>
      </c>
      <c r="B2790" s="3" t="s">
        <v>5284</v>
      </c>
      <c r="C2790" s="3" t="s">
        <v>5675</v>
      </c>
      <c r="D2790" s="1"/>
    </row>
    <row r="2791" spans="1:4">
      <c r="A2791" s="3" t="s">
        <v>5676</v>
      </c>
      <c r="B2791" s="3" t="s">
        <v>5284</v>
      </c>
      <c r="C2791" s="3" t="s">
        <v>5677</v>
      </c>
      <c r="D2791" s="1"/>
    </row>
    <row r="2792" spans="1:4">
      <c r="A2792" s="3" t="s">
        <v>5678</v>
      </c>
      <c r="B2792" s="3" t="s">
        <v>5284</v>
      </c>
      <c r="C2792" s="3" t="s">
        <v>5679</v>
      </c>
      <c r="D2792" s="1"/>
    </row>
    <row r="2793" spans="1:4">
      <c r="A2793" s="3" t="s">
        <v>5680</v>
      </c>
      <c r="B2793" s="3" t="s">
        <v>5284</v>
      </c>
      <c r="C2793" s="3" t="s">
        <v>5681</v>
      </c>
      <c r="D2793" s="1"/>
    </row>
    <row r="2794" spans="1:4">
      <c r="A2794" s="3" t="s">
        <v>5682</v>
      </c>
      <c r="B2794" s="3" t="s">
        <v>5284</v>
      </c>
      <c r="C2794" s="3" t="s">
        <v>5683</v>
      </c>
      <c r="D2794" s="1"/>
    </row>
    <row r="2795" spans="1:4">
      <c r="A2795" s="3" t="s">
        <v>5684</v>
      </c>
      <c r="B2795" s="3" t="s">
        <v>5284</v>
      </c>
      <c r="C2795" s="3" t="s">
        <v>5685</v>
      </c>
      <c r="D2795" s="1"/>
    </row>
    <row r="2796" spans="1:4">
      <c r="A2796" s="3" t="s">
        <v>5686</v>
      </c>
      <c r="B2796" s="3" t="s">
        <v>5284</v>
      </c>
      <c r="C2796" s="3" t="s">
        <v>5687</v>
      </c>
      <c r="D2796" s="1"/>
    </row>
    <row r="2797" spans="1:4">
      <c r="A2797" s="3" t="s">
        <v>5688</v>
      </c>
      <c r="B2797" s="3" t="s">
        <v>5284</v>
      </c>
      <c r="C2797" s="3" t="s">
        <v>5689</v>
      </c>
      <c r="D2797" s="1"/>
    </row>
    <row r="2798" spans="1:4">
      <c r="A2798" s="3" t="s">
        <v>5690</v>
      </c>
      <c r="B2798" s="3" t="s">
        <v>5284</v>
      </c>
      <c r="C2798" s="3" t="s">
        <v>5691</v>
      </c>
      <c r="D2798" s="1"/>
    </row>
    <row r="2799" spans="1:4">
      <c r="A2799" s="3" t="s">
        <v>5692</v>
      </c>
      <c r="B2799" s="3" t="s">
        <v>5284</v>
      </c>
      <c r="C2799" s="3" t="s">
        <v>5693</v>
      </c>
      <c r="D2799" s="1"/>
    </row>
    <row r="2800" spans="1:4">
      <c r="A2800" s="3" t="s">
        <v>5694</v>
      </c>
      <c r="B2800" s="3" t="s">
        <v>5284</v>
      </c>
      <c r="C2800" s="3" t="s">
        <v>5695</v>
      </c>
      <c r="D2800" s="1"/>
    </row>
    <row r="2801" spans="1:4">
      <c r="A2801" s="3" t="s">
        <v>5696</v>
      </c>
      <c r="B2801" s="3" t="s">
        <v>5284</v>
      </c>
      <c r="C2801" s="3" t="s">
        <v>5697</v>
      </c>
      <c r="D2801" s="1"/>
    </row>
    <row r="2802" spans="1:4">
      <c r="A2802" s="3" t="s">
        <v>5698</v>
      </c>
      <c r="B2802" s="3" t="s">
        <v>5284</v>
      </c>
      <c r="C2802" s="3" t="s">
        <v>5699</v>
      </c>
      <c r="D2802" s="1"/>
    </row>
    <row r="2803" spans="1:4">
      <c r="A2803" s="3" t="s">
        <v>5700</v>
      </c>
      <c r="B2803" s="3" t="s">
        <v>5284</v>
      </c>
      <c r="C2803" s="3" t="s">
        <v>5701</v>
      </c>
      <c r="D2803" s="1"/>
    </row>
    <row r="2804" spans="1:4">
      <c r="A2804" s="3" t="s">
        <v>5702</v>
      </c>
      <c r="B2804" s="3" t="s">
        <v>5284</v>
      </c>
      <c r="C2804" s="3" t="s">
        <v>5703</v>
      </c>
      <c r="D2804" s="1"/>
    </row>
    <row r="2805" spans="1:4">
      <c r="A2805" s="3" t="s">
        <v>5704</v>
      </c>
      <c r="B2805" s="3" t="s">
        <v>5284</v>
      </c>
      <c r="C2805" s="3" t="s">
        <v>5705</v>
      </c>
      <c r="D2805" s="1"/>
    </row>
    <row r="2806" spans="1:4">
      <c r="A2806" s="3" t="s">
        <v>5706</v>
      </c>
      <c r="B2806" s="3" t="s">
        <v>5284</v>
      </c>
      <c r="C2806" s="3" t="s">
        <v>5707</v>
      </c>
      <c r="D2806" s="1"/>
    </row>
    <row r="2807" spans="1:4">
      <c r="A2807" s="3" t="s">
        <v>5708</v>
      </c>
      <c r="B2807" s="3" t="s">
        <v>5284</v>
      </c>
      <c r="C2807" s="3" t="s">
        <v>5709</v>
      </c>
      <c r="D2807" s="1"/>
    </row>
    <row r="2808" spans="1:4">
      <c r="A2808" s="3" t="s">
        <v>5710</v>
      </c>
      <c r="B2808" s="3" t="s">
        <v>5284</v>
      </c>
      <c r="C2808" s="3" t="s">
        <v>5711</v>
      </c>
      <c r="D2808" s="1"/>
    </row>
    <row r="2809" spans="1:4">
      <c r="A2809" s="3" t="s">
        <v>5712</v>
      </c>
      <c r="B2809" s="3" t="s">
        <v>5284</v>
      </c>
      <c r="C2809" s="3" t="s">
        <v>5713</v>
      </c>
      <c r="D2809" s="1"/>
    </row>
    <row r="2810" spans="1:4">
      <c r="A2810" s="3" t="s">
        <v>5714</v>
      </c>
      <c r="B2810" s="3" t="s">
        <v>5284</v>
      </c>
      <c r="C2810" s="3" t="s">
        <v>5715</v>
      </c>
      <c r="D2810" s="1"/>
    </row>
    <row r="2811" spans="1:4">
      <c r="A2811" s="3" t="s">
        <v>5716</v>
      </c>
      <c r="B2811" s="3" t="s">
        <v>5284</v>
      </c>
      <c r="C2811" s="3" t="s">
        <v>5717</v>
      </c>
      <c r="D2811" s="1"/>
    </row>
    <row r="2812" spans="1:4">
      <c r="A2812" s="3" t="s">
        <v>5718</v>
      </c>
      <c r="B2812" s="3" t="s">
        <v>5284</v>
      </c>
      <c r="C2812" s="3" t="s">
        <v>5719</v>
      </c>
      <c r="D2812" s="1"/>
    </row>
    <row r="2813" spans="1:4">
      <c r="A2813" s="3" t="s">
        <v>5720</v>
      </c>
      <c r="B2813" s="3" t="s">
        <v>5284</v>
      </c>
      <c r="C2813" s="3" t="s">
        <v>5721</v>
      </c>
      <c r="D2813" s="1"/>
    </row>
    <row r="2814" spans="1:4">
      <c r="A2814" s="3" t="s">
        <v>5722</v>
      </c>
      <c r="B2814" s="3" t="s">
        <v>5284</v>
      </c>
      <c r="C2814" s="3" t="s">
        <v>5723</v>
      </c>
      <c r="D2814" s="1"/>
    </row>
    <row r="2815" spans="1:4">
      <c r="A2815" s="3" t="s">
        <v>5724</v>
      </c>
      <c r="B2815" s="3" t="s">
        <v>5284</v>
      </c>
      <c r="C2815" s="3" t="s">
        <v>5725</v>
      </c>
      <c r="D2815" s="1"/>
    </row>
    <row r="2816" spans="1:4">
      <c r="A2816" s="3" t="s">
        <v>5726</v>
      </c>
      <c r="B2816" s="3" t="s">
        <v>5284</v>
      </c>
      <c r="C2816" s="3" t="s">
        <v>5727</v>
      </c>
      <c r="D2816" s="1"/>
    </row>
    <row r="2817" spans="1:4">
      <c r="A2817" s="3" t="s">
        <v>5728</v>
      </c>
      <c r="B2817" s="3" t="s">
        <v>5284</v>
      </c>
      <c r="C2817" s="3" t="s">
        <v>5729</v>
      </c>
      <c r="D2817" s="1"/>
    </row>
    <row r="2818" spans="1:4">
      <c r="A2818" s="3" t="s">
        <v>5730</v>
      </c>
      <c r="B2818" s="3" t="s">
        <v>5284</v>
      </c>
      <c r="C2818" s="3" t="s">
        <v>5731</v>
      </c>
      <c r="D2818" s="1"/>
    </row>
    <row r="2819" spans="1:4">
      <c r="A2819" s="3" t="s">
        <v>5732</v>
      </c>
      <c r="B2819" s="3" t="s">
        <v>5284</v>
      </c>
      <c r="C2819" s="3" t="s">
        <v>5733</v>
      </c>
      <c r="D2819" s="1"/>
    </row>
    <row r="2820" spans="1:4">
      <c r="A2820" s="3" t="s">
        <v>5734</v>
      </c>
      <c r="B2820" s="3" t="s">
        <v>5284</v>
      </c>
      <c r="C2820" s="3" t="s">
        <v>5735</v>
      </c>
      <c r="D2820" s="1"/>
    </row>
    <row r="2821" spans="1:4">
      <c r="A2821" s="3" t="s">
        <v>5736</v>
      </c>
      <c r="B2821" s="3" t="s">
        <v>5284</v>
      </c>
      <c r="C2821" s="3" t="s">
        <v>5737</v>
      </c>
      <c r="D2821" s="1"/>
    </row>
    <row r="2822" spans="1:4">
      <c r="A2822" s="3" t="s">
        <v>5738</v>
      </c>
      <c r="B2822" s="3" t="s">
        <v>5284</v>
      </c>
      <c r="C2822" s="3" t="s">
        <v>5739</v>
      </c>
      <c r="D2822" s="1"/>
    </row>
    <row r="2823" spans="1:4">
      <c r="A2823" s="3" t="s">
        <v>5740</v>
      </c>
      <c r="B2823" s="3" t="s">
        <v>5284</v>
      </c>
      <c r="C2823" s="3" t="s">
        <v>5741</v>
      </c>
      <c r="D2823" s="1"/>
    </row>
    <row r="2824" spans="1:4">
      <c r="A2824" s="3" t="s">
        <v>5742</v>
      </c>
      <c r="B2824" s="3" t="s">
        <v>5284</v>
      </c>
      <c r="C2824" s="3" t="s">
        <v>5743</v>
      </c>
      <c r="D2824" s="1"/>
    </row>
    <row r="2825" spans="1:4">
      <c r="A2825" s="3" t="s">
        <v>5744</v>
      </c>
      <c r="B2825" s="3" t="s">
        <v>5284</v>
      </c>
      <c r="C2825" s="3" t="s">
        <v>5745</v>
      </c>
      <c r="D2825" s="1"/>
    </row>
    <row r="2826" spans="1:4">
      <c r="A2826" s="3" t="s">
        <v>5746</v>
      </c>
      <c r="B2826" s="3" t="s">
        <v>5284</v>
      </c>
      <c r="C2826" s="3" t="s">
        <v>5747</v>
      </c>
      <c r="D2826" s="1"/>
    </row>
    <row r="2827" spans="1:4">
      <c r="A2827" s="3" t="s">
        <v>5748</v>
      </c>
      <c r="B2827" s="3" t="s">
        <v>5284</v>
      </c>
      <c r="C2827" s="3" t="s">
        <v>5749</v>
      </c>
      <c r="D2827" s="1"/>
    </row>
    <row r="2828" spans="1:4">
      <c r="A2828" s="3" t="s">
        <v>5750</v>
      </c>
      <c r="B2828" s="3" t="s">
        <v>5284</v>
      </c>
      <c r="C2828" s="3" t="s">
        <v>5751</v>
      </c>
      <c r="D2828" s="1"/>
    </row>
    <row r="2829" spans="1:4">
      <c r="A2829" s="3" t="s">
        <v>5752</v>
      </c>
      <c r="B2829" s="3" t="s">
        <v>5284</v>
      </c>
      <c r="C2829" s="3" t="s">
        <v>5753</v>
      </c>
      <c r="D2829" s="1"/>
    </row>
    <row r="2830" spans="1:4">
      <c r="A2830" s="3" t="s">
        <v>5754</v>
      </c>
      <c r="B2830" s="3" t="s">
        <v>5284</v>
      </c>
      <c r="C2830" s="3" t="s">
        <v>5755</v>
      </c>
      <c r="D2830" s="1"/>
    </row>
    <row r="2831" spans="1:4">
      <c r="A2831" s="3" t="s">
        <v>5756</v>
      </c>
      <c r="B2831" s="3" t="s">
        <v>5284</v>
      </c>
      <c r="C2831" s="3" t="s">
        <v>5757</v>
      </c>
      <c r="D2831" s="1"/>
    </row>
    <row r="2832" spans="1:4">
      <c r="A2832" s="3" t="s">
        <v>5758</v>
      </c>
      <c r="B2832" s="3" t="s">
        <v>5284</v>
      </c>
      <c r="C2832" s="3" t="s">
        <v>5759</v>
      </c>
      <c r="D2832" s="1"/>
    </row>
    <row r="2833" spans="1:4">
      <c r="A2833" s="3" t="s">
        <v>5760</v>
      </c>
      <c r="B2833" s="3" t="s">
        <v>5284</v>
      </c>
      <c r="C2833" s="3" t="s">
        <v>5761</v>
      </c>
      <c r="D2833" s="1"/>
    </row>
    <row r="2834" spans="1:4">
      <c r="A2834" s="3" t="s">
        <v>5762</v>
      </c>
      <c r="B2834" s="3" t="s">
        <v>5284</v>
      </c>
      <c r="C2834" s="3" t="s">
        <v>5763</v>
      </c>
      <c r="D2834" s="1"/>
    </row>
    <row r="2835" spans="1:4">
      <c r="A2835" s="3" t="s">
        <v>5764</v>
      </c>
      <c r="B2835" s="3" t="s">
        <v>5284</v>
      </c>
      <c r="C2835" s="3" t="s">
        <v>5765</v>
      </c>
      <c r="D2835" s="1"/>
    </row>
    <row r="2836" spans="1:4">
      <c r="A2836" s="3" t="s">
        <v>5766</v>
      </c>
      <c r="B2836" s="3" t="s">
        <v>5284</v>
      </c>
      <c r="C2836" s="3" t="s">
        <v>5767</v>
      </c>
      <c r="D2836" s="1"/>
    </row>
    <row r="2837" spans="1:4">
      <c r="A2837" s="3" t="s">
        <v>5768</v>
      </c>
      <c r="B2837" s="3" t="s">
        <v>5284</v>
      </c>
      <c r="C2837" s="3" t="s">
        <v>5769</v>
      </c>
      <c r="D2837" s="1"/>
    </row>
    <row r="2838" spans="1:4">
      <c r="A2838" s="3" t="s">
        <v>5770</v>
      </c>
      <c r="B2838" s="3" t="s">
        <v>5284</v>
      </c>
      <c r="C2838" s="3" t="s">
        <v>5771</v>
      </c>
      <c r="D2838" s="1"/>
    </row>
    <row r="2839" spans="1:4">
      <c r="A2839" s="3" t="s">
        <v>5772</v>
      </c>
      <c r="B2839" s="3" t="s">
        <v>5284</v>
      </c>
      <c r="C2839" s="3" t="s">
        <v>5773</v>
      </c>
      <c r="D2839" s="1"/>
    </row>
    <row r="2840" spans="1:4">
      <c r="A2840" s="3" t="s">
        <v>5774</v>
      </c>
      <c r="B2840" s="3" t="s">
        <v>5284</v>
      </c>
      <c r="C2840" s="3" t="s">
        <v>5775</v>
      </c>
      <c r="D2840" s="1"/>
    </row>
    <row r="2841" spans="1:4">
      <c r="A2841" s="3" t="s">
        <v>5776</v>
      </c>
      <c r="B2841" s="3" t="s">
        <v>5284</v>
      </c>
      <c r="C2841" s="3" t="s">
        <v>5777</v>
      </c>
      <c r="D2841" s="1"/>
    </row>
    <row r="2842" spans="1:4">
      <c r="A2842" s="3" t="s">
        <v>5778</v>
      </c>
      <c r="B2842" s="3" t="s">
        <v>5284</v>
      </c>
      <c r="C2842" s="3" t="s">
        <v>5779</v>
      </c>
      <c r="D2842" s="1"/>
    </row>
    <row r="2843" spans="1:4">
      <c r="A2843" s="3" t="s">
        <v>5780</v>
      </c>
      <c r="B2843" s="3" t="s">
        <v>5284</v>
      </c>
      <c r="C2843" s="3" t="s">
        <v>5781</v>
      </c>
      <c r="D2843" s="1"/>
    </row>
    <row r="2844" spans="1:4">
      <c r="A2844" s="3" t="s">
        <v>5782</v>
      </c>
      <c r="B2844" s="3" t="s">
        <v>5284</v>
      </c>
      <c r="C2844" s="3" t="s">
        <v>5783</v>
      </c>
      <c r="D2844" s="1"/>
    </row>
    <row r="2845" spans="1:4">
      <c r="A2845" s="3" t="s">
        <v>5784</v>
      </c>
      <c r="B2845" s="3" t="s">
        <v>5284</v>
      </c>
      <c r="C2845" s="3" t="s">
        <v>5785</v>
      </c>
      <c r="D2845" s="1"/>
    </row>
    <row r="2846" spans="1:4">
      <c r="A2846" s="3" t="s">
        <v>5786</v>
      </c>
      <c r="B2846" s="3" t="s">
        <v>5284</v>
      </c>
      <c r="C2846" s="3" t="s">
        <v>5787</v>
      </c>
      <c r="D2846" s="1"/>
    </row>
    <row r="2847" spans="1:4">
      <c r="A2847" s="3" t="s">
        <v>5788</v>
      </c>
      <c r="B2847" s="3" t="s">
        <v>5284</v>
      </c>
      <c r="C2847" s="3" t="s">
        <v>5789</v>
      </c>
      <c r="D2847" s="1"/>
    </row>
    <row r="2848" spans="1:4">
      <c r="A2848" s="3" t="s">
        <v>5790</v>
      </c>
      <c r="B2848" s="3" t="s">
        <v>5284</v>
      </c>
      <c r="C2848" s="3" t="s">
        <v>5791</v>
      </c>
      <c r="D2848" s="1"/>
    </row>
    <row r="2849" spans="1:4">
      <c r="A2849" s="3" t="s">
        <v>5792</v>
      </c>
      <c r="B2849" s="3" t="s">
        <v>5284</v>
      </c>
      <c r="C2849" s="3" t="s">
        <v>5793</v>
      </c>
      <c r="D2849" s="1"/>
    </row>
    <row r="2850" spans="1:4">
      <c r="A2850" s="3" t="s">
        <v>5794</v>
      </c>
      <c r="B2850" s="3" t="s">
        <v>5284</v>
      </c>
      <c r="C2850" s="3" t="s">
        <v>5795</v>
      </c>
      <c r="D2850" s="1"/>
    </row>
    <row r="2851" spans="1:4">
      <c r="A2851" s="3" t="s">
        <v>5796</v>
      </c>
      <c r="B2851" s="3" t="s">
        <v>5284</v>
      </c>
      <c r="C2851" s="3" t="s">
        <v>5797</v>
      </c>
      <c r="D2851" s="1"/>
    </row>
    <row r="2852" spans="1:4">
      <c r="A2852" s="3" t="s">
        <v>5798</v>
      </c>
      <c r="B2852" s="3" t="s">
        <v>5284</v>
      </c>
      <c r="C2852" s="3" t="s">
        <v>5799</v>
      </c>
      <c r="D2852" s="1"/>
    </row>
    <row r="2853" spans="1:4">
      <c r="A2853" s="3" t="s">
        <v>5800</v>
      </c>
      <c r="B2853" s="3" t="s">
        <v>5284</v>
      </c>
      <c r="C2853" s="3" t="s">
        <v>5801</v>
      </c>
      <c r="D2853" s="1"/>
    </row>
    <row r="2854" spans="1:4">
      <c r="A2854" s="3" t="s">
        <v>5802</v>
      </c>
      <c r="B2854" s="3" t="s">
        <v>5284</v>
      </c>
      <c r="C2854" s="3" t="s">
        <v>5803</v>
      </c>
      <c r="D2854" s="1"/>
    </row>
    <row r="2855" spans="1:4">
      <c r="A2855" s="3" t="s">
        <v>5804</v>
      </c>
      <c r="B2855" s="3" t="s">
        <v>5284</v>
      </c>
      <c r="C2855" s="3" t="s">
        <v>5805</v>
      </c>
      <c r="D2855" s="1"/>
    </row>
    <row r="2856" spans="1:4">
      <c r="A2856" s="3" t="s">
        <v>5806</v>
      </c>
      <c r="B2856" s="3" t="s">
        <v>5284</v>
      </c>
      <c r="C2856" s="3" t="s">
        <v>5807</v>
      </c>
      <c r="D2856" s="1"/>
    </row>
    <row r="2857" spans="1:4">
      <c r="A2857" s="3" t="s">
        <v>5808</v>
      </c>
      <c r="B2857" s="3" t="s">
        <v>5284</v>
      </c>
      <c r="C2857" s="3" t="s">
        <v>5809</v>
      </c>
      <c r="D2857" s="1"/>
    </row>
    <row r="2858" spans="1:4">
      <c r="A2858" s="3" t="s">
        <v>5810</v>
      </c>
      <c r="B2858" s="3" t="s">
        <v>5284</v>
      </c>
      <c r="C2858" s="3" t="s">
        <v>5811</v>
      </c>
      <c r="D2858" s="1"/>
    </row>
    <row r="2859" spans="1:4">
      <c r="A2859" s="3" t="s">
        <v>5812</v>
      </c>
      <c r="B2859" s="3" t="s">
        <v>5284</v>
      </c>
      <c r="C2859" s="3" t="s">
        <v>5813</v>
      </c>
      <c r="D2859" s="1"/>
    </row>
    <row r="2860" spans="1:4">
      <c r="A2860" s="3" t="s">
        <v>5814</v>
      </c>
      <c r="B2860" s="3" t="s">
        <v>5284</v>
      </c>
      <c r="C2860" s="3" t="s">
        <v>5815</v>
      </c>
      <c r="D2860" s="1"/>
    </row>
    <row r="2861" spans="1:4">
      <c r="A2861" s="3" t="s">
        <v>5816</v>
      </c>
      <c r="B2861" s="3" t="s">
        <v>5284</v>
      </c>
      <c r="C2861" s="3" t="s">
        <v>5817</v>
      </c>
      <c r="D2861" s="1"/>
    </row>
    <row r="2862" spans="1:4">
      <c r="A2862" s="3" t="s">
        <v>5818</v>
      </c>
      <c r="B2862" s="3" t="s">
        <v>5284</v>
      </c>
      <c r="C2862" s="3" t="s">
        <v>5819</v>
      </c>
      <c r="D2862" s="1"/>
    </row>
    <row r="2863" spans="1:4">
      <c r="A2863" s="3" t="s">
        <v>5820</v>
      </c>
      <c r="B2863" s="3" t="s">
        <v>5284</v>
      </c>
      <c r="C2863" s="3" t="s">
        <v>5821</v>
      </c>
      <c r="D2863" s="1"/>
    </row>
    <row r="2864" spans="1:4">
      <c r="A2864" s="3" t="s">
        <v>5822</v>
      </c>
      <c r="B2864" s="3" t="s">
        <v>5284</v>
      </c>
      <c r="C2864" s="3" t="s">
        <v>5823</v>
      </c>
      <c r="D2864" s="1"/>
    </row>
    <row r="2865" spans="1:4">
      <c r="A2865" s="3" t="s">
        <v>5824</v>
      </c>
      <c r="B2865" s="3" t="s">
        <v>5284</v>
      </c>
      <c r="C2865" s="3" t="s">
        <v>5825</v>
      </c>
      <c r="D2865" s="1"/>
    </row>
    <row r="2866" spans="1:4">
      <c r="A2866" s="3" t="s">
        <v>5826</v>
      </c>
      <c r="B2866" s="3" t="s">
        <v>5284</v>
      </c>
      <c r="C2866" s="3" t="s">
        <v>5827</v>
      </c>
      <c r="D2866" s="1"/>
    </row>
    <row r="2867" spans="1:4">
      <c r="A2867" s="3" t="s">
        <v>5828</v>
      </c>
      <c r="B2867" s="3" t="s">
        <v>5284</v>
      </c>
      <c r="C2867" s="3" t="s">
        <v>5829</v>
      </c>
      <c r="D2867" s="1"/>
    </row>
    <row r="2868" spans="1:4">
      <c r="A2868" s="3" t="s">
        <v>5830</v>
      </c>
      <c r="B2868" s="3" t="s">
        <v>5284</v>
      </c>
      <c r="C2868" s="3" t="s">
        <v>5831</v>
      </c>
      <c r="D2868" s="1"/>
    </row>
    <row r="2869" spans="1:4">
      <c r="A2869" s="3" t="s">
        <v>5832</v>
      </c>
      <c r="B2869" s="3" t="s">
        <v>5284</v>
      </c>
      <c r="C2869" s="3" t="s">
        <v>5833</v>
      </c>
      <c r="D2869" s="1"/>
    </row>
    <row r="2870" spans="1:4">
      <c r="A2870" s="3" t="s">
        <v>5834</v>
      </c>
      <c r="B2870" s="3" t="s">
        <v>5284</v>
      </c>
      <c r="C2870" s="3" t="s">
        <v>5835</v>
      </c>
      <c r="D2870" s="1"/>
    </row>
    <row r="2871" spans="1:4">
      <c r="A2871" s="3" t="s">
        <v>5836</v>
      </c>
      <c r="B2871" s="3" t="s">
        <v>5284</v>
      </c>
      <c r="C2871" s="3" t="s">
        <v>5837</v>
      </c>
      <c r="D2871" s="1"/>
    </row>
    <row r="2872" spans="1:4">
      <c r="A2872" s="3" t="s">
        <v>5838</v>
      </c>
      <c r="B2872" s="3" t="s">
        <v>5284</v>
      </c>
      <c r="C2872" s="3" t="s">
        <v>5839</v>
      </c>
      <c r="D2872" s="1"/>
    </row>
    <row r="2873" spans="1:4">
      <c r="A2873" s="3" t="s">
        <v>5840</v>
      </c>
      <c r="B2873" s="3" t="s">
        <v>5284</v>
      </c>
      <c r="C2873" s="3" t="s">
        <v>5841</v>
      </c>
      <c r="D2873" s="1"/>
    </row>
    <row r="2874" spans="1:4">
      <c r="A2874" s="3" t="s">
        <v>5842</v>
      </c>
      <c r="B2874" s="3" t="s">
        <v>5284</v>
      </c>
      <c r="C2874" s="3" t="s">
        <v>5843</v>
      </c>
      <c r="D2874" s="1"/>
    </row>
    <row r="2875" spans="1:4">
      <c r="A2875" s="3" t="s">
        <v>5844</v>
      </c>
      <c r="B2875" s="3" t="s">
        <v>5284</v>
      </c>
      <c r="C2875" s="3" t="s">
        <v>5845</v>
      </c>
      <c r="D2875" s="1"/>
    </row>
    <row r="2876" spans="1:4">
      <c r="A2876" s="3" t="s">
        <v>5846</v>
      </c>
      <c r="B2876" s="3" t="s">
        <v>5284</v>
      </c>
      <c r="C2876" s="3" t="s">
        <v>5847</v>
      </c>
      <c r="D2876" s="1"/>
    </row>
    <row r="2877" spans="1:4">
      <c r="A2877" s="3" t="s">
        <v>5848</v>
      </c>
      <c r="B2877" s="3" t="s">
        <v>5284</v>
      </c>
      <c r="C2877" s="3" t="s">
        <v>5849</v>
      </c>
      <c r="D2877" s="1"/>
    </row>
    <row r="2878" spans="1:4">
      <c r="A2878" s="3" t="s">
        <v>5850</v>
      </c>
      <c r="B2878" s="3" t="s">
        <v>5284</v>
      </c>
      <c r="C2878" s="3" t="s">
        <v>5851</v>
      </c>
      <c r="D2878" s="1"/>
    </row>
    <row r="2879" spans="1:4">
      <c r="A2879" s="3" t="s">
        <v>5852</v>
      </c>
      <c r="B2879" s="3" t="s">
        <v>5284</v>
      </c>
      <c r="C2879" s="3" t="s">
        <v>5853</v>
      </c>
      <c r="D2879" s="1"/>
    </row>
    <row r="2880" spans="1:4">
      <c r="A2880" s="3" t="s">
        <v>5854</v>
      </c>
      <c r="B2880" s="3" t="s">
        <v>5284</v>
      </c>
      <c r="C2880" s="3" t="s">
        <v>5855</v>
      </c>
      <c r="D2880" s="1"/>
    </row>
    <row r="2881" spans="1:4">
      <c r="A2881" s="3" t="s">
        <v>5856</v>
      </c>
      <c r="B2881" s="3" t="s">
        <v>5284</v>
      </c>
      <c r="C2881" s="3" t="s">
        <v>5857</v>
      </c>
      <c r="D2881" s="1"/>
    </row>
    <row r="2882" spans="1:4">
      <c r="A2882" s="3" t="s">
        <v>5858</v>
      </c>
      <c r="B2882" s="3" t="s">
        <v>5284</v>
      </c>
      <c r="C2882" s="3" t="s">
        <v>5859</v>
      </c>
      <c r="D2882" s="1"/>
    </row>
    <row r="2883" spans="1:4">
      <c r="A2883" s="3" t="s">
        <v>5860</v>
      </c>
      <c r="B2883" s="3" t="s">
        <v>5284</v>
      </c>
      <c r="C2883" s="3" t="s">
        <v>5861</v>
      </c>
      <c r="D2883" s="1"/>
    </row>
    <row r="2884" spans="1:4">
      <c r="A2884" s="3" t="s">
        <v>5862</v>
      </c>
      <c r="B2884" s="3" t="s">
        <v>5284</v>
      </c>
      <c r="C2884" s="3" t="s">
        <v>5863</v>
      </c>
      <c r="D2884" s="1"/>
    </row>
    <row r="2885" spans="1:4">
      <c r="A2885" s="3" t="s">
        <v>5864</v>
      </c>
      <c r="B2885" s="3" t="s">
        <v>5284</v>
      </c>
      <c r="C2885" s="3" t="s">
        <v>5865</v>
      </c>
      <c r="D2885" s="1"/>
    </row>
    <row r="2886" spans="1:4">
      <c r="A2886" s="3" t="s">
        <v>5866</v>
      </c>
      <c r="B2886" s="3" t="s">
        <v>5284</v>
      </c>
      <c r="C2886" s="3" t="s">
        <v>5867</v>
      </c>
      <c r="D2886" s="1"/>
    </row>
    <row r="2887" spans="1:4">
      <c r="A2887" s="3" t="s">
        <v>5868</v>
      </c>
      <c r="B2887" s="3" t="s">
        <v>5284</v>
      </c>
      <c r="C2887" s="3" t="s">
        <v>5869</v>
      </c>
      <c r="D2887" s="1"/>
    </row>
    <row r="2888" spans="1:4">
      <c r="A2888" s="3" t="s">
        <v>5870</v>
      </c>
      <c r="B2888" s="3" t="s">
        <v>5284</v>
      </c>
      <c r="C2888" s="3" t="s">
        <v>5871</v>
      </c>
      <c r="D2888" s="1"/>
    </row>
    <row r="2889" spans="1:4">
      <c r="A2889" s="3" t="s">
        <v>5872</v>
      </c>
      <c r="B2889" s="3" t="s">
        <v>5284</v>
      </c>
      <c r="C2889" s="3" t="s">
        <v>5873</v>
      </c>
      <c r="D2889" s="1"/>
    </row>
    <row r="2890" spans="1:4">
      <c r="A2890" s="3" t="s">
        <v>5874</v>
      </c>
      <c r="B2890" s="3" t="s">
        <v>5284</v>
      </c>
      <c r="C2890" s="3" t="s">
        <v>5875</v>
      </c>
      <c r="D2890" s="1"/>
    </row>
    <row r="2891" spans="1:4">
      <c r="A2891" s="3" t="s">
        <v>5876</v>
      </c>
      <c r="B2891" s="3" t="s">
        <v>5284</v>
      </c>
      <c r="C2891" s="3" t="s">
        <v>5877</v>
      </c>
      <c r="D2891" s="1"/>
    </row>
    <row r="2892" spans="1:4">
      <c r="A2892" s="3" t="s">
        <v>5878</v>
      </c>
      <c r="B2892" s="3" t="s">
        <v>5284</v>
      </c>
      <c r="C2892" s="3" t="s">
        <v>5879</v>
      </c>
      <c r="D2892" s="1"/>
    </row>
    <row r="2893" spans="1:4">
      <c r="A2893" s="3" t="s">
        <v>5880</v>
      </c>
      <c r="B2893" s="3" t="s">
        <v>5284</v>
      </c>
      <c r="C2893" s="3" t="s">
        <v>5881</v>
      </c>
      <c r="D2893" s="1"/>
    </row>
    <row r="2894" spans="1:4">
      <c r="A2894" s="3" t="s">
        <v>5882</v>
      </c>
      <c r="B2894" s="3" t="s">
        <v>5284</v>
      </c>
      <c r="C2894" s="3" t="s">
        <v>5883</v>
      </c>
      <c r="D2894" s="1"/>
    </row>
    <row r="2895" spans="1:4">
      <c r="A2895" s="3" t="s">
        <v>5884</v>
      </c>
      <c r="B2895" s="3" t="s">
        <v>5284</v>
      </c>
      <c r="C2895" s="3" t="s">
        <v>5885</v>
      </c>
      <c r="D2895" s="1"/>
    </row>
    <row r="2896" spans="1:4">
      <c r="A2896" s="3" t="s">
        <v>5886</v>
      </c>
      <c r="B2896" s="3" t="s">
        <v>5284</v>
      </c>
      <c r="C2896" s="3" t="s">
        <v>5887</v>
      </c>
      <c r="D2896" s="1"/>
    </row>
    <row r="2897" spans="1:4">
      <c r="A2897" s="3" t="s">
        <v>5888</v>
      </c>
      <c r="B2897" s="3" t="s">
        <v>5284</v>
      </c>
      <c r="C2897" s="3" t="s">
        <v>5889</v>
      </c>
      <c r="D2897" s="1"/>
    </row>
    <row r="2898" spans="1:4">
      <c r="A2898" s="3" t="s">
        <v>5890</v>
      </c>
      <c r="B2898" s="3" t="s">
        <v>5284</v>
      </c>
      <c r="C2898" s="3" t="s">
        <v>5891</v>
      </c>
      <c r="D2898" s="1"/>
    </row>
    <row r="2899" spans="1:4">
      <c r="A2899" s="3" t="s">
        <v>5892</v>
      </c>
      <c r="B2899" s="3" t="s">
        <v>5284</v>
      </c>
      <c r="C2899" s="3" t="s">
        <v>5893</v>
      </c>
      <c r="D2899" s="1"/>
    </row>
    <row r="2900" spans="1:4">
      <c r="A2900" s="3" t="s">
        <v>5894</v>
      </c>
      <c r="B2900" s="3" t="s">
        <v>5284</v>
      </c>
      <c r="C2900" s="3" t="s">
        <v>5895</v>
      </c>
      <c r="D2900" s="1"/>
    </row>
    <row r="2901" spans="1:4">
      <c r="A2901" s="3" t="s">
        <v>5896</v>
      </c>
      <c r="B2901" s="3" t="s">
        <v>5284</v>
      </c>
      <c r="C2901" s="3" t="s">
        <v>5897</v>
      </c>
      <c r="D2901" s="1"/>
    </row>
    <row r="2902" spans="1:4">
      <c r="A2902" s="3" t="s">
        <v>5898</v>
      </c>
      <c r="B2902" s="3" t="s">
        <v>5284</v>
      </c>
      <c r="C2902" s="3" t="s">
        <v>5899</v>
      </c>
      <c r="D2902" s="1"/>
    </row>
    <row r="2903" spans="1:4">
      <c r="A2903" s="3" t="s">
        <v>5900</v>
      </c>
      <c r="B2903" s="3" t="s">
        <v>5284</v>
      </c>
      <c r="C2903" s="3" t="s">
        <v>5901</v>
      </c>
      <c r="D2903" s="1"/>
    </row>
    <row r="2904" spans="1:4">
      <c r="A2904" s="3" t="s">
        <v>5902</v>
      </c>
      <c r="B2904" s="3" t="s">
        <v>5284</v>
      </c>
      <c r="C2904" s="3" t="s">
        <v>5903</v>
      </c>
      <c r="D2904" s="1"/>
    </row>
    <row r="2905" spans="1:4">
      <c r="A2905" s="3" t="s">
        <v>5904</v>
      </c>
      <c r="B2905" s="3" t="s">
        <v>5284</v>
      </c>
      <c r="C2905" s="3" t="s">
        <v>5905</v>
      </c>
      <c r="D2905" s="1"/>
    </row>
    <row r="2906" spans="1:4">
      <c r="A2906" s="3" t="s">
        <v>5906</v>
      </c>
      <c r="B2906" s="3" t="s">
        <v>5284</v>
      </c>
      <c r="C2906" s="3" t="s">
        <v>5907</v>
      </c>
      <c r="D2906" s="1"/>
    </row>
    <row r="2907" spans="1:4">
      <c r="A2907" s="3" t="s">
        <v>5908</v>
      </c>
      <c r="B2907" s="3" t="s">
        <v>5284</v>
      </c>
      <c r="C2907" s="3" t="s">
        <v>5909</v>
      </c>
      <c r="D2907" s="1"/>
    </row>
    <row r="2908" spans="1:4">
      <c r="A2908" s="3" t="s">
        <v>5910</v>
      </c>
      <c r="B2908" s="3" t="s">
        <v>5284</v>
      </c>
      <c r="C2908" s="3" t="s">
        <v>5911</v>
      </c>
      <c r="D2908" s="1"/>
    </row>
    <row r="2909" spans="1:4">
      <c r="A2909" s="3" t="s">
        <v>5912</v>
      </c>
      <c r="B2909" s="3" t="s">
        <v>5284</v>
      </c>
      <c r="C2909" s="3" t="s">
        <v>5913</v>
      </c>
      <c r="D2909" s="1"/>
    </row>
    <row r="2910" spans="1:4">
      <c r="A2910" s="3" t="s">
        <v>5914</v>
      </c>
      <c r="B2910" s="3" t="s">
        <v>5284</v>
      </c>
      <c r="C2910" s="3" t="s">
        <v>5915</v>
      </c>
      <c r="D2910" s="1"/>
    </row>
    <row r="2911" spans="1:4">
      <c r="A2911" s="3" t="s">
        <v>5916</v>
      </c>
      <c r="B2911" s="3" t="s">
        <v>5284</v>
      </c>
      <c r="C2911" s="3" t="s">
        <v>5917</v>
      </c>
      <c r="D2911" s="1"/>
    </row>
    <row r="2912" spans="1:4">
      <c r="A2912" s="3" t="s">
        <v>5918</v>
      </c>
      <c r="B2912" s="3" t="s">
        <v>5284</v>
      </c>
      <c r="C2912" s="3" t="s">
        <v>5919</v>
      </c>
      <c r="D2912" s="1"/>
    </row>
    <row r="2913" spans="1:4">
      <c r="A2913" s="3" t="s">
        <v>5920</v>
      </c>
      <c r="B2913" s="3" t="s">
        <v>5284</v>
      </c>
      <c r="C2913" s="3" t="s">
        <v>5921</v>
      </c>
      <c r="D2913" s="1"/>
    </row>
    <row r="2914" spans="1:4">
      <c r="A2914" s="3" t="s">
        <v>5922</v>
      </c>
      <c r="B2914" s="3" t="s">
        <v>5284</v>
      </c>
      <c r="C2914" s="3" t="s">
        <v>5923</v>
      </c>
      <c r="D2914" s="1"/>
    </row>
    <row r="2915" spans="1:4">
      <c r="A2915" s="3" t="s">
        <v>5924</v>
      </c>
      <c r="B2915" s="3" t="s">
        <v>5284</v>
      </c>
      <c r="C2915" s="3" t="s">
        <v>5925</v>
      </c>
      <c r="D2915" s="1"/>
    </row>
    <row r="2916" spans="1:4">
      <c r="A2916" s="3" t="s">
        <v>5926</v>
      </c>
      <c r="B2916" s="3" t="s">
        <v>5284</v>
      </c>
      <c r="C2916" s="3" t="s">
        <v>5927</v>
      </c>
      <c r="D2916" s="1"/>
    </row>
    <row r="2917" spans="1:4">
      <c r="A2917" s="3" t="s">
        <v>5928</v>
      </c>
      <c r="B2917" s="3" t="s">
        <v>5284</v>
      </c>
      <c r="C2917" s="3" t="s">
        <v>5929</v>
      </c>
      <c r="D2917" s="1"/>
    </row>
    <row r="2918" spans="1:4">
      <c r="A2918" s="3" t="s">
        <v>5930</v>
      </c>
      <c r="B2918" s="3" t="s">
        <v>5284</v>
      </c>
      <c r="C2918" s="3" t="s">
        <v>5931</v>
      </c>
      <c r="D2918" s="1"/>
    </row>
    <row r="2919" spans="1:4">
      <c r="A2919" s="3" t="s">
        <v>5932</v>
      </c>
      <c r="B2919" s="3" t="s">
        <v>5284</v>
      </c>
      <c r="C2919" s="3" t="s">
        <v>5933</v>
      </c>
      <c r="D2919" s="1"/>
    </row>
    <row r="2920" spans="1:4">
      <c r="A2920" s="3" t="s">
        <v>5934</v>
      </c>
      <c r="B2920" s="3" t="s">
        <v>5284</v>
      </c>
      <c r="C2920" s="3" t="s">
        <v>5935</v>
      </c>
      <c r="D2920" s="1"/>
    </row>
    <row r="2921" spans="1:4">
      <c r="A2921" s="3" t="s">
        <v>5936</v>
      </c>
      <c r="B2921" s="3" t="s">
        <v>5284</v>
      </c>
      <c r="C2921" s="3" t="s">
        <v>5937</v>
      </c>
      <c r="D2921" s="1"/>
    </row>
    <row r="2922" spans="1:4">
      <c r="A2922" s="3" t="s">
        <v>5938</v>
      </c>
      <c r="B2922" s="3" t="s">
        <v>5284</v>
      </c>
      <c r="C2922" s="3" t="s">
        <v>5939</v>
      </c>
      <c r="D2922" s="1"/>
    </row>
    <row r="2923" spans="1:4">
      <c r="A2923" s="3" t="s">
        <v>5940</v>
      </c>
      <c r="B2923" s="3" t="s">
        <v>5284</v>
      </c>
      <c r="C2923" s="3" t="s">
        <v>5941</v>
      </c>
      <c r="D2923" s="1"/>
    </row>
    <row r="2924" spans="1:4">
      <c r="A2924" s="3" t="s">
        <v>5942</v>
      </c>
      <c r="B2924" s="3" t="s">
        <v>5284</v>
      </c>
      <c r="C2924" s="3" t="s">
        <v>5943</v>
      </c>
      <c r="D2924" s="1"/>
    </row>
    <row r="2925" spans="1:4">
      <c r="A2925" s="3" t="s">
        <v>5944</v>
      </c>
      <c r="B2925" s="3" t="s">
        <v>5284</v>
      </c>
      <c r="C2925" s="3" t="s">
        <v>5945</v>
      </c>
      <c r="D2925" s="1"/>
    </row>
    <row r="2926" spans="1:4">
      <c r="A2926" s="3" t="s">
        <v>5946</v>
      </c>
      <c r="B2926" s="3" t="s">
        <v>5284</v>
      </c>
      <c r="C2926" s="3" t="s">
        <v>5947</v>
      </c>
      <c r="D2926" s="1"/>
    </row>
    <row r="2927" spans="1:4">
      <c r="A2927" s="3" t="s">
        <v>5948</v>
      </c>
      <c r="B2927" s="3" t="s">
        <v>5284</v>
      </c>
      <c r="C2927" s="3" t="s">
        <v>5949</v>
      </c>
      <c r="D2927" s="1"/>
    </row>
    <row r="2928" spans="1:4">
      <c r="A2928" s="3" t="s">
        <v>5950</v>
      </c>
      <c r="B2928" s="3" t="s">
        <v>5284</v>
      </c>
      <c r="C2928" s="3" t="s">
        <v>5951</v>
      </c>
      <c r="D2928" s="1"/>
    </row>
    <row r="2929" spans="1:4">
      <c r="A2929" s="3" t="s">
        <v>5952</v>
      </c>
      <c r="B2929" s="3" t="s">
        <v>5284</v>
      </c>
      <c r="C2929" s="3" t="s">
        <v>5953</v>
      </c>
      <c r="D2929" s="1"/>
    </row>
    <row r="2930" spans="1:4">
      <c r="A2930" s="3" t="s">
        <v>5954</v>
      </c>
      <c r="B2930" s="3" t="s">
        <v>5284</v>
      </c>
      <c r="C2930" s="3" t="s">
        <v>5955</v>
      </c>
      <c r="D2930" s="1"/>
    </row>
    <row r="2931" spans="1:4">
      <c r="A2931" s="3" t="s">
        <v>5956</v>
      </c>
      <c r="B2931" s="3" t="s">
        <v>5284</v>
      </c>
      <c r="C2931" s="3" t="s">
        <v>5957</v>
      </c>
      <c r="D2931" s="1"/>
    </row>
    <row r="2932" spans="1:4">
      <c r="A2932" s="3" t="s">
        <v>5958</v>
      </c>
      <c r="B2932" s="3" t="s">
        <v>5284</v>
      </c>
      <c r="C2932" s="3" t="s">
        <v>5959</v>
      </c>
      <c r="D2932" s="1"/>
    </row>
    <row r="2933" spans="1:4">
      <c r="A2933" s="3" t="s">
        <v>5960</v>
      </c>
      <c r="B2933" s="3" t="s">
        <v>5284</v>
      </c>
      <c r="C2933" s="3" t="s">
        <v>5961</v>
      </c>
      <c r="D2933" s="1"/>
    </row>
    <row r="2934" spans="1:4">
      <c r="A2934" s="3" t="s">
        <v>5962</v>
      </c>
      <c r="B2934" s="3" t="s">
        <v>5284</v>
      </c>
      <c r="C2934" s="3" t="s">
        <v>5963</v>
      </c>
      <c r="D2934" s="1"/>
    </row>
    <row r="2935" spans="1:4">
      <c r="A2935" s="3" t="s">
        <v>5964</v>
      </c>
      <c r="B2935" s="3" t="s">
        <v>5284</v>
      </c>
      <c r="C2935" s="3" t="s">
        <v>5965</v>
      </c>
      <c r="D2935" s="1"/>
    </row>
    <row r="2936" spans="1:4">
      <c r="A2936" s="3" t="s">
        <v>5966</v>
      </c>
      <c r="B2936" s="3" t="s">
        <v>5284</v>
      </c>
      <c r="C2936" s="3" t="s">
        <v>5967</v>
      </c>
      <c r="D2936" s="1"/>
    </row>
    <row r="2937" spans="1:4">
      <c r="A2937" s="3" t="s">
        <v>5968</v>
      </c>
      <c r="B2937" s="3" t="s">
        <v>5284</v>
      </c>
      <c r="C2937" s="3" t="s">
        <v>5969</v>
      </c>
      <c r="D2937" s="1"/>
    </row>
    <row r="2938" spans="1:4">
      <c r="A2938" s="3" t="s">
        <v>5970</v>
      </c>
      <c r="B2938" s="3" t="s">
        <v>5284</v>
      </c>
      <c r="C2938" s="3" t="s">
        <v>5971</v>
      </c>
      <c r="D2938" s="1"/>
    </row>
    <row r="2939" spans="1:4">
      <c r="A2939" s="3" t="s">
        <v>5972</v>
      </c>
      <c r="B2939" s="3" t="s">
        <v>5284</v>
      </c>
      <c r="C2939" s="3" t="s">
        <v>5973</v>
      </c>
      <c r="D2939" s="1"/>
    </row>
    <row r="2940" spans="1:4">
      <c r="A2940" s="3" t="s">
        <v>5974</v>
      </c>
      <c r="B2940" s="3" t="s">
        <v>5284</v>
      </c>
      <c r="C2940" s="3" t="s">
        <v>5975</v>
      </c>
      <c r="D2940" s="1"/>
    </row>
    <row r="2941" spans="1:4">
      <c r="A2941" s="3" t="s">
        <v>5976</v>
      </c>
      <c r="B2941" s="3" t="s">
        <v>5284</v>
      </c>
      <c r="C2941" s="3" t="s">
        <v>5977</v>
      </c>
      <c r="D2941" s="1"/>
    </row>
    <row r="2942" spans="1:4">
      <c r="A2942" s="3" t="s">
        <v>5978</v>
      </c>
      <c r="B2942" s="3" t="s">
        <v>5284</v>
      </c>
      <c r="C2942" s="3" t="s">
        <v>5979</v>
      </c>
      <c r="D2942" s="1"/>
    </row>
    <row r="2943" spans="1:4">
      <c r="A2943" s="3" t="s">
        <v>5980</v>
      </c>
      <c r="B2943" s="3" t="s">
        <v>5284</v>
      </c>
      <c r="C2943" s="3" t="s">
        <v>5981</v>
      </c>
      <c r="D2943" s="1"/>
    </row>
    <row r="2944" spans="1:4">
      <c r="A2944" s="3" t="s">
        <v>5982</v>
      </c>
      <c r="B2944" s="3" t="s">
        <v>5284</v>
      </c>
      <c r="C2944" s="3" t="s">
        <v>5983</v>
      </c>
      <c r="D2944" s="1"/>
    </row>
    <row r="2945" spans="1:4">
      <c r="A2945" s="3" t="s">
        <v>5984</v>
      </c>
      <c r="B2945" s="3" t="s">
        <v>5284</v>
      </c>
      <c r="C2945" s="3" t="s">
        <v>5985</v>
      </c>
      <c r="D2945" s="1"/>
    </row>
    <row r="2946" spans="1:4">
      <c r="A2946" s="3" t="s">
        <v>5986</v>
      </c>
      <c r="B2946" s="3" t="s">
        <v>5284</v>
      </c>
      <c r="C2946" s="3" t="s">
        <v>5987</v>
      </c>
      <c r="D2946" s="1"/>
    </row>
    <row r="2947" spans="1:4">
      <c r="A2947" s="3" t="s">
        <v>5988</v>
      </c>
      <c r="B2947" s="3" t="s">
        <v>5284</v>
      </c>
      <c r="C2947" s="3" t="s">
        <v>5989</v>
      </c>
      <c r="D2947" s="1"/>
    </row>
    <row r="2948" spans="1:4">
      <c r="A2948" s="3" t="s">
        <v>5990</v>
      </c>
      <c r="B2948" s="3" t="s">
        <v>5284</v>
      </c>
      <c r="C2948" s="3" t="s">
        <v>5991</v>
      </c>
      <c r="D2948" s="1"/>
    </row>
    <row r="2949" spans="1:4">
      <c r="A2949" s="3" t="s">
        <v>5992</v>
      </c>
      <c r="B2949" s="3" t="s">
        <v>5284</v>
      </c>
      <c r="C2949" s="3" t="s">
        <v>5993</v>
      </c>
      <c r="D2949" s="1"/>
    </row>
    <row r="2950" spans="1:4">
      <c r="A2950" s="3" t="s">
        <v>5994</v>
      </c>
      <c r="B2950" s="3" t="s">
        <v>5284</v>
      </c>
      <c r="C2950" s="3" t="s">
        <v>5995</v>
      </c>
      <c r="D2950" s="1"/>
    </row>
    <row r="2951" spans="1:4">
      <c r="A2951" s="3" t="s">
        <v>5996</v>
      </c>
      <c r="B2951" s="3" t="s">
        <v>5284</v>
      </c>
      <c r="C2951" s="3" t="s">
        <v>5997</v>
      </c>
      <c r="D2951" s="1"/>
    </row>
    <row r="2952" spans="1:4">
      <c r="A2952" s="3" t="s">
        <v>5998</v>
      </c>
      <c r="B2952" s="3" t="s">
        <v>5284</v>
      </c>
      <c r="C2952" s="3" t="s">
        <v>5999</v>
      </c>
      <c r="D2952" s="1"/>
    </row>
    <row r="2953" spans="1:4">
      <c r="A2953" s="3" t="s">
        <v>6000</v>
      </c>
      <c r="B2953" s="3" t="s">
        <v>5284</v>
      </c>
      <c r="C2953" s="3" t="s">
        <v>6001</v>
      </c>
      <c r="D2953" s="1"/>
    </row>
    <row r="2954" spans="1:4">
      <c r="A2954" s="3" t="s">
        <v>6002</v>
      </c>
      <c r="B2954" s="3" t="s">
        <v>5284</v>
      </c>
      <c r="C2954" s="3" t="s">
        <v>6003</v>
      </c>
      <c r="D2954" s="1"/>
    </row>
    <row r="2955" spans="1:4">
      <c r="A2955" s="3" t="s">
        <v>6004</v>
      </c>
      <c r="B2955" s="3" t="s">
        <v>5284</v>
      </c>
      <c r="C2955" s="3" t="s">
        <v>6005</v>
      </c>
      <c r="D2955" s="1"/>
    </row>
    <row r="2956" spans="1:4">
      <c r="A2956" s="3" t="s">
        <v>6006</v>
      </c>
      <c r="B2956" s="3" t="s">
        <v>5284</v>
      </c>
      <c r="C2956" s="3" t="s">
        <v>6007</v>
      </c>
      <c r="D2956" s="1"/>
    </row>
    <row r="2957" spans="1:4">
      <c r="A2957" s="3" t="s">
        <v>6008</v>
      </c>
      <c r="B2957" s="3" t="s">
        <v>5284</v>
      </c>
      <c r="C2957" s="3" t="s">
        <v>6009</v>
      </c>
      <c r="D2957" s="1"/>
    </row>
    <row r="2958" spans="1:4">
      <c r="A2958" s="3" t="s">
        <v>6010</v>
      </c>
      <c r="B2958" s="3" t="s">
        <v>5284</v>
      </c>
      <c r="C2958" s="3" t="s">
        <v>6011</v>
      </c>
      <c r="D2958" s="1"/>
    </row>
    <row r="2959" spans="1:4">
      <c r="A2959" s="3" t="s">
        <v>6012</v>
      </c>
      <c r="B2959" s="3" t="s">
        <v>5284</v>
      </c>
      <c r="C2959" s="3" t="s">
        <v>6013</v>
      </c>
      <c r="D2959" s="1"/>
    </row>
    <row r="2960" spans="1:4">
      <c r="A2960" s="3" t="s">
        <v>6014</v>
      </c>
      <c r="B2960" s="3" t="s">
        <v>5284</v>
      </c>
      <c r="C2960" s="3" t="s">
        <v>6015</v>
      </c>
      <c r="D2960" s="1"/>
    </row>
    <row r="2961" spans="1:4">
      <c r="A2961" s="3" t="s">
        <v>6016</v>
      </c>
      <c r="B2961" s="3" t="s">
        <v>5284</v>
      </c>
      <c r="C2961" s="3" t="s">
        <v>6017</v>
      </c>
      <c r="D2961" s="1"/>
    </row>
    <row r="2962" spans="1:4">
      <c r="A2962" s="3" t="s">
        <v>6018</v>
      </c>
      <c r="B2962" s="3" t="s">
        <v>5284</v>
      </c>
      <c r="C2962" s="3" t="s">
        <v>6019</v>
      </c>
      <c r="D2962" s="1"/>
    </row>
    <row r="2963" spans="1:4">
      <c r="A2963" s="3" t="s">
        <v>6020</v>
      </c>
      <c r="B2963" s="3" t="s">
        <v>5284</v>
      </c>
      <c r="C2963" s="3" t="s">
        <v>6021</v>
      </c>
      <c r="D2963" s="1"/>
    </row>
    <row r="2964" spans="1:4">
      <c r="A2964" s="3" t="s">
        <v>6022</v>
      </c>
      <c r="B2964" s="3" t="s">
        <v>5284</v>
      </c>
      <c r="C2964" s="3" t="s">
        <v>6023</v>
      </c>
      <c r="D2964" s="1"/>
    </row>
    <row r="2965" spans="1:4">
      <c r="A2965" s="3" t="s">
        <v>6024</v>
      </c>
      <c r="B2965" s="3" t="s">
        <v>5284</v>
      </c>
      <c r="C2965" s="3" t="s">
        <v>6025</v>
      </c>
      <c r="D2965" s="1"/>
    </row>
    <row r="2966" spans="1:4">
      <c r="A2966" s="3" t="s">
        <v>6026</v>
      </c>
      <c r="B2966" s="3" t="s">
        <v>5284</v>
      </c>
      <c r="C2966" s="3" t="s">
        <v>6027</v>
      </c>
      <c r="D2966" s="1"/>
    </row>
    <row r="2967" spans="1:4">
      <c r="A2967" s="3" t="s">
        <v>6028</v>
      </c>
      <c r="B2967" s="3" t="s">
        <v>5284</v>
      </c>
      <c r="C2967" s="3" t="s">
        <v>6029</v>
      </c>
      <c r="D2967" s="1"/>
    </row>
    <row r="2968" spans="1:4">
      <c r="A2968" s="3" t="s">
        <v>6030</v>
      </c>
      <c r="B2968" s="3" t="s">
        <v>5284</v>
      </c>
      <c r="C2968" s="3" t="s">
        <v>6031</v>
      </c>
      <c r="D2968" s="1"/>
    </row>
    <row r="2969" spans="1:4">
      <c r="A2969" s="3" t="s">
        <v>6032</v>
      </c>
      <c r="B2969" s="3" t="s">
        <v>5284</v>
      </c>
      <c r="C2969" s="3" t="s">
        <v>6033</v>
      </c>
      <c r="D2969" s="1"/>
    </row>
    <row r="2970" spans="1:4">
      <c r="A2970" s="3" t="s">
        <v>6034</v>
      </c>
      <c r="B2970" s="3" t="s">
        <v>5284</v>
      </c>
      <c r="C2970" s="3" t="s">
        <v>6035</v>
      </c>
      <c r="D2970" s="1"/>
    </row>
    <row r="2971" spans="1:4">
      <c r="A2971" s="3" t="s">
        <v>6036</v>
      </c>
      <c r="B2971" s="3" t="s">
        <v>5284</v>
      </c>
      <c r="C2971" s="3" t="s">
        <v>6037</v>
      </c>
      <c r="D2971" s="1"/>
    </row>
    <row r="2972" spans="1:4">
      <c r="A2972" s="3" t="s">
        <v>6038</v>
      </c>
      <c r="B2972" s="3" t="s">
        <v>5284</v>
      </c>
      <c r="C2972" s="3" t="s">
        <v>6039</v>
      </c>
      <c r="D2972" s="1"/>
    </row>
    <row r="2973" spans="1:4">
      <c r="A2973" s="3" t="s">
        <v>6040</v>
      </c>
      <c r="B2973" s="3" t="s">
        <v>5284</v>
      </c>
      <c r="C2973" s="3" t="s">
        <v>6041</v>
      </c>
      <c r="D2973" s="1"/>
    </row>
    <row r="2974" spans="1:4">
      <c r="A2974" s="3" t="s">
        <v>6042</v>
      </c>
      <c r="B2974" s="3" t="s">
        <v>5284</v>
      </c>
      <c r="C2974" s="3" t="s">
        <v>6043</v>
      </c>
      <c r="D2974" s="1"/>
    </row>
    <row r="2975" spans="1:4">
      <c r="A2975" s="3" t="s">
        <v>6044</v>
      </c>
      <c r="B2975" s="3" t="s">
        <v>5284</v>
      </c>
      <c r="C2975" s="3" t="s">
        <v>6045</v>
      </c>
      <c r="D2975" s="1"/>
    </row>
    <row r="2976" spans="1:4">
      <c r="A2976" s="3" t="s">
        <v>6046</v>
      </c>
      <c r="B2976" s="3" t="s">
        <v>5284</v>
      </c>
      <c r="C2976" s="3" t="s">
        <v>6047</v>
      </c>
      <c r="D2976" s="1"/>
    </row>
    <row r="2977" spans="1:4">
      <c r="A2977" s="3" t="s">
        <v>6048</v>
      </c>
      <c r="B2977" s="3" t="s">
        <v>5284</v>
      </c>
      <c r="C2977" s="3" t="s">
        <v>6049</v>
      </c>
      <c r="D2977" s="1"/>
    </row>
    <row r="2978" spans="1:4">
      <c r="A2978" s="3" t="s">
        <v>6050</v>
      </c>
      <c r="B2978" s="3" t="s">
        <v>5284</v>
      </c>
      <c r="C2978" s="3" t="s">
        <v>6051</v>
      </c>
      <c r="D2978" s="1"/>
    </row>
    <row r="2979" spans="1:4">
      <c r="A2979" s="3" t="s">
        <v>6052</v>
      </c>
      <c r="B2979" s="3" t="s">
        <v>5284</v>
      </c>
      <c r="C2979" s="3" t="s">
        <v>6053</v>
      </c>
      <c r="D2979" s="1"/>
    </row>
    <row r="2980" spans="1:4">
      <c r="A2980" s="3" t="s">
        <v>6054</v>
      </c>
      <c r="B2980" s="3" t="s">
        <v>5284</v>
      </c>
      <c r="C2980" s="3" t="s">
        <v>6055</v>
      </c>
      <c r="D2980" s="1"/>
    </row>
    <row r="2981" spans="1:4">
      <c r="A2981" s="3" t="s">
        <v>6056</v>
      </c>
      <c r="B2981" s="3" t="s">
        <v>5284</v>
      </c>
      <c r="C2981" s="3" t="s">
        <v>6057</v>
      </c>
      <c r="D2981" s="1"/>
    </row>
    <row r="2982" spans="1:4">
      <c r="A2982" s="3" t="s">
        <v>6058</v>
      </c>
      <c r="B2982" s="3" t="s">
        <v>5284</v>
      </c>
      <c r="C2982" s="3" t="s">
        <v>6059</v>
      </c>
      <c r="D2982" s="1"/>
    </row>
    <row r="2983" spans="1:4">
      <c r="A2983" s="3" t="s">
        <v>6060</v>
      </c>
      <c r="B2983" s="3" t="s">
        <v>5284</v>
      </c>
      <c r="C2983" s="3" t="s">
        <v>6061</v>
      </c>
      <c r="D2983" s="1"/>
    </row>
    <row r="2984" spans="1:4">
      <c r="A2984" s="3" t="s">
        <v>6062</v>
      </c>
      <c r="B2984" s="3" t="s">
        <v>5284</v>
      </c>
      <c r="C2984" s="3" t="s">
        <v>6063</v>
      </c>
      <c r="D2984" s="1"/>
    </row>
    <row r="2985" spans="1:4">
      <c r="A2985" s="3" t="s">
        <v>6064</v>
      </c>
      <c r="B2985" s="3" t="s">
        <v>5284</v>
      </c>
      <c r="C2985" s="3" t="s">
        <v>6065</v>
      </c>
      <c r="D2985" s="1"/>
    </row>
    <row r="2986" spans="1:4">
      <c r="A2986" s="3" t="s">
        <v>6066</v>
      </c>
      <c r="B2986" s="3" t="s">
        <v>6067</v>
      </c>
      <c r="C2986" s="3" t="s">
        <v>6068</v>
      </c>
      <c r="D2986" s="1" t="s">
        <v>6069</v>
      </c>
    </row>
    <row r="2987" spans="1:4">
      <c r="A2987" s="3" t="s">
        <v>6070</v>
      </c>
      <c r="B2987" s="3" t="s">
        <v>6067</v>
      </c>
      <c r="C2987" s="3" t="s">
        <v>6071</v>
      </c>
      <c r="D2987" s="1" t="s">
        <v>6069</v>
      </c>
    </row>
    <row r="2988" spans="1:4">
      <c r="A2988" s="3" t="s">
        <v>6072</v>
      </c>
      <c r="B2988" s="3" t="s">
        <v>6067</v>
      </c>
      <c r="C2988" s="3" t="s">
        <v>6073</v>
      </c>
      <c r="D2988" s="1" t="s">
        <v>6069</v>
      </c>
    </row>
    <row r="2989" spans="1:4">
      <c r="A2989" s="3" t="s">
        <v>6074</v>
      </c>
      <c r="B2989" s="3" t="s">
        <v>6067</v>
      </c>
      <c r="C2989" s="3" t="s">
        <v>6075</v>
      </c>
      <c r="D2989" s="1" t="s">
        <v>6069</v>
      </c>
    </row>
    <row r="2990" spans="1:4">
      <c r="A2990" s="3" t="s">
        <v>6076</v>
      </c>
      <c r="B2990" s="3" t="s">
        <v>6067</v>
      </c>
      <c r="C2990" s="3" t="s">
        <v>6077</v>
      </c>
      <c r="D2990" s="1" t="s">
        <v>6069</v>
      </c>
    </row>
    <row r="2991" spans="1:4">
      <c r="A2991" s="3" t="s">
        <v>6078</v>
      </c>
      <c r="B2991" s="3" t="s">
        <v>6067</v>
      </c>
      <c r="C2991" s="3" t="s">
        <v>6079</v>
      </c>
      <c r="D2991" s="1" t="s">
        <v>6069</v>
      </c>
    </row>
    <row r="2992" spans="1:4">
      <c r="A2992" s="3" t="s">
        <v>6080</v>
      </c>
      <c r="B2992" s="3" t="s">
        <v>6067</v>
      </c>
      <c r="C2992" s="3" t="s">
        <v>6081</v>
      </c>
      <c r="D2992" s="1" t="s">
        <v>6069</v>
      </c>
    </row>
    <row r="2993" spans="1:4">
      <c r="A2993" s="3" t="s">
        <v>6082</v>
      </c>
      <c r="B2993" s="3" t="s">
        <v>6067</v>
      </c>
      <c r="C2993" s="3" t="s">
        <v>6083</v>
      </c>
      <c r="D2993" s="1" t="s">
        <v>6069</v>
      </c>
    </row>
    <row r="2994" spans="1:4">
      <c r="A2994" s="3" t="s">
        <v>6084</v>
      </c>
      <c r="B2994" s="3" t="s">
        <v>6067</v>
      </c>
      <c r="C2994" s="3" t="s">
        <v>6085</v>
      </c>
      <c r="D2994" s="1" t="s">
        <v>6069</v>
      </c>
    </row>
    <row r="2995" spans="1:4">
      <c r="A2995" s="3" t="s">
        <v>6086</v>
      </c>
      <c r="B2995" s="3" t="s">
        <v>6067</v>
      </c>
      <c r="C2995" s="3" t="s">
        <v>6087</v>
      </c>
      <c r="D2995" s="1" t="s">
        <v>6069</v>
      </c>
    </row>
    <row r="2996" spans="1:4">
      <c r="A2996" s="3" t="s">
        <v>6088</v>
      </c>
      <c r="B2996" s="3" t="s">
        <v>6067</v>
      </c>
      <c r="C2996" s="3" t="s">
        <v>6089</v>
      </c>
      <c r="D2996" s="1" t="s">
        <v>6069</v>
      </c>
    </row>
    <row r="2997" spans="1:4">
      <c r="A2997" s="3" t="s">
        <v>6090</v>
      </c>
      <c r="B2997" s="3" t="s">
        <v>6067</v>
      </c>
      <c r="C2997" s="3" t="s">
        <v>6091</v>
      </c>
      <c r="D2997" s="1" t="s">
        <v>6069</v>
      </c>
    </row>
    <row r="2998" spans="1:4">
      <c r="A2998" s="3" t="s">
        <v>6092</v>
      </c>
      <c r="B2998" s="3" t="s">
        <v>6067</v>
      </c>
      <c r="C2998" s="3" t="s">
        <v>6093</v>
      </c>
      <c r="D2998" s="1" t="s">
        <v>6069</v>
      </c>
    </row>
    <row r="2999" spans="1:4">
      <c r="A2999" s="3" t="s">
        <v>6094</v>
      </c>
      <c r="B2999" s="3" t="s">
        <v>6067</v>
      </c>
      <c r="C2999" s="3" t="s">
        <v>6095</v>
      </c>
      <c r="D2999" s="1" t="s">
        <v>6069</v>
      </c>
    </row>
    <row r="3000" spans="1:4">
      <c r="A3000" s="3" t="s">
        <v>6096</v>
      </c>
      <c r="B3000" s="3" t="s">
        <v>6067</v>
      </c>
      <c r="C3000" s="3" t="s">
        <v>6097</v>
      </c>
      <c r="D3000" s="1" t="s">
        <v>6069</v>
      </c>
    </row>
    <row r="3001" spans="1:4">
      <c r="A3001" s="3" t="s">
        <v>6098</v>
      </c>
      <c r="B3001" s="3" t="s">
        <v>6067</v>
      </c>
      <c r="C3001" s="3" t="s">
        <v>6099</v>
      </c>
      <c r="D3001" s="1" t="s">
        <v>6069</v>
      </c>
    </row>
    <row r="3002" spans="1:4">
      <c r="A3002" s="3" t="s">
        <v>6100</v>
      </c>
      <c r="B3002" s="3" t="s">
        <v>6101</v>
      </c>
      <c r="C3002" s="3" t="s">
        <v>6102</v>
      </c>
      <c r="D3002" s="1"/>
    </row>
    <row r="3003" spans="1:4">
      <c r="A3003" s="3" t="s">
        <v>6103</v>
      </c>
      <c r="B3003" s="3" t="s">
        <v>6101</v>
      </c>
      <c r="C3003" s="3" t="s">
        <v>6104</v>
      </c>
      <c r="D3003" s="1"/>
    </row>
    <row r="3004" spans="1:4">
      <c r="A3004" s="3" t="s">
        <v>6105</v>
      </c>
      <c r="B3004" s="3" t="s">
        <v>6101</v>
      </c>
      <c r="C3004" s="3" t="s">
        <v>6106</v>
      </c>
      <c r="D3004" s="1"/>
    </row>
    <row r="3005" spans="1:4">
      <c r="A3005" s="3" t="s">
        <v>6107</v>
      </c>
      <c r="B3005" s="3" t="s">
        <v>6101</v>
      </c>
      <c r="C3005" s="3" t="s">
        <v>6108</v>
      </c>
      <c r="D3005" s="1"/>
    </row>
    <row r="3006" spans="1:4">
      <c r="A3006" s="3" t="s">
        <v>6109</v>
      </c>
      <c r="B3006" s="3" t="s">
        <v>6101</v>
      </c>
      <c r="C3006" s="3" t="s">
        <v>6110</v>
      </c>
      <c r="D3006" s="1"/>
    </row>
    <row r="3007" spans="1:4">
      <c r="A3007" s="3" t="s">
        <v>6111</v>
      </c>
      <c r="B3007" s="3" t="s">
        <v>6101</v>
      </c>
      <c r="C3007" s="3" t="s">
        <v>6112</v>
      </c>
      <c r="D3007" s="1"/>
    </row>
    <row r="3008" spans="1:4">
      <c r="A3008" s="3" t="s">
        <v>6113</v>
      </c>
      <c r="B3008" s="3" t="s">
        <v>6101</v>
      </c>
      <c r="C3008" s="3" t="s">
        <v>6114</v>
      </c>
      <c r="D3008" s="1"/>
    </row>
    <row r="3009" spans="1:4">
      <c r="A3009" s="3" t="s">
        <v>6115</v>
      </c>
      <c r="B3009" s="3" t="s">
        <v>6101</v>
      </c>
      <c r="C3009" s="3" t="s">
        <v>6116</v>
      </c>
      <c r="D3009" s="1"/>
    </row>
    <row r="3010" spans="1:4">
      <c r="A3010" s="3" t="s">
        <v>6117</v>
      </c>
      <c r="B3010" s="3" t="s">
        <v>6101</v>
      </c>
      <c r="C3010" s="3" t="s">
        <v>6118</v>
      </c>
      <c r="D3010" s="1"/>
    </row>
    <row r="3011" spans="1:4">
      <c r="A3011" s="3" t="s">
        <v>6119</v>
      </c>
      <c r="B3011" s="3" t="s">
        <v>6101</v>
      </c>
      <c r="C3011" s="3" t="s">
        <v>6120</v>
      </c>
      <c r="D3011" s="1"/>
    </row>
    <row r="3012" spans="1:4">
      <c r="A3012" s="3" t="s">
        <v>6121</v>
      </c>
      <c r="B3012" s="3" t="s">
        <v>6101</v>
      </c>
      <c r="C3012" s="3" t="s">
        <v>6122</v>
      </c>
      <c r="D3012" s="1"/>
    </row>
    <row r="3013" spans="1:4">
      <c r="A3013" s="3" t="s">
        <v>6123</v>
      </c>
      <c r="B3013" s="3" t="s">
        <v>6101</v>
      </c>
      <c r="C3013" s="3" t="s">
        <v>6124</v>
      </c>
      <c r="D3013" s="1"/>
    </row>
    <row r="3014" spans="1:4">
      <c r="A3014" s="3" t="s">
        <v>6125</v>
      </c>
      <c r="B3014" s="3" t="s">
        <v>6101</v>
      </c>
      <c r="C3014" s="3" t="s">
        <v>6126</v>
      </c>
      <c r="D3014" s="1"/>
    </row>
    <row r="3015" spans="1:4">
      <c r="A3015" s="3" t="s">
        <v>6127</v>
      </c>
      <c r="B3015" s="3" t="s">
        <v>6101</v>
      </c>
      <c r="C3015" s="3" t="s">
        <v>6128</v>
      </c>
      <c r="D3015" s="1"/>
    </row>
    <row r="3016" spans="1:4">
      <c r="A3016" s="3" t="s">
        <v>6129</v>
      </c>
      <c r="B3016" s="3" t="s">
        <v>6101</v>
      </c>
      <c r="C3016" s="3" t="s">
        <v>6130</v>
      </c>
      <c r="D3016" s="1"/>
    </row>
    <row r="3017" spans="1:4">
      <c r="A3017" s="3" t="s">
        <v>6131</v>
      </c>
      <c r="B3017" s="3" t="s">
        <v>6101</v>
      </c>
      <c r="C3017" s="3" t="s">
        <v>6132</v>
      </c>
      <c r="D3017" s="1"/>
    </row>
    <row r="3018" spans="1:4">
      <c r="A3018" s="3" t="s">
        <v>6133</v>
      </c>
      <c r="B3018" s="3" t="s">
        <v>6101</v>
      </c>
      <c r="C3018" s="3" t="s">
        <v>6134</v>
      </c>
      <c r="D3018" s="1"/>
    </row>
    <row r="3019" spans="1:4">
      <c r="A3019" s="3" t="s">
        <v>6135</v>
      </c>
      <c r="B3019" s="3" t="s">
        <v>6101</v>
      </c>
      <c r="C3019" s="3" t="s">
        <v>6136</v>
      </c>
      <c r="D3019" s="1"/>
    </row>
    <row r="3020" spans="1:4">
      <c r="A3020" s="3" t="s">
        <v>6137</v>
      </c>
      <c r="B3020" s="3" t="s">
        <v>6101</v>
      </c>
      <c r="C3020" s="3" t="s">
        <v>6138</v>
      </c>
      <c r="D3020" s="1"/>
    </row>
    <row r="3021" spans="1:4">
      <c r="A3021" s="3" t="s">
        <v>6139</v>
      </c>
      <c r="B3021" s="3" t="s">
        <v>6101</v>
      </c>
      <c r="C3021" s="3" t="s">
        <v>6140</v>
      </c>
      <c r="D3021" s="1"/>
    </row>
    <row r="3022" spans="1:4">
      <c r="A3022" s="3" t="s">
        <v>6141</v>
      </c>
      <c r="B3022" s="3" t="s">
        <v>6101</v>
      </c>
      <c r="C3022" s="3" t="s">
        <v>6142</v>
      </c>
      <c r="D3022" s="1"/>
    </row>
    <row r="3023" spans="1:4">
      <c r="A3023" s="3" t="s">
        <v>6143</v>
      </c>
      <c r="B3023" s="3" t="s">
        <v>6101</v>
      </c>
      <c r="C3023" s="3" t="s">
        <v>6144</v>
      </c>
      <c r="D3023" s="1"/>
    </row>
    <row r="3024" spans="1:4">
      <c r="A3024" s="3" t="s">
        <v>6145</v>
      </c>
      <c r="B3024" s="3" t="s">
        <v>6101</v>
      </c>
      <c r="C3024" s="3" t="s">
        <v>6146</v>
      </c>
      <c r="D3024" s="1"/>
    </row>
    <row r="3025" spans="1:4">
      <c r="A3025" s="3" t="s">
        <v>6147</v>
      </c>
      <c r="B3025" s="3" t="s">
        <v>6101</v>
      </c>
      <c r="C3025" s="3" t="s">
        <v>6148</v>
      </c>
      <c r="D3025" s="1"/>
    </row>
    <row r="3026" spans="1:4">
      <c r="A3026" s="3" t="s">
        <v>6149</v>
      </c>
      <c r="B3026" s="3" t="s">
        <v>6101</v>
      </c>
      <c r="C3026" s="3" t="s">
        <v>6148</v>
      </c>
      <c r="D3026" s="1"/>
    </row>
    <row r="3027" spans="1:4">
      <c r="A3027" s="3" t="s">
        <v>6150</v>
      </c>
      <c r="B3027" s="3" t="s">
        <v>6101</v>
      </c>
      <c r="C3027" s="3" t="s">
        <v>6151</v>
      </c>
      <c r="D3027" s="1"/>
    </row>
    <row r="3028" spans="1:4">
      <c r="A3028" s="3" t="s">
        <v>6152</v>
      </c>
      <c r="B3028" s="3" t="s">
        <v>6101</v>
      </c>
      <c r="C3028" s="3" t="s">
        <v>6153</v>
      </c>
      <c r="D3028" s="1"/>
    </row>
    <row r="3029" spans="1:4">
      <c r="A3029" s="3" t="s">
        <v>6154</v>
      </c>
      <c r="B3029" s="3" t="s">
        <v>6101</v>
      </c>
      <c r="C3029" s="3" t="s">
        <v>6155</v>
      </c>
      <c r="D3029" s="1"/>
    </row>
    <row r="3030" spans="1:4">
      <c r="A3030" s="3" t="s">
        <v>6156</v>
      </c>
      <c r="B3030" s="3" t="s">
        <v>6101</v>
      </c>
      <c r="C3030" s="3" t="s">
        <v>6157</v>
      </c>
      <c r="D3030" s="1"/>
    </row>
    <row r="3031" spans="1:4">
      <c r="A3031" s="3" t="s">
        <v>6158</v>
      </c>
      <c r="B3031" s="3" t="s">
        <v>6101</v>
      </c>
      <c r="C3031" s="3" t="s">
        <v>6159</v>
      </c>
      <c r="D3031" s="1"/>
    </row>
    <row r="3032" spans="1:4">
      <c r="A3032" s="3" t="s">
        <v>6160</v>
      </c>
      <c r="B3032" s="3" t="s">
        <v>6101</v>
      </c>
      <c r="C3032" s="3" t="s">
        <v>6161</v>
      </c>
      <c r="D3032" s="1"/>
    </row>
    <row r="3033" spans="1:4">
      <c r="A3033" s="3" t="s">
        <v>6162</v>
      </c>
      <c r="B3033" s="3" t="s">
        <v>6101</v>
      </c>
      <c r="C3033" s="3" t="s">
        <v>6163</v>
      </c>
      <c r="D3033" s="1"/>
    </row>
    <row r="3034" spans="1:4">
      <c r="A3034" s="3" t="s">
        <v>6164</v>
      </c>
      <c r="B3034" s="3" t="s">
        <v>6101</v>
      </c>
      <c r="C3034" s="3" t="s">
        <v>6165</v>
      </c>
      <c r="D3034" s="1"/>
    </row>
    <row r="3035" spans="1:4">
      <c r="A3035" s="3" t="s">
        <v>6166</v>
      </c>
      <c r="B3035" s="3" t="s">
        <v>6101</v>
      </c>
      <c r="C3035" s="3" t="s">
        <v>6167</v>
      </c>
      <c r="D3035" s="1"/>
    </row>
    <row r="3036" spans="1:4">
      <c r="A3036" s="3" t="s">
        <v>6168</v>
      </c>
      <c r="B3036" s="3" t="s">
        <v>6101</v>
      </c>
      <c r="C3036" s="3" t="s">
        <v>6169</v>
      </c>
      <c r="D3036" s="1"/>
    </row>
    <row r="3037" spans="1:4">
      <c r="A3037" s="3" t="s">
        <v>6170</v>
      </c>
      <c r="B3037" s="3" t="s">
        <v>6101</v>
      </c>
      <c r="C3037" s="3" t="s">
        <v>6171</v>
      </c>
      <c r="D3037" s="1"/>
    </row>
    <row r="3038" spans="1:4">
      <c r="A3038" s="3" t="s">
        <v>6172</v>
      </c>
      <c r="B3038" s="3" t="s">
        <v>6101</v>
      </c>
      <c r="C3038" s="3" t="s">
        <v>6173</v>
      </c>
      <c r="D3038" s="1"/>
    </row>
    <row r="3039" spans="1:4">
      <c r="A3039" s="3" t="s">
        <v>6174</v>
      </c>
      <c r="B3039" s="3" t="s">
        <v>6101</v>
      </c>
      <c r="C3039" s="3" t="s">
        <v>6175</v>
      </c>
      <c r="D3039" s="1"/>
    </row>
    <row r="3040" spans="1:4">
      <c r="A3040" s="3" t="s">
        <v>6176</v>
      </c>
      <c r="B3040" s="3" t="s">
        <v>6101</v>
      </c>
      <c r="C3040" s="3" t="s">
        <v>6177</v>
      </c>
      <c r="D3040" s="1"/>
    </row>
    <row r="3041" spans="1:4">
      <c r="A3041" s="3" t="s">
        <v>6178</v>
      </c>
      <c r="B3041" s="3" t="s">
        <v>6101</v>
      </c>
      <c r="C3041" s="3" t="s">
        <v>6179</v>
      </c>
      <c r="D3041" s="1"/>
    </row>
    <row r="3042" spans="1:4">
      <c r="A3042" s="3" t="s">
        <v>6180</v>
      </c>
      <c r="B3042" s="3" t="s">
        <v>6101</v>
      </c>
      <c r="C3042" s="3" t="s">
        <v>6181</v>
      </c>
      <c r="D3042" s="1"/>
    </row>
    <row r="3043" spans="1:4">
      <c r="A3043" s="3" t="s">
        <v>6182</v>
      </c>
      <c r="B3043" s="3" t="s">
        <v>6101</v>
      </c>
      <c r="C3043" s="3" t="s">
        <v>6183</v>
      </c>
      <c r="D3043" s="1"/>
    </row>
    <row r="3044" spans="1:4">
      <c r="A3044" s="3" t="s">
        <v>6184</v>
      </c>
      <c r="B3044" s="3" t="s">
        <v>6101</v>
      </c>
      <c r="C3044" s="3" t="s">
        <v>6185</v>
      </c>
      <c r="D3044" s="1"/>
    </row>
    <row r="3045" spans="1:4">
      <c r="A3045" s="3" t="s">
        <v>6186</v>
      </c>
      <c r="B3045" s="3" t="s">
        <v>6101</v>
      </c>
      <c r="C3045" s="3" t="s">
        <v>6187</v>
      </c>
      <c r="D3045" s="1"/>
    </row>
    <row r="3046" spans="1:4">
      <c r="A3046" s="3" t="s">
        <v>6188</v>
      </c>
      <c r="B3046" s="3" t="s">
        <v>6101</v>
      </c>
      <c r="C3046" s="3" t="s">
        <v>6189</v>
      </c>
      <c r="D3046" s="1"/>
    </row>
    <row r="3047" spans="1:4">
      <c r="A3047" s="3" t="s">
        <v>6190</v>
      </c>
      <c r="B3047" s="3" t="s">
        <v>6101</v>
      </c>
      <c r="C3047" s="3" t="s">
        <v>6191</v>
      </c>
      <c r="D3047" s="1"/>
    </row>
    <row r="3048" spans="1:4">
      <c r="A3048" s="3" t="s">
        <v>6192</v>
      </c>
      <c r="B3048" s="3" t="s">
        <v>6101</v>
      </c>
      <c r="C3048" s="3" t="s">
        <v>6193</v>
      </c>
      <c r="D3048" s="1"/>
    </row>
    <row r="3049" spans="1:4">
      <c r="A3049" s="3" t="s">
        <v>6194</v>
      </c>
      <c r="B3049" s="3" t="s">
        <v>6101</v>
      </c>
      <c r="C3049" s="3" t="s">
        <v>6195</v>
      </c>
      <c r="D3049" s="1"/>
    </row>
    <row r="3050" spans="1:4">
      <c r="A3050" s="3" t="s">
        <v>6196</v>
      </c>
      <c r="B3050" s="3" t="s">
        <v>6101</v>
      </c>
      <c r="C3050" s="3" t="s">
        <v>6197</v>
      </c>
      <c r="D3050" s="1"/>
    </row>
    <row r="3051" spans="1:4">
      <c r="A3051" s="3" t="s">
        <v>6198</v>
      </c>
      <c r="B3051" s="3" t="s">
        <v>6101</v>
      </c>
      <c r="C3051" s="3" t="s">
        <v>6199</v>
      </c>
      <c r="D3051" s="1"/>
    </row>
    <row r="3052" spans="1:4">
      <c r="A3052" s="3" t="s">
        <v>6200</v>
      </c>
      <c r="B3052" s="3" t="s">
        <v>6101</v>
      </c>
      <c r="C3052" s="3" t="s">
        <v>6201</v>
      </c>
      <c r="D3052" s="1"/>
    </row>
    <row r="3053" spans="1:4">
      <c r="A3053" s="3" t="s">
        <v>6202</v>
      </c>
      <c r="B3053" s="3" t="s">
        <v>6101</v>
      </c>
      <c r="C3053" s="3" t="s">
        <v>6203</v>
      </c>
      <c r="D3053" s="1"/>
    </row>
    <row r="3054" spans="1:4">
      <c r="A3054" s="3" t="s">
        <v>6204</v>
      </c>
      <c r="B3054" s="3" t="s">
        <v>6101</v>
      </c>
      <c r="C3054" s="3" t="s">
        <v>6205</v>
      </c>
      <c r="D3054" s="1"/>
    </row>
    <row r="3055" spans="1:4">
      <c r="A3055" s="3" t="s">
        <v>6206</v>
      </c>
      <c r="B3055" s="3" t="s">
        <v>6101</v>
      </c>
      <c r="C3055" s="3" t="s">
        <v>6207</v>
      </c>
      <c r="D3055" s="1"/>
    </row>
    <row r="3056" spans="1:4">
      <c r="A3056" s="3" t="s">
        <v>6208</v>
      </c>
      <c r="B3056" s="3" t="s">
        <v>6101</v>
      </c>
      <c r="C3056" s="3" t="s">
        <v>6209</v>
      </c>
      <c r="D3056" s="1"/>
    </row>
    <row r="3057" spans="1:4">
      <c r="A3057" s="3" t="s">
        <v>6210</v>
      </c>
      <c r="B3057" s="3" t="s">
        <v>6101</v>
      </c>
      <c r="C3057" s="3" t="s">
        <v>6211</v>
      </c>
      <c r="D3057" s="1"/>
    </row>
    <row r="3058" spans="1:4">
      <c r="A3058" s="3" t="s">
        <v>6212</v>
      </c>
      <c r="B3058" s="3" t="s">
        <v>6101</v>
      </c>
      <c r="C3058" s="3" t="s">
        <v>6213</v>
      </c>
      <c r="D3058" s="1"/>
    </row>
    <row r="3059" spans="1:4">
      <c r="A3059" s="3" t="s">
        <v>6214</v>
      </c>
      <c r="B3059" s="3" t="s">
        <v>6101</v>
      </c>
      <c r="C3059" s="3" t="s">
        <v>6215</v>
      </c>
      <c r="D3059" s="1"/>
    </row>
    <row r="3060" spans="1:4">
      <c r="A3060" s="3" t="s">
        <v>6216</v>
      </c>
      <c r="B3060" s="3" t="s">
        <v>6101</v>
      </c>
      <c r="C3060" s="3" t="s">
        <v>6217</v>
      </c>
      <c r="D3060" s="1"/>
    </row>
    <row r="3061" spans="1:4">
      <c r="A3061" s="3" t="s">
        <v>6218</v>
      </c>
      <c r="B3061" s="3" t="s">
        <v>6101</v>
      </c>
      <c r="C3061" s="3" t="s">
        <v>6219</v>
      </c>
      <c r="D3061" s="1"/>
    </row>
    <row r="3062" spans="1:4">
      <c r="A3062" s="3" t="s">
        <v>6220</v>
      </c>
      <c r="B3062" s="3" t="s">
        <v>6101</v>
      </c>
      <c r="C3062" s="3" t="s">
        <v>6221</v>
      </c>
      <c r="D3062" s="1"/>
    </row>
    <row r="3063" spans="1:4">
      <c r="A3063" s="3" t="s">
        <v>6222</v>
      </c>
      <c r="B3063" s="3" t="s">
        <v>6101</v>
      </c>
      <c r="C3063" s="3" t="s">
        <v>6223</v>
      </c>
      <c r="D3063" s="1"/>
    </row>
    <row r="3064" spans="1:4">
      <c r="A3064" s="3" t="s">
        <v>6224</v>
      </c>
      <c r="B3064" s="3" t="s">
        <v>6101</v>
      </c>
      <c r="C3064" s="3" t="s">
        <v>6225</v>
      </c>
      <c r="D3064" s="1"/>
    </row>
    <row r="3065" spans="1:4">
      <c r="A3065" s="3" t="s">
        <v>6226</v>
      </c>
      <c r="B3065" s="3" t="s">
        <v>6101</v>
      </c>
      <c r="C3065" s="3" t="s">
        <v>6227</v>
      </c>
      <c r="D3065" s="1"/>
    </row>
    <row r="3066" spans="1:4">
      <c r="A3066" s="3" t="s">
        <v>6228</v>
      </c>
      <c r="B3066" s="3" t="s">
        <v>6101</v>
      </c>
      <c r="C3066" s="3" t="s">
        <v>6229</v>
      </c>
      <c r="D3066" s="1"/>
    </row>
    <row r="3067" spans="1:4">
      <c r="A3067" s="3" t="s">
        <v>6230</v>
      </c>
      <c r="B3067" s="3" t="s">
        <v>6101</v>
      </c>
      <c r="C3067" s="3" t="s">
        <v>6231</v>
      </c>
      <c r="D3067" s="1"/>
    </row>
    <row r="3068" spans="1:4">
      <c r="A3068" s="3" t="s">
        <v>6232</v>
      </c>
      <c r="B3068" s="3" t="s">
        <v>6101</v>
      </c>
      <c r="C3068" s="3" t="s">
        <v>6233</v>
      </c>
      <c r="D3068" s="1"/>
    </row>
    <row r="3069" spans="1:4">
      <c r="A3069" s="3" t="s">
        <v>6234</v>
      </c>
      <c r="B3069" s="3" t="s">
        <v>6101</v>
      </c>
      <c r="C3069" s="3" t="s">
        <v>6235</v>
      </c>
      <c r="D3069" s="1"/>
    </row>
    <row r="3070" spans="1:4">
      <c r="A3070" s="3" t="s">
        <v>6236</v>
      </c>
      <c r="B3070" s="3" t="s">
        <v>6101</v>
      </c>
      <c r="C3070" s="3" t="s">
        <v>6237</v>
      </c>
      <c r="D3070" s="1"/>
    </row>
    <row r="3071" spans="1:4">
      <c r="A3071" s="3" t="s">
        <v>6238</v>
      </c>
      <c r="B3071" s="3" t="s">
        <v>6101</v>
      </c>
      <c r="C3071" s="3" t="s">
        <v>6239</v>
      </c>
      <c r="D3071" s="1"/>
    </row>
    <row r="3072" spans="1:4">
      <c r="A3072" s="3" t="s">
        <v>6240</v>
      </c>
      <c r="B3072" s="3" t="s">
        <v>6101</v>
      </c>
      <c r="C3072" s="3" t="s">
        <v>6241</v>
      </c>
      <c r="D3072" s="1"/>
    </row>
    <row r="3073" spans="1:4">
      <c r="A3073" s="3" t="s">
        <v>6242</v>
      </c>
      <c r="B3073" s="3" t="s">
        <v>6101</v>
      </c>
      <c r="C3073" s="3" t="s">
        <v>6243</v>
      </c>
      <c r="D3073" s="1"/>
    </row>
    <row r="3074" spans="1:4">
      <c r="A3074" s="3" t="s">
        <v>6244</v>
      </c>
      <c r="B3074" s="3" t="s">
        <v>6101</v>
      </c>
      <c r="C3074" s="3" t="s">
        <v>6245</v>
      </c>
      <c r="D3074" s="1"/>
    </row>
    <row r="3075" spans="1:4">
      <c r="A3075" s="3" t="s">
        <v>6246</v>
      </c>
      <c r="B3075" s="3" t="s">
        <v>6101</v>
      </c>
      <c r="C3075" s="3" t="s">
        <v>6247</v>
      </c>
      <c r="D3075" s="1"/>
    </row>
    <row r="3076" spans="1:4">
      <c r="A3076" s="3" t="s">
        <v>6248</v>
      </c>
      <c r="B3076" s="3" t="s">
        <v>6101</v>
      </c>
      <c r="C3076" s="3" t="s">
        <v>6249</v>
      </c>
      <c r="D3076" s="1"/>
    </row>
    <row r="3077" spans="1:4">
      <c r="A3077" s="3" t="s">
        <v>6250</v>
      </c>
      <c r="B3077" s="3" t="s">
        <v>6101</v>
      </c>
      <c r="C3077" s="3" t="s">
        <v>6251</v>
      </c>
      <c r="D3077" s="1"/>
    </row>
    <row r="3078" spans="1:4">
      <c r="A3078" s="3" t="s">
        <v>6252</v>
      </c>
      <c r="B3078" s="3" t="s">
        <v>6101</v>
      </c>
      <c r="C3078" s="3" t="s">
        <v>6253</v>
      </c>
      <c r="D3078" s="1"/>
    </row>
    <row r="3079" spans="1:4">
      <c r="A3079" s="3" t="s">
        <v>6254</v>
      </c>
      <c r="B3079" s="3" t="s">
        <v>6101</v>
      </c>
      <c r="C3079" s="3" t="s">
        <v>6255</v>
      </c>
      <c r="D3079" s="1"/>
    </row>
    <row r="3080" spans="1:4">
      <c r="A3080" s="3" t="s">
        <v>6256</v>
      </c>
      <c r="B3080" s="3" t="s">
        <v>6101</v>
      </c>
      <c r="C3080" s="3" t="s">
        <v>6257</v>
      </c>
      <c r="D3080" s="1"/>
    </row>
    <row r="3081" spans="1:4">
      <c r="A3081" s="3" t="s">
        <v>6258</v>
      </c>
      <c r="B3081" s="3" t="s">
        <v>6101</v>
      </c>
      <c r="C3081" s="3" t="s">
        <v>6259</v>
      </c>
      <c r="D3081" s="1"/>
    </row>
    <row r="3082" spans="1:4">
      <c r="A3082" s="3" t="s">
        <v>6260</v>
      </c>
      <c r="B3082" s="3" t="s">
        <v>6101</v>
      </c>
      <c r="C3082" s="3" t="s">
        <v>6261</v>
      </c>
      <c r="D3082" s="1"/>
    </row>
    <row r="3083" spans="1:4">
      <c r="A3083" s="3" t="s">
        <v>6262</v>
      </c>
      <c r="B3083" s="3" t="s">
        <v>6101</v>
      </c>
      <c r="C3083" s="3" t="s">
        <v>6263</v>
      </c>
      <c r="D3083" s="1"/>
    </row>
    <row r="3084" spans="1:4">
      <c r="A3084" s="3" t="s">
        <v>6264</v>
      </c>
      <c r="B3084" s="3" t="s">
        <v>6101</v>
      </c>
      <c r="C3084" s="3" t="s">
        <v>6265</v>
      </c>
      <c r="D3084" s="1"/>
    </row>
    <row r="3085" spans="1:4">
      <c r="A3085" s="3" t="s">
        <v>6266</v>
      </c>
      <c r="B3085" s="3" t="s">
        <v>6101</v>
      </c>
      <c r="C3085" s="3" t="s">
        <v>6267</v>
      </c>
      <c r="D3085" s="1"/>
    </row>
    <row r="3086" spans="1:4">
      <c r="A3086" s="3" t="s">
        <v>6268</v>
      </c>
      <c r="B3086" s="3" t="s">
        <v>6101</v>
      </c>
      <c r="C3086" s="3" t="s">
        <v>6269</v>
      </c>
      <c r="D3086" s="1"/>
    </row>
    <row r="3087" spans="1:4">
      <c r="A3087" s="3" t="s">
        <v>6270</v>
      </c>
      <c r="B3087" s="3" t="s">
        <v>6101</v>
      </c>
      <c r="C3087" s="3" t="s">
        <v>6271</v>
      </c>
      <c r="D3087" s="1"/>
    </row>
    <row r="3088" spans="1:4">
      <c r="A3088" s="3" t="s">
        <v>6272</v>
      </c>
      <c r="B3088" s="3" t="s">
        <v>6101</v>
      </c>
      <c r="C3088" s="3" t="s">
        <v>6273</v>
      </c>
      <c r="D3088" s="1"/>
    </row>
    <row r="3089" spans="1:4">
      <c r="A3089" s="3" t="s">
        <v>6274</v>
      </c>
      <c r="B3089" s="3" t="s">
        <v>6101</v>
      </c>
      <c r="C3089" s="3" t="s">
        <v>6275</v>
      </c>
      <c r="D3089" s="1"/>
    </row>
    <row r="3090" spans="1:4">
      <c r="A3090" s="3" t="s">
        <v>6276</v>
      </c>
      <c r="B3090" s="3" t="s">
        <v>6101</v>
      </c>
      <c r="C3090" s="3" t="s">
        <v>6277</v>
      </c>
      <c r="D3090" s="1"/>
    </row>
    <row r="3091" spans="1:4">
      <c r="A3091" s="3" t="s">
        <v>6278</v>
      </c>
      <c r="B3091" s="3" t="s">
        <v>6101</v>
      </c>
      <c r="C3091" s="3" t="s">
        <v>6279</v>
      </c>
      <c r="D3091" s="1"/>
    </row>
    <row r="3092" spans="1:4">
      <c r="A3092" s="3" t="s">
        <v>6280</v>
      </c>
      <c r="B3092" s="3" t="s">
        <v>6101</v>
      </c>
      <c r="C3092" s="3" t="s">
        <v>6281</v>
      </c>
      <c r="D3092" s="1"/>
    </row>
    <row r="3093" spans="1:4">
      <c r="A3093" s="3" t="s">
        <v>6282</v>
      </c>
      <c r="B3093" s="3" t="s">
        <v>6101</v>
      </c>
      <c r="C3093" s="3" t="s">
        <v>6283</v>
      </c>
      <c r="D3093" s="1"/>
    </row>
    <row r="3094" spans="1:4">
      <c r="A3094" s="3" t="s">
        <v>6284</v>
      </c>
      <c r="B3094" s="3" t="s">
        <v>6101</v>
      </c>
      <c r="C3094" s="3" t="s">
        <v>6285</v>
      </c>
      <c r="D3094" s="1"/>
    </row>
    <row r="3095" spans="1:4">
      <c r="A3095" s="3" t="s">
        <v>6286</v>
      </c>
      <c r="B3095" s="3" t="s">
        <v>6101</v>
      </c>
      <c r="C3095" s="3" t="s">
        <v>6287</v>
      </c>
      <c r="D3095" s="1"/>
    </row>
    <row r="3096" spans="1:4">
      <c r="A3096" s="3" t="s">
        <v>6288</v>
      </c>
      <c r="B3096" s="3" t="s">
        <v>6101</v>
      </c>
      <c r="C3096" s="3" t="s">
        <v>6289</v>
      </c>
      <c r="D3096" s="1"/>
    </row>
    <row r="3097" spans="1:4">
      <c r="A3097" s="3" t="s">
        <v>6290</v>
      </c>
      <c r="B3097" s="3" t="s">
        <v>6101</v>
      </c>
      <c r="C3097" s="3" t="s">
        <v>6291</v>
      </c>
      <c r="D3097" s="1"/>
    </row>
    <row r="3098" spans="1:4">
      <c r="A3098" s="3" t="s">
        <v>6292</v>
      </c>
      <c r="B3098" s="3" t="s">
        <v>6101</v>
      </c>
      <c r="C3098" s="3" t="s">
        <v>6293</v>
      </c>
      <c r="D3098" s="1"/>
    </row>
    <row r="3099" spans="1:4">
      <c r="A3099" s="3" t="s">
        <v>6294</v>
      </c>
      <c r="B3099" s="3" t="s">
        <v>6101</v>
      </c>
      <c r="C3099" s="3" t="s">
        <v>6295</v>
      </c>
      <c r="D3099" s="1"/>
    </row>
    <row r="3100" spans="1:4">
      <c r="A3100" s="3" t="s">
        <v>6296</v>
      </c>
      <c r="B3100" s="3" t="s">
        <v>6101</v>
      </c>
      <c r="C3100" s="3" t="s">
        <v>6297</v>
      </c>
      <c r="D3100" s="1"/>
    </row>
    <row r="3101" spans="1:4">
      <c r="A3101" s="3" t="s">
        <v>6298</v>
      </c>
      <c r="B3101" s="3" t="s">
        <v>6101</v>
      </c>
      <c r="C3101" s="3" t="s">
        <v>6299</v>
      </c>
      <c r="D3101" s="1"/>
    </row>
    <row r="3102" spans="1:4">
      <c r="A3102" s="3" t="s">
        <v>6300</v>
      </c>
      <c r="B3102" s="3" t="s">
        <v>6101</v>
      </c>
      <c r="C3102" s="3" t="s">
        <v>6301</v>
      </c>
      <c r="D3102" s="1"/>
    </row>
    <row r="3103" spans="1:4">
      <c r="A3103" s="3" t="s">
        <v>6302</v>
      </c>
      <c r="B3103" s="3" t="s">
        <v>6101</v>
      </c>
      <c r="C3103" s="3" t="s">
        <v>6303</v>
      </c>
      <c r="D3103" s="1"/>
    </row>
    <row r="3104" spans="1:4">
      <c r="A3104" s="3" t="s">
        <v>6304</v>
      </c>
      <c r="B3104" s="3" t="s">
        <v>6101</v>
      </c>
      <c r="C3104" s="3" t="s">
        <v>6305</v>
      </c>
      <c r="D3104" s="1"/>
    </row>
    <row r="3105" spans="1:4">
      <c r="A3105" s="3" t="s">
        <v>6306</v>
      </c>
      <c r="B3105" s="3" t="s">
        <v>6101</v>
      </c>
      <c r="C3105" s="3" t="s">
        <v>6307</v>
      </c>
      <c r="D3105" s="1"/>
    </row>
    <row r="3106" spans="1:4">
      <c r="A3106" s="3" t="s">
        <v>6308</v>
      </c>
      <c r="B3106" s="3" t="s">
        <v>6101</v>
      </c>
      <c r="C3106" s="3" t="s">
        <v>6309</v>
      </c>
      <c r="D3106" s="1"/>
    </row>
    <row r="3107" spans="1:4">
      <c r="A3107" s="3" t="s">
        <v>6310</v>
      </c>
      <c r="B3107" s="3" t="s">
        <v>6101</v>
      </c>
      <c r="C3107" s="3" t="s">
        <v>6311</v>
      </c>
      <c r="D3107" s="1"/>
    </row>
    <row r="3108" spans="1:4">
      <c r="A3108" s="3" t="s">
        <v>6312</v>
      </c>
      <c r="B3108" s="3" t="s">
        <v>6101</v>
      </c>
      <c r="C3108" s="3" t="s">
        <v>6313</v>
      </c>
      <c r="D3108" s="1"/>
    </row>
    <row r="3109" spans="1:4">
      <c r="A3109" s="3" t="s">
        <v>6314</v>
      </c>
      <c r="B3109" s="3" t="s">
        <v>6101</v>
      </c>
      <c r="C3109" s="3" t="s">
        <v>6315</v>
      </c>
      <c r="D3109" s="1"/>
    </row>
    <row r="3110" spans="1:4">
      <c r="A3110" s="3" t="s">
        <v>6316</v>
      </c>
      <c r="B3110" s="3" t="s">
        <v>6101</v>
      </c>
      <c r="C3110" s="3" t="s">
        <v>6317</v>
      </c>
      <c r="D3110" s="1"/>
    </row>
    <row r="3111" spans="1:4">
      <c r="A3111" s="3" t="s">
        <v>6318</v>
      </c>
      <c r="B3111" s="3" t="s">
        <v>6101</v>
      </c>
      <c r="C3111" s="3" t="s">
        <v>6319</v>
      </c>
      <c r="D3111" s="1"/>
    </row>
    <row r="3112" spans="1:4">
      <c r="A3112" s="3" t="s">
        <v>6320</v>
      </c>
      <c r="B3112" s="3" t="s">
        <v>6101</v>
      </c>
      <c r="C3112" s="3" t="s">
        <v>6321</v>
      </c>
      <c r="D3112" s="1"/>
    </row>
    <row r="3113" spans="1:4">
      <c r="A3113" s="3" t="s">
        <v>6322</v>
      </c>
      <c r="B3113" s="3" t="s">
        <v>6101</v>
      </c>
      <c r="C3113" s="3" t="s">
        <v>6323</v>
      </c>
      <c r="D3113" s="1"/>
    </row>
    <row r="3114" spans="1:4">
      <c r="A3114" s="3" t="s">
        <v>6324</v>
      </c>
      <c r="B3114" s="3" t="s">
        <v>6101</v>
      </c>
      <c r="C3114" s="3" t="s">
        <v>6325</v>
      </c>
      <c r="D3114" s="1"/>
    </row>
    <row r="3115" spans="1:4">
      <c r="A3115" s="3" t="s">
        <v>6326</v>
      </c>
      <c r="B3115" s="3" t="s">
        <v>6101</v>
      </c>
      <c r="C3115" s="3" t="s">
        <v>6327</v>
      </c>
      <c r="D3115" s="1"/>
    </row>
    <row r="3116" spans="1:4">
      <c r="A3116" s="3" t="s">
        <v>6328</v>
      </c>
      <c r="B3116" s="3" t="s">
        <v>6101</v>
      </c>
      <c r="C3116" s="3" t="s">
        <v>6329</v>
      </c>
      <c r="D3116" s="1"/>
    </row>
    <row r="3117" spans="1:4">
      <c r="A3117" s="3" t="s">
        <v>6330</v>
      </c>
      <c r="B3117" s="3" t="s">
        <v>6101</v>
      </c>
      <c r="C3117" s="3" t="s">
        <v>6331</v>
      </c>
      <c r="D3117" s="1"/>
    </row>
    <row r="3118" spans="1:4">
      <c r="A3118" s="3" t="s">
        <v>6332</v>
      </c>
      <c r="B3118" s="3" t="s">
        <v>6101</v>
      </c>
      <c r="C3118" s="3" t="s">
        <v>6333</v>
      </c>
      <c r="D3118" s="1"/>
    </row>
    <row r="3119" spans="1:4">
      <c r="A3119" s="3" t="s">
        <v>6334</v>
      </c>
      <c r="B3119" s="3" t="s">
        <v>6101</v>
      </c>
      <c r="C3119" s="3" t="s">
        <v>6335</v>
      </c>
      <c r="D3119" s="1"/>
    </row>
    <row r="3120" spans="1:4">
      <c r="A3120" s="3" t="s">
        <v>6336</v>
      </c>
      <c r="B3120" s="3" t="s">
        <v>6101</v>
      </c>
      <c r="C3120" s="3" t="s">
        <v>6337</v>
      </c>
      <c r="D3120" s="1"/>
    </row>
    <row r="3121" spans="1:4">
      <c r="A3121" s="3" t="s">
        <v>6338</v>
      </c>
      <c r="B3121" s="3" t="s">
        <v>6101</v>
      </c>
      <c r="C3121" s="3" t="s">
        <v>6339</v>
      </c>
      <c r="D3121" s="1"/>
    </row>
    <row r="3122" spans="1:4">
      <c r="A3122" s="3" t="s">
        <v>6340</v>
      </c>
      <c r="B3122" s="3" t="s">
        <v>6101</v>
      </c>
      <c r="C3122" s="3" t="s">
        <v>6341</v>
      </c>
      <c r="D3122" s="1"/>
    </row>
    <row r="3123" spans="1:4">
      <c r="A3123" s="3" t="s">
        <v>6342</v>
      </c>
      <c r="B3123" s="3" t="s">
        <v>6101</v>
      </c>
      <c r="C3123" s="3" t="s">
        <v>6343</v>
      </c>
      <c r="D3123" s="1"/>
    </row>
    <row r="3124" spans="1:4">
      <c r="A3124" s="3" t="s">
        <v>6344</v>
      </c>
      <c r="B3124" s="3" t="s">
        <v>6101</v>
      </c>
      <c r="C3124" s="3" t="s">
        <v>6345</v>
      </c>
      <c r="D3124" s="1"/>
    </row>
    <row r="3125" spans="1:4">
      <c r="A3125" s="3" t="s">
        <v>6346</v>
      </c>
      <c r="B3125" s="3" t="s">
        <v>6101</v>
      </c>
      <c r="C3125" s="3" t="s">
        <v>6347</v>
      </c>
      <c r="D3125" s="1"/>
    </row>
    <row r="3126" spans="1:4">
      <c r="A3126" s="3" t="s">
        <v>6348</v>
      </c>
      <c r="B3126" s="3" t="s">
        <v>6101</v>
      </c>
      <c r="C3126" s="3" t="s">
        <v>6349</v>
      </c>
      <c r="D3126" s="1"/>
    </row>
    <row r="3127" spans="1:4">
      <c r="A3127" s="3" t="s">
        <v>6350</v>
      </c>
      <c r="B3127" s="3" t="s">
        <v>6101</v>
      </c>
      <c r="C3127" s="3" t="s">
        <v>6351</v>
      </c>
      <c r="D3127" s="1"/>
    </row>
    <row r="3128" spans="1:4">
      <c r="A3128" s="3" t="s">
        <v>6352</v>
      </c>
      <c r="B3128" s="3" t="s">
        <v>6101</v>
      </c>
      <c r="C3128" s="3" t="s">
        <v>6353</v>
      </c>
      <c r="D3128" s="1"/>
    </row>
    <row r="3129" spans="1:4">
      <c r="A3129" s="3" t="s">
        <v>6354</v>
      </c>
      <c r="B3129" s="3" t="s">
        <v>6101</v>
      </c>
      <c r="C3129" s="3" t="s">
        <v>6355</v>
      </c>
      <c r="D3129" s="1"/>
    </row>
    <row r="3130" spans="1:4">
      <c r="A3130" s="3" t="s">
        <v>6356</v>
      </c>
      <c r="B3130" s="3" t="s">
        <v>6101</v>
      </c>
      <c r="C3130" s="3" t="s">
        <v>6357</v>
      </c>
      <c r="D3130" s="1"/>
    </row>
    <row r="3131" spans="1:4">
      <c r="A3131" s="3" t="s">
        <v>6358</v>
      </c>
      <c r="B3131" s="3" t="s">
        <v>6101</v>
      </c>
      <c r="C3131" s="3" t="s">
        <v>6359</v>
      </c>
      <c r="D3131" s="1"/>
    </row>
    <row r="3132" spans="1:4">
      <c r="A3132" s="3" t="s">
        <v>6360</v>
      </c>
      <c r="B3132" s="3" t="s">
        <v>6101</v>
      </c>
      <c r="C3132" s="3" t="s">
        <v>6361</v>
      </c>
      <c r="D3132" s="1"/>
    </row>
    <row r="3133" spans="1:4">
      <c r="A3133" s="3" t="s">
        <v>6362</v>
      </c>
      <c r="B3133" s="3" t="s">
        <v>6101</v>
      </c>
      <c r="C3133" s="3" t="s">
        <v>6363</v>
      </c>
      <c r="D3133" s="1"/>
    </row>
    <row r="3134" spans="1:4">
      <c r="A3134" s="3" t="s">
        <v>6364</v>
      </c>
      <c r="B3134" s="3" t="s">
        <v>6101</v>
      </c>
      <c r="C3134" s="3" t="s">
        <v>6365</v>
      </c>
      <c r="D3134" s="1"/>
    </row>
    <row r="3135" spans="1:4">
      <c r="A3135" s="3" t="s">
        <v>6366</v>
      </c>
      <c r="B3135" s="3" t="s">
        <v>6101</v>
      </c>
      <c r="C3135" s="3" t="s">
        <v>6367</v>
      </c>
      <c r="D3135" s="1"/>
    </row>
    <row r="3136" spans="1:4">
      <c r="A3136" s="3" t="s">
        <v>6368</v>
      </c>
      <c r="B3136" s="3" t="s">
        <v>6101</v>
      </c>
      <c r="C3136" s="3" t="s">
        <v>6369</v>
      </c>
      <c r="D3136" s="1"/>
    </row>
    <row r="3137" spans="1:4">
      <c r="A3137" s="3" t="s">
        <v>6370</v>
      </c>
      <c r="B3137" s="3" t="s">
        <v>6101</v>
      </c>
      <c r="C3137" s="3" t="s">
        <v>6371</v>
      </c>
      <c r="D3137" s="1"/>
    </row>
    <row r="3138" spans="1:4">
      <c r="A3138" s="3" t="s">
        <v>6372</v>
      </c>
      <c r="B3138" s="3" t="s">
        <v>6101</v>
      </c>
      <c r="C3138" s="3" t="s">
        <v>6373</v>
      </c>
      <c r="D3138" s="1"/>
    </row>
    <row r="3139" spans="1:4">
      <c r="A3139" s="3" t="s">
        <v>6374</v>
      </c>
      <c r="B3139" s="3" t="s">
        <v>6101</v>
      </c>
      <c r="C3139" s="3" t="s">
        <v>6375</v>
      </c>
      <c r="D3139" s="1"/>
    </row>
    <row r="3140" spans="1:4">
      <c r="A3140" s="3" t="s">
        <v>6376</v>
      </c>
      <c r="B3140" s="3" t="s">
        <v>6101</v>
      </c>
      <c r="C3140" s="3" t="s">
        <v>6377</v>
      </c>
      <c r="D3140" s="1"/>
    </row>
    <row r="3141" spans="1:4">
      <c r="A3141" s="3" t="s">
        <v>6378</v>
      </c>
      <c r="B3141" s="3" t="s">
        <v>6101</v>
      </c>
      <c r="C3141" s="3" t="s">
        <v>6379</v>
      </c>
      <c r="D3141" s="1"/>
    </row>
    <row r="3142" spans="1:4">
      <c r="A3142" s="3" t="s">
        <v>6380</v>
      </c>
      <c r="B3142" s="3" t="s">
        <v>6101</v>
      </c>
      <c r="C3142" s="3" t="s">
        <v>6381</v>
      </c>
      <c r="D3142" s="1"/>
    </row>
    <row r="3143" spans="1:4">
      <c r="A3143" s="3" t="s">
        <v>6382</v>
      </c>
      <c r="B3143" s="3" t="s">
        <v>6101</v>
      </c>
      <c r="C3143" s="3" t="s">
        <v>6383</v>
      </c>
      <c r="D3143" s="1"/>
    </row>
    <row r="3144" spans="1:4">
      <c r="A3144" s="3" t="s">
        <v>6384</v>
      </c>
      <c r="B3144" s="3" t="s">
        <v>6101</v>
      </c>
      <c r="C3144" s="3" t="s">
        <v>6385</v>
      </c>
      <c r="D3144" s="1"/>
    </row>
    <row r="3145" spans="1:4">
      <c r="A3145" s="3" t="s">
        <v>6386</v>
      </c>
      <c r="B3145" s="3" t="s">
        <v>6101</v>
      </c>
      <c r="C3145" s="3" t="s">
        <v>6387</v>
      </c>
      <c r="D3145" s="1"/>
    </row>
    <row r="3146" spans="1:4">
      <c r="A3146" s="3" t="s">
        <v>6388</v>
      </c>
      <c r="B3146" s="3" t="s">
        <v>6101</v>
      </c>
      <c r="C3146" s="3" t="s">
        <v>6389</v>
      </c>
      <c r="D3146" s="1"/>
    </row>
    <row r="3147" spans="1:4">
      <c r="A3147" s="3" t="s">
        <v>6390</v>
      </c>
      <c r="B3147" s="3" t="s">
        <v>6101</v>
      </c>
      <c r="C3147" s="3" t="s">
        <v>6391</v>
      </c>
      <c r="D3147" s="1"/>
    </row>
    <row r="3148" spans="1:4">
      <c r="A3148" s="3" t="s">
        <v>6392</v>
      </c>
      <c r="B3148" s="3" t="s">
        <v>6101</v>
      </c>
      <c r="C3148" s="3" t="s">
        <v>6393</v>
      </c>
      <c r="D3148" s="1"/>
    </row>
    <row r="3149" spans="1:4">
      <c r="A3149" s="3" t="s">
        <v>6394</v>
      </c>
      <c r="B3149" s="3" t="s">
        <v>6101</v>
      </c>
      <c r="C3149" s="3" t="s">
        <v>6395</v>
      </c>
      <c r="D3149" s="1"/>
    </row>
    <row r="3150" spans="1:4">
      <c r="A3150" s="3" t="s">
        <v>6396</v>
      </c>
      <c r="B3150" s="3" t="s">
        <v>6101</v>
      </c>
      <c r="C3150" s="3" t="s">
        <v>6397</v>
      </c>
      <c r="D3150" s="1"/>
    </row>
    <row r="3151" spans="1:4">
      <c r="A3151" s="3" t="s">
        <v>6398</v>
      </c>
      <c r="B3151" s="3" t="s">
        <v>6101</v>
      </c>
      <c r="C3151" s="3" t="s">
        <v>6399</v>
      </c>
      <c r="D3151" s="1"/>
    </row>
    <row r="3152" spans="1:4">
      <c r="A3152" s="3" t="s">
        <v>6400</v>
      </c>
      <c r="B3152" s="3" t="s">
        <v>6101</v>
      </c>
      <c r="C3152" s="3" t="s">
        <v>6401</v>
      </c>
      <c r="D3152" s="1"/>
    </row>
    <row r="3153" spans="1:4">
      <c r="A3153" s="3" t="s">
        <v>6402</v>
      </c>
      <c r="B3153" s="3" t="s">
        <v>6101</v>
      </c>
      <c r="C3153" s="3" t="s">
        <v>6403</v>
      </c>
      <c r="D3153" s="1"/>
    </row>
    <row r="3154" spans="1:4">
      <c r="A3154" s="3" t="s">
        <v>6404</v>
      </c>
      <c r="B3154" s="3" t="s">
        <v>6101</v>
      </c>
      <c r="C3154" s="3" t="s">
        <v>6405</v>
      </c>
      <c r="D3154" s="1"/>
    </row>
    <row r="3155" spans="1:4">
      <c r="A3155" s="3" t="s">
        <v>6406</v>
      </c>
      <c r="B3155" s="3" t="s">
        <v>6101</v>
      </c>
      <c r="C3155" s="3" t="s">
        <v>6407</v>
      </c>
      <c r="D3155" s="1"/>
    </row>
    <row r="3156" spans="1:4">
      <c r="A3156" s="3" t="s">
        <v>6408</v>
      </c>
      <c r="B3156" s="3" t="s">
        <v>6101</v>
      </c>
      <c r="C3156" s="3" t="s">
        <v>6409</v>
      </c>
      <c r="D3156" s="1"/>
    </row>
    <row r="3157" spans="1:4">
      <c r="A3157" s="3" t="s">
        <v>6410</v>
      </c>
      <c r="B3157" s="3" t="s">
        <v>6101</v>
      </c>
      <c r="C3157" s="3" t="s">
        <v>6411</v>
      </c>
      <c r="D3157" s="1"/>
    </row>
    <row r="3158" spans="1:4">
      <c r="A3158" s="3" t="s">
        <v>6412</v>
      </c>
      <c r="B3158" s="3" t="s">
        <v>6101</v>
      </c>
      <c r="C3158" s="3" t="s">
        <v>6413</v>
      </c>
      <c r="D3158" s="1"/>
    </row>
    <row r="3159" spans="1:4">
      <c r="A3159" s="3" t="s">
        <v>6414</v>
      </c>
      <c r="B3159" s="3" t="s">
        <v>6101</v>
      </c>
      <c r="C3159" s="3" t="s">
        <v>6415</v>
      </c>
      <c r="D3159" s="1"/>
    </row>
    <row r="3160" spans="1:4">
      <c r="A3160" s="3" t="s">
        <v>6416</v>
      </c>
      <c r="B3160" s="3" t="s">
        <v>6101</v>
      </c>
      <c r="C3160" s="3" t="s">
        <v>6417</v>
      </c>
      <c r="D3160" s="1"/>
    </row>
    <row r="3161" spans="1:4">
      <c r="A3161" s="3" t="s">
        <v>6418</v>
      </c>
      <c r="B3161" s="3" t="s">
        <v>6101</v>
      </c>
      <c r="C3161" s="3" t="s">
        <v>6419</v>
      </c>
      <c r="D3161" s="1"/>
    </row>
    <row r="3162" spans="1:4">
      <c r="A3162" s="3" t="s">
        <v>6420</v>
      </c>
      <c r="B3162" s="3" t="s">
        <v>6101</v>
      </c>
      <c r="C3162" s="3" t="s">
        <v>6421</v>
      </c>
      <c r="D3162" s="1"/>
    </row>
    <row r="3163" spans="1:4">
      <c r="A3163" s="3" t="s">
        <v>6422</v>
      </c>
      <c r="B3163" s="3" t="s">
        <v>6101</v>
      </c>
      <c r="C3163" s="3" t="s">
        <v>6423</v>
      </c>
      <c r="D3163" s="1"/>
    </row>
    <row r="3164" spans="1:4">
      <c r="A3164" s="3" t="s">
        <v>6424</v>
      </c>
      <c r="B3164" s="3" t="s">
        <v>6101</v>
      </c>
      <c r="C3164" s="3" t="s">
        <v>6425</v>
      </c>
      <c r="D3164" s="1"/>
    </row>
    <row r="3165" spans="1:4">
      <c r="A3165" s="3" t="s">
        <v>6426</v>
      </c>
      <c r="B3165" s="3" t="s">
        <v>6101</v>
      </c>
      <c r="C3165" s="3" t="s">
        <v>6427</v>
      </c>
      <c r="D3165" s="1"/>
    </row>
    <row r="3166" spans="1:4">
      <c r="A3166" s="3" t="s">
        <v>6428</v>
      </c>
      <c r="B3166" s="3" t="s">
        <v>6101</v>
      </c>
      <c r="C3166" s="3" t="s">
        <v>6429</v>
      </c>
      <c r="D3166" s="1"/>
    </row>
    <row r="3167" spans="1:4">
      <c r="A3167" s="3" t="s">
        <v>6430</v>
      </c>
      <c r="B3167" s="3" t="s">
        <v>6101</v>
      </c>
      <c r="C3167" s="3" t="s">
        <v>6431</v>
      </c>
      <c r="D3167" s="1"/>
    </row>
    <row r="3168" spans="1:4">
      <c r="A3168" s="3" t="s">
        <v>6432</v>
      </c>
      <c r="B3168" s="3" t="s">
        <v>6101</v>
      </c>
      <c r="C3168" s="3" t="s">
        <v>6433</v>
      </c>
      <c r="D3168" s="1"/>
    </row>
    <row r="3169" spans="1:4">
      <c r="A3169" s="3" t="s">
        <v>6434</v>
      </c>
      <c r="B3169" s="3" t="s">
        <v>6101</v>
      </c>
      <c r="C3169" s="3" t="s">
        <v>6435</v>
      </c>
      <c r="D3169" s="1"/>
    </row>
    <row r="3170" spans="1:4">
      <c r="A3170" s="3" t="s">
        <v>6436</v>
      </c>
      <c r="B3170" s="3" t="s">
        <v>6101</v>
      </c>
      <c r="C3170" s="3" t="s">
        <v>6437</v>
      </c>
      <c r="D3170" s="1"/>
    </row>
    <row r="3171" spans="1:4">
      <c r="A3171" s="3" t="s">
        <v>6438</v>
      </c>
      <c r="B3171" s="3" t="s">
        <v>6101</v>
      </c>
      <c r="C3171" s="3" t="s">
        <v>6439</v>
      </c>
      <c r="D3171" s="1"/>
    </row>
    <row r="3172" spans="1:4">
      <c r="A3172" s="3" t="s">
        <v>6440</v>
      </c>
      <c r="B3172" s="3" t="s">
        <v>6101</v>
      </c>
      <c r="C3172" s="3" t="s">
        <v>6441</v>
      </c>
      <c r="D3172" s="1"/>
    </row>
    <row r="3173" spans="1:4">
      <c r="A3173" s="3" t="s">
        <v>6442</v>
      </c>
      <c r="B3173" s="3" t="s">
        <v>6101</v>
      </c>
      <c r="C3173" s="3" t="s">
        <v>6443</v>
      </c>
      <c r="D3173" s="1"/>
    </row>
    <row r="3174" spans="1:4">
      <c r="A3174" s="3" t="s">
        <v>6444</v>
      </c>
      <c r="B3174" s="3" t="s">
        <v>6101</v>
      </c>
      <c r="C3174" s="3" t="s">
        <v>6445</v>
      </c>
      <c r="D3174" s="1"/>
    </row>
    <row r="3175" spans="1:4">
      <c r="A3175" s="3" t="s">
        <v>6446</v>
      </c>
      <c r="B3175" s="3" t="s">
        <v>6101</v>
      </c>
      <c r="C3175" s="3" t="s">
        <v>6447</v>
      </c>
      <c r="D3175" s="1"/>
    </row>
    <row r="3176" spans="1:4">
      <c r="A3176" s="3" t="s">
        <v>6448</v>
      </c>
      <c r="B3176" s="3" t="s">
        <v>6101</v>
      </c>
      <c r="C3176" s="3" t="s">
        <v>6449</v>
      </c>
      <c r="D3176" s="1"/>
    </row>
    <row r="3177" spans="1:4">
      <c r="A3177" s="3" t="s">
        <v>6450</v>
      </c>
      <c r="B3177" s="3" t="s">
        <v>6101</v>
      </c>
      <c r="C3177" s="3" t="s">
        <v>6451</v>
      </c>
      <c r="D3177" s="1"/>
    </row>
    <row r="3178" spans="1:4">
      <c r="A3178" s="3" t="s">
        <v>6452</v>
      </c>
      <c r="B3178" s="3" t="s">
        <v>6101</v>
      </c>
      <c r="C3178" s="3" t="s">
        <v>6453</v>
      </c>
      <c r="D3178" s="1"/>
    </row>
    <row r="3179" spans="1:4">
      <c r="A3179" s="3" t="s">
        <v>6454</v>
      </c>
      <c r="B3179" s="3" t="s">
        <v>6101</v>
      </c>
      <c r="C3179" s="3" t="s">
        <v>6455</v>
      </c>
      <c r="D3179" s="1"/>
    </row>
    <row r="3180" spans="1:4">
      <c r="A3180" s="3" t="s">
        <v>6456</v>
      </c>
      <c r="B3180" s="3" t="s">
        <v>6101</v>
      </c>
      <c r="C3180" s="3" t="s">
        <v>6457</v>
      </c>
      <c r="D3180" s="1"/>
    </row>
    <row r="3181" spans="1:4">
      <c r="A3181" s="3" t="s">
        <v>6458</v>
      </c>
      <c r="B3181" s="3" t="s">
        <v>6101</v>
      </c>
      <c r="C3181" s="3" t="s">
        <v>6459</v>
      </c>
      <c r="D3181" s="1"/>
    </row>
    <row r="3182" spans="1:4">
      <c r="A3182" s="3" t="s">
        <v>6460</v>
      </c>
      <c r="B3182" s="3" t="s">
        <v>6101</v>
      </c>
      <c r="C3182" s="3" t="s">
        <v>6461</v>
      </c>
      <c r="D3182" s="1"/>
    </row>
    <row r="3183" spans="1:4">
      <c r="A3183" s="3" t="s">
        <v>6462</v>
      </c>
      <c r="B3183" s="3" t="s">
        <v>6101</v>
      </c>
      <c r="C3183" s="3" t="s">
        <v>6463</v>
      </c>
      <c r="D3183" s="1"/>
    </row>
    <row r="3184" spans="1:4">
      <c r="A3184" s="3" t="s">
        <v>6464</v>
      </c>
      <c r="B3184" s="3" t="s">
        <v>6101</v>
      </c>
      <c r="C3184" s="3" t="s">
        <v>6465</v>
      </c>
      <c r="D3184" s="1"/>
    </row>
    <row r="3185" spans="1:4">
      <c r="A3185" s="3" t="s">
        <v>6466</v>
      </c>
      <c r="B3185" s="3" t="s">
        <v>6101</v>
      </c>
      <c r="C3185" s="3" t="s">
        <v>6467</v>
      </c>
      <c r="D3185" s="1"/>
    </row>
    <row r="3186" spans="1:4">
      <c r="A3186" s="3" t="s">
        <v>6468</v>
      </c>
      <c r="B3186" s="3" t="s">
        <v>6101</v>
      </c>
      <c r="C3186" s="3" t="s">
        <v>6469</v>
      </c>
      <c r="D3186" s="1"/>
    </row>
    <row r="3187" spans="1:4">
      <c r="A3187" s="3" t="s">
        <v>6470</v>
      </c>
      <c r="B3187" s="3" t="s">
        <v>6101</v>
      </c>
      <c r="C3187" s="3" t="s">
        <v>6471</v>
      </c>
      <c r="D3187" s="1"/>
    </row>
    <row r="3188" spans="1:4">
      <c r="A3188" s="3" t="s">
        <v>6472</v>
      </c>
      <c r="B3188" s="3" t="s">
        <v>6101</v>
      </c>
      <c r="C3188" s="3" t="s">
        <v>6473</v>
      </c>
      <c r="D3188" s="1"/>
    </row>
    <row r="3189" spans="1:4">
      <c r="A3189" s="3" t="s">
        <v>6474</v>
      </c>
      <c r="B3189" s="3" t="s">
        <v>6101</v>
      </c>
      <c r="C3189" s="3" t="s">
        <v>6475</v>
      </c>
      <c r="D3189" s="1"/>
    </row>
    <row r="3190" spans="1:4">
      <c r="A3190" s="3" t="s">
        <v>6476</v>
      </c>
      <c r="B3190" s="3" t="s">
        <v>6101</v>
      </c>
      <c r="C3190" s="3" t="s">
        <v>6477</v>
      </c>
      <c r="D3190" s="1"/>
    </row>
    <row r="3191" spans="1:4">
      <c r="A3191" s="3" t="s">
        <v>6478</v>
      </c>
      <c r="B3191" s="3" t="s">
        <v>6101</v>
      </c>
      <c r="C3191" s="3" t="s">
        <v>6479</v>
      </c>
      <c r="D3191" s="1"/>
    </row>
    <row r="3192" spans="1:4">
      <c r="A3192" s="3" t="s">
        <v>6480</v>
      </c>
      <c r="B3192" s="3" t="s">
        <v>6101</v>
      </c>
      <c r="C3192" s="3" t="s">
        <v>6481</v>
      </c>
      <c r="D3192" s="1"/>
    </row>
    <row r="3193" spans="1:4">
      <c r="A3193" s="3" t="s">
        <v>6482</v>
      </c>
      <c r="B3193" s="3" t="s">
        <v>6101</v>
      </c>
      <c r="C3193" s="3" t="s">
        <v>6483</v>
      </c>
      <c r="D3193" s="1"/>
    </row>
    <row r="3194" spans="1:4">
      <c r="A3194" s="3" t="s">
        <v>6484</v>
      </c>
      <c r="B3194" s="3" t="s">
        <v>6101</v>
      </c>
      <c r="C3194" s="3" t="s">
        <v>6485</v>
      </c>
      <c r="D3194" s="1"/>
    </row>
    <row r="3195" spans="1:4">
      <c r="A3195" s="3" t="s">
        <v>6486</v>
      </c>
      <c r="B3195" s="3" t="s">
        <v>6101</v>
      </c>
      <c r="C3195" s="3" t="s">
        <v>6487</v>
      </c>
      <c r="D3195" s="1"/>
    </row>
    <row r="3196" spans="1:4">
      <c r="A3196" s="3" t="s">
        <v>6488</v>
      </c>
      <c r="B3196" s="3" t="s">
        <v>6101</v>
      </c>
      <c r="C3196" s="3" t="s">
        <v>6489</v>
      </c>
      <c r="D3196" s="1"/>
    </row>
    <row r="3197" spans="1:4">
      <c r="A3197" s="3" t="s">
        <v>6490</v>
      </c>
      <c r="B3197" s="3" t="s">
        <v>6101</v>
      </c>
      <c r="C3197" s="3" t="s">
        <v>6491</v>
      </c>
      <c r="D3197" s="1"/>
    </row>
    <row r="3198" spans="1:4">
      <c r="A3198" s="3" t="s">
        <v>6492</v>
      </c>
      <c r="B3198" s="3" t="s">
        <v>6101</v>
      </c>
      <c r="C3198" s="3" t="s">
        <v>6493</v>
      </c>
      <c r="D3198" s="1"/>
    </row>
    <row r="3199" spans="1:4">
      <c r="A3199" s="3" t="s">
        <v>6494</v>
      </c>
      <c r="B3199" s="3" t="s">
        <v>6101</v>
      </c>
      <c r="C3199" s="3" t="s">
        <v>6495</v>
      </c>
      <c r="D3199" s="1"/>
    </row>
    <row r="3200" spans="1:4">
      <c r="A3200" s="3" t="s">
        <v>6496</v>
      </c>
      <c r="B3200" s="3" t="s">
        <v>6101</v>
      </c>
      <c r="C3200" s="3" t="s">
        <v>6497</v>
      </c>
      <c r="D3200" s="1"/>
    </row>
    <row r="3201" spans="1:4">
      <c r="A3201" s="3" t="s">
        <v>6498</v>
      </c>
      <c r="B3201" s="3" t="s">
        <v>6101</v>
      </c>
      <c r="C3201" s="3" t="s">
        <v>6499</v>
      </c>
      <c r="D3201" s="1"/>
    </row>
    <row r="3202" spans="1:4">
      <c r="A3202" s="3" t="s">
        <v>6500</v>
      </c>
      <c r="B3202" s="3" t="s">
        <v>6101</v>
      </c>
      <c r="C3202" s="3" t="s">
        <v>6501</v>
      </c>
      <c r="D3202" s="1"/>
    </row>
    <row r="3203" spans="1:4">
      <c r="A3203" s="3" t="s">
        <v>6502</v>
      </c>
      <c r="B3203" s="3" t="s">
        <v>6101</v>
      </c>
      <c r="C3203" s="3" t="s">
        <v>6503</v>
      </c>
      <c r="D3203" s="1"/>
    </row>
    <row r="3204" spans="1:4">
      <c r="A3204" s="3" t="s">
        <v>6504</v>
      </c>
      <c r="B3204" s="3" t="s">
        <v>6101</v>
      </c>
      <c r="C3204" s="3" t="s">
        <v>6505</v>
      </c>
      <c r="D3204" s="1"/>
    </row>
    <row r="3205" spans="1:4">
      <c r="A3205" s="3" t="s">
        <v>6506</v>
      </c>
      <c r="B3205" s="3" t="s">
        <v>6101</v>
      </c>
      <c r="C3205" s="3" t="s">
        <v>6507</v>
      </c>
      <c r="D3205" s="1"/>
    </row>
    <row r="3206" spans="1:4">
      <c r="A3206" s="3" t="s">
        <v>6508</v>
      </c>
      <c r="B3206" s="3" t="s">
        <v>6101</v>
      </c>
      <c r="C3206" s="3" t="s">
        <v>6509</v>
      </c>
      <c r="D3206" s="1"/>
    </row>
    <row r="3207" spans="1:4">
      <c r="A3207" s="3" t="s">
        <v>6510</v>
      </c>
      <c r="B3207" s="3" t="s">
        <v>6101</v>
      </c>
      <c r="C3207" s="3" t="s">
        <v>6511</v>
      </c>
      <c r="D3207" s="1"/>
    </row>
    <row r="3208" spans="1:4">
      <c r="A3208" s="3" t="s">
        <v>6512</v>
      </c>
      <c r="B3208" s="3" t="s">
        <v>6101</v>
      </c>
      <c r="C3208" s="3" t="s">
        <v>6513</v>
      </c>
      <c r="D3208" s="1"/>
    </row>
    <row r="3209" spans="1:4">
      <c r="A3209" s="3" t="s">
        <v>6514</v>
      </c>
      <c r="B3209" s="3" t="s">
        <v>6101</v>
      </c>
      <c r="C3209" s="3" t="s">
        <v>6515</v>
      </c>
      <c r="D3209" s="1"/>
    </row>
    <row r="3210" spans="1:4">
      <c r="A3210" s="3" t="s">
        <v>6516</v>
      </c>
      <c r="B3210" s="3" t="s">
        <v>6101</v>
      </c>
      <c r="C3210" s="3" t="s">
        <v>6517</v>
      </c>
      <c r="D3210" s="1"/>
    </row>
    <row r="3211" spans="1:4">
      <c r="A3211" s="3" t="s">
        <v>6518</v>
      </c>
      <c r="B3211" s="3" t="s">
        <v>6101</v>
      </c>
      <c r="C3211" s="3" t="s">
        <v>6519</v>
      </c>
      <c r="D3211" s="1"/>
    </row>
    <row r="3212" spans="1:4">
      <c r="A3212" s="3" t="s">
        <v>6520</v>
      </c>
      <c r="B3212" s="3" t="s">
        <v>6101</v>
      </c>
      <c r="C3212" s="3" t="s">
        <v>6521</v>
      </c>
      <c r="D3212" s="1"/>
    </row>
    <row r="3213" spans="1:4">
      <c r="A3213" s="3" t="s">
        <v>6522</v>
      </c>
      <c r="B3213" s="3" t="s">
        <v>6101</v>
      </c>
      <c r="C3213" s="3" t="s">
        <v>6523</v>
      </c>
      <c r="D3213" s="1"/>
    </row>
    <row r="3214" spans="1:4">
      <c r="A3214" s="3" t="s">
        <v>6524</v>
      </c>
      <c r="B3214" s="3" t="s">
        <v>6101</v>
      </c>
      <c r="C3214" s="3" t="s">
        <v>6525</v>
      </c>
      <c r="D3214" s="1"/>
    </row>
    <row r="3215" spans="1:4">
      <c r="A3215" s="3" t="s">
        <v>6526</v>
      </c>
      <c r="B3215" s="3" t="s">
        <v>6101</v>
      </c>
      <c r="C3215" s="3" t="s">
        <v>6527</v>
      </c>
      <c r="D3215" s="1"/>
    </row>
    <row r="3216" spans="1:4">
      <c r="A3216" s="3" t="s">
        <v>6528</v>
      </c>
      <c r="B3216" s="3" t="s">
        <v>6101</v>
      </c>
      <c r="C3216" s="3" t="s">
        <v>6529</v>
      </c>
      <c r="D3216" s="1"/>
    </row>
    <row r="3217" spans="1:4">
      <c r="A3217" s="3" t="s">
        <v>6530</v>
      </c>
      <c r="B3217" s="3" t="s">
        <v>6101</v>
      </c>
      <c r="C3217" s="3" t="s">
        <v>6531</v>
      </c>
      <c r="D3217" s="1"/>
    </row>
    <row r="3218" spans="1:4">
      <c r="A3218" s="3" t="s">
        <v>6532</v>
      </c>
      <c r="B3218" s="3" t="s">
        <v>6101</v>
      </c>
      <c r="C3218" s="3" t="s">
        <v>6533</v>
      </c>
      <c r="D3218" s="1"/>
    </row>
    <row r="3219" spans="1:4">
      <c r="A3219" s="3" t="s">
        <v>6534</v>
      </c>
      <c r="B3219" s="3" t="s">
        <v>6101</v>
      </c>
      <c r="C3219" s="3" t="s">
        <v>6535</v>
      </c>
      <c r="D3219" s="1"/>
    </row>
    <row r="3220" spans="1:4">
      <c r="A3220" s="3" t="s">
        <v>6536</v>
      </c>
      <c r="B3220" s="3" t="s">
        <v>6101</v>
      </c>
      <c r="C3220" s="3" t="s">
        <v>6537</v>
      </c>
      <c r="D3220" s="1"/>
    </row>
    <row r="3221" spans="1:4">
      <c r="A3221" s="3" t="s">
        <v>6538</v>
      </c>
      <c r="B3221" s="3" t="s">
        <v>6101</v>
      </c>
      <c r="C3221" s="3" t="s">
        <v>6539</v>
      </c>
      <c r="D3221" s="1"/>
    </row>
    <row r="3222" spans="1:4">
      <c r="A3222" s="3" t="s">
        <v>6540</v>
      </c>
      <c r="B3222" s="3" t="s">
        <v>6101</v>
      </c>
      <c r="C3222" s="3" t="s">
        <v>6541</v>
      </c>
      <c r="D3222" s="1"/>
    </row>
    <row r="3223" spans="1:4">
      <c r="A3223" s="3" t="s">
        <v>6542</v>
      </c>
      <c r="B3223" s="3" t="s">
        <v>6101</v>
      </c>
      <c r="C3223" s="3" t="s">
        <v>6543</v>
      </c>
      <c r="D3223" s="1"/>
    </row>
    <row r="3224" spans="1:4">
      <c r="A3224" s="3" t="s">
        <v>6544</v>
      </c>
      <c r="B3224" s="3" t="s">
        <v>6101</v>
      </c>
      <c r="C3224" s="3" t="s">
        <v>6545</v>
      </c>
      <c r="D3224" s="1"/>
    </row>
    <row r="3225" spans="1:4">
      <c r="A3225" s="3" t="s">
        <v>6546</v>
      </c>
      <c r="B3225" s="3" t="s">
        <v>6101</v>
      </c>
      <c r="C3225" s="3" t="s">
        <v>6547</v>
      </c>
      <c r="D3225" s="1"/>
    </row>
    <row r="3226" spans="1:4">
      <c r="A3226" s="3" t="s">
        <v>6548</v>
      </c>
      <c r="B3226" s="3" t="s">
        <v>6101</v>
      </c>
      <c r="C3226" s="3" t="s">
        <v>6549</v>
      </c>
      <c r="D3226" s="1"/>
    </row>
    <row r="3227" spans="1:4">
      <c r="A3227" s="3" t="s">
        <v>6550</v>
      </c>
      <c r="B3227" s="3" t="s">
        <v>6101</v>
      </c>
      <c r="C3227" s="3" t="s">
        <v>6551</v>
      </c>
      <c r="D3227" s="1"/>
    </row>
    <row r="3228" spans="1:4">
      <c r="A3228" s="3" t="s">
        <v>6552</v>
      </c>
      <c r="B3228" s="3" t="s">
        <v>6101</v>
      </c>
      <c r="C3228" s="3" t="s">
        <v>6553</v>
      </c>
      <c r="D3228" s="1"/>
    </row>
    <row r="3229" spans="1:4">
      <c r="A3229" s="3" t="s">
        <v>6554</v>
      </c>
      <c r="B3229" s="3" t="s">
        <v>6101</v>
      </c>
      <c r="C3229" s="3" t="s">
        <v>6555</v>
      </c>
      <c r="D3229" s="1"/>
    </row>
    <row r="3230" spans="1:4">
      <c r="A3230" s="3" t="s">
        <v>6556</v>
      </c>
      <c r="B3230" s="3" t="s">
        <v>6101</v>
      </c>
      <c r="C3230" s="3" t="s">
        <v>6557</v>
      </c>
      <c r="D3230" s="1"/>
    </row>
    <row r="3231" spans="1:4">
      <c r="A3231" s="3" t="s">
        <v>6558</v>
      </c>
      <c r="B3231" s="3" t="s">
        <v>6101</v>
      </c>
      <c r="C3231" s="3" t="s">
        <v>6559</v>
      </c>
      <c r="D3231" s="1"/>
    </row>
    <row r="3232" spans="1:4">
      <c r="A3232" s="3" t="s">
        <v>6560</v>
      </c>
      <c r="B3232" s="3" t="s">
        <v>6101</v>
      </c>
      <c r="C3232" s="3" t="s">
        <v>6561</v>
      </c>
      <c r="D3232" s="1"/>
    </row>
    <row r="3233" spans="1:4">
      <c r="A3233" s="3" t="s">
        <v>6562</v>
      </c>
      <c r="B3233" s="3" t="s">
        <v>6101</v>
      </c>
      <c r="C3233" s="3" t="s">
        <v>6563</v>
      </c>
      <c r="D3233" s="1"/>
    </row>
    <row r="3234" spans="1:4">
      <c r="A3234" s="3" t="s">
        <v>6564</v>
      </c>
      <c r="B3234" s="3" t="s">
        <v>6101</v>
      </c>
      <c r="C3234" s="3" t="s">
        <v>6565</v>
      </c>
      <c r="D3234" s="1"/>
    </row>
    <row r="3235" spans="1:4">
      <c r="A3235" s="3" t="s">
        <v>6566</v>
      </c>
      <c r="B3235" s="3" t="s">
        <v>6101</v>
      </c>
      <c r="C3235" s="3" t="s">
        <v>6567</v>
      </c>
      <c r="D3235" s="1"/>
    </row>
    <row r="3236" spans="1:4">
      <c r="A3236" s="3" t="s">
        <v>6568</v>
      </c>
      <c r="B3236" s="3" t="s">
        <v>6101</v>
      </c>
      <c r="C3236" s="3" t="s">
        <v>6569</v>
      </c>
      <c r="D3236" s="1"/>
    </row>
    <row r="3237" spans="1:4">
      <c r="A3237" s="3" t="s">
        <v>6570</v>
      </c>
      <c r="B3237" s="3" t="s">
        <v>6101</v>
      </c>
      <c r="C3237" s="3" t="s">
        <v>6571</v>
      </c>
      <c r="D3237" s="1"/>
    </row>
    <row r="3238" spans="1:4">
      <c r="A3238" s="3" t="s">
        <v>6572</v>
      </c>
      <c r="B3238" s="3" t="s">
        <v>6101</v>
      </c>
      <c r="C3238" s="3" t="s">
        <v>6573</v>
      </c>
      <c r="D3238" s="1"/>
    </row>
    <row r="3239" spans="1:4">
      <c r="A3239" s="3" t="s">
        <v>6574</v>
      </c>
      <c r="B3239" s="3" t="s">
        <v>6101</v>
      </c>
      <c r="C3239" s="3" t="s">
        <v>6575</v>
      </c>
      <c r="D3239" s="1"/>
    </row>
    <row r="3240" spans="1:4">
      <c r="A3240" s="3" t="s">
        <v>6576</v>
      </c>
      <c r="B3240" s="3" t="s">
        <v>6101</v>
      </c>
      <c r="C3240" s="3" t="s">
        <v>6577</v>
      </c>
      <c r="D3240" s="1"/>
    </row>
    <row r="3241" spans="1:4">
      <c r="A3241" s="3" t="s">
        <v>6578</v>
      </c>
      <c r="B3241" s="3" t="s">
        <v>6101</v>
      </c>
      <c r="C3241" s="3" t="s">
        <v>6579</v>
      </c>
      <c r="D3241" s="1"/>
    </row>
    <row r="3242" spans="1:4">
      <c r="A3242" s="3" t="s">
        <v>6580</v>
      </c>
      <c r="B3242" s="3" t="s">
        <v>6101</v>
      </c>
      <c r="C3242" s="3" t="s">
        <v>6581</v>
      </c>
      <c r="D3242" s="1"/>
    </row>
    <row r="3243" spans="1:4">
      <c r="A3243" s="3" t="s">
        <v>6582</v>
      </c>
      <c r="B3243" s="3" t="s">
        <v>6101</v>
      </c>
      <c r="C3243" s="3" t="s">
        <v>6583</v>
      </c>
      <c r="D3243" s="1"/>
    </row>
    <row r="3244" spans="1:4">
      <c r="A3244" s="3" t="s">
        <v>6584</v>
      </c>
      <c r="B3244" s="3" t="s">
        <v>6101</v>
      </c>
      <c r="C3244" s="3" t="s">
        <v>6585</v>
      </c>
      <c r="D3244" s="1"/>
    </row>
    <row r="3245" spans="1:4">
      <c r="A3245" s="3" t="s">
        <v>6586</v>
      </c>
      <c r="B3245" s="3" t="s">
        <v>6101</v>
      </c>
      <c r="C3245" s="3" t="s">
        <v>6587</v>
      </c>
      <c r="D3245" s="1"/>
    </row>
    <row r="3246" spans="1:4">
      <c r="A3246" s="3" t="s">
        <v>6588</v>
      </c>
      <c r="B3246" s="3" t="s">
        <v>6101</v>
      </c>
      <c r="C3246" s="3" t="s">
        <v>6589</v>
      </c>
      <c r="D3246" s="1"/>
    </row>
    <row r="3247" spans="1:4">
      <c r="A3247" s="3" t="s">
        <v>6590</v>
      </c>
      <c r="B3247" s="3" t="s">
        <v>6101</v>
      </c>
      <c r="C3247" s="3" t="s">
        <v>6591</v>
      </c>
      <c r="D3247" s="1"/>
    </row>
    <row r="3248" spans="1:4">
      <c r="A3248" s="3" t="s">
        <v>6592</v>
      </c>
      <c r="B3248" s="3" t="s">
        <v>6101</v>
      </c>
      <c r="C3248" s="3" t="s">
        <v>6593</v>
      </c>
      <c r="D3248" s="1"/>
    </row>
    <row r="3249" spans="1:4">
      <c r="A3249" s="3" t="s">
        <v>6594</v>
      </c>
      <c r="B3249" s="3" t="s">
        <v>6101</v>
      </c>
      <c r="C3249" s="3" t="s">
        <v>6595</v>
      </c>
      <c r="D3249" s="1"/>
    </row>
    <row r="3250" spans="1:4">
      <c r="A3250" s="3" t="s">
        <v>6596</v>
      </c>
      <c r="B3250" s="3" t="s">
        <v>6101</v>
      </c>
      <c r="C3250" s="3" t="s">
        <v>6597</v>
      </c>
      <c r="D3250" s="1"/>
    </row>
    <row r="3251" spans="1:4">
      <c r="A3251" s="3" t="s">
        <v>6598</v>
      </c>
      <c r="B3251" s="3" t="s">
        <v>6101</v>
      </c>
      <c r="C3251" s="3" t="s">
        <v>6599</v>
      </c>
      <c r="D3251" s="1"/>
    </row>
    <row r="3252" spans="1:4">
      <c r="A3252" s="3" t="s">
        <v>6600</v>
      </c>
      <c r="B3252" s="3" t="s">
        <v>6101</v>
      </c>
      <c r="C3252" s="3" t="s">
        <v>6601</v>
      </c>
      <c r="D3252" s="1"/>
    </row>
    <row r="3253" spans="1:4">
      <c r="A3253" s="3" t="s">
        <v>6602</v>
      </c>
      <c r="B3253" s="3" t="s">
        <v>6101</v>
      </c>
      <c r="C3253" s="3" t="s">
        <v>6603</v>
      </c>
      <c r="D3253" s="1"/>
    </row>
    <row r="3254" spans="1:4">
      <c r="A3254" s="3" t="s">
        <v>6604</v>
      </c>
      <c r="B3254" s="3" t="s">
        <v>6101</v>
      </c>
      <c r="C3254" s="3" t="s">
        <v>6605</v>
      </c>
      <c r="D3254" s="1"/>
    </row>
    <row r="3255" spans="1:4">
      <c r="A3255" s="3" t="s">
        <v>6606</v>
      </c>
      <c r="B3255" s="3" t="s">
        <v>6101</v>
      </c>
      <c r="C3255" s="3" t="s">
        <v>6607</v>
      </c>
      <c r="D3255" s="1"/>
    </row>
    <row r="3256" spans="1:4">
      <c r="A3256" s="3" t="s">
        <v>6608</v>
      </c>
      <c r="B3256" s="3" t="s">
        <v>6101</v>
      </c>
      <c r="C3256" s="3" t="s">
        <v>6609</v>
      </c>
      <c r="D3256" s="1"/>
    </row>
    <row r="3257" spans="1:4">
      <c r="A3257" s="3" t="s">
        <v>6610</v>
      </c>
      <c r="B3257" s="3" t="s">
        <v>6101</v>
      </c>
      <c r="C3257" s="3" t="s">
        <v>6611</v>
      </c>
      <c r="D3257" s="1"/>
    </row>
    <row r="3258" spans="1:4">
      <c r="A3258" s="3" t="s">
        <v>6612</v>
      </c>
      <c r="B3258" s="3" t="s">
        <v>6101</v>
      </c>
      <c r="C3258" s="3" t="s">
        <v>6613</v>
      </c>
      <c r="D3258" s="1"/>
    </row>
    <row r="3259" spans="1:4">
      <c r="A3259" s="3" t="s">
        <v>6614</v>
      </c>
      <c r="B3259" s="3" t="s">
        <v>6101</v>
      </c>
      <c r="C3259" s="3" t="s">
        <v>6615</v>
      </c>
      <c r="D3259" s="1"/>
    </row>
    <row r="3260" spans="1:4">
      <c r="A3260" s="3" t="s">
        <v>6616</v>
      </c>
      <c r="B3260" s="3" t="s">
        <v>6101</v>
      </c>
      <c r="C3260" s="3" t="s">
        <v>6617</v>
      </c>
      <c r="D3260" s="1"/>
    </row>
    <row r="3261" spans="1:4">
      <c r="A3261" s="3" t="s">
        <v>6618</v>
      </c>
      <c r="B3261" s="3" t="s">
        <v>6101</v>
      </c>
      <c r="C3261" s="3" t="s">
        <v>6619</v>
      </c>
      <c r="D3261" s="1"/>
    </row>
    <row r="3262" spans="1:4">
      <c r="A3262" s="3" t="s">
        <v>6620</v>
      </c>
      <c r="B3262" s="3" t="s">
        <v>6101</v>
      </c>
      <c r="C3262" s="3" t="s">
        <v>6621</v>
      </c>
      <c r="D3262" s="1"/>
    </row>
    <row r="3263" spans="1:4">
      <c r="A3263" s="3" t="s">
        <v>6622</v>
      </c>
      <c r="B3263" s="3" t="s">
        <v>6101</v>
      </c>
      <c r="C3263" s="3" t="s">
        <v>6623</v>
      </c>
      <c r="D3263" s="1"/>
    </row>
    <row r="3264" spans="1:4">
      <c r="A3264" s="3" t="s">
        <v>6624</v>
      </c>
      <c r="B3264" s="3" t="s">
        <v>6101</v>
      </c>
      <c r="C3264" s="3" t="s">
        <v>6625</v>
      </c>
      <c r="D3264" s="1"/>
    </row>
    <row r="3265" spans="1:4">
      <c r="A3265" s="3" t="s">
        <v>6626</v>
      </c>
      <c r="B3265" s="3" t="s">
        <v>6101</v>
      </c>
      <c r="C3265" s="3" t="s">
        <v>6627</v>
      </c>
      <c r="D3265" s="1"/>
    </row>
    <row r="3266" spans="1:4">
      <c r="A3266" s="3" t="s">
        <v>6628</v>
      </c>
      <c r="B3266" s="3" t="s">
        <v>6101</v>
      </c>
      <c r="C3266" s="3" t="s">
        <v>6629</v>
      </c>
      <c r="D3266" s="1"/>
    </row>
    <row r="3267" spans="1:4">
      <c r="A3267" s="3" t="s">
        <v>6630</v>
      </c>
      <c r="B3267" s="3" t="s">
        <v>6101</v>
      </c>
      <c r="C3267" s="3" t="s">
        <v>6631</v>
      </c>
      <c r="D3267" s="1"/>
    </row>
    <row r="3268" spans="1:4">
      <c r="A3268" s="3" t="s">
        <v>6632</v>
      </c>
      <c r="B3268" s="3" t="s">
        <v>6101</v>
      </c>
      <c r="C3268" s="3" t="s">
        <v>6633</v>
      </c>
      <c r="D3268" s="1"/>
    </row>
    <row r="3269" spans="1:4">
      <c r="A3269" s="3" t="s">
        <v>6634</v>
      </c>
      <c r="B3269" s="3" t="s">
        <v>6101</v>
      </c>
      <c r="C3269" s="3" t="s">
        <v>6635</v>
      </c>
      <c r="D3269" s="1"/>
    </row>
    <row r="3270" spans="1:4">
      <c r="A3270" s="3" t="s">
        <v>6636</v>
      </c>
      <c r="B3270" s="3" t="s">
        <v>6101</v>
      </c>
      <c r="C3270" s="3" t="s">
        <v>6637</v>
      </c>
      <c r="D3270" s="1"/>
    </row>
    <row r="3271" spans="1:4">
      <c r="A3271" s="3" t="s">
        <v>6638</v>
      </c>
      <c r="B3271" s="3" t="s">
        <v>6101</v>
      </c>
      <c r="C3271" s="3" t="s">
        <v>6639</v>
      </c>
      <c r="D3271" s="1"/>
    </row>
    <row r="3272" spans="1:4">
      <c r="A3272" s="3" t="s">
        <v>6640</v>
      </c>
      <c r="B3272" s="3" t="s">
        <v>6101</v>
      </c>
      <c r="C3272" s="3" t="s">
        <v>6641</v>
      </c>
      <c r="D3272" s="1"/>
    </row>
    <row r="3273" spans="1:4">
      <c r="A3273" s="3" t="s">
        <v>6642</v>
      </c>
      <c r="B3273" s="3" t="s">
        <v>6101</v>
      </c>
      <c r="C3273" s="3" t="s">
        <v>6643</v>
      </c>
      <c r="D3273" s="1"/>
    </row>
    <row r="3274" spans="1:4">
      <c r="A3274" s="3" t="s">
        <v>6644</v>
      </c>
      <c r="B3274" s="3" t="s">
        <v>6101</v>
      </c>
      <c r="C3274" s="3" t="s">
        <v>6645</v>
      </c>
      <c r="D3274" s="1"/>
    </row>
    <row r="3275" spans="1:4">
      <c r="A3275" s="3" t="s">
        <v>6646</v>
      </c>
      <c r="B3275" s="3" t="s">
        <v>6101</v>
      </c>
      <c r="C3275" s="3" t="s">
        <v>6647</v>
      </c>
      <c r="D3275" s="1"/>
    </row>
    <row r="3276" spans="1:4">
      <c r="A3276" s="3" t="s">
        <v>6648</v>
      </c>
      <c r="B3276" s="3" t="s">
        <v>6101</v>
      </c>
      <c r="C3276" s="3" t="s">
        <v>6649</v>
      </c>
      <c r="D3276" s="1"/>
    </row>
    <row r="3277" spans="1:4">
      <c r="A3277" s="3" t="s">
        <v>6650</v>
      </c>
      <c r="B3277" s="3" t="s">
        <v>6101</v>
      </c>
      <c r="C3277" s="3" t="s">
        <v>6651</v>
      </c>
      <c r="D3277" s="1"/>
    </row>
    <row r="3278" spans="1:4">
      <c r="A3278" s="3" t="s">
        <v>6652</v>
      </c>
      <c r="B3278" s="3" t="s">
        <v>6101</v>
      </c>
      <c r="C3278" s="3" t="s">
        <v>6653</v>
      </c>
      <c r="D3278" s="1"/>
    </row>
    <row r="3279" spans="1:4">
      <c r="A3279" s="3" t="s">
        <v>6654</v>
      </c>
      <c r="B3279" s="3" t="s">
        <v>6101</v>
      </c>
      <c r="C3279" s="3" t="s">
        <v>6655</v>
      </c>
      <c r="D3279" s="1"/>
    </row>
    <row r="3280" spans="1:4">
      <c r="A3280" s="3" t="s">
        <v>6656</v>
      </c>
      <c r="B3280" s="3" t="s">
        <v>6101</v>
      </c>
      <c r="C3280" s="3" t="s">
        <v>6657</v>
      </c>
      <c r="D3280" s="1"/>
    </row>
    <row r="3281" spans="1:4">
      <c r="A3281" s="3" t="s">
        <v>6658</v>
      </c>
      <c r="B3281" s="3" t="s">
        <v>6101</v>
      </c>
      <c r="C3281" s="3" t="s">
        <v>6659</v>
      </c>
      <c r="D3281" s="1"/>
    </row>
    <row r="3282" spans="1:4">
      <c r="A3282" s="3" t="s">
        <v>6660</v>
      </c>
      <c r="B3282" s="3" t="s">
        <v>6101</v>
      </c>
      <c r="C3282" s="3" t="s">
        <v>6661</v>
      </c>
      <c r="D3282" s="1"/>
    </row>
    <row r="3283" spans="1:4">
      <c r="A3283" s="3" t="s">
        <v>6662</v>
      </c>
      <c r="B3283" s="3" t="s">
        <v>6101</v>
      </c>
      <c r="C3283" s="3" t="s">
        <v>6663</v>
      </c>
      <c r="D3283" s="1"/>
    </row>
    <row r="3284" spans="1:4">
      <c r="A3284" s="3" t="s">
        <v>6664</v>
      </c>
      <c r="B3284" s="3" t="s">
        <v>6101</v>
      </c>
      <c r="C3284" s="3" t="s">
        <v>6665</v>
      </c>
      <c r="D3284" s="1"/>
    </row>
    <row r="3285" spans="1:4">
      <c r="A3285" s="3" t="s">
        <v>6666</v>
      </c>
      <c r="B3285" s="3" t="s">
        <v>6101</v>
      </c>
      <c r="C3285" s="3" t="s">
        <v>6667</v>
      </c>
      <c r="D3285" s="1"/>
    </row>
    <row r="3286" spans="1:4">
      <c r="A3286" s="3" t="s">
        <v>6668</v>
      </c>
      <c r="B3286" s="3" t="s">
        <v>6101</v>
      </c>
      <c r="C3286" s="3" t="s">
        <v>6669</v>
      </c>
      <c r="D3286" s="1"/>
    </row>
    <row r="3287" spans="1:4">
      <c r="A3287" s="3" t="s">
        <v>6670</v>
      </c>
      <c r="B3287" s="3" t="s">
        <v>6101</v>
      </c>
      <c r="C3287" s="3" t="s">
        <v>6671</v>
      </c>
      <c r="D3287" s="1"/>
    </row>
    <row r="3288" spans="1:4">
      <c r="A3288" s="3" t="s">
        <v>6672</v>
      </c>
      <c r="B3288" s="3" t="s">
        <v>6101</v>
      </c>
      <c r="C3288" s="3" t="s">
        <v>6673</v>
      </c>
      <c r="D3288" s="1"/>
    </row>
    <row r="3289" spans="1:4">
      <c r="A3289" s="3" t="s">
        <v>6674</v>
      </c>
      <c r="B3289" s="3" t="s">
        <v>6101</v>
      </c>
      <c r="C3289" s="3" t="s">
        <v>6675</v>
      </c>
      <c r="D3289" s="1"/>
    </row>
    <row r="3290" spans="1:4">
      <c r="A3290" s="3" t="s">
        <v>6676</v>
      </c>
      <c r="B3290" s="3" t="s">
        <v>6101</v>
      </c>
      <c r="C3290" s="3" t="s">
        <v>6677</v>
      </c>
      <c r="D3290" s="1"/>
    </row>
    <row r="3291" spans="1:4">
      <c r="A3291" s="3" t="s">
        <v>6678</v>
      </c>
      <c r="B3291" s="3" t="s">
        <v>6101</v>
      </c>
      <c r="C3291" s="3" t="s">
        <v>6679</v>
      </c>
      <c r="D3291" s="1"/>
    </row>
    <row r="3292" spans="1:4">
      <c r="A3292" s="3" t="s">
        <v>6680</v>
      </c>
      <c r="B3292" s="3" t="s">
        <v>6101</v>
      </c>
      <c r="C3292" s="3" t="s">
        <v>6681</v>
      </c>
      <c r="D3292" s="1"/>
    </row>
    <row r="3293" spans="1:4">
      <c r="A3293" s="3" t="s">
        <v>6682</v>
      </c>
      <c r="B3293" s="3" t="s">
        <v>6101</v>
      </c>
      <c r="C3293" s="3" t="s">
        <v>6683</v>
      </c>
      <c r="D3293" s="1"/>
    </row>
    <row r="3294" spans="1:4">
      <c r="A3294" s="3" t="s">
        <v>6684</v>
      </c>
      <c r="B3294" s="3" t="s">
        <v>6101</v>
      </c>
      <c r="C3294" s="3" t="s">
        <v>6685</v>
      </c>
      <c r="D3294" s="1"/>
    </row>
    <row r="3295" spans="1:4">
      <c r="A3295" s="3" t="s">
        <v>6686</v>
      </c>
      <c r="B3295" s="3" t="s">
        <v>6101</v>
      </c>
      <c r="C3295" s="3" t="s">
        <v>6687</v>
      </c>
      <c r="D3295" s="1"/>
    </row>
    <row r="3296" spans="1:4">
      <c r="A3296" s="3" t="s">
        <v>6688</v>
      </c>
      <c r="B3296" s="3" t="s">
        <v>6101</v>
      </c>
      <c r="C3296" s="3" t="s">
        <v>6689</v>
      </c>
      <c r="D3296" s="1"/>
    </row>
    <row r="3297" spans="1:4">
      <c r="A3297" s="3" t="s">
        <v>6690</v>
      </c>
      <c r="B3297" s="3" t="s">
        <v>6101</v>
      </c>
      <c r="C3297" s="3" t="s">
        <v>6691</v>
      </c>
      <c r="D3297" s="1"/>
    </row>
    <row r="3298" spans="1:4">
      <c r="A3298" s="3" t="s">
        <v>6692</v>
      </c>
      <c r="B3298" s="3" t="s">
        <v>6101</v>
      </c>
      <c r="C3298" s="3" t="s">
        <v>6693</v>
      </c>
      <c r="D3298" s="1"/>
    </row>
    <row r="3299" spans="1:4">
      <c r="A3299" s="3" t="s">
        <v>6694</v>
      </c>
      <c r="B3299" s="3" t="s">
        <v>6101</v>
      </c>
      <c r="C3299" s="3" t="s">
        <v>6695</v>
      </c>
      <c r="D3299" s="1"/>
    </row>
    <row r="3300" spans="1:4">
      <c r="A3300" s="3" t="s">
        <v>6696</v>
      </c>
      <c r="B3300" s="3" t="s">
        <v>6101</v>
      </c>
      <c r="C3300" s="3" t="s">
        <v>6697</v>
      </c>
      <c r="D3300" s="1"/>
    </row>
    <row r="3301" spans="1:4">
      <c r="A3301" s="3" t="s">
        <v>6698</v>
      </c>
      <c r="B3301" s="3" t="s">
        <v>6101</v>
      </c>
      <c r="C3301" s="3" t="s">
        <v>6699</v>
      </c>
      <c r="D3301" s="1"/>
    </row>
    <row r="3302" spans="1:4">
      <c r="A3302" s="3" t="s">
        <v>6700</v>
      </c>
      <c r="B3302" s="3" t="s">
        <v>6101</v>
      </c>
      <c r="C3302" s="3" t="s">
        <v>6701</v>
      </c>
      <c r="D3302" s="1"/>
    </row>
    <row r="3303" spans="1:4">
      <c r="A3303" s="3" t="s">
        <v>6702</v>
      </c>
      <c r="B3303" s="3" t="s">
        <v>6101</v>
      </c>
      <c r="C3303" s="3" t="s">
        <v>6703</v>
      </c>
      <c r="D3303" s="1"/>
    </row>
    <row r="3304" spans="1:4">
      <c r="A3304" s="3" t="s">
        <v>6704</v>
      </c>
      <c r="B3304" s="3" t="s">
        <v>6101</v>
      </c>
      <c r="C3304" s="3" t="s">
        <v>6705</v>
      </c>
      <c r="D3304" s="1"/>
    </row>
    <row r="3305" spans="1:4">
      <c r="A3305" s="3" t="s">
        <v>6706</v>
      </c>
      <c r="B3305" s="3" t="s">
        <v>6101</v>
      </c>
      <c r="C3305" s="3" t="s">
        <v>6707</v>
      </c>
      <c r="D3305" s="1"/>
    </row>
    <row r="3306" spans="1:4">
      <c r="A3306" s="3" t="s">
        <v>6708</v>
      </c>
      <c r="B3306" s="3" t="s">
        <v>6101</v>
      </c>
      <c r="C3306" s="3" t="s">
        <v>6709</v>
      </c>
      <c r="D3306" s="1"/>
    </row>
    <row r="3307" spans="1:4">
      <c r="A3307" s="3" t="s">
        <v>6710</v>
      </c>
      <c r="B3307" s="3" t="s">
        <v>6101</v>
      </c>
      <c r="C3307" s="3" t="s">
        <v>6711</v>
      </c>
      <c r="D3307" s="1"/>
    </row>
    <row r="3308" spans="1:4">
      <c r="A3308" s="3" t="s">
        <v>6712</v>
      </c>
      <c r="B3308" s="3" t="s">
        <v>6101</v>
      </c>
      <c r="C3308" s="3" t="s">
        <v>6713</v>
      </c>
      <c r="D3308" s="1"/>
    </row>
    <row r="3309" spans="1:4">
      <c r="A3309" s="3" t="s">
        <v>6714</v>
      </c>
      <c r="B3309" s="3" t="s">
        <v>6101</v>
      </c>
      <c r="C3309" s="3" t="s">
        <v>6715</v>
      </c>
      <c r="D3309" s="1"/>
    </row>
    <row r="3310" spans="1:4">
      <c r="A3310" s="3" t="s">
        <v>6716</v>
      </c>
      <c r="B3310" s="3" t="s">
        <v>6101</v>
      </c>
      <c r="C3310" s="3" t="s">
        <v>6717</v>
      </c>
      <c r="D3310" s="1"/>
    </row>
    <row r="3311" spans="1:4">
      <c r="A3311" s="3" t="s">
        <v>6718</v>
      </c>
      <c r="B3311" s="3" t="s">
        <v>6101</v>
      </c>
      <c r="C3311" s="3" t="s">
        <v>6719</v>
      </c>
      <c r="D3311" s="1"/>
    </row>
    <row r="3312" spans="1:4">
      <c r="A3312" s="3" t="s">
        <v>6720</v>
      </c>
      <c r="B3312" s="3" t="s">
        <v>6101</v>
      </c>
      <c r="C3312" s="3" t="s">
        <v>6721</v>
      </c>
      <c r="D3312" s="1"/>
    </row>
    <row r="3313" spans="1:4">
      <c r="A3313" s="3" t="s">
        <v>6722</v>
      </c>
      <c r="B3313" s="3" t="s">
        <v>6101</v>
      </c>
      <c r="C3313" s="3" t="s">
        <v>6723</v>
      </c>
      <c r="D3313" s="1"/>
    </row>
    <row r="3314" spans="1:4">
      <c r="A3314" s="3" t="s">
        <v>6724</v>
      </c>
      <c r="B3314" s="3" t="s">
        <v>6101</v>
      </c>
      <c r="C3314" s="3" t="s">
        <v>6725</v>
      </c>
      <c r="D3314" s="1"/>
    </row>
    <row r="3315" spans="1:4">
      <c r="A3315" s="3" t="s">
        <v>6726</v>
      </c>
      <c r="B3315" s="3" t="s">
        <v>6101</v>
      </c>
      <c r="C3315" s="3" t="s">
        <v>6727</v>
      </c>
      <c r="D3315" s="1"/>
    </row>
    <row r="3316" spans="1:4">
      <c r="A3316" s="3" t="s">
        <v>6728</v>
      </c>
      <c r="B3316" s="3" t="s">
        <v>6101</v>
      </c>
      <c r="C3316" s="3" t="s">
        <v>6729</v>
      </c>
      <c r="D3316" s="1"/>
    </row>
    <row r="3317" spans="1:4">
      <c r="A3317" s="3" t="s">
        <v>6730</v>
      </c>
      <c r="B3317" s="3" t="s">
        <v>6101</v>
      </c>
      <c r="C3317" s="3" t="s">
        <v>6731</v>
      </c>
      <c r="D3317" s="1"/>
    </row>
    <row r="3318" spans="1:4">
      <c r="A3318" s="3" t="s">
        <v>6732</v>
      </c>
      <c r="B3318" s="3" t="s">
        <v>6101</v>
      </c>
      <c r="C3318" s="3" t="s">
        <v>6733</v>
      </c>
      <c r="D3318" s="1"/>
    </row>
    <row r="3319" spans="1:4">
      <c r="A3319" s="3" t="s">
        <v>6734</v>
      </c>
      <c r="B3319" s="3" t="s">
        <v>6101</v>
      </c>
      <c r="C3319" s="3" t="s">
        <v>6735</v>
      </c>
      <c r="D3319" s="1"/>
    </row>
    <row r="3320" spans="1:4">
      <c r="A3320" s="3" t="s">
        <v>6736</v>
      </c>
      <c r="B3320" s="3" t="s">
        <v>6101</v>
      </c>
      <c r="C3320" s="3" t="s">
        <v>6737</v>
      </c>
      <c r="D3320" s="1"/>
    </row>
    <row r="3321" spans="1:4">
      <c r="A3321" s="3" t="s">
        <v>6738</v>
      </c>
      <c r="B3321" s="3" t="s">
        <v>6101</v>
      </c>
      <c r="C3321" s="3" t="s">
        <v>6739</v>
      </c>
      <c r="D3321" s="1"/>
    </row>
    <row r="3322" spans="1:4">
      <c r="A3322" s="3" t="s">
        <v>6740</v>
      </c>
      <c r="B3322" s="3" t="s">
        <v>6101</v>
      </c>
      <c r="C3322" s="3" t="s">
        <v>6741</v>
      </c>
      <c r="D3322" s="1"/>
    </row>
    <row r="3323" spans="1:4">
      <c r="A3323" s="3" t="s">
        <v>6742</v>
      </c>
      <c r="B3323" s="3" t="s">
        <v>6101</v>
      </c>
      <c r="C3323" s="3" t="s">
        <v>6743</v>
      </c>
      <c r="D3323" s="1"/>
    </row>
    <row r="3324" spans="1:4">
      <c r="A3324" s="3" t="s">
        <v>6744</v>
      </c>
      <c r="B3324" s="3" t="s">
        <v>6101</v>
      </c>
      <c r="C3324" s="3" t="s">
        <v>6745</v>
      </c>
      <c r="D3324" s="1"/>
    </row>
    <row r="3325" spans="1:4">
      <c r="A3325" s="3" t="s">
        <v>6746</v>
      </c>
      <c r="B3325" s="3" t="s">
        <v>6101</v>
      </c>
      <c r="C3325" s="3" t="s">
        <v>6747</v>
      </c>
      <c r="D3325" s="1"/>
    </row>
    <row r="3326" spans="1:4">
      <c r="A3326" s="3" t="s">
        <v>6748</v>
      </c>
      <c r="B3326" s="3" t="s">
        <v>6101</v>
      </c>
      <c r="C3326" s="3" t="s">
        <v>6749</v>
      </c>
      <c r="D3326" s="1"/>
    </row>
    <row r="3327" spans="1:4">
      <c r="A3327" s="3" t="s">
        <v>6750</v>
      </c>
      <c r="B3327" s="3" t="s">
        <v>6101</v>
      </c>
      <c r="C3327" s="3" t="s">
        <v>6751</v>
      </c>
      <c r="D3327" s="1"/>
    </row>
    <row r="3328" spans="1:4">
      <c r="A3328" s="3" t="s">
        <v>6752</v>
      </c>
      <c r="B3328" s="3" t="s">
        <v>6101</v>
      </c>
      <c r="C3328" s="3" t="s">
        <v>6753</v>
      </c>
      <c r="D3328" s="1"/>
    </row>
    <row r="3329" spans="1:4">
      <c r="A3329" s="3" t="s">
        <v>6754</v>
      </c>
      <c r="B3329" s="3" t="s">
        <v>6101</v>
      </c>
      <c r="C3329" s="3" t="s">
        <v>6755</v>
      </c>
      <c r="D3329" s="1"/>
    </row>
    <row r="3330" spans="1:4">
      <c r="A3330" s="3" t="s">
        <v>6756</v>
      </c>
      <c r="B3330" s="3" t="s">
        <v>6101</v>
      </c>
      <c r="C3330" s="3" t="s">
        <v>6757</v>
      </c>
      <c r="D3330" s="1"/>
    </row>
    <row r="3331" spans="1:4">
      <c r="A3331" s="3" t="s">
        <v>6758</v>
      </c>
      <c r="B3331" s="3" t="s">
        <v>6101</v>
      </c>
      <c r="C3331" s="3" t="s">
        <v>6759</v>
      </c>
      <c r="D3331" s="1"/>
    </row>
    <row r="3332" spans="1:4">
      <c r="A3332" s="3" t="s">
        <v>6760</v>
      </c>
      <c r="B3332" s="3" t="s">
        <v>6101</v>
      </c>
      <c r="C3332" s="3" t="s">
        <v>6761</v>
      </c>
      <c r="D3332" s="1"/>
    </row>
    <row r="3333" spans="1:4">
      <c r="A3333" s="3" t="s">
        <v>6762</v>
      </c>
      <c r="B3333" s="3" t="s">
        <v>6101</v>
      </c>
      <c r="C3333" s="3" t="s">
        <v>6763</v>
      </c>
      <c r="D3333" s="1"/>
    </row>
    <row r="3334" spans="1:4">
      <c r="A3334" s="3" t="s">
        <v>6764</v>
      </c>
      <c r="B3334" s="3" t="s">
        <v>6101</v>
      </c>
      <c r="C3334" s="3" t="s">
        <v>6765</v>
      </c>
      <c r="D3334" s="1"/>
    </row>
    <row r="3335" spans="1:4">
      <c r="A3335" s="3" t="s">
        <v>6766</v>
      </c>
      <c r="B3335" s="3" t="s">
        <v>6101</v>
      </c>
      <c r="C3335" s="3" t="s">
        <v>6767</v>
      </c>
      <c r="D3335" s="1"/>
    </row>
    <row r="3336" spans="1:4">
      <c r="A3336" s="3" t="s">
        <v>6768</v>
      </c>
      <c r="B3336" s="3" t="s">
        <v>6101</v>
      </c>
      <c r="C3336" s="3" t="s">
        <v>6769</v>
      </c>
      <c r="D3336" s="1"/>
    </row>
    <row r="3337" spans="1:4">
      <c r="A3337" s="3" t="s">
        <v>6770</v>
      </c>
      <c r="B3337" s="3" t="s">
        <v>6101</v>
      </c>
      <c r="C3337" s="3" t="s">
        <v>6771</v>
      </c>
      <c r="D3337" s="1"/>
    </row>
    <row r="3338" spans="1:4">
      <c r="A3338" s="3" t="s">
        <v>6772</v>
      </c>
      <c r="B3338" s="3" t="s">
        <v>6101</v>
      </c>
      <c r="C3338" s="3" t="s">
        <v>6773</v>
      </c>
      <c r="D3338" s="1"/>
    </row>
    <row r="3339" spans="1:4">
      <c r="A3339" s="3" t="s">
        <v>6774</v>
      </c>
      <c r="B3339" s="3" t="s">
        <v>6101</v>
      </c>
      <c r="C3339" s="3" t="s">
        <v>6775</v>
      </c>
      <c r="D3339" s="1"/>
    </row>
    <row r="3340" spans="1:4">
      <c r="A3340" s="3" t="s">
        <v>6776</v>
      </c>
      <c r="B3340" s="3" t="s">
        <v>6101</v>
      </c>
      <c r="C3340" s="3" t="s">
        <v>6777</v>
      </c>
      <c r="D3340" s="1"/>
    </row>
    <row r="3341" spans="1:4">
      <c r="A3341" s="3" t="s">
        <v>6778</v>
      </c>
      <c r="B3341" s="3" t="s">
        <v>6101</v>
      </c>
      <c r="C3341" s="3" t="s">
        <v>6779</v>
      </c>
      <c r="D3341" s="1"/>
    </row>
    <row r="3342" spans="1:4">
      <c r="A3342" s="3" t="s">
        <v>6780</v>
      </c>
      <c r="B3342" s="3" t="s">
        <v>6101</v>
      </c>
      <c r="C3342" s="3" t="s">
        <v>6781</v>
      </c>
      <c r="D3342" s="1"/>
    </row>
    <row r="3343" spans="1:4">
      <c r="A3343" s="3" t="s">
        <v>6782</v>
      </c>
      <c r="B3343" s="3" t="s">
        <v>6101</v>
      </c>
      <c r="C3343" s="3" t="s">
        <v>6783</v>
      </c>
      <c r="D3343" s="1"/>
    </row>
    <row r="3344" spans="1:4">
      <c r="A3344" s="3" t="s">
        <v>6784</v>
      </c>
      <c r="B3344" s="3" t="s">
        <v>6101</v>
      </c>
      <c r="C3344" s="3" t="s">
        <v>6785</v>
      </c>
      <c r="D3344" s="1"/>
    </row>
    <row r="3345" spans="1:4">
      <c r="A3345" s="3" t="s">
        <v>6786</v>
      </c>
      <c r="B3345" s="3" t="s">
        <v>6101</v>
      </c>
      <c r="C3345" s="3" t="s">
        <v>6787</v>
      </c>
      <c r="D3345" s="1"/>
    </row>
    <row r="3346" spans="1:4">
      <c r="A3346" s="3" t="s">
        <v>6788</v>
      </c>
      <c r="B3346" s="3" t="s">
        <v>6101</v>
      </c>
      <c r="C3346" s="3" t="s">
        <v>6789</v>
      </c>
      <c r="D3346" s="1"/>
    </row>
    <row r="3347" spans="1:4">
      <c r="A3347" s="3" t="s">
        <v>6790</v>
      </c>
      <c r="B3347" s="3" t="s">
        <v>6101</v>
      </c>
      <c r="C3347" s="3" t="s">
        <v>6791</v>
      </c>
      <c r="D3347" s="1"/>
    </row>
    <row r="3348" spans="1:4">
      <c r="A3348" s="3" t="s">
        <v>6792</v>
      </c>
      <c r="B3348" s="3" t="s">
        <v>6101</v>
      </c>
      <c r="C3348" s="3" t="s">
        <v>6793</v>
      </c>
      <c r="D3348" s="1"/>
    </row>
    <row r="3349" spans="1:4">
      <c r="A3349" s="3" t="s">
        <v>6794</v>
      </c>
      <c r="B3349" s="3" t="s">
        <v>6101</v>
      </c>
      <c r="C3349" s="3" t="s">
        <v>6795</v>
      </c>
      <c r="D3349" s="1"/>
    </row>
    <row r="3350" spans="1:4">
      <c r="A3350" s="3" t="s">
        <v>6796</v>
      </c>
      <c r="B3350" s="3" t="s">
        <v>6101</v>
      </c>
      <c r="C3350" s="3" t="s">
        <v>6797</v>
      </c>
      <c r="D3350" s="1"/>
    </row>
    <row r="3351" spans="1:4">
      <c r="A3351" s="3" t="s">
        <v>6798</v>
      </c>
      <c r="B3351" s="3" t="s">
        <v>6101</v>
      </c>
      <c r="C3351" s="3" t="s">
        <v>6799</v>
      </c>
      <c r="D3351" s="1"/>
    </row>
    <row r="3352" spans="1:4">
      <c r="A3352" s="3" t="s">
        <v>6800</v>
      </c>
      <c r="B3352" s="3" t="s">
        <v>6101</v>
      </c>
      <c r="C3352" s="3" t="s">
        <v>6801</v>
      </c>
      <c r="D3352" s="1"/>
    </row>
    <row r="3353" spans="1:4">
      <c r="A3353" s="3" t="s">
        <v>6802</v>
      </c>
      <c r="B3353" s="3" t="s">
        <v>6101</v>
      </c>
      <c r="C3353" s="3" t="s">
        <v>6803</v>
      </c>
      <c r="D3353" s="1"/>
    </row>
    <row r="3354" spans="1:4">
      <c r="A3354" s="3" t="s">
        <v>6804</v>
      </c>
      <c r="B3354" s="3" t="s">
        <v>6101</v>
      </c>
      <c r="C3354" s="3" t="s">
        <v>6805</v>
      </c>
      <c r="D3354" s="1"/>
    </row>
    <row r="3355" spans="1:4">
      <c r="A3355" s="3" t="s">
        <v>6806</v>
      </c>
      <c r="B3355" s="3" t="s">
        <v>6101</v>
      </c>
      <c r="C3355" s="3" t="s">
        <v>6807</v>
      </c>
      <c r="D3355" s="1"/>
    </row>
    <row r="3356" spans="1:4">
      <c r="A3356" s="3" t="s">
        <v>6808</v>
      </c>
      <c r="B3356" s="3" t="s">
        <v>6101</v>
      </c>
      <c r="C3356" s="3" t="s">
        <v>6809</v>
      </c>
      <c r="D3356" s="1"/>
    </row>
    <row r="3357" spans="1:4">
      <c r="A3357" s="3" t="s">
        <v>6810</v>
      </c>
      <c r="B3357" s="3" t="s">
        <v>6101</v>
      </c>
      <c r="C3357" s="3" t="s">
        <v>6811</v>
      </c>
      <c r="D3357" s="1"/>
    </row>
    <row r="3358" spans="1:4">
      <c r="A3358" s="3" t="s">
        <v>6812</v>
      </c>
      <c r="B3358" s="3" t="s">
        <v>6101</v>
      </c>
      <c r="C3358" s="3" t="s">
        <v>6813</v>
      </c>
      <c r="D3358" s="1"/>
    </row>
    <row r="3359" spans="1:4">
      <c r="A3359" s="3" t="s">
        <v>6814</v>
      </c>
      <c r="B3359" s="3" t="s">
        <v>6101</v>
      </c>
      <c r="C3359" s="3" t="s">
        <v>6815</v>
      </c>
      <c r="D3359" s="1"/>
    </row>
    <row r="3360" spans="1:4">
      <c r="A3360" s="3" t="s">
        <v>6816</v>
      </c>
      <c r="B3360" s="3" t="s">
        <v>6101</v>
      </c>
      <c r="C3360" s="3" t="s">
        <v>6817</v>
      </c>
      <c r="D3360" s="1"/>
    </row>
    <row r="3361" spans="1:4">
      <c r="A3361" s="3" t="s">
        <v>6818</v>
      </c>
      <c r="B3361" s="3" t="s">
        <v>6101</v>
      </c>
      <c r="C3361" s="3" t="s">
        <v>6819</v>
      </c>
      <c r="D3361" s="1"/>
    </row>
    <row r="3362" spans="1:4">
      <c r="A3362" s="3" t="s">
        <v>6820</v>
      </c>
      <c r="B3362" s="3" t="s">
        <v>6101</v>
      </c>
      <c r="C3362" s="3" t="s">
        <v>6821</v>
      </c>
      <c r="D3362" s="1"/>
    </row>
    <row r="3363" spans="1:4">
      <c r="A3363" s="3" t="s">
        <v>6822</v>
      </c>
      <c r="B3363" s="3" t="s">
        <v>6101</v>
      </c>
      <c r="C3363" s="3" t="s">
        <v>6823</v>
      </c>
      <c r="D3363" s="1"/>
    </row>
    <row r="3364" spans="1:4">
      <c r="A3364" s="3" t="s">
        <v>6824</v>
      </c>
      <c r="B3364" s="3" t="s">
        <v>6101</v>
      </c>
      <c r="C3364" s="3" t="s">
        <v>6825</v>
      </c>
      <c r="D3364" s="1"/>
    </row>
    <row r="3365" spans="1:4">
      <c r="A3365" s="3" t="s">
        <v>6826</v>
      </c>
      <c r="B3365" s="3" t="s">
        <v>6101</v>
      </c>
      <c r="C3365" s="3" t="s">
        <v>6827</v>
      </c>
      <c r="D3365" s="1"/>
    </row>
    <row r="3366" spans="1:4">
      <c r="A3366" s="3" t="s">
        <v>6828</v>
      </c>
      <c r="B3366" s="3" t="s">
        <v>6101</v>
      </c>
      <c r="C3366" s="3" t="s">
        <v>6829</v>
      </c>
      <c r="D3366" s="1"/>
    </row>
    <row r="3367" spans="1:4">
      <c r="A3367" s="3" t="s">
        <v>6830</v>
      </c>
      <c r="B3367" s="3" t="s">
        <v>6101</v>
      </c>
      <c r="C3367" s="3" t="s">
        <v>6831</v>
      </c>
      <c r="D3367" s="1"/>
    </row>
    <row r="3368" spans="1:4">
      <c r="A3368" s="3" t="s">
        <v>6832</v>
      </c>
      <c r="B3368" s="3" t="s">
        <v>6101</v>
      </c>
      <c r="C3368" s="3" t="s">
        <v>6833</v>
      </c>
      <c r="D3368" s="1"/>
    </row>
    <row r="3369" spans="1:4">
      <c r="A3369" s="3" t="s">
        <v>6834</v>
      </c>
      <c r="B3369" s="3" t="s">
        <v>6101</v>
      </c>
      <c r="C3369" s="3" t="s">
        <v>6835</v>
      </c>
      <c r="D3369" s="1"/>
    </row>
    <row r="3370" spans="1:4">
      <c r="A3370" s="3" t="s">
        <v>6836</v>
      </c>
      <c r="B3370" s="3" t="s">
        <v>6101</v>
      </c>
      <c r="C3370" s="3" t="s">
        <v>6837</v>
      </c>
      <c r="D3370" s="1"/>
    </row>
    <row r="3371" spans="1:4">
      <c r="A3371" s="3" t="s">
        <v>6838</v>
      </c>
      <c r="B3371" s="3" t="s">
        <v>6101</v>
      </c>
      <c r="C3371" s="3" t="s">
        <v>6839</v>
      </c>
      <c r="D3371" s="1"/>
    </row>
    <row r="3372" spans="1:4">
      <c r="A3372" s="3" t="s">
        <v>6840</v>
      </c>
      <c r="B3372" s="3" t="s">
        <v>6101</v>
      </c>
      <c r="C3372" s="3" t="s">
        <v>6841</v>
      </c>
      <c r="D3372" s="1"/>
    </row>
    <row r="3373" spans="1:4">
      <c r="A3373" s="3" t="s">
        <v>6842</v>
      </c>
      <c r="B3373" s="3" t="s">
        <v>6101</v>
      </c>
      <c r="C3373" s="3" t="s">
        <v>6843</v>
      </c>
      <c r="D3373" s="1"/>
    </row>
    <row r="3374" spans="1:4">
      <c r="A3374" s="3" t="s">
        <v>6844</v>
      </c>
      <c r="B3374" s="3" t="s">
        <v>6101</v>
      </c>
      <c r="C3374" s="3" t="s">
        <v>6845</v>
      </c>
      <c r="D3374" s="1"/>
    </row>
    <row r="3375" spans="1:4">
      <c r="A3375" s="3" t="s">
        <v>6846</v>
      </c>
      <c r="B3375" s="3" t="s">
        <v>6101</v>
      </c>
      <c r="C3375" s="3" t="s">
        <v>6847</v>
      </c>
      <c r="D3375" s="1"/>
    </row>
    <row r="3376" spans="1:4">
      <c r="A3376" s="3" t="s">
        <v>6848</v>
      </c>
      <c r="B3376" s="3" t="s">
        <v>6101</v>
      </c>
      <c r="C3376" s="3" t="s">
        <v>6849</v>
      </c>
      <c r="D3376" s="1"/>
    </row>
    <row r="3377" spans="1:4">
      <c r="A3377" s="3" t="s">
        <v>6850</v>
      </c>
      <c r="B3377" s="3" t="s">
        <v>6101</v>
      </c>
      <c r="C3377" s="3" t="s">
        <v>6851</v>
      </c>
      <c r="D3377" s="1"/>
    </row>
    <row r="3378" spans="1:4">
      <c r="A3378" s="3" t="s">
        <v>6852</v>
      </c>
      <c r="B3378" s="3" t="s">
        <v>6101</v>
      </c>
      <c r="C3378" s="3" t="s">
        <v>6853</v>
      </c>
      <c r="D3378" s="1"/>
    </row>
    <row r="3379" spans="1:4">
      <c r="A3379" s="3" t="s">
        <v>6854</v>
      </c>
      <c r="B3379" s="3" t="s">
        <v>6101</v>
      </c>
      <c r="C3379" s="3" t="s">
        <v>6855</v>
      </c>
      <c r="D3379" s="1"/>
    </row>
    <row r="3380" spans="1:4">
      <c r="A3380" s="3" t="s">
        <v>6856</v>
      </c>
      <c r="B3380" s="3" t="s">
        <v>6101</v>
      </c>
      <c r="C3380" s="3" t="s">
        <v>6857</v>
      </c>
      <c r="D3380" s="1"/>
    </row>
    <row r="3381" spans="1:4">
      <c r="A3381" s="3" t="s">
        <v>6858</v>
      </c>
      <c r="B3381" s="3" t="s">
        <v>6101</v>
      </c>
      <c r="C3381" s="3" t="s">
        <v>6859</v>
      </c>
      <c r="D3381" s="1"/>
    </row>
    <row r="3382" spans="1:4">
      <c r="A3382" s="3" t="s">
        <v>6860</v>
      </c>
      <c r="B3382" s="3" t="s">
        <v>6101</v>
      </c>
      <c r="C3382" s="3" t="s">
        <v>6861</v>
      </c>
      <c r="D3382" s="1"/>
    </row>
    <row r="3383" spans="1:4">
      <c r="A3383" s="3" t="s">
        <v>6862</v>
      </c>
      <c r="B3383" s="3" t="s">
        <v>6101</v>
      </c>
      <c r="C3383" s="3" t="s">
        <v>6863</v>
      </c>
      <c r="D3383" s="1"/>
    </row>
    <row r="3384" spans="1:4">
      <c r="A3384" s="3" t="s">
        <v>6864</v>
      </c>
      <c r="B3384" s="3" t="s">
        <v>6101</v>
      </c>
      <c r="C3384" s="3" t="s">
        <v>6865</v>
      </c>
      <c r="D3384" s="1"/>
    </row>
    <row r="3385" spans="1:4">
      <c r="A3385" s="3" t="s">
        <v>6866</v>
      </c>
      <c r="B3385" s="3" t="s">
        <v>6101</v>
      </c>
      <c r="C3385" s="3" t="s">
        <v>6867</v>
      </c>
      <c r="D3385" s="1"/>
    </row>
    <row r="3386" spans="1:4">
      <c r="A3386" s="3" t="s">
        <v>6868</v>
      </c>
      <c r="B3386" s="3" t="s">
        <v>6101</v>
      </c>
      <c r="C3386" s="3" t="s">
        <v>6869</v>
      </c>
      <c r="D3386" s="1"/>
    </row>
    <row r="3387" spans="1:4">
      <c r="A3387" s="3" t="s">
        <v>6870</v>
      </c>
      <c r="B3387" s="3" t="s">
        <v>6101</v>
      </c>
      <c r="C3387" s="3" t="s">
        <v>6871</v>
      </c>
      <c r="D3387" s="1"/>
    </row>
    <row r="3388" spans="1:4">
      <c r="A3388" s="3" t="s">
        <v>6872</v>
      </c>
      <c r="B3388" s="3" t="s">
        <v>6101</v>
      </c>
      <c r="C3388" s="3" t="s">
        <v>6873</v>
      </c>
      <c r="D3388" s="1"/>
    </row>
    <row r="3389" spans="1:4">
      <c r="A3389" s="3" t="s">
        <v>6874</v>
      </c>
      <c r="B3389" s="3" t="s">
        <v>6101</v>
      </c>
      <c r="C3389" s="3" t="s">
        <v>6875</v>
      </c>
      <c r="D3389" s="1"/>
    </row>
    <row r="3390" spans="1:4">
      <c r="A3390" s="3" t="s">
        <v>6876</v>
      </c>
      <c r="B3390" s="3" t="s">
        <v>6101</v>
      </c>
      <c r="C3390" s="3" t="s">
        <v>6877</v>
      </c>
      <c r="D3390" s="1"/>
    </row>
    <row r="3391" spans="1:4">
      <c r="A3391" s="3" t="s">
        <v>6878</v>
      </c>
      <c r="B3391" s="3" t="s">
        <v>6101</v>
      </c>
      <c r="C3391" s="3" t="s">
        <v>6879</v>
      </c>
      <c r="D3391" s="1"/>
    </row>
    <row r="3392" spans="1:4">
      <c r="A3392" s="3" t="s">
        <v>6880</v>
      </c>
      <c r="B3392" s="3" t="s">
        <v>6101</v>
      </c>
      <c r="C3392" s="3" t="s">
        <v>6881</v>
      </c>
      <c r="D3392" s="1"/>
    </row>
    <row r="3393" spans="1:4">
      <c r="A3393" s="3" t="s">
        <v>6882</v>
      </c>
      <c r="B3393" s="3" t="s">
        <v>6101</v>
      </c>
      <c r="C3393" s="3" t="s">
        <v>6883</v>
      </c>
      <c r="D3393" s="1"/>
    </row>
    <row r="3394" spans="1:4">
      <c r="A3394" s="3" t="s">
        <v>6884</v>
      </c>
      <c r="B3394" s="3" t="s">
        <v>6101</v>
      </c>
      <c r="C3394" s="3" t="s">
        <v>6885</v>
      </c>
      <c r="D3394" s="1"/>
    </row>
    <row r="3395" spans="1:4">
      <c r="A3395" s="3" t="s">
        <v>6886</v>
      </c>
      <c r="B3395" s="3" t="s">
        <v>6101</v>
      </c>
      <c r="C3395" s="3" t="s">
        <v>6887</v>
      </c>
      <c r="D3395" s="1"/>
    </row>
    <row r="3396" spans="1:4">
      <c r="A3396" s="3" t="s">
        <v>6888</v>
      </c>
      <c r="B3396" s="3" t="s">
        <v>6101</v>
      </c>
      <c r="C3396" s="3" t="s">
        <v>6889</v>
      </c>
      <c r="D3396" s="1"/>
    </row>
    <row r="3397" spans="1:4">
      <c r="A3397" s="3" t="s">
        <v>6890</v>
      </c>
      <c r="B3397" s="3" t="s">
        <v>6101</v>
      </c>
      <c r="C3397" s="3" t="s">
        <v>6891</v>
      </c>
      <c r="D3397" s="1"/>
    </row>
    <row r="3398" spans="1:4">
      <c r="A3398" s="3" t="s">
        <v>6892</v>
      </c>
      <c r="B3398" s="3" t="s">
        <v>6101</v>
      </c>
      <c r="C3398" s="3" t="s">
        <v>6893</v>
      </c>
      <c r="D3398" s="1"/>
    </row>
    <row r="3399" spans="1:4">
      <c r="A3399" s="3" t="s">
        <v>6894</v>
      </c>
      <c r="B3399" s="3" t="s">
        <v>6101</v>
      </c>
      <c r="C3399" s="3" t="s">
        <v>6895</v>
      </c>
      <c r="D3399" s="1"/>
    </row>
    <row r="3400" spans="1:4">
      <c r="A3400" s="3" t="s">
        <v>6896</v>
      </c>
      <c r="B3400" s="3" t="s">
        <v>6101</v>
      </c>
      <c r="C3400" s="3" t="s">
        <v>6897</v>
      </c>
      <c r="D3400" s="1"/>
    </row>
    <row r="3401" spans="1:4">
      <c r="A3401" s="3" t="s">
        <v>6898</v>
      </c>
      <c r="B3401" s="3" t="s">
        <v>6101</v>
      </c>
      <c r="C3401" s="3" t="s">
        <v>6899</v>
      </c>
      <c r="D3401" s="1"/>
    </row>
    <row r="3402" spans="1:4">
      <c r="A3402" s="3" t="s">
        <v>6900</v>
      </c>
      <c r="B3402" s="3" t="s">
        <v>6101</v>
      </c>
      <c r="C3402" s="3" t="s">
        <v>6901</v>
      </c>
      <c r="D3402" s="1"/>
    </row>
    <row r="3403" spans="1:4">
      <c r="A3403" s="3" t="s">
        <v>6902</v>
      </c>
      <c r="B3403" s="3" t="s">
        <v>6101</v>
      </c>
      <c r="C3403" s="3" t="s">
        <v>6903</v>
      </c>
      <c r="D3403" s="1"/>
    </row>
    <row r="3404" spans="1:4">
      <c r="A3404" s="3" t="s">
        <v>6904</v>
      </c>
      <c r="B3404" s="3" t="s">
        <v>6101</v>
      </c>
      <c r="C3404" s="3" t="s">
        <v>6905</v>
      </c>
      <c r="D3404" s="1"/>
    </row>
    <row r="3405" spans="1:4">
      <c r="A3405" s="3" t="s">
        <v>6906</v>
      </c>
      <c r="B3405" s="3" t="s">
        <v>6101</v>
      </c>
      <c r="C3405" s="3" t="s">
        <v>6907</v>
      </c>
      <c r="D3405" s="1"/>
    </row>
    <row r="3406" spans="1:4">
      <c r="A3406" s="3" t="s">
        <v>6908</v>
      </c>
      <c r="B3406" s="3" t="s">
        <v>6101</v>
      </c>
      <c r="C3406" s="3" t="s">
        <v>6909</v>
      </c>
      <c r="D3406" s="1"/>
    </row>
    <row r="3407" spans="1:4">
      <c r="A3407" s="3" t="s">
        <v>6910</v>
      </c>
      <c r="B3407" s="3" t="s">
        <v>6101</v>
      </c>
      <c r="C3407" s="3" t="s">
        <v>6911</v>
      </c>
      <c r="D3407" s="1"/>
    </row>
    <row r="3408" spans="1:4">
      <c r="A3408" s="3" t="s">
        <v>6912</v>
      </c>
      <c r="B3408" s="3" t="s">
        <v>6101</v>
      </c>
      <c r="C3408" s="3" t="s">
        <v>6913</v>
      </c>
      <c r="D3408" s="1"/>
    </row>
    <row r="3409" spans="1:4">
      <c r="A3409" s="3" t="s">
        <v>6914</v>
      </c>
      <c r="B3409" s="3" t="s">
        <v>6101</v>
      </c>
      <c r="C3409" s="3" t="s">
        <v>6915</v>
      </c>
      <c r="D3409" s="1"/>
    </row>
    <row r="3410" spans="1:4">
      <c r="A3410" s="3" t="s">
        <v>6916</v>
      </c>
      <c r="B3410" s="3" t="s">
        <v>6101</v>
      </c>
      <c r="C3410" s="3" t="s">
        <v>6917</v>
      </c>
      <c r="D3410" s="1"/>
    </row>
    <row r="3411" spans="1:4">
      <c r="A3411" s="3" t="s">
        <v>6918</v>
      </c>
      <c r="B3411" s="3" t="s">
        <v>6101</v>
      </c>
      <c r="C3411" s="3" t="s">
        <v>6919</v>
      </c>
      <c r="D3411" s="1"/>
    </row>
    <row r="3412" spans="1:4">
      <c r="A3412" s="3" t="s">
        <v>6920</v>
      </c>
      <c r="B3412" s="3" t="s">
        <v>6101</v>
      </c>
      <c r="C3412" s="3" t="s">
        <v>6921</v>
      </c>
      <c r="D3412" s="1"/>
    </row>
    <row r="3413" spans="1:4">
      <c r="A3413" s="3" t="s">
        <v>6922</v>
      </c>
      <c r="B3413" s="3" t="s">
        <v>6101</v>
      </c>
      <c r="C3413" s="3" t="s">
        <v>6923</v>
      </c>
      <c r="D3413" s="1"/>
    </row>
    <row r="3414" spans="1:4">
      <c r="A3414" s="3" t="s">
        <v>6924</v>
      </c>
      <c r="B3414" s="3" t="s">
        <v>6101</v>
      </c>
      <c r="C3414" s="3" t="s">
        <v>6925</v>
      </c>
      <c r="D3414" s="1"/>
    </row>
    <row r="3415" spans="1:4">
      <c r="A3415" s="3" t="s">
        <v>6926</v>
      </c>
      <c r="B3415" s="3" t="s">
        <v>6101</v>
      </c>
      <c r="C3415" s="3" t="s">
        <v>6927</v>
      </c>
      <c r="D3415" s="1"/>
    </row>
    <row r="3416" spans="1:4">
      <c r="A3416" s="3" t="s">
        <v>6928</v>
      </c>
      <c r="B3416" s="3" t="s">
        <v>6101</v>
      </c>
      <c r="C3416" s="3" t="s">
        <v>6929</v>
      </c>
      <c r="D3416" s="1"/>
    </row>
    <row r="3417" spans="1:4">
      <c r="A3417" s="3" t="s">
        <v>6930</v>
      </c>
      <c r="B3417" s="3" t="s">
        <v>6101</v>
      </c>
      <c r="C3417" s="3" t="s">
        <v>6931</v>
      </c>
      <c r="D3417" s="1"/>
    </row>
    <row r="3418" spans="1:4">
      <c r="A3418" s="3" t="s">
        <v>6932</v>
      </c>
      <c r="B3418" s="3" t="s">
        <v>6101</v>
      </c>
      <c r="C3418" s="3" t="s">
        <v>6933</v>
      </c>
      <c r="D3418" s="1"/>
    </row>
    <row r="3419" spans="1:4">
      <c r="A3419" s="3" t="s">
        <v>6934</v>
      </c>
      <c r="B3419" s="3" t="s">
        <v>6101</v>
      </c>
      <c r="C3419" s="3" t="s">
        <v>6935</v>
      </c>
      <c r="D3419" s="1"/>
    </row>
    <row r="3420" spans="1:4">
      <c r="A3420" s="3" t="s">
        <v>6936</v>
      </c>
      <c r="B3420" s="3" t="s">
        <v>6101</v>
      </c>
      <c r="C3420" s="3" t="s">
        <v>6937</v>
      </c>
      <c r="D3420" s="1"/>
    </row>
    <row r="3421" spans="1:4">
      <c r="A3421" s="3" t="s">
        <v>6938</v>
      </c>
      <c r="B3421" s="3" t="s">
        <v>6101</v>
      </c>
      <c r="C3421" s="3" t="s">
        <v>6939</v>
      </c>
      <c r="D3421" s="1"/>
    </row>
    <row r="3422" spans="1:4">
      <c r="A3422" s="3" t="s">
        <v>6940</v>
      </c>
      <c r="B3422" s="3" t="s">
        <v>6101</v>
      </c>
      <c r="C3422" s="3" t="s">
        <v>6941</v>
      </c>
      <c r="D3422" s="1"/>
    </row>
    <row r="3423" spans="1:4">
      <c r="A3423" s="3" t="s">
        <v>6942</v>
      </c>
      <c r="B3423" s="3" t="s">
        <v>6101</v>
      </c>
      <c r="C3423" s="3" t="s">
        <v>6943</v>
      </c>
      <c r="D3423" s="1"/>
    </row>
    <row r="3424" spans="1:4">
      <c r="A3424" s="3" t="s">
        <v>6944</v>
      </c>
      <c r="B3424" s="3" t="s">
        <v>6101</v>
      </c>
      <c r="C3424" s="3" t="s">
        <v>6945</v>
      </c>
      <c r="D3424" s="1"/>
    </row>
    <row r="3425" spans="1:4">
      <c r="A3425" s="3" t="s">
        <v>6946</v>
      </c>
      <c r="B3425" s="3" t="s">
        <v>6101</v>
      </c>
      <c r="C3425" s="3" t="s">
        <v>6947</v>
      </c>
      <c r="D3425" s="1"/>
    </row>
    <row r="3426" spans="1:4">
      <c r="A3426" s="3" t="s">
        <v>6948</v>
      </c>
      <c r="B3426" s="3" t="s">
        <v>6101</v>
      </c>
      <c r="C3426" s="3" t="s">
        <v>6949</v>
      </c>
      <c r="D3426" s="1"/>
    </row>
    <row r="3427" spans="1:4">
      <c r="A3427" s="3" t="s">
        <v>6950</v>
      </c>
      <c r="B3427" s="3" t="s">
        <v>6101</v>
      </c>
      <c r="C3427" s="3" t="s">
        <v>6951</v>
      </c>
      <c r="D3427" s="1"/>
    </row>
    <row r="3428" spans="1:4">
      <c r="A3428" s="3" t="s">
        <v>6952</v>
      </c>
      <c r="B3428" s="3" t="s">
        <v>6101</v>
      </c>
      <c r="C3428" s="3" t="s">
        <v>6953</v>
      </c>
      <c r="D3428" s="1"/>
    </row>
    <row r="3429" spans="1:4">
      <c r="A3429" s="3" t="s">
        <v>6954</v>
      </c>
      <c r="B3429" s="3" t="s">
        <v>6101</v>
      </c>
      <c r="C3429" s="3" t="s">
        <v>6955</v>
      </c>
      <c r="D3429" s="1"/>
    </row>
    <row r="3430" spans="1:4">
      <c r="A3430" s="3" t="s">
        <v>6956</v>
      </c>
      <c r="B3430" s="3" t="s">
        <v>6101</v>
      </c>
      <c r="C3430" s="3" t="s">
        <v>6957</v>
      </c>
      <c r="D3430" s="1"/>
    </row>
    <row r="3431" spans="1:4">
      <c r="A3431" s="3" t="s">
        <v>6958</v>
      </c>
      <c r="B3431" s="3" t="s">
        <v>6101</v>
      </c>
      <c r="C3431" s="3" t="s">
        <v>6959</v>
      </c>
      <c r="D3431" s="1"/>
    </row>
    <row r="3432" spans="1:4">
      <c r="A3432" s="3" t="s">
        <v>6960</v>
      </c>
      <c r="B3432" s="3" t="s">
        <v>6101</v>
      </c>
      <c r="C3432" s="3" t="s">
        <v>6961</v>
      </c>
      <c r="D3432" s="1"/>
    </row>
    <row r="3433" spans="1:4">
      <c r="A3433" s="3" t="s">
        <v>6962</v>
      </c>
      <c r="B3433" s="3" t="s">
        <v>6101</v>
      </c>
      <c r="C3433" s="3" t="s">
        <v>6963</v>
      </c>
      <c r="D3433" s="1"/>
    </row>
    <row r="3434" spans="1:4">
      <c r="A3434" s="3" t="s">
        <v>6964</v>
      </c>
      <c r="B3434" s="3" t="s">
        <v>6101</v>
      </c>
      <c r="C3434" s="3" t="s">
        <v>6965</v>
      </c>
      <c r="D3434" s="1"/>
    </row>
    <row r="3435" spans="1:4">
      <c r="A3435" s="3" t="s">
        <v>6966</v>
      </c>
      <c r="B3435" s="3" t="s">
        <v>6101</v>
      </c>
      <c r="C3435" s="3" t="s">
        <v>6967</v>
      </c>
      <c r="D3435" s="1"/>
    </row>
    <row r="3436" spans="1:4">
      <c r="A3436" s="3" t="s">
        <v>6968</v>
      </c>
      <c r="B3436" s="3" t="s">
        <v>6101</v>
      </c>
      <c r="C3436" s="3" t="s">
        <v>6969</v>
      </c>
      <c r="D3436" s="1"/>
    </row>
    <row r="3437" spans="1:4">
      <c r="A3437" s="3" t="s">
        <v>6970</v>
      </c>
      <c r="B3437" s="3" t="s">
        <v>6101</v>
      </c>
      <c r="C3437" s="3" t="s">
        <v>6971</v>
      </c>
      <c r="D3437" s="1"/>
    </row>
    <row r="3438" spans="1:4">
      <c r="A3438" s="3" t="s">
        <v>6972</v>
      </c>
      <c r="B3438" s="3" t="s">
        <v>6101</v>
      </c>
      <c r="C3438" s="3" t="s">
        <v>6973</v>
      </c>
      <c r="D3438" s="1"/>
    </row>
    <row r="3439" spans="1:4">
      <c r="A3439" s="3" t="s">
        <v>6974</v>
      </c>
      <c r="B3439" s="3" t="s">
        <v>6101</v>
      </c>
      <c r="C3439" s="3" t="s">
        <v>6975</v>
      </c>
      <c r="D3439" s="1"/>
    </row>
    <row r="3440" spans="1:4">
      <c r="A3440" s="3" t="s">
        <v>6976</v>
      </c>
      <c r="B3440" s="3" t="s">
        <v>6101</v>
      </c>
      <c r="C3440" s="3" t="s">
        <v>6977</v>
      </c>
      <c r="D3440" s="1"/>
    </row>
    <row r="3441" spans="1:4">
      <c r="A3441" s="3" t="s">
        <v>6978</v>
      </c>
      <c r="B3441" s="3" t="s">
        <v>6101</v>
      </c>
      <c r="C3441" s="3" t="s">
        <v>6979</v>
      </c>
      <c r="D3441" s="1"/>
    </row>
    <row r="3442" spans="1:4">
      <c r="A3442" s="3" t="s">
        <v>6980</v>
      </c>
      <c r="B3442" s="3" t="s">
        <v>6101</v>
      </c>
      <c r="C3442" s="3" t="s">
        <v>6981</v>
      </c>
      <c r="D3442" s="1"/>
    </row>
    <row r="3443" spans="1:4">
      <c r="A3443" s="3" t="s">
        <v>6982</v>
      </c>
      <c r="B3443" s="3" t="s">
        <v>6101</v>
      </c>
      <c r="C3443" s="3" t="s">
        <v>6983</v>
      </c>
      <c r="D3443" s="1"/>
    </row>
    <row r="3444" spans="1:4">
      <c r="A3444" s="3" t="s">
        <v>6984</v>
      </c>
      <c r="B3444" s="3" t="s">
        <v>6101</v>
      </c>
      <c r="C3444" s="3" t="s">
        <v>6985</v>
      </c>
      <c r="D3444" s="1"/>
    </row>
    <row r="3445" spans="1:4">
      <c r="A3445" s="3" t="s">
        <v>6986</v>
      </c>
      <c r="B3445" s="3" t="s">
        <v>6101</v>
      </c>
      <c r="C3445" s="3" t="s">
        <v>6987</v>
      </c>
      <c r="D3445" s="1"/>
    </row>
    <row r="3446" spans="1:4">
      <c r="A3446" s="3" t="s">
        <v>6988</v>
      </c>
      <c r="B3446" s="3" t="s">
        <v>6101</v>
      </c>
      <c r="C3446" s="3" t="s">
        <v>6989</v>
      </c>
      <c r="D3446" s="1"/>
    </row>
    <row r="3447" spans="1:4">
      <c r="A3447" s="3" t="s">
        <v>6990</v>
      </c>
      <c r="B3447" s="3" t="s">
        <v>6101</v>
      </c>
      <c r="C3447" s="3" t="s">
        <v>6991</v>
      </c>
      <c r="D3447" s="1"/>
    </row>
    <row r="3448" spans="1:4">
      <c r="A3448" s="3" t="s">
        <v>6992</v>
      </c>
      <c r="B3448" s="3" t="s">
        <v>6101</v>
      </c>
      <c r="C3448" s="3" t="s">
        <v>6993</v>
      </c>
      <c r="D3448" s="1"/>
    </row>
    <row r="3449" spans="1:4">
      <c r="A3449" s="3" t="s">
        <v>6994</v>
      </c>
      <c r="B3449" s="3" t="s">
        <v>6101</v>
      </c>
      <c r="C3449" s="3" t="s">
        <v>6995</v>
      </c>
      <c r="D3449" s="1"/>
    </row>
    <row r="3450" spans="1:4">
      <c r="A3450" s="3" t="s">
        <v>6996</v>
      </c>
      <c r="B3450" s="3" t="s">
        <v>6101</v>
      </c>
      <c r="C3450" s="3" t="s">
        <v>6997</v>
      </c>
      <c r="D3450" s="1"/>
    </row>
    <row r="3451" spans="1:4">
      <c r="A3451" s="3" t="s">
        <v>6998</v>
      </c>
      <c r="B3451" s="3" t="s">
        <v>6101</v>
      </c>
      <c r="C3451" s="3" t="s">
        <v>6999</v>
      </c>
      <c r="D3451" s="1"/>
    </row>
    <row r="3452" spans="1:4">
      <c r="A3452" s="3" t="s">
        <v>7000</v>
      </c>
      <c r="B3452" s="3" t="s">
        <v>6101</v>
      </c>
      <c r="C3452" s="3" t="s">
        <v>7001</v>
      </c>
      <c r="D3452" s="1"/>
    </row>
    <row r="3453" spans="1:4">
      <c r="A3453" s="3" t="s">
        <v>7002</v>
      </c>
      <c r="B3453" s="3" t="s">
        <v>6101</v>
      </c>
      <c r="C3453" s="3" t="s">
        <v>7003</v>
      </c>
      <c r="D3453" s="1"/>
    </row>
    <row r="3454" spans="1:4">
      <c r="A3454" s="3" t="s">
        <v>7004</v>
      </c>
      <c r="B3454" s="3" t="s">
        <v>7005</v>
      </c>
      <c r="C3454" s="3" t="s">
        <v>7006</v>
      </c>
      <c r="D3454" s="4" t="s">
        <v>7007</v>
      </c>
    </row>
    <row r="3455" spans="1:4">
      <c r="A3455" s="3" t="s">
        <v>7008</v>
      </c>
      <c r="B3455" s="3" t="s">
        <v>7005</v>
      </c>
      <c r="C3455" s="3" t="s">
        <v>7009</v>
      </c>
      <c r="D3455" s="4" t="s">
        <v>7010</v>
      </c>
    </row>
    <row r="3456" spans="1:4">
      <c r="A3456" s="3" t="s">
        <v>7011</v>
      </c>
      <c r="B3456" s="3" t="s">
        <v>7005</v>
      </c>
      <c r="C3456" s="3" t="s">
        <v>7012</v>
      </c>
      <c r="D3456" s="4" t="s">
        <v>7013</v>
      </c>
    </row>
    <row r="3457" spans="1:4">
      <c r="A3457" s="3" t="s">
        <v>7014</v>
      </c>
      <c r="B3457" s="3" t="s">
        <v>7005</v>
      </c>
      <c r="C3457" s="3" t="s">
        <v>7015</v>
      </c>
      <c r="D3457" s="4" t="s">
        <v>7016</v>
      </c>
    </row>
    <row r="3458" spans="1:4">
      <c r="A3458" s="3" t="s">
        <v>7017</v>
      </c>
      <c r="B3458" s="3" t="s">
        <v>7005</v>
      </c>
      <c r="C3458" s="3" t="s">
        <v>7018</v>
      </c>
      <c r="D3458" s="4" t="s">
        <v>7019</v>
      </c>
    </row>
    <row r="3459" spans="1:4">
      <c r="A3459" s="3" t="s">
        <v>7020</v>
      </c>
      <c r="B3459" s="3" t="s">
        <v>7005</v>
      </c>
      <c r="C3459" s="3" t="s">
        <v>7021</v>
      </c>
      <c r="D3459" s="4" t="s">
        <v>7022</v>
      </c>
    </row>
    <row r="3460" spans="1:4">
      <c r="A3460" s="3" t="s">
        <v>7023</v>
      </c>
      <c r="B3460" s="3" t="s">
        <v>7005</v>
      </c>
      <c r="C3460" s="3" t="s">
        <v>7024</v>
      </c>
      <c r="D3460" s="4" t="s">
        <v>7025</v>
      </c>
    </row>
    <row r="3461" spans="1:4">
      <c r="A3461" s="3" t="s">
        <v>7026</v>
      </c>
      <c r="B3461" s="3" t="s">
        <v>7005</v>
      </c>
      <c r="C3461" s="3" t="s">
        <v>7027</v>
      </c>
      <c r="D3461" s="4" t="s">
        <v>7028</v>
      </c>
    </row>
    <row r="3462" spans="1:4">
      <c r="A3462" s="3" t="s">
        <v>7029</v>
      </c>
      <c r="B3462" s="3" t="s">
        <v>7005</v>
      </c>
      <c r="C3462" s="3" t="s">
        <v>7030</v>
      </c>
      <c r="D3462" s="4" t="s">
        <v>7031</v>
      </c>
    </row>
    <row r="3463" spans="1:4">
      <c r="A3463" s="3" t="s">
        <v>7032</v>
      </c>
      <c r="B3463" s="3" t="s">
        <v>7005</v>
      </c>
      <c r="C3463" s="3" t="s">
        <v>7033</v>
      </c>
      <c r="D3463" s="5" t="s">
        <v>7034</v>
      </c>
    </row>
    <row r="3464" spans="1:4">
      <c r="A3464" s="3" t="s">
        <v>7035</v>
      </c>
      <c r="B3464" s="3" t="s">
        <v>7005</v>
      </c>
      <c r="C3464" s="3" t="s">
        <v>7036</v>
      </c>
      <c r="D3464" s="5" t="s">
        <v>7037</v>
      </c>
    </row>
    <row r="3465" spans="1:4">
      <c r="A3465" s="3" t="s">
        <v>7038</v>
      </c>
      <c r="B3465" s="3" t="s">
        <v>7005</v>
      </c>
      <c r="C3465" s="3" t="s">
        <v>7039</v>
      </c>
      <c r="D3465" s="5" t="s">
        <v>7040</v>
      </c>
    </row>
    <row r="3466" spans="1:4">
      <c r="A3466" s="3" t="s">
        <v>7041</v>
      </c>
      <c r="B3466" s="3" t="s">
        <v>7005</v>
      </c>
      <c r="C3466" s="3" t="s">
        <v>7042</v>
      </c>
      <c r="D3466" s="5" t="s">
        <v>7043</v>
      </c>
    </row>
    <row r="3467" spans="1:4">
      <c r="A3467" s="3" t="s">
        <v>7044</v>
      </c>
      <c r="B3467" s="3" t="s">
        <v>7005</v>
      </c>
      <c r="C3467" s="3" t="s">
        <v>7045</v>
      </c>
      <c r="D3467" s="5" t="s">
        <v>7046</v>
      </c>
    </row>
    <row r="3468" spans="1:4">
      <c r="A3468" s="3" t="s">
        <v>7047</v>
      </c>
      <c r="B3468" s="3" t="s">
        <v>7005</v>
      </c>
      <c r="C3468" s="3" t="s">
        <v>7048</v>
      </c>
      <c r="D3468" s="5" t="s">
        <v>7049</v>
      </c>
    </row>
    <row r="3469" spans="1:4">
      <c r="A3469" s="3" t="s">
        <v>7050</v>
      </c>
      <c r="B3469" s="3" t="s">
        <v>7005</v>
      </c>
      <c r="C3469" s="3" t="s">
        <v>7051</v>
      </c>
      <c r="D3469" s="5" t="s">
        <v>7052</v>
      </c>
    </row>
    <row r="3470" spans="1:4">
      <c r="A3470" s="3" t="s">
        <v>7053</v>
      </c>
      <c r="B3470" s="3" t="s">
        <v>7005</v>
      </c>
      <c r="C3470" s="3" t="s">
        <v>7054</v>
      </c>
      <c r="D3470" s="5" t="s">
        <v>7055</v>
      </c>
    </row>
    <row r="3471" spans="1:4">
      <c r="A3471" s="3" t="s">
        <v>7056</v>
      </c>
      <c r="B3471" s="3" t="s">
        <v>7005</v>
      </c>
      <c r="C3471" s="3" t="s">
        <v>7057</v>
      </c>
      <c r="D3471" s="5" t="s">
        <v>7058</v>
      </c>
    </row>
    <row r="3472" spans="1:4">
      <c r="A3472" s="3" t="s">
        <v>7059</v>
      </c>
      <c r="B3472" s="3" t="s">
        <v>7005</v>
      </c>
      <c r="C3472" s="3" t="s">
        <v>7060</v>
      </c>
      <c r="D3472" s="5" t="s">
        <v>7061</v>
      </c>
    </row>
    <row r="3473" spans="1:4">
      <c r="A3473" s="3" t="s">
        <v>7062</v>
      </c>
      <c r="B3473" s="3" t="s">
        <v>7005</v>
      </c>
      <c r="C3473" s="3" t="s">
        <v>7063</v>
      </c>
      <c r="D3473" s="5" t="s">
        <v>7064</v>
      </c>
    </row>
    <row r="3474" spans="1:4">
      <c r="A3474" s="3" t="s">
        <v>7065</v>
      </c>
      <c r="B3474" s="3" t="s">
        <v>7005</v>
      </c>
      <c r="C3474" s="3" t="s">
        <v>7066</v>
      </c>
      <c r="D3474" s="5" t="s">
        <v>7067</v>
      </c>
    </row>
    <row r="3475" spans="1:4">
      <c r="A3475" s="3" t="s">
        <v>7068</v>
      </c>
      <c r="B3475" s="3" t="s">
        <v>7005</v>
      </c>
      <c r="C3475" s="3" t="s">
        <v>7069</v>
      </c>
      <c r="D3475" s="5" t="s">
        <v>7070</v>
      </c>
    </row>
    <row r="3476" spans="1:4">
      <c r="A3476" s="3" t="s">
        <v>7071</v>
      </c>
      <c r="B3476" s="3" t="s">
        <v>7005</v>
      </c>
      <c r="C3476" s="3" t="s">
        <v>7072</v>
      </c>
      <c r="D3476" s="5" t="s">
        <v>7073</v>
      </c>
    </row>
    <row r="3477" spans="1:4">
      <c r="A3477" s="3" t="s">
        <v>7074</v>
      </c>
      <c r="B3477" s="3" t="s">
        <v>7005</v>
      </c>
      <c r="C3477" s="3" t="s">
        <v>7075</v>
      </c>
      <c r="D3477" s="5" t="s">
        <v>7076</v>
      </c>
    </row>
    <row r="3478" spans="1:4">
      <c r="A3478" s="3" t="s">
        <v>7077</v>
      </c>
      <c r="B3478" s="3" t="s">
        <v>7005</v>
      </c>
      <c r="C3478" s="3" t="s">
        <v>7078</v>
      </c>
      <c r="D3478" s="5" t="s">
        <v>7079</v>
      </c>
    </row>
    <row r="3479" spans="1:4">
      <c r="A3479" s="3" t="s">
        <v>7080</v>
      </c>
      <c r="B3479" s="3" t="s">
        <v>7005</v>
      </c>
      <c r="C3479" s="3" t="s">
        <v>7081</v>
      </c>
      <c r="D3479" s="5" t="s">
        <v>7082</v>
      </c>
    </row>
    <row r="3480" spans="1:4">
      <c r="A3480" s="3" t="s">
        <v>7083</v>
      </c>
      <c r="B3480" s="3" t="s">
        <v>7005</v>
      </c>
      <c r="C3480" s="3" t="s">
        <v>7084</v>
      </c>
      <c r="D3480" s="5" t="s">
        <v>7085</v>
      </c>
    </row>
    <row r="3481" spans="1:4">
      <c r="A3481" s="3" t="s">
        <v>7086</v>
      </c>
      <c r="B3481" s="3" t="s">
        <v>7005</v>
      </c>
      <c r="C3481" s="3" t="s">
        <v>7087</v>
      </c>
      <c r="D3481" s="5" t="s">
        <v>7088</v>
      </c>
    </row>
    <row r="3482" spans="1:4">
      <c r="A3482" s="3" t="s">
        <v>7089</v>
      </c>
      <c r="B3482" s="3" t="s">
        <v>7005</v>
      </c>
      <c r="C3482" s="3" t="s">
        <v>7090</v>
      </c>
      <c r="D3482" s="5" t="s">
        <v>7091</v>
      </c>
    </row>
    <row r="3483" spans="1:4">
      <c r="A3483" s="3" t="s">
        <v>7092</v>
      </c>
      <c r="B3483" s="3" t="s">
        <v>7005</v>
      </c>
      <c r="C3483" s="3" t="s">
        <v>7093</v>
      </c>
      <c r="D3483" s="5" t="s">
        <v>7094</v>
      </c>
    </row>
    <row r="3484" spans="1:4">
      <c r="A3484" s="3" t="s">
        <v>7095</v>
      </c>
      <c r="B3484" s="3" t="s">
        <v>7005</v>
      </c>
      <c r="C3484" s="3" t="s">
        <v>7096</v>
      </c>
      <c r="D3484" s="5" t="s">
        <v>7097</v>
      </c>
    </row>
    <row r="3485" spans="1:4">
      <c r="A3485" s="3" t="s">
        <v>7098</v>
      </c>
      <c r="B3485" s="3" t="s">
        <v>7005</v>
      </c>
      <c r="C3485" s="3" t="s">
        <v>7099</v>
      </c>
      <c r="D3485" s="5" t="s">
        <v>7100</v>
      </c>
    </row>
    <row r="3486" spans="1:4">
      <c r="A3486" s="3" t="s">
        <v>7101</v>
      </c>
      <c r="B3486" s="3" t="s">
        <v>7005</v>
      </c>
      <c r="C3486" s="3" t="s">
        <v>7102</v>
      </c>
      <c r="D3486" s="5" t="s">
        <v>7103</v>
      </c>
    </row>
    <row r="3487" spans="1:4">
      <c r="A3487" s="3" t="s">
        <v>7104</v>
      </c>
      <c r="B3487" s="3" t="s">
        <v>7005</v>
      </c>
      <c r="C3487" s="3" t="s">
        <v>7105</v>
      </c>
      <c r="D3487" s="5" t="s">
        <v>7106</v>
      </c>
    </row>
    <row r="3488" spans="1:4">
      <c r="A3488" s="3" t="s">
        <v>7107</v>
      </c>
      <c r="B3488" s="3" t="s">
        <v>7005</v>
      </c>
      <c r="C3488" s="3" t="s">
        <v>7108</v>
      </c>
      <c r="D3488" s="5" t="s">
        <v>7109</v>
      </c>
    </row>
    <row r="3489" spans="1:4">
      <c r="A3489" s="3" t="s">
        <v>7110</v>
      </c>
      <c r="B3489" s="3" t="s">
        <v>7005</v>
      </c>
      <c r="C3489" s="3" t="s">
        <v>7111</v>
      </c>
      <c r="D3489" s="5" t="s">
        <v>7112</v>
      </c>
    </row>
    <row r="3490" spans="1:4">
      <c r="A3490" s="3" t="s">
        <v>7113</v>
      </c>
      <c r="B3490" s="3" t="s">
        <v>7005</v>
      </c>
      <c r="C3490" s="3" t="s">
        <v>7114</v>
      </c>
      <c r="D3490" s="5" t="s">
        <v>7115</v>
      </c>
    </row>
    <row r="3491" spans="1:4">
      <c r="A3491" s="3" t="s">
        <v>7116</v>
      </c>
      <c r="B3491" s="3" t="s">
        <v>7005</v>
      </c>
      <c r="C3491" s="3" t="s">
        <v>7117</v>
      </c>
      <c r="D3491" s="5" t="s">
        <v>7118</v>
      </c>
    </row>
    <row r="3492" spans="1:4">
      <c r="A3492" s="3" t="s">
        <v>7119</v>
      </c>
      <c r="B3492" s="3" t="s">
        <v>7005</v>
      </c>
      <c r="C3492" s="3" t="s">
        <v>7120</v>
      </c>
      <c r="D3492" s="5" t="s">
        <v>7121</v>
      </c>
    </row>
    <row r="3493" spans="1:4">
      <c r="A3493" s="3" t="s">
        <v>7122</v>
      </c>
      <c r="B3493" s="3" t="s">
        <v>7005</v>
      </c>
      <c r="C3493" s="3" t="s">
        <v>7123</v>
      </c>
      <c r="D3493" s="5" t="s">
        <v>7124</v>
      </c>
    </row>
    <row r="3494" spans="1:4">
      <c r="A3494" s="3" t="s">
        <v>7125</v>
      </c>
      <c r="B3494" s="3" t="s">
        <v>7005</v>
      </c>
      <c r="C3494" s="3" t="s">
        <v>7126</v>
      </c>
      <c r="D3494" s="5" t="s">
        <v>7127</v>
      </c>
    </row>
    <row r="3495" spans="1:4">
      <c r="A3495" s="3" t="s">
        <v>7128</v>
      </c>
      <c r="B3495" s="3" t="s">
        <v>7005</v>
      </c>
      <c r="C3495" s="3" t="s">
        <v>7129</v>
      </c>
      <c r="D3495" s="5" t="s">
        <v>7130</v>
      </c>
    </row>
    <row r="3496" spans="1:4">
      <c r="A3496" s="3" t="s">
        <v>7131</v>
      </c>
      <c r="B3496" s="3" t="s">
        <v>7005</v>
      </c>
      <c r="C3496" s="3" t="s">
        <v>7132</v>
      </c>
      <c r="D3496" s="5" t="s">
        <v>7133</v>
      </c>
    </row>
    <row r="3497" spans="1:4">
      <c r="A3497" s="3" t="s">
        <v>7134</v>
      </c>
      <c r="B3497" s="3" t="s">
        <v>7005</v>
      </c>
      <c r="C3497" s="3" t="s">
        <v>7135</v>
      </c>
      <c r="D3497" s="5" t="s">
        <v>7136</v>
      </c>
    </row>
    <row r="3498" spans="1:4">
      <c r="A3498" s="3" t="s">
        <v>7137</v>
      </c>
      <c r="B3498" s="3" t="s">
        <v>7005</v>
      </c>
      <c r="C3498" s="3" t="s">
        <v>7138</v>
      </c>
      <c r="D3498" s="5" t="s">
        <v>7139</v>
      </c>
    </row>
    <row r="3499" spans="1:4">
      <c r="A3499" s="3" t="s">
        <v>7140</v>
      </c>
      <c r="B3499" s="3" t="s">
        <v>7005</v>
      </c>
      <c r="C3499" s="3" t="s">
        <v>7141</v>
      </c>
      <c r="D3499" s="5" t="s">
        <v>7142</v>
      </c>
    </row>
    <row r="3500" spans="1:4">
      <c r="A3500" s="3" t="s">
        <v>7143</v>
      </c>
      <c r="B3500" s="3" t="s">
        <v>7005</v>
      </c>
      <c r="C3500" s="3" t="s">
        <v>7144</v>
      </c>
      <c r="D3500" s="5" t="s">
        <v>7145</v>
      </c>
    </row>
    <row r="3501" spans="1:4">
      <c r="A3501" s="3" t="s">
        <v>7146</v>
      </c>
      <c r="B3501" s="3" t="s">
        <v>7005</v>
      </c>
      <c r="C3501" s="3" t="s">
        <v>7147</v>
      </c>
      <c r="D3501" s="5" t="s">
        <v>7148</v>
      </c>
    </row>
    <row r="3502" spans="1:4">
      <c r="A3502" s="3" t="s">
        <v>7149</v>
      </c>
      <c r="B3502" s="3" t="s">
        <v>7005</v>
      </c>
      <c r="C3502" s="3" t="s">
        <v>7150</v>
      </c>
      <c r="D3502" s="5" t="s">
        <v>7151</v>
      </c>
    </row>
    <row r="3503" spans="1:4">
      <c r="A3503" s="3" t="s">
        <v>7152</v>
      </c>
      <c r="B3503" s="3" t="s">
        <v>7005</v>
      </c>
      <c r="C3503" s="3" t="s">
        <v>7153</v>
      </c>
      <c r="D3503" s="5" t="s">
        <v>7154</v>
      </c>
    </row>
    <row r="3504" spans="1:4">
      <c r="A3504" s="3" t="s">
        <v>7155</v>
      </c>
      <c r="B3504" s="3" t="s">
        <v>7005</v>
      </c>
      <c r="C3504" s="3" t="s">
        <v>7156</v>
      </c>
      <c r="D3504" s="5" t="s">
        <v>7157</v>
      </c>
    </row>
    <row r="3505" spans="1:4">
      <c r="A3505" s="3" t="s">
        <v>7158</v>
      </c>
      <c r="B3505" s="3" t="s">
        <v>7005</v>
      </c>
      <c r="C3505" s="3" t="s">
        <v>7159</v>
      </c>
      <c r="D3505" s="5" t="s">
        <v>7160</v>
      </c>
    </row>
    <row r="3506" spans="1:4">
      <c r="A3506" s="3" t="s">
        <v>7161</v>
      </c>
      <c r="B3506" s="3" t="s">
        <v>7005</v>
      </c>
      <c r="C3506" s="3" t="s">
        <v>7162</v>
      </c>
      <c r="D3506" s="5" t="s">
        <v>7163</v>
      </c>
    </row>
    <row r="3507" spans="1:4">
      <c r="A3507" s="3" t="s">
        <v>7164</v>
      </c>
      <c r="B3507" s="3" t="s">
        <v>7005</v>
      </c>
      <c r="C3507" s="3" t="s">
        <v>7165</v>
      </c>
      <c r="D3507" s="5" t="s">
        <v>7166</v>
      </c>
    </row>
    <row r="3508" spans="1:4">
      <c r="A3508" s="3" t="s">
        <v>7167</v>
      </c>
      <c r="B3508" s="3" t="s">
        <v>7005</v>
      </c>
      <c r="C3508" s="3" t="s">
        <v>7168</v>
      </c>
      <c r="D3508" s="5" t="s">
        <v>7169</v>
      </c>
    </row>
    <row r="3509" spans="1:4">
      <c r="A3509" s="3" t="s">
        <v>7170</v>
      </c>
      <c r="B3509" s="3" t="s">
        <v>7005</v>
      </c>
      <c r="C3509" s="3" t="s">
        <v>7171</v>
      </c>
      <c r="D3509" s="5" t="s">
        <v>7172</v>
      </c>
    </row>
    <row r="3510" spans="1:4">
      <c r="A3510" s="3" t="s">
        <v>7173</v>
      </c>
      <c r="B3510" s="3" t="s">
        <v>7005</v>
      </c>
      <c r="C3510" s="3" t="s">
        <v>7174</v>
      </c>
      <c r="D3510" s="5" t="s">
        <v>7175</v>
      </c>
    </row>
    <row r="3511" spans="1:4">
      <c r="A3511" s="3" t="s">
        <v>7176</v>
      </c>
      <c r="B3511" s="3" t="s">
        <v>7005</v>
      </c>
      <c r="C3511" s="3" t="s">
        <v>7177</v>
      </c>
      <c r="D3511" s="5" t="s">
        <v>7178</v>
      </c>
    </row>
    <row r="3512" spans="1:4">
      <c r="A3512" s="3" t="s">
        <v>7179</v>
      </c>
      <c r="B3512" s="3" t="s">
        <v>7005</v>
      </c>
      <c r="C3512" s="3" t="s">
        <v>7180</v>
      </c>
      <c r="D3512" s="5" t="s">
        <v>7181</v>
      </c>
    </row>
    <row r="3513" spans="1:4">
      <c r="A3513" s="3" t="s">
        <v>7182</v>
      </c>
      <c r="B3513" s="3" t="s">
        <v>7005</v>
      </c>
      <c r="C3513" s="3" t="s">
        <v>7183</v>
      </c>
      <c r="D3513" s="5" t="s">
        <v>7184</v>
      </c>
    </row>
    <row r="3514" spans="1:4">
      <c r="A3514" s="3" t="s">
        <v>7185</v>
      </c>
      <c r="B3514" s="3" t="s">
        <v>7005</v>
      </c>
      <c r="C3514" s="3" t="s">
        <v>7186</v>
      </c>
      <c r="D3514" s="5" t="s">
        <v>7187</v>
      </c>
    </row>
    <row r="3515" spans="1:4">
      <c r="A3515" s="3" t="s">
        <v>7188</v>
      </c>
      <c r="B3515" s="3" t="s">
        <v>7005</v>
      </c>
      <c r="C3515" s="3" t="s">
        <v>7189</v>
      </c>
      <c r="D3515" s="5" t="s">
        <v>7190</v>
      </c>
    </row>
    <row r="3516" spans="1:4">
      <c r="A3516" s="3" t="s">
        <v>7191</v>
      </c>
      <c r="B3516" s="3" t="s">
        <v>7005</v>
      </c>
      <c r="C3516" s="3" t="s">
        <v>7192</v>
      </c>
      <c r="D3516" s="5" t="s">
        <v>7193</v>
      </c>
    </row>
    <row r="3517" spans="1:4">
      <c r="A3517" s="3" t="s">
        <v>7194</v>
      </c>
      <c r="B3517" s="3" t="s">
        <v>7005</v>
      </c>
      <c r="C3517" s="3" t="s">
        <v>7195</v>
      </c>
      <c r="D3517" s="5" t="s">
        <v>7196</v>
      </c>
    </row>
    <row r="3518" spans="1:4">
      <c r="A3518" s="3" t="s">
        <v>7197</v>
      </c>
      <c r="B3518" s="3" t="s">
        <v>7005</v>
      </c>
      <c r="C3518" s="3" t="s">
        <v>7198</v>
      </c>
      <c r="D3518" s="5" t="s">
        <v>7199</v>
      </c>
    </row>
    <row r="3519" spans="1:4">
      <c r="A3519" s="3" t="s">
        <v>7200</v>
      </c>
      <c r="B3519" s="3" t="s">
        <v>7005</v>
      </c>
      <c r="C3519" s="3" t="s">
        <v>7201</v>
      </c>
      <c r="D3519" s="5" t="s">
        <v>7202</v>
      </c>
    </row>
    <row r="3520" spans="1:4">
      <c r="A3520" s="3" t="s">
        <v>7203</v>
      </c>
      <c r="B3520" s="3" t="s">
        <v>7005</v>
      </c>
      <c r="C3520" s="3" t="s">
        <v>7204</v>
      </c>
      <c r="D3520" s="5" t="s">
        <v>7205</v>
      </c>
    </row>
    <row r="3521" spans="1:4">
      <c r="A3521" s="3" t="s">
        <v>7206</v>
      </c>
      <c r="B3521" s="3" t="s">
        <v>7005</v>
      </c>
      <c r="C3521" s="3" t="s">
        <v>7207</v>
      </c>
      <c r="D3521" s="5" t="s">
        <v>7208</v>
      </c>
    </row>
    <row r="3522" spans="1:4">
      <c r="A3522" s="3" t="s">
        <v>7209</v>
      </c>
      <c r="B3522" s="3" t="s">
        <v>7005</v>
      </c>
      <c r="C3522" s="3" t="s">
        <v>7210</v>
      </c>
      <c r="D3522" s="5" t="s">
        <v>7211</v>
      </c>
    </row>
    <row r="3523" spans="1:4">
      <c r="A3523" s="3" t="s">
        <v>7212</v>
      </c>
      <c r="B3523" s="3" t="s">
        <v>7005</v>
      </c>
      <c r="C3523" s="3" t="s">
        <v>7213</v>
      </c>
      <c r="D3523" s="5" t="s">
        <v>7214</v>
      </c>
    </row>
    <row r="3524" spans="1:4">
      <c r="A3524" s="3" t="s">
        <v>7215</v>
      </c>
      <c r="B3524" s="3" t="s">
        <v>7005</v>
      </c>
      <c r="C3524" s="3" t="s">
        <v>7216</v>
      </c>
      <c r="D3524" s="5" t="s">
        <v>7217</v>
      </c>
    </row>
    <row r="3525" spans="1:4">
      <c r="A3525" s="3" t="s">
        <v>7218</v>
      </c>
      <c r="B3525" s="3" t="s">
        <v>7005</v>
      </c>
      <c r="C3525" s="3" t="s">
        <v>7219</v>
      </c>
      <c r="D3525" s="5" t="s">
        <v>7220</v>
      </c>
    </row>
    <row r="3526" spans="1:4">
      <c r="A3526" s="3" t="s">
        <v>7221</v>
      </c>
      <c r="B3526" s="3" t="s">
        <v>7005</v>
      </c>
      <c r="C3526" s="3" t="s">
        <v>7222</v>
      </c>
      <c r="D3526" s="5" t="s">
        <v>7223</v>
      </c>
    </row>
    <row r="3527" spans="1:4">
      <c r="A3527" s="3" t="s">
        <v>7224</v>
      </c>
      <c r="B3527" s="3" t="s">
        <v>7005</v>
      </c>
      <c r="C3527" s="3" t="s">
        <v>7225</v>
      </c>
      <c r="D3527" s="5" t="s">
        <v>7226</v>
      </c>
    </row>
    <row r="3528" spans="1:4">
      <c r="A3528" s="3" t="s">
        <v>7227</v>
      </c>
      <c r="B3528" s="3" t="s">
        <v>7005</v>
      </c>
      <c r="C3528" s="3" t="s">
        <v>7228</v>
      </c>
      <c r="D3528" s="5" t="s">
        <v>7229</v>
      </c>
    </row>
    <row r="3529" spans="1:4">
      <c r="A3529" s="3" t="s">
        <v>7230</v>
      </c>
      <c r="B3529" s="3" t="s">
        <v>7005</v>
      </c>
      <c r="C3529" s="3" t="s">
        <v>7231</v>
      </c>
      <c r="D3529" s="5" t="s">
        <v>7232</v>
      </c>
    </row>
    <row r="3530" spans="1:4">
      <c r="A3530" s="3" t="s">
        <v>7233</v>
      </c>
      <c r="B3530" s="3" t="s">
        <v>7005</v>
      </c>
      <c r="C3530" s="3" t="s">
        <v>7234</v>
      </c>
      <c r="D3530" s="5" t="s">
        <v>7235</v>
      </c>
    </row>
    <row r="3531" spans="1:4">
      <c r="A3531" s="3" t="s">
        <v>7236</v>
      </c>
      <c r="B3531" s="3" t="s">
        <v>7005</v>
      </c>
      <c r="C3531" s="3" t="s">
        <v>7237</v>
      </c>
      <c r="D3531" s="5" t="s">
        <v>7238</v>
      </c>
    </row>
    <row r="3532" spans="1:4">
      <c r="A3532" s="3" t="s">
        <v>7239</v>
      </c>
      <c r="B3532" s="3" t="s">
        <v>7005</v>
      </c>
      <c r="C3532" s="3" t="s">
        <v>7240</v>
      </c>
      <c r="D3532" s="5" t="s">
        <v>7241</v>
      </c>
    </row>
    <row r="3533" spans="1:4">
      <c r="A3533" s="3" t="s">
        <v>7242</v>
      </c>
      <c r="B3533" s="3" t="s">
        <v>7005</v>
      </c>
      <c r="C3533" s="3" t="s">
        <v>7243</v>
      </c>
      <c r="D3533" s="5" t="s">
        <v>7244</v>
      </c>
    </row>
    <row r="3534" spans="1:4">
      <c r="A3534" s="3" t="s">
        <v>7245</v>
      </c>
      <c r="B3534" s="3" t="s">
        <v>7005</v>
      </c>
      <c r="C3534" s="3" t="s">
        <v>7246</v>
      </c>
      <c r="D3534" s="5" t="s">
        <v>7247</v>
      </c>
    </row>
    <row r="3535" spans="1:4">
      <c r="A3535" s="3" t="s">
        <v>7248</v>
      </c>
      <c r="B3535" s="3" t="s">
        <v>7005</v>
      </c>
      <c r="C3535" s="3" t="s">
        <v>7249</v>
      </c>
      <c r="D3535" s="5" t="s">
        <v>7250</v>
      </c>
    </row>
    <row r="3536" spans="1:4">
      <c r="A3536" s="3" t="s">
        <v>7251</v>
      </c>
      <c r="B3536" s="3" t="s">
        <v>7005</v>
      </c>
      <c r="C3536" s="3" t="s">
        <v>7252</v>
      </c>
      <c r="D3536" s="5" t="s">
        <v>7253</v>
      </c>
    </row>
    <row r="3537" spans="1:4">
      <c r="A3537" s="3" t="s">
        <v>7254</v>
      </c>
      <c r="B3537" s="3" t="s">
        <v>7005</v>
      </c>
      <c r="C3537" s="3" t="s">
        <v>7255</v>
      </c>
      <c r="D3537" s="5" t="s">
        <v>7256</v>
      </c>
    </row>
    <row r="3538" spans="1:4">
      <c r="A3538" s="3" t="s">
        <v>7257</v>
      </c>
      <c r="B3538" s="3" t="s">
        <v>7005</v>
      </c>
      <c r="C3538" s="3" t="s">
        <v>7258</v>
      </c>
      <c r="D3538" s="5" t="s">
        <v>7259</v>
      </c>
    </row>
    <row r="3539" spans="1:4">
      <c r="A3539" s="3" t="s">
        <v>7260</v>
      </c>
      <c r="B3539" s="3" t="s">
        <v>7005</v>
      </c>
      <c r="C3539" s="3" t="s">
        <v>7261</v>
      </c>
      <c r="D3539" s="5" t="s">
        <v>7262</v>
      </c>
    </row>
    <row r="3540" spans="1:4">
      <c r="A3540" s="3" t="s">
        <v>7263</v>
      </c>
      <c r="B3540" s="3" t="s">
        <v>7005</v>
      </c>
      <c r="C3540" s="3" t="s">
        <v>7264</v>
      </c>
      <c r="D3540" s="5" t="s">
        <v>7265</v>
      </c>
    </row>
    <row r="3541" spans="1:4">
      <c r="A3541" s="3" t="s">
        <v>7266</v>
      </c>
      <c r="B3541" s="3" t="s">
        <v>7005</v>
      </c>
      <c r="C3541" s="3" t="s">
        <v>7267</v>
      </c>
      <c r="D3541" s="5" t="s">
        <v>7268</v>
      </c>
    </row>
    <row r="3542" spans="1:4">
      <c r="A3542" s="3" t="s">
        <v>7269</v>
      </c>
      <c r="B3542" s="3" t="s">
        <v>7005</v>
      </c>
      <c r="C3542" s="3" t="s">
        <v>7270</v>
      </c>
      <c r="D3542" s="5" t="s">
        <v>7271</v>
      </c>
    </row>
    <row r="3543" spans="1:4">
      <c r="A3543" s="3" t="s">
        <v>7272</v>
      </c>
      <c r="B3543" s="3" t="s">
        <v>7005</v>
      </c>
      <c r="C3543" s="3" t="s">
        <v>7273</v>
      </c>
      <c r="D3543" s="5" t="s">
        <v>7274</v>
      </c>
    </row>
    <row r="3544" spans="1:4">
      <c r="A3544" s="3" t="s">
        <v>7275</v>
      </c>
      <c r="B3544" s="3" t="s">
        <v>7005</v>
      </c>
      <c r="C3544" s="3" t="s">
        <v>7276</v>
      </c>
      <c r="D3544" s="5" t="s">
        <v>7277</v>
      </c>
    </row>
    <row r="3545" spans="1:4">
      <c r="A3545" s="3" t="s">
        <v>7278</v>
      </c>
      <c r="B3545" s="3" t="s">
        <v>7005</v>
      </c>
      <c r="C3545" s="3" t="s">
        <v>7279</v>
      </c>
      <c r="D3545" s="5" t="s">
        <v>7280</v>
      </c>
    </row>
    <row r="3546" spans="1:4">
      <c r="A3546" s="3" t="s">
        <v>7281</v>
      </c>
      <c r="B3546" s="3" t="s">
        <v>7005</v>
      </c>
      <c r="C3546" s="3" t="s">
        <v>7282</v>
      </c>
      <c r="D3546" s="5" t="s">
        <v>7283</v>
      </c>
    </row>
    <row r="3547" spans="1:4">
      <c r="A3547" s="3" t="s">
        <v>7284</v>
      </c>
      <c r="B3547" s="3" t="s">
        <v>7005</v>
      </c>
      <c r="C3547" s="3" t="s">
        <v>7285</v>
      </c>
      <c r="D3547" s="5" t="s">
        <v>7286</v>
      </c>
    </row>
    <row r="3548" spans="1:4">
      <c r="A3548" s="3" t="s">
        <v>7287</v>
      </c>
      <c r="B3548" s="3" t="s">
        <v>7005</v>
      </c>
      <c r="C3548" s="3" t="s">
        <v>7288</v>
      </c>
      <c r="D3548" s="5" t="s">
        <v>7289</v>
      </c>
    </row>
    <row r="3549" spans="1:4">
      <c r="A3549" s="3" t="s">
        <v>7290</v>
      </c>
      <c r="B3549" s="3" t="s">
        <v>7005</v>
      </c>
      <c r="C3549" s="3" t="s">
        <v>7291</v>
      </c>
      <c r="D3549" s="5" t="s">
        <v>7292</v>
      </c>
    </row>
    <row r="3550" spans="1:4">
      <c r="A3550" s="3" t="s">
        <v>7293</v>
      </c>
      <c r="B3550" s="3" t="s">
        <v>7005</v>
      </c>
      <c r="C3550" s="3" t="s">
        <v>7294</v>
      </c>
      <c r="D3550" s="5" t="s">
        <v>7295</v>
      </c>
    </row>
    <row r="3551" spans="1:4">
      <c r="A3551" s="3" t="s">
        <v>7296</v>
      </c>
      <c r="B3551" s="3" t="s">
        <v>7005</v>
      </c>
      <c r="C3551" s="3" t="s">
        <v>7297</v>
      </c>
      <c r="D3551" s="5" t="s">
        <v>7298</v>
      </c>
    </row>
    <row r="3552" spans="1:4">
      <c r="A3552" s="3" t="s">
        <v>7299</v>
      </c>
      <c r="B3552" s="3" t="s">
        <v>7005</v>
      </c>
      <c r="C3552" s="3" t="s">
        <v>7300</v>
      </c>
      <c r="D3552" s="5" t="s">
        <v>7301</v>
      </c>
    </row>
    <row r="3553" spans="1:4">
      <c r="A3553" s="3" t="s">
        <v>7302</v>
      </c>
      <c r="B3553" s="3" t="s">
        <v>7005</v>
      </c>
      <c r="C3553" s="3" t="s">
        <v>7303</v>
      </c>
      <c r="D3553" s="5" t="s">
        <v>7304</v>
      </c>
    </row>
    <row r="3554" spans="1:4">
      <c r="A3554" s="3" t="s">
        <v>7305</v>
      </c>
      <c r="B3554" s="3" t="s">
        <v>7005</v>
      </c>
      <c r="C3554" s="3" t="s">
        <v>7306</v>
      </c>
      <c r="D3554" s="5" t="s">
        <v>7307</v>
      </c>
    </row>
    <row r="3555" spans="1:4">
      <c r="A3555" s="3" t="s">
        <v>7308</v>
      </c>
      <c r="B3555" s="3" t="s">
        <v>7005</v>
      </c>
      <c r="C3555" s="3" t="s">
        <v>7309</v>
      </c>
      <c r="D3555" s="5" t="s">
        <v>7310</v>
      </c>
    </row>
    <row r="3556" spans="1:4">
      <c r="A3556" s="3" t="s">
        <v>7311</v>
      </c>
      <c r="B3556" s="3" t="s">
        <v>7005</v>
      </c>
      <c r="C3556" s="3" t="s">
        <v>7312</v>
      </c>
      <c r="D3556" s="5" t="s">
        <v>7313</v>
      </c>
    </row>
    <row r="3557" spans="1:4">
      <c r="A3557" s="3" t="s">
        <v>7314</v>
      </c>
      <c r="B3557" s="3" t="s">
        <v>7005</v>
      </c>
      <c r="C3557" s="3" t="s">
        <v>7315</v>
      </c>
      <c r="D3557" s="5" t="s">
        <v>7316</v>
      </c>
    </row>
    <row r="3558" spans="1:4">
      <c r="A3558" s="3" t="s">
        <v>7317</v>
      </c>
      <c r="B3558" s="3" t="s">
        <v>7005</v>
      </c>
      <c r="C3558" s="3" t="s">
        <v>7318</v>
      </c>
      <c r="D3558" s="5" t="s">
        <v>7319</v>
      </c>
    </row>
    <row r="3559" spans="1:4">
      <c r="A3559" s="3" t="s">
        <v>7320</v>
      </c>
      <c r="B3559" s="3" t="s">
        <v>7005</v>
      </c>
      <c r="C3559" s="3" t="s">
        <v>7321</v>
      </c>
      <c r="D3559" s="5" t="s">
        <v>7322</v>
      </c>
    </row>
    <row r="3560" spans="1:4">
      <c r="A3560" s="3" t="s">
        <v>7323</v>
      </c>
      <c r="B3560" s="3" t="s">
        <v>7005</v>
      </c>
      <c r="C3560" s="3" t="s">
        <v>7324</v>
      </c>
      <c r="D3560" s="5" t="s">
        <v>7325</v>
      </c>
    </row>
    <row r="3561" spans="1:4">
      <c r="A3561" s="3" t="s">
        <v>7326</v>
      </c>
      <c r="B3561" s="3" t="s">
        <v>7005</v>
      </c>
      <c r="C3561" s="3" t="s">
        <v>7327</v>
      </c>
      <c r="D3561" s="5" t="s">
        <v>7328</v>
      </c>
    </row>
    <row r="3562" spans="1:4">
      <c r="A3562" s="3" t="s">
        <v>7329</v>
      </c>
      <c r="B3562" s="3" t="s">
        <v>7330</v>
      </c>
      <c r="C3562" s="3" t="s">
        <v>7331</v>
      </c>
      <c r="D3562" s="1"/>
    </row>
    <row r="3563" spans="1:4">
      <c r="A3563" s="3" t="s">
        <v>7332</v>
      </c>
      <c r="B3563" s="3" t="s">
        <v>7330</v>
      </c>
      <c r="C3563" s="3" t="s">
        <v>7333</v>
      </c>
      <c r="D3563" s="1"/>
    </row>
    <row r="3564" spans="1:4">
      <c r="A3564" s="3" t="s">
        <v>7334</v>
      </c>
      <c r="B3564" s="3" t="s">
        <v>7330</v>
      </c>
      <c r="C3564" s="3" t="s">
        <v>7335</v>
      </c>
      <c r="D3564" s="1"/>
    </row>
    <row r="3565" spans="1:4">
      <c r="A3565" s="3" t="s">
        <v>7336</v>
      </c>
      <c r="B3565" s="3" t="s">
        <v>7330</v>
      </c>
      <c r="C3565" s="3" t="s">
        <v>7337</v>
      </c>
      <c r="D3565" s="1"/>
    </row>
    <row r="3566" spans="1:4">
      <c r="A3566" s="3" t="s">
        <v>7338</v>
      </c>
      <c r="B3566" s="3" t="s">
        <v>7330</v>
      </c>
      <c r="C3566" s="3" t="s">
        <v>7339</v>
      </c>
      <c r="D3566" s="1"/>
    </row>
    <row r="3567" spans="1:4">
      <c r="A3567" s="3" t="s">
        <v>7340</v>
      </c>
      <c r="B3567" s="3" t="s">
        <v>7330</v>
      </c>
      <c r="C3567" s="3" t="s">
        <v>7341</v>
      </c>
      <c r="D3567" s="1"/>
    </row>
    <row r="3568" spans="1:4">
      <c r="A3568" s="3" t="s">
        <v>7342</v>
      </c>
      <c r="B3568" s="3" t="s">
        <v>7330</v>
      </c>
      <c r="C3568" s="3" t="s">
        <v>7343</v>
      </c>
      <c r="D3568" s="1"/>
    </row>
    <row r="3569" spans="1:4">
      <c r="A3569" s="3" t="s">
        <v>7344</v>
      </c>
      <c r="B3569" s="3" t="s">
        <v>7345</v>
      </c>
      <c r="C3569" s="3" t="s">
        <v>7346</v>
      </c>
      <c r="D3569" s="2" t="s">
        <v>7347</v>
      </c>
    </row>
    <row r="3570" spans="1:4">
      <c r="A3570" s="3" t="s">
        <v>7348</v>
      </c>
      <c r="B3570" s="3" t="s">
        <v>7345</v>
      </c>
      <c r="C3570" s="3" t="s">
        <v>7349</v>
      </c>
      <c r="D3570" s="2" t="s">
        <v>7350</v>
      </c>
    </row>
    <row r="3571" spans="1:4">
      <c r="A3571" s="3" t="s">
        <v>7351</v>
      </c>
      <c r="B3571" s="3" t="s">
        <v>7345</v>
      </c>
      <c r="C3571" s="3" t="s">
        <v>7352</v>
      </c>
      <c r="D3571" s="2" t="s">
        <v>7353</v>
      </c>
    </row>
    <row r="3572" spans="1:4">
      <c r="A3572" s="3" t="s">
        <v>7354</v>
      </c>
      <c r="B3572" s="3" t="s">
        <v>7345</v>
      </c>
      <c r="C3572" s="3" t="s">
        <v>7355</v>
      </c>
      <c r="D3572" s="2" t="s">
        <v>7353</v>
      </c>
    </row>
    <row r="3573" spans="1:4">
      <c r="A3573" s="3" t="s">
        <v>7356</v>
      </c>
      <c r="B3573" s="3" t="s">
        <v>7345</v>
      </c>
      <c r="C3573" s="3" t="s">
        <v>7357</v>
      </c>
      <c r="D3573" s="2" t="s">
        <v>7358</v>
      </c>
    </row>
    <row r="3574" spans="1:4">
      <c r="A3574" s="3" t="s">
        <v>7359</v>
      </c>
      <c r="B3574" s="3" t="s">
        <v>7345</v>
      </c>
      <c r="C3574" s="3" t="s">
        <v>7360</v>
      </c>
      <c r="D3574" s="2" t="s">
        <v>7361</v>
      </c>
    </row>
    <row r="3575" spans="1:4">
      <c r="A3575" s="3" t="s">
        <v>7362</v>
      </c>
      <c r="B3575" s="3" t="s">
        <v>7345</v>
      </c>
      <c r="C3575" s="3" t="s">
        <v>7363</v>
      </c>
      <c r="D3575" s="2" t="s">
        <v>7353</v>
      </c>
    </row>
    <row r="3576" spans="1:4">
      <c r="A3576" s="3" t="s">
        <v>7364</v>
      </c>
      <c r="B3576" s="3" t="s">
        <v>7345</v>
      </c>
      <c r="C3576" s="3" t="s">
        <v>7365</v>
      </c>
      <c r="D3576" s="2" t="s">
        <v>7366</v>
      </c>
    </row>
    <row r="3577" spans="1:4">
      <c r="A3577" s="3" t="s">
        <v>7367</v>
      </c>
      <c r="B3577" s="3" t="s">
        <v>7345</v>
      </c>
      <c r="C3577" s="3" t="s">
        <v>7368</v>
      </c>
      <c r="D3577" s="2" t="s">
        <v>7350</v>
      </c>
    </row>
    <row r="3578" spans="1:4">
      <c r="A3578" s="3" t="s">
        <v>7369</v>
      </c>
      <c r="B3578" s="3" t="s">
        <v>7345</v>
      </c>
      <c r="C3578" s="3" t="s">
        <v>7370</v>
      </c>
      <c r="D3578" s="2" t="s">
        <v>7353</v>
      </c>
    </row>
    <row r="3579" spans="1:4">
      <c r="A3579" s="3" t="s">
        <v>7371</v>
      </c>
      <c r="B3579" s="3" t="s">
        <v>7345</v>
      </c>
      <c r="C3579" s="3" t="s">
        <v>7372</v>
      </c>
      <c r="D3579" s="2" t="s">
        <v>7373</v>
      </c>
    </row>
    <row r="3580" spans="1:4">
      <c r="A3580" s="3" t="s">
        <v>7374</v>
      </c>
      <c r="B3580" s="3" t="s">
        <v>7345</v>
      </c>
      <c r="C3580" s="3" t="s">
        <v>7375</v>
      </c>
      <c r="D3580" s="2" t="s">
        <v>7376</v>
      </c>
    </row>
    <row r="3581" spans="1:4">
      <c r="A3581" s="3" t="s">
        <v>7377</v>
      </c>
      <c r="B3581" s="3" t="s">
        <v>7345</v>
      </c>
      <c r="C3581" s="3" t="s">
        <v>7378</v>
      </c>
      <c r="D3581" s="2" t="s">
        <v>7353</v>
      </c>
    </row>
    <row r="3582" spans="1:4">
      <c r="A3582" s="3" t="s">
        <v>7379</v>
      </c>
      <c r="B3582" s="3" t="s">
        <v>7345</v>
      </c>
      <c r="C3582" s="3" t="s">
        <v>7380</v>
      </c>
      <c r="D3582" s="2" t="s">
        <v>7353</v>
      </c>
    </row>
    <row r="3583" spans="1:4">
      <c r="A3583" s="3" t="s">
        <v>7381</v>
      </c>
      <c r="B3583" s="3" t="s">
        <v>7345</v>
      </c>
      <c r="C3583" s="3" t="s">
        <v>7382</v>
      </c>
      <c r="D3583" s="2" t="s">
        <v>7383</v>
      </c>
    </row>
    <row r="3584" spans="1:4">
      <c r="A3584" s="3" t="s">
        <v>7384</v>
      </c>
      <c r="B3584" s="3" t="s">
        <v>7345</v>
      </c>
      <c r="C3584" s="3" t="s">
        <v>7385</v>
      </c>
      <c r="D3584" s="2" t="s">
        <v>7386</v>
      </c>
    </row>
    <row r="3585" spans="1:4">
      <c r="A3585" s="3" t="s">
        <v>7387</v>
      </c>
      <c r="B3585" s="3" t="s">
        <v>7345</v>
      </c>
      <c r="C3585" s="3" t="s">
        <v>7388</v>
      </c>
      <c r="D3585" s="2" t="s">
        <v>7386</v>
      </c>
    </row>
    <row r="3586" spans="1:4">
      <c r="A3586" s="3" t="s">
        <v>7389</v>
      </c>
      <c r="B3586" s="3" t="s">
        <v>7345</v>
      </c>
      <c r="C3586" s="3" t="s">
        <v>7390</v>
      </c>
      <c r="D3586" s="2" t="s">
        <v>7386</v>
      </c>
    </row>
    <row r="3587" spans="1:4">
      <c r="A3587" s="3" t="s">
        <v>7391</v>
      </c>
      <c r="B3587" s="3" t="s">
        <v>7345</v>
      </c>
      <c r="C3587" s="3" t="s">
        <v>7392</v>
      </c>
      <c r="D3587" s="2" t="s">
        <v>7353</v>
      </c>
    </row>
    <row r="3588" spans="1:4">
      <c r="A3588" s="3" t="s">
        <v>7393</v>
      </c>
      <c r="B3588" s="3" t="s">
        <v>7345</v>
      </c>
      <c r="C3588" s="3" t="s">
        <v>7394</v>
      </c>
      <c r="D3588" s="2" t="s">
        <v>7350</v>
      </c>
    </row>
    <row r="3589" spans="1:4">
      <c r="A3589" s="3" t="s">
        <v>7395</v>
      </c>
      <c r="B3589" s="3" t="s">
        <v>7345</v>
      </c>
      <c r="C3589" s="3" t="s">
        <v>7396</v>
      </c>
      <c r="D3589" s="2" t="s">
        <v>7353</v>
      </c>
    </row>
    <row r="3590" spans="1:4">
      <c r="A3590" s="3" t="s">
        <v>7397</v>
      </c>
      <c r="B3590" s="3" t="s">
        <v>7345</v>
      </c>
      <c r="C3590" s="3" t="s">
        <v>7398</v>
      </c>
      <c r="D3590" s="2" t="s">
        <v>7353</v>
      </c>
    </row>
    <row r="3591" spans="1:4">
      <c r="A3591" s="3" t="s">
        <v>7399</v>
      </c>
      <c r="B3591" s="3" t="s">
        <v>7345</v>
      </c>
      <c r="C3591" s="3" t="s">
        <v>7400</v>
      </c>
      <c r="D3591" s="2" t="s">
        <v>7353</v>
      </c>
    </row>
    <row r="3592" spans="1:4">
      <c r="A3592" s="3" t="s">
        <v>7401</v>
      </c>
      <c r="B3592" s="3" t="s">
        <v>7345</v>
      </c>
      <c r="C3592" s="3" t="s">
        <v>7402</v>
      </c>
      <c r="D3592" s="2" t="s">
        <v>7358</v>
      </c>
    </row>
    <row r="3593" spans="1:4">
      <c r="A3593" s="3" t="s">
        <v>7403</v>
      </c>
      <c r="B3593" s="3" t="s">
        <v>7345</v>
      </c>
      <c r="C3593" s="3" t="s">
        <v>7404</v>
      </c>
      <c r="D3593" s="2" t="s">
        <v>7376</v>
      </c>
    </row>
    <row r="3594" spans="1:4">
      <c r="A3594" s="3" t="s">
        <v>7405</v>
      </c>
      <c r="B3594" s="3" t="s">
        <v>7345</v>
      </c>
      <c r="C3594" s="3" t="s">
        <v>7406</v>
      </c>
      <c r="D3594" s="2" t="s">
        <v>7353</v>
      </c>
    </row>
    <row r="3595" spans="1:4">
      <c r="A3595" s="3" t="s">
        <v>7407</v>
      </c>
      <c r="B3595" s="3" t="s">
        <v>7345</v>
      </c>
      <c r="C3595" s="3" t="s">
        <v>7408</v>
      </c>
      <c r="D3595" s="2" t="s">
        <v>7386</v>
      </c>
    </row>
    <row r="3596" spans="1:4">
      <c r="A3596" s="3" t="s">
        <v>7409</v>
      </c>
      <c r="B3596" s="3" t="s">
        <v>7345</v>
      </c>
      <c r="C3596" s="3" t="s">
        <v>7410</v>
      </c>
      <c r="D3596" s="2" t="s">
        <v>7373</v>
      </c>
    </row>
    <row r="3597" spans="1:4">
      <c r="A3597" s="3" t="s">
        <v>7411</v>
      </c>
      <c r="B3597" s="3" t="s">
        <v>7345</v>
      </c>
      <c r="C3597" s="3" t="s">
        <v>7412</v>
      </c>
      <c r="D3597" s="2" t="s">
        <v>7386</v>
      </c>
    </row>
    <row r="3598" spans="1:4">
      <c r="A3598" s="3" t="s">
        <v>7413</v>
      </c>
      <c r="B3598" s="3" t="s">
        <v>7345</v>
      </c>
      <c r="C3598" s="3" t="s">
        <v>7414</v>
      </c>
      <c r="D3598" s="2" t="s">
        <v>7415</v>
      </c>
    </row>
    <row r="3599" spans="1:4">
      <c r="A3599" s="3" t="s">
        <v>7416</v>
      </c>
      <c r="B3599" s="3" t="s">
        <v>7345</v>
      </c>
      <c r="C3599" s="3" t="s">
        <v>7417</v>
      </c>
      <c r="D3599" s="2" t="s">
        <v>7373</v>
      </c>
    </row>
    <row r="3600" spans="1:4">
      <c r="A3600" s="3" t="s">
        <v>7418</v>
      </c>
      <c r="B3600" s="3" t="s">
        <v>7345</v>
      </c>
      <c r="C3600" s="3" t="s">
        <v>7419</v>
      </c>
      <c r="D3600" s="2" t="s">
        <v>7353</v>
      </c>
    </row>
    <row r="3601" spans="1:4">
      <c r="A3601" s="3" t="s">
        <v>7420</v>
      </c>
      <c r="B3601" s="3" t="s">
        <v>7345</v>
      </c>
      <c r="C3601" s="3" t="s">
        <v>7421</v>
      </c>
      <c r="D3601" s="2" t="s">
        <v>7350</v>
      </c>
    </row>
    <row r="3602" spans="1:4">
      <c r="A3602" s="3" t="s">
        <v>7422</v>
      </c>
      <c r="B3602" s="3" t="s">
        <v>7345</v>
      </c>
      <c r="C3602" s="3" t="s">
        <v>7423</v>
      </c>
      <c r="D3602" s="2" t="s">
        <v>7386</v>
      </c>
    </row>
    <row r="3603" spans="1:4">
      <c r="A3603" s="3" t="s">
        <v>7424</v>
      </c>
      <c r="B3603" s="3" t="s">
        <v>7345</v>
      </c>
      <c r="C3603" s="3" t="s">
        <v>7425</v>
      </c>
      <c r="D3603" s="2" t="s">
        <v>7358</v>
      </c>
    </row>
    <row r="3604" spans="1:4">
      <c r="A3604" s="3" t="s">
        <v>7426</v>
      </c>
      <c r="B3604" s="3" t="s">
        <v>7345</v>
      </c>
      <c r="C3604" s="3" t="s">
        <v>7427</v>
      </c>
      <c r="D3604" s="2" t="s">
        <v>7373</v>
      </c>
    </row>
    <row r="3605" spans="1:4">
      <c r="A3605" s="3" t="s">
        <v>7428</v>
      </c>
      <c r="B3605" s="3" t="s">
        <v>7345</v>
      </c>
      <c r="C3605" s="3" t="s">
        <v>7429</v>
      </c>
      <c r="D3605" s="2" t="s">
        <v>7373</v>
      </c>
    </row>
    <row r="3606" spans="1:4">
      <c r="A3606" s="3" t="s">
        <v>7430</v>
      </c>
      <c r="B3606" s="3" t="s">
        <v>7345</v>
      </c>
      <c r="C3606" s="3" t="s">
        <v>7431</v>
      </c>
      <c r="D3606" s="2" t="s">
        <v>7361</v>
      </c>
    </row>
    <row r="3607" spans="1:4">
      <c r="A3607" s="3" t="s">
        <v>7432</v>
      </c>
      <c r="B3607" s="3" t="s">
        <v>7345</v>
      </c>
      <c r="C3607" s="3" t="s">
        <v>7433</v>
      </c>
      <c r="D3607" s="2" t="s">
        <v>7358</v>
      </c>
    </row>
    <row r="3608" spans="1:4">
      <c r="A3608" s="3" t="s">
        <v>7434</v>
      </c>
      <c r="B3608" s="3" t="s">
        <v>7345</v>
      </c>
      <c r="C3608" s="3" t="s">
        <v>7435</v>
      </c>
      <c r="D3608" s="2" t="s">
        <v>7383</v>
      </c>
    </row>
    <row r="3609" spans="1:4">
      <c r="A3609" s="3" t="s">
        <v>7436</v>
      </c>
      <c r="B3609" s="3" t="s">
        <v>7345</v>
      </c>
      <c r="C3609" s="3" t="s">
        <v>7437</v>
      </c>
      <c r="D3609" s="2" t="s">
        <v>7415</v>
      </c>
    </row>
    <row r="3610" spans="1:4">
      <c r="A3610" s="3" t="s">
        <v>7438</v>
      </c>
      <c r="B3610" s="3" t="s">
        <v>7345</v>
      </c>
      <c r="C3610" s="3" t="s">
        <v>7439</v>
      </c>
      <c r="D3610" s="2" t="s">
        <v>7373</v>
      </c>
    </row>
    <row r="3611" spans="1:4">
      <c r="A3611" s="3" t="s">
        <v>7440</v>
      </c>
      <c r="B3611" s="3" t="s">
        <v>7345</v>
      </c>
      <c r="C3611" s="3" t="s">
        <v>7441</v>
      </c>
      <c r="D3611" s="2" t="s">
        <v>7361</v>
      </c>
    </row>
    <row r="3612" spans="1:4">
      <c r="A3612" s="3" t="s">
        <v>7442</v>
      </c>
      <c r="B3612" s="3" t="s">
        <v>7345</v>
      </c>
      <c r="C3612" s="3" t="s">
        <v>7443</v>
      </c>
      <c r="D3612" s="2" t="s">
        <v>7353</v>
      </c>
    </row>
    <row r="3613" spans="1:4">
      <c r="A3613" s="3" t="s">
        <v>7444</v>
      </c>
      <c r="B3613" s="3" t="s">
        <v>7345</v>
      </c>
      <c r="C3613" s="3" t="s">
        <v>7445</v>
      </c>
      <c r="D3613" s="2" t="s">
        <v>7386</v>
      </c>
    </row>
    <row r="3614" spans="1:4">
      <c r="A3614" s="3" t="s">
        <v>7446</v>
      </c>
      <c r="B3614" s="3" t="s">
        <v>7345</v>
      </c>
      <c r="C3614" s="3" t="s">
        <v>7447</v>
      </c>
      <c r="D3614" s="2" t="s">
        <v>7448</v>
      </c>
    </row>
    <row r="3615" spans="1:4">
      <c r="A3615" s="3" t="s">
        <v>7449</v>
      </c>
      <c r="B3615" s="3" t="s">
        <v>7345</v>
      </c>
      <c r="C3615" s="3" t="s">
        <v>7450</v>
      </c>
      <c r="D3615" s="2" t="s">
        <v>7358</v>
      </c>
    </row>
    <row r="3616" spans="1:4">
      <c r="A3616" s="3" t="s">
        <v>7451</v>
      </c>
      <c r="B3616" s="3" t="s">
        <v>7345</v>
      </c>
      <c r="C3616" s="3" t="s">
        <v>7452</v>
      </c>
      <c r="D3616" s="2" t="s">
        <v>7353</v>
      </c>
    </row>
    <row r="3617" spans="1:4">
      <c r="A3617" s="3" t="s">
        <v>7453</v>
      </c>
      <c r="B3617" s="3" t="s">
        <v>7345</v>
      </c>
      <c r="C3617" s="3" t="s">
        <v>7454</v>
      </c>
      <c r="D3617" s="2" t="s">
        <v>7353</v>
      </c>
    </row>
    <row r="3618" spans="1:4">
      <c r="A3618" s="3" t="s">
        <v>7455</v>
      </c>
      <c r="B3618" s="3" t="s">
        <v>7345</v>
      </c>
      <c r="C3618" s="3" t="s">
        <v>7456</v>
      </c>
      <c r="D3618" s="2" t="s">
        <v>7353</v>
      </c>
    </row>
    <row r="3619" spans="1:4">
      <c r="A3619" s="3" t="s">
        <v>7457</v>
      </c>
      <c r="B3619" s="3" t="s">
        <v>7345</v>
      </c>
      <c r="C3619" s="3" t="s">
        <v>7458</v>
      </c>
      <c r="D3619" s="2" t="s">
        <v>7459</v>
      </c>
    </row>
    <row r="3620" spans="1:4">
      <c r="A3620" s="3" t="s">
        <v>7460</v>
      </c>
      <c r="B3620" s="3" t="s">
        <v>7345</v>
      </c>
      <c r="C3620" s="3" t="s">
        <v>7461</v>
      </c>
      <c r="D3620" s="2" t="s">
        <v>7353</v>
      </c>
    </row>
    <row r="3621" spans="1:4">
      <c r="A3621" s="3" t="s">
        <v>7462</v>
      </c>
      <c r="B3621" s="3" t="s">
        <v>7345</v>
      </c>
      <c r="C3621" s="3" t="s">
        <v>7463</v>
      </c>
      <c r="D3621" s="2" t="s">
        <v>7353</v>
      </c>
    </row>
    <row r="3622" spans="1:4">
      <c r="A3622" s="3" t="s">
        <v>7464</v>
      </c>
      <c r="B3622" s="3" t="s">
        <v>7345</v>
      </c>
      <c r="C3622" s="3" t="s">
        <v>222</v>
      </c>
      <c r="D3622" s="2" t="s">
        <v>7415</v>
      </c>
    </row>
    <row r="3623" spans="1:4">
      <c r="A3623" s="3" t="s">
        <v>7465</v>
      </c>
      <c r="B3623" s="3" t="s">
        <v>7345</v>
      </c>
      <c r="C3623" s="3" t="s">
        <v>7466</v>
      </c>
      <c r="D3623" s="2" t="s">
        <v>7373</v>
      </c>
    </row>
    <row r="3624" spans="1:4">
      <c r="A3624" s="3" t="s">
        <v>7467</v>
      </c>
      <c r="B3624" s="3" t="s">
        <v>7345</v>
      </c>
      <c r="C3624" s="3" t="s">
        <v>7468</v>
      </c>
      <c r="D3624" s="2" t="s">
        <v>7353</v>
      </c>
    </row>
    <row r="3625" spans="1:4">
      <c r="A3625" s="3" t="s">
        <v>7469</v>
      </c>
      <c r="B3625" s="3" t="s">
        <v>7345</v>
      </c>
      <c r="C3625" s="3" t="s">
        <v>7470</v>
      </c>
      <c r="D3625" s="2" t="s">
        <v>7415</v>
      </c>
    </row>
    <row r="3626" spans="1:4">
      <c r="A3626" s="3" t="s">
        <v>7471</v>
      </c>
      <c r="B3626" s="3" t="s">
        <v>7345</v>
      </c>
      <c r="C3626" s="3" t="s">
        <v>7472</v>
      </c>
      <c r="D3626" s="2" t="s">
        <v>7386</v>
      </c>
    </row>
    <row r="3627" spans="1:4">
      <c r="A3627" s="3" t="s">
        <v>7473</v>
      </c>
      <c r="B3627" s="3" t="s">
        <v>7345</v>
      </c>
      <c r="C3627" s="3" t="s">
        <v>7474</v>
      </c>
      <c r="D3627" s="2" t="s">
        <v>7386</v>
      </c>
    </row>
    <row r="3628" spans="1:4">
      <c r="A3628" s="3" t="s">
        <v>7475</v>
      </c>
      <c r="B3628" s="3" t="s">
        <v>7345</v>
      </c>
      <c r="C3628" s="3" t="s">
        <v>7476</v>
      </c>
      <c r="D3628" s="2" t="s">
        <v>7353</v>
      </c>
    </row>
    <row r="3629" spans="1:4">
      <c r="A3629" s="3" t="s">
        <v>7477</v>
      </c>
      <c r="B3629" s="3" t="s">
        <v>7345</v>
      </c>
      <c r="C3629" s="3" t="s">
        <v>7478</v>
      </c>
      <c r="D3629" s="2" t="s">
        <v>7448</v>
      </c>
    </row>
    <row r="3630" spans="1:4">
      <c r="A3630" s="3" t="s">
        <v>7479</v>
      </c>
      <c r="B3630" s="3" t="s">
        <v>7345</v>
      </c>
      <c r="C3630" s="3" t="s">
        <v>7480</v>
      </c>
      <c r="D3630" s="2" t="s">
        <v>7361</v>
      </c>
    </row>
    <row r="3631" spans="1:4">
      <c r="A3631" s="3" t="s">
        <v>7481</v>
      </c>
      <c r="B3631" s="3" t="s">
        <v>7345</v>
      </c>
      <c r="C3631" s="3" t="s">
        <v>7482</v>
      </c>
      <c r="D3631" s="2" t="s">
        <v>7373</v>
      </c>
    </row>
    <row r="3632" spans="1:4">
      <c r="A3632" s="3" t="s">
        <v>7483</v>
      </c>
      <c r="B3632" s="3" t="s">
        <v>7345</v>
      </c>
      <c r="C3632" s="3" t="s">
        <v>7484</v>
      </c>
      <c r="D3632" s="2" t="s">
        <v>7415</v>
      </c>
    </row>
    <row r="3633" spans="1:4">
      <c r="A3633" s="3" t="s">
        <v>7485</v>
      </c>
      <c r="B3633" s="3" t="s">
        <v>7345</v>
      </c>
      <c r="C3633" s="3" t="s">
        <v>7486</v>
      </c>
      <c r="D3633" s="2" t="s">
        <v>7487</v>
      </c>
    </row>
    <row r="3634" spans="1:4">
      <c r="A3634" s="3" t="s">
        <v>7488</v>
      </c>
      <c r="B3634" s="3" t="s">
        <v>7345</v>
      </c>
      <c r="C3634" s="3" t="s">
        <v>7489</v>
      </c>
      <c r="D3634" s="2" t="s">
        <v>5191</v>
      </c>
    </row>
    <row r="3635" spans="1:4">
      <c r="A3635" s="3" t="s">
        <v>7490</v>
      </c>
      <c r="B3635" s="3" t="s">
        <v>7345</v>
      </c>
      <c r="C3635" s="3" t="s">
        <v>7491</v>
      </c>
      <c r="D3635" s="2" t="s">
        <v>7366</v>
      </c>
    </row>
    <row r="3636" spans="1:4">
      <c r="A3636" s="3" t="s">
        <v>7492</v>
      </c>
      <c r="B3636" s="3" t="s">
        <v>7345</v>
      </c>
      <c r="C3636" s="3" t="s">
        <v>7493</v>
      </c>
      <c r="D3636" s="2" t="s">
        <v>7353</v>
      </c>
    </row>
    <row r="3637" spans="1:4">
      <c r="A3637" s="3" t="s">
        <v>7494</v>
      </c>
      <c r="B3637" s="3" t="s">
        <v>7345</v>
      </c>
      <c r="C3637" s="3" t="s">
        <v>7495</v>
      </c>
      <c r="D3637" s="2" t="s">
        <v>7415</v>
      </c>
    </row>
    <row r="3638" spans="1:4">
      <c r="A3638" s="3" t="s">
        <v>7496</v>
      </c>
      <c r="B3638" s="3" t="s">
        <v>7345</v>
      </c>
      <c r="C3638" s="3" t="s">
        <v>7497</v>
      </c>
      <c r="D3638" s="2" t="s">
        <v>7498</v>
      </c>
    </row>
    <row r="3639" spans="1:4">
      <c r="A3639" s="3" t="s">
        <v>7499</v>
      </c>
      <c r="B3639" s="3" t="s">
        <v>7345</v>
      </c>
      <c r="C3639" s="3" t="s">
        <v>7406</v>
      </c>
      <c r="D3639" s="2" t="s">
        <v>7376</v>
      </c>
    </row>
    <row r="3640" spans="1:4">
      <c r="A3640" s="3" t="s">
        <v>7500</v>
      </c>
      <c r="B3640" s="3" t="s">
        <v>7345</v>
      </c>
      <c r="C3640" s="3" t="s">
        <v>7406</v>
      </c>
      <c r="D3640" s="2" t="s">
        <v>7501</v>
      </c>
    </row>
    <row r="3641" spans="1:4">
      <c r="A3641" s="3" t="s">
        <v>7502</v>
      </c>
      <c r="B3641" s="3" t="s">
        <v>7345</v>
      </c>
      <c r="C3641" s="3" t="s">
        <v>7410</v>
      </c>
      <c r="D3641" s="2" t="s">
        <v>7383</v>
      </c>
    </row>
    <row r="3642" spans="1:4">
      <c r="A3642" s="3" t="s">
        <v>7503</v>
      </c>
      <c r="B3642" s="3" t="s">
        <v>7345</v>
      </c>
      <c r="C3642" s="3" t="s">
        <v>7410</v>
      </c>
      <c r="D3642" s="2" t="s">
        <v>7415</v>
      </c>
    </row>
    <row r="3643" spans="1:4">
      <c r="A3643" s="3" t="s">
        <v>7504</v>
      </c>
      <c r="B3643" s="3" t="s">
        <v>7345</v>
      </c>
      <c r="C3643" s="3" t="s">
        <v>7410</v>
      </c>
      <c r="D3643" s="2" t="s">
        <v>7361</v>
      </c>
    </row>
    <row r="3644" spans="1:4">
      <c r="A3644" s="3" t="s">
        <v>7505</v>
      </c>
      <c r="B3644" s="3" t="s">
        <v>7345</v>
      </c>
      <c r="C3644" s="3" t="s">
        <v>7410</v>
      </c>
      <c r="D3644" s="2" t="s">
        <v>7350</v>
      </c>
    </row>
    <row r="3645" spans="1:4">
      <c r="A3645" s="3" t="s">
        <v>7506</v>
      </c>
      <c r="B3645" s="3" t="s">
        <v>7345</v>
      </c>
      <c r="C3645" s="3" t="s">
        <v>7410</v>
      </c>
      <c r="D3645" s="2" t="s">
        <v>7376</v>
      </c>
    </row>
    <row r="3646" spans="1:4">
      <c r="A3646" s="3" t="s">
        <v>7507</v>
      </c>
      <c r="B3646" s="3" t="s">
        <v>7345</v>
      </c>
      <c r="C3646" s="3" t="s">
        <v>7419</v>
      </c>
      <c r="D3646" s="2" t="s">
        <v>7373</v>
      </c>
    </row>
    <row r="3647" spans="1:4">
      <c r="A3647" s="3" t="s">
        <v>7508</v>
      </c>
      <c r="B3647" s="3" t="s">
        <v>7345</v>
      </c>
      <c r="C3647" s="3" t="s">
        <v>7425</v>
      </c>
      <c r="D3647" s="2" t="s">
        <v>7361</v>
      </c>
    </row>
    <row r="3648" spans="1:4">
      <c r="A3648" s="3" t="s">
        <v>7509</v>
      </c>
      <c r="B3648" s="3" t="s">
        <v>7345</v>
      </c>
      <c r="C3648" s="3" t="s">
        <v>7425</v>
      </c>
      <c r="D3648" s="2" t="s">
        <v>7383</v>
      </c>
    </row>
    <row r="3649" spans="1:4">
      <c r="A3649" s="3" t="s">
        <v>7510</v>
      </c>
      <c r="B3649" s="3" t="s">
        <v>7345</v>
      </c>
      <c r="C3649" s="3" t="s">
        <v>7484</v>
      </c>
      <c r="D3649" s="2" t="s">
        <v>7383</v>
      </c>
    </row>
    <row r="3650" spans="1:4">
      <c r="A3650" s="3" t="s">
        <v>7511</v>
      </c>
      <c r="B3650" s="3" t="s">
        <v>7345</v>
      </c>
      <c r="C3650" s="3" t="s">
        <v>7484</v>
      </c>
      <c r="D3650" s="2" t="s">
        <v>7361</v>
      </c>
    </row>
    <row r="3651" spans="1:4">
      <c r="A3651" s="3" t="s">
        <v>7512</v>
      </c>
      <c r="B3651" s="3" t="s">
        <v>7345</v>
      </c>
      <c r="C3651" s="3" t="s">
        <v>7484</v>
      </c>
      <c r="D3651" s="2" t="s">
        <v>7386</v>
      </c>
    </row>
    <row r="3652" spans="1:4">
      <c r="A3652" s="3" t="s">
        <v>7513</v>
      </c>
      <c r="B3652" s="3" t="s">
        <v>7345</v>
      </c>
      <c r="C3652" s="3" t="s">
        <v>7346</v>
      </c>
      <c r="D3652" s="2" t="s">
        <v>7514</v>
      </c>
    </row>
    <row r="3653" spans="1:4">
      <c r="A3653" s="3" t="s">
        <v>7515</v>
      </c>
      <c r="B3653" s="3" t="s">
        <v>7345</v>
      </c>
      <c r="C3653" s="3" t="s">
        <v>7346</v>
      </c>
      <c r="D3653" s="2" t="s">
        <v>7516</v>
      </c>
    </row>
    <row r="3654" spans="1:4">
      <c r="A3654" s="3" t="s">
        <v>7517</v>
      </c>
      <c r="B3654" s="3" t="s">
        <v>7345</v>
      </c>
      <c r="C3654" s="3" t="s">
        <v>7346</v>
      </c>
      <c r="D3654" s="2" t="s">
        <v>7518</v>
      </c>
    </row>
    <row r="3655" spans="1:4">
      <c r="A3655" s="3" t="s">
        <v>7519</v>
      </c>
      <c r="B3655" s="3" t="s">
        <v>7345</v>
      </c>
      <c r="C3655" s="3" t="s">
        <v>7346</v>
      </c>
      <c r="D3655" s="2" t="s">
        <v>7520</v>
      </c>
    </row>
    <row r="3656" spans="1:4">
      <c r="A3656" s="3" t="s">
        <v>7521</v>
      </c>
      <c r="B3656" s="3" t="s">
        <v>7345</v>
      </c>
      <c r="C3656" s="3" t="s">
        <v>7346</v>
      </c>
      <c r="D3656" s="2" t="s">
        <v>7522</v>
      </c>
    </row>
    <row r="3657" spans="1:4">
      <c r="A3657" s="3" t="s">
        <v>7523</v>
      </c>
      <c r="B3657" s="3" t="s">
        <v>7345</v>
      </c>
      <c r="C3657" s="3" t="s">
        <v>7346</v>
      </c>
      <c r="D3657" s="2" t="s">
        <v>7524</v>
      </c>
    </row>
    <row r="3658" spans="1:4">
      <c r="A3658" s="3" t="s">
        <v>7525</v>
      </c>
      <c r="B3658" s="3" t="s">
        <v>7345</v>
      </c>
      <c r="C3658" s="3" t="s">
        <v>7346</v>
      </c>
      <c r="D3658" s="2" t="s">
        <v>7526</v>
      </c>
    </row>
    <row r="3659" spans="1:4">
      <c r="A3659" s="3" t="s">
        <v>7527</v>
      </c>
      <c r="B3659" s="3" t="s">
        <v>7345</v>
      </c>
      <c r="C3659" s="3" t="s">
        <v>7408</v>
      </c>
      <c r="D3659" s="2" t="s">
        <v>7353</v>
      </c>
    </row>
    <row r="3660" spans="1:4">
      <c r="A3660" s="3" t="s">
        <v>7528</v>
      </c>
      <c r="B3660" s="3" t="s">
        <v>7345</v>
      </c>
      <c r="C3660" s="3" t="s">
        <v>7412</v>
      </c>
      <c r="D3660" s="2" t="s">
        <v>7358</v>
      </c>
    </row>
    <row r="3661" spans="1:4">
      <c r="A3661" s="3" t="s">
        <v>7529</v>
      </c>
      <c r="B3661" s="3" t="s">
        <v>7345</v>
      </c>
      <c r="C3661" s="3" t="s">
        <v>7412</v>
      </c>
      <c r="D3661" s="2" t="s">
        <v>7530</v>
      </c>
    </row>
    <row r="3662" spans="1:4">
      <c r="A3662" s="3" t="s">
        <v>7531</v>
      </c>
      <c r="B3662" s="3" t="s">
        <v>7345</v>
      </c>
      <c r="C3662" s="3" t="s">
        <v>7431</v>
      </c>
      <c r="D3662" s="2" t="s">
        <v>7350</v>
      </c>
    </row>
    <row r="3663" spans="1:4">
      <c r="A3663" s="3" t="s">
        <v>7532</v>
      </c>
      <c r="B3663" s="3" t="s">
        <v>7345</v>
      </c>
      <c r="C3663" s="3" t="s">
        <v>7431</v>
      </c>
      <c r="D3663" s="2" t="s">
        <v>7386</v>
      </c>
    </row>
    <row r="3664" spans="1:4">
      <c r="A3664" s="3" t="s">
        <v>7533</v>
      </c>
      <c r="B3664" s="3" t="s">
        <v>7345</v>
      </c>
      <c r="C3664" s="3" t="s">
        <v>7474</v>
      </c>
      <c r="D3664" s="2" t="s">
        <v>7459</v>
      </c>
    </row>
    <row r="3665" spans="1:4">
      <c r="A3665" s="3" t="s">
        <v>7534</v>
      </c>
      <c r="B3665" s="3" t="s">
        <v>7345</v>
      </c>
      <c r="C3665" s="3" t="s">
        <v>7474</v>
      </c>
      <c r="D3665" s="2" t="s">
        <v>7353</v>
      </c>
    </row>
    <row r="3666" spans="1:4">
      <c r="A3666" s="3" t="s">
        <v>7535</v>
      </c>
      <c r="B3666" s="3" t="s">
        <v>7345</v>
      </c>
      <c r="C3666" s="3" t="s">
        <v>7480</v>
      </c>
      <c r="D3666" s="2" t="s">
        <v>7383</v>
      </c>
    </row>
    <row r="3667" spans="1:4">
      <c r="A3667" s="3" t="s">
        <v>7536</v>
      </c>
      <c r="B3667" s="3" t="s">
        <v>7345</v>
      </c>
      <c r="C3667" s="3" t="s">
        <v>7480</v>
      </c>
      <c r="D3667" s="2" t="s">
        <v>7350</v>
      </c>
    </row>
    <row r="3668" spans="1:4">
      <c r="A3668" s="3" t="s">
        <v>7537</v>
      </c>
      <c r="B3668" s="3" t="s">
        <v>7345</v>
      </c>
      <c r="C3668" s="3" t="s">
        <v>7480</v>
      </c>
      <c r="D3668" s="2" t="s">
        <v>7415</v>
      </c>
    </row>
    <row r="3669" spans="1:4">
      <c r="A3669" s="3" t="s">
        <v>7538</v>
      </c>
      <c r="B3669" s="3" t="s">
        <v>7345</v>
      </c>
      <c r="C3669" s="3" t="s">
        <v>7480</v>
      </c>
      <c r="D3669" s="2" t="s">
        <v>7386</v>
      </c>
    </row>
    <row r="3670" spans="1:4">
      <c r="A3670" s="3" t="s">
        <v>7539</v>
      </c>
      <c r="B3670" s="3" t="s">
        <v>7345</v>
      </c>
      <c r="C3670" s="3" t="s">
        <v>7357</v>
      </c>
      <c r="D3670" s="2" t="s">
        <v>7353</v>
      </c>
    </row>
    <row r="3671" spans="1:4">
      <c r="A3671" s="3" t="s">
        <v>7540</v>
      </c>
      <c r="B3671" s="3" t="s">
        <v>7345</v>
      </c>
      <c r="C3671" s="3" t="s">
        <v>7357</v>
      </c>
      <c r="D3671" s="2" t="s">
        <v>7366</v>
      </c>
    </row>
    <row r="3672" spans="1:4">
      <c r="A3672" s="3" t="s">
        <v>7541</v>
      </c>
      <c r="B3672" s="3" t="s">
        <v>7345</v>
      </c>
      <c r="C3672" s="3" t="s">
        <v>7357</v>
      </c>
      <c r="D3672" s="2" t="s">
        <v>7383</v>
      </c>
    </row>
    <row r="3673" spans="1:4">
      <c r="A3673" s="3" t="s">
        <v>7542</v>
      </c>
      <c r="B3673" s="3" t="s">
        <v>7345</v>
      </c>
      <c r="C3673" s="3" t="s">
        <v>7363</v>
      </c>
      <c r="D3673" s="2" t="s">
        <v>7358</v>
      </c>
    </row>
    <row r="3674" spans="1:4">
      <c r="A3674" s="3" t="s">
        <v>7543</v>
      </c>
      <c r="B3674" s="3" t="s">
        <v>7345</v>
      </c>
      <c r="C3674" s="3" t="s">
        <v>7363</v>
      </c>
      <c r="D3674" s="2" t="s">
        <v>7415</v>
      </c>
    </row>
    <row r="3675" spans="1:4">
      <c r="A3675" s="3" t="s">
        <v>7544</v>
      </c>
      <c r="B3675" s="3" t="s">
        <v>7345</v>
      </c>
      <c r="C3675" s="3" t="s">
        <v>7363</v>
      </c>
      <c r="D3675" s="2" t="s">
        <v>7366</v>
      </c>
    </row>
    <row r="3676" spans="1:4">
      <c r="A3676" s="3" t="s">
        <v>7545</v>
      </c>
      <c r="B3676" s="3" t="s">
        <v>7345</v>
      </c>
      <c r="C3676" s="3" t="s">
        <v>7365</v>
      </c>
      <c r="D3676" s="2" t="s">
        <v>7415</v>
      </c>
    </row>
    <row r="3677" spans="1:4">
      <c r="A3677" s="3" t="s">
        <v>7546</v>
      </c>
      <c r="B3677" s="3" t="s">
        <v>7345</v>
      </c>
      <c r="C3677" s="3" t="s">
        <v>7365</v>
      </c>
      <c r="D3677" s="2" t="s">
        <v>7448</v>
      </c>
    </row>
    <row r="3678" spans="1:4">
      <c r="A3678" s="3" t="s">
        <v>7547</v>
      </c>
      <c r="B3678" s="3" t="s">
        <v>7345</v>
      </c>
      <c r="C3678" s="3" t="s">
        <v>7365</v>
      </c>
      <c r="D3678" s="2" t="s">
        <v>7376</v>
      </c>
    </row>
    <row r="3679" spans="1:4">
      <c r="A3679" s="3" t="s">
        <v>7548</v>
      </c>
      <c r="B3679" s="3" t="s">
        <v>7345</v>
      </c>
      <c r="C3679" s="3" t="s">
        <v>7365</v>
      </c>
      <c r="D3679" s="2" t="s">
        <v>7353</v>
      </c>
    </row>
    <row r="3680" spans="1:4">
      <c r="A3680" s="3" t="s">
        <v>7549</v>
      </c>
      <c r="B3680" s="3" t="s">
        <v>7345</v>
      </c>
      <c r="C3680" s="3" t="s">
        <v>7375</v>
      </c>
      <c r="D3680" s="2" t="s">
        <v>7448</v>
      </c>
    </row>
    <row r="3681" spans="1:4">
      <c r="A3681" s="3" t="s">
        <v>7550</v>
      </c>
      <c r="B3681" s="3" t="s">
        <v>7345</v>
      </c>
      <c r="C3681" s="3" t="s">
        <v>7375</v>
      </c>
      <c r="D3681" s="2" t="s">
        <v>7501</v>
      </c>
    </row>
    <row r="3682" spans="1:4">
      <c r="A3682" s="3" t="s">
        <v>7551</v>
      </c>
      <c r="B3682" s="3" t="s">
        <v>7345</v>
      </c>
      <c r="C3682" s="3" t="s">
        <v>7375</v>
      </c>
      <c r="D3682" s="2" t="s">
        <v>7383</v>
      </c>
    </row>
    <row r="3683" spans="1:4">
      <c r="A3683" s="3" t="s">
        <v>7552</v>
      </c>
      <c r="B3683" s="3" t="s">
        <v>7345</v>
      </c>
      <c r="C3683" s="3" t="s">
        <v>7402</v>
      </c>
      <c r="D3683" s="2" t="s">
        <v>7459</v>
      </c>
    </row>
    <row r="3684" spans="1:4">
      <c r="A3684" s="3" t="s">
        <v>7553</v>
      </c>
      <c r="B3684" s="3" t="s">
        <v>7345</v>
      </c>
      <c r="C3684" s="3" t="s">
        <v>7402</v>
      </c>
      <c r="D3684" s="2" t="s">
        <v>7353</v>
      </c>
    </row>
    <row r="3685" spans="1:4">
      <c r="A3685" s="3" t="s">
        <v>7554</v>
      </c>
      <c r="B3685" s="3" t="s">
        <v>7345</v>
      </c>
      <c r="C3685" s="3" t="s">
        <v>7429</v>
      </c>
      <c r="D3685" s="2" t="s">
        <v>7448</v>
      </c>
    </row>
    <row r="3686" spans="1:4">
      <c r="A3686" s="3" t="s">
        <v>7555</v>
      </c>
      <c r="B3686" s="3" t="s">
        <v>7345</v>
      </c>
      <c r="C3686" s="3" t="s">
        <v>7429</v>
      </c>
      <c r="D3686" s="2" t="s">
        <v>7415</v>
      </c>
    </row>
    <row r="3687" spans="1:4">
      <c r="A3687" s="3" t="s">
        <v>7556</v>
      </c>
      <c r="B3687" s="3" t="s">
        <v>7345</v>
      </c>
      <c r="C3687" s="3" t="s">
        <v>7429</v>
      </c>
      <c r="D3687" s="2" t="s">
        <v>7383</v>
      </c>
    </row>
    <row r="3688" spans="1:4">
      <c r="A3688" s="3" t="s">
        <v>7557</v>
      </c>
      <c r="B3688" s="3" t="s">
        <v>7345</v>
      </c>
      <c r="C3688" s="3" t="s">
        <v>7429</v>
      </c>
      <c r="D3688" s="2" t="s">
        <v>7350</v>
      </c>
    </row>
    <row r="3689" spans="1:4">
      <c r="A3689" s="3" t="s">
        <v>7558</v>
      </c>
      <c r="B3689" s="3" t="s">
        <v>7345</v>
      </c>
      <c r="C3689" s="3" t="s">
        <v>7429</v>
      </c>
      <c r="D3689" s="2" t="s">
        <v>7361</v>
      </c>
    </row>
    <row r="3690" spans="1:4">
      <c r="A3690" s="3" t="s">
        <v>7559</v>
      </c>
      <c r="B3690" s="3" t="s">
        <v>7345</v>
      </c>
      <c r="C3690" s="3" t="s">
        <v>7429</v>
      </c>
      <c r="D3690" s="2" t="s">
        <v>7353</v>
      </c>
    </row>
    <row r="3691" spans="1:4">
      <c r="A3691" s="3" t="s">
        <v>7560</v>
      </c>
      <c r="B3691" s="3" t="s">
        <v>7345</v>
      </c>
      <c r="C3691" s="3" t="s">
        <v>7437</v>
      </c>
      <c r="D3691" s="2" t="s">
        <v>7561</v>
      </c>
    </row>
    <row r="3692" spans="1:4">
      <c r="A3692" s="3" t="s">
        <v>7562</v>
      </c>
      <c r="B3692" s="3" t="s">
        <v>7345</v>
      </c>
      <c r="C3692" s="3" t="s">
        <v>7437</v>
      </c>
      <c r="D3692" s="2" t="s">
        <v>7383</v>
      </c>
    </row>
    <row r="3693" spans="1:4">
      <c r="A3693" s="3" t="s">
        <v>7563</v>
      </c>
      <c r="B3693" s="3" t="s">
        <v>7345</v>
      </c>
      <c r="C3693" s="3" t="s">
        <v>7437</v>
      </c>
      <c r="D3693" s="2" t="s">
        <v>7448</v>
      </c>
    </row>
    <row r="3694" spans="1:4">
      <c r="A3694" s="3" t="s">
        <v>7564</v>
      </c>
      <c r="B3694" s="3" t="s">
        <v>7345</v>
      </c>
      <c r="C3694" s="3" t="s">
        <v>7437</v>
      </c>
      <c r="D3694" s="2" t="s">
        <v>7565</v>
      </c>
    </row>
    <row r="3695" spans="1:4">
      <c r="A3695" s="3" t="s">
        <v>7566</v>
      </c>
      <c r="B3695" s="3" t="s">
        <v>7345</v>
      </c>
      <c r="C3695" s="3" t="s">
        <v>7437</v>
      </c>
      <c r="D3695" s="2" t="s">
        <v>7567</v>
      </c>
    </row>
    <row r="3696" spans="1:4">
      <c r="A3696" s="3" t="s">
        <v>7568</v>
      </c>
      <c r="B3696" s="3" t="s">
        <v>7345</v>
      </c>
      <c r="C3696" s="3" t="s">
        <v>7437</v>
      </c>
      <c r="D3696" s="2" t="s">
        <v>7353</v>
      </c>
    </row>
    <row r="3697" spans="1:4">
      <c r="A3697" s="3" t="s">
        <v>7569</v>
      </c>
      <c r="B3697" s="3" t="s">
        <v>7345</v>
      </c>
      <c r="C3697" s="3" t="s">
        <v>7450</v>
      </c>
      <c r="D3697" s="2" t="s">
        <v>7570</v>
      </c>
    </row>
    <row r="3698" spans="1:4">
      <c r="A3698" s="3" t="s">
        <v>7571</v>
      </c>
      <c r="B3698" s="3" t="s">
        <v>7345</v>
      </c>
      <c r="C3698" s="3" t="s">
        <v>7382</v>
      </c>
      <c r="D3698" s="2" t="s">
        <v>7361</v>
      </c>
    </row>
    <row r="3699" spans="1:4">
      <c r="A3699" s="3" t="s">
        <v>7572</v>
      </c>
      <c r="B3699" s="3" t="s">
        <v>7345</v>
      </c>
      <c r="C3699" s="3" t="s">
        <v>7382</v>
      </c>
      <c r="D3699" s="2" t="s">
        <v>7366</v>
      </c>
    </row>
    <row r="3700" spans="1:4">
      <c r="A3700" s="3" t="s">
        <v>7573</v>
      </c>
      <c r="B3700" s="3" t="s">
        <v>7345</v>
      </c>
      <c r="C3700" s="3" t="s">
        <v>7382</v>
      </c>
      <c r="D3700" s="2" t="s">
        <v>7415</v>
      </c>
    </row>
    <row r="3701" spans="1:4">
      <c r="A3701" s="3" t="s">
        <v>7574</v>
      </c>
      <c r="B3701" s="3" t="s">
        <v>7345</v>
      </c>
      <c r="C3701" s="3" t="s">
        <v>7382</v>
      </c>
      <c r="D3701" s="2" t="s">
        <v>7561</v>
      </c>
    </row>
    <row r="3702" spans="1:4">
      <c r="A3702" s="3" t="s">
        <v>7575</v>
      </c>
      <c r="B3702" s="3" t="s">
        <v>7345</v>
      </c>
      <c r="C3702" s="3" t="s">
        <v>7382</v>
      </c>
      <c r="D3702" s="2" t="s">
        <v>7373</v>
      </c>
    </row>
    <row r="3703" spans="1:4">
      <c r="A3703" s="3" t="s">
        <v>7576</v>
      </c>
      <c r="B3703" s="3" t="s">
        <v>7345</v>
      </c>
      <c r="C3703" s="3" t="s">
        <v>7443</v>
      </c>
      <c r="D3703" s="2" t="s">
        <v>7577</v>
      </c>
    </row>
    <row r="3704" spans="1:4">
      <c r="A3704" s="3" t="s">
        <v>7578</v>
      </c>
      <c r="B3704" s="3" t="s">
        <v>7345</v>
      </c>
      <c r="C3704" s="3" t="s">
        <v>7447</v>
      </c>
      <c r="D3704" s="2" t="s">
        <v>7353</v>
      </c>
    </row>
    <row r="3705" spans="1:4">
      <c r="A3705" s="3" t="s">
        <v>7579</v>
      </c>
      <c r="B3705" s="3" t="s">
        <v>7345</v>
      </c>
      <c r="C3705" s="3" t="s">
        <v>7447</v>
      </c>
      <c r="D3705" s="2" t="s">
        <v>7383</v>
      </c>
    </row>
    <row r="3706" spans="1:4">
      <c r="A3706" s="3" t="s">
        <v>7580</v>
      </c>
      <c r="B3706" s="3" t="s">
        <v>7345</v>
      </c>
      <c r="C3706" s="3" t="s">
        <v>7447</v>
      </c>
      <c r="D3706" s="2" t="s">
        <v>7373</v>
      </c>
    </row>
    <row r="3707" spans="1:4">
      <c r="A3707" s="3" t="s">
        <v>7581</v>
      </c>
      <c r="B3707" s="3" t="s">
        <v>7345</v>
      </c>
      <c r="C3707" s="3" t="s">
        <v>7447</v>
      </c>
      <c r="D3707" s="2" t="s">
        <v>7415</v>
      </c>
    </row>
    <row r="3708" spans="1:4">
      <c r="A3708" s="3" t="s">
        <v>7582</v>
      </c>
      <c r="B3708" s="3" t="s">
        <v>7345</v>
      </c>
      <c r="C3708" s="3" t="s">
        <v>7447</v>
      </c>
      <c r="D3708" s="2" t="s">
        <v>7376</v>
      </c>
    </row>
    <row r="3709" spans="1:4">
      <c r="A3709" s="3" t="s">
        <v>7583</v>
      </c>
      <c r="B3709" s="3" t="s">
        <v>7345</v>
      </c>
      <c r="C3709" s="3" t="s">
        <v>7461</v>
      </c>
      <c r="D3709" s="2" t="s">
        <v>7373</v>
      </c>
    </row>
    <row r="3710" spans="1:4">
      <c r="A3710" s="3" t="s">
        <v>7584</v>
      </c>
      <c r="B3710" s="3" t="s">
        <v>7345</v>
      </c>
      <c r="C3710" s="3" t="s">
        <v>7461</v>
      </c>
      <c r="D3710" s="2" t="s">
        <v>7415</v>
      </c>
    </row>
    <row r="3711" spans="1:4">
      <c r="A3711" s="3" t="s">
        <v>7585</v>
      </c>
      <c r="B3711" s="3" t="s">
        <v>7345</v>
      </c>
      <c r="C3711" s="3" t="s">
        <v>7461</v>
      </c>
      <c r="D3711" s="2" t="s">
        <v>7383</v>
      </c>
    </row>
    <row r="3712" spans="1:4">
      <c r="A3712" s="3" t="s">
        <v>7586</v>
      </c>
      <c r="B3712" s="3" t="s">
        <v>7345</v>
      </c>
      <c r="C3712" s="3" t="s">
        <v>7478</v>
      </c>
      <c r="D3712" s="2" t="s">
        <v>7561</v>
      </c>
    </row>
    <row r="3713" spans="1:4">
      <c r="A3713" s="3" t="s">
        <v>7587</v>
      </c>
      <c r="B3713" s="3" t="s">
        <v>7345</v>
      </c>
      <c r="C3713" s="3" t="s">
        <v>7478</v>
      </c>
      <c r="D3713" s="2" t="s">
        <v>7383</v>
      </c>
    </row>
    <row r="3714" spans="1:4">
      <c r="A3714" s="3" t="s">
        <v>7588</v>
      </c>
      <c r="B3714" s="3" t="s">
        <v>7345</v>
      </c>
      <c r="C3714" s="3" t="s">
        <v>7355</v>
      </c>
      <c r="D3714" s="2" t="s">
        <v>7376</v>
      </c>
    </row>
    <row r="3715" spans="1:4">
      <c r="A3715" s="3" t="s">
        <v>7589</v>
      </c>
      <c r="B3715" s="3" t="s">
        <v>7345</v>
      </c>
      <c r="C3715" s="3" t="s">
        <v>7355</v>
      </c>
      <c r="D3715" s="2" t="s">
        <v>7366</v>
      </c>
    </row>
    <row r="3716" spans="1:4">
      <c r="A3716" s="3" t="s">
        <v>7590</v>
      </c>
      <c r="B3716" s="3" t="s">
        <v>7345</v>
      </c>
      <c r="C3716" s="3" t="s">
        <v>7355</v>
      </c>
      <c r="D3716" s="2" t="s">
        <v>7358</v>
      </c>
    </row>
    <row r="3717" spans="1:4">
      <c r="A3717" s="3" t="s">
        <v>7591</v>
      </c>
      <c r="B3717" s="3" t="s">
        <v>7345</v>
      </c>
      <c r="C3717" s="3" t="s">
        <v>7355</v>
      </c>
      <c r="D3717" s="2" t="s">
        <v>7448</v>
      </c>
    </row>
    <row r="3718" spans="1:4">
      <c r="A3718" s="3" t="s">
        <v>7592</v>
      </c>
      <c r="B3718" s="3" t="s">
        <v>7345</v>
      </c>
      <c r="C3718" s="3" t="s">
        <v>7360</v>
      </c>
      <c r="D3718" s="2" t="s">
        <v>7350</v>
      </c>
    </row>
    <row r="3719" spans="1:4">
      <c r="A3719" s="3" t="s">
        <v>7593</v>
      </c>
      <c r="B3719" s="3" t="s">
        <v>7345</v>
      </c>
      <c r="C3719" s="3" t="s">
        <v>7360</v>
      </c>
      <c r="D3719" s="2" t="s">
        <v>7383</v>
      </c>
    </row>
    <row r="3720" spans="1:4">
      <c r="A3720" s="3" t="s">
        <v>7594</v>
      </c>
      <c r="B3720" s="3" t="s">
        <v>7345</v>
      </c>
      <c r="C3720" s="3" t="s">
        <v>7360</v>
      </c>
      <c r="D3720" s="2" t="s">
        <v>7448</v>
      </c>
    </row>
    <row r="3721" spans="1:4">
      <c r="A3721" s="3" t="s">
        <v>7595</v>
      </c>
      <c r="B3721" s="3" t="s">
        <v>7345</v>
      </c>
      <c r="C3721" s="3" t="s">
        <v>7360</v>
      </c>
      <c r="D3721" s="2" t="s">
        <v>7415</v>
      </c>
    </row>
    <row r="3722" spans="1:4">
      <c r="A3722" s="3" t="s">
        <v>7596</v>
      </c>
      <c r="B3722" s="3" t="s">
        <v>7345</v>
      </c>
      <c r="C3722" s="3" t="s">
        <v>7368</v>
      </c>
      <c r="D3722" s="2" t="s">
        <v>7361</v>
      </c>
    </row>
    <row r="3723" spans="1:4">
      <c r="A3723" s="3" t="s">
        <v>7597</v>
      </c>
      <c r="B3723" s="3" t="s">
        <v>7345</v>
      </c>
      <c r="C3723" s="3" t="s">
        <v>7368</v>
      </c>
      <c r="D3723" s="2" t="s">
        <v>7383</v>
      </c>
    </row>
    <row r="3724" spans="1:4">
      <c r="A3724" s="3" t="s">
        <v>7598</v>
      </c>
      <c r="B3724" s="3" t="s">
        <v>7345</v>
      </c>
      <c r="C3724" s="3" t="s">
        <v>7368</v>
      </c>
      <c r="D3724" s="2" t="s">
        <v>7448</v>
      </c>
    </row>
    <row r="3725" spans="1:4">
      <c r="A3725" s="3" t="s">
        <v>7599</v>
      </c>
      <c r="B3725" s="3" t="s">
        <v>7345</v>
      </c>
      <c r="C3725" s="3" t="s">
        <v>7368</v>
      </c>
      <c r="D3725" s="2" t="s">
        <v>7415</v>
      </c>
    </row>
    <row r="3726" spans="1:4">
      <c r="A3726" s="3" t="s">
        <v>7600</v>
      </c>
      <c r="B3726" s="3" t="s">
        <v>7345</v>
      </c>
      <c r="C3726" s="3" t="s">
        <v>7370</v>
      </c>
      <c r="D3726" s="2" t="s">
        <v>7415</v>
      </c>
    </row>
    <row r="3727" spans="1:4">
      <c r="A3727" s="3" t="s">
        <v>7601</v>
      </c>
      <c r="B3727" s="3" t="s">
        <v>7345</v>
      </c>
      <c r="C3727" s="3" t="s">
        <v>7370</v>
      </c>
      <c r="D3727" s="2" t="s">
        <v>7383</v>
      </c>
    </row>
    <row r="3728" spans="1:4">
      <c r="A3728" s="3" t="s">
        <v>7602</v>
      </c>
      <c r="B3728" s="3" t="s">
        <v>7345</v>
      </c>
      <c r="C3728" s="3" t="s">
        <v>7370</v>
      </c>
      <c r="D3728" s="2" t="s">
        <v>7350</v>
      </c>
    </row>
    <row r="3729" spans="1:4">
      <c r="A3729" s="3" t="s">
        <v>7603</v>
      </c>
      <c r="B3729" s="3" t="s">
        <v>7345</v>
      </c>
      <c r="C3729" s="3" t="s">
        <v>7370</v>
      </c>
      <c r="D3729" s="2" t="s">
        <v>7361</v>
      </c>
    </row>
    <row r="3730" spans="1:4">
      <c r="A3730" s="3" t="s">
        <v>7604</v>
      </c>
      <c r="B3730" s="3" t="s">
        <v>7345</v>
      </c>
      <c r="C3730" s="3" t="s">
        <v>7370</v>
      </c>
      <c r="D3730" s="2" t="s">
        <v>7373</v>
      </c>
    </row>
    <row r="3731" spans="1:4">
      <c r="A3731" s="3" t="s">
        <v>7605</v>
      </c>
      <c r="B3731" s="3" t="s">
        <v>7345</v>
      </c>
      <c r="C3731" s="3" t="s">
        <v>7370</v>
      </c>
      <c r="D3731" s="2" t="s">
        <v>7386</v>
      </c>
    </row>
    <row r="3732" spans="1:4">
      <c r="A3732" s="3" t="s">
        <v>7606</v>
      </c>
      <c r="B3732" s="3" t="s">
        <v>7345</v>
      </c>
      <c r="C3732" s="3" t="s">
        <v>7370</v>
      </c>
      <c r="D3732" s="2" t="s">
        <v>7448</v>
      </c>
    </row>
    <row r="3733" spans="1:4">
      <c r="A3733" s="3" t="s">
        <v>7607</v>
      </c>
      <c r="B3733" s="3" t="s">
        <v>7345</v>
      </c>
      <c r="C3733" s="3" t="s">
        <v>7372</v>
      </c>
      <c r="D3733" s="2" t="s">
        <v>7561</v>
      </c>
    </row>
    <row r="3734" spans="1:4">
      <c r="A3734" s="3" t="s">
        <v>7608</v>
      </c>
      <c r="B3734" s="3" t="s">
        <v>7345</v>
      </c>
      <c r="C3734" s="3" t="s">
        <v>7372</v>
      </c>
      <c r="D3734" s="2" t="s">
        <v>7383</v>
      </c>
    </row>
    <row r="3735" spans="1:4">
      <c r="A3735" s="3" t="s">
        <v>7609</v>
      </c>
      <c r="B3735" s="3" t="s">
        <v>7345</v>
      </c>
      <c r="C3735" s="3" t="s">
        <v>7372</v>
      </c>
      <c r="D3735" s="2" t="s">
        <v>7448</v>
      </c>
    </row>
    <row r="3736" spans="1:4">
      <c r="A3736" s="3" t="s">
        <v>7610</v>
      </c>
      <c r="B3736" s="3" t="s">
        <v>7345</v>
      </c>
      <c r="C3736" s="3" t="s">
        <v>7372</v>
      </c>
      <c r="D3736" s="2" t="s">
        <v>7415</v>
      </c>
    </row>
    <row r="3737" spans="1:4">
      <c r="A3737" s="3" t="s">
        <v>7611</v>
      </c>
      <c r="B3737" s="3" t="s">
        <v>7345</v>
      </c>
      <c r="C3737" s="3" t="s">
        <v>7372</v>
      </c>
      <c r="D3737" s="2" t="s">
        <v>7386</v>
      </c>
    </row>
    <row r="3738" spans="1:4">
      <c r="A3738" s="3" t="s">
        <v>7612</v>
      </c>
      <c r="B3738" s="3" t="s">
        <v>7345</v>
      </c>
      <c r="C3738" s="3" t="s">
        <v>7372</v>
      </c>
      <c r="D3738" s="2" t="s">
        <v>7353</v>
      </c>
    </row>
    <row r="3739" spans="1:4">
      <c r="A3739" s="3" t="s">
        <v>7613</v>
      </c>
      <c r="B3739" s="3" t="s">
        <v>7345</v>
      </c>
      <c r="C3739" s="3" t="s">
        <v>7394</v>
      </c>
      <c r="D3739" s="2" t="s">
        <v>7415</v>
      </c>
    </row>
    <row r="3740" spans="1:4">
      <c r="A3740" s="3" t="s">
        <v>7614</v>
      </c>
      <c r="B3740" s="3" t="s">
        <v>7345</v>
      </c>
      <c r="C3740" s="3" t="s">
        <v>7394</v>
      </c>
      <c r="D3740" s="2" t="s">
        <v>7373</v>
      </c>
    </row>
    <row r="3741" spans="1:4">
      <c r="A3741" s="3" t="s">
        <v>7615</v>
      </c>
      <c r="B3741" s="3" t="s">
        <v>7345</v>
      </c>
      <c r="C3741" s="3" t="s">
        <v>7394</v>
      </c>
      <c r="D3741" s="2" t="s">
        <v>7448</v>
      </c>
    </row>
    <row r="3742" spans="1:4">
      <c r="A3742" s="3" t="s">
        <v>7616</v>
      </c>
      <c r="B3742" s="3" t="s">
        <v>7345</v>
      </c>
      <c r="C3742" s="3" t="s">
        <v>7394</v>
      </c>
      <c r="D3742" s="2" t="s">
        <v>7383</v>
      </c>
    </row>
    <row r="3743" spans="1:4">
      <c r="A3743" s="3" t="s">
        <v>7617</v>
      </c>
      <c r="B3743" s="3" t="s">
        <v>7345</v>
      </c>
      <c r="C3743" s="3" t="s">
        <v>7394</v>
      </c>
      <c r="D3743" s="2" t="s">
        <v>7366</v>
      </c>
    </row>
    <row r="3744" spans="1:4">
      <c r="A3744" s="3" t="s">
        <v>7618</v>
      </c>
      <c r="B3744" s="3" t="s">
        <v>7345</v>
      </c>
      <c r="C3744" s="3" t="s">
        <v>7400</v>
      </c>
      <c r="D3744" s="2" t="s">
        <v>7376</v>
      </c>
    </row>
    <row r="3745" spans="1:4">
      <c r="A3745" s="3" t="s">
        <v>7619</v>
      </c>
      <c r="B3745" s="3" t="s">
        <v>7345</v>
      </c>
      <c r="C3745" s="3" t="s">
        <v>7404</v>
      </c>
      <c r="D3745" s="2" t="s">
        <v>7353</v>
      </c>
    </row>
    <row r="3746" spans="1:4">
      <c r="A3746" s="3" t="s">
        <v>7620</v>
      </c>
      <c r="B3746" s="3" t="s">
        <v>7345</v>
      </c>
      <c r="C3746" s="3" t="s">
        <v>7404</v>
      </c>
      <c r="D3746" s="2" t="s">
        <v>7621</v>
      </c>
    </row>
    <row r="3747" spans="1:4">
      <c r="A3747" s="3" t="s">
        <v>7622</v>
      </c>
      <c r="B3747" s="3" t="s">
        <v>7345</v>
      </c>
      <c r="C3747" s="3" t="s">
        <v>7421</v>
      </c>
      <c r="D3747" s="2" t="s">
        <v>7361</v>
      </c>
    </row>
    <row r="3748" spans="1:4">
      <c r="A3748" s="3" t="s">
        <v>7623</v>
      </c>
      <c r="B3748" s="3" t="s">
        <v>7345</v>
      </c>
      <c r="C3748" s="3" t="s">
        <v>7421</v>
      </c>
      <c r="D3748" s="2" t="s">
        <v>7373</v>
      </c>
    </row>
    <row r="3749" spans="1:4">
      <c r="A3749" s="3" t="s">
        <v>7624</v>
      </c>
      <c r="B3749" s="3" t="s">
        <v>7345</v>
      </c>
      <c r="C3749" s="3" t="s">
        <v>7421</v>
      </c>
      <c r="D3749" s="2" t="s">
        <v>7383</v>
      </c>
    </row>
    <row r="3750" spans="1:4">
      <c r="A3750" s="3" t="s">
        <v>7625</v>
      </c>
      <c r="B3750" s="3" t="s">
        <v>7345</v>
      </c>
      <c r="C3750" s="3" t="s">
        <v>7433</v>
      </c>
      <c r="D3750" s="2" t="s">
        <v>7626</v>
      </c>
    </row>
    <row r="3751" spans="1:4">
      <c r="A3751" s="3" t="s">
        <v>7627</v>
      </c>
      <c r="B3751" s="3" t="s">
        <v>7345</v>
      </c>
      <c r="C3751" s="3" t="s">
        <v>7433</v>
      </c>
      <c r="D3751" s="2" t="s">
        <v>7570</v>
      </c>
    </row>
    <row r="3752" spans="1:4">
      <c r="A3752" s="3" t="s">
        <v>7628</v>
      </c>
      <c r="B3752" s="3" t="s">
        <v>7345</v>
      </c>
      <c r="C3752" s="3" t="s">
        <v>7433</v>
      </c>
      <c r="D3752" s="2" t="s">
        <v>7415</v>
      </c>
    </row>
    <row r="3753" spans="1:4">
      <c r="A3753" s="3" t="s">
        <v>7629</v>
      </c>
      <c r="B3753" s="3" t="s">
        <v>7345</v>
      </c>
      <c r="C3753" s="3" t="s">
        <v>7439</v>
      </c>
      <c r="D3753" s="2" t="s">
        <v>7415</v>
      </c>
    </row>
    <row r="3754" spans="1:4">
      <c r="A3754" s="3" t="s">
        <v>7630</v>
      </c>
      <c r="B3754" s="3" t="s">
        <v>7345</v>
      </c>
      <c r="C3754" s="3" t="s">
        <v>7439</v>
      </c>
      <c r="D3754" s="2" t="s">
        <v>7383</v>
      </c>
    </row>
    <row r="3755" spans="1:4">
      <c r="A3755" s="3" t="s">
        <v>7631</v>
      </c>
      <c r="B3755" s="3" t="s">
        <v>7345</v>
      </c>
      <c r="C3755" s="3" t="s">
        <v>7439</v>
      </c>
      <c r="D3755" s="2" t="s">
        <v>7353</v>
      </c>
    </row>
    <row r="3756" spans="1:4">
      <c r="A3756" s="3" t="s">
        <v>7632</v>
      </c>
      <c r="B3756" s="3" t="s">
        <v>7345</v>
      </c>
      <c r="C3756" s="3" t="s">
        <v>7466</v>
      </c>
      <c r="D3756" s="2" t="s">
        <v>7633</v>
      </c>
    </row>
    <row r="3757" spans="1:4">
      <c r="A3757" s="3" t="s">
        <v>7634</v>
      </c>
      <c r="B3757" s="3" t="s">
        <v>7345</v>
      </c>
      <c r="C3757" s="3" t="s">
        <v>7466</v>
      </c>
      <c r="D3757" s="2" t="s">
        <v>7448</v>
      </c>
    </row>
    <row r="3758" spans="1:4">
      <c r="A3758" s="3" t="s">
        <v>7635</v>
      </c>
      <c r="B3758" s="3" t="s">
        <v>7345</v>
      </c>
      <c r="C3758" s="3" t="s">
        <v>7482</v>
      </c>
      <c r="D3758" s="2" t="s">
        <v>7561</v>
      </c>
    </row>
    <row r="3759" spans="1:4">
      <c r="A3759" s="3" t="s">
        <v>7636</v>
      </c>
      <c r="B3759" s="3" t="s">
        <v>7345</v>
      </c>
      <c r="C3759" s="3" t="s">
        <v>7482</v>
      </c>
      <c r="D3759" s="2" t="s">
        <v>7383</v>
      </c>
    </row>
    <row r="3760" spans="1:4">
      <c r="A3760" s="3" t="s">
        <v>7637</v>
      </c>
      <c r="B3760" s="3" t="s">
        <v>7345</v>
      </c>
      <c r="C3760" s="3" t="s">
        <v>7482</v>
      </c>
      <c r="D3760" s="2" t="s">
        <v>7448</v>
      </c>
    </row>
    <row r="3761" spans="1:4">
      <c r="A3761" s="3" t="s">
        <v>7638</v>
      </c>
      <c r="B3761" s="3" t="s">
        <v>7345</v>
      </c>
      <c r="C3761" s="3" t="s">
        <v>7482</v>
      </c>
      <c r="D3761" s="2" t="s">
        <v>7415</v>
      </c>
    </row>
    <row r="3762" spans="1:4">
      <c r="A3762" s="3" t="s">
        <v>7639</v>
      </c>
      <c r="B3762" s="3" t="s">
        <v>7345</v>
      </c>
      <c r="C3762" s="3" t="s">
        <v>7390</v>
      </c>
      <c r="D3762" s="2" t="s">
        <v>7350</v>
      </c>
    </row>
    <row r="3763" spans="1:4">
      <c r="A3763" s="3" t="s">
        <v>7640</v>
      </c>
      <c r="B3763" s="3" t="s">
        <v>7345</v>
      </c>
      <c r="C3763" s="3" t="s">
        <v>7390</v>
      </c>
      <c r="D3763" s="2" t="s">
        <v>7448</v>
      </c>
    </row>
    <row r="3764" spans="1:4">
      <c r="A3764" s="3" t="s">
        <v>7641</v>
      </c>
      <c r="B3764" s="3" t="s">
        <v>7345</v>
      </c>
      <c r="C3764" s="3" t="s">
        <v>7390</v>
      </c>
      <c r="D3764" s="2" t="s">
        <v>7361</v>
      </c>
    </row>
    <row r="3765" spans="1:4">
      <c r="A3765" s="3" t="s">
        <v>7642</v>
      </c>
      <c r="B3765" s="3" t="s">
        <v>7345</v>
      </c>
      <c r="C3765" s="3" t="s">
        <v>7390</v>
      </c>
      <c r="D3765" s="2" t="s">
        <v>7415</v>
      </c>
    </row>
    <row r="3766" spans="1:4">
      <c r="A3766" s="3" t="s">
        <v>7643</v>
      </c>
      <c r="B3766" s="3" t="s">
        <v>7345</v>
      </c>
      <c r="C3766" s="3" t="s">
        <v>7390</v>
      </c>
      <c r="D3766" s="2" t="s">
        <v>7561</v>
      </c>
    </row>
    <row r="3767" spans="1:4">
      <c r="A3767" s="3" t="s">
        <v>7644</v>
      </c>
      <c r="B3767" s="3" t="s">
        <v>7345</v>
      </c>
      <c r="C3767" s="3" t="s">
        <v>7392</v>
      </c>
      <c r="D3767" s="2" t="s">
        <v>7383</v>
      </c>
    </row>
    <row r="3768" spans="1:4">
      <c r="A3768" s="3" t="s">
        <v>7645</v>
      </c>
      <c r="B3768" s="3" t="s">
        <v>7345</v>
      </c>
      <c r="C3768" s="3" t="s">
        <v>7392</v>
      </c>
      <c r="D3768" s="2" t="s">
        <v>7361</v>
      </c>
    </row>
    <row r="3769" spans="1:4">
      <c r="A3769" s="3" t="s">
        <v>7646</v>
      </c>
      <c r="B3769" s="3" t="s">
        <v>7345</v>
      </c>
      <c r="C3769" s="3" t="s">
        <v>7392</v>
      </c>
      <c r="D3769" s="2" t="s">
        <v>7415</v>
      </c>
    </row>
    <row r="3770" spans="1:4">
      <c r="A3770" s="3" t="s">
        <v>7647</v>
      </c>
      <c r="B3770" s="3" t="s">
        <v>7345</v>
      </c>
      <c r="C3770" s="3" t="s">
        <v>7392</v>
      </c>
      <c r="D3770" s="2" t="s">
        <v>7448</v>
      </c>
    </row>
    <row r="3771" spans="1:4">
      <c r="A3771" s="3" t="s">
        <v>7648</v>
      </c>
      <c r="B3771" s="3" t="s">
        <v>7345</v>
      </c>
      <c r="C3771" s="3" t="s">
        <v>7392</v>
      </c>
      <c r="D3771" s="2" t="s">
        <v>7373</v>
      </c>
    </row>
    <row r="3772" spans="1:4">
      <c r="A3772" s="3" t="s">
        <v>7649</v>
      </c>
      <c r="B3772" s="3" t="s">
        <v>7345</v>
      </c>
      <c r="C3772" s="3" t="s">
        <v>7398</v>
      </c>
      <c r="D3772" s="2" t="s">
        <v>7386</v>
      </c>
    </row>
    <row r="3773" spans="1:4">
      <c r="A3773" s="3" t="s">
        <v>7650</v>
      </c>
      <c r="B3773" s="3" t="s">
        <v>7345</v>
      </c>
      <c r="C3773" s="3" t="s">
        <v>7398</v>
      </c>
      <c r="D3773" s="2" t="s">
        <v>7361</v>
      </c>
    </row>
    <row r="3774" spans="1:4">
      <c r="A3774" s="3" t="s">
        <v>7651</v>
      </c>
      <c r="B3774" s="3" t="s">
        <v>7345</v>
      </c>
      <c r="C3774" s="3" t="s">
        <v>7398</v>
      </c>
      <c r="D3774" s="2" t="s">
        <v>7652</v>
      </c>
    </row>
    <row r="3775" spans="1:4">
      <c r="A3775" s="3" t="s">
        <v>7653</v>
      </c>
      <c r="B3775" s="3" t="s">
        <v>7345</v>
      </c>
      <c r="C3775" s="3" t="s">
        <v>7398</v>
      </c>
      <c r="D3775" s="2" t="s">
        <v>7487</v>
      </c>
    </row>
    <row r="3776" spans="1:4">
      <c r="A3776" s="3" t="s">
        <v>7654</v>
      </c>
      <c r="B3776" s="3" t="s">
        <v>7345</v>
      </c>
      <c r="C3776" s="3" t="s">
        <v>7427</v>
      </c>
      <c r="D3776" s="2" t="s">
        <v>7353</v>
      </c>
    </row>
    <row r="3777" spans="1:4">
      <c r="A3777" s="3" t="s">
        <v>7655</v>
      </c>
      <c r="B3777" s="3" t="s">
        <v>7345</v>
      </c>
      <c r="C3777" s="3" t="s">
        <v>7427</v>
      </c>
      <c r="D3777" s="2" t="s">
        <v>7501</v>
      </c>
    </row>
    <row r="3778" spans="1:4">
      <c r="A3778" s="3" t="s">
        <v>7656</v>
      </c>
      <c r="B3778" s="3" t="s">
        <v>7345</v>
      </c>
      <c r="C3778" s="3" t="s">
        <v>7427</v>
      </c>
      <c r="D3778" s="2" t="s">
        <v>7448</v>
      </c>
    </row>
    <row r="3779" spans="1:4">
      <c r="A3779" s="3" t="s">
        <v>7657</v>
      </c>
      <c r="B3779" s="3" t="s">
        <v>7345</v>
      </c>
      <c r="C3779" s="3" t="s">
        <v>7427</v>
      </c>
      <c r="D3779" s="2" t="s">
        <v>7415</v>
      </c>
    </row>
    <row r="3780" spans="1:4">
      <c r="A3780" s="3" t="s">
        <v>7658</v>
      </c>
      <c r="B3780" s="3" t="s">
        <v>7345</v>
      </c>
      <c r="C3780" s="3" t="s">
        <v>7427</v>
      </c>
      <c r="D3780" s="2" t="s">
        <v>7350</v>
      </c>
    </row>
    <row r="3781" spans="1:4">
      <c r="A3781" s="3" t="s">
        <v>7659</v>
      </c>
      <c r="B3781" s="3" t="s">
        <v>7345</v>
      </c>
      <c r="C3781" s="3" t="s">
        <v>7435</v>
      </c>
      <c r="D3781" s="2" t="s">
        <v>7373</v>
      </c>
    </row>
    <row r="3782" spans="1:4">
      <c r="A3782" s="3" t="s">
        <v>7660</v>
      </c>
      <c r="B3782" s="3" t="s">
        <v>7345</v>
      </c>
      <c r="C3782" s="3" t="s">
        <v>7435</v>
      </c>
      <c r="D3782" s="2" t="s">
        <v>7358</v>
      </c>
    </row>
    <row r="3783" spans="1:4">
      <c r="A3783" s="3" t="s">
        <v>7661</v>
      </c>
      <c r="B3783" s="3" t="s">
        <v>7345</v>
      </c>
      <c r="C3783" s="3" t="s">
        <v>7470</v>
      </c>
      <c r="D3783" s="2" t="s">
        <v>7448</v>
      </c>
    </row>
    <row r="3784" spans="1:4">
      <c r="A3784" s="3" t="s">
        <v>7662</v>
      </c>
      <c r="B3784" s="3" t="s">
        <v>7345</v>
      </c>
      <c r="C3784" s="3" t="s">
        <v>7497</v>
      </c>
      <c r="D3784" s="2" t="s">
        <v>7663</v>
      </c>
    </row>
    <row r="3785" spans="1:4">
      <c r="A3785" s="3" t="s">
        <v>7664</v>
      </c>
      <c r="B3785" s="3" t="s">
        <v>7345</v>
      </c>
      <c r="C3785" s="3" t="s">
        <v>7497</v>
      </c>
      <c r="D3785" s="2" t="s">
        <v>7665</v>
      </c>
    </row>
    <row r="3786" spans="1:4">
      <c r="A3786" s="3" t="s">
        <v>7666</v>
      </c>
      <c r="B3786" s="3" t="s">
        <v>7345</v>
      </c>
      <c r="C3786" s="3" t="s">
        <v>7497</v>
      </c>
      <c r="D3786" s="2" t="s">
        <v>7667</v>
      </c>
    </row>
    <row r="3787" spans="1:4">
      <c r="A3787" s="3" t="s">
        <v>7668</v>
      </c>
      <c r="B3787" s="3" t="s">
        <v>7345</v>
      </c>
      <c r="C3787" s="3" t="s">
        <v>7497</v>
      </c>
      <c r="D3787" s="2" t="s">
        <v>7669</v>
      </c>
    </row>
    <row r="3788" spans="1:4">
      <c r="A3788" s="3" t="s">
        <v>7670</v>
      </c>
      <c r="B3788" s="3" t="s">
        <v>7345</v>
      </c>
      <c r="C3788" s="3" t="s">
        <v>7497</v>
      </c>
      <c r="D3788" s="2" t="s">
        <v>7671</v>
      </c>
    </row>
    <row r="3789" spans="1:4">
      <c r="A3789" s="3" t="s">
        <v>7672</v>
      </c>
      <c r="B3789" s="3" t="s">
        <v>7345</v>
      </c>
      <c r="C3789" s="3" t="s">
        <v>7673</v>
      </c>
      <c r="D3789" s="2" t="s">
        <v>7383</v>
      </c>
    </row>
    <row r="3790" spans="1:4">
      <c r="A3790" s="3" t="s">
        <v>7674</v>
      </c>
      <c r="B3790" s="3" t="s">
        <v>7345</v>
      </c>
      <c r="C3790" s="3" t="s">
        <v>7675</v>
      </c>
      <c r="D3790" s="2" t="s">
        <v>7350</v>
      </c>
    </row>
    <row r="3791" spans="1:4">
      <c r="A3791" s="3" t="s">
        <v>7676</v>
      </c>
      <c r="B3791" s="3" t="s">
        <v>7677</v>
      </c>
      <c r="C3791" s="3" t="s">
        <v>7678</v>
      </c>
      <c r="D3791" s="2" t="s">
        <v>7361</v>
      </c>
    </row>
    <row r="3792" spans="1:4">
      <c r="A3792" s="3" t="s">
        <v>7679</v>
      </c>
      <c r="B3792" s="3" t="s">
        <v>7677</v>
      </c>
      <c r="C3792" s="3" t="s">
        <v>7680</v>
      </c>
      <c r="D3792" s="2" t="s">
        <v>7415</v>
      </c>
    </row>
    <row r="3793" spans="1:4">
      <c r="A3793" s="3" t="s">
        <v>7681</v>
      </c>
      <c r="B3793" s="3" t="s">
        <v>7677</v>
      </c>
      <c r="C3793" s="3" t="s">
        <v>7680</v>
      </c>
      <c r="D3793" s="2" t="s">
        <v>7561</v>
      </c>
    </row>
    <row r="3794" spans="1:4">
      <c r="A3794" s="3" t="s">
        <v>7682</v>
      </c>
      <c r="B3794" s="3" t="s">
        <v>7677</v>
      </c>
      <c r="C3794" s="3" t="s">
        <v>7683</v>
      </c>
      <c r="D3794" s="2" t="s">
        <v>7383</v>
      </c>
    </row>
    <row r="3795" spans="1:4">
      <c r="A3795" s="3" t="s">
        <v>7684</v>
      </c>
      <c r="B3795" s="3" t="s">
        <v>7677</v>
      </c>
      <c r="C3795" s="3" t="s">
        <v>7685</v>
      </c>
      <c r="D3795" s="2" t="s">
        <v>7383</v>
      </c>
    </row>
    <row r="3796" spans="1:4">
      <c r="A3796" s="3" t="s">
        <v>7686</v>
      </c>
      <c r="B3796" s="3" t="s">
        <v>7677</v>
      </c>
      <c r="C3796" s="3" t="s">
        <v>7687</v>
      </c>
      <c r="D3796" s="2" t="s">
        <v>7361</v>
      </c>
    </row>
    <row r="3797" spans="1:4">
      <c r="A3797" s="3" t="s">
        <v>7688</v>
      </c>
      <c r="B3797" s="3" t="s">
        <v>7677</v>
      </c>
      <c r="C3797" s="3" t="s">
        <v>7689</v>
      </c>
      <c r="D3797" s="2" t="s">
        <v>7415</v>
      </c>
    </row>
    <row r="3798" spans="1:4">
      <c r="A3798" s="3" t="s">
        <v>7690</v>
      </c>
      <c r="B3798" s="3" t="s">
        <v>7677</v>
      </c>
      <c r="C3798" s="3" t="s">
        <v>7691</v>
      </c>
      <c r="D3798" s="2" t="s">
        <v>7350</v>
      </c>
    </row>
    <row r="3799" spans="1:4">
      <c r="A3799" s="3" t="s">
        <v>7692</v>
      </c>
      <c r="B3799" s="3" t="s">
        <v>7677</v>
      </c>
      <c r="C3799" s="3" t="s">
        <v>7693</v>
      </c>
      <c r="D3799" s="2" t="s">
        <v>7358</v>
      </c>
    </row>
    <row r="3800" spans="1:4">
      <c r="A3800" s="3" t="s">
        <v>7694</v>
      </c>
      <c r="B3800" s="3" t="s">
        <v>7677</v>
      </c>
      <c r="C3800" s="3" t="s">
        <v>7695</v>
      </c>
      <c r="D3800" s="2" t="s">
        <v>7383</v>
      </c>
    </row>
    <row r="3801" spans="1:4">
      <c r="A3801" s="3" t="s">
        <v>7696</v>
      </c>
      <c r="B3801" s="3" t="s">
        <v>7677</v>
      </c>
      <c r="C3801" s="3" t="s">
        <v>7697</v>
      </c>
      <c r="D3801" s="2" t="s">
        <v>7383</v>
      </c>
    </row>
    <row r="3802" spans="1:4">
      <c r="A3802" s="3" t="s">
        <v>7698</v>
      </c>
      <c r="B3802" s="3" t="s">
        <v>7677</v>
      </c>
      <c r="C3802" s="3" t="s">
        <v>7699</v>
      </c>
      <c r="D3802" s="2" t="s">
        <v>7415</v>
      </c>
    </row>
    <row r="3803" spans="1:4">
      <c r="A3803" s="3" t="s">
        <v>7700</v>
      </c>
      <c r="B3803" s="3" t="s">
        <v>7677</v>
      </c>
      <c r="C3803" s="3" t="s">
        <v>7701</v>
      </c>
      <c r="D3803" s="2" t="s">
        <v>7361</v>
      </c>
    </row>
    <row r="3804" spans="1:4">
      <c r="A3804" s="3" t="s">
        <v>7702</v>
      </c>
      <c r="B3804" s="3" t="s">
        <v>7677</v>
      </c>
      <c r="C3804" s="3" t="s">
        <v>7703</v>
      </c>
      <c r="D3804" s="2" t="s">
        <v>7704</v>
      </c>
    </row>
    <row r="3805" spans="1:4">
      <c r="A3805" s="3" t="s">
        <v>7705</v>
      </c>
      <c r="B3805" s="3" t="s">
        <v>7677</v>
      </c>
      <c r="C3805" s="3" t="s">
        <v>7706</v>
      </c>
      <c r="D3805" s="2" t="s">
        <v>7415</v>
      </c>
    </row>
    <row r="3806" spans="1:4">
      <c r="A3806" s="3" t="s">
        <v>7707</v>
      </c>
      <c r="B3806" s="3" t="s">
        <v>7677</v>
      </c>
      <c r="C3806" s="3" t="s">
        <v>7708</v>
      </c>
      <c r="D3806" s="2" t="s">
        <v>7361</v>
      </c>
    </row>
    <row r="3807" spans="1:4">
      <c r="A3807" s="3" t="s">
        <v>7709</v>
      </c>
      <c r="B3807" s="3" t="s">
        <v>7677</v>
      </c>
      <c r="C3807" s="3" t="s">
        <v>7710</v>
      </c>
      <c r="D3807" s="2" t="s">
        <v>7530</v>
      </c>
    </row>
    <row r="3808" spans="1:4">
      <c r="A3808" s="3" t="s">
        <v>7711</v>
      </c>
      <c r="B3808" s="3" t="s">
        <v>7677</v>
      </c>
      <c r="C3808" s="3" t="s">
        <v>7712</v>
      </c>
      <c r="D3808" s="2" t="s">
        <v>7373</v>
      </c>
    </row>
    <row r="3809" spans="1:4">
      <c r="A3809" s="3" t="s">
        <v>7713</v>
      </c>
      <c r="B3809" s="3" t="s">
        <v>7677</v>
      </c>
      <c r="C3809" s="3" t="s">
        <v>7714</v>
      </c>
      <c r="D3809" s="2" t="s">
        <v>7715</v>
      </c>
    </row>
    <row r="3810" spans="1:4">
      <c r="A3810" s="3" t="s">
        <v>7716</v>
      </c>
      <c r="B3810" s="3" t="s">
        <v>7677</v>
      </c>
      <c r="C3810" s="3" t="s">
        <v>7717</v>
      </c>
      <c r="D3810" s="2" t="s">
        <v>7383</v>
      </c>
    </row>
    <row r="3811" spans="1:4">
      <c r="A3811" s="3" t="s">
        <v>7718</v>
      </c>
      <c r="B3811" s="3" t="s">
        <v>7677</v>
      </c>
      <c r="C3811" s="3" t="s">
        <v>7719</v>
      </c>
      <c r="D3811" s="2" t="s">
        <v>7358</v>
      </c>
    </row>
    <row r="3812" spans="1:4">
      <c r="A3812" s="3" t="s">
        <v>7720</v>
      </c>
      <c r="B3812" s="3" t="s">
        <v>7677</v>
      </c>
      <c r="C3812" s="3" t="s">
        <v>7721</v>
      </c>
      <c r="D3812" s="2" t="s">
        <v>7350</v>
      </c>
    </row>
    <row r="3813" spans="1:4">
      <c r="A3813" s="3" t="s">
        <v>7722</v>
      </c>
      <c r="B3813" s="3" t="s">
        <v>7677</v>
      </c>
      <c r="C3813" s="3" t="s">
        <v>7723</v>
      </c>
      <c r="D3813" s="2" t="s">
        <v>7361</v>
      </c>
    </row>
    <row r="3814" spans="1:4">
      <c r="A3814" s="3" t="s">
        <v>7724</v>
      </c>
      <c r="B3814" s="3" t="s">
        <v>7677</v>
      </c>
      <c r="C3814" s="3" t="s">
        <v>7725</v>
      </c>
      <c r="D3814" s="2" t="s">
        <v>7373</v>
      </c>
    </row>
    <row r="3815" spans="1:4">
      <c r="A3815" s="3" t="s">
        <v>7726</v>
      </c>
      <c r="B3815" s="3" t="s">
        <v>7677</v>
      </c>
      <c r="C3815" s="3" t="s">
        <v>7727</v>
      </c>
      <c r="D3815" s="2" t="s">
        <v>7358</v>
      </c>
    </row>
    <row r="3816" spans="1:4">
      <c r="A3816" s="3" t="s">
        <v>7728</v>
      </c>
      <c r="B3816" s="3" t="s">
        <v>7677</v>
      </c>
      <c r="C3816" s="3" t="s">
        <v>7729</v>
      </c>
      <c r="D3816" s="2" t="s">
        <v>7386</v>
      </c>
    </row>
    <row r="3817" spans="1:4">
      <c r="A3817" s="3" t="s">
        <v>7730</v>
      </c>
      <c r="B3817" s="3" t="s">
        <v>7677</v>
      </c>
      <c r="C3817" s="3" t="s">
        <v>7731</v>
      </c>
      <c r="D3817" s="2" t="s">
        <v>7386</v>
      </c>
    </row>
    <row r="3818" spans="1:4">
      <c r="A3818" s="3" t="s">
        <v>7732</v>
      </c>
      <c r="B3818" s="3" t="s">
        <v>7677</v>
      </c>
      <c r="C3818" s="3" t="s">
        <v>7733</v>
      </c>
      <c r="D3818" s="2" t="s">
        <v>7353</v>
      </c>
    </row>
    <row r="3819" spans="1:4">
      <c r="A3819" s="3" t="s">
        <v>7734</v>
      </c>
      <c r="B3819" s="3" t="s">
        <v>7677</v>
      </c>
      <c r="C3819" s="3" t="s">
        <v>7735</v>
      </c>
      <c r="D3819" s="2" t="s">
        <v>7358</v>
      </c>
    </row>
    <row r="3820" spans="1:4">
      <c r="A3820" s="3" t="s">
        <v>7736</v>
      </c>
      <c r="B3820" s="3" t="s">
        <v>7677</v>
      </c>
      <c r="C3820" s="3" t="s">
        <v>7737</v>
      </c>
      <c r="D3820" s="2" t="s">
        <v>7561</v>
      </c>
    </row>
    <row r="3821" spans="1:4">
      <c r="A3821" s="3" t="s">
        <v>7738</v>
      </c>
      <c r="B3821" s="3" t="s">
        <v>7677</v>
      </c>
      <c r="C3821" s="3" t="s">
        <v>7739</v>
      </c>
      <c r="D3821" s="2" t="s">
        <v>7350</v>
      </c>
    </row>
    <row r="3822" spans="1:4">
      <c r="A3822" s="3" t="s">
        <v>7740</v>
      </c>
      <c r="B3822" s="3" t="s">
        <v>7677</v>
      </c>
      <c r="C3822" s="3" t="s">
        <v>7741</v>
      </c>
      <c r="D3822" s="2" t="s">
        <v>7577</v>
      </c>
    </row>
    <row r="3823" spans="1:4">
      <c r="A3823" s="3" t="s">
        <v>7742</v>
      </c>
      <c r="B3823" s="3" t="s">
        <v>7677</v>
      </c>
      <c r="C3823" s="3" t="s">
        <v>7743</v>
      </c>
      <c r="D3823" s="2" t="s">
        <v>7361</v>
      </c>
    </row>
    <row r="3824" spans="1:4">
      <c r="A3824" s="3" t="s">
        <v>7744</v>
      </c>
      <c r="B3824" s="3" t="s">
        <v>7677</v>
      </c>
      <c r="C3824" s="3" t="s">
        <v>7745</v>
      </c>
      <c r="D3824" s="2" t="s">
        <v>7353</v>
      </c>
    </row>
    <row r="3825" spans="1:4">
      <c r="A3825" s="3" t="s">
        <v>7746</v>
      </c>
      <c r="B3825" s="3" t="s">
        <v>7677</v>
      </c>
      <c r="C3825" s="3" t="s">
        <v>7747</v>
      </c>
      <c r="D3825" s="2" t="s">
        <v>7386</v>
      </c>
    </row>
    <row r="3826" spans="1:4">
      <c r="A3826" s="3" t="s">
        <v>7748</v>
      </c>
      <c r="B3826" s="3" t="s">
        <v>7677</v>
      </c>
      <c r="C3826" s="3" t="s">
        <v>7749</v>
      </c>
      <c r="D3826" s="2" t="s">
        <v>7373</v>
      </c>
    </row>
    <row r="3827" spans="1:4">
      <c r="A3827" s="3" t="s">
        <v>7750</v>
      </c>
      <c r="B3827" s="3" t="s">
        <v>7677</v>
      </c>
      <c r="C3827" s="3" t="s">
        <v>7751</v>
      </c>
      <c r="D3827" s="2" t="s">
        <v>7415</v>
      </c>
    </row>
    <row r="3828" spans="1:4">
      <c r="A3828" s="3" t="s">
        <v>7752</v>
      </c>
      <c r="B3828" s="3" t="s">
        <v>7677</v>
      </c>
      <c r="C3828" s="3" t="s">
        <v>7753</v>
      </c>
      <c r="D3828" s="2" t="s">
        <v>7415</v>
      </c>
    </row>
    <row r="3829" spans="1:4">
      <c r="A3829" s="3" t="s">
        <v>7754</v>
      </c>
      <c r="B3829" s="3" t="s">
        <v>7677</v>
      </c>
      <c r="C3829" s="3" t="s">
        <v>7755</v>
      </c>
      <c r="D3829" s="2" t="s">
        <v>7383</v>
      </c>
    </row>
    <row r="3830" spans="1:4">
      <c r="A3830" s="3" t="s">
        <v>7756</v>
      </c>
      <c r="B3830" s="3" t="s">
        <v>7677</v>
      </c>
      <c r="C3830" s="3" t="s">
        <v>7757</v>
      </c>
      <c r="D3830" s="2" t="s">
        <v>7386</v>
      </c>
    </row>
    <row r="3831" spans="1:4">
      <c r="A3831" s="3" t="s">
        <v>7758</v>
      </c>
      <c r="B3831" s="3" t="s">
        <v>7677</v>
      </c>
      <c r="C3831" s="3" t="s">
        <v>7759</v>
      </c>
      <c r="D3831" s="2" t="s">
        <v>7760</v>
      </c>
    </row>
    <row r="3832" spans="1:4">
      <c r="A3832" s="3" t="s">
        <v>7761</v>
      </c>
      <c r="B3832" s="3" t="s">
        <v>7677</v>
      </c>
      <c r="C3832" s="3" t="s">
        <v>7762</v>
      </c>
      <c r="D3832" s="2" t="s">
        <v>7415</v>
      </c>
    </row>
    <row r="3833" spans="1:4">
      <c r="A3833" s="3" t="s">
        <v>7763</v>
      </c>
      <c r="B3833" s="3" t="s">
        <v>7677</v>
      </c>
      <c r="C3833" s="3" t="s">
        <v>7764</v>
      </c>
      <c r="D3833" s="2" t="s">
        <v>7383</v>
      </c>
    </row>
    <row r="3834" spans="1:4">
      <c r="A3834" s="3" t="s">
        <v>7765</v>
      </c>
      <c r="B3834" s="3" t="s">
        <v>7677</v>
      </c>
      <c r="C3834" s="3" t="s">
        <v>7766</v>
      </c>
      <c r="D3834" s="2" t="s">
        <v>7358</v>
      </c>
    </row>
    <row r="3835" spans="1:4">
      <c r="A3835" s="3" t="s">
        <v>7767</v>
      </c>
      <c r="B3835" s="3" t="s">
        <v>7677</v>
      </c>
      <c r="C3835" s="3" t="s">
        <v>7764</v>
      </c>
      <c r="D3835" s="2" t="s">
        <v>7373</v>
      </c>
    </row>
    <row r="3836" spans="1:4">
      <c r="A3836" s="3" t="s">
        <v>7768</v>
      </c>
      <c r="B3836" s="3" t="s">
        <v>7677</v>
      </c>
      <c r="C3836" s="3" t="s">
        <v>7680</v>
      </c>
      <c r="D3836" s="2" t="s">
        <v>7383</v>
      </c>
    </row>
    <row r="3837" spans="1:4">
      <c r="A3837" s="3" t="s">
        <v>7769</v>
      </c>
      <c r="B3837" s="3" t="s">
        <v>7677</v>
      </c>
      <c r="C3837" s="3" t="s">
        <v>7680</v>
      </c>
      <c r="D3837" s="2" t="s">
        <v>7373</v>
      </c>
    </row>
    <row r="3838" spans="1:4">
      <c r="A3838" s="3" t="s">
        <v>7770</v>
      </c>
      <c r="B3838" s="3" t="s">
        <v>7677</v>
      </c>
      <c r="C3838" s="3" t="s">
        <v>7764</v>
      </c>
      <c r="D3838" s="2" t="s">
        <v>7501</v>
      </c>
    </row>
    <row r="3839" spans="1:4">
      <c r="A3839" s="3" t="s">
        <v>7771</v>
      </c>
      <c r="B3839" s="3" t="s">
        <v>7677</v>
      </c>
      <c r="C3839" s="3" t="s">
        <v>7691</v>
      </c>
      <c r="D3839" s="2" t="s">
        <v>7383</v>
      </c>
    </row>
    <row r="3840" spans="1:4">
      <c r="A3840" s="3" t="s">
        <v>7772</v>
      </c>
      <c r="B3840" s="3" t="s">
        <v>7677</v>
      </c>
      <c r="C3840" s="3" t="s">
        <v>7737</v>
      </c>
      <c r="D3840" s="2" t="s">
        <v>7383</v>
      </c>
    </row>
    <row r="3841" spans="1:4">
      <c r="A3841" s="3" t="s">
        <v>7773</v>
      </c>
      <c r="B3841" s="3" t="s">
        <v>7677</v>
      </c>
      <c r="C3841" s="3" t="s">
        <v>7737</v>
      </c>
      <c r="D3841" s="2" t="s">
        <v>7358</v>
      </c>
    </row>
    <row r="3842" spans="1:4">
      <c r="A3842" s="3" t="s">
        <v>7774</v>
      </c>
      <c r="B3842" s="3" t="s">
        <v>7677</v>
      </c>
      <c r="C3842" s="3" t="s">
        <v>7739</v>
      </c>
      <c r="D3842" s="2" t="s">
        <v>7361</v>
      </c>
    </row>
    <row r="3843" spans="1:4">
      <c r="A3843" s="3" t="s">
        <v>7775</v>
      </c>
      <c r="B3843" s="3" t="s">
        <v>7677</v>
      </c>
      <c r="C3843" s="3" t="s">
        <v>7739</v>
      </c>
      <c r="D3843" s="2" t="s">
        <v>7415</v>
      </c>
    </row>
    <row r="3844" spans="1:4">
      <c r="A3844" s="3" t="s">
        <v>7776</v>
      </c>
      <c r="B3844" s="3" t="s">
        <v>7677</v>
      </c>
      <c r="C3844" s="3" t="s">
        <v>7741</v>
      </c>
      <c r="D3844" s="2" t="s">
        <v>7561</v>
      </c>
    </row>
    <row r="3845" spans="1:4">
      <c r="A3845" s="3" t="s">
        <v>7777</v>
      </c>
      <c r="B3845" s="3" t="s">
        <v>7677</v>
      </c>
      <c r="C3845" s="3" t="s">
        <v>7741</v>
      </c>
      <c r="D3845" s="2" t="s">
        <v>7530</v>
      </c>
    </row>
    <row r="3846" spans="1:4">
      <c r="A3846" s="3" t="s">
        <v>7778</v>
      </c>
      <c r="B3846" s="3" t="s">
        <v>7677</v>
      </c>
      <c r="C3846" s="3" t="s">
        <v>7749</v>
      </c>
      <c r="D3846" s="2" t="s">
        <v>7415</v>
      </c>
    </row>
    <row r="3847" spans="1:4">
      <c r="A3847" s="3" t="s">
        <v>7779</v>
      </c>
      <c r="B3847" s="3" t="s">
        <v>7677</v>
      </c>
      <c r="C3847" s="3" t="s">
        <v>7749</v>
      </c>
      <c r="D3847" s="2" t="s">
        <v>7353</v>
      </c>
    </row>
    <row r="3848" spans="1:4">
      <c r="A3848" s="3" t="s">
        <v>7780</v>
      </c>
      <c r="B3848" s="3" t="s">
        <v>7677</v>
      </c>
      <c r="C3848" s="3" t="s">
        <v>7749</v>
      </c>
      <c r="D3848" s="2" t="s">
        <v>7383</v>
      </c>
    </row>
    <row r="3849" spans="1:4">
      <c r="A3849" s="3" t="s">
        <v>7781</v>
      </c>
      <c r="B3849" s="3" t="s">
        <v>7677</v>
      </c>
      <c r="C3849" s="3" t="s">
        <v>7685</v>
      </c>
      <c r="D3849" s="2" t="s">
        <v>7373</v>
      </c>
    </row>
    <row r="3850" spans="1:4">
      <c r="A3850" s="3" t="s">
        <v>7782</v>
      </c>
      <c r="B3850" s="3" t="s">
        <v>7677</v>
      </c>
      <c r="C3850" s="3" t="s">
        <v>7685</v>
      </c>
      <c r="D3850" s="2" t="s">
        <v>7353</v>
      </c>
    </row>
    <row r="3851" spans="1:4">
      <c r="A3851" s="3" t="s">
        <v>7783</v>
      </c>
      <c r="B3851" s="3" t="s">
        <v>7677</v>
      </c>
      <c r="C3851" s="3" t="s">
        <v>7687</v>
      </c>
      <c r="D3851" s="2" t="s">
        <v>7383</v>
      </c>
    </row>
    <row r="3852" spans="1:4">
      <c r="A3852" s="3" t="s">
        <v>7784</v>
      </c>
      <c r="B3852" s="3" t="s">
        <v>7677</v>
      </c>
      <c r="C3852" s="3" t="s">
        <v>7687</v>
      </c>
      <c r="D3852" s="2" t="s">
        <v>7353</v>
      </c>
    </row>
    <row r="3853" spans="1:4">
      <c r="A3853" s="3" t="s">
        <v>7785</v>
      </c>
      <c r="B3853" s="3" t="s">
        <v>7677</v>
      </c>
      <c r="C3853" s="3" t="s">
        <v>7689</v>
      </c>
      <c r="D3853" s="2" t="s">
        <v>7561</v>
      </c>
    </row>
    <row r="3854" spans="1:4">
      <c r="A3854" s="3" t="s">
        <v>7786</v>
      </c>
      <c r="B3854" s="3" t="s">
        <v>7677</v>
      </c>
      <c r="C3854" s="3" t="s">
        <v>7689</v>
      </c>
      <c r="D3854" s="2" t="s">
        <v>7353</v>
      </c>
    </row>
    <row r="3855" spans="1:4">
      <c r="A3855" s="3" t="s">
        <v>7787</v>
      </c>
      <c r="B3855" s="3" t="s">
        <v>7677</v>
      </c>
      <c r="C3855" s="3" t="s">
        <v>7708</v>
      </c>
      <c r="D3855" s="2" t="s">
        <v>7415</v>
      </c>
    </row>
    <row r="3856" spans="1:4">
      <c r="A3856" s="3" t="s">
        <v>7788</v>
      </c>
      <c r="B3856" s="3" t="s">
        <v>7677</v>
      </c>
      <c r="C3856" s="3" t="s">
        <v>7708</v>
      </c>
      <c r="D3856" s="2" t="s">
        <v>7350</v>
      </c>
    </row>
    <row r="3857" spans="1:4">
      <c r="A3857" s="3" t="s">
        <v>7789</v>
      </c>
      <c r="B3857" s="3" t="s">
        <v>7677</v>
      </c>
      <c r="C3857" s="3" t="s">
        <v>7708</v>
      </c>
      <c r="D3857" s="2" t="s">
        <v>7386</v>
      </c>
    </row>
    <row r="3858" spans="1:4">
      <c r="A3858" s="3" t="s">
        <v>7790</v>
      </c>
      <c r="B3858" s="3" t="s">
        <v>7677</v>
      </c>
      <c r="C3858" s="3" t="s">
        <v>7678</v>
      </c>
      <c r="D3858" s="2" t="s">
        <v>7415</v>
      </c>
    </row>
    <row r="3859" spans="1:4">
      <c r="A3859" s="3" t="s">
        <v>7791</v>
      </c>
      <c r="B3859" s="3" t="s">
        <v>7677</v>
      </c>
      <c r="C3859" s="3" t="s">
        <v>7678</v>
      </c>
      <c r="D3859" s="2" t="s">
        <v>7487</v>
      </c>
    </row>
    <row r="3860" spans="1:4">
      <c r="A3860" s="3" t="s">
        <v>7792</v>
      </c>
      <c r="B3860" s="3" t="s">
        <v>7677</v>
      </c>
      <c r="C3860" s="3" t="s">
        <v>7678</v>
      </c>
      <c r="D3860" s="2" t="s">
        <v>7448</v>
      </c>
    </row>
    <row r="3861" spans="1:4">
      <c r="A3861" s="3" t="s">
        <v>7793</v>
      </c>
      <c r="B3861" s="3" t="s">
        <v>7677</v>
      </c>
      <c r="C3861" s="3" t="s">
        <v>7701</v>
      </c>
      <c r="D3861" s="2" t="s">
        <v>7448</v>
      </c>
    </row>
    <row r="3862" spans="1:4">
      <c r="A3862" s="3" t="s">
        <v>7794</v>
      </c>
      <c r="B3862" s="3" t="s">
        <v>7677</v>
      </c>
      <c r="C3862" s="3" t="s">
        <v>7706</v>
      </c>
      <c r="D3862" s="2" t="s">
        <v>7448</v>
      </c>
    </row>
    <row r="3863" spans="1:4">
      <c r="A3863" s="3" t="s">
        <v>7795</v>
      </c>
      <c r="B3863" s="3" t="s">
        <v>7677</v>
      </c>
      <c r="C3863" s="3" t="s">
        <v>7710</v>
      </c>
      <c r="D3863" s="2" t="s">
        <v>7353</v>
      </c>
    </row>
    <row r="3864" spans="1:4">
      <c r="A3864" s="3" t="s">
        <v>7796</v>
      </c>
      <c r="B3864" s="3" t="s">
        <v>7677</v>
      </c>
      <c r="C3864" s="3" t="s">
        <v>7745</v>
      </c>
      <c r="D3864" s="2" t="s">
        <v>7386</v>
      </c>
    </row>
    <row r="3865" spans="1:4">
      <c r="A3865" s="3" t="s">
        <v>7797</v>
      </c>
      <c r="B3865" s="3" t="s">
        <v>7677</v>
      </c>
      <c r="C3865" s="3" t="s">
        <v>7683</v>
      </c>
      <c r="D3865" s="2" t="s">
        <v>7373</v>
      </c>
    </row>
    <row r="3866" spans="1:4">
      <c r="A3866" s="3" t="s">
        <v>7798</v>
      </c>
      <c r="B3866" s="3" t="s">
        <v>7677</v>
      </c>
      <c r="C3866" s="3" t="s">
        <v>7683</v>
      </c>
      <c r="D3866" s="2" t="s">
        <v>7353</v>
      </c>
    </row>
    <row r="3867" spans="1:4">
      <c r="A3867" s="3" t="s">
        <v>7799</v>
      </c>
      <c r="B3867" s="3" t="s">
        <v>7677</v>
      </c>
      <c r="C3867" s="3" t="s">
        <v>7693</v>
      </c>
      <c r="D3867" s="2" t="s">
        <v>7530</v>
      </c>
    </row>
    <row r="3868" spans="1:4">
      <c r="A3868" s="3" t="s">
        <v>7800</v>
      </c>
      <c r="B3868" s="3" t="s">
        <v>7677</v>
      </c>
      <c r="C3868" s="3" t="s">
        <v>7703</v>
      </c>
      <c r="D3868" s="2" t="s">
        <v>7386</v>
      </c>
    </row>
    <row r="3869" spans="1:4">
      <c r="A3869" s="3" t="s">
        <v>7801</v>
      </c>
      <c r="B3869" s="3" t="s">
        <v>7677</v>
      </c>
      <c r="C3869" s="3" t="s">
        <v>7712</v>
      </c>
      <c r="D3869" s="2" t="s">
        <v>7383</v>
      </c>
    </row>
    <row r="3870" spans="1:4">
      <c r="A3870" s="3" t="s">
        <v>7802</v>
      </c>
      <c r="B3870" s="3" t="s">
        <v>7677</v>
      </c>
      <c r="C3870" s="3" t="s">
        <v>7714</v>
      </c>
      <c r="D3870" s="2" t="s">
        <v>7803</v>
      </c>
    </row>
    <row r="3871" spans="1:4">
      <c r="A3871" s="3" t="s">
        <v>7804</v>
      </c>
      <c r="B3871" s="3" t="s">
        <v>7677</v>
      </c>
      <c r="C3871" s="3" t="s">
        <v>7717</v>
      </c>
      <c r="D3871" s="2" t="s">
        <v>7561</v>
      </c>
    </row>
    <row r="3872" spans="1:4">
      <c r="A3872" s="3" t="s">
        <v>7805</v>
      </c>
      <c r="B3872" s="3" t="s">
        <v>7677</v>
      </c>
      <c r="C3872" s="3" t="s">
        <v>7717</v>
      </c>
      <c r="D3872" s="2" t="s">
        <v>7806</v>
      </c>
    </row>
    <row r="3873" spans="1:4">
      <c r="A3873" s="3" t="s">
        <v>7807</v>
      </c>
      <c r="B3873" s="3" t="s">
        <v>7677</v>
      </c>
      <c r="C3873" s="3" t="s">
        <v>7747</v>
      </c>
      <c r="D3873" s="2" t="s">
        <v>7353</v>
      </c>
    </row>
    <row r="3874" spans="1:4">
      <c r="A3874" s="3" t="s">
        <v>7808</v>
      </c>
      <c r="B3874" s="3" t="s">
        <v>7677</v>
      </c>
      <c r="C3874" s="3" t="s">
        <v>7753</v>
      </c>
      <c r="D3874" s="2" t="s">
        <v>7383</v>
      </c>
    </row>
    <row r="3875" spans="1:4">
      <c r="A3875" s="3" t="s">
        <v>7809</v>
      </c>
      <c r="B3875" s="3" t="s">
        <v>7677</v>
      </c>
      <c r="C3875" s="3" t="s">
        <v>7753</v>
      </c>
      <c r="D3875" s="2" t="s">
        <v>7366</v>
      </c>
    </row>
    <row r="3876" spans="1:4">
      <c r="A3876" s="3" t="s">
        <v>7810</v>
      </c>
      <c r="B3876" s="3" t="s">
        <v>7677</v>
      </c>
      <c r="C3876" s="3" t="s">
        <v>7753</v>
      </c>
      <c r="D3876" s="2" t="s">
        <v>7361</v>
      </c>
    </row>
    <row r="3877" spans="1:4">
      <c r="A3877" s="3" t="s">
        <v>7811</v>
      </c>
      <c r="B3877" s="3" t="s">
        <v>7677</v>
      </c>
      <c r="C3877" s="3" t="s">
        <v>7755</v>
      </c>
      <c r="D3877" s="2" t="s">
        <v>7353</v>
      </c>
    </row>
    <row r="3878" spans="1:4">
      <c r="A3878" s="3" t="s">
        <v>7812</v>
      </c>
      <c r="B3878" s="3" t="s">
        <v>7677</v>
      </c>
      <c r="C3878" s="3" t="s">
        <v>7813</v>
      </c>
      <c r="D3878" s="2" t="s">
        <v>7383</v>
      </c>
    </row>
    <row r="3879" spans="1:4">
      <c r="A3879" s="3" t="s">
        <v>7814</v>
      </c>
      <c r="B3879" s="3" t="s">
        <v>7677</v>
      </c>
      <c r="C3879" s="3" t="s">
        <v>7759</v>
      </c>
      <c r="D3879" s="2" t="s">
        <v>7815</v>
      </c>
    </row>
    <row r="3880" spans="1:4">
      <c r="A3880" s="3" t="s">
        <v>7816</v>
      </c>
      <c r="B3880" s="3" t="s">
        <v>7677</v>
      </c>
      <c r="C3880" s="3" t="s">
        <v>7759</v>
      </c>
      <c r="D3880" s="2" t="s">
        <v>7817</v>
      </c>
    </row>
    <row r="3881" spans="1:4">
      <c r="A3881" s="3" t="s">
        <v>7818</v>
      </c>
      <c r="B3881" s="3" t="s">
        <v>7677</v>
      </c>
      <c r="C3881" s="3" t="s">
        <v>7759</v>
      </c>
      <c r="D3881" s="2" t="s">
        <v>7819</v>
      </c>
    </row>
    <row r="3882" spans="1:4">
      <c r="A3882" s="3" t="s">
        <v>7820</v>
      </c>
      <c r="B3882" s="3" t="s">
        <v>7677</v>
      </c>
      <c r="C3882" s="3" t="s">
        <v>7759</v>
      </c>
      <c r="D3882" s="2" t="s">
        <v>3399</v>
      </c>
    </row>
    <row r="3883" spans="1:4">
      <c r="A3883" s="3" t="s">
        <v>7821</v>
      </c>
      <c r="B3883" s="3" t="s">
        <v>7677</v>
      </c>
      <c r="C3883" s="3" t="s">
        <v>7759</v>
      </c>
      <c r="D3883" s="2" t="s">
        <v>7822</v>
      </c>
    </row>
    <row r="3884" spans="1:4">
      <c r="A3884" s="3" t="s">
        <v>7823</v>
      </c>
      <c r="B3884" s="3" t="s">
        <v>7677</v>
      </c>
      <c r="C3884" s="3" t="s">
        <v>7759</v>
      </c>
      <c r="D3884" s="2" t="s">
        <v>7824</v>
      </c>
    </row>
    <row r="3885" spans="1:4">
      <c r="A3885" s="3" t="s">
        <v>7825</v>
      </c>
      <c r="B3885" s="3" t="s">
        <v>7677</v>
      </c>
      <c r="C3885" s="3" t="s">
        <v>7759</v>
      </c>
      <c r="D3885" s="2" t="s">
        <v>7826</v>
      </c>
    </row>
    <row r="3886" spans="1:4">
      <c r="A3886" s="3" t="s">
        <v>7827</v>
      </c>
      <c r="B3886" s="3" t="s">
        <v>7677</v>
      </c>
      <c r="C3886" s="3" t="s">
        <v>7828</v>
      </c>
      <c r="D3886" s="2" t="s">
        <v>7829</v>
      </c>
    </row>
    <row r="3887" spans="1:4">
      <c r="A3887" s="3" t="s">
        <v>7830</v>
      </c>
      <c r="B3887" s="3" t="s">
        <v>7831</v>
      </c>
      <c r="C3887" s="3" t="s">
        <v>7832</v>
      </c>
      <c r="D3887" s="2" t="s">
        <v>7383</v>
      </c>
    </row>
    <row r="3888" spans="1:4">
      <c r="A3888" s="3" t="s">
        <v>7833</v>
      </c>
      <c r="B3888" s="3" t="s">
        <v>7831</v>
      </c>
      <c r="C3888" s="3" t="s">
        <v>7834</v>
      </c>
      <c r="D3888" s="2" t="s">
        <v>7366</v>
      </c>
    </row>
    <row r="3889" spans="1:4">
      <c r="A3889" s="3" t="s">
        <v>7835</v>
      </c>
      <c r="B3889" s="3" t="s">
        <v>7831</v>
      </c>
      <c r="C3889" s="3" t="s">
        <v>7836</v>
      </c>
      <c r="D3889" s="2" t="s">
        <v>7350</v>
      </c>
    </row>
    <row r="3890" spans="1:4">
      <c r="A3890" s="3" t="s">
        <v>7837</v>
      </c>
      <c r="B3890" s="3" t="s">
        <v>7831</v>
      </c>
      <c r="C3890" s="3" t="s">
        <v>7838</v>
      </c>
      <c r="D3890" s="2" t="s">
        <v>7459</v>
      </c>
    </row>
    <row r="3891" spans="1:4">
      <c r="A3891" s="3" t="s">
        <v>7839</v>
      </c>
      <c r="B3891" s="3" t="s">
        <v>7831</v>
      </c>
      <c r="C3891" s="3" t="s">
        <v>7840</v>
      </c>
      <c r="D3891" s="2" t="s">
        <v>7353</v>
      </c>
    </row>
    <row r="3892" spans="1:4">
      <c r="A3892" s="3" t="s">
        <v>7841</v>
      </c>
      <c r="B3892" s="3" t="s">
        <v>7831</v>
      </c>
      <c r="C3892" s="3" t="s">
        <v>7842</v>
      </c>
      <c r="D3892" s="2" t="s">
        <v>7353</v>
      </c>
    </row>
    <row r="3893" spans="1:4">
      <c r="A3893" s="3" t="s">
        <v>7843</v>
      </c>
      <c r="B3893" s="3" t="s">
        <v>7831</v>
      </c>
      <c r="C3893" s="3" t="s">
        <v>7844</v>
      </c>
      <c r="D3893" s="2" t="s">
        <v>7373</v>
      </c>
    </row>
    <row r="3894" spans="1:4">
      <c r="A3894" s="3" t="s">
        <v>7845</v>
      </c>
      <c r="B3894" s="3" t="s">
        <v>7831</v>
      </c>
      <c r="C3894" s="3" t="s">
        <v>7846</v>
      </c>
      <c r="D3894" s="2" t="s">
        <v>7383</v>
      </c>
    </row>
    <row r="3895" spans="1:4">
      <c r="A3895" s="3" t="s">
        <v>7847</v>
      </c>
      <c r="B3895" s="3" t="s">
        <v>7831</v>
      </c>
      <c r="C3895" s="3" t="s">
        <v>7848</v>
      </c>
      <c r="D3895" s="2" t="s">
        <v>7487</v>
      </c>
    </row>
    <row r="3896" spans="1:4">
      <c r="A3896" s="3" t="s">
        <v>7849</v>
      </c>
      <c r="B3896" s="3" t="s">
        <v>7831</v>
      </c>
      <c r="C3896" s="3" t="s">
        <v>7850</v>
      </c>
      <c r="D3896" s="2" t="s">
        <v>7851</v>
      </c>
    </row>
    <row r="3897" spans="1:4">
      <c r="A3897" s="3" t="s">
        <v>7852</v>
      </c>
      <c r="B3897" s="3" t="s">
        <v>7831</v>
      </c>
      <c r="C3897" s="3" t="s">
        <v>7853</v>
      </c>
      <c r="D3897" s="2" t="s">
        <v>7373</v>
      </c>
    </row>
    <row r="3898" spans="1:4">
      <c r="A3898" s="3" t="s">
        <v>7854</v>
      </c>
      <c r="B3898" s="3" t="s">
        <v>7831</v>
      </c>
      <c r="C3898" s="3" t="s">
        <v>7855</v>
      </c>
      <c r="D3898" s="2" t="s">
        <v>7530</v>
      </c>
    </row>
    <row r="3899" spans="1:4">
      <c r="A3899" s="3" t="s">
        <v>7856</v>
      </c>
      <c r="B3899" s="3" t="s">
        <v>7831</v>
      </c>
      <c r="C3899" s="3" t="s">
        <v>7857</v>
      </c>
      <c r="D3899" s="2" t="s">
        <v>7373</v>
      </c>
    </row>
    <row r="3900" spans="1:4">
      <c r="A3900" s="3" t="s">
        <v>7858</v>
      </c>
      <c r="B3900" s="3" t="s">
        <v>7831</v>
      </c>
      <c r="C3900" s="3" t="s">
        <v>7859</v>
      </c>
      <c r="D3900" s="2" t="s">
        <v>7530</v>
      </c>
    </row>
    <row r="3901" spans="1:4">
      <c r="A3901" s="3" t="s">
        <v>7860</v>
      </c>
      <c r="B3901" s="3" t="s">
        <v>7831</v>
      </c>
      <c r="C3901" s="3" t="s">
        <v>7861</v>
      </c>
      <c r="D3901" s="2" t="s">
        <v>7358</v>
      </c>
    </row>
    <row r="3902" spans="1:4">
      <c r="A3902" s="3" t="s">
        <v>7862</v>
      </c>
      <c r="B3902" s="3" t="s">
        <v>7831</v>
      </c>
      <c r="C3902" s="3" t="s">
        <v>7863</v>
      </c>
      <c r="D3902" s="2" t="s">
        <v>7577</v>
      </c>
    </row>
    <row r="3903" spans="1:4">
      <c r="A3903" s="3" t="s">
        <v>7864</v>
      </c>
      <c r="B3903" s="3" t="s">
        <v>7831</v>
      </c>
      <c r="C3903" s="3" t="s">
        <v>7865</v>
      </c>
      <c r="D3903" s="2" t="s">
        <v>7358</v>
      </c>
    </row>
    <row r="3904" spans="1:4">
      <c r="A3904" s="3" t="s">
        <v>7866</v>
      </c>
      <c r="B3904" s="3" t="s">
        <v>7831</v>
      </c>
      <c r="C3904" s="3" t="s">
        <v>7867</v>
      </c>
      <c r="D3904" s="2" t="s">
        <v>7386</v>
      </c>
    </row>
    <row r="3905" spans="1:4">
      <c r="A3905" s="3" t="s">
        <v>7868</v>
      </c>
      <c r="B3905" s="3" t="s">
        <v>7831</v>
      </c>
      <c r="C3905" s="3" t="s">
        <v>7869</v>
      </c>
      <c r="D3905" s="2" t="s">
        <v>7415</v>
      </c>
    </row>
    <row r="3906" spans="1:4">
      <c r="A3906" s="3" t="s">
        <v>7870</v>
      </c>
      <c r="B3906" s="3" t="s">
        <v>7831</v>
      </c>
      <c r="C3906" s="3" t="s">
        <v>7871</v>
      </c>
      <c r="D3906" s="2" t="s">
        <v>7386</v>
      </c>
    </row>
    <row r="3907" spans="1:4">
      <c r="A3907" s="3" t="s">
        <v>7872</v>
      </c>
      <c r="B3907" s="3" t="s">
        <v>7831</v>
      </c>
      <c r="C3907" s="3" t="s">
        <v>7873</v>
      </c>
      <c r="D3907" s="2" t="s">
        <v>7358</v>
      </c>
    </row>
    <row r="3908" spans="1:4">
      <c r="A3908" s="3" t="s">
        <v>7874</v>
      </c>
      <c r="B3908" s="3" t="s">
        <v>7831</v>
      </c>
      <c r="C3908" s="3" t="s">
        <v>7875</v>
      </c>
      <c r="D3908" s="2" t="s">
        <v>7358</v>
      </c>
    </row>
    <row r="3909" spans="1:4">
      <c r="A3909" s="3" t="s">
        <v>7876</v>
      </c>
      <c r="B3909" s="3" t="s">
        <v>7831</v>
      </c>
      <c r="C3909" s="3" t="s">
        <v>7877</v>
      </c>
      <c r="D3909" s="2" t="s">
        <v>7459</v>
      </c>
    </row>
    <row r="3910" spans="1:4">
      <c r="A3910" s="3" t="s">
        <v>7878</v>
      </c>
      <c r="B3910" s="3" t="s">
        <v>7831</v>
      </c>
      <c r="C3910" s="3" t="s">
        <v>7838</v>
      </c>
      <c r="D3910" s="2" t="s">
        <v>7358</v>
      </c>
    </row>
    <row r="3911" spans="1:4">
      <c r="A3911" s="3" t="s">
        <v>7879</v>
      </c>
      <c r="B3911" s="3" t="s">
        <v>7831</v>
      </c>
      <c r="C3911" s="3" t="s">
        <v>7838</v>
      </c>
      <c r="D3911" s="2" t="s">
        <v>7530</v>
      </c>
    </row>
    <row r="3912" spans="1:4">
      <c r="A3912" s="3" t="s">
        <v>7880</v>
      </c>
      <c r="B3912" s="3" t="s">
        <v>7831</v>
      </c>
      <c r="C3912" s="3" t="s">
        <v>7838</v>
      </c>
      <c r="D3912" s="2" t="s">
        <v>7577</v>
      </c>
    </row>
    <row r="3913" spans="1:4">
      <c r="A3913" s="3" t="s">
        <v>7881</v>
      </c>
      <c r="B3913" s="3" t="s">
        <v>7831</v>
      </c>
      <c r="C3913" s="3" t="s">
        <v>7838</v>
      </c>
      <c r="D3913" s="2" t="s">
        <v>7366</v>
      </c>
    </row>
    <row r="3914" spans="1:4">
      <c r="A3914" s="3" t="s">
        <v>7882</v>
      </c>
      <c r="B3914" s="3" t="s">
        <v>7831</v>
      </c>
      <c r="C3914" s="3" t="s">
        <v>7850</v>
      </c>
      <c r="D3914" s="2" t="s">
        <v>7350</v>
      </c>
    </row>
    <row r="3915" spans="1:4">
      <c r="A3915" s="3" t="s">
        <v>7883</v>
      </c>
      <c r="B3915" s="3" t="s">
        <v>7831</v>
      </c>
      <c r="C3915" s="3" t="s">
        <v>7850</v>
      </c>
      <c r="D3915" s="2" t="s">
        <v>7373</v>
      </c>
    </row>
    <row r="3916" spans="1:4">
      <c r="A3916" s="3" t="s">
        <v>7884</v>
      </c>
      <c r="B3916" s="3" t="s">
        <v>7831</v>
      </c>
      <c r="C3916" s="3" t="s">
        <v>7850</v>
      </c>
      <c r="D3916" s="2" t="s">
        <v>7383</v>
      </c>
    </row>
    <row r="3917" spans="1:4">
      <c r="A3917" s="3" t="s">
        <v>7885</v>
      </c>
      <c r="B3917" s="3" t="s">
        <v>7831</v>
      </c>
      <c r="C3917" s="3" t="s">
        <v>7832</v>
      </c>
      <c r="D3917" s="2" t="s">
        <v>7487</v>
      </c>
    </row>
    <row r="3918" spans="1:4">
      <c r="A3918" s="3" t="s">
        <v>7886</v>
      </c>
      <c r="B3918" s="3" t="s">
        <v>7831</v>
      </c>
      <c r="C3918" s="3" t="s">
        <v>7832</v>
      </c>
      <c r="D3918" s="2" t="s">
        <v>7530</v>
      </c>
    </row>
    <row r="3919" spans="1:4">
      <c r="A3919" s="3" t="s">
        <v>7887</v>
      </c>
      <c r="B3919" s="3" t="s">
        <v>7831</v>
      </c>
      <c r="C3919" s="3" t="s">
        <v>7832</v>
      </c>
      <c r="D3919" s="2" t="s">
        <v>7353</v>
      </c>
    </row>
    <row r="3920" spans="1:4">
      <c r="A3920" s="3" t="s">
        <v>7888</v>
      </c>
      <c r="B3920" s="3" t="s">
        <v>7831</v>
      </c>
      <c r="C3920" s="3" t="s">
        <v>7889</v>
      </c>
      <c r="D3920" s="2" t="s">
        <v>7361</v>
      </c>
    </row>
    <row r="3921" spans="1:4">
      <c r="A3921" s="3" t="s">
        <v>7890</v>
      </c>
      <c r="B3921" s="3" t="s">
        <v>7831</v>
      </c>
      <c r="C3921" s="3" t="s">
        <v>7891</v>
      </c>
      <c r="D3921" s="2" t="s">
        <v>7892</v>
      </c>
    </row>
    <row r="3922" spans="1:4">
      <c r="A3922" s="3" t="s">
        <v>7893</v>
      </c>
      <c r="B3922" s="3" t="s">
        <v>7831</v>
      </c>
      <c r="C3922" s="3" t="s">
        <v>7894</v>
      </c>
      <c r="D3922" s="2" t="s">
        <v>7386</v>
      </c>
    </row>
    <row r="3923" spans="1:4">
      <c r="A3923" s="3" t="s">
        <v>7895</v>
      </c>
      <c r="B3923" s="3" t="s">
        <v>7831</v>
      </c>
      <c r="C3923" s="3" t="s">
        <v>7896</v>
      </c>
      <c r="D3923" s="2" t="s">
        <v>7383</v>
      </c>
    </row>
    <row r="3924" spans="1:4">
      <c r="A3924" s="3" t="s">
        <v>7897</v>
      </c>
      <c r="B3924" s="3" t="s">
        <v>7831</v>
      </c>
      <c r="C3924" s="3" t="s">
        <v>7898</v>
      </c>
      <c r="D3924" s="2" t="s">
        <v>7487</v>
      </c>
    </row>
    <row r="3925" spans="1:4">
      <c r="A3925" s="3" t="s">
        <v>7899</v>
      </c>
      <c r="B3925" s="3" t="s">
        <v>7831</v>
      </c>
      <c r="C3925" s="3" t="s">
        <v>7900</v>
      </c>
      <c r="D3925" s="2" t="s">
        <v>7353</v>
      </c>
    </row>
    <row r="3926" spans="1:4">
      <c r="A3926" s="3" t="s">
        <v>7901</v>
      </c>
      <c r="B3926" s="3" t="s">
        <v>7831</v>
      </c>
      <c r="C3926" s="3" t="s">
        <v>7902</v>
      </c>
      <c r="D3926" s="2" t="s">
        <v>7383</v>
      </c>
    </row>
    <row r="3927" spans="1:4">
      <c r="A3927" s="3" t="s">
        <v>7903</v>
      </c>
      <c r="B3927" s="3" t="s">
        <v>7831</v>
      </c>
      <c r="C3927" s="3" t="s">
        <v>7904</v>
      </c>
      <c r="D3927" s="2" t="s">
        <v>7373</v>
      </c>
    </row>
    <row r="3928" spans="1:4">
      <c r="A3928" s="3" t="s">
        <v>7905</v>
      </c>
      <c r="B3928" s="3" t="s">
        <v>7831</v>
      </c>
      <c r="C3928" s="3" t="s">
        <v>7906</v>
      </c>
      <c r="D3928" s="2" t="s">
        <v>7383</v>
      </c>
    </row>
    <row r="3929" spans="1:4">
      <c r="A3929" s="3" t="s">
        <v>7907</v>
      </c>
      <c r="B3929" s="3" t="s">
        <v>7831</v>
      </c>
      <c r="C3929" s="3" t="s">
        <v>7908</v>
      </c>
      <c r="D3929" s="2" t="s">
        <v>7459</v>
      </c>
    </row>
    <row r="3930" spans="1:4">
      <c r="A3930" s="3" t="s">
        <v>7909</v>
      </c>
      <c r="B3930" s="3" t="s">
        <v>7831</v>
      </c>
      <c r="C3930" s="3" t="s">
        <v>7910</v>
      </c>
      <c r="D3930" s="2" t="s">
        <v>7383</v>
      </c>
    </row>
    <row r="3931" spans="1:4">
      <c r="A3931" s="3" t="s">
        <v>7911</v>
      </c>
      <c r="B3931" s="3" t="s">
        <v>7831</v>
      </c>
      <c r="C3931" s="3" t="s">
        <v>7912</v>
      </c>
      <c r="D3931" s="2" t="s">
        <v>7383</v>
      </c>
    </row>
    <row r="3932" spans="1:4">
      <c r="A3932" s="3" t="s">
        <v>7913</v>
      </c>
      <c r="B3932" s="3" t="s">
        <v>7831</v>
      </c>
      <c r="C3932" s="3" t="s">
        <v>7914</v>
      </c>
      <c r="D3932" s="2" t="s">
        <v>7366</v>
      </c>
    </row>
    <row r="3933" spans="1:4">
      <c r="A3933" s="3" t="s">
        <v>7915</v>
      </c>
      <c r="B3933" s="3" t="s">
        <v>7831</v>
      </c>
      <c r="C3933" s="3" t="s">
        <v>7916</v>
      </c>
      <c r="D3933" s="2" t="s">
        <v>7358</v>
      </c>
    </row>
    <row r="3934" spans="1:4">
      <c r="A3934" s="3" t="s">
        <v>7917</v>
      </c>
      <c r="B3934" s="3" t="s">
        <v>7831</v>
      </c>
      <c r="C3934" s="3" t="s">
        <v>7918</v>
      </c>
      <c r="D3934" s="2" t="s">
        <v>7366</v>
      </c>
    </row>
    <row r="3935" spans="1:4">
      <c r="A3935" s="3" t="s">
        <v>7919</v>
      </c>
      <c r="B3935" s="3" t="s">
        <v>7831</v>
      </c>
      <c r="C3935" s="3" t="s">
        <v>7920</v>
      </c>
      <c r="D3935" s="2" t="s">
        <v>7353</v>
      </c>
    </row>
    <row r="3936" spans="1:4">
      <c r="A3936" s="3" t="s">
        <v>7921</v>
      </c>
      <c r="B3936" s="3" t="s">
        <v>7831</v>
      </c>
      <c r="C3936" s="3" t="s">
        <v>7922</v>
      </c>
      <c r="D3936" s="2" t="s">
        <v>7704</v>
      </c>
    </row>
    <row r="3937" spans="1:4">
      <c r="A3937" s="3" t="s">
        <v>7923</v>
      </c>
      <c r="B3937" s="3" t="s">
        <v>7831</v>
      </c>
      <c r="C3937" s="3" t="s">
        <v>7924</v>
      </c>
      <c r="D3937" s="2" t="s">
        <v>7530</v>
      </c>
    </row>
    <row r="3938" spans="1:4">
      <c r="A3938" s="3" t="s">
        <v>7925</v>
      </c>
      <c r="B3938" s="3" t="s">
        <v>7831</v>
      </c>
      <c r="C3938" s="3" t="s">
        <v>7926</v>
      </c>
      <c r="D3938" s="2" t="s">
        <v>7361</v>
      </c>
    </row>
    <row r="3939" spans="1:4">
      <c r="A3939" s="3" t="s">
        <v>7927</v>
      </c>
      <c r="B3939" s="3" t="s">
        <v>7831</v>
      </c>
      <c r="C3939" s="3" t="s">
        <v>7928</v>
      </c>
      <c r="D3939" s="2" t="s">
        <v>7415</v>
      </c>
    </row>
    <row r="3940" spans="1:4">
      <c r="A3940" s="3" t="s">
        <v>7929</v>
      </c>
      <c r="B3940" s="3" t="s">
        <v>7831</v>
      </c>
      <c r="C3940" s="3" t="s">
        <v>7930</v>
      </c>
      <c r="D3940" s="2" t="s">
        <v>7530</v>
      </c>
    </row>
    <row r="3941" spans="1:4">
      <c r="A3941" s="3" t="s">
        <v>7931</v>
      </c>
      <c r="B3941" s="3" t="s">
        <v>7831</v>
      </c>
      <c r="C3941" s="3" t="s">
        <v>7932</v>
      </c>
      <c r="D3941" s="2" t="s">
        <v>7358</v>
      </c>
    </row>
    <row r="3942" spans="1:4">
      <c r="A3942" s="3" t="s">
        <v>7933</v>
      </c>
      <c r="B3942" s="3" t="s">
        <v>7831</v>
      </c>
      <c r="C3942" s="3" t="s">
        <v>7934</v>
      </c>
      <c r="D3942" s="2" t="s">
        <v>7561</v>
      </c>
    </row>
    <row r="3943" spans="1:4">
      <c r="A3943" s="3" t="s">
        <v>7935</v>
      </c>
      <c r="B3943" s="3" t="s">
        <v>7831</v>
      </c>
      <c r="C3943" s="3" t="s">
        <v>7936</v>
      </c>
      <c r="D3943" s="2" t="s">
        <v>7350</v>
      </c>
    </row>
    <row r="3944" spans="1:4">
      <c r="A3944" s="3" t="s">
        <v>7937</v>
      </c>
      <c r="B3944" s="3" t="s">
        <v>7831</v>
      </c>
      <c r="C3944" s="3" t="s">
        <v>7938</v>
      </c>
      <c r="D3944" s="2" t="s">
        <v>7487</v>
      </c>
    </row>
    <row r="3945" spans="1:4">
      <c r="A3945" s="3" t="s">
        <v>7939</v>
      </c>
      <c r="B3945" s="3" t="s">
        <v>7831</v>
      </c>
      <c r="C3945" s="3" t="s">
        <v>7940</v>
      </c>
      <c r="D3945" s="2" t="s">
        <v>7415</v>
      </c>
    </row>
    <row r="3946" spans="1:4">
      <c r="A3946" s="3" t="s">
        <v>7941</v>
      </c>
      <c r="B3946" s="3" t="s">
        <v>7831</v>
      </c>
      <c r="C3946" s="3" t="s">
        <v>7942</v>
      </c>
      <c r="D3946" s="2" t="s">
        <v>7386</v>
      </c>
    </row>
    <row r="3947" spans="1:4">
      <c r="A3947" s="3" t="s">
        <v>7943</v>
      </c>
      <c r="B3947" s="3" t="s">
        <v>7831</v>
      </c>
      <c r="C3947" s="3" t="s">
        <v>7944</v>
      </c>
      <c r="D3947" s="2" t="s">
        <v>7358</v>
      </c>
    </row>
    <row r="3948" spans="1:4">
      <c r="A3948" s="3" t="s">
        <v>7945</v>
      </c>
      <c r="B3948" s="3" t="s">
        <v>7831</v>
      </c>
      <c r="C3948" s="3" t="s">
        <v>7946</v>
      </c>
      <c r="D3948" s="2" t="s">
        <v>7373</v>
      </c>
    </row>
    <row r="3949" spans="1:4">
      <c r="A3949" s="3" t="s">
        <v>7947</v>
      </c>
      <c r="B3949" s="3" t="s">
        <v>7831</v>
      </c>
      <c r="C3949" s="3" t="s">
        <v>7948</v>
      </c>
      <c r="D3949" s="2" t="s">
        <v>7353</v>
      </c>
    </row>
    <row r="3950" spans="1:4">
      <c r="A3950" s="3" t="s">
        <v>7949</v>
      </c>
      <c r="B3950" s="3" t="s">
        <v>7831</v>
      </c>
      <c r="C3950" s="3" t="s">
        <v>7950</v>
      </c>
      <c r="D3950" s="2" t="s">
        <v>7383</v>
      </c>
    </row>
    <row r="3951" spans="1:4">
      <c r="A3951" s="3" t="s">
        <v>7951</v>
      </c>
      <c r="B3951" s="3" t="s">
        <v>7831</v>
      </c>
      <c r="C3951" s="3" t="s">
        <v>7952</v>
      </c>
      <c r="D3951" s="2" t="s">
        <v>7353</v>
      </c>
    </row>
    <row r="3952" spans="1:4">
      <c r="A3952" s="3" t="s">
        <v>7953</v>
      </c>
      <c r="B3952" s="3" t="s">
        <v>7831</v>
      </c>
      <c r="C3952" s="3" t="s">
        <v>7954</v>
      </c>
      <c r="D3952" s="2" t="s">
        <v>7361</v>
      </c>
    </row>
    <row r="3953" spans="1:4">
      <c r="A3953" s="3" t="s">
        <v>7955</v>
      </c>
      <c r="B3953" s="3" t="s">
        <v>7831</v>
      </c>
      <c r="C3953" s="3" t="s">
        <v>7956</v>
      </c>
      <c r="D3953" s="2" t="s">
        <v>7358</v>
      </c>
    </row>
    <row r="3954" spans="1:4">
      <c r="A3954" s="3" t="s">
        <v>7957</v>
      </c>
      <c r="B3954" s="3" t="s">
        <v>7831</v>
      </c>
      <c r="C3954" s="3" t="s">
        <v>7958</v>
      </c>
      <c r="D3954" s="2" t="s">
        <v>7530</v>
      </c>
    </row>
    <row r="3955" spans="1:4">
      <c r="A3955" s="3" t="s">
        <v>7959</v>
      </c>
      <c r="B3955" s="3" t="s">
        <v>7831</v>
      </c>
      <c r="C3955" s="3" t="s">
        <v>7960</v>
      </c>
      <c r="D3955" s="2" t="s">
        <v>7358</v>
      </c>
    </row>
    <row r="3956" spans="1:4">
      <c r="A3956" s="3" t="s">
        <v>7961</v>
      </c>
      <c r="B3956" s="3" t="s">
        <v>7831</v>
      </c>
      <c r="C3956" s="3" t="s">
        <v>7962</v>
      </c>
      <c r="D3956" s="2" t="s">
        <v>7487</v>
      </c>
    </row>
    <row r="3957" spans="1:4">
      <c r="A3957" s="3" t="s">
        <v>7963</v>
      </c>
      <c r="B3957" s="3" t="s">
        <v>7831</v>
      </c>
      <c r="C3957" s="3" t="s">
        <v>7964</v>
      </c>
      <c r="D3957" s="2" t="s">
        <v>7965</v>
      </c>
    </row>
    <row r="3958" spans="1:4">
      <c r="A3958" s="3" t="s">
        <v>7966</v>
      </c>
      <c r="B3958" s="3" t="s">
        <v>7831</v>
      </c>
      <c r="C3958" s="3" t="s">
        <v>7967</v>
      </c>
      <c r="D3958" s="2" t="s">
        <v>7350</v>
      </c>
    </row>
    <row r="3959" spans="1:4">
      <c r="A3959" s="3" t="s">
        <v>7968</v>
      </c>
      <c r="B3959" s="3" t="s">
        <v>7831</v>
      </c>
      <c r="C3959" s="3" t="s">
        <v>7969</v>
      </c>
      <c r="D3959" s="2" t="s">
        <v>7373</v>
      </c>
    </row>
    <row r="3960" spans="1:4">
      <c r="A3960" s="3" t="s">
        <v>7970</v>
      </c>
      <c r="B3960" s="3" t="s">
        <v>7831</v>
      </c>
      <c r="C3960" s="3" t="s">
        <v>7971</v>
      </c>
      <c r="D3960" s="2" t="s">
        <v>7561</v>
      </c>
    </row>
    <row r="3961" spans="1:4">
      <c r="A3961" s="3" t="s">
        <v>7972</v>
      </c>
      <c r="B3961" s="3" t="s">
        <v>7831</v>
      </c>
      <c r="C3961" s="3" t="s">
        <v>7973</v>
      </c>
      <c r="D3961" s="2" t="s">
        <v>7358</v>
      </c>
    </row>
    <row r="3962" spans="1:4">
      <c r="A3962" s="3" t="s">
        <v>7974</v>
      </c>
      <c r="B3962" s="3" t="s">
        <v>7831</v>
      </c>
      <c r="C3962" s="3" t="s">
        <v>7975</v>
      </c>
      <c r="D3962" s="2" t="s">
        <v>7448</v>
      </c>
    </row>
    <row r="3963" spans="1:4">
      <c r="A3963" s="3" t="s">
        <v>7976</v>
      </c>
      <c r="B3963" s="3" t="s">
        <v>7831</v>
      </c>
      <c r="C3963" s="3" t="s">
        <v>7977</v>
      </c>
      <c r="D3963" s="2" t="s">
        <v>7366</v>
      </c>
    </row>
    <row r="3964" spans="1:4">
      <c r="A3964" s="3" t="s">
        <v>7978</v>
      </c>
      <c r="B3964" s="3" t="s">
        <v>7831</v>
      </c>
      <c r="C3964" s="3" t="s">
        <v>7979</v>
      </c>
      <c r="D3964" s="2" t="s">
        <v>7373</v>
      </c>
    </row>
    <row r="3965" spans="1:4">
      <c r="A3965" s="3" t="s">
        <v>7980</v>
      </c>
      <c r="B3965" s="3" t="s">
        <v>7831</v>
      </c>
      <c r="C3965" s="3" t="s">
        <v>7981</v>
      </c>
      <c r="D3965" s="2" t="s">
        <v>7982</v>
      </c>
    </row>
    <row r="3966" spans="1:4">
      <c r="A3966" s="3" t="s">
        <v>7983</v>
      </c>
      <c r="B3966" s="3" t="s">
        <v>7831</v>
      </c>
      <c r="C3966" s="3" t="s">
        <v>7984</v>
      </c>
      <c r="D3966" s="2" t="s">
        <v>7383</v>
      </c>
    </row>
    <row r="3967" spans="1:4">
      <c r="A3967" s="3" t="s">
        <v>7985</v>
      </c>
      <c r="B3967" s="3" t="s">
        <v>7831</v>
      </c>
      <c r="C3967" s="3" t="s">
        <v>7986</v>
      </c>
      <c r="D3967" s="2" t="s">
        <v>7386</v>
      </c>
    </row>
    <row r="3968" spans="1:4">
      <c r="A3968" s="3" t="s">
        <v>7987</v>
      </c>
      <c r="B3968" s="3" t="s">
        <v>7831</v>
      </c>
      <c r="C3968" s="3" t="s">
        <v>7988</v>
      </c>
      <c r="D3968" s="2" t="s">
        <v>7373</v>
      </c>
    </row>
    <row r="3969" spans="1:4">
      <c r="A3969" s="3" t="s">
        <v>7989</v>
      </c>
      <c r="B3969" s="3" t="s">
        <v>7831</v>
      </c>
      <c r="C3969" s="3" t="s">
        <v>7990</v>
      </c>
      <c r="D3969" s="2" t="s">
        <v>7383</v>
      </c>
    </row>
    <row r="3970" spans="1:4">
      <c r="A3970" s="3" t="s">
        <v>7991</v>
      </c>
      <c r="B3970" s="3" t="s">
        <v>7831</v>
      </c>
      <c r="C3970" s="3" t="s">
        <v>7992</v>
      </c>
      <c r="D3970" s="2" t="s">
        <v>7353</v>
      </c>
    </row>
    <row r="3971" spans="1:4">
      <c r="A3971" s="3" t="s">
        <v>7993</v>
      </c>
      <c r="B3971" s="3" t="s">
        <v>7831</v>
      </c>
      <c r="C3971" s="3" t="s">
        <v>7994</v>
      </c>
      <c r="D3971" s="2" t="s">
        <v>7350</v>
      </c>
    </row>
    <row r="3972" spans="1:4">
      <c r="A3972" s="3" t="s">
        <v>7995</v>
      </c>
      <c r="B3972" s="3" t="s">
        <v>7831</v>
      </c>
      <c r="C3972" s="3" t="s">
        <v>7996</v>
      </c>
      <c r="D3972" s="2" t="s">
        <v>7415</v>
      </c>
    </row>
    <row r="3973" spans="1:4">
      <c r="A3973" s="3" t="s">
        <v>7997</v>
      </c>
      <c r="B3973" s="3" t="s">
        <v>7831</v>
      </c>
      <c r="C3973" s="3" t="s">
        <v>7998</v>
      </c>
      <c r="D3973" s="2" t="s">
        <v>7383</v>
      </c>
    </row>
    <row r="3974" spans="1:4">
      <c r="A3974" s="3" t="s">
        <v>7999</v>
      </c>
      <c r="B3974" s="3" t="s">
        <v>7831</v>
      </c>
      <c r="C3974" s="3" t="s">
        <v>8000</v>
      </c>
      <c r="D3974" s="2" t="s">
        <v>7415</v>
      </c>
    </row>
    <row r="3975" spans="1:4">
      <c r="A3975" s="3" t="s">
        <v>8001</v>
      </c>
      <c r="B3975" s="3" t="s">
        <v>7831</v>
      </c>
      <c r="C3975" s="3" t="s">
        <v>8002</v>
      </c>
      <c r="D3975" s="2" t="s">
        <v>7704</v>
      </c>
    </row>
    <row r="3976" spans="1:4">
      <c r="A3976" s="3" t="s">
        <v>8003</v>
      </c>
      <c r="B3976" s="3" t="s">
        <v>7831</v>
      </c>
      <c r="C3976" s="3" t="s">
        <v>8004</v>
      </c>
      <c r="D3976" s="2" t="s">
        <v>7487</v>
      </c>
    </row>
    <row r="3977" spans="1:4">
      <c r="A3977" s="3" t="s">
        <v>8005</v>
      </c>
      <c r="B3977" s="3" t="s">
        <v>7831</v>
      </c>
      <c r="C3977" s="3" t="s">
        <v>8006</v>
      </c>
      <c r="D3977" s="2" t="s">
        <v>7373</v>
      </c>
    </row>
    <row r="3978" spans="1:4">
      <c r="A3978" s="3" t="s">
        <v>8007</v>
      </c>
      <c r="B3978" s="3" t="s">
        <v>7831</v>
      </c>
      <c r="C3978" s="3" t="s">
        <v>8008</v>
      </c>
      <c r="D3978" s="2" t="s">
        <v>7358</v>
      </c>
    </row>
    <row r="3979" spans="1:4">
      <c r="A3979" s="3" t="s">
        <v>8009</v>
      </c>
      <c r="B3979" s="3" t="s">
        <v>7831</v>
      </c>
      <c r="C3979" s="3" t="s">
        <v>8010</v>
      </c>
      <c r="D3979" s="2" t="s">
        <v>7383</v>
      </c>
    </row>
    <row r="3980" spans="1:4">
      <c r="A3980" s="3" t="s">
        <v>8011</v>
      </c>
      <c r="B3980" s="3" t="s">
        <v>7831</v>
      </c>
      <c r="C3980" s="3" t="s">
        <v>8012</v>
      </c>
      <c r="D3980" s="2" t="s">
        <v>7353</v>
      </c>
    </row>
    <row r="3981" spans="1:4">
      <c r="A3981" s="3" t="s">
        <v>8013</v>
      </c>
      <c r="B3981" s="3" t="s">
        <v>7831</v>
      </c>
      <c r="C3981" s="3" t="s">
        <v>8014</v>
      </c>
      <c r="D3981" s="2" t="s">
        <v>7353</v>
      </c>
    </row>
    <row r="3982" spans="1:4">
      <c r="A3982" s="3" t="s">
        <v>8015</v>
      </c>
      <c r="B3982" s="3" t="s">
        <v>7831</v>
      </c>
      <c r="C3982" s="3" t="s">
        <v>8016</v>
      </c>
      <c r="D3982" s="2" t="s">
        <v>8017</v>
      </c>
    </row>
    <row r="3983" spans="1:4">
      <c r="A3983" s="3" t="s">
        <v>8018</v>
      </c>
      <c r="B3983" s="3" t="s">
        <v>7831</v>
      </c>
      <c r="C3983" s="3" t="s">
        <v>8019</v>
      </c>
      <c r="D3983" s="2" t="s">
        <v>7350</v>
      </c>
    </row>
    <row r="3984" spans="1:4">
      <c r="A3984" s="3" t="s">
        <v>8020</v>
      </c>
      <c r="B3984" s="3" t="s">
        <v>7831</v>
      </c>
      <c r="C3984" s="3" t="s">
        <v>8021</v>
      </c>
      <c r="D3984" s="2" t="s">
        <v>7358</v>
      </c>
    </row>
    <row r="3985" spans="1:4">
      <c r="A3985" s="3" t="s">
        <v>8022</v>
      </c>
      <c r="B3985" s="3" t="s">
        <v>7831</v>
      </c>
      <c r="C3985" s="3" t="s">
        <v>8023</v>
      </c>
      <c r="D3985" s="2" t="s">
        <v>7487</v>
      </c>
    </row>
    <row r="3986" spans="1:4">
      <c r="A3986" s="3" t="s">
        <v>8024</v>
      </c>
      <c r="B3986" s="3" t="s">
        <v>7831</v>
      </c>
      <c r="C3986" s="3" t="s">
        <v>8025</v>
      </c>
      <c r="D3986" s="2" t="s">
        <v>7383</v>
      </c>
    </row>
    <row r="3987" spans="1:4">
      <c r="A3987" s="3" t="s">
        <v>8026</v>
      </c>
      <c r="B3987" s="3" t="s">
        <v>7831</v>
      </c>
      <c r="C3987" s="3" t="s">
        <v>8027</v>
      </c>
      <c r="D3987" s="2" t="s">
        <v>7530</v>
      </c>
    </row>
    <row r="3988" spans="1:4">
      <c r="A3988" s="3" t="s">
        <v>8028</v>
      </c>
      <c r="B3988" s="3" t="s">
        <v>7831</v>
      </c>
      <c r="C3988" s="3" t="s">
        <v>8029</v>
      </c>
      <c r="D3988" s="2" t="s">
        <v>7415</v>
      </c>
    </row>
    <row r="3989" spans="1:4">
      <c r="A3989" s="3" t="s">
        <v>8030</v>
      </c>
      <c r="B3989" s="3" t="s">
        <v>7831</v>
      </c>
      <c r="C3989" s="3" t="s">
        <v>8031</v>
      </c>
      <c r="D3989" s="2" t="s">
        <v>7448</v>
      </c>
    </row>
    <row r="3990" spans="1:4">
      <c r="A3990" s="3" t="s">
        <v>8032</v>
      </c>
      <c r="B3990" s="3" t="s">
        <v>7831</v>
      </c>
      <c r="C3990" s="3" t="s">
        <v>8033</v>
      </c>
      <c r="D3990" s="2" t="s">
        <v>7358</v>
      </c>
    </row>
    <row r="3991" spans="1:4">
      <c r="A3991" s="3" t="s">
        <v>8034</v>
      </c>
      <c r="B3991" s="3" t="s">
        <v>7831</v>
      </c>
      <c r="C3991" s="3" t="s">
        <v>8035</v>
      </c>
      <c r="D3991" s="2" t="s">
        <v>7350</v>
      </c>
    </row>
    <row r="3992" spans="1:4">
      <c r="A3992" s="3" t="s">
        <v>8036</v>
      </c>
      <c r="B3992" s="3" t="s">
        <v>7831</v>
      </c>
      <c r="C3992" s="3" t="s">
        <v>8037</v>
      </c>
      <c r="D3992" s="2" t="s">
        <v>7803</v>
      </c>
    </row>
    <row r="3993" spans="1:4">
      <c r="A3993" s="3" t="s">
        <v>8038</v>
      </c>
      <c r="B3993" s="3" t="s">
        <v>7831</v>
      </c>
      <c r="C3993" s="3" t="s">
        <v>8039</v>
      </c>
      <c r="D3993" s="2" t="s">
        <v>7373</v>
      </c>
    </row>
    <row r="3994" spans="1:4">
      <c r="A3994" s="3" t="s">
        <v>8040</v>
      </c>
      <c r="B3994" s="3" t="s">
        <v>7831</v>
      </c>
      <c r="C3994" s="3" t="s">
        <v>8041</v>
      </c>
      <c r="D3994" s="2" t="s">
        <v>7459</v>
      </c>
    </row>
    <row r="3995" spans="1:4">
      <c r="A3995" s="3" t="s">
        <v>8042</v>
      </c>
      <c r="B3995" s="3" t="s">
        <v>7831</v>
      </c>
      <c r="C3995" s="3" t="s">
        <v>8043</v>
      </c>
      <c r="D3995" s="2" t="s">
        <v>7383</v>
      </c>
    </row>
    <row r="3996" spans="1:4">
      <c r="A3996" s="3" t="s">
        <v>8044</v>
      </c>
      <c r="B3996" s="3" t="s">
        <v>7831</v>
      </c>
      <c r="C3996" s="3" t="s">
        <v>8045</v>
      </c>
      <c r="D3996" s="2" t="s">
        <v>7373</v>
      </c>
    </row>
    <row r="3997" spans="1:4">
      <c r="A3997" s="3" t="s">
        <v>8046</v>
      </c>
      <c r="B3997" s="3" t="s">
        <v>7831</v>
      </c>
      <c r="C3997" s="3" t="s">
        <v>8047</v>
      </c>
      <c r="D3997" s="2" t="s">
        <v>7383</v>
      </c>
    </row>
    <row r="3998" spans="1:4">
      <c r="A3998" s="3" t="s">
        <v>8048</v>
      </c>
      <c r="B3998" s="3" t="s">
        <v>7831</v>
      </c>
      <c r="C3998" s="3" t="s">
        <v>8049</v>
      </c>
      <c r="D3998" s="2" t="s">
        <v>7487</v>
      </c>
    </row>
    <row r="3999" spans="1:4">
      <c r="A3999" s="3" t="s">
        <v>8050</v>
      </c>
      <c r="B3999" s="3" t="s">
        <v>7831</v>
      </c>
      <c r="C3999" s="3" t="s">
        <v>8051</v>
      </c>
      <c r="D3999" s="2" t="s">
        <v>7373</v>
      </c>
    </row>
    <row r="4000" spans="1:4">
      <c r="A4000" s="3" t="s">
        <v>8052</v>
      </c>
      <c r="B4000" s="3" t="s">
        <v>7831</v>
      </c>
      <c r="C4000" s="3" t="s">
        <v>8053</v>
      </c>
      <c r="D4000" s="2" t="s">
        <v>7358</v>
      </c>
    </row>
    <row r="4001" spans="1:4">
      <c r="A4001" s="3" t="s">
        <v>8054</v>
      </c>
      <c r="B4001" s="3" t="s">
        <v>7831</v>
      </c>
      <c r="C4001" s="3" t="s">
        <v>8055</v>
      </c>
      <c r="D4001" s="2" t="s">
        <v>8056</v>
      </c>
    </row>
    <row r="4002" spans="1:4">
      <c r="A4002" s="3" t="s">
        <v>8057</v>
      </c>
      <c r="B4002" s="3" t="s">
        <v>7831</v>
      </c>
      <c r="C4002" s="3" t="s">
        <v>8058</v>
      </c>
      <c r="D4002" s="2" t="s">
        <v>7487</v>
      </c>
    </row>
    <row r="4003" spans="1:4">
      <c r="A4003" s="3" t="s">
        <v>8059</v>
      </c>
      <c r="B4003" s="3" t="s">
        <v>7831</v>
      </c>
      <c r="C4003" s="3" t="s">
        <v>8060</v>
      </c>
      <c r="D4003" s="2" t="s">
        <v>7459</v>
      </c>
    </row>
    <row r="4004" spans="1:4">
      <c r="A4004" s="3" t="s">
        <v>8061</v>
      </c>
      <c r="B4004" s="3" t="s">
        <v>7831</v>
      </c>
      <c r="C4004" s="3" t="s">
        <v>8062</v>
      </c>
      <c r="D4004" s="2" t="s">
        <v>7361</v>
      </c>
    </row>
    <row r="4005" spans="1:4">
      <c r="A4005" s="3" t="s">
        <v>8063</v>
      </c>
      <c r="B4005" s="3" t="s">
        <v>7831</v>
      </c>
      <c r="C4005" s="3" t="s">
        <v>8064</v>
      </c>
      <c r="D4005" s="2" t="s">
        <v>7366</v>
      </c>
    </row>
    <row r="4006" spans="1:4">
      <c r="A4006" s="3" t="s">
        <v>8065</v>
      </c>
      <c r="B4006" s="3" t="s">
        <v>7831</v>
      </c>
      <c r="C4006" s="3" t="s">
        <v>8066</v>
      </c>
      <c r="D4006" s="2" t="s">
        <v>7383</v>
      </c>
    </row>
    <row r="4007" spans="1:4">
      <c r="A4007" s="3" t="s">
        <v>8067</v>
      </c>
      <c r="B4007" s="3" t="s">
        <v>7831</v>
      </c>
      <c r="C4007" s="3" t="s">
        <v>8068</v>
      </c>
      <c r="D4007" s="2" t="s">
        <v>7448</v>
      </c>
    </row>
    <row r="4008" spans="1:4">
      <c r="A4008" s="3" t="s">
        <v>8069</v>
      </c>
      <c r="B4008" s="3" t="s">
        <v>7831</v>
      </c>
      <c r="C4008" s="3" t="s">
        <v>8070</v>
      </c>
      <c r="D4008" s="2" t="s">
        <v>7361</v>
      </c>
    </row>
    <row r="4009" spans="1:4">
      <c r="A4009" s="3" t="s">
        <v>8071</v>
      </c>
      <c r="B4009" s="3" t="s">
        <v>7831</v>
      </c>
      <c r="C4009" s="3" t="s">
        <v>8072</v>
      </c>
      <c r="D4009" s="2" t="s">
        <v>7448</v>
      </c>
    </row>
    <row r="4010" spans="1:4">
      <c r="A4010" s="3" t="s">
        <v>8073</v>
      </c>
      <c r="B4010" s="3" t="s">
        <v>7831</v>
      </c>
      <c r="C4010" s="3" t="s">
        <v>8074</v>
      </c>
      <c r="D4010" s="2" t="s">
        <v>7652</v>
      </c>
    </row>
    <row r="4011" spans="1:4">
      <c r="A4011" s="3" t="s">
        <v>8075</v>
      </c>
      <c r="B4011" s="3" t="s">
        <v>7831</v>
      </c>
      <c r="C4011" s="3" t="s">
        <v>8076</v>
      </c>
      <c r="D4011" s="2" t="s">
        <v>7577</v>
      </c>
    </row>
    <row r="4012" spans="1:4">
      <c r="A4012" s="3" t="s">
        <v>8077</v>
      </c>
      <c r="B4012" s="3" t="s">
        <v>7831</v>
      </c>
      <c r="C4012" s="3" t="s">
        <v>8078</v>
      </c>
      <c r="D4012" s="2" t="s">
        <v>7373</v>
      </c>
    </row>
    <row r="4013" spans="1:4">
      <c r="A4013" s="3" t="s">
        <v>8079</v>
      </c>
      <c r="B4013" s="3" t="s">
        <v>7831</v>
      </c>
      <c r="C4013" s="3" t="s">
        <v>8080</v>
      </c>
      <c r="D4013" s="2" t="s">
        <v>7350</v>
      </c>
    </row>
    <row r="4014" spans="1:4">
      <c r="A4014" s="3" t="s">
        <v>8081</v>
      </c>
      <c r="B4014" s="3" t="s">
        <v>7831</v>
      </c>
      <c r="C4014" s="3" t="s">
        <v>8082</v>
      </c>
      <c r="D4014" s="2" t="s">
        <v>7353</v>
      </c>
    </row>
    <row r="4015" spans="1:4">
      <c r="A4015" s="3" t="s">
        <v>8083</v>
      </c>
      <c r="B4015" s="3" t="s">
        <v>7831</v>
      </c>
      <c r="C4015" s="3" t="s">
        <v>8084</v>
      </c>
      <c r="D4015" s="2" t="s">
        <v>7459</v>
      </c>
    </row>
    <row r="4016" spans="1:4">
      <c r="A4016" s="3" t="s">
        <v>8085</v>
      </c>
      <c r="B4016" s="3" t="s">
        <v>7831</v>
      </c>
      <c r="C4016" s="3" t="s">
        <v>8086</v>
      </c>
      <c r="D4016" s="2" t="s">
        <v>7373</v>
      </c>
    </row>
    <row r="4017" spans="1:4">
      <c r="A4017" s="3" t="s">
        <v>8087</v>
      </c>
      <c r="B4017" s="3" t="s">
        <v>7831</v>
      </c>
      <c r="C4017" s="3" t="s">
        <v>8088</v>
      </c>
      <c r="D4017" s="2" t="s">
        <v>7561</v>
      </c>
    </row>
    <row r="4018" spans="1:4">
      <c r="A4018" s="3" t="s">
        <v>8089</v>
      </c>
      <c r="B4018" s="3" t="s">
        <v>7831</v>
      </c>
      <c r="C4018" s="3" t="s">
        <v>8090</v>
      </c>
      <c r="D4018" s="2" t="s">
        <v>7530</v>
      </c>
    </row>
    <row r="4019" spans="1:4">
      <c r="A4019" s="3" t="s">
        <v>8091</v>
      </c>
      <c r="B4019" s="3" t="s">
        <v>7831</v>
      </c>
      <c r="C4019" s="3" t="s">
        <v>8092</v>
      </c>
      <c r="D4019" s="2" t="s">
        <v>7383</v>
      </c>
    </row>
    <row r="4020" spans="1:4">
      <c r="A4020" s="3" t="s">
        <v>8093</v>
      </c>
      <c r="B4020" s="3" t="s">
        <v>7831</v>
      </c>
      <c r="C4020" s="3" t="s">
        <v>8094</v>
      </c>
      <c r="D4020" s="2" t="s">
        <v>7383</v>
      </c>
    </row>
    <row r="4021" spans="1:4">
      <c r="A4021" s="3" t="s">
        <v>8095</v>
      </c>
      <c r="B4021" s="3" t="s">
        <v>7831</v>
      </c>
      <c r="C4021" s="3" t="s">
        <v>8096</v>
      </c>
      <c r="D4021" s="2" t="s">
        <v>7358</v>
      </c>
    </row>
    <row r="4022" spans="1:4">
      <c r="A4022" s="3" t="s">
        <v>8097</v>
      </c>
      <c r="B4022" s="3" t="s">
        <v>7831</v>
      </c>
      <c r="C4022" s="3" t="s">
        <v>8098</v>
      </c>
      <c r="D4022" s="2" t="s">
        <v>7373</v>
      </c>
    </row>
    <row r="4023" spans="1:4">
      <c r="A4023" s="3" t="s">
        <v>8099</v>
      </c>
      <c r="B4023" s="3" t="s">
        <v>7831</v>
      </c>
      <c r="C4023" s="3" t="s">
        <v>8100</v>
      </c>
      <c r="D4023" s="2" t="s">
        <v>7366</v>
      </c>
    </row>
    <row r="4024" spans="1:4">
      <c r="A4024" s="3" t="s">
        <v>8101</v>
      </c>
      <c r="B4024" s="3" t="s">
        <v>7831</v>
      </c>
      <c r="C4024" s="3" t="s">
        <v>8102</v>
      </c>
      <c r="D4024" s="2" t="s">
        <v>7373</v>
      </c>
    </row>
    <row r="4025" spans="1:4">
      <c r="A4025" s="3" t="s">
        <v>8103</v>
      </c>
      <c r="B4025" s="3" t="s">
        <v>7831</v>
      </c>
      <c r="C4025" s="3" t="s">
        <v>8104</v>
      </c>
      <c r="D4025" s="2" t="s">
        <v>7353</v>
      </c>
    </row>
    <row r="4026" spans="1:4">
      <c r="A4026" s="3" t="s">
        <v>8105</v>
      </c>
      <c r="B4026" s="3" t="s">
        <v>7831</v>
      </c>
      <c r="C4026" s="3" t="s">
        <v>8106</v>
      </c>
      <c r="D4026" s="2" t="s">
        <v>7353</v>
      </c>
    </row>
    <row r="4027" spans="1:4">
      <c r="A4027" s="3" t="s">
        <v>8107</v>
      </c>
      <c r="B4027" s="3" t="s">
        <v>7831</v>
      </c>
      <c r="C4027" s="3" t="s">
        <v>8108</v>
      </c>
      <c r="D4027" s="2" t="s">
        <v>7487</v>
      </c>
    </row>
    <row r="4028" spans="1:4">
      <c r="A4028" s="3" t="s">
        <v>8109</v>
      </c>
      <c r="B4028" s="3" t="s">
        <v>7831</v>
      </c>
      <c r="C4028" s="3" t="s">
        <v>8110</v>
      </c>
      <c r="D4028" s="2" t="s">
        <v>7361</v>
      </c>
    </row>
    <row r="4029" spans="1:4">
      <c r="A4029" s="3" t="s">
        <v>8111</v>
      </c>
      <c r="B4029" s="3" t="s">
        <v>7831</v>
      </c>
      <c r="C4029" s="3" t="s">
        <v>8112</v>
      </c>
      <c r="D4029" s="2" t="s">
        <v>7487</v>
      </c>
    </row>
    <row r="4030" spans="1:4">
      <c r="A4030" s="3" t="s">
        <v>8113</v>
      </c>
      <c r="B4030" s="3" t="s">
        <v>7831</v>
      </c>
      <c r="C4030" s="3" t="s">
        <v>8114</v>
      </c>
      <c r="D4030" s="2" t="s">
        <v>7530</v>
      </c>
    </row>
    <row r="4031" spans="1:4">
      <c r="A4031" s="3" t="s">
        <v>8115</v>
      </c>
      <c r="B4031" s="3" t="s">
        <v>7831</v>
      </c>
      <c r="C4031" s="3" t="s">
        <v>7962</v>
      </c>
      <c r="D4031" s="2" t="s">
        <v>7386</v>
      </c>
    </row>
    <row r="4032" spans="1:4">
      <c r="A4032" s="3" t="s">
        <v>8116</v>
      </c>
      <c r="B4032" s="3" t="s">
        <v>7831</v>
      </c>
      <c r="C4032" s="3" t="s">
        <v>7967</v>
      </c>
      <c r="D4032" s="2" t="s">
        <v>7353</v>
      </c>
    </row>
    <row r="4033" spans="1:4">
      <c r="A4033" s="3" t="s">
        <v>8117</v>
      </c>
      <c r="B4033" s="3" t="s">
        <v>7831</v>
      </c>
      <c r="C4033" s="3" t="s">
        <v>7891</v>
      </c>
      <c r="D4033" s="2" t="s">
        <v>7386</v>
      </c>
    </row>
    <row r="4034" spans="1:4">
      <c r="A4034" s="3" t="s">
        <v>8118</v>
      </c>
      <c r="B4034" s="3" t="s">
        <v>7831</v>
      </c>
      <c r="C4034" s="3" t="s">
        <v>7891</v>
      </c>
      <c r="D4034" s="2" t="s">
        <v>7350</v>
      </c>
    </row>
    <row r="4035" spans="1:4">
      <c r="A4035" s="3" t="s">
        <v>8119</v>
      </c>
      <c r="B4035" s="3" t="s">
        <v>7831</v>
      </c>
      <c r="C4035" s="3" t="s">
        <v>7891</v>
      </c>
      <c r="D4035" s="2" t="s">
        <v>8120</v>
      </c>
    </row>
    <row r="4036" spans="1:4">
      <c r="A4036" s="3" t="s">
        <v>8121</v>
      </c>
      <c r="B4036" s="3" t="s">
        <v>7831</v>
      </c>
      <c r="C4036" s="3" t="s">
        <v>7891</v>
      </c>
      <c r="D4036" s="2" t="s">
        <v>7366</v>
      </c>
    </row>
    <row r="4037" spans="1:4">
      <c r="A4037" s="3" t="s">
        <v>8122</v>
      </c>
      <c r="B4037" s="3" t="s">
        <v>7831</v>
      </c>
      <c r="C4037" s="3" t="s">
        <v>7900</v>
      </c>
      <c r="D4037" s="2" t="s">
        <v>7373</v>
      </c>
    </row>
    <row r="4038" spans="1:4">
      <c r="A4038" s="3" t="s">
        <v>8123</v>
      </c>
      <c r="B4038" s="3" t="s">
        <v>7831</v>
      </c>
      <c r="C4038" s="3" t="s">
        <v>7900</v>
      </c>
      <c r="D4038" s="2" t="s">
        <v>7383</v>
      </c>
    </row>
    <row r="4039" spans="1:4">
      <c r="A4039" s="3" t="s">
        <v>8124</v>
      </c>
      <c r="B4039" s="3" t="s">
        <v>7831</v>
      </c>
      <c r="C4039" s="3" t="s">
        <v>7900</v>
      </c>
      <c r="D4039" s="2" t="s">
        <v>7415</v>
      </c>
    </row>
    <row r="4040" spans="1:4">
      <c r="A4040" s="3" t="s">
        <v>8125</v>
      </c>
      <c r="B4040" s="3" t="s">
        <v>7831</v>
      </c>
      <c r="C4040" s="3" t="s">
        <v>7900</v>
      </c>
      <c r="D4040" s="2" t="s">
        <v>7561</v>
      </c>
    </row>
    <row r="4041" spans="1:4">
      <c r="A4041" s="3" t="s">
        <v>8126</v>
      </c>
      <c r="B4041" s="3" t="s">
        <v>7831</v>
      </c>
      <c r="C4041" s="3" t="s">
        <v>7900</v>
      </c>
      <c r="D4041" s="2" t="s">
        <v>7350</v>
      </c>
    </row>
    <row r="4042" spans="1:4">
      <c r="A4042" s="3" t="s">
        <v>8127</v>
      </c>
      <c r="B4042" s="3" t="s">
        <v>7831</v>
      </c>
      <c r="C4042" s="3" t="s">
        <v>7900</v>
      </c>
      <c r="D4042" s="2" t="s">
        <v>7361</v>
      </c>
    </row>
    <row r="4043" spans="1:4">
      <c r="A4043" s="3" t="s">
        <v>8128</v>
      </c>
      <c r="B4043" s="3" t="s">
        <v>7831</v>
      </c>
      <c r="C4043" s="3" t="s">
        <v>7900</v>
      </c>
      <c r="D4043" s="2" t="s">
        <v>7487</v>
      </c>
    </row>
    <row r="4044" spans="1:4">
      <c r="A4044" s="3" t="s">
        <v>8129</v>
      </c>
      <c r="B4044" s="3" t="s">
        <v>7831</v>
      </c>
      <c r="C4044" s="3" t="s">
        <v>7946</v>
      </c>
      <c r="D4044" s="2" t="s">
        <v>7415</v>
      </c>
    </row>
    <row r="4045" spans="1:4">
      <c r="A4045" s="3" t="s">
        <v>8130</v>
      </c>
      <c r="B4045" s="3" t="s">
        <v>7831</v>
      </c>
      <c r="C4045" s="3" t="s">
        <v>7946</v>
      </c>
      <c r="D4045" s="2" t="s">
        <v>7383</v>
      </c>
    </row>
    <row r="4046" spans="1:4">
      <c r="A4046" s="3" t="s">
        <v>8131</v>
      </c>
      <c r="B4046" s="3" t="s">
        <v>7831</v>
      </c>
      <c r="C4046" s="3" t="s">
        <v>7946</v>
      </c>
      <c r="D4046" s="2" t="s">
        <v>7459</v>
      </c>
    </row>
    <row r="4047" spans="1:4">
      <c r="A4047" s="3" t="s">
        <v>8132</v>
      </c>
      <c r="B4047" s="3" t="s">
        <v>7831</v>
      </c>
      <c r="C4047" s="3" t="s">
        <v>7975</v>
      </c>
      <c r="D4047" s="2" t="s">
        <v>8056</v>
      </c>
    </row>
    <row r="4048" spans="1:4">
      <c r="A4048" s="3" t="s">
        <v>8133</v>
      </c>
      <c r="B4048" s="3" t="s">
        <v>7831</v>
      </c>
      <c r="C4048" s="3" t="s">
        <v>7975</v>
      </c>
      <c r="D4048" s="2" t="s">
        <v>7577</v>
      </c>
    </row>
    <row r="4049" spans="1:4">
      <c r="A4049" s="3" t="s">
        <v>8134</v>
      </c>
      <c r="B4049" s="3" t="s">
        <v>7831</v>
      </c>
      <c r="C4049" s="3" t="s">
        <v>7975</v>
      </c>
      <c r="D4049" s="2" t="s">
        <v>7350</v>
      </c>
    </row>
    <row r="4050" spans="1:4">
      <c r="A4050" s="3" t="s">
        <v>8135</v>
      </c>
      <c r="B4050" s="3" t="s">
        <v>7831</v>
      </c>
      <c r="C4050" s="3" t="s">
        <v>7975</v>
      </c>
      <c r="D4050" s="2" t="s">
        <v>7383</v>
      </c>
    </row>
    <row r="4051" spans="1:4">
      <c r="A4051" s="3" t="s">
        <v>8136</v>
      </c>
      <c r="B4051" s="3" t="s">
        <v>7831</v>
      </c>
      <c r="C4051" s="3" t="s">
        <v>7994</v>
      </c>
      <c r="D4051" s="2" t="s">
        <v>7373</v>
      </c>
    </row>
    <row r="4052" spans="1:4">
      <c r="A4052" s="3" t="s">
        <v>8137</v>
      </c>
      <c r="B4052" s="3" t="s">
        <v>7831</v>
      </c>
      <c r="C4052" s="3" t="s">
        <v>7994</v>
      </c>
      <c r="D4052" s="2" t="s">
        <v>7415</v>
      </c>
    </row>
    <row r="4053" spans="1:4">
      <c r="A4053" s="3" t="s">
        <v>8138</v>
      </c>
      <c r="B4053" s="3" t="s">
        <v>7831</v>
      </c>
      <c r="C4053" s="3" t="s">
        <v>7994</v>
      </c>
      <c r="D4053" s="2" t="s">
        <v>7383</v>
      </c>
    </row>
    <row r="4054" spans="1:4">
      <c r="A4054" s="3" t="s">
        <v>8139</v>
      </c>
      <c r="B4054" s="3" t="s">
        <v>7831</v>
      </c>
      <c r="C4054" s="3" t="s">
        <v>8027</v>
      </c>
      <c r="D4054" s="2" t="s">
        <v>7366</v>
      </c>
    </row>
    <row r="4055" spans="1:4">
      <c r="A4055" s="3" t="s">
        <v>8140</v>
      </c>
      <c r="B4055" s="3" t="s">
        <v>7831</v>
      </c>
      <c r="C4055" s="3" t="s">
        <v>8027</v>
      </c>
      <c r="D4055" s="2" t="s">
        <v>7415</v>
      </c>
    </row>
    <row r="4056" spans="1:4">
      <c r="A4056" s="3" t="s">
        <v>8141</v>
      </c>
      <c r="B4056" s="3" t="s">
        <v>7831</v>
      </c>
      <c r="C4056" s="3" t="s">
        <v>8027</v>
      </c>
      <c r="D4056" s="2" t="s">
        <v>7448</v>
      </c>
    </row>
    <row r="4057" spans="1:4">
      <c r="A4057" s="3" t="s">
        <v>8142</v>
      </c>
      <c r="B4057" s="3" t="s">
        <v>7831</v>
      </c>
      <c r="C4057" s="3" t="s">
        <v>8035</v>
      </c>
      <c r="D4057" s="2" t="s">
        <v>7386</v>
      </c>
    </row>
    <row r="4058" spans="1:4">
      <c r="A4058" s="3" t="s">
        <v>8143</v>
      </c>
      <c r="B4058" s="3" t="s">
        <v>7831</v>
      </c>
      <c r="C4058" s="3" t="s">
        <v>8035</v>
      </c>
      <c r="D4058" s="2" t="s">
        <v>7361</v>
      </c>
    </row>
    <row r="4059" spans="1:4">
      <c r="A4059" s="3" t="s">
        <v>8144</v>
      </c>
      <c r="B4059" s="3" t="s">
        <v>7831</v>
      </c>
      <c r="C4059" s="3" t="s">
        <v>8035</v>
      </c>
      <c r="D4059" s="2" t="s">
        <v>7415</v>
      </c>
    </row>
    <row r="4060" spans="1:4">
      <c r="A4060" s="3" t="s">
        <v>8145</v>
      </c>
      <c r="B4060" s="3" t="s">
        <v>7831</v>
      </c>
      <c r="C4060" s="3" t="s">
        <v>8035</v>
      </c>
      <c r="D4060" s="2" t="s">
        <v>7448</v>
      </c>
    </row>
    <row r="4061" spans="1:4">
      <c r="A4061" s="3" t="s">
        <v>8146</v>
      </c>
      <c r="B4061" s="3" t="s">
        <v>7831</v>
      </c>
      <c r="C4061" s="3" t="s">
        <v>8100</v>
      </c>
      <c r="D4061" s="2" t="s">
        <v>7383</v>
      </c>
    </row>
    <row r="4062" spans="1:4">
      <c r="A4062" s="3" t="s">
        <v>8147</v>
      </c>
      <c r="B4062" s="3" t="s">
        <v>7831</v>
      </c>
      <c r="C4062" s="3" t="s">
        <v>8100</v>
      </c>
      <c r="D4062" s="2" t="s">
        <v>7561</v>
      </c>
    </row>
    <row r="4063" spans="1:4">
      <c r="A4063" s="3" t="s">
        <v>8148</v>
      </c>
      <c r="B4063" s="3" t="s">
        <v>7831</v>
      </c>
      <c r="C4063" s="3" t="s">
        <v>8100</v>
      </c>
      <c r="D4063" s="2" t="s">
        <v>7361</v>
      </c>
    </row>
    <row r="4064" spans="1:4">
      <c r="A4064" s="3" t="s">
        <v>8149</v>
      </c>
      <c r="B4064" s="3" t="s">
        <v>7831</v>
      </c>
      <c r="C4064" s="3" t="s">
        <v>8100</v>
      </c>
      <c r="D4064" s="2" t="s">
        <v>7415</v>
      </c>
    </row>
    <row r="4065" spans="1:4">
      <c r="A4065" s="3" t="s">
        <v>8150</v>
      </c>
      <c r="B4065" s="3" t="s">
        <v>7831</v>
      </c>
      <c r="C4065" s="3" t="s">
        <v>8100</v>
      </c>
      <c r="D4065" s="2" t="s">
        <v>7448</v>
      </c>
    </row>
    <row r="4066" spans="1:4">
      <c r="A4066" s="3" t="s">
        <v>8151</v>
      </c>
      <c r="B4066" s="3" t="s">
        <v>7831</v>
      </c>
      <c r="C4066" s="3" t="s">
        <v>7996</v>
      </c>
      <c r="D4066" s="2" t="s">
        <v>7383</v>
      </c>
    </row>
    <row r="4067" spans="1:4">
      <c r="A4067" s="3" t="s">
        <v>8152</v>
      </c>
      <c r="B4067" s="3" t="s">
        <v>7831</v>
      </c>
      <c r="C4067" s="3" t="s">
        <v>7996</v>
      </c>
      <c r="D4067" s="2" t="s">
        <v>7621</v>
      </c>
    </row>
    <row r="4068" spans="1:4">
      <c r="A4068" s="3" t="s">
        <v>8153</v>
      </c>
      <c r="B4068" s="3" t="s">
        <v>7831</v>
      </c>
      <c r="C4068" s="3" t="s">
        <v>7998</v>
      </c>
      <c r="D4068" s="2" t="s">
        <v>7415</v>
      </c>
    </row>
    <row r="4069" spans="1:4">
      <c r="A4069" s="3" t="s">
        <v>8154</v>
      </c>
      <c r="B4069" s="3" t="s">
        <v>7831</v>
      </c>
      <c r="C4069" s="3" t="s">
        <v>7998</v>
      </c>
      <c r="D4069" s="2" t="s">
        <v>7373</v>
      </c>
    </row>
    <row r="4070" spans="1:4">
      <c r="A4070" s="3" t="s">
        <v>8155</v>
      </c>
      <c r="B4070" s="3" t="s">
        <v>7831</v>
      </c>
      <c r="C4070" s="3" t="s">
        <v>8047</v>
      </c>
      <c r="D4070" s="2" t="s">
        <v>7373</v>
      </c>
    </row>
    <row r="4071" spans="1:4">
      <c r="A4071" s="3" t="s">
        <v>8156</v>
      </c>
      <c r="B4071" s="3" t="s">
        <v>7831</v>
      </c>
      <c r="C4071" s="3" t="s">
        <v>8047</v>
      </c>
      <c r="D4071" s="2" t="s">
        <v>7350</v>
      </c>
    </row>
    <row r="4072" spans="1:4">
      <c r="A4072" s="3" t="s">
        <v>8157</v>
      </c>
      <c r="B4072" s="3" t="s">
        <v>7831</v>
      </c>
      <c r="C4072" s="3" t="s">
        <v>8047</v>
      </c>
      <c r="D4072" s="2" t="s">
        <v>7415</v>
      </c>
    </row>
    <row r="4073" spans="1:4">
      <c r="A4073" s="3" t="s">
        <v>8158</v>
      </c>
      <c r="B4073" s="3" t="s">
        <v>7831</v>
      </c>
      <c r="C4073" s="3" t="s">
        <v>8051</v>
      </c>
      <c r="D4073" s="2" t="s">
        <v>7383</v>
      </c>
    </row>
    <row r="4074" spans="1:4">
      <c r="A4074" s="3" t="s">
        <v>8159</v>
      </c>
      <c r="B4074" s="3" t="s">
        <v>7831</v>
      </c>
      <c r="C4074" s="3" t="s">
        <v>8051</v>
      </c>
      <c r="D4074" s="2" t="s">
        <v>7361</v>
      </c>
    </row>
    <row r="4075" spans="1:4">
      <c r="A4075" s="3" t="s">
        <v>8160</v>
      </c>
      <c r="B4075" s="3" t="s">
        <v>7831</v>
      </c>
      <c r="C4075" s="3" t="s">
        <v>8051</v>
      </c>
      <c r="D4075" s="2" t="s">
        <v>7415</v>
      </c>
    </row>
    <row r="4076" spans="1:4">
      <c r="A4076" s="3" t="s">
        <v>8161</v>
      </c>
      <c r="B4076" s="3" t="s">
        <v>7831</v>
      </c>
      <c r="C4076" s="3" t="s">
        <v>8051</v>
      </c>
      <c r="D4076" s="2" t="s">
        <v>7561</v>
      </c>
    </row>
    <row r="4077" spans="1:4">
      <c r="A4077" s="3" t="s">
        <v>8162</v>
      </c>
      <c r="B4077" s="3" t="s">
        <v>7831</v>
      </c>
      <c r="C4077" s="3" t="s">
        <v>8092</v>
      </c>
      <c r="D4077" s="2" t="s">
        <v>7565</v>
      </c>
    </row>
    <row r="4078" spans="1:4">
      <c r="A4078" s="3" t="s">
        <v>8163</v>
      </c>
      <c r="B4078" s="3" t="s">
        <v>7831</v>
      </c>
      <c r="C4078" s="3" t="s">
        <v>8092</v>
      </c>
      <c r="D4078" s="2" t="s">
        <v>7415</v>
      </c>
    </row>
    <row r="4079" spans="1:4">
      <c r="A4079" s="3" t="s">
        <v>8164</v>
      </c>
      <c r="B4079" s="3" t="s">
        <v>7831</v>
      </c>
      <c r="C4079" s="3" t="s">
        <v>8102</v>
      </c>
      <c r="D4079" s="2" t="s">
        <v>7383</v>
      </c>
    </row>
    <row r="4080" spans="1:4">
      <c r="A4080" s="3" t="s">
        <v>8165</v>
      </c>
      <c r="B4080" s="3" t="s">
        <v>7831</v>
      </c>
      <c r="C4080" s="3" t="s">
        <v>8102</v>
      </c>
      <c r="D4080" s="2" t="s">
        <v>7415</v>
      </c>
    </row>
    <row r="4081" spans="1:4">
      <c r="A4081" s="3" t="s">
        <v>8166</v>
      </c>
      <c r="B4081" s="3" t="s">
        <v>7831</v>
      </c>
      <c r="C4081" s="3" t="s">
        <v>8102</v>
      </c>
      <c r="D4081" s="2" t="s">
        <v>7448</v>
      </c>
    </row>
    <row r="4082" spans="1:4">
      <c r="A4082" s="3" t="s">
        <v>8167</v>
      </c>
      <c r="B4082" s="3" t="s">
        <v>7831</v>
      </c>
      <c r="C4082" s="3" t="s">
        <v>8102</v>
      </c>
      <c r="D4082" s="2" t="s">
        <v>7561</v>
      </c>
    </row>
    <row r="4083" spans="1:4">
      <c r="A4083" s="3" t="s">
        <v>8168</v>
      </c>
      <c r="B4083" s="3" t="s">
        <v>7831</v>
      </c>
      <c r="C4083" s="3" t="s">
        <v>8108</v>
      </c>
      <c r="D4083" s="2" t="s">
        <v>7386</v>
      </c>
    </row>
    <row r="4084" spans="1:4">
      <c r="A4084" s="3" t="s">
        <v>8169</v>
      </c>
      <c r="B4084" s="3" t="s">
        <v>7831</v>
      </c>
      <c r="C4084" s="3" t="s">
        <v>8108</v>
      </c>
      <c r="D4084" s="2" t="s">
        <v>7353</v>
      </c>
    </row>
    <row r="4085" spans="1:4">
      <c r="A4085" s="3" t="s">
        <v>8170</v>
      </c>
      <c r="B4085" s="3" t="s">
        <v>7831</v>
      </c>
      <c r="C4085" s="3" t="s">
        <v>8112</v>
      </c>
      <c r="D4085" s="2" t="s">
        <v>7350</v>
      </c>
    </row>
    <row r="4086" spans="1:4">
      <c r="A4086" s="3" t="s">
        <v>8171</v>
      </c>
      <c r="B4086" s="3" t="s">
        <v>7831</v>
      </c>
      <c r="C4086" s="3" t="s">
        <v>8112</v>
      </c>
      <c r="D4086" s="2" t="s">
        <v>7361</v>
      </c>
    </row>
    <row r="4087" spans="1:4">
      <c r="A4087" s="3" t="s">
        <v>8172</v>
      </c>
      <c r="B4087" s="3" t="s">
        <v>7831</v>
      </c>
      <c r="C4087" s="3" t="s">
        <v>7894</v>
      </c>
      <c r="D4087" s="2" t="s">
        <v>7530</v>
      </c>
    </row>
    <row r="4088" spans="1:4">
      <c r="A4088" s="3" t="s">
        <v>8173</v>
      </c>
      <c r="B4088" s="3" t="s">
        <v>7831</v>
      </c>
      <c r="C4088" s="3" t="s">
        <v>7894</v>
      </c>
      <c r="D4088" s="2" t="s">
        <v>7487</v>
      </c>
    </row>
    <row r="4089" spans="1:4">
      <c r="A4089" s="3" t="s">
        <v>8174</v>
      </c>
      <c r="B4089" s="3" t="s">
        <v>7831</v>
      </c>
      <c r="C4089" s="3" t="s">
        <v>7894</v>
      </c>
      <c r="D4089" s="2" t="s">
        <v>7361</v>
      </c>
    </row>
    <row r="4090" spans="1:4">
      <c r="A4090" s="3" t="s">
        <v>8175</v>
      </c>
      <c r="B4090" s="3" t="s">
        <v>7831</v>
      </c>
      <c r="C4090" s="3" t="s">
        <v>7954</v>
      </c>
      <c r="D4090" s="2" t="s">
        <v>7383</v>
      </c>
    </row>
    <row r="4091" spans="1:4">
      <c r="A4091" s="3" t="s">
        <v>8176</v>
      </c>
      <c r="B4091" s="3" t="s">
        <v>7831</v>
      </c>
      <c r="C4091" s="3" t="s">
        <v>7954</v>
      </c>
      <c r="D4091" s="2" t="s">
        <v>7415</v>
      </c>
    </row>
    <row r="4092" spans="1:4">
      <c r="A4092" s="3" t="s">
        <v>8177</v>
      </c>
      <c r="B4092" s="3" t="s">
        <v>7831</v>
      </c>
      <c r="C4092" s="3" t="s">
        <v>7954</v>
      </c>
      <c r="D4092" s="2" t="s">
        <v>7561</v>
      </c>
    </row>
    <row r="4093" spans="1:4">
      <c r="A4093" s="3" t="s">
        <v>8178</v>
      </c>
      <c r="B4093" s="3" t="s">
        <v>7831</v>
      </c>
      <c r="C4093" s="3" t="s">
        <v>7954</v>
      </c>
      <c r="D4093" s="2" t="s">
        <v>7448</v>
      </c>
    </row>
    <row r="4094" spans="1:4">
      <c r="A4094" s="3" t="s">
        <v>8179</v>
      </c>
      <c r="B4094" s="3" t="s">
        <v>7831</v>
      </c>
      <c r="C4094" s="3" t="s">
        <v>7954</v>
      </c>
      <c r="D4094" s="2" t="s">
        <v>7366</v>
      </c>
    </row>
    <row r="4095" spans="1:4">
      <c r="A4095" s="3" t="s">
        <v>8180</v>
      </c>
      <c r="B4095" s="3" t="s">
        <v>7831</v>
      </c>
      <c r="C4095" s="3" t="s">
        <v>8006</v>
      </c>
      <c r="D4095" s="2" t="s">
        <v>7353</v>
      </c>
    </row>
    <row r="4096" spans="1:4">
      <c r="A4096" s="3" t="s">
        <v>8181</v>
      </c>
      <c r="B4096" s="3" t="s">
        <v>7831</v>
      </c>
      <c r="C4096" s="3" t="s">
        <v>8006</v>
      </c>
      <c r="D4096" s="2" t="s">
        <v>7361</v>
      </c>
    </row>
    <row r="4097" spans="1:4">
      <c r="A4097" s="3" t="s">
        <v>8182</v>
      </c>
      <c r="B4097" s="3" t="s">
        <v>7831</v>
      </c>
      <c r="C4097" s="3" t="s">
        <v>8006</v>
      </c>
      <c r="D4097" s="2" t="s">
        <v>8056</v>
      </c>
    </row>
    <row r="4098" spans="1:4">
      <c r="A4098" s="3" t="s">
        <v>8183</v>
      </c>
      <c r="B4098" s="3" t="s">
        <v>7831</v>
      </c>
      <c r="C4098" s="3" t="s">
        <v>8006</v>
      </c>
      <c r="D4098" s="2" t="s">
        <v>7487</v>
      </c>
    </row>
    <row r="4099" spans="1:4">
      <c r="A4099" s="3" t="s">
        <v>8184</v>
      </c>
      <c r="B4099" s="3" t="s">
        <v>7831</v>
      </c>
      <c r="C4099" s="3" t="s">
        <v>8023</v>
      </c>
      <c r="D4099" s="2" t="s">
        <v>7361</v>
      </c>
    </row>
    <row r="4100" spans="1:4">
      <c r="A4100" s="3" t="s">
        <v>8185</v>
      </c>
      <c r="B4100" s="3" t="s">
        <v>7831</v>
      </c>
      <c r="C4100" s="3" t="s">
        <v>8023</v>
      </c>
      <c r="D4100" s="2" t="s">
        <v>7373</v>
      </c>
    </row>
    <row r="4101" spans="1:4">
      <c r="A4101" s="3" t="s">
        <v>8186</v>
      </c>
      <c r="B4101" s="3" t="s">
        <v>7831</v>
      </c>
      <c r="C4101" s="3" t="s">
        <v>8023</v>
      </c>
      <c r="D4101" s="2" t="s">
        <v>7448</v>
      </c>
    </row>
    <row r="4102" spans="1:4">
      <c r="A4102" s="3" t="s">
        <v>8187</v>
      </c>
      <c r="B4102" s="3" t="s">
        <v>7831</v>
      </c>
      <c r="C4102" s="3" t="s">
        <v>8023</v>
      </c>
      <c r="D4102" s="2" t="s">
        <v>7350</v>
      </c>
    </row>
    <row r="4103" spans="1:4">
      <c r="A4103" s="3" t="s">
        <v>8188</v>
      </c>
      <c r="B4103" s="3" t="s">
        <v>7831</v>
      </c>
      <c r="C4103" s="3" t="s">
        <v>8025</v>
      </c>
      <c r="D4103" s="2" t="s">
        <v>7361</v>
      </c>
    </row>
    <row r="4104" spans="1:4">
      <c r="A4104" s="3" t="s">
        <v>8189</v>
      </c>
      <c r="B4104" s="3" t="s">
        <v>7831</v>
      </c>
      <c r="C4104" s="3" t="s">
        <v>8025</v>
      </c>
      <c r="D4104" s="2" t="s">
        <v>8056</v>
      </c>
    </row>
    <row r="4105" spans="1:4">
      <c r="A4105" s="3" t="s">
        <v>8190</v>
      </c>
      <c r="B4105" s="3" t="s">
        <v>7831</v>
      </c>
      <c r="C4105" s="3" t="s">
        <v>8025</v>
      </c>
      <c r="D4105" s="2" t="s">
        <v>7561</v>
      </c>
    </row>
    <row r="4106" spans="1:4">
      <c r="A4106" s="3" t="s">
        <v>8191</v>
      </c>
      <c r="B4106" s="3" t="s">
        <v>7831</v>
      </c>
      <c r="C4106" s="3" t="s">
        <v>8025</v>
      </c>
      <c r="D4106" s="2" t="s">
        <v>7448</v>
      </c>
    </row>
    <row r="4107" spans="1:4">
      <c r="A4107" s="3" t="s">
        <v>8192</v>
      </c>
      <c r="B4107" s="3" t="s">
        <v>7831</v>
      </c>
      <c r="C4107" s="3" t="s">
        <v>8025</v>
      </c>
      <c r="D4107" s="2" t="s">
        <v>7366</v>
      </c>
    </row>
    <row r="4108" spans="1:4">
      <c r="A4108" s="3" t="s">
        <v>8193</v>
      </c>
      <c r="B4108" s="3" t="s">
        <v>7831</v>
      </c>
      <c r="C4108" s="3" t="s">
        <v>7877</v>
      </c>
      <c r="D4108" s="2" t="s">
        <v>7530</v>
      </c>
    </row>
    <row r="4109" spans="1:4">
      <c r="A4109" s="3" t="s">
        <v>8194</v>
      </c>
      <c r="B4109" s="3" t="s">
        <v>7831</v>
      </c>
      <c r="C4109" s="3" t="s">
        <v>7877</v>
      </c>
      <c r="D4109" s="2" t="s">
        <v>7577</v>
      </c>
    </row>
    <row r="4110" spans="1:4">
      <c r="A4110" s="3" t="s">
        <v>8195</v>
      </c>
      <c r="B4110" s="3" t="s">
        <v>7831</v>
      </c>
      <c r="C4110" s="3" t="s">
        <v>7877</v>
      </c>
      <c r="D4110" s="2" t="s">
        <v>7704</v>
      </c>
    </row>
    <row r="4111" spans="1:4">
      <c r="A4111" s="3" t="s">
        <v>8196</v>
      </c>
      <c r="B4111" s="3" t="s">
        <v>7831</v>
      </c>
      <c r="C4111" s="3" t="s">
        <v>7877</v>
      </c>
      <c r="D4111" s="2" t="s">
        <v>7358</v>
      </c>
    </row>
    <row r="4112" spans="1:4">
      <c r="A4112" s="3" t="s">
        <v>8197</v>
      </c>
      <c r="B4112" s="3" t="s">
        <v>7831</v>
      </c>
      <c r="C4112" s="3" t="s">
        <v>8049</v>
      </c>
      <c r="D4112" s="2" t="s">
        <v>7358</v>
      </c>
    </row>
    <row r="4113" spans="1:4">
      <c r="A4113" s="3" t="s">
        <v>8198</v>
      </c>
      <c r="B4113" s="3" t="s">
        <v>7831</v>
      </c>
      <c r="C4113" s="3" t="s">
        <v>8049</v>
      </c>
      <c r="D4113" s="2" t="s">
        <v>8199</v>
      </c>
    </row>
    <row r="4114" spans="1:4">
      <c r="A4114" s="3" t="s">
        <v>8200</v>
      </c>
      <c r="B4114" s="3" t="s">
        <v>7831</v>
      </c>
      <c r="C4114" s="3" t="s">
        <v>8049</v>
      </c>
      <c r="D4114" s="2" t="s">
        <v>7373</v>
      </c>
    </row>
    <row r="4115" spans="1:4">
      <c r="A4115" s="3" t="s">
        <v>8201</v>
      </c>
      <c r="B4115" s="3" t="s">
        <v>7831</v>
      </c>
      <c r="C4115" s="3" t="s">
        <v>8062</v>
      </c>
      <c r="D4115" s="2" t="s">
        <v>7383</v>
      </c>
    </row>
    <row r="4116" spans="1:4">
      <c r="A4116" s="3" t="s">
        <v>8202</v>
      </c>
      <c r="B4116" s="3" t="s">
        <v>7831</v>
      </c>
      <c r="C4116" s="3" t="s">
        <v>8062</v>
      </c>
      <c r="D4116" s="2" t="s">
        <v>7373</v>
      </c>
    </row>
    <row r="4117" spans="1:4">
      <c r="A4117" s="3" t="s">
        <v>8203</v>
      </c>
      <c r="B4117" s="3" t="s">
        <v>7831</v>
      </c>
      <c r="C4117" s="3" t="s">
        <v>8062</v>
      </c>
      <c r="D4117" s="2" t="s">
        <v>7350</v>
      </c>
    </row>
    <row r="4118" spans="1:4">
      <c r="A4118" s="3" t="s">
        <v>8204</v>
      </c>
      <c r="B4118" s="3" t="s">
        <v>7831</v>
      </c>
      <c r="C4118" s="3" t="s">
        <v>8070</v>
      </c>
      <c r="D4118" s="2" t="s">
        <v>7383</v>
      </c>
    </row>
    <row r="4119" spans="1:4">
      <c r="A4119" s="3" t="s">
        <v>8205</v>
      </c>
      <c r="B4119" s="3" t="s">
        <v>7831</v>
      </c>
      <c r="C4119" s="3" t="s">
        <v>8070</v>
      </c>
      <c r="D4119" s="2" t="s">
        <v>7448</v>
      </c>
    </row>
    <row r="4120" spans="1:4">
      <c r="A4120" s="3" t="s">
        <v>8206</v>
      </c>
      <c r="B4120" s="3" t="s">
        <v>7831</v>
      </c>
      <c r="C4120" s="3" t="s">
        <v>8070</v>
      </c>
      <c r="D4120" s="2" t="s">
        <v>7415</v>
      </c>
    </row>
    <row r="4121" spans="1:4">
      <c r="A4121" s="3" t="s">
        <v>8207</v>
      </c>
      <c r="B4121" s="3" t="s">
        <v>7831</v>
      </c>
      <c r="C4121" s="3" t="s">
        <v>8080</v>
      </c>
      <c r="D4121" s="2" t="s">
        <v>7373</v>
      </c>
    </row>
    <row r="4122" spans="1:4">
      <c r="A4122" s="3" t="s">
        <v>8208</v>
      </c>
      <c r="B4122" s="3" t="s">
        <v>7831</v>
      </c>
      <c r="C4122" s="3" t="s">
        <v>8080</v>
      </c>
      <c r="D4122" s="2" t="s">
        <v>7415</v>
      </c>
    </row>
    <row r="4123" spans="1:4">
      <c r="A4123" s="3" t="s">
        <v>8209</v>
      </c>
      <c r="B4123" s="3" t="s">
        <v>7831</v>
      </c>
      <c r="C4123" s="3" t="s">
        <v>8080</v>
      </c>
      <c r="D4123" s="2" t="s">
        <v>7561</v>
      </c>
    </row>
    <row r="4124" spans="1:4">
      <c r="A4124" s="3" t="s">
        <v>8210</v>
      </c>
      <c r="B4124" s="3" t="s">
        <v>7831</v>
      </c>
      <c r="C4124" s="3" t="s">
        <v>7889</v>
      </c>
      <c r="D4124" s="2" t="s">
        <v>7487</v>
      </c>
    </row>
    <row r="4125" spans="1:4">
      <c r="A4125" s="3" t="s">
        <v>8211</v>
      </c>
      <c r="B4125" s="3" t="s">
        <v>7831</v>
      </c>
      <c r="C4125" s="3" t="s">
        <v>7889</v>
      </c>
      <c r="D4125" s="2" t="s">
        <v>7652</v>
      </c>
    </row>
    <row r="4126" spans="1:4">
      <c r="A4126" s="3" t="s">
        <v>8212</v>
      </c>
      <c r="B4126" s="3" t="s">
        <v>7831</v>
      </c>
      <c r="C4126" s="3" t="s">
        <v>7889</v>
      </c>
      <c r="D4126" s="2" t="s">
        <v>7373</v>
      </c>
    </row>
    <row r="4127" spans="1:4">
      <c r="A4127" s="3" t="s">
        <v>8213</v>
      </c>
      <c r="B4127" s="3" t="s">
        <v>7831</v>
      </c>
      <c r="C4127" s="3" t="s">
        <v>7889</v>
      </c>
      <c r="D4127" s="2" t="s">
        <v>7383</v>
      </c>
    </row>
    <row r="4128" spans="1:4">
      <c r="A4128" s="3" t="s">
        <v>8214</v>
      </c>
      <c r="B4128" s="3" t="s">
        <v>7831</v>
      </c>
      <c r="C4128" s="3" t="s">
        <v>7889</v>
      </c>
      <c r="D4128" s="2" t="s">
        <v>7353</v>
      </c>
    </row>
    <row r="4129" spans="1:4">
      <c r="A4129" s="3" t="s">
        <v>8215</v>
      </c>
      <c r="B4129" s="3" t="s">
        <v>7831</v>
      </c>
      <c r="C4129" s="3" t="s">
        <v>7889</v>
      </c>
      <c r="D4129" s="2" t="s">
        <v>7448</v>
      </c>
    </row>
    <row r="4130" spans="1:4">
      <c r="A4130" s="3" t="s">
        <v>8216</v>
      </c>
      <c r="B4130" s="3" t="s">
        <v>7831</v>
      </c>
      <c r="C4130" s="3" t="s">
        <v>7889</v>
      </c>
      <c r="D4130" s="2" t="s">
        <v>7561</v>
      </c>
    </row>
    <row r="4131" spans="1:4">
      <c r="A4131" s="3" t="s">
        <v>8217</v>
      </c>
      <c r="B4131" s="3" t="s">
        <v>7831</v>
      </c>
      <c r="C4131" s="3" t="s">
        <v>7938</v>
      </c>
      <c r="D4131" s="2" t="s">
        <v>7373</v>
      </c>
    </row>
    <row r="4132" spans="1:4">
      <c r="A4132" s="3" t="s">
        <v>8218</v>
      </c>
      <c r="B4132" s="3" t="s">
        <v>7831</v>
      </c>
      <c r="C4132" s="3" t="s">
        <v>7938</v>
      </c>
      <c r="D4132" s="2" t="s">
        <v>7361</v>
      </c>
    </row>
    <row r="4133" spans="1:4">
      <c r="A4133" s="3" t="s">
        <v>8219</v>
      </c>
      <c r="B4133" s="3" t="s">
        <v>7831</v>
      </c>
      <c r="C4133" s="3" t="s">
        <v>7938</v>
      </c>
      <c r="D4133" s="2" t="s">
        <v>7448</v>
      </c>
    </row>
    <row r="4134" spans="1:4">
      <c r="A4134" s="3" t="s">
        <v>8220</v>
      </c>
      <c r="B4134" s="3" t="s">
        <v>7831</v>
      </c>
      <c r="C4134" s="3" t="s">
        <v>7962</v>
      </c>
      <c r="D4134" s="2" t="s">
        <v>7361</v>
      </c>
    </row>
    <row r="4135" spans="1:4">
      <c r="A4135" s="3" t="s">
        <v>8221</v>
      </c>
      <c r="B4135" s="3" t="s">
        <v>7831</v>
      </c>
      <c r="C4135" s="3" t="s">
        <v>7962</v>
      </c>
      <c r="D4135" s="2" t="s">
        <v>7415</v>
      </c>
    </row>
    <row r="4136" spans="1:4">
      <c r="A4136" s="3" t="s">
        <v>8222</v>
      </c>
      <c r="B4136" s="3" t="s">
        <v>7831</v>
      </c>
      <c r="C4136" s="3" t="s">
        <v>7867</v>
      </c>
      <c r="D4136" s="2" t="s">
        <v>7361</v>
      </c>
    </row>
    <row r="4137" spans="1:4">
      <c r="A4137" s="3" t="s">
        <v>8223</v>
      </c>
      <c r="B4137" s="3" t="s">
        <v>7831</v>
      </c>
      <c r="C4137" s="3" t="s">
        <v>7867</v>
      </c>
      <c r="D4137" s="2" t="s">
        <v>7415</v>
      </c>
    </row>
    <row r="4138" spans="1:4">
      <c r="A4138" s="3" t="s">
        <v>8224</v>
      </c>
      <c r="B4138" s="3" t="s">
        <v>7831</v>
      </c>
      <c r="C4138" s="3" t="s">
        <v>7867</v>
      </c>
      <c r="D4138" s="2" t="s">
        <v>7459</v>
      </c>
    </row>
    <row r="4139" spans="1:4">
      <c r="A4139" s="3" t="s">
        <v>8225</v>
      </c>
      <c r="B4139" s="3" t="s">
        <v>7831</v>
      </c>
      <c r="C4139" s="3" t="s">
        <v>8226</v>
      </c>
      <c r="D4139" s="2" t="s">
        <v>7415</v>
      </c>
    </row>
    <row r="4140" spans="1:4">
      <c r="A4140" s="3" t="s">
        <v>8227</v>
      </c>
      <c r="B4140" s="3" t="s">
        <v>7831</v>
      </c>
      <c r="C4140" s="3" t="s">
        <v>7956</v>
      </c>
      <c r="D4140" s="2" t="s">
        <v>7366</v>
      </c>
    </row>
    <row r="4141" spans="1:4">
      <c r="A4141" s="3" t="s">
        <v>8228</v>
      </c>
      <c r="B4141" s="3" t="s">
        <v>7831</v>
      </c>
      <c r="C4141" s="3" t="s">
        <v>7956</v>
      </c>
      <c r="D4141" s="2" t="s">
        <v>7361</v>
      </c>
    </row>
    <row r="4142" spans="1:4">
      <c r="A4142" s="3" t="s">
        <v>8229</v>
      </c>
      <c r="B4142" s="3" t="s">
        <v>7831</v>
      </c>
      <c r="C4142" s="3" t="s">
        <v>7956</v>
      </c>
      <c r="D4142" s="2" t="s">
        <v>7383</v>
      </c>
    </row>
    <row r="4143" spans="1:4">
      <c r="A4143" s="3" t="s">
        <v>8230</v>
      </c>
      <c r="B4143" s="3" t="s">
        <v>7831</v>
      </c>
      <c r="C4143" s="3" t="s">
        <v>7986</v>
      </c>
      <c r="D4143" s="2" t="s">
        <v>7353</v>
      </c>
    </row>
    <row r="4144" spans="1:4">
      <c r="A4144" s="3" t="s">
        <v>8231</v>
      </c>
      <c r="B4144" s="3" t="s">
        <v>7831</v>
      </c>
      <c r="C4144" s="3" t="s">
        <v>7986</v>
      </c>
      <c r="D4144" s="2" t="s">
        <v>7415</v>
      </c>
    </row>
    <row r="4145" spans="1:4">
      <c r="A4145" s="3" t="s">
        <v>8232</v>
      </c>
      <c r="B4145" s="3" t="s">
        <v>7831</v>
      </c>
      <c r="C4145" s="3" t="s">
        <v>7986</v>
      </c>
      <c r="D4145" s="2" t="s">
        <v>7361</v>
      </c>
    </row>
    <row r="4146" spans="1:4">
      <c r="A4146" s="3" t="s">
        <v>8233</v>
      </c>
      <c r="B4146" s="3" t="s">
        <v>7831</v>
      </c>
      <c r="C4146" s="3" t="s">
        <v>7986</v>
      </c>
      <c r="D4146" s="2" t="s">
        <v>7383</v>
      </c>
    </row>
    <row r="4147" spans="1:4">
      <c r="A4147" s="3" t="s">
        <v>8234</v>
      </c>
      <c r="B4147" s="3" t="s">
        <v>7831</v>
      </c>
      <c r="C4147" s="3" t="s">
        <v>7992</v>
      </c>
      <c r="D4147" s="2" t="s">
        <v>7366</v>
      </c>
    </row>
    <row r="4148" spans="1:4">
      <c r="A4148" s="3" t="s">
        <v>8235</v>
      </c>
      <c r="B4148" s="3" t="s">
        <v>7831</v>
      </c>
      <c r="C4148" s="3" t="s">
        <v>8037</v>
      </c>
      <c r="D4148" s="2" t="s">
        <v>8236</v>
      </c>
    </row>
    <row r="4149" spans="1:4">
      <c r="A4149" s="3" t="s">
        <v>8237</v>
      </c>
      <c r="B4149" s="3" t="s">
        <v>7831</v>
      </c>
      <c r="C4149" s="3" t="s">
        <v>8037</v>
      </c>
      <c r="D4149" s="2" t="s">
        <v>8238</v>
      </c>
    </row>
    <row r="4150" spans="1:4">
      <c r="A4150" s="3" t="s">
        <v>8239</v>
      </c>
      <c r="B4150" s="3" t="s">
        <v>7831</v>
      </c>
      <c r="C4150" s="3" t="s">
        <v>8041</v>
      </c>
      <c r="D4150" s="2" t="s">
        <v>7361</v>
      </c>
    </row>
    <row r="4151" spans="1:4">
      <c r="A4151" s="3" t="s">
        <v>8240</v>
      </c>
      <c r="B4151" s="3" t="s">
        <v>7831</v>
      </c>
      <c r="C4151" s="3" t="s">
        <v>8041</v>
      </c>
      <c r="D4151" s="2" t="s">
        <v>8056</v>
      </c>
    </row>
    <row r="4152" spans="1:4">
      <c r="A4152" s="3" t="s">
        <v>8241</v>
      </c>
      <c r="B4152" s="3" t="s">
        <v>7831</v>
      </c>
      <c r="C4152" s="3" t="s">
        <v>8068</v>
      </c>
      <c r="D4152" s="2" t="s">
        <v>7383</v>
      </c>
    </row>
    <row r="4153" spans="1:4">
      <c r="A4153" s="3" t="s">
        <v>8242</v>
      </c>
      <c r="B4153" s="3" t="s">
        <v>7831</v>
      </c>
      <c r="C4153" s="3" t="s">
        <v>8068</v>
      </c>
      <c r="D4153" s="2" t="s">
        <v>7459</v>
      </c>
    </row>
    <row r="4154" spans="1:4">
      <c r="A4154" s="3" t="s">
        <v>8243</v>
      </c>
      <c r="B4154" s="3" t="s">
        <v>7831</v>
      </c>
      <c r="C4154" s="3" t="s">
        <v>8084</v>
      </c>
      <c r="D4154" s="2" t="s">
        <v>7353</v>
      </c>
    </row>
    <row r="4155" spans="1:4">
      <c r="A4155" s="3" t="s">
        <v>8244</v>
      </c>
      <c r="B4155" s="3" t="s">
        <v>7831</v>
      </c>
      <c r="C4155" s="3" t="s">
        <v>8098</v>
      </c>
      <c r="D4155" s="2" t="s">
        <v>7415</v>
      </c>
    </row>
    <row r="4156" spans="1:4">
      <c r="A4156" s="3" t="s">
        <v>8245</v>
      </c>
      <c r="B4156" s="3" t="s">
        <v>7831</v>
      </c>
      <c r="C4156" s="3" t="s">
        <v>8098</v>
      </c>
      <c r="D4156" s="2" t="s">
        <v>7448</v>
      </c>
    </row>
    <row r="4157" spans="1:4">
      <c r="A4157" s="3" t="s">
        <v>8246</v>
      </c>
      <c r="B4157" s="3" t="s">
        <v>7831</v>
      </c>
      <c r="C4157" s="3" t="s">
        <v>8098</v>
      </c>
      <c r="D4157" s="2" t="s">
        <v>7561</v>
      </c>
    </row>
    <row r="4158" spans="1:4">
      <c r="A4158" s="3" t="s">
        <v>8247</v>
      </c>
      <c r="B4158" s="3" t="s">
        <v>7831</v>
      </c>
      <c r="C4158" s="3" t="s">
        <v>7832</v>
      </c>
      <c r="D4158" s="2" t="s">
        <v>7386</v>
      </c>
    </row>
    <row r="4159" spans="1:4">
      <c r="A4159" s="3" t="s">
        <v>8248</v>
      </c>
      <c r="B4159" s="3" t="s">
        <v>7831</v>
      </c>
      <c r="C4159" s="3" t="s">
        <v>7838</v>
      </c>
      <c r="D4159" s="2" t="s">
        <v>7373</v>
      </c>
    </row>
    <row r="4160" spans="1:4">
      <c r="A4160" s="3" t="s">
        <v>8249</v>
      </c>
      <c r="B4160" s="3" t="s">
        <v>7831</v>
      </c>
      <c r="C4160" s="3" t="s">
        <v>7838</v>
      </c>
      <c r="D4160" s="2" t="s">
        <v>7383</v>
      </c>
    </row>
    <row r="4161" spans="1:4">
      <c r="A4161" s="3" t="s">
        <v>8250</v>
      </c>
      <c r="B4161" s="3" t="s">
        <v>7831</v>
      </c>
      <c r="C4161" s="3" t="s">
        <v>7838</v>
      </c>
      <c r="D4161" s="2" t="s">
        <v>7350</v>
      </c>
    </row>
    <row r="4162" spans="1:4">
      <c r="A4162" s="3" t="s">
        <v>8251</v>
      </c>
      <c r="B4162" s="3" t="s">
        <v>7831</v>
      </c>
      <c r="C4162" s="3" t="s">
        <v>7940</v>
      </c>
      <c r="D4162" s="2" t="s">
        <v>7373</v>
      </c>
    </row>
    <row r="4163" spans="1:4">
      <c r="A4163" s="3" t="s">
        <v>8252</v>
      </c>
      <c r="B4163" s="3" t="s">
        <v>7831</v>
      </c>
      <c r="C4163" s="3" t="s">
        <v>7940</v>
      </c>
      <c r="D4163" s="2" t="s">
        <v>7383</v>
      </c>
    </row>
    <row r="4164" spans="1:4">
      <c r="A4164" s="3" t="s">
        <v>8253</v>
      </c>
      <c r="B4164" s="3" t="s">
        <v>7831</v>
      </c>
      <c r="C4164" s="3" t="s">
        <v>7940</v>
      </c>
      <c r="D4164" s="2" t="s">
        <v>7350</v>
      </c>
    </row>
    <row r="4165" spans="1:4">
      <c r="A4165" s="3" t="s">
        <v>8254</v>
      </c>
      <c r="B4165" s="3" t="s">
        <v>7831</v>
      </c>
      <c r="C4165" s="3" t="s">
        <v>7942</v>
      </c>
      <c r="D4165" s="2" t="s">
        <v>7530</v>
      </c>
    </row>
    <row r="4166" spans="1:4">
      <c r="A4166" s="3" t="s">
        <v>8255</v>
      </c>
      <c r="B4166" s="3" t="s">
        <v>7831</v>
      </c>
      <c r="C4166" s="3" t="s">
        <v>7942</v>
      </c>
      <c r="D4166" s="2" t="s">
        <v>7361</v>
      </c>
    </row>
    <row r="4167" spans="1:4">
      <c r="A4167" s="3" t="s">
        <v>8256</v>
      </c>
      <c r="B4167" s="3" t="s">
        <v>7831</v>
      </c>
      <c r="C4167" s="3" t="s">
        <v>7942</v>
      </c>
      <c r="D4167" s="2" t="s">
        <v>7487</v>
      </c>
    </row>
    <row r="4168" spans="1:4">
      <c r="A4168" s="3" t="s">
        <v>8257</v>
      </c>
      <c r="B4168" s="3" t="s">
        <v>7831</v>
      </c>
      <c r="C4168" s="3" t="s">
        <v>7942</v>
      </c>
      <c r="D4168" s="2" t="s">
        <v>7350</v>
      </c>
    </row>
    <row r="4169" spans="1:4">
      <c r="A4169" s="3" t="s">
        <v>8258</v>
      </c>
      <c r="B4169" s="3" t="s">
        <v>7831</v>
      </c>
      <c r="C4169" s="3" t="s">
        <v>7942</v>
      </c>
      <c r="D4169" s="2" t="s">
        <v>7448</v>
      </c>
    </row>
    <row r="4170" spans="1:4">
      <c r="A4170" s="3" t="s">
        <v>8259</v>
      </c>
      <c r="B4170" s="3" t="s">
        <v>7831</v>
      </c>
      <c r="C4170" s="3" t="s">
        <v>7942</v>
      </c>
      <c r="D4170" s="2" t="s">
        <v>7652</v>
      </c>
    </row>
    <row r="4171" spans="1:4">
      <c r="A4171" s="3" t="s">
        <v>8260</v>
      </c>
      <c r="B4171" s="3" t="s">
        <v>7831</v>
      </c>
      <c r="C4171" s="3" t="s">
        <v>7942</v>
      </c>
      <c r="D4171" s="2" t="s">
        <v>7459</v>
      </c>
    </row>
    <row r="4172" spans="1:4">
      <c r="A4172" s="3" t="s">
        <v>8261</v>
      </c>
      <c r="B4172" s="3" t="s">
        <v>7831</v>
      </c>
      <c r="C4172" s="3" t="s">
        <v>7971</v>
      </c>
      <c r="D4172" s="2" t="s">
        <v>7577</v>
      </c>
    </row>
    <row r="4173" spans="1:4">
      <c r="A4173" s="3" t="s">
        <v>8262</v>
      </c>
      <c r="B4173" s="3" t="s">
        <v>7831</v>
      </c>
      <c r="C4173" s="3" t="s">
        <v>7971</v>
      </c>
      <c r="D4173" s="2" t="s">
        <v>7361</v>
      </c>
    </row>
    <row r="4174" spans="1:4">
      <c r="A4174" s="3" t="s">
        <v>8263</v>
      </c>
      <c r="B4174" s="3" t="s">
        <v>7831</v>
      </c>
      <c r="C4174" s="3" t="s">
        <v>7971</v>
      </c>
      <c r="D4174" s="2" t="s">
        <v>7383</v>
      </c>
    </row>
    <row r="4175" spans="1:4">
      <c r="A4175" s="3" t="s">
        <v>8264</v>
      </c>
      <c r="B4175" s="3" t="s">
        <v>7831</v>
      </c>
      <c r="C4175" s="3" t="s">
        <v>7971</v>
      </c>
      <c r="D4175" s="2" t="s">
        <v>7353</v>
      </c>
    </row>
    <row r="4176" spans="1:4">
      <c r="A4176" s="3" t="s">
        <v>8265</v>
      </c>
      <c r="B4176" s="3" t="s">
        <v>7831</v>
      </c>
      <c r="C4176" s="3" t="s">
        <v>7984</v>
      </c>
      <c r="D4176" s="2" t="s">
        <v>7448</v>
      </c>
    </row>
    <row r="4177" spans="1:4">
      <c r="A4177" s="3" t="s">
        <v>8266</v>
      </c>
      <c r="B4177" s="3" t="s">
        <v>7831</v>
      </c>
      <c r="C4177" s="3" t="s">
        <v>7984</v>
      </c>
      <c r="D4177" s="2" t="s">
        <v>7415</v>
      </c>
    </row>
    <row r="4178" spans="1:4">
      <c r="A4178" s="3" t="s">
        <v>8267</v>
      </c>
      <c r="B4178" s="3" t="s">
        <v>7831</v>
      </c>
      <c r="C4178" s="3" t="s">
        <v>7984</v>
      </c>
      <c r="D4178" s="2" t="s">
        <v>7361</v>
      </c>
    </row>
    <row r="4179" spans="1:4">
      <c r="A4179" s="3" t="s">
        <v>8268</v>
      </c>
      <c r="B4179" s="3" t="s">
        <v>7831</v>
      </c>
      <c r="C4179" s="3" t="s">
        <v>7984</v>
      </c>
      <c r="D4179" s="2" t="s">
        <v>7366</v>
      </c>
    </row>
    <row r="4180" spans="1:4">
      <c r="A4180" s="3" t="s">
        <v>8269</v>
      </c>
      <c r="B4180" s="3" t="s">
        <v>7831</v>
      </c>
      <c r="C4180" s="3" t="s">
        <v>8029</v>
      </c>
      <c r="D4180" s="2" t="s">
        <v>7383</v>
      </c>
    </row>
    <row r="4181" spans="1:4">
      <c r="A4181" s="3" t="s">
        <v>8270</v>
      </c>
      <c r="B4181" s="3" t="s">
        <v>7831</v>
      </c>
      <c r="C4181" s="3" t="s">
        <v>8029</v>
      </c>
      <c r="D4181" s="2" t="s">
        <v>7448</v>
      </c>
    </row>
    <row r="4182" spans="1:4">
      <c r="A4182" s="3" t="s">
        <v>8271</v>
      </c>
      <c r="B4182" s="3" t="s">
        <v>7831</v>
      </c>
      <c r="C4182" s="3" t="s">
        <v>8029</v>
      </c>
      <c r="D4182" s="2" t="s">
        <v>7373</v>
      </c>
    </row>
    <row r="4183" spans="1:4">
      <c r="A4183" s="3" t="s">
        <v>8272</v>
      </c>
      <c r="B4183" s="3" t="s">
        <v>7831</v>
      </c>
      <c r="C4183" s="3" t="s">
        <v>8029</v>
      </c>
      <c r="D4183" s="2" t="s">
        <v>7350</v>
      </c>
    </row>
    <row r="4184" spans="1:4">
      <c r="A4184" s="3" t="s">
        <v>8273</v>
      </c>
      <c r="B4184" s="3" t="s">
        <v>7831</v>
      </c>
      <c r="C4184" s="3" t="s">
        <v>8029</v>
      </c>
      <c r="D4184" s="2" t="s">
        <v>7487</v>
      </c>
    </row>
    <row r="4185" spans="1:4">
      <c r="A4185" s="3" t="s">
        <v>8274</v>
      </c>
      <c r="B4185" s="3" t="s">
        <v>7831</v>
      </c>
      <c r="C4185" s="3" t="s">
        <v>8029</v>
      </c>
      <c r="D4185" s="2" t="s">
        <v>7459</v>
      </c>
    </row>
    <row r="4186" spans="1:4">
      <c r="A4186" s="3" t="s">
        <v>8275</v>
      </c>
      <c r="B4186" s="3" t="s">
        <v>7831</v>
      </c>
      <c r="C4186" s="3" t="s">
        <v>8029</v>
      </c>
      <c r="D4186" s="2" t="s">
        <v>7358</v>
      </c>
    </row>
    <row r="4187" spans="1:4">
      <c r="A4187" s="3" t="s">
        <v>8276</v>
      </c>
      <c r="B4187" s="3" t="s">
        <v>7831</v>
      </c>
      <c r="C4187" s="3" t="s">
        <v>8031</v>
      </c>
      <c r="D4187" s="2" t="s">
        <v>7577</v>
      </c>
    </row>
    <row r="4188" spans="1:4">
      <c r="A4188" s="3" t="s">
        <v>8277</v>
      </c>
      <c r="B4188" s="3" t="s">
        <v>7831</v>
      </c>
      <c r="C4188" s="3" t="s">
        <v>8031</v>
      </c>
      <c r="D4188" s="2" t="s">
        <v>7459</v>
      </c>
    </row>
    <row r="4189" spans="1:4">
      <c r="A4189" s="3" t="s">
        <v>8278</v>
      </c>
      <c r="B4189" s="3" t="s">
        <v>7831</v>
      </c>
      <c r="C4189" s="3" t="s">
        <v>8031</v>
      </c>
      <c r="D4189" s="2" t="s">
        <v>7383</v>
      </c>
    </row>
    <row r="4190" spans="1:4">
      <c r="A4190" s="3" t="s">
        <v>8279</v>
      </c>
      <c r="B4190" s="3" t="s">
        <v>7831</v>
      </c>
      <c r="C4190" s="3" t="s">
        <v>8031</v>
      </c>
      <c r="D4190" s="2" t="s">
        <v>7373</v>
      </c>
    </row>
    <row r="4191" spans="1:4">
      <c r="A4191" s="3" t="s">
        <v>8280</v>
      </c>
      <c r="B4191" s="3" t="s">
        <v>7831</v>
      </c>
      <c r="C4191" s="3" t="s">
        <v>8031</v>
      </c>
      <c r="D4191" s="2" t="s">
        <v>7561</v>
      </c>
    </row>
    <row r="4192" spans="1:4">
      <c r="A4192" s="3" t="s">
        <v>8281</v>
      </c>
      <c r="B4192" s="3" t="s">
        <v>7831</v>
      </c>
      <c r="C4192" s="3" t="s">
        <v>8031</v>
      </c>
      <c r="D4192" s="2" t="s">
        <v>8282</v>
      </c>
    </row>
    <row r="4193" spans="1:4">
      <c r="A4193" s="3" t="s">
        <v>8283</v>
      </c>
      <c r="B4193" s="3" t="s">
        <v>7831</v>
      </c>
      <c r="C4193" s="3" t="s">
        <v>8031</v>
      </c>
      <c r="D4193" s="2" t="s">
        <v>7353</v>
      </c>
    </row>
    <row r="4194" spans="1:4">
      <c r="A4194" s="3" t="s">
        <v>8284</v>
      </c>
      <c r="B4194" s="3" t="s">
        <v>7831</v>
      </c>
      <c r="C4194" s="3" t="s">
        <v>7967</v>
      </c>
      <c r="D4194" s="2" t="s">
        <v>7448</v>
      </c>
    </row>
    <row r="4195" spans="1:4">
      <c r="A4195" s="3" t="s">
        <v>8285</v>
      </c>
      <c r="B4195" s="3" t="s">
        <v>7831</v>
      </c>
      <c r="C4195" s="3" t="s">
        <v>7967</v>
      </c>
      <c r="D4195" s="2" t="s">
        <v>7373</v>
      </c>
    </row>
    <row r="4196" spans="1:4">
      <c r="A4196" s="3" t="s">
        <v>8286</v>
      </c>
      <c r="B4196" s="3" t="s">
        <v>7831</v>
      </c>
      <c r="C4196" s="3" t="s">
        <v>7967</v>
      </c>
      <c r="D4196" s="2" t="s">
        <v>7383</v>
      </c>
    </row>
    <row r="4197" spans="1:4">
      <c r="A4197" s="3" t="s">
        <v>8287</v>
      </c>
      <c r="B4197" s="3" t="s">
        <v>7831</v>
      </c>
      <c r="C4197" s="3" t="s">
        <v>7967</v>
      </c>
      <c r="D4197" s="2" t="s">
        <v>7415</v>
      </c>
    </row>
    <row r="4198" spans="1:4">
      <c r="A4198" s="3" t="s">
        <v>8288</v>
      </c>
      <c r="B4198" s="3" t="s">
        <v>7831</v>
      </c>
      <c r="C4198" s="3" t="s">
        <v>7967</v>
      </c>
      <c r="D4198" s="2" t="s">
        <v>7358</v>
      </c>
    </row>
    <row r="4199" spans="1:4">
      <c r="A4199" s="3" t="s">
        <v>8289</v>
      </c>
      <c r="B4199" s="3" t="s">
        <v>7831</v>
      </c>
      <c r="C4199" s="3" t="s">
        <v>7967</v>
      </c>
      <c r="D4199" s="2" t="s">
        <v>8290</v>
      </c>
    </row>
    <row r="4200" spans="1:4">
      <c r="A4200" s="3" t="s">
        <v>8291</v>
      </c>
      <c r="B4200" s="3" t="s">
        <v>7831</v>
      </c>
      <c r="C4200" s="3" t="s">
        <v>8016</v>
      </c>
      <c r="D4200" s="2" t="s">
        <v>7383</v>
      </c>
    </row>
    <row r="4201" spans="1:4">
      <c r="A4201" s="3" t="s">
        <v>8292</v>
      </c>
      <c r="B4201" s="3" t="s">
        <v>7831</v>
      </c>
      <c r="C4201" s="3" t="s">
        <v>8016</v>
      </c>
      <c r="D4201" s="2" t="s">
        <v>8293</v>
      </c>
    </row>
    <row r="4202" spans="1:4">
      <c r="A4202" s="3" t="s">
        <v>8294</v>
      </c>
      <c r="B4202" s="3" t="s">
        <v>7831</v>
      </c>
      <c r="C4202" s="3" t="s">
        <v>8016</v>
      </c>
      <c r="D4202" s="2" t="s">
        <v>8295</v>
      </c>
    </row>
    <row r="4203" spans="1:4">
      <c r="A4203" s="3" t="s">
        <v>8296</v>
      </c>
      <c r="B4203" s="3" t="s">
        <v>7831</v>
      </c>
      <c r="C4203" s="3" t="s">
        <v>8045</v>
      </c>
      <c r="D4203" s="2" t="s">
        <v>8290</v>
      </c>
    </row>
    <row r="4204" spans="1:4">
      <c r="A4204" s="3" t="s">
        <v>8297</v>
      </c>
      <c r="B4204" s="3" t="s">
        <v>7831</v>
      </c>
      <c r="C4204" s="3" t="s">
        <v>8045</v>
      </c>
      <c r="D4204" s="2" t="s">
        <v>8293</v>
      </c>
    </row>
    <row r="4205" spans="1:4">
      <c r="A4205" s="3" t="s">
        <v>8298</v>
      </c>
      <c r="B4205" s="3" t="s">
        <v>7831</v>
      </c>
      <c r="C4205" s="3" t="s">
        <v>8045</v>
      </c>
      <c r="D4205" s="2" t="s">
        <v>7448</v>
      </c>
    </row>
    <row r="4206" spans="1:4">
      <c r="A4206" s="3" t="s">
        <v>8299</v>
      </c>
      <c r="B4206" s="3" t="s">
        <v>7831</v>
      </c>
      <c r="C4206" s="3" t="s">
        <v>8045</v>
      </c>
      <c r="D4206" s="2" t="s">
        <v>8300</v>
      </c>
    </row>
    <row r="4207" spans="1:4">
      <c r="A4207" s="3" t="s">
        <v>8301</v>
      </c>
      <c r="B4207" s="3" t="s">
        <v>7831</v>
      </c>
      <c r="C4207" s="3" t="s">
        <v>8045</v>
      </c>
      <c r="D4207" s="2" t="s">
        <v>7383</v>
      </c>
    </row>
    <row r="4208" spans="1:4">
      <c r="A4208" s="3" t="s">
        <v>8302</v>
      </c>
      <c r="B4208" s="3" t="s">
        <v>7831</v>
      </c>
      <c r="C4208" s="3" t="s">
        <v>8078</v>
      </c>
      <c r="D4208" s="2" t="s">
        <v>7530</v>
      </c>
    </row>
    <row r="4209" spans="1:4">
      <c r="A4209" s="3" t="s">
        <v>8303</v>
      </c>
      <c r="B4209" s="3" t="s">
        <v>7831</v>
      </c>
      <c r="C4209" s="3" t="s">
        <v>8078</v>
      </c>
      <c r="D4209" s="2" t="s">
        <v>7376</v>
      </c>
    </row>
    <row r="4210" spans="1:4">
      <c r="A4210" s="3" t="s">
        <v>8304</v>
      </c>
      <c r="B4210" s="3" t="s">
        <v>7831</v>
      </c>
      <c r="C4210" s="3" t="s">
        <v>8078</v>
      </c>
      <c r="D4210" s="2" t="s">
        <v>7501</v>
      </c>
    </row>
    <row r="4211" spans="1:4">
      <c r="A4211" s="3" t="s">
        <v>8305</v>
      </c>
      <c r="B4211" s="3" t="s">
        <v>7831</v>
      </c>
      <c r="C4211" s="3" t="s">
        <v>8078</v>
      </c>
      <c r="D4211" s="2" t="s">
        <v>7353</v>
      </c>
    </row>
    <row r="4212" spans="1:4">
      <c r="A4212" s="3" t="s">
        <v>8306</v>
      </c>
      <c r="B4212" s="3" t="s">
        <v>7831</v>
      </c>
      <c r="C4212" s="3" t="s">
        <v>8078</v>
      </c>
      <c r="D4212" s="2" t="s">
        <v>7361</v>
      </c>
    </row>
    <row r="4213" spans="1:4">
      <c r="A4213" s="3" t="s">
        <v>8307</v>
      </c>
      <c r="B4213" s="3" t="s">
        <v>7831</v>
      </c>
      <c r="C4213" s="3" t="s">
        <v>8078</v>
      </c>
      <c r="D4213" s="2" t="s">
        <v>7415</v>
      </c>
    </row>
    <row r="4214" spans="1:4">
      <c r="A4214" s="3" t="s">
        <v>8308</v>
      </c>
      <c r="B4214" s="3" t="s">
        <v>7831</v>
      </c>
      <c r="C4214" s="3" t="s">
        <v>8078</v>
      </c>
      <c r="D4214" s="2" t="s">
        <v>7448</v>
      </c>
    </row>
    <row r="4215" spans="1:4">
      <c r="A4215" s="3" t="s">
        <v>8309</v>
      </c>
      <c r="B4215" s="3" t="s">
        <v>7831</v>
      </c>
      <c r="C4215" s="3" t="s">
        <v>8086</v>
      </c>
      <c r="D4215" s="2" t="s">
        <v>7383</v>
      </c>
    </row>
    <row r="4216" spans="1:4">
      <c r="A4216" s="3" t="s">
        <v>8310</v>
      </c>
      <c r="B4216" s="3" t="s">
        <v>7831</v>
      </c>
      <c r="C4216" s="3" t="s">
        <v>8086</v>
      </c>
      <c r="D4216" s="2" t="s">
        <v>7561</v>
      </c>
    </row>
    <row r="4217" spans="1:4">
      <c r="A4217" s="3" t="s">
        <v>8311</v>
      </c>
      <c r="B4217" s="3" t="s">
        <v>7831</v>
      </c>
      <c r="C4217" s="3" t="s">
        <v>8086</v>
      </c>
      <c r="D4217" s="2" t="s">
        <v>7415</v>
      </c>
    </row>
    <row r="4218" spans="1:4">
      <c r="A4218" s="3" t="s">
        <v>8312</v>
      </c>
      <c r="B4218" s="3" t="s">
        <v>7831</v>
      </c>
      <c r="C4218" s="3" t="s">
        <v>8086</v>
      </c>
      <c r="D4218" s="2" t="s">
        <v>7448</v>
      </c>
    </row>
    <row r="4219" spans="1:4">
      <c r="A4219" s="3" t="s">
        <v>8313</v>
      </c>
      <c r="B4219" s="3" t="s">
        <v>7831</v>
      </c>
      <c r="C4219" s="3" t="s">
        <v>8086</v>
      </c>
      <c r="D4219" s="2" t="s">
        <v>7353</v>
      </c>
    </row>
    <row r="4220" spans="1:4">
      <c r="A4220" s="3" t="s">
        <v>8314</v>
      </c>
      <c r="B4220" s="3" t="s">
        <v>7831</v>
      </c>
      <c r="C4220" s="3" t="s">
        <v>8094</v>
      </c>
      <c r="D4220" s="2" t="s">
        <v>7373</v>
      </c>
    </row>
    <row r="4221" spans="1:4">
      <c r="A4221" s="3" t="s">
        <v>8315</v>
      </c>
      <c r="B4221" s="3" t="s">
        <v>7831</v>
      </c>
      <c r="C4221" s="3" t="s">
        <v>8094</v>
      </c>
      <c r="D4221" s="2" t="s">
        <v>7358</v>
      </c>
    </row>
    <row r="4222" spans="1:4">
      <c r="A4222" s="3" t="s">
        <v>8316</v>
      </c>
      <c r="B4222" s="3" t="s">
        <v>7831</v>
      </c>
      <c r="C4222" s="3" t="s">
        <v>8094</v>
      </c>
      <c r="D4222" s="2" t="s">
        <v>7530</v>
      </c>
    </row>
    <row r="4223" spans="1:4">
      <c r="A4223" s="3" t="s">
        <v>8317</v>
      </c>
      <c r="B4223" s="3" t="s">
        <v>7831</v>
      </c>
      <c r="C4223" s="3" t="s">
        <v>8094</v>
      </c>
      <c r="D4223" s="2" t="s">
        <v>7561</v>
      </c>
    </row>
    <row r="4224" spans="1:4">
      <c r="A4224" s="3" t="s">
        <v>8318</v>
      </c>
      <c r="B4224" s="3" t="s">
        <v>7831</v>
      </c>
      <c r="C4224" s="3" t="s">
        <v>8104</v>
      </c>
      <c r="D4224" s="2" t="s">
        <v>7386</v>
      </c>
    </row>
    <row r="4225" spans="1:4">
      <c r="A4225" s="3" t="s">
        <v>8319</v>
      </c>
      <c r="B4225" s="3" t="s">
        <v>7831</v>
      </c>
      <c r="C4225" s="3" t="s">
        <v>8110</v>
      </c>
      <c r="D4225" s="2" t="s">
        <v>7415</v>
      </c>
    </row>
    <row r="4226" spans="1:4">
      <c r="A4226" s="3" t="s">
        <v>8320</v>
      </c>
      <c r="B4226" s="3" t="s">
        <v>7831</v>
      </c>
      <c r="C4226" s="3" t="s">
        <v>8110</v>
      </c>
      <c r="D4226" s="2" t="s">
        <v>7350</v>
      </c>
    </row>
    <row r="4227" spans="1:4">
      <c r="A4227" s="3" t="s">
        <v>8321</v>
      </c>
      <c r="B4227" s="3" t="s">
        <v>7831</v>
      </c>
      <c r="C4227" s="3" t="s">
        <v>8110</v>
      </c>
      <c r="D4227" s="2" t="s">
        <v>7383</v>
      </c>
    </row>
    <row r="4228" spans="1:4">
      <c r="A4228" s="3" t="s">
        <v>8322</v>
      </c>
      <c r="B4228" s="3" t="s">
        <v>7831</v>
      </c>
      <c r="C4228" s="3" t="s">
        <v>7846</v>
      </c>
      <c r="D4228" s="2" t="s">
        <v>7561</v>
      </c>
    </row>
    <row r="4229" spans="1:4">
      <c r="A4229" s="3" t="s">
        <v>8323</v>
      </c>
      <c r="B4229" s="3" t="s">
        <v>7831</v>
      </c>
      <c r="C4229" s="3" t="s">
        <v>7846</v>
      </c>
      <c r="D4229" s="2" t="s">
        <v>7415</v>
      </c>
    </row>
    <row r="4230" spans="1:4">
      <c r="A4230" s="3" t="s">
        <v>8324</v>
      </c>
      <c r="B4230" s="3" t="s">
        <v>7831</v>
      </c>
      <c r="C4230" s="3" t="s">
        <v>7846</v>
      </c>
      <c r="D4230" s="2" t="s">
        <v>7373</v>
      </c>
    </row>
    <row r="4231" spans="1:4">
      <c r="A4231" s="3" t="s">
        <v>8325</v>
      </c>
      <c r="B4231" s="3" t="s">
        <v>7831</v>
      </c>
      <c r="C4231" s="3" t="s">
        <v>7846</v>
      </c>
      <c r="D4231" s="2" t="s">
        <v>7353</v>
      </c>
    </row>
    <row r="4232" spans="1:4">
      <c r="A4232" s="3" t="s">
        <v>8326</v>
      </c>
      <c r="B4232" s="3" t="s">
        <v>7831</v>
      </c>
      <c r="C4232" s="3" t="s">
        <v>7857</v>
      </c>
      <c r="D4232" s="2" t="s">
        <v>7353</v>
      </c>
    </row>
    <row r="4233" spans="1:4">
      <c r="A4233" s="3" t="s">
        <v>8327</v>
      </c>
      <c r="B4233" s="3" t="s">
        <v>7831</v>
      </c>
      <c r="C4233" s="3" t="s">
        <v>7857</v>
      </c>
      <c r="D4233" s="2" t="s">
        <v>7530</v>
      </c>
    </row>
    <row r="4234" spans="1:4">
      <c r="A4234" s="3" t="s">
        <v>8328</v>
      </c>
      <c r="B4234" s="3" t="s">
        <v>7831</v>
      </c>
      <c r="C4234" s="3" t="s">
        <v>7857</v>
      </c>
      <c r="D4234" s="2" t="s">
        <v>7415</v>
      </c>
    </row>
    <row r="4235" spans="1:4">
      <c r="A4235" s="3" t="s">
        <v>8329</v>
      </c>
      <c r="B4235" s="3" t="s">
        <v>7831</v>
      </c>
      <c r="C4235" s="3" t="s">
        <v>7904</v>
      </c>
      <c r="D4235" s="2" t="s">
        <v>7383</v>
      </c>
    </row>
    <row r="4236" spans="1:4">
      <c r="A4236" s="3" t="s">
        <v>8330</v>
      </c>
      <c r="B4236" s="3" t="s">
        <v>7831</v>
      </c>
      <c r="C4236" s="3" t="s">
        <v>7904</v>
      </c>
      <c r="D4236" s="2" t="s">
        <v>7386</v>
      </c>
    </row>
    <row r="4237" spans="1:4">
      <c r="A4237" s="3" t="s">
        <v>8331</v>
      </c>
      <c r="B4237" s="3" t="s">
        <v>7831</v>
      </c>
      <c r="C4237" s="3" t="s">
        <v>7904</v>
      </c>
      <c r="D4237" s="2" t="s">
        <v>7353</v>
      </c>
    </row>
    <row r="4238" spans="1:4">
      <c r="A4238" s="3" t="s">
        <v>8332</v>
      </c>
      <c r="B4238" s="3" t="s">
        <v>7831</v>
      </c>
      <c r="C4238" s="3" t="s">
        <v>7914</v>
      </c>
      <c r="D4238" s="2" t="s">
        <v>7361</v>
      </c>
    </row>
    <row r="4239" spans="1:4">
      <c r="A4239" s="3" t="s">
        <v>8333</v>
      </c>
      <c r="B4239" s="3" t="s">
        <v>7831</v>
      </c>
      <c r="C4239" s="3" t="s">
        <v>7914</v>
      </c>
      <c r="D4239" s="2" t="s">
        <v>7383</v>
      </c>
    </row>
    <row r="4240" spans="1:4">
      <c r="A4240" s="3" t="s">
        <v>8334</v>
      </c>
      <c r="B4240" s="3" t="s">
        <v>7831</v>
      </c>
      <c r="C4240" s="3" t="s">
        <v>7914</v>
      </c>
      <c r="D4240" s="2" t="s">
        <v>7415</v>
      </c>
    </row>
    <row r="4241" spans="1:4">
      <c r="A4241" s="3" t="s">
        <v>8335</v>
      </c>
      <c r="B4241" s="3" t="s">
        <v>7831</v>
      </c>
      <c r="C4241" s="3" t="s">
        <v>7948</v>
      </c>
      <c r="D4241" s="2" t="s">
        <v>7892</v>
      </c>
    </row>
    <row r="4242" spans="1:4">
      <c r="A4242" s="3" t="s">
        <v>8336</v>
      </c>
      <c r="B4242" s="3" t="s">
        <v>7831</v>
      </c>
      <c r="C4242" s="3" t="s">
        <v>7948</v>
      </c>
      <c r="D4242" s="2" t="s">
        <v>7386</v>
      </c>
    </row>
    <row r="4243" spans="1:4">
      <c r="A4243" s="3" t="s">
        <v>8337</v>
      </c>
      <c r="B4243" s="3" t="s">
        <v>7831</v>
      </c>
      <c r="C4243" s="3" t="s">
        <v>7948</v>
      </c>
      <c r="D4243" s="2" t="s">
        <v>7383</v>
      </c>
    </row>
    <row r="4244" spans="1:4">
      <c r="A4244" s="3" t="s">
        <v>8338</v>
      </c>
      <c r="B4244" s="3" t="s">
        <v>7831</v>
      </c>
      <c r="C4244" s="3" t="s">
        <v>7948</v>
      </c>
      <c r="D4244" s="2" t="s">
        <v>7415</v>
      </c>
    </row>
    <row r="4245" spans="1:4">
      <c r="A4245" s="3" t="s">
        <v>8339</v>
      </c>
      <c r="B4245" s="3" t="s">
        <v>7831</v>
      </c>
      <c r="C4245" s="3" t="s">
        <v>7948</v>
      </c>
      <c r="D4245" s="2" t="s">
        <v>7448</v>
      </c>
    </row>
    <row r="4246" spans="1:4">
      <c r="A4246" s="3" t="s">
        <v>8340</v>
      </c>
      <c r="B4246" s="3" t="s">
        <v>7831</v>
      </c>
      <c r="C4246" s="3" t="s">
        <v>7948</v>
      </c>
      <c r="D4246" s="2" t="s">
        <v>7350</v>
      </c>
    </row>
    <row r="4247" spans="1:4">
      <c r="A4247" s="3" t="s">
        <v>8341</v>
      </c>
      <c r="B4247" s="3" t="s">
        <v>7831</v>
      </c>
      <c r="C4247" s="3" t="s">
        <v>7948</v>
      </c>
      <c r="D4247" s="2" t="s">
        <v>7373</v>
      </c>
    </row>
    <row r="4248" spans="1:4">
      <c r="A4248" s="3" t="s">
        <v>8342</v>
      </c>
      <c r="B4248" s="3" t="s">
        <v>7831</v>
      </c>
      <c r="C4248" s="3" t="s">
        <v>7969</v>
      </c>
      <c r="D4248" s="2" t="s">
        <v>7383</v>
      </c>
    </row>
    <row r="4249" spans="1:4">
      <c r="A4249" s="3" t="s">
        <v>8343</v>
      </c>
      <c r="B4249" s="3" t="s">
        <v>7831</v>
      </c>
      <c r="C4249" s="3" t="s">
        <v>7969</v>
      </c>
      <c r="D4249" s="2" t="s">
        <v>7415</v>
      </c>
    </row>
    <row r="4250" spans="1:4">
      <c r="A4250" s="3" t="s">
        <v>8344</v>
      </c>
      <c r="B4250" s="3" t="s">
        <v>7831</v>
      </c>
      <c r="C4250" s="3" t="s">
        <v>7969</v>
      </c>
      <c r="D4250" s="2" t="s">
        <v>7448</v>
      </c>
    </row>
    <row r="4251" spans="1:4">
      <c r="A4251" s="3" t="s">
        <v>8345</v>
      </c>
      <c r="B4251" s="3" t="s">
        <v>7831</v>
      </c>
      <c r="C4251" s="3" t="s">
        <v>8064</v>
      </c>
      <c r="D4251" s="2" t="s">
        <v>7358</v>
      </c>
    </row>
    <row r="4252" spans="1:4">
      <c r="A4252" s="3" t="s">
        <v>8346</v>
      </c>
      <c r="B4252" s="3" t="s">
        <v>7831</v>
      </c>
      <c r="C4252" s="3" t="s">
        <v>8064</v>
      </c>
      <c r="D4252" s="2" t="s">
        <v>7487</v>
      </c>
    </row>
    <row r="4253" spans="1:4">
      <c r="A4253" s="3" t="s">
        <v>8347</v>
      </c>
      <c r="B4253" s="3" t="s">
        <v>7831</v>
      </c>
      <c r="C4253" s="3" t="s">
        <v>8064</v>
      </c>
      <c r="D4253" s="2" t="s">
        <v>7373</v>
      </c>
    </row>
    <row r="4254" spans="1:4">
      <c r="A4254" s="3" t="s">
        <v>8348</v>
      </c>
      <c r="B4254" s="3" t="s">
        <v>7831</v>
      </c>
      <c r="C4254" s="3" t="s">
        <v>7865</v>
      </c>
      <c r="D4254" s="2" t="s">
        <v>7448</v>
      </c>
    </row>
    <row r="4255" spans="1:4">
      <c r="A4255" s="3" t="s">
        <v>8349</v>
      </c>
      <c r="B4255" s="3" t="s">
        <v>7831</v>
      </c>
      <c r="C4255" s="3" t="s">
        <v>7865</v>
      </c>
      <c r="D4255" s="2" t="s">
        <v>7415</v>
      </c>
    </row>
    <row r="4256" spans="1:4">
      <c r="A4256" s="3" t="s">
        <v>8350</v>
      </c>
      <c r="B4256" s="3" t="s">
        <v>7831</v>
      </c>
      <c r="C4256" s="3" t="s">
        <v>7865</v>
      </c>
      <c r="D4256" s="2" t="s">
        <v>7366</v>
      </c>
    </row>
    <row r="4257" spans="1:4">
      <c r="A4257" s="3" t="s">
        <v>8351</v>
      </c>
      <c r="B4257" s="3" t="s">
        <v>7831</v>
      </c>
      <c r="C4257" s="3" t="s">
        <v>7918</v>
      </c>
      <c r="D4257" s="2" t="s">
        <v>7358</v>
      </c>
    </row>
    <row r="4258" spans="1:4">
      <c r="A4258" s="3" t="s">
        <v>8352</v>
      </c>
      <c r="B4258" s="3" t="s">
        <v>7831</v>
      </c>
      <c r="C4258" s="3" t="s">
        <v>7918</v>
      </c>
      <c r="D4258" s="2" t="s">
        <v>7577</v>
      </c>
    </row>
    <row r="4259" spans="1:4">
      <c r="A4259" s="3" t="s">
        <v>8353</v>
      </c>
      <c r="B4259" s="3" t="s">
        <v>7831</v>
      </c>
      <c r="C4259" s="3" t="s">
        <v>7918</v>
      </c>
      <c r="D4259" s="2" t="s">
        <v>7361</v>
      </c>
    </row>
    <row r="4260" spans="1:4">
      <c r="A4260" s="3" t="s">
        <v>8354</v>
      </c>
      <c r="B4260" s="3" t="s">
        <v>7831</v>
      </c>
      <c r="C4260" s="3" t="s">
        <v>7918</v>
      </c>
      <c r="D4260" s="2" t="s">
        <v>7383</v>
      </c>
    </row>
    <row r="4261" spans="1:4">
      <c r="A4261" s="3" t="s">
        <v>8355</v>
      </c>
      <c r="B4261" s="3" t="s">
        <v>7831</v>
      </c>
      <c r="C4261" s="3" t="s">
        <v>7934</v>
      </c>
      <c r="D4261" s="2" t="s">
        <v>7358</v>
      </c>
    </row>
    <row r="4262" spans="1:4">
      <c r="A4262" s="3" t="s">
        <v>8356</v>
      </c>
      <c r="B4262" s="3" t="s">
        <v>7831</v>
      </c>
      <c r="C4262" s="3" t="s">
        <v>7934</v>
      </c>
      <c r="D4262" s="2" t="s">
        <v>7459</v>
      </c>
    </row>
    <row r="4263" spans="1:4">
      <c r="A4263" s="3" t="s">
        <v>8357</v>
      </c>
      <c r="B4263" s="3" t="s">
        <v>7831</v>
      </c>
      <c r="C4263" s="3" t="s">
        <v>7934</v>
      </c>
      <c r="D4263" s="2" t="s">
        <v>7415</v>
      </c>
    </row>
    <row r="4264" spans="1:4">
      <c r="A4264" s="3" t="s">
        <v>8358</v>
      </c>
      <c r="B4264" s="3" t="s">
        <v>7831</v>
      </c>
      <c r="C4264" s="3" t="s">
        <v>7934</v>
      </c>
      <c r="D4264" s="2" t="s">
        <v>7383</v>
      </c>
    </row>
    <row r="4265" spans="1:4">
      <c r="A4265" s="3" t="s">
        <v>8359</v>
      </c>
      <c r="B4265" s="3" t="s">
        <v>7831</v>
      </c>
      <c r="C4265" s="3" t="s">
        <v>7936</v>
      </c>
      <c r="D4265" s="2" t="s">
        <v>8056</v>
      </c>
    </row>
    <row r="4266" spans="1:4">
      <c r="A4266" s="3" t="s">
        <v>8360</v>
      </c>
      <c r="B4266" s="3" t="s">
        <v>7831</v>
      </c>
      <c r="C4266" s="3" t="s">
        <v>7936</v>
      </c>
      <c r="D4266" s="2" t="s">
        <v>7361</v>
      </c>
    </row>
    <row r="4267" spans="1:4">
      <c r="A4267" s="3" t="s">
        <v>8361</v>
      </c>
      <c r="B4267" s="3" t="s">
        <v>7831</v>
      </c>
      <c r="C4267" s="3" t="s">
        <v>7936</v>
      </c>
      <c r="D4267" s="2" t="s">
        <v>7383</v>
      </c>
    </row>
    <row r="4268" spans="1:4">
      <c r="A4268" s="3" t="s">
        <v>8362</v>
      </c>
      <c r="B4268" s="3" t="s">
        <v>7831</v>
      </c>
      <c r="C4268" s="3" t="s">
        <v>7936</v>
      </c>
      <c r="D4268" s="2" t="s">
        <v>7561</v>
      </c>
    </row>
    <row r="4269" spans="1:4">
      <c r="A4269" s="3" t="s">
        <v>8363</v>
      </c>
      <c r="B4269" s="3" t="s">
        <v>7831</v>
      </c>
      <c r="C4269" s="3" t="s">
        <v>7973</v>
      </c>
      <c r="D4269" s="2" t="s">
        <v>7448</v>
      </c>
    </row>
    <row r="4270" spans="1:4">
      <c r="A4270" s="3" t="s">
        <v>8364</v>
      </c>
      <c r="B4270" s="3" t="s">
        <v>7831</v>
      </c>
      <c r="C4270" s="3" t="s">
        <v>7973</v>
      </c>
      <c r="D4270" s="2" t="s">
        <v>7415</v>
      </c>
    </row>
    <row r="4271" spans="1:4">
      <c r="A4271" s="3" t="s">
        <v>8365</v>
      </c>
      <c r="B4271" s="3" t="s">
        <v>7831</v>
      </c>
      <c r="C4271" s="3" t="s">
        <v>7973</v>
      </c>
      <c r="D4271" s="2" t="s">
        <v>7350</v>
      </c>
    </row>
    <row r="4272" spans="1:4">
      <c r="A4272" s="3" t="s">
        <v>8366</v>
      </c>
      <c r="B4272" s="3" t="s">
        <v>7831</v>
      </c>
      <c r="C4272" s="3" t="s">
        <v>8053</v>
      </c>
      <c r="D4272" s="2" t="s">
        <v>7353</v>
      </c>
    </row>
    <row r="4273" spans="1:4">
      <c r="A4273" s="3" t="s">
        <v>8367</v>
      </c>
      <c r="B4273" s="3" t="s">
        <v>7831</v>
      </c>
      <c r="C4273" s="3" t="s">
        <v>8053</v>
      </c>
      <c r="D4273" s="2" t="s">
        <v>7366</v>
      </c>
    </row>
    <row r="4274" spans="1:4">
      <c r="A4274" s="3" t="s">
        <v>8368</v>
      </c>
      <c r="B4274" s="3" t="s">
        <v>7831</v>
      </c>
      <c r="C4274" s="3" t="s">
        <v>7902</v>
      </c>
      <c r="D4274" s="2" t="s">
        <v>7487</v>
      </c>
    </row>
    <row r="4275" spans="1:4">
      <c r="A4275" s="3" t="s">
        <v>8369</v>
      </c>
      <c r="B4275" s="3" t="s">
        <v>7831</v>
      </c>
      <c r="C4275" s="3" t="s">
        <v>8043</v>
      </c>
      <c r="D4275" s="2" t="s">
        <v>7487</v>
      </c>
    </row>
    <row r="4276" spans="1:4">
      <c r="A4276" s="3" t="s">
        <v>8370</v>
      </c>
      <c r="B4276" s="3" t="s">
        <v>7831</v>
      </c>
      <c r="C4276" s="3" t="s">
        <v>8043</v>
      </c>
      <c r="D4276" s="2" t="s">
        <v>7353</v>
      </c>
    </row>
    <row r="4277" spans="1:4">
      <c r="A4277" s="3" t="s">
        <v>8371</v>
      </c>
      <c r="B4277" s="3" t="s">
        <v>7831</v>
      </c>
      <c r="C4277" s="3" t="s">
        <v>7863</v>
      </c>
      <c r="D4277" s="2" t="s">
        <v>7459</v>
      </c>
    </row>
    <row r="4278" spans="1:4">
      <c r="A4278" s="3" t="s">
        <v>8372</v>
      </c>
      <c r="B4278" s="3" t="s">
        <v>7831</v>
      </c>
      <c r="C4278" s="3" t="s">
        <v>7863</v>
      </c>
      <c r="D4278" s="2" t="s">
        <v>7530</v>
      </c>
    </row>
    <row r="4279" spans="1:4">
      <c r="A4279" s="3" t="s">
        <v>8373</v>
      </c>
      <c r="B4279" s="3" t="s">
        <v>7831</v>
      </c>
      <c r="C4279" s="3" t="s">
        <v>7863</v>
      </c>
      <c r="D4279" s="2" t="s">
        <v>7567</v>
      </c>
    </row>
    <row r="4280" spans="1:4">
      <c r="A4280" s="3" t="s">
        <v>8374</v>
      </c>
      <c r="B4280" s="3" t="s">
        <v>7831</v>
      </c>
      <c r="C4280" s="3" t="s">
        <v>7863</v>
      </c>
      <c r="D4280" s="2" t="s">
        <v>7358</v>
      </c>
    </row>
    <row r="4281" spans="1:4">
      <c r="A4281" s="3" t="s">
        <v>8375</v>
      </c>
      <c r="B4281" s="3" t="s">
        <v>7831</v>
      </c>
      <c r="C4281" s="3" t="s">
        <v>7952</v>
      </c>
      <c r="D4281" s="2" t="s">
        <v>7386</v>
      </c>
    </row>
    <row r="4282" spans="1:4">
      <c r="A4282" s="3" t="s">
        <v>8376</v>
      </c>
      <c r="B4282" s="3" t="s">
        <v>7831</v>
      </c>
      <c r="C4282" s="3" t="s">
        <v>7952</v>
      </c>
      <c r="D4282" s="2" t="s">
        <v>7361</v>
      </c>
    </row>
    <row r="4283" spans="1:4">
      <c r="A4283" s="3" t="s">
        <v>8377</v>
      </c>
      <c r="B4283" s="3" t="s">
        <v>7831</v>
      </c>
      <c r="C4283" s="3" t="s">
        <v>7952</v>
      </c>
      <c r="D4283" s="2" t="s">
        <v>7487</v>
      </c>
    </row>
    <row r="4284" spans="1:4">
      <c r="A4284" s="3" t="s">
        <v>8378</v>
      </c>
      <c r="B4284" s="3" t="s">
        <v>7831</v>
      </c>
      <c r="C4284" s="3" t="s">
        <v>7952</v>
      </c>
      <c r="D4284" s="2" t="s">
        <v>7459</v>
      </c>
    </row>
    <row r="4285" spans="1:4">
      <c r="A4285" s="3" t="s">
        <v>8379</v>
      </c>
      <c r="B4285" s="3" t="s">
        <v>7831</v>
      </c>
      <c r="C4285" s="3" t="s">
        <v>7952</v>
      </c>
      <c r="D4285" s="2" t="s">
        <v>7561</v>
      </c>
    </row>
    <row r="4286" spans="1:4">
      <c r="A4286" s="3" t="s">
        <v>8380</v>
      </c>
      <c r="B4286" s="3" t="s">
        <v>7831</v>
      </c>
      <c r="C4286" s="3" t="s">
        <v>7952</v>
      </c>
      <c r="D4286" s="2" t="s">
        <v>7383</v>
      </c>
    </row>
    <row r="4287" spans="1:4">
      <c r="A4287" s="3" t="s">
        <v>8381</v>
      </c>
      <c r="B4287" s="3" t="s">
        <v>7831</v>
      </c>
      <c r="C4287" s="3" t="s">
        <v>7952</v>
      </c>
      <c r="D4287" s="2" t="s">
        <v>7350</v>
      </c>
    </row>
    <row r="4288" spans="1:4">
      <c r="A4288" s="3" t="s">
        <v>8382</v>
      </c>
      <c r="B4288" s="3" t="s">
        <v>7831</v>
      </c>
      <c r="C4288" s="3" t="s">
        <v>7958</v>
      </c>
      <c r="D4288" s="2" t="s">
        <v>7366</v>
      </c>
    </row>
    <row r="4289" spans="1:4">
      <c r="A4289" s="3" t="s">
        <v>8383</v>
      </c>
      <c r="B4289" s="3" t="s">
        <v>7831</v>
      </c>
      <c r="C4289" s="3" t="s">
        <v>7958</v>
      </c>
      <c r="D4289" s="2" t="s">
        <v>7415</v>
      </c>
    </row>
    <row r="4290" spans="1:4">
      <c r="A4290" s="3" t="s">
        <v>8384</v>
      </c>
      <c r="B4290" s="3" t="s">
        <v>7831</v>
      </c>
      <c r="C4290" s="3" t="s">
        <v>7958</v>
      </c>
      <c r="D4290" s="2" t="s">
        <v>7459</v>
      </c>
    </row>
    <row r="4291" spans="1:4">
      <c r="A4291" s="3" t="s">
        <v>8385</v>
      </c>
      <c r="B4291" s="3" t="s">
        <v>7831</v>
      </c>
      <c r="C4291" s="3" t="s">
        <v>7958</v>
      </c>
      <c r="D4291" s="2" t="s">
        <v>7353</v>
      </c>
    </row>
    <row r="4292" spans="1:4">
      <c r="A4292" s="3" t="s">
        <v>8386</v>
      </c>
      <c r="B4292" s="3" t="s">
        <v>7831</v>
      </c>
      <c r="C4292" s="3" t="s">
        <v>7958</v>
      </c>
      <c r="D4292" s="2" t="s">
        <v>7358</v>
      </c>
    </row>
    <row r="4293" spans="1:4">
      <c r="A4293" s="3" t="s">
        <v>8387</v>
      </c>
      <c r="B4293" s="3" t="s">
        <v>7831</v>
      </c>
      <c r="C4293" s="3" t="s">
        <v>8000</v>
      </c>
      <c r="D4293" s="2" t="s">
        <v>7383</v>
      </c>
    </row>
    <row r="4294" spans="1:4">
      <c r="A4294" s="3" t="s">
        <v>8388</v>
      </c>
      <c r="B4294" s="3" t="s">
        <v>7831</v>
      </c>
      <c r="C4294" s="3" t="s">
        <v>8000</v>
      </c>
      <c r="D4294" s="2" t="s">
        <v>8389</v>
      </c>
    </row>
    <row r="4295" spans="1:4">
      <c r="A4295" s="3" t="s">
        <v>8390</v>
      </c>
      <c r="B4295" s="3" t="s">
        <v>7831</v>
      </c>
      <c r="C4295" s="3" t="s">
        <v>8000</v>
      </c>
      <c r="D4295" s="2" t="s">
        <v>7361</v>
      </c>
    </row>
    <row r="4296" spans="1:4">
      <c r="A4296" s="3" t="s">
        <v>8391</v>
      </c>
      <c r="B4296" s="3" t="s">
        <v>7831</v>
      </c>
      <c r="C4296" s="3" t="s">
        <v>8000</v>
      </c>
      <c r="D4296" s="2" t="s">
        <v>8392</v>
      </c>
    </row>
    <row r="4297" spans="1:4">
      <c r="A4297" s="3" t="s">
        <v>8393</v>
      </c>
      <c r="B4297" s="3" t="s">
        <v>7831</v>
      </c>
      <c r="C4297" s="3" t="s">
        <v>8000</v>
      </c>
      <c r="D4297" s="2" t="s">
        <v>7892</v>
      </c>
    </row>
    <row r="4298" spans="1:4">
      <c r="A4298" s="3" t="s">
        <v>8394</v>
      </c>
      <c r="B4298" s="3" t="s">
        <v>7831</v>
      </c>
      <c r="C4298" s="3" t="s">
        <v>8000</v>
      </c>
      <c r="D4298" s="2" t="s">
        <v>7358</v>
      </c>
    </row>
    <row r="4299" spans="1:4">
      <c r="A4299" s="3" t="s">
        <v>8395</v>
      </c>
      <c r="B4299" s="3" t="s">
        <v>7831</v>
      </c>
      <c r="C4299" s="3" t="s">
        <v>8002</v>
      </c>
      <c r="D4299" s="2" t="s">
        <v>7358</v>
      </c>
    </row>
    <row r="4300" spans="1:4">
      <c r="A4300" s="3" t="s">
        <v>8396</v>
      </c>
      <c r="B4300" s="3" t="s">
        <v>7831</v>
      </c>
      <c r="C4300" s="3" t="s">
        <v>8002</v>
      </c>
      <c r="D4300" s="2" t="s">
        <v>7361</v>
      </c>
    </row>
    <row r="4301" spans="1:4">
      <c r="A4301" s="3" t="s">
        <v>8397</v>
      </c>
      <c r="B4301" s="3" t="s">
        <v>7831</v>
      </c>
      <c r="C4301" s="3" t="s">
        <v>8002</v>
      </c>
      <c r="D4301" s="2" t="s">
        <v>7415</v>
      </c>
    </row>
    <row r="4302" spans="1:4">
      <c r="A4302" s="3" t="s">
        <v>8398</v>
      </c>
      <c r="B4302" s="3" t="s">
        <v>7831</v>
      </c>
      <c r="C4302" s="3" t="s">
        <v>8002</v>
      </c>
      <c r="D4302" s="2" t="s">
        <v>7487</v>
      </c>
    </row>
    <row r="4303" spans="1:4">
      <c r="A4303" s="3" t="s">
        <v>8399</v>
      </c>
      <c r="B4303" s="3" t="s">
        <v>7831</v>
      </c>
      <c r="C4303" s="3" t="s">
        <v>8002</v>
      </c>
      <c r="D4303" s="2" t="s">
        <v>7353</v>
      </c>
    </row>
    <row r="4304" spans="1:4">
      <c r="A4304" s="3" t="s">
        <v>8400</v>
      </c>
      <c r="B4304" s="3" t="s">
        <v>7831</v>
      </c>
      <c r="C4304" s="3" t="s">
        <v>8401</v>
      </c>
      <c r="D4304" s="2" t="s">
        <v>7415</v>
      </c>
    </row>
    <row r="4305" spans="1:4">
      <c r="A4305" s="3" t="s">
        <v>8402</v>
      </c>
      <c r="B4305" s="3" t="s">
        <v>7831</v>
      </c>
      <c r="C4305" s="3" t="s">
        <v>8403</v>
      </c>
      <c r="D4305" s="2" t="s">
        <v>7704</v>
      </c>
    </row>
    <row r="4306" spans="1:4">
      <c r="A4306" s="3" t="s">
        <v>8404</v>
      </c>
      <c r="B4306" s="3" t="s">
        <v>7831</v>
      </c>
      <c r="C4306" s="3" t="s">
        <v>8405</v>
      </c>
      <c r="D4306" s="2" t="s">
        <v>8406</v>
      </c>
    </row>
    <row r="4307" spans="1:4">
      <c r="A4307" s="3" t="s">
        <v>8407</v>
      </c>
      <c r="B4307" s="3" t="s">
        <v>7831</v>
      </c>
      <c r="C4307" s="3" t="s">
        <v>8408</v>
      </c>
      <c r="D4307" s="2" t="s">
        <v>7415</v>
      </c>
    </row>
    <row r="4308" spans="1:4">
      <c r="A4308" s="3" t="s">
        <v>8409</v>
      </c>
      <c r="B4308" s="3" t="s">
        <v>7831</v>
      </c>
      <c r="C4308" s="3" t="s">
        <v>8410</v>
      </c>
      <c r="D4308" s="2" t="s">
        <v>7498</v>
      </c>
    </row>
    <row r="4309" spans="1:4">
      <c r="A4309" s="3" t="s">
        <v>8411</v>
      </c>
      <c r="B4309" s="3" t="s">
        <v>7831</v>
      </c>
      <c r="C4309" s="3" t="s">
        <v>8412</v>
      </c>
      <c r="D4309" s="2" t="s">
        <v>7498</v>
      </c>
    </row>
    <row r="4310" spans="1:4">
      <c r="A4310" s="3" t="s">
        <v>8413</v>
      </c>
      <c r="B4310" s="3" t="s">
        <v>7831</v>
      </c>
      <c r="C4310" s="3" t="s">
        <v>7861</v>
      </c>
      <c r="D4310" s="2" t="s">
        <v>7577</v>
      </c>
    </row>
    <row r="4311" spans="1:4">
      <c r="A4311" s="3" t="s">
        <v>8414</v>
      </c>
      <c r="B4311" s="3" t="s">
        <v>7831</v>
      </c>
      <c r="C4311" s="3" t="s">
        <v>7861</v>
      </c>
      <c r="D4311" s="2" t="s">
        <v>7361</v>
      </c>
    </row>
    <row r="4312" spans="1:4">
      <c r="A4312" s="3" t="s">
        <v>8415</v>
      </c>
      <c r="B4312" s="3" t="s">
        <v>7831</v>
      </c>
      <c r="C4312" s="3" t="s">
        <v>7861</v>
      </c>
      <c r="D4312" s="2" t="s">
        <v>7383</v>
      </c>
    </row>
    <row r="4313" spans="1:4">
      <c r="A4313" s="3" t="s">
        <v>8416</v>
      </c>
      <c r="B4313" s="3" t="s">
        <v>7831</v>
      </c>
      <c r="C4313" s="3" t="s">
        <v>7861</v>
      </c>
      <c r="D4313" s="2" t="s">
        <v>7366</v>
      </c>
    </row>
    <row r="4314" spans="1:4">
      <c r="A4314" s="3" t="s">
        <v>8417</v>
      </c>
      <c r="B4314" s="3" t="s">
        <v>7831</v>
      </c>
      <c r="C4314" s="3" t="s">
        <v>7861</v>
      </c>
      <c r="D4314" s="2" t="s">
        <v>7448</v>
      </c>
    </row>
    <row r="4315" spans="1:4">
      <c r="A4315" s="3" t="s">
        <v>8418</v>
      </c>
      <c r="B4315" s="3" t="s">
        <v>7831</v>
      </c>
      <c r="C4315" s="3" t="s">
        <v>7861</v>
      </c>
      <c r="D4315" s="2" t="s">
        <v>7373</v>
      </c>
    </row>
    <row r="4316" spans="1:4">
      <c r="A4316" s="3" t="s">
        <v>8419</v>
      </c>
      <c r="B4316" s="3" t="s">
        <v>7831</v>
      </c>
      <c r="C4316" s="3" t="s">
        <v>7922</v>
      </c>
      <c r="D4316" s="2" t="s">
        <v>7353</v>
      </c>
    </row>
    <row r="4317" spans="1:4">
      <c r="A4317" s="3" t="s">
        <v>8420</v>
      </c>
      <c r="B4317" s="3" t="s">
        <v>7831</v>
      </c>
      <c r="C4317" s="3" t="s">
        <v>7922</v>
      </c>
      <c r="D4317" s="2" t="s">
        <v>7386</v>
      </c>
    </row>
    <row r="4318" spans="1:4">
      <c r="A4318" s="3" t="s">
        <v>8421</v>
      </c>
      <c r="B4318" s="3" t="s">
        <v>7831</v>
      </c>
      <c r="C4318" s="3" t="s">
        <v>7922</v>
      </c>
      <c r="D4318" s="2" t="s">
        <v>7383</v>
      </c>
    </row>
    <row r="4319" spans="1:4">
      <c r="A4319" s="3" t="s">
        <v>8422</v>
      </c>
      <c r="B4319" s="3" t="s">
        <v>7831</v>
      </c>
      <c r="C4319" s="3" t="s">
        <v>7922</v>
      </c>
      <c r="D4319" s="2" t="s">
        <v>7350</v>
      </c>
    </row>
    <row r="4320" spans="1:4">
      <c r="A4320" s="3" t="s">
        <v>8423</v>
      </c>
      <c r="B4320" s="3" t="s">
        <v>7831</v>
      </c>
      <c r="C4320" s="3" t="s">
        <v>7922</v>
      </c>
      <c r="D4320" s="2" t="s">
        <v>7415</v>
      </c>
    </row>
    <row r="4321" spans="1:4">
      <c r="A4321" s="3" t="s">
        <v>8424</v>
      </c>
      <c r="B4321" s="3" t="s">
        <v>7831</v>
      </c>
      <c r="C4321" s="3" t="s">
        <v>7922</v>
      </c>
      <c r="D4321" s="2" t="s">
        <v>7621</v>
      </c>
    </row>
    <row r="4322" spans="1:4">
      <c r="A4322" s="3" t="s">
        <v>8425</v>
      </c>
      <c r="B4322" s="3" t="s">
        <v>7831</v>
      </c>
      <c r="C4322" s="3" t="s">
        <v>7944</v>
      </c>
      <c r="D4322" s="2" t="s">
        <v>7366</v>
      </c>
    </row>
    <row r="4323" spans="1:4">
      <c r="A4323" s="3" t="s">
        <v>8426</v>
      </c>
      <c r="B4323" s="3" t="s">
        <v>7831</v>
      </c>
      <c r="C4323" s="3" t="s">
        <v>7944</v>
      </c>
      <c r="D4323" s="2" t="s">
        <v>7383</v>
      </c>
    </row>
    <row r="4324" spans="1:4">
      <c r="A4324" s="3" t="s">
        <v>8427</v>
      </c>
      <c r="B4324" s="3" t="s">
        <v>7831</v>
      </c>
      <c r="C4324" s="3" t="s">
        <v>7944</v>
      </c>
      <c r="D4324" s="2" t="s">
        <v>7652</v>
      </c>
    </row>
    <row r="4325" spans="1:4">
      <c r="A4325" s="3" t="s">
        <v>8428</v>
      </c>
      <c r="B4325" s="3" t="s">
        <v>7831</v>
      </c>
      <c r="C4325" s="3" t="s">
        <v>7944</v>
      </c>
      <c r="D4325" s="2" t="s">
        <v>7448</v>
      </c>
    </row>
    <row r="4326" spans="1:4">
      <c r="A4326" s="3" t="s">
        <v>8429</v>
      </c>
      <c r="B4326" s="3" t="s">
        <v>7831</v>
      </c>
      <c r="C4326" s="3" t="s">
        <v>7944</v>
      </c>
      <c r="D4326" s="2" t="s">
        <v>7361</v>
      </c>
    </row>
    <row r="4327" spans="1:4">
      <c r="A4327" s="3" t="s">
        <v>8430</v>
      </c>
      <c r="B4327" s="3" t="s">
        <v>7831</v>
      </c>
      <c r="C4327" s="3" t="s">
        <v>8033</v>
      </c>
      <c r="D4327" s="2" t="s">
        <v>7353</v>
      </c>
    </row>
    <row r="4328" spans="1:4">
      <c r="A4328" s="3" t="s">
        <v>8431</v>
      </c>
      <c r="B4328" s="3" t="s">
        <v>7831</v>
      </c>
      <c r="C4328" s="3" t="s">
        <v>8033</v>
      </c>
      <c r="D4328" s="2" t="s">
        <v>7361</v>
      </c>
    </row>
    <row r="4329" spans="1:4">
      <c r="A4329" s="3" t="s">
        <v>8432</v>
      </c>
      <c r="B4329" s="3" t="s">
        <v>7831</v>
      </c>
      <c r="C4329" s="3" t="s">
        <v>8033</v>
      </c>
      <c r="D4329" s="2" t="s">
        <v>7383</v>
      </c>
    </row>
    <row r="4330" spans="1:4">
      <c r="A4330" s="3" t="s">
        <v>8433</v>
      </c>
      <c r="B4330" s="3" t="s">
        <v>7831</v>
      </c>
      <c r="C4330" s="3" t="s">
        <v>8033</v>
      </c>
      <c r="D4330" s="2" t="s">
        <v>7415</v>
      </c>
    </row>
    <row r="4331" spans="1:4">
      <c r="A4331" s="3" t="s">
        <v>8434</v>
      </c>
      <c r="B4331" s="3" t="s">
        <v>7831</v>
      </c>
      <c r="C4331" s="3" t="s">
        <v>8033</v>
      </c>
      <c r="D4331" s="2" t="s">
        <v>7561</v>
      </c>
    </row>
    <row r="4332" spans="1:4">
      <c r="A4332" s="3" t="s">
        <v>8435</v>
      </c>
      <c r="B4332" s="3" t="s">
        <v>7831</v>
      </c>
      <c r="C4332" s="3" t="s">
        <v>8033</v>
      </c>
      <c r="D4332" s="2" t="s">
        <v>7487</v>
      </c>
    </row>
    <row r="4333" spans="1:4">
      <c r="A4333" s="3" t="s">
        <v>8436</v>
      </c>
      <c r="B4333" s="3" t="s">
        <v>7831</v>
      </c>
      <c r="C4333" s="3" t="s">
        <v>8033</v>
      </c>
      <c r="D4333" s="2" t="s">
        <v>7386</v>
      </c>
    </row>
    <row r="4334" spans="1:4">
      <c r="A4334" s="3" t="s">
        <v>8437</v>
      </c>
      <c r="B4334" s="3" t="s">
        <v>7831</v>
      </c>
      <c r="C4334" s="3" t="s">
        <v>8082</v>
      </c>
      <c r="D4334" s="2" t="s">
        <v>7358</v>
      </c>
    </row>
    <row r="4335" spans="1:4">
      <c r="A4335" s="3" t="s">
        <v>8438</v>
      </c>
      <c r="B4335" s="3" t="s">
        <v>7831</v>
      </c>
      <c r="C4335" s="3" t="s">
        <v>8082</v>
      </c>
      <c r="D4335" s="2" t="s">
        <v>7386</v>
      </c>
    </row>
    <row r="4336" spans="1:4">
      <c r="A4336" s="3" t="s">
        <v>8439</v>
      </c>
      <c r="B4336" s="3" t="s">
        <v>7831</v>
      </c>
      <c r="C4336" s="3" t="s">
        <v>8082</v>
      </c>
      <c r="D4336" s="2" t="s">
        <v>7373</v>
      </c>
    </row>
    <row r="4337" spans="1:4">
      <c r="A4337" s="3" t="s">
        <v>8440</v>
      </c>
      <c r="B4337" s="3" t="s">
        <v>7831</v>
      </c>
      <c r="C4337" s="3" t="s">
        <v>8096</v>
      </c>
      <c r="D4337" s="2" t="s">
        <v>7361</v>
      </c>
    </row>
    <row r="4338" spans="1:4">
      <c r="A4338" s="3" t="s">
        <v>8441</v>
      </c>
      <c r="B4338" s="3" t="s">
        <v>7831</v>
      </c>
      <c r="C4338" s="3" t="s">
        <v>8096</v>
      </c>
      <c r="D4338" s="2" t="s">
        <v>7530</v>
      </c>
    </row>
    <row r="4339" spans="1:4">
      <c r="A4339" s="3" t="s">
        <v>8442</v>
      </c>
      <c r="B4339" s="3" t="s">
        <v>7831</v>
      </c>
      <c r="C4339" s="3" t="s">
        <v>8096</v>
      </c>
      <c r="D4339" s="2" t="s">
        <v>7386</v>
      </c>
    </row>
    <row r="4340" spans="1:4">
      <c r="A4340" s="3" t="s">
        <v>8443</v>
      </c>
      <c r="B4340" s="3" t="s">
        <v>7831</v>
      </c>
      <c r="C4340" s="3" t="s">
        <v>7908</v>
      </c>
      <c r="D4340" s="2" t="s">
        <v>7358</v>
      </c>
    </row>
    <row r="4341" spans="1:4">
      <c r="A4341" s="3" t="s">
        <v>8444</v>
      </c>
      <c r="B4341" s="3" t="s">
        <v>7831</v>
      </c>
      <c r="C4341" s="3" t="s">
        <v>7908</v>
      </c>
      <c r="D4341" s="2" t="s">
        <v>7530</v>
      </c>
    </row>
    <row r="4342" spans="1:4">
      <c r="A4342" s="3" t="s">
        <v>8445</v>
      </c>
      <c r="B4342" s="3" t="s">
        <v>7831</v>
      </c>
      <c r="C4342" s="3" t="s">
        <v>7908</v>
      </c>
      <c r="D4342" s="2" t="s">
        <v>7577</v>
      </c>
    </row>
    <row r="4343" spans="1:4">
      <c r="A4343" s="3" t="s">
        <v>8446</v>
      </c>
      <c r="B4343" s="3" t="s">
        <v>7831</v>
      </c>
      <c r="C4343" s="3" t="s">
        <v>7908</v>
      </c>
      <c r="D4343" s="2" t="s">
        <v>7366</v>
      </c>
    </row>
    <row r="4344" spans="1:4">
      <c r="A4344" s="3" t="s">
        <v>8447</v>
      </c>
      <c r="B4344" s="3" t="s">
        <v>7831</v>
      </c>
      <c r="C4344" s="3" t="s">
        <v>7916</v>
      </c>
      <c r="D4344" s="2" t="s">
        <v>7704</v>
      </c>
    </row>
    <row r="4345" spans="1:4">
      <c r="A4345" s="3" t="s">
        <v>8448</v>
      </c>
      <c r="B4345" s="3" t="s">
        <v>7831</v>
      </c>
      <c r="C4345" s="3" t="s">
        <v>7916</v>
      </c>
      <c r="D4345" s="2" t="s">
        <v>7361</v>
      </c>
    </row>
    <row r="4346" spans="1:4">
      <c r="A4346" s="3" t="s">
        <v>8449</v>
      </c>
      <c r="B4346" s="3" t="s">
        <v>7831</v>
      </c>
      <c r="C4346" s="3" t="s">
        <v>7916</v>
      </c>
      <c r="D4346" s="2" t="s">
        <v>7415</v>
      </c>
    </row>
    <row r="4347" spans="1:4">
      <c r="A4347" s="3" t="s">
        <v>8450</v>
      </c>
      <c r="B4347" s="3" t="s">
        <v>7831</v>
      </c>
      <c r="C4347" s="3" t="s">
        <v>7916</v>
      </c>
      <c r="D4347" s="2" t="s">
        <v>7487</v>
      </c>
    </row>
    <row r="4348" spans="1:4">
      <c r="A4348" s="3" t="s">
        <v>8451</v>
      </c>
      <c r="B4348" s="3" t="s">
        <v>7831</v>
      </c>
      <c r="C4348" s="3" t="s">
        <v>7916</v>
      </c>
      <c r="D4348" s="2" t="s">
        <v>7353</v>
      </c>
    </row>
    <row r="4349" spans="1:4">
      <c r="A4349" s="3" t="s">
        <v>8452</v>
      </c>
      <c r="B4349" s="3" t="s">
        <v>7831</v>
      </c>
      <c r="C4349" s="3" t="s">
        <v>8008</v>
      </c>
      <c r="D4349" s="2" t="s">
        <v>7459</v>
      </c>
    </row>
    <row r="4350" spans="1:4">
      <c r="A4350" s="3" t="s">
        <v>8453</v>
      </c>
      <c r="B4350" s="3" t="s">
        <v>7831</v>
      </c>
      <c r="C4350" s="3" t="s">
        <v>8008</v>
      </c>
      <c r="D4350" s="2" t="s">
        <v>7530</v>
      </c>
    </row>
    <row r="4351" spans="1:4">
      <c r="A4351" s="3" t="s">
        <v>8454</v>
      </c>
      <c r="B4351" s="3" t="s">
        <v>7831</v>
      </c>
      <c r="C4351" s="3" t="s">
        <v>8008</v>
      </c>
      <c r="D4351" s="2" t="s">
        <v>7577</v>
      </c>
    </row>
    <row r="4352" spans="1:4">
      <c r="A4352" s="3" t="s">
        <v>8455</v>
      </c>
      <c r="B4352" s="3" t="s">
        <v>7831</v>
      </c>
      <c r="C4352" s="3" t="s">
        <v>8008</v>
      </c>
      <c r="D4352" s="2" t="s">
        <v>7366</v>
      </c>
    </row>
    <row r="4353" spans="1:4">
      <c r="A4353" s="3" t="s">
        <v>8456</v>
      </c>
      <c r="B4353" s="3" t="s">
        <v>7831</v>
      </c>
      <c r="C4353" s="3" t="s">
        <v>7906</v>
      </c>
      <c r="D4353" s="2" t="s">
        <v>7353</v>
      </c>
    </row>
    <row r="4354" spans="1:4">
      <c r="A4354" s="3" t="s">
        <v>8457</v>
      </c>
      <c r="B4354" s="3" t="s">
        <v>7831</v>
      </c>
      <c r="C4354" s="3" t="s">
        <v>7906</v>
      </c>
      <c r="D4354" s="2" t="s">
        <v>7373</v>
      </c>
    </row>
    <row r="4355" spans="1:4">
      <c r="A4355" s="3" t="s">
        <v>8458</v>
      </c>
      <c r="B4355" s="3" t="s">
        <v>7831</v>
      </c>
      <c r="C4355" s="3" t="s">
        <v>7906</v>
      </c>
      <c r="D4355" s="2" t="s">
        <v>7386</v>
      </c>
    </row>
    <row r="4356" spans="1:4">
      <c r="A4356" s="3" t="s">
        <v>8459</v>
      </c>
      <c r="B4356" s="3" t="s">
        <v>7831</v>
      </c>
      <c r="C4356" s="3" t="s">
        <v>7906</v>
      </c>
      <c r="D4356" s="2" t="s">
        <v>7415</v>
      </c>
    </row>
    <row r="4357" spans="1:4">
      <c r="A4357" s="3" t="s">
        <v>8460</v>
      </c>
      <c r="B4357" s="3" t="s">
        <v>7831</v>
      </c>
      <c r="C4357" s="3" t="s">
        <v>7906</v>
      </c>
      <c r="D4357" s="2" t="s">
        <v>7350</v>
      </c>
    </row>
    <row r="4358" spans="1:4">
      <c r="A4358" s="3" t="s">
        <v>8461</v>
      </c>
      <c r="B4358" s="3" t="s">
        <v>7831</v>
      </c>
      <c r="C4358" s="3" t="s">
        <v>7906</v>
      </c>
      <c r="D4358" s="2" t="s">
        <v>7561</v>
      </c>
    </row>
    <row r="4359" spans="1:4">
      <c r="A4359" s="3" t="s">
        <v>8462</v>
      </c>
      <c r="B4359" s="3" t="s">
        <v>7831</v>
      </c>
      <c r="C4359" s="3" t="s">
        <v>7906</v>
      </c>
      <c r="D4359" s="2" t="s">
        <v>7652</v>
      </c>
    </row>
    <row r="4360" spans="1:4">
      <c r="A4360" s="3" t="s">
        <v>8463</v>
      </c>
      <c r="B4360" s="3" t="s">
        <v>7831</v>
      </c>
      <c r="C4360" s="3" t="s">
        <v>7834</v>
      </c>
      <c r="D4360" s="2" t="s">
        <v>7373</v>
      </c>
    </row>
    <row r="4361" spans="1:4">
      <c r="A4361" s="3" t="s">
        <v>8464</v>
      </c>
      <c r="B4361" s="3" t="s">
        <v>7831</v>
      </c>
      <c r="C4361" s="3" t="s">
        <v>7834</v>
      </c>
      <c r="D4361" s="2" t="s">
        <v>7415</v>
      </c>
    </row>
    <row r="4362" spans="1:4">
      <c r="A4362" s="3" t="s">
        <v>8465</v>
      </c>
      <c r="B4362" s="3" t="s">
        <v>7831</v>
      </c>
      <c r="C4362" s="3" t="s">
        <v>7834</v>
      </c>
      <c r="D4362" s="2" t="s">
        <v>7383</v>
      </c>
    </row>
    <row r="4363" spans="1:4">
      <c r="A4363" s="3" t="s">
        <v>8466</v>
      </c>
      <c r="B4363" s="3" t="s">
        <v>7831</v>
      </c>
      <c r="C4363" s="3" t="s">
        <v>7834</v>
      </c>
      <c r="D4363" s="2" t="s">
        <v>7350</v>
      </c>
    </row>
    <row r="4364" spans="1:4">
      <c r="A4364" s="3" t="s">
        <v>8467</v>
      </c>
      <c r="B4364" s="3" t="s">
        <v>7831</v>
      </c>
      <c r="C4364" s="3" t="s">
        <v>7834</v>
      </c>
      <c r="D4364" s="2" t="s">
        <v>7361</v>
      </c>
    </row>
    <row r="4365" spans="1:4">
      <c r="A4365" s="3" t="s">
        <v>8468</v>
      </c>
      <c r="B4365" s="3" t="s">
        <v>7831</v>
      </c>
      <c r="C4365" s="3" t="s">
        <v>7834</v>
      </c>
      <c r="D4365" s="2" t="s">
        <v>7487</v>
      </c>
    </row>
    <row r="4366" spans="1:4">
      <c r="A4366" s="3" t="s">
        <v>8469</v>
      </c>
      <c r="B4366" s="3" t="s">
        <v>7831</v>
      </c>
      <c r="C4366" s="3" t="s">
        <v>7834</v>
      </c>
      <c r="D4366" s="2" t="s">
        <v>7353</v>
      </c>
    </row>
    <row r="4367" spans="1:4">
      <c r="A4367" s="3" t="s">
        <v>8470</v>
      </c>
      <c r="B4367" s="3" t="s">
        <v>7831</v>
      </c>
      <c r="C4367" s="3" t="s">
        <v>7842</v>
      </c>
      <c r="D4367" s="2" t="s">
        <v>7366</v>
      </c>
    </row>
    <row r="4368" spans="1:4">
      <c r="A4368" s="3" t="s">
        <v>8471</v>
      </c>
      <c r="B4368" s="3" t="s">
        <v>7831</v>
      </c>
      <c r="C4368" s="3" t="s">
        <v>7842</v>
      </c>
      <c r="D4368" s="2" t="s">
        <v>7383</v>
      </c>
    </row>
    <row r="4369" spans="1:4">
      <c r="A4369" s="3" t="s">
        <v>8472</v>
      </c>
      <c r="B4369" s="3" t="s">
        <v>7831</v>
      </c>
      <c r="C4369" s="3" t="s">
        <v>7842</v>
      </c>
      <c r="D4369" s="2" t="s">
        <v>7373</v>
      </c>
    </row>
    <row r="4370" spans="1:4">
      <c r="A4370" s="3" t="s">
        <v>8473</v>
      </c>
      <c r="B4370" s="3" t="s">
        <v>7831</v>
      </c>
      <c r="C4370" s="3" t="s">
        <v>7842</v>
      </c>
      <c r="D4370" s="2" t="s">
        <v>7530</v>
      </c>
    </row>
    <row r="4371" spans="1:4">
      <c r="A4371" s="3" t="s">
        <v>8474</v>
      </c>
      <c r="B4371" s="3" t="s">
        <v>7831</v>
      </c>
      <c r="C4371" s="3" t="s">
        <v>7842</v>
      </c>
      <c r="D4371" s="2" t="s">
        <v>7459</v>
      </c>
    </row>
    <row r="4372" spans="1:4">
      <c r="A4372" s="3" t="s">
        <v>8475</v>
      </c>
      <c r="B4372" s="3" t="s">
        <v>7831</v>
      </c>
      <c r="C4372" s="3" t="s">
        <v>7842</v>
      </c>
      <c r="D4372" s="2" t="s">
        <v>7386</v>
      </c>
    </row>
    <row r="4373" spans="1:4">
      <c r="A4373" s="3" t="s">
        <v>8476</v>
      </c>
      <c r="B4373" s="3" t="s">
        <v>7831</v>
      </c>
      <c r="C4373" s="3" t="s">
        <v>7855</v>
      </c>
      <c r="D4373" s="2" t="s">
        <v>7366</v>
      </c>
    </row>
    <row r="4374" spans="1:4">
      <c r="A4374" s="3" t="s">
        <v>8477</v>
      </c>
      <c r="B4374" s="3" t="s">
        <v>7831</v>
      </c>
      <c r="C4374" s="3" t="s">
        <v>7855</v>
      </c>
      <c r="D4374" s="2" t="s">
        <v>7386</v>
      </c>
    </row>
    <row r="4375" spans="1:4">
      <c r="A4375" s="3" t="s">
        <v>8478</v>
      </c>
      <c r="B4375" s="3" t="s">
        <v>7831</v>
      </c>
      <c r="C4375" s="3" t="s">
        <v>7855</v>
      </c>
      <c r="D4375" s="2" t="s">
        <v>7373</v>
      </c>
    </row>
    <row r="4376" spans="1:4">
      <c r="A4376" s="3" t="s">
        <v>8479</v>
      </c>
      <c r="B4376" s="3" t="s">
        <v>7831</v>
      </c>
      <c r="C4376" s="3" t="s">
        <v>7855</v>
      </c>
      <c r="D4376" s="2" t="s">
        <v>7487</v>
      </c>
    </row>
    <row r="4377" spans="1:4">
      <c r="A4377" s="3" t="s">
        <v>8480</v>
      </c>
      <c r="B4377" s="3" t="s">
        <v>7831</v>
      </c>
      <c r="C4377" s="3" t="s">
        <v>7855</v>
      </c>
      <c r="D4377" s="2" t="s">
        <v>7415</v>
      </c>
    </row>
    <row r="4378" spans="1:4">
      <c r="A4378" s="3" t="s">
        <v>8481</v>
      </c>
      <c r="B4378" s="3" t="s">
        <v>7831</v>
      </c>
      <c r="C4378" s="3" t="s">
        <v>7855</v>
      </c>
      <c r="D4378" s="2" t="s">
        <v>7383</v>
      </c>
    </row>
    <row r="4379" spans="1:4">
      <c r="A4379" s="3" t="s">
        <v>8482</v>
      </c>
      <c r="B4379" s="3" t="s">
        <v>7831</v>
      </c>
      <c r="C4379" s="3" t="s">
        <v>7840</v>
      </c>
      <c r="D4379" s="2" t="s">
        <v>7358</v>
      </c>
    </row>
    <row r="4380" spans="1:4">
      <c r="A4380" s="3" t="s">
        <v>8483</v>
      </c>
      <c r="B4380" s="3" t="s">
        <v>7831</v>
      </c>
      <c r="C4380" s="3" t="s">
        <v>7840</v>
      </c>
      <c r="D4380" s="2" t="s">
        <v>7459</v>
      </c>
    </row>
    <row r="4381" spans="1:4">
      <c r="A4381" s="3" t="s">
        <v>8484</v>
      </c>
      <c r="B4381" s="3" t="s">
        <v>7831</v>
      </c>
      <c r="C4381" s="3" t="s">
        <v>7840</v>
      </c>
      <c r="D4381" s="2" t="s">
        <v>7373</v>
      </c>
    </row>
    <row r="4382" spans="1:4">
      <c r="A4382" s="3" t="s">
        <v>8485</v>
      </c>
      <c r="B4382" s="3" t="s">
        <v>7831</v>
      </c>
      <c r="C4382" s="3" t="s">
        <v>7840</v>
      </c>
      <c r="D4382" s="2" t="s">
        <v>7383</v>
      </c>
    </row>
    <row r="4383" spans="1:4">
      <c r="A4383" s="3" t="s">
        <v>8486</v>
      </c>
      <c r="B4383" s="3" t="s">
        <v>7831</v>
      </c>
      <c r="C4383" s="3" t="s">
        <v>7840</v>
      </c>
      <c r="D4383" s="2" t="s">
        <v>7350</v>
      </c>
    </row>
    <row r="4384" spans="1:4">
      <c r="A4384" s="3" t="s">
        <v>8487</v>
      </c>
      <c r="B4384" s="3" t="s">
        <v>7831</v>
      </c>
      <c r="C4384" s="3" t="s">
        <v>7844</v>
      </c>
      <c r="D4384" s="2" t="s">
        <v>7415</v>
      </c>
    </row>
    <row r="4385" spans="1:4">
      <c r="A4385" s="3" t="s">
        <v>8488</v>
      </c>
      <c r="B4385" s="3" t="s">
        <v>7831</v>
      </c>
      <c r="C4385" s="3" t="s">
        <v>7844</v>
      </c>
      <c r="D4385" s="2" t="s">
        <v>7353</v>
      </c>
    </row>
    <row r="4386" spans="1:4">
      <c r="A4386" s="3" t="s">
        <v>8489</v>
      </c>
      <c r="B4386" s="3" t="s">
        <v>7831</v>
      </c>
      <c r="C4386" s="3" t="s">
        <v>7844</v>
      </c>
      <c r="D4386" s="2" t="s">
        <v>7383</v>
      </c>
    </row>
    <row r="4387" spans="1:4">
      <c r="A4387" s="3" t="s">
        <v>8490</v>
      </c>
      <c r="B4387" s="3" t="s">
        <v>7831</v>
      </c>
      <c r="C4387" s="3" t="s">
        <v>7844</v>
      </c>
      <c r="D4387" s="2" t="s">
        <v>7621</v>
      </c>
    </row>
    <row r="4388" spans="1:4">
      <c r="A4388" s="3" t="s">
        <v>8491</v>
      </c>
      <c r="B4388" s="3" t="s">
        <v>7831</v>
      </c>
      <c r="C4388" s="3" t="s">
        <v>7844</v>
      </c>
      <c r="D4388" s="2" t="s">
        <v>7530</v>
      </c>
    </row>
    <row r="4389" spans="1:4">
      <c r="A4389" s="3" t="s">
        <v>8492</v>
      </c>
      <c r="B4389" s="3" t="s">
        <v>7831</v>
      </c>
      <c r="C4389" s="3" t="s">
        <v>7981</v>
      </c>
      <c r="D4389" s="2" t="s">
        <v>8493</v>
      </c>
    </row>
    <row r="4390" spans="1:4">
      <c r="A4390" s="3" t="s">
        <v>8494</v>
      </c>
      <c r="B4390" s="3" t="s">
        <v>7831</v>
      </c>
      <c r="C4390" s="3" t="s">
        <v>7981</v>
      </c>
      <c r="D4390" s="2" t="s">
        <v>8495</v>
      </c>
    </row>
    <row r="4391" spans="1:4">
      <c r="A4391" s="3" t="s">
        <v>8496</v>
      </c>
      <c r="B4391" s="3" t="s">
        <v>7831</v>
      </c>
      <c r="C4391" s="3" t="s">
        <v>7981</v>
      </c>
      <c r="D4391" s="2" t="s">
        <v>8497</v>
      </c>
    </row>
    <row r="4392" spans="1:4">
      <c r="A4392" s="3" t="s">
        <v>8498</v>
      </c>
      <c r="B4392" s="3" t="s">
        <v>7831</v>
      </c>
      <c r="C4392" s="3" t="s">
        <v>7981</v>
      </c>
      <c r="D4392" s="2" t="s">
        <v>8499</v>
      </c>
    </row>
    <row r="4393" spans="1:4">
      <c r="A4393" s="3" t="s">
        <v>8500</v>
      </c>
      <c r="B4393" s="3" t="s">
        <v>7831</v>
      </c>
      <c r="C4393" s="3" t="s">
        <v>7981</v>
      </c>
      <c r="D4393" s="2" t="s">
        <v>8501</v>
      </c>
    </row>
    <row r="4394" spans="1:4">
      <c r="A4394" s="3" t="s">
        <v>8502</v>
      </c>
      <c r="B4394" s="3" t="s">
        <v>7831</v>
      </c>
      <c r="C4394" s="3" t="s">
        <v>7981</v>
      </c>
      <c r="D4394" s="2" t="s">
        <v>8503</v>
      </c>
    </row>
    <row r="4395" spans="1:4">
      <c r="A4395" s="3" t="s">
        <v>8504</v>
      </c>
      <c r="B4395" s="3" t="s">
        <v>7831</v>
      </c>
      <c r="C4395" s="3" t="s">
        <v>7981</v>
      </c>
      <c r="D4395" s="2" t="s">
        <v>8505</v>
      </c>
    </row>
    <row r="4396" spans="1:4">
      <c r="A4396" s="3" t="s">
        <v>8506</v>
      </c>
      <c r="B4396" s="3" t="s">
        <v>7831</v>
      </c>
      <c r="C4396" s="3" t="s">
        <v>8072</v>
      </c>
      <c r="D4396" s="2" t="s">
        <v>7373</v>
      </c>
    </row>
    <row r="4397" spans="1:4">
      <c r="A4397" s="3" t="s">
        <v>8507</v>
      </c>
      <c r="B4397" s="3" t="s">
        <v>7831</v>
      </c>
      <c r="C4397" s="3" t="s">
        <v>8072</v>
      </c>
      <c r="D4397" s="2" t="s">
        <v>7415</v>
      </c>
    </row>
    <row r="4398" spans="1:4">
      <c r="A4398" s="3" t="s">
        <v>8508</v>
      </c>
      <c r="B4398" s="3" t="s">
        <v>7831</v>
      </c>
      <c r="C4398" s="3" t="s">
        <v>8072</v>
      </c>
      <c r="D4398" s="2" t="s">
        <v>7561</v>
      </c>
    </row>
    <row r="4399" spans="1:4">
      <c r="A4399" s="3" t="s">
        <v>8509</v>
      </c>
      <c r="B4399" s="3" t="s">
        <v>7831</v>
      </c>
      <c r="C4399" s="3" t="s">
        <v>8072</v>
      </c>
      <c r="D4399" s="2" t="s">
        <v>7383</v>
      </c>
    </row>
    <row r="4400" spans="1:4">
      <c r="A4400" s="3" t="s">
        <v>8510</v>
      </c>
      <c r="B4400" s="3" t="s">
        <v>7831</v>
      </c>
      <c r="C4400" s="3" t="s">
        <v>8072</v>
      </c>
      <c r="D4400" s="2" t="s">
        <v>7350</v>
      </c>
    </row>
    <row r="4401" spans="1:4">
      <c r="A4401" s="3" t="s">
        <v>8511</v>
      </c>
      <c r="B4401" s="3" t="s">
        <v>7831</v>
      </c>
      <c r="C4401" s="3" t="s">
        <v>8072</v>
      </c>
      <c r="D4401" s="2" t="s">
        <v>7487</v>
      </c>
    </row>
    <row r="4402" spans="1:4">
      <c r="A4402" s="3" t="s">
        <v>8512</v>
      </c>
      <c r="B4402" s="3" t="s">
        <v>7831</v>
      </c>
      <c r="C4402" s="3" t="s">
        <v>8072</v>
      </c>
      <c r="D4402" s="2" t="s">
        <v>7353</v>
      </c>
    </row>
    <row r="4403" spans="1:4">
      <c r="A4403" s="3" t="s">
        <v>8513</v>
      </c>
      <c r="B4403" s="3" t="s">
        <v>7831</v>
      </c>
      <c r="C4403" s="3" t="s">
        <v>7950</v>
      </c>
      <c r="D4403" s="2" t="s">
        <v>7373</v>
      </c>
    </row>
    <row r="4404" spans="1:4">
      <c r="A4404" s="3" t="s">
        <v>8514</v>
      </c>
      <c r="B4404" s="3" t="s">
        <v>7831</v>
      </c>
      <c r="C4404" s="3" t="s">
        <v>7950</v>
      </c>
      <c r="D4404" s="2" t="s">
        <v>7350</v>
      </c>
    </row>
    <row r="4405" spans="1:4">
      <c r="A4405" s="3" t="s">
        <v>8515</v>
      </c>
      <c r="B4405" s="3" t="s">
        <v>7831</v>
      </c>
      <c r="C4405" s="3" t="s">
        <v>7950</v>
      </c>
      <c r="D4405" s="2" t="s">
        <v>7415</v>
      </c>
    </row>
    <row r="4406" spans="1:4">
      <c r="A4406" s="3" t="s">
        <v>8516</v>
      </c>
      <c r="B4406" s="3" t="s">
        <v>7831</v>
      </c>
      <c r="C4406" s="3" t="s">
        <v>7950</v>
      </c>
      <c r="D4406" s="2" t="s">
        <v>7448</v>
      </c>
    </row>
    <row r="4407" spans="1:4">
      <c r="A4407" s="3" t="s">
        <v>8517</v>
      </c>
      <c r="B4407" s="3" t="s">
        <v>7831</v>
      </c>
      <c r="C4407" s="3" t="s">
        <v>7950</v>
      </c>
      <c r="D4407" s="2" t="s">
        <v>7361</v>
      </c>
    </row>
    <row r="4408" spans="1:4">
      <c r="A4408" s="3" t="s">
        <v>8518</v>
      </c>
      <c r="B4408" s="3" t="s">
        <v>7831</v>
      </c>
      <c r="C4408" s="3" t="s">
        <v>7950</v>
      </c>
      <c r="D4408" s="2" t="s">
        <v>7561</v>
      </c>
    </row>
    <row r="4409" spans="1:4">
      <c r="A4409" s="3" t="s">
        <v>8519</v>
      </c>
      <c r="B4409" s="3" t="s">
        <v>7831</v>
      </c>
      <c r="C4409" s="3" t="s">
        <v>8039</v>
      </c>
      <c r="D4409" s="2" t="s">
        <v>7353</v>
      </c>
    </row>
    <row r="4410" spans="1:4">
      <c r="A4410" s="3" t="s">
        <v>8520</v>
      </c>
      <c r="B4410" s="3" t="s">
        <v>7831</v>
      </c>
      <c r="C4410" s="3" t="s">
        <v>8039</v>
      </c>
      <c r="D4410" s="2" t="s">
        <v>7415</v>
      </c>
    </row>
    <row r="4411" spans="1:4">
      <c r="A4411" s="3" t="s">
        <v>8521</v>
      </c>
      <c r="B4411" s="3" t="s">
        <v>7831</v>
      </c>
      <c r="C4411" s="3" t="s">
        <v>7960</v>
      </c>
      <c r="D4411" s="2" t="s">
        <v>7577</v>
      </c>
    </row>
    <row r="4412" spans="1:4">
      <c r="A4412" s="3" t="s">
        <v>8522</v>
      </c>
      <c r="B4412" s="3" t="s">
        <v>7831</v>
      </c>
      <c r="C4412" s="3" t="s">
        <v>7960</v>
      </c>
      <c r="D4412" s="2" t="s">
        <v>7361</v>
      </c>
    </row>
    <row r="4413" spans="1:4">
      <c r="A4413" s="3" t="s">
        <v>8523</v>
      </c>
      <c r="B4413" s="3" t="s">
        <v>7831</v>
      </c>
      <c r="C4413" s="3" t="s">
        <v>7960</v>
      </c>
      <c r="D4413" s="2" t="s">
        <v>7383</v>
      </c>
    </row>
    <row r="4414" spans="1:4">
      <c r="A4414" s="3" t="s">
        <v>8524</v>
      </c>
      <c r="B4414" s="3" t="s">
        <v>7831</v>
      </c>
      <c r="C4414" s="3" t="s">
        <v>7960</v>
      </c>
      <c r="D4414" s="2" t="s">
        <v>7366</v>
      </c>
    </row>
    <row r="4415" spans="1:4">
      <c r="A4415" s="3" t="s">
        <v>8525</v>
      </c>
      <c r="B4415" s="3" t="s">
        <v>7831</v>
      </c>
      <c r="C4415" s="3" t="s">
        <v>7960</v>
      </c>
      <c r="D4415" s="2" t="s">
        <v>7448</v>
      </c>
    </row>
    <row r="4416" spans="1:4">
      <c r="A4416" s="3" t="s">
        <v>8526</v>
      </c>
      <c r="B4416" s="3" t="s">
        <v>7831</v>
      </c>
      <c r="C4416" s="3" t="s">
        <v>7960</v>
      </c>
      <c r="D4416" s="2" t="s">
        <v>7373</v>
      </c>
    </row>
    <row r="4417" spans="1:4">
      <c r="A4417" s="3" t="s">
        <v>8527</v>
      </c>
      <c r="B4417" s="3" t="s">
        <v>7831</v>
      </c>
      <c r="C4417" s="3" t="s">
        <v>7910</v>
      </c>
      <c r="D4417" s="2" t="s">
        <v>7353</v>
      </c>
    </row>
    <row r="4418" spans="1:4">
      <c r="A4418" s="3" t="s">
        <v>8528</v>
      </c>
      <c r="B4418" s="3" t="s">
        <v>7831</v>
      </c>
      <c r="C4418" s="3" t="s">
        <v>7910</v>
      </c>
      <c r="D4418" s="2" t="s">
        <v>7373</v>
      </c>
    </row>
    <row r="4419" spans="1:4">
      <c r="A4419" s="3" t="s">
        <v>8529</v>
      </c>
      <c r="B4419" s="3" t="s">
        <v>7831</v>
      </c>
      <c r="C4419" s="3" t="s">
        <v>7910</v>
      </c>
      <c r="D4419" s="2" t="s">
        <v>7386</v>
      </c>
    </row>
    <row r="4420" spans="1:4">
      <c r="A4420" s="3" t="s">
        <v>8530</v>
      </c>
      <c r="B4420" s="3" t="s">
        <v>7831</v>
      </c>
      <c r="C4420" s="3" t="s">
        <v>7910</v>
      </c>
      <c r="D4420" s="2" t="s">
        <v>7415</v>
      </c>
    </row>
    <row r="4421" spans="1:4">
      <c r="A4421" s="3" t="s">
        <v>8531</v>
      </c>
      <c r="B4421" s="3" t="s">
        <v>7831</v>
      </c>
      <c r="C4421" s="3" t="s">
        <v>7910</v>
      </c>
      <c r="D4421" s="2" t="s">
        <v>7350</v>
      </c>
    </row>
    <row r="4422" spans="1:4">
      <c r="A4422" s="3" t="s">
        <v>8532</v>
      </c>
      <c r="B4422" s="3" t="s">
        <v>7831</v>
      </c>
      <c r="C4422" s="3" t="s">
        <v>7910</v>
      </c>
      <c r="D4422" s="2" t="s">
        <v>7561</v>
      </c>
    </row>
    <row r="4423" spans="1:4">
      <c r="A4423" s="3" t="s">
        <v>8533</v>
      </c>
      <c r="B4423" s="3" t="s">
        <v>7831</v>
      </c>
      <c r="C4423" s="3" t="s">
        <v>7910</v>
      </c>
      <c r="D4423" s="2" t="s">
        <v>7652</v>
      </c>
    </row>
    <row r="4424" spans="1:4">
      <c r="A4424" s="3" t="s">
        <v>8534</v>
      </c>
      <c r="B4424" s="3" t="s">
        <v>7831</v>
      </c>
      <c r="C4424" s="3" t="s">
        <v>8060</v>
      </c>
      <c r="D4424" s="2" t="s">
        <v>7361</v>
      </c>
    </row>
    <row r="4425" spans="1:4">
      <c r="A4425" s="3" t="s">
        <v>8535</v>
      </c>
      <c r="B4425" s="3" t="s">
        <v>7831</v>
      </c>
      <c r="C4425" s="3" t="s">
        <v>8060</v>
      </c>
      <c r="D4425" s="2" t="s">
        <v>7415</v>
      </c>
    </row>
    <row r="4426" spans="1:4">
      <c r="A4426" s="3" t="s">
        <v>8536</v>
      </c>
      <c r="B4426" s="3" t="s">
        <v>7831</v>
      </c>
      <c r="C4426" s="3" t="s">
        <v>8060</v>
      </c>
      <c r="D4426" s="2" t="s">
        <v>7353</v>
      </c>
    </row>
    <row r="4427" spans="1:4">
      <c r="A4427" s="3" t="s">
        <v>8537</v>
      </c>
      <c r="B4427" s="3" t="s">
        <v>7831</v>
      </c>
      <c r="C4427" s="3" t="s">
        <v>8060</v>
      </c>
      <c r="D4427" s="2" t="s">
        <v>7366</v>
      </c>
    </row>
    <row r="4428" spans="1:4">
      <c r="A4428" s="3" t="s">
        <v>8538</v>
      </c>
      <c r="B4428" s="3" t="s">
        <v>7831</v>
      </c>
      <c r="C4428" s="3" t="s">
        <v>7920</v>
      </c>
      <c r="D4428" s="2" t="s">
        <v>7358</v>
      </c>
    </row>
    <row r="4429" spans="1:4">
      <c r="A4429" s="3" t="s">
        <v>8539</v>
      </c>
      <c r="B4429" s="3" t="s">
        <v>7831</v>
      </c>
      <c r="C4429" s="3" t="s">
        <v>7920</v>
      </c>
      <c r="D4429" s="2" t="s">
        <v>7459</v>
      </c>
    </row>
    <row r="4430" spans="1:4">
      <c r="A4430" s="3" t="s">
        <v>8540</v>
      </c>
      <c r="B4430" s="3" t="s">
        <v>7831</v>
      </c>
      <c r="C4430" s="3" t="s">
        <v>7920</v>
      </c>
      <c r="D4430" s="2" t="s">
        <v>7373</v>
      </c>
    </row>
    <row r="4431" spans="1:4">
      <c r="A4431" s="3" t="s">
        <v>8541</v>
      </c>
      <c r="B4431" s="3" t="s">
        <v>7831</v>
      </c>
      <c r="C4431" s="3" t="s">
        <v>7920</v>
      </c>
      <c r="D4431" s="2" t="s">
        <v>7383</v>
      </c>
    </row>
    <row r="4432" spans="1:4">
      <c r="A4432" s="3" t="s">
        <v>8542</v>
      </c>
      <c r="B4432" s="3" t="s">
        <v>7831</v>
      </c>
      <c r="C4432" s="3" t="s">
        <v>7920</v>
      </c>
      <c r="D4432" s="2" t="s">
        <v>7350</v>
      </c>
    </row>
    <row r="4433" spans="1:4">
      <c r="A4433" s="3" t="s">
        <v>8543</v>
      </c>
      <c r="B4433" s="3" t="s">
        <v>7831</v>
      </c>
      <c r="C4433" s="3" t="s">
        <v>8021</v>
      </c>
      <c r="D4433" s="2" t="s">
        <v>7487</v>
      </c>
    </row>
    <row r="4434" spans="1:4">
      <c r="A4434" s="3" t="s">
        <v>8544</v>
      </c>
      <c r="B4434" s="3" t="s">
        <v>7831</v>
      </c>
      <c r="C4434" s="3" t="s">
        <v>8021</v>
      </c>
      <c r="D4434" s="2" t="s">
        <v>7361</v>
      </c>
    </row>
    <row r="4435" spans="1:4">
      <c r="A4435" s="3" t="s">
        <v>8545</v>
      </c>
      <c r="B4435" s="3" t="s">
        <v>7831</v>
      </c>
      <c r="C4435" s="3" t="s">
        <v>8021</v>
      </c>
      <c r="D4435" s="2" t="s">
        <v>7567</v>
      </c>
    </row>
    <row r="4436" spans="1:4">
      <c r="A4436" s="3" t="s">
        <v>8546</v>
      </c>
      <c r="B4436" s="3" t="s">
        <v>7831</v>
      </c>
      <c r="C4436" s="3" t="s">
        <v>7977</v>
      </c>
      <c r="D4436" s="2" t="s">
        <v>7459</v>
      </c>
    </row>
    <row r="4437" spans="1:4">
      <c r="A4437" s="3" t="s">
        <v>8547</v>
      </c>
      <c r="B4437" s="3" t="s">
        <v>7831</v>
      </c>
      <c r="C4437" s="3" t="s">
        <v>7977</v>
      </c>
      <c r="D4437" s="2" t="s">
        <v>8548</v>
      </c>
    </row>
    <row r="4438" spans="1:4">
      <c r="A4438" s="3" t="s">
        <v>8549</v>
      </c>
      <c r="B4438" s="3" t="s">
        <v>7831</v>
      </c>
      <c r="C4438" s="3" t="s">
        <v>7977</v>
      </c>
      <c r="D4438" s="2" t="s">
        <v>7487</v>
      </c>
    </row>
    <row r="4439" spans="1:4">
      <c r="A4439" s="3" t="s">
        <v>8550</v>
      </c>
      <c r="B4439" s="3" t="s">
        <v>7831</v>
      </c>
      <c r="C4439" s="3" t="s">
        <v>7977</v>
      </c>
      <c r="D4439" s="2" t="s">
        <v>7361</v>
      </c>
    </row>
    <row r="4440" spans="1:4">
      <c r="A4440" s="3" t="s">
        <v>8551</v>
      </c>
      <c r="B4440" s="3" t="s">
        <v>7831</v>
      </c>
      <c r="C4440" s="3" t="s">
        <v>7977</v>
      </c>
      <c r="D4440" s="2" t="s">
        <v>7415</v>
      </c>
    </row>
    <row r="4441" spans="1:4">
      <c r="A4441" s="3" t="s">
        <v>8552</v>
      </c>
      <c r="B4441" s="3" t="s">
        <v>7831</v>
      </c>
      <c r="C4441" s="3" t="s">
        <v>7977</v>
      </c>
      <c r="D4441" s="2" t="s">
        <v>7383</v>
      </c>
    </row>
    <row r="4442" spans="1:4">
      <c r="A4442" s="3" t="s">
        <v>8553</v>
      </c>
      <c r="B4442" s="3" t="s">
        <v>7831</v>
      </c>
      <c r="C4442" s="3" t="s">
        <v>7977</v>
      </c>
      <c r="D4442" s="2" t="s">
        <v>7373</v>
      </c>
    </row>
    <row r="4443" spans="1:4">
      <c r="A4443" s="3" t="s">
        <v>8554</v>
      </c>
      <c r="B4443" s="3" t="s">
        <v>7831</v>
      </c>
      <c r="C4443" s="3" t="s">
        <v>7871</v>
      </c>
      <c r="D4443" s="2" t="s">
        <v>7353</v>
      </c>
    </row>
    <row r="4444" spans="1:4">
      <c r="A4444" s="3" t="s">
        <v>8555</v>
      </c>
      <c r="B4444" s="3" t="s">
        <v>7831</v>
      </c>
      <c r="C4444" s="3" t="s">
        <v>7871</v>
      </c>
      <c r="D4444" s="2" t="s">
        <v>7448</v>
      </c>
    </row>
    <row r="4445" spans="1:4">
      <c r="A4445" s="3" t="s">
        <v>8556</v>
      </c>
      <c r="B4445" s="3" t="s">
        <v>7831</v>
      </c>
      <c r="C4445" s="3" t="s">
        <v>7871</v>
      </c>
      <c r="D4445" s="2" t="s">
        <v>7621</v>
      </c>
    </row>
    <row r="4446" spans="1:4">
      <c r="A4446" s="3" t="s">
        <v>8557</v>
      </c>
      <c r="B4446" s="3" t="s">
        <v>7831</v>
      </c>
      <c r="C4446" s="3" t="s">
        <v>7871</v>
      </c>
      <c r="D4446" s="2" t="s">
        <v>7965</v>
      </c>
    </row>
    <row r="4447" spans="1:4">
      <c r="A4447" s="3" t="s">
        <v>8558</v>
      </c>
      <c r="B4447" s="3" t="s">
        <v>7831</v>
      </c>
      <c r="C4447" s="3" t="s">
        <v>7871</v>
      </c>
      <c r="D4447" s="2" t="s">
        <v>7350</v>
      </c>
    </row>
    <row r="4448" spans="1:4">
      <c r="A4448" s="3" t="s">
        <v>8559</v>
      </c>
      <c r="B4448" s="3" t="s">
        <v>7831</v>
      </c>
      <c r="C4448" s="3" t="s">
        <v>7928</v>
      </c>
      <c r="D4448" s="2" t="s">
        <v>7373</v>
      </c>
    </row>
    <row r="4449" spans="1:4">
      <c r="A4449" s="3" t="s">
        <v>8560</v>
      </c>
      <c r="B4449" s="3" t="s">
        <v>7831</v>
      </c>
      <c r="C4449" s="3" t="s">
        <v>7928</v>
      </c>
      <c r="D4449" s="2" t="s">
        <v>7383</v>
      </c>
    </row>
    <row r="4450" spans="1:4">
      <c r="A4450" s="3" t="s">
        <v>8561</v>
      </c>
      <c r="B4450" s="3" t="s">
        <v>7831</v>
      </c>
      <c r="C4450" s="3" t="s">
        <v>7928</v>
      </c>
      <c r="D4450" s="2" t="s">
        <v>7350</v>
      </c>
    </row>
    <row r="4451" spans="1:4">
      <c r="A4451" s="3" t="s">
        <v>8562</v>
      </c>
      <c r="B4451" s="3" t="s">
        <v>7831</v>
      </c>
      <c r="C4451" s="3" t="s">
        <v>7928</v>
      </c>
      <c r="D4451" s="2" t="s">
        <v>7353</v>
      </c>
    </row>
    <row r="4452" spans="1:4">
      <c r="A4452" s="3" t="s">
        <v>8563</v>
      </c>
      <c r="B4452" s="3" t="s">
        <v>7831</v>
      </c>
      <c r="C4452" s="3" t="s">
        <v>8074</v>
      </c>
      <c r="D4452" s="2" t="s">
        <v>7361</v>
      </c>
    </row>
    <row r="4453" spans="1:4">
      <c r="A4453" s="3" t="s">
        <v>8564</v>
      </c>
      <c r="B4453" s="3" t="s">
        <v>7831</v>
      </c>
      <c r="C4453" s="3" t="s">
        <v>8074</v>
      </c>
      <c r="D4453" s="2" t="s">
        <v>7561</v>
      </c>
    </row>
    <row r="4454" spans="1:4">
      <c r="A4454" s="3" t="s">
        <v>8565</v>
      </c>
      <c r="B4454" s="3" t="s">
        <v>7831</v>
      </c>
      <c r="C4454" s="3" t="s">
        <v>8055</v>
      </c>
      <c r="D4454" s="2" t="s">
        <v>7361</v>
      </c>
    </row>
    <row r="4455" spans="1:4">
      <c r="A4455" s="3" t="s">
        <v>8566</v>
      </c>
      <c r="B4455" s="3" t="s">
        <v>7831</v>
      </c>
      <c r="C4455" s="3" t="s">
        <v>8055</v>
      </c>
      <c r="D4455" s="2" t="s">
        <v>7487</v>
      </c>
    </row>
    <row r="4456" spans="1:4">
      <c r="A4456" s="3" t="s">
        <v>8567</v>
      </c>
      <c r="B4456" s="3" t="s">
        <v>7831</v>
      </c>
      <c r="C4456" s="3" t="s">
        <v>8055</v>
      </c>
      <c r="D4456" s="2" t="s">
        <v>7561</v>
      </c>
    </row>
    <row r="4457" spans="1:4">
      <c r="A4457" s="3" t="s">
        <v>8568</v>
      </c>
      <c r="B4457" s="3" t="s">
        <v>7831</v>
      </c>
      <c r="C4457" s="3" t="s">
        <v>8055</v>
      </c>
      <c r="D4457" s="2" t="s">
        <v>7353</v>
      </c>
    </row>
    <row r="4458" spans="1:4">
      <c r="A4458" s="3" t="s">
        <v>8569</v>
      </c>
      <c r="B4458" s="3" t="s">
        <v>7831</v>
      </c>
      <c r="C4458" s="3" t="s">
        <v>8055</v>
      </c>
      <c r="D4458" s="2" t="s">
        <v>7350</v>
      </c>
    </row>
    <row r="4459" spans="1:4">
      <c r="A4459" s="3" t="s">
        <v>8570</v>
      </c>
      <c r="B4459" s="3" t="s">
        <v>7831</v>
      </c>
      <c r="C4459" s="3" t="s">
        <v>8055</v>
      </c>
      <c r="D4459" s="2" t="s">
        <v>7373</v>
      </c>
    </row>
    <row r="4460" spans="1:4">
      <c r="A4460" s="3" t="s">
        <v>8571</v>
      </c>
      <c r="B4460" s="3" t="s">
        <v>7831</v>
      </c>
      <c r="C4460" s="3" t="s">
        <v>8055</v>
      </c>
      <c r="D4460" s="2" t="s">
        <v>7448</v>
      </c>
    </row>
    <row r="4461" spans="1:4">
      <c r="A4461" s="3" t="s">
        <v>8572</v>
      </c>
      <c r="B4461" s="3" t="s">
        <v>7831</v>
      </c>
      <c r="C4461" s="3" t="s">
        <v>8088</v>
      </c>
      <c r="D4461" s="2" t="s">
        <v>7383</v>
      </c>
    </row>
    <row r="4462" spans="1:4">
      <c r="A4462" s="3" t="s">
        <v>8573</v>
      </c>
      <c r="B4462" s="3" t="s">
        <v>7831</v>
      </c>
      <c r="C4462" s="3" t="s">
        <v>8088</v>
      </c>
      <c r="D4462" s="2" t="s">
        <v>7373</v>
      </c>
    </row>
    <row r="4463" spans="1:4">
      <c r="A4463" s="3" t="s">
        <v>8574</v>
      </c>
      <c r="B4463" s="3" t="s">
        <v>7831</v>
      </c>
      <c r="C4463" s="3" t="s">
        <v>8088</v>
      </c>
      <c r="D4463" s="2" t="s">
        <v>7350</v>
      </c>
    </row>
    <row r="4464" spans="1:4">
      <c r="A4464" s="3" t="s">
        <v>8575</v>
      </c>
      <c r="B4464" s="3" t="s">
        <v>7831</v>
      </c>
      <c r="C4464" s="3" t="s">
        <v>8088</v>
      </c>
      <c r="D4464" s="2" t="s">
        <v>7415</v>
      </c>
    </row>
    <row r="4465" spans="1:4">
      <c r="A4465" s="3" t="s">
        <v>8576</v>
      </c>
      <c r="B4465" s="3" t="s">
        <v>7831</v>
      </c>
      <c r="C4465" s="3" t="s">
        <v>8088</v>
      </c>
      <c r="D4465" s="2" t="s">
        <v>7448</v>
      </c>
    </row>
    <row r="4466" spans="1:4">
      <c r="A4466" s="3" t="s">
        <v>8577</v>
      </c>
      <c r="B4466" s="3" t="s">
        <v>7831</v>
      </c>
      <c r="C4466" s="3" t="s">
        <v>8088</v>
      </c>
      <c r="D4466" s="2" t="s">
        <v>7965</v>
      </c>
    </row>
    <row r="4467" spans="1:4">
      <c r="A4467" s="3" t="s">
        <v>8578</v>
      </c>
      <c r="B4467" s="3" t="s">
        <v>7831</v>
      </c>
      <c r="C4467" s="3" t="s">
        <v>8088</v>
      </c>
      <c r="D4467" s="2" t="s">
        <v>7386</v>
      </c>
    </row>
    <row r="4468" spans="1:4">
      <c r="A4468" s="3" t="s">
        <v>8579</v>
      </c>
      <c r="B4468" s="3" t="s">
        <v>7831</v>
      </c>
      <c r="C4468" s="3" t="s">
        <v>7926</v>
      </c>
      <c r="D4468" s="2" t="s">
        <v>7383</v>
      </c>
    </row>
    <row r="4469" spans="1:4">
      <c r="A4469" s="3" t="s">
        <v>8580</v>
      </c>
      <c r="B4469" s="3" t="s">
        <v>7831</v>
      </c>
      <c r="C4469" s="3" t="s">
        <v>7926</v>
      </c>
      <c r="D4469" s="2" t="s">
        <v>7567</v>
      </c>
    </row>
    <row r="4470" spans="1:4">
      <c r="A4470" s="3" t="s">
        <v>8581</v>
      </c>
      <c r="B4470" s="3" t="s">
        <v>7831</v>
      </c>
      <c r="C4470" s="3" t="s">
        <v>7926</v>
      </c>
      <c r="D4470" s="2" t="s">
        <v>7366</v>
      </c>
    </row>
    <row r="4471" spans="1:4">
      <c r="A4471" s="3" t="s">
        <v>8582</v>
      </c>
      <c r="B4471" s="3" t="s">
        <v>7831</v>
      </c>
      <c r="C4471" s="3" t="s">
        <v>7926</v>
      </c>
      <c r="D4471" s="2" t="s">
        <v>7448</v>
      </c>
    </row>
    <row r="4472" spans="1:4">
      <c r="A4472" s="3" t="s">
        <v>8583</v>
      </c>
      <c r="B4472" s="3" t="s">
        <v>7831</v>
      </c>
      <c r="C4472" s="3" t="s">
        <v>7926</v>
      </c>
      <c r="D4472" s="2" t="s">
        <v>7415</v>
      </c>
    </row>
    <row r="4473" spans="1:4">
      <c r="A4473" s="3" t="s">
        <v>8584</v>
      </c>
      <c r="B4473" s="3" t="s">
        <v>7831</v>
      </c>
      <c r="C4473" s="3" t="s">
        <v>7926</v>
      </c>
      <c r="D4473" s="2" t="s">
        <v>7561</v>
      </c>
    </row>
    <row r="4474" spans="1:4">
      <c r="A4474" s="3" t="s">
        <v>8585</v>
      </c>
      <c r="B4474" s="3" t="s">
        <v>7831</v>
      </c>
      <c r="C4474" s="3" t="s">
        <v>8010</v>
      </c>
      <c r="D4474" s="2" t="s">
        <v>7353</v>
      </c>
    </row>
    <row r="4475" spans="1:4">
      <c r="A4475" s="3" t="s">
        <v>8586</v>
      </c>
      <c r="B4475" s="3" t="s">
        <v>7831</v>
      </c>
      <c r="C4475" s="3" t="s">
        <v>7875</v>
      </c>
      <c r="D4475" s="2" t="s">
        <v>7383</v>
      </c>
    </row>
    <row r="4476" spans="1:4">
      <c r="A4476" s="3" t="s">
        <v>8587</v>
      </c>
      <c r="B4476" s="3" t="s">
        <v>7831</v>
      </c>
      <c r="C4476" s="3" t="s">
        <v>7875</v>
      </c>
      <c r="D4476" s="2" t="s">
        <v>7459</v>
      </c>
    </row>
    <row r="4477" spans="1:4">
      <c r="A4477" s="3" t="s">
        <v>8588</v>
      </c>
      <c r="B4477" s="3" t="s">
        <v>7831</v>
      </c>
      <c r="C4477" s="3" t="s">
        <v>7875</v>
      </c>
      <c r="D4477" s="2" t="s">
        <v>7621</v>
      </c>
    </row>
    <row r="4478" spans="1:4">
      <c r="A4478" s="3" t="s">
        <v>8589</v>
      </c>
      <c r="B4478" s="3" t="s">
        <v>7831</v>
      </c>
      <c r="C4478" s="3" t="s">
        <v>7875</v>
      </c>
      <c r="D4478" s="2" t="s">
        <v>7415</v>
      </c>
    </row>
    <row r="4479" spans="1:4">
      <c r="A4479" s="3" t="s">
        <v>8590</v>
      </c>
      <c r="B4479" s="3" t="s">
        <v>7831</v>
      </c>
      <c r="C4479" s="3" t="s">
        <v>7875</v>
      </c>
      <c r="D4479" s="2" t="s">
        <v>7361</v>
      </c>
    </row>
    <row r="4480" spans="1:4">
      <c r="A4480" s="3" t="s">
        <v>8591</v>
      </c>
      <c r="B4480" s="3" t="s">
        <v>7831</v>
      </c>
      <c r="C4480" s="3" t="s">
        <v>7930</v>
      </c>
      <c r="D4480" s="2" t="s">
        <v>7386</v>
      </c>
    </row>
    <row r="4481" spans="1:4">
      <c r="A4481" s="3" t="s">
        <v>8592</v>
      </c>
      <c r="B4481" s="3" t="s">
        <v>7831</v>
      </c>
      <c r="C4481" s="3" t="s">
        <v>7930</v>
      </c>
      <c r="D4481" s="2" t="s">
        <v>7487</v>
      </c>
    </row>
    <row r="4482" spans="1:4">
      <c r="A4482" s="3" t="s">
        <v>8593</v>
      </c>
      <c r="B4482" s="3" t="s">
        <v>7831</v>
      </c>
      <c r="C4482" s="3" t="s">
        <v>7930</v>
      </c>
      <c r="D4482" s="2" t="s">
        <v>7350</v>
      </c>
    </row>
    <row r="4483" spans="1:4">
      <c r="A4483" s="3" t="s">
        <v>8594</v>
      </c>
      <c r="B4483" s="3" t="s">
        <v>7831</v>
      </c>
      <c r="C4483" s="3" t="s">
        <v>7930</v>
      </c>
      <c r="D4483" s="2" t="s">
        <v>7415</v>
      </c>
    </row>
    <row r="4484" spans="1:4">
      <c r="A4484" s="3" t="s">
        <v>8595</v>
      </c>
      <c r="B4484" s="3" t="s">
        <v>7831</v>
      </c>
      <c r="C4484" s="3" t="s">
        <v>8012</v>
      </c>
      <c r="D4484" s="2" t="s">
        <v>7386</v>
      </c>
    </row>
    <row r="4485" spans="1:4">
      <c r="A4485" s="3" t="s">
        <v>8596</v>
      </c>
      <c r="B4485" s="3" t="s">
        <v>7831</v>
      </c>
      <c r="C4485" s="3" t="s">
        <v>8012</v>
      </c>
      <c r="D4485" s="2" t="s">
        <v>7448</v>
      </c>
    </row>
    <row r="4486" spans="1:4">
      <c r="A4486" s="3" t="s">
        <v>8597</v>
      </c>
      <c r="B4486" s="3" t="s">
        <v>7831</v>
      </c>
      <c r="C4486" s="3" t="s">
        <v>8012</v>
      </c>
      <c r="D4486" s="2" t="s">
        <v>7373</v>
      </c>
    </row>
    <row r="4487" spans="1:4">
      <c r="A4487" s="3" t="s">
        <v>8598</v>
      </c>
      <c r="B4487" s="3" t="s">
        <v>7831</v>
      </c>
      <c r="C4487" s="3" t="s">
        <v>8106</v>
      </c>
      <c r="D4487" s="2" t="s">
        <v>7621</v>
      </c>
    </row>
    <row r="4488" spans="1:4">
      <c r="A4488" s="3" t="s">
        <v>8599</v>
      </c>
      <c r="B4488" s="3" t="s">
        <v>7831</v>
      </c>
      <c r="C4488" s="3" t="s">
        <v>8106</v>
      </c>
      <c r="D4488" s="2" t="s">
        <v>7415</v>
      </c>
    </row>
    <row r="4489" spans="1:4">
      <c r="A4489" s="3" t="s">
        <v>8600</v>
      </c>
      <c r="B4489" s="3" t="s">
        <v>7831</v>
      </c>
      <c r="C4489" s="3" t="s">
        <v>8106</v>
      </c>
      <c r="D4489" s="2" t="s">
        <v>7386</v>
      </c>
    </row>
    <row r="4490" spans="1:4">
      <c r="A4490" s="3" t="s">
        <v>8601</v>
      </c>
      <c r="B4490" s="3" t="s">
        <v>7831</v>
      </c>
      <c r="C4490" s="3" t="s">
        <v>8106</v>
      </c>
      <c r="D4490" s="2" t="s">
        <v>7448</v>
      </c>
    </row>
    <row r="4491" spans="1:4">
      <c r="A4491" s="3" t="s">
        <v>8602</v>
      </c>
      <c r="B4491" s="3" t="s">
        <v>7831</v>
      </c>
      <c r="C4491" s="3" t="s">
        <v>8106</v>
      </c>
      <c r="D4491" s="2" t="s">
        <v>7366</v>
      </c>
    </row>
    <row r="4492" spans="1:4">
      <c r="A4492" s="3" t="s">
        <v>8603</v>
      </c>
      <c r="B4492" s="3" t="s">
        <v>7831</v>
      </c>
      <c r="C4492" s="3" t="s">
        <v>8106</v>
      </c>
      <c r="D4492" s="2" t="s">
        <v>7383</v>
      </c>
    </row>
    <row r="4493" spans="1:4">
      <c r="A4493" s="3" t="s">
        <v>8604</v>
      </c>
      <c r="B4493" s="3" t="s">
        <v>7831</v>
      </c>
      <c r="C4493" s="3" t="s">
        <v>7869</v>
      </c>
      <c r="D4493" s="2" t="s">
        <v>7530</v>
      </c>
    </row>
    <row r="4494" spans="1:4">
      <c r="A4494" s="3" t="s">
        <v>8605</v>
      </c>
      <c r="B4494" s="3" t="s">
        <v>7831</v>
      </c>
      <c r="C4494" s="3" t="s">
        <v>7869</v>
      </c>
      <c r="D4494" s="2" t="s">
        <v>7459</v>
      </c>
    </row>
    <row r="4495" spans="1:4">
      <c r="A4495" s="3" t="s">
        <v>8606</v>
      </c>
      <c r="B4495" s="3" t="s">
        <v>7831</v>
      </c>
      <c r="C4495" s="3" t="s">
        <v>7869</v>
      </c>
      <c r="D4495" s="2" t="s">
        <v>7621</v>
      </c>
    </row>
    <row r="4496" spans="1:4">
      <c r="A4496" s="3" t="s">
        <v>8607</v>
      </c>
      <c r="B4496" s="3" t="s">
        <v>7831</v>
      </c>
      <c r="C4496" s="3" t="s">
        <v>7964</v>
      </c>
      <c r="D4496" s="2" t="s">
        <v>7373</v>
      </c>
    </row>
    <row r="4497" spans="1:4">
      <c r="A4497" s="3" t="s">
        <v>8608</v>
      </c>
      <c r="B4497" s="3" t="s">
        <v>7831</v>
      </c>
      <c r="C4497" s="3" t="s">
        <v>7964</v>
      </c>
      <c r="D4497" s="2" t="s">
        <v>7892</v>
      </c>
    </row>
    <row r="4498" spans="1:4">
      <c r="A4498" s="3" t="s">
        <v>8609</v>
      </c>
      <c r="B4498" s="3" t="s">
        <v>7831</v>
      </c>
      <c r="C4498" s="3" t="s">
        <v>7964</v>
      </c>
      <c r="D4498" s="2" t="s">
        <v>7383</v>
      </c>
    </row>
    <row r="4499" spans="1:4">
      <c r="A4499" s="3" t="s">
        <v>8610</v>
      </c>
      <c r="B4499" s="3" t="s">
        <v>7831</v>
      </c>
      <c r="C4499" s="3" t="s">
        <v>7964</v>
      </c>
      <c r="D4499" s="2" t="s">
        <v>7487</v>
      </c>
    </row>
    <row r="4500" spans="1:4">
      <c r="A4500" s="3" t="s">
        <v>8611</v>
      </c>
      <c r="B4500" s="3" t="s">
        <v>7831</v>
      </c>
      <c r="C4500" s="3" t="s">
        <v>7964</v>
      </c>
      <c r="D4500" s="2" t="s">
        <v>7350</v>
      </c>
    </row>
    <row r="4501" spans="1:4">
      <c r="A4501" s="3" t="s">
        <v>8612</v>
      </c>
      <c r="B4501" s="3" t="s">
        <v>7831</v>
      </c>
      <c r="C4501" s="3" t="s">
        <v>8019</v>
      </c>
      <c r="D4501" s="2" t="s">
        <v>7415</v>
      </c>
    </row>
    <row r="4502" spans="1:4">
      <c r="A4502" s="3" t="s">
        <v>8613</v>
      </c>
      <c r="B4502" s="3" t="s">
        <v>7831</v>
      </c>
      <c r="C4502" s="3" t="s">
        <v>8019</v>
      </c>
      <c r="D4502" s="2" t="s">
        <v>7383</v>
      </c>
    </row>
    <row r="4503" spans="1:4">
      <c r="A4503" s="3" t="s">
        <v>8614</v>
      </c>
      <c r="B4503" s="3" t="s">
        <v>7831</v>
      </c>
      <c r="C4503" s="3" t="s">
        <v>8019</v>
      </c>
      <c r="D4503" s="2" t="s">
        <v>7448</v>
      </c>
    </row>
    <row r="4504" spans="1:4">
      <c r="A4504" s="3" t="s">
        <v>8615</v>
      </c>
      <c r="B4504" s="3" t="s">
        <v>7831</v>
      </c>
      <c r="C4504" s="3" t="s">
        <v>8019</v>
      </c>
      <c r="D4504" s="2" t="s">
        <v>7361</v>
      </c>
    </row>
    <row r="4505" spans="1:4">
      <c r="A4505" s="3" t="s">
        <v>8616</v>
      </c>
      <c r="B4505" s="3" t="s">
        <v>7831</v>
      </c>
      <c r="C4505" s="3" t="s">
        <v>8019</v>
      </c>
      <c r="D4505" s="2" t="s">
        <v>7373</v>
      </c>
    </row>
    <row r="4506" spans="1:4">
      <c r="A4506" s="3" t="s">
        <v>8617</v>
      </c>
      <c r="B4506" s="3" t="s">
        <v>7831</v>
      </c>
      <c r="C4506" s="3" t="s">
        <v>8019</v>
      </c>
      <c r="D4506" s="2" t="s">
        <v>7459</v>
      </c>
    </row>
    <row r="4507" spans="1:4">
      <c r="A4507" s="3" t="s">
        <v>8618</v>
      </c>
      <c r="B4507" s="3" t="s">
        <v>7831</v>
      </c>
      <c r="C4507" s="3" t="s">
        <v>8019</v>
      </c>
      <c r="D4507" s="2" t="s">
        <v>7353</v>
      </c>
    </row>
    <row r="4508" spans="1:4">
      <c r="A4508" s="3" t="s">
        <v>8619</v>
      </c>
      <c r="B4508" s="3" t="s">
        <v>7831</v>
      </c>
      <c r="C4508" s="3" t="s">
        <v>7848</v>
      </c>
      <c r="D4508" s="2" t="s">
        <v>7383</v>
      </c>
    </row>
    <row r="4509" spans="1:4">
      <c r="A4509" s="3" t="s">
        <v>8620</v>
      </c>
      <c r="B4509" s="3" t="s">
        <v>7831</v>
      </c>
      <c r="C4509" s="3" t="s">
        <v>7848</v>
      </c>
      <c r="D4509" s="2" t="s">
        <v>7386</v>
      </c>
    </row>
    <row r="4510" spans="1:4">
      <c r="A4510" s="3" t="s">
        <v>8621</v>
      </c>
      <c r="B4510" s="3" t="s">
        <v>7831</v>
      </c>
      <c r="C4510" s="3" t="s">
        <v>7848</v>
      </c>
      <c r="D4510" s="2" t="s">
        <v>7353</v>
      </c>
    </row>
    <row r="4511" spans="1:4">
      <c r="A4511" s="3" t="s">
        <v>8622</v>
      </c>
      <c r="B4511" s="3" t="s">
        <v>7831</v>
      </c>
      <c r="C4511" s="3" t="s">
        <v>7896</v>
      </c>
      <c r="D4511" s="2" t="s">
        <v>7487</v>
      </c>
    </row>
    <row r="4512" spans="1:4">
      <c r="A4512" s="3" t="s">
        <v>8623</v>
      </c>
      <c r="B4512" s="3" t="s">
        <v>7831</v>
      </c>
      <c r="C4512" s="3" t="s">
        <v>7896</v>
      </c>
      <c r="D4512" s="2" t="s">
        <v>7530</v>
      </c>
    </row>
    <row r="4513" spans="1:4">
      <c r="A4513" s="3" t="s">
        <v>8624</v>
      </c>
      <c r="B4513" s="3" t="s">
        <v>7831</v>
      </c>
      <c r="C4513" s="3" t="s">
        <v>7896</v>
      </c>
      <c r="D4513" s="2" t="s">
        <v>7353</v>
      </c>
    </row>
    <row r="4514" spans="1:4">
      <c r="A4514" s="3" t="s">
        <v>8625</v>
      </c>
      <c r="B4514" s="3" t="s">
        <v>7831</v>
      </c>
      <c r="C4514" s="3" t="s">
        <v>7896</v>
      </c>
      <c r="D4514" s="2" t="s">
        <v>7386</v>
      </c>
    </row>
    <row r="4515" spans="1:4">
      <c r="A4515" s="3" t="s">
        <v>8626</v>
      </c>
      <c r="B4515" s="3" t="s">
        <v>7831</v>
      </c>
      <c r="C4515" s="3" t="s">
        <v>7898</v>
      </c>
      <c r="D4515" s="2" t="s">
        <v>7383</v>
      </c>
    </row>
    <row r="4516" spans="1:4">
      <c r="A4516" s="3" t="s">
        <v>8627</v>
      </c>
      <c r="B4516" s="3" t="s">
        <v>7831</v>
      </c>
      <c r="C4516" s="3" t="s">
        <v>7898</v>
      </c>
      <c r="D4516" s="2" t="s">
        <v>7386</v>
      </c>
    </row>
    <row r="4517" spans="1:4">
      <c r="A4517" s="3" t="s">
        <v>8628</v>
      </c>
      <c r="B4517" s="3" t="s">
        <v>7831</v>
      </c>
      <c r="C4517" s="3" t="s">
        <v>7898</v>
      </c>
      <c r="D4517" s="2" t="s">
        <v>7353</v>
      </c>
    </row>
    <row r="4518" spans="1:4">
      <c r="A4518" s="3" t="s">
        <v>8629</v>
      </c>
      <c r="B4518" s="3" t="s">
        <v>7831</v>
      </c>
      <c r="C4518" s="3" t="s">
        <v>7912</v>
      </c>
      <c r="D4518" s="2" t="s">
        <v>7487</v>
      </c>
    </row>
    <row r="4519" spans="1:4">
      <c r="A4519" s="3" t="s">
        <v>8630</v>
      </c>
      <c r="B4519" s="3" t="s">
        <v>7831</v>
      </c>
      <c r="C4519" s="3" t="s">
        <v>7912</v>
      </c>
      <c r="D4519" s="2" t="s">
        <v>7530</v>
      </c>
    </row>
    <row r="4520" spans="1:4">
      <c r="A4520" s="3" t="s">
        <v>8631</v>
      </c>
      <c r="B4520" s="3" t="s">
        <v>7831</v>
      </c>
      <c r="C4520" s="3" t="s">
        <v>7912</v>
      </c>
      <c r="D4520" s="2" t="s">
        <v>7386</v>
      </c>
    </row>
    <row r="4521" spans="1:4">
      <c r="A4521" s="3" t="s">
        <v>8632</v>
      </c>
      <c r="B4521" s="3" t="s">
        <v>7831</v>
      </c>
      <c r="C4521" s="3" t="s">
        <v>7912</v>
      </c>
      <c r="D4521" s="2" t="s">
        <v>7353</v>
      </c>
    </row>
    <row r="4522" spans="1:4">
      <c r="A4522" s="3" t="s">
        <v>8633</v>
      </c>
      <c r="B4522" s="3" t="s">
        <v>7831</v>
      </c>
      <c r="C4522" s="3" t="s">
        <v>7924</v>
      </c>
      <c r="D4522" s="2" t="s">
        <v>7487</v>
      </c>
    </row>
    <row r="4523" spans="1:4">
      <c r="A4523" s="3" t="s">
        <v>8634</v>
      </c>
      <c r="B4523" s="3" t="s">
        <v>7831</v>
      </c>
      <c r="C4523" s="3" t="s">
        <v>7924</v>
      </c>
      <c r="D4523" s="2" t="s">
        <v>7383</v>
      </c>
    </row>
    <row r="4524" spans="1:4">
      <c r="A4524" s="3" t="s">
        <v>8635</v>
      </c>
      <c r="B4524" s="3" t="s">
        <v>7831</v>
      </c>
      <c r="C4524" s="3" t="s">
        <v>7924</v>
      </c>
      <c r="D4524" s="2" t="s">
        <v>7353</v>
      </c>
    </row>
    <row r="4525" spans="1:4">
      <c r="A4525" s="3" t="s">
        <v>8636</v>
      </c>
      <c r="B4525" s="3" t="s">
        <v>7831</v>
      </c>
      <c r="C4525" s="3" t="s">
        <v>7924</v>
      </c>
      <c r="D4525" s="2" t="s">
        <v>7386</v>
      </c>
    </row>
    <row r="4526" spans="1:4">
      <c r="A4526" s="3" t="s">
        <v>8637</v>
      </c>
      <c r="B4526" s="3" t="s">
        <v>7831</v>
      </c>
      <c r="C4526" s="3" t="s">
        <v>8066</v>
      </c>
      <c r="D4526" s="2" t="s">
        <v>7487</v>
      </c>
    </row>
    <row r="4527" spans="1:4">
      <c r="A4527" s="3" t="s">
        <v>8638</v>
      </c>
      <c r="B4527" s="3" t="s">
        <v>7831</v>
      </c>
      <c r="C4527" s="3" t="s">
        <v>8066</v>
      </c>
      <c r="D4527" s="2" t="s">
        <v>7530</v>
      </c>
    </row>
    <row r="4528" spans="1:4">
      <c r="A4528" s="3" t="s">
        <v>8639</v>
      </c>
      <c r="B4528" s="3" t="s">
        <v>7831</v>
      </c>
      <c r="C4528" s="3" t="s">
        <v>8066</v>
      </c>
      <c r="D4528" s="2" t="s">
        <v>7353</v>
      </c>
    </row>
    <row r="4529" spans="1:4">
      <c r="A4529" s="3" t="s">
        <v>8640</v>
      </c>
      <c r="B4529" s="3" t="s">
        <v>7831</v>
      </c>
      <c r="C4529" s="3" t="s">
        <v>8066</v>
      </c>
      <c r="D4529" s="2" t="s">
        <v>7386</v>
      </c>
    </row>
    <row r="4530" spans="1:4">
      <c r="A4530" s="3" t="s">
        <v>8641</v>
      </c>
      <c r="B4530" s="3" t="s">
        <v>7831</v>
      </c>
      <c r="C4530" s="3" t="s">
        <v>7859</v>
      </c>
      <c r="D4530" s="2" t="s">
        <v>7561</v>
      </c>
    </row>
    <row r="4531" spans="1:4">
      <c r="A4531" s="3" t="s">
        <v>8642</v>
      </c>
      <c r="B4531" s="3" t="s">
        <v>7831</v>
      </c>
      <c r="C4531" s="3" t="s">
        <v>7859</v>
      </c>
      <c r="D4531" s="2" t="s">
        <v>7487</v>
      </c>
    </row>
    <row r="4532" spans="1:4">
      <c r="A4532" s="3" t="s">
        <v>8643</v>
      </c>
      <c r="B4532" s="3" t="s">
        <v>7831</v>
      </c>
      <c r="C4532" s="3" t="s">
        <v>7859</v>
      </c>
      <c r="D4532" s="2" t="s">
        <v>7415</v>
      </c>
    </row>
    <row r="4533" spans="1:4">
      <c r="A4533" s="3" t="s">
        <v>8644</v>
      </c>
      <c r="B4533" s="3" t="s">
        <v>7831</v>
      </c>
      <c r="C4533" s="3" t="s">
        <v>7859</v>
      </c>
      <c r="D4533" s="2" t="s">
        <v>7358</v>
      </c>
    </row>
    <row r="4534" spans="1:4">
      <c r="A4534" s="3" t="s">
        <v>8645</v>
      </c>
      <c r="B4534" s="3" t="s">
        <v>7831</v>
      </c>
      <c r="C4534" s="3" t="s">
        <v>7859</v>
      </c>
      <c r="D4534" s="2" t="s">
        <v>7448</v>
      </c>
    </row>
    <row r="4535" spans="1:4">
      <c r="A4535" s="3" t="s">
        <v>8646</v>
      </c>
      <c r="B4535" s="3" t="s">
        <v>7831</v>
      </c>
      <c r="C4535" s="3" t="s">
        <v>7859</v>
      </c>
      <c r="D4535" s="2" t="s">
        <v>7373</v>
      </c>
    </row>
    <row r="4536" spans="1:4">
      <c r="A4536" s="3" t="s">
        <v>8647</v>
      </c>
      <c r="B4536" s="3" t="s">
        <v>7831</v>
      </c>
      <c r="C4536" s="3" t="s">
        <v>7859</v>
      </c>
      <c r="D4536" s="2" t="s">
        <v>7361</v>
      </c>
    </row>
    <row r="4537" spans="1:4">
      <c r="A4537" s="3" t="s">
        <v>8648</v>
      </c>
      <c r="B4537" s="3" t="s">
        <v>7831</v>
      </c>
      <c r="C4537" s="3" t="s">
        <v>8114</v>
      </c>
      <c r="D4537" s="2" t="s">
        <v>7561</v>
      </c>
    </row>
    <row r="4538" spans="1:4">
      <c r="A4538" s="3" t="s">
        <v>8649</v>
      </c>
      <c r="B4538" s="3" t="s">
        <v>7831</v>
      </c>
      <c r="C4538" s="3" t="s">
        <v>8114</v>
      </c>
      <c r="D4538" s="2" t="s">
        <v>7487</v>
      </c>
    </row>
    <row r="4539" spans="1:4">
      <c r="A4539" s="3" t="s">
        <v>8650</v>
      </c>
      <c r="B4539" s="3" t="s">
        <v>7831</v>
      </c>
      <c r="C4539" s="3" t="s">
        <v>8114</v>
      </c>
      <c r="D4539" s="2" t="s">
        <v>7415</v>
      </c>
    </row>
    <row r="4540" spans="1:4">
      <c r="A4540" s="3" t="s">
        <v>8651</v>
      </c>
      <c r="B4540" s="3" t="s">
        <v>7831</v>
      </c>
      <c r="C4540" s="3" t="s">
        <v>8114</v>
      </c>
      <c r="D4540" s="2" t="s">
        <v>7358</v>
      </c>
    </row>
    <row r="4541" spans="1:4">
      <c r="A4541" s="3" t="s">
        <v>8652</v>
      </c>
      <c r="B4541" s="3" t="s">
        <v>7831</v>
      </c>
      <c r="C4541" s="3" t="s">
        <v>8114</v>
      </c>
      <c r="D4541" s="2" t="s">
        <v>7448</v>
      </c>
    </row>
    <row r="4542" spans="1:4">
      <c r="A4542" s="3" t="s">
        <v>8653</v>
      </c>
      <c r="B4542" s="3" t="s">
        <v>7831</v>
      </c>
      <c r="C4542" s="3" t="s">
        <v>8114</v>
      </c>
      <c r="D4542" s="2" t="s">
        <v>7373</v>
      </c>
    </row>
    <row r="4543" spans="1:4">
      <c r="A4543" s="3" t="s">
        <v>8654</v>
      </c>
      <c r="B4543" s="3" t="s">
        <v>7831</v>
      </c>
      <c r="C4543" s="3" t="s">
        <v>8114</v>
      </c>
      <c r="D4543" s="2" t="s">
        <v>7361</v>
      </c>
    </row>
    <row r="4544" spans="1:4">
      <c r="A4544" s="3" t="s">
        <v>8655</v>
      </c>
      <c r="B4544" s="3" t="s">
        <v>7831</v>
      </c>
      <c r="C4544" s="3" t="s">
        <v>8004</v>
      </c>
      <c r="D4544" s="2" t="s">
        <v>7361</v>
      </c>
    </row>
    <row r="4545" spans="1:4">
      <c r="A4545" s="3" t="s">
        <v>8656</v>
      </c>
      <c r="B4545" s="3" t="s">
        <v>7831</v>
      </c>
      <c r="C4545" s="3" t="s">
        <v>8004</v>
      </c>
      <c r="D4545" s="2" t="s">
        <v>7383</v>
      </c>
    </row>
    <row r="4546" spans="1:4">
      <c r="A4546" s="3" t="s">
        <v>8657</v>
      </c>
      <c r="B4546" s="3" t="s">
        <v>7831</v>
      </c>
      <c r="C4546" s="3" t="s">
        <v>8004</v>
      </c>
      <c r="D4546" s="2" t="s">
        <v>7892</v>
      </c>
    </row>
    <row r="4547" spans="1:4">
      <c r="A4547" s="3" t="s">
        <v>8658</v>
      </c>
      <c r="B4547" s="3" t="s">
        <v>7831</v>
      </c>
      <c r="C4547" s="3" t="s">
        <v>8004</v>
      </c>
      <c r="D4547" s="2" t="s">
        <v>7561</v>
      </c>
    </row>
    <row r="4548" spans="1:4">
      <c r="A4548" s="3" t="s">
        <v>8659</v>
      </c>
      <c r="B4548" s="3" t="s">
        <v>7831</v>
      </c>
      <c r="C4548" s="3" t="s">
        <v>8004</v>
      </c>
      <c r="D4548" s="2" t="s">
        <v>7415</v>
      </c>
    </row>
    <row r="4549" spans="1:4">
      <c r="A4549" s="3" t="s">
        <v>8660</v>
      </c>
      <c r="B4549" s="3" t="s">
        <v>7831</v>
      </c>
      <c r="C4549" s="3" t="s">
        <v>8004</v>
      </c>
      <c r="D4549" s="2" t="s">
        <v>7448</v>
      </c>
    </row>
    <row r="4550" spans="1:4">
      <c r="A4550" s="3" t="s">
        <v>8661</v>
      </c>
      <c r="B4550" s="3" t="s">
        <v>7831</v>
      </c>
      <c r="C4550" s="3" t="s">
        <v>8004</v>
      </c>
      <c r="D4550" s="2" t="s">
        <v>7353</v>
      </c>
    </row>
    <row r="4551" spans="1:4">
      <c r="A4551" s="3" t="s">
        <v>8662</v>
      </c>
      <c r="B4551" s="3" t="s">
        <v>7831</v>
      </c>
      <c r="C4551" s="3" t="s">
        <v>7979</v>
      </c>
      <c r="D4551" s="2" t="s">
        <v>7415</v>
      </c>
    </row>
    <row r="4552" spans="1:4">
      <c r="A4552" s="3" t="s">
        <v>8663</v>
      </c>
      <c r="B4552" s="3" t="s">
        <v>7831</v>
      </c>
      <c r="C4552" s="3" t="s">
        <v>7979</v>
      </c>
      <c r="D4552" s="2" t="s">
        <v>7383</v>
      </c>
    </row>
    <row r="4553" spans="1:4">
      <c r="A4553" s="3" t="s">
        <v>8664</v>
      </c>
      <c r="B4553" s="3" t="s">
        <v>7831</v>
      </c>
      <c r="C4553" s="3" t="s">
        <v>7979</v>
      </c>
      <c r="D4553" s="2" t="s">
        <v>7366</v>
      </c>
    </row>
    <row r="4554" spans="1:4">
      <c r="A4554" s="3" t="s">
        <v>8665</v>
      </c>
      <c r="B4554" s="3" t="s">
        <v>7831</v>
      </c>
      <c r="C4554" s="3" t="s">
        <v>7979</v>
      </c>
      <c r="D4554" s="2" t="s">
        <v>7561</v>
      </c>
    </row>
    <row r="4555" spans="1:4">
      <c r="A4555" s="3" t="s">
        <v>8666</v>
      </c>
      <c r="B4555" s="3" t="s">
        <v>7831</v>
      </c>
      <c r="C4555" s="3" t="s">
        <v>7979</v>
      </c>
      <c r="D4555" s="2" t="s">
        <v>7361</v>
      </c>
    </row>
    <row r="4556" spans="1:4">
      <c r="A4556" s="3" t="s">
        <v>8667</v>
      </c>
      <c r="B4556" s="3" t="s">
        <v>7831</v>
      </c>
      <c r="C4556" s="3" t="s">
        <v>7979</v>
      </c>
      <c r="D4556" s="2" t="s">
        <v>7448</v>
      </c>
    </row>
    <row r="4557" spans="1:4">
      <c r="A4557" s="3" t="s">
        <v>8668</v>
      </c>
      <c r="B4557" s="3" t="s">
        <v>7831</v>
      </c>
      <c r="C4557" s="3" t="s">
        <v>7979</v>
      </c>
      <c r="D4557" s="2" t="s">
        <v>7487</v>
      </c>
    </row>
    <row r="4558" spans="1:4">
      <c r="A4558" s="3" t="s">
        <v>8669</v>
      </c>
      <c r="B4558" s="3" t="s">
        <v>7831</v>
      </c>
      <c r="C4558" s="3" t="s">
        <v>8076</v>
      </c>
      <c r="D4558" s="2" t="s">
        <v>7353</v>
      </c>
    </row>
    <row r="4559" spans="1:4">
      <c r="A4559" s="3" t="s">
        <v>8670</v>
      </c>
      <c r="B4559" s="3" t="s">
        <v>7831</v>
      </c>
      <c r="C4559" s="3" t="s">
        <v>8076</v>
      </c>
      <c r="D4559" s="2" t="s">
        <v>7383</v>
      </c>
    </row>
    <row r="4560" spans="1:4">
      <c r="A4560" s="3" t="s">
        <v>8671</v>
      </c>
      <c r="B4560" s="3" t="s">
        <v>7831</v>
      </c>
      <c r="C4560" s="3" t="s">
        <v>8076</v>
      </c>
      <c r="D4560" s="2" t="s">
        <v>7358</v>
      </c>
    </row>
    <row r="4561" spans="1:4">
      <c r="A4561" s="3" t="s">
        <v>8672</v>
      </c>
      <c r="B4561" s="3" t="s">
        <v>7831</v>
      </c>
      <c r="C4561" s="3" t="s">
        <v>7836</v>
      </c>
      <c r="D4561" s="2" t="s">
        <v>7361</v>
      </c>
    </row>
    <row r="4562" spans="1:4">
      <c r="A4562" s="3" t="s">
        <v>8673</v>
      </c>
      <c r="B4562" s="3" t="s">
        <v>7831</v>
      </c>
      <c r="C4562" s="3" t="s">
        <v>7836</v>
      </c>
      <c r="D4562" s="2" t="s">
        <v>7383</v>
      </c>
    </row>
    <row r="4563" spans="1:4">
      <c r="A4563" s="3" t="s">
        <v>8674</v>
      </c>
      <c r="B4563" s="3" t="s">
        <v>7831</v>
      </c>
      <c r="C4563" s="3" t="s">
        <v>8410</v>
      </c>
      <c r="D4563" s="2" t="s">
        <v>7663</v>
      </c>
    </row>
    <row r="4564" spans="1:4">
      <c r="A4564" s="3" t="s">
        <v>8675</v>
      </c>
      <c r="B4564" s="3" t="s">
        <v>7831</v>
      </c>
      <c r="C4564" s="3" t="s">
        <v>8410</v>
      </c>
      <c r="D4564" s="2" t="s">
        <v>7665</v>
      </c>
    </row>
    <row r="4565" spans="1:4">
      <c r="A4565" s="3" t="s">
        <v>8676</v>
      </c>
      <c r="B4565" s="3" t="s">
        <v>7831</v>
      </c>
      <c r="C4565" s="3" t="s">
        <v>8410</v>
      </c>
      <c r="D4565" s="2" t="s">
        <v>7667</v>
      </c>
    </row>
    <row r="4566" spans="1:4">
      <c r="A4566" s="3" t="s">
        <v>8677</v>
      </c>
      <c r="B4566" s="3" t="s">
        <v>7831</v>
      </c>
      <c r="C4566" s="3" t="s">
        <v>8410</v>
      </c>
      <c r="D4566" s="2" t="s">
        <v>7669</v>
      </c>
    </row>
    <row r="4567" spans="1:4">
      <c r="A4567" s="3" t="s">
        <v>8678</v>
      </c>
      <c r="B4567" s="3" t="s">
        <v>7831</v>
      </c>
      <c r="C4567" s="3" t="s">
        <v>8410</v>
      </c>
      <c r="D4567" s="2" t="s">
        <v>7671</v>
      </c>
    </row>
    <row r="4568" spans="1:4">
      <c r="A4568" s="3" t="s">
        <v>8679</v>
      </c>
      <c r="B4568" s="3" t="s">
        <v>7831</v>
      </c>
      <c r="C4568" s="3" t="s">
        <v>8412</v>
      </c>
      <c r="D4568" s="2" t="s">
        <v>7663</v>
      </c>
    </row>
    <row r="4569" spans="1:4">
      <c r="A4569" s="3" t="s">
        <v>8680</v>
      </c>
      <c r="B4569" s="3" t="s">
        <v>7831</v>
      </c>
      <c r="C4569" s="3" t="s">
        <v>8412</v>
      </c>
      <c r="D4569" s="2" t="s">
        <v>7665</v>
      </c>
    </row>
    <row r="4570" spans="1:4">
      <c r="A4570" s="3" t="s">
        <v>8681</v>
      </c>
      <c r="B4570" s="3" t="s">
        <v>7831</v>
      </c>
      <c r="C4570" s="3" t="s">
        <v>8412</v>
      </c>
      <c r="D4570" s="2" t="s">
        <v>7667</v>
      </c>
    </row>
    <row r="4571" spans="1:4">
      <c r="A4571" s="3" t="s">
        <v>8682</v>
      </c>
      <c r="B4571" s="3" t="s">
        <v>7831</v>
      </c>
      <c r="C4571" s="3" t="s">
        <v>8412</v>
      </c>
      <c r="D4571" s="2" t="s">
        <v>7669</v>
      </c>
    </row>
    <row r="4572" spans="1:4">
      <c r="A4572" s="3" t="s">
        <v>8683</v>
      </c>
      <c r="B4572" s="3" t="s">
        <v>7831</v>
      </c>
      <c r="C4572" s="3" t="s">
        <v>8412</v>
      </c>
      <c r="D4572" s="2" t="s">
        <v>7671</v>
      </c>
    </row>
    <row r="4573" spans="1:4">
      <c r="A4573" s="3" t="s">
        <v>8684</v>
      </c>
      <c r="B4573" s="3" t="s">
        <v>7831</v>
      </c>
      <c r="C4573" s="3" t="s">
        <v>8058</v>
      </c>
      <c r="D4573" s="2" t="s">
        <v>7459</v>
      </c>
    </row>
    <row r="4574" spans="1:4">
      <c r="A4574" s="3" t="s">
        <v>8685</v>
      </c>
      <c r="B4574" s="3" t="s">
        <v>7831</v>
      </c>
      <c r="C4574" s="3" t="s">
        <v>8058</v>
      </c>
      <c r="D4574" s="2" t="s">
        <v>7373</v>
      </c>
    </row>
    <row r="4575" spans="1:4">
      <c r="A4575" s="3" t="s">
        <v>8686</v>
      </c>
      <c r="B4575" s="3" t="s">
        <v>7831</v>
      </c>
      <c r="C4575" s="3" t="s">
        <v>8058</v>
      </c>
      <c r="D4575" s="2" t="s">
        <v>7415</v>
      </c>
    </row>
    <row r="4576" spans="1:4">
      <c r="A4576" s="3" t="s">
        <v>8687</v>
      </c>
      <c r="B4576" s="3" t="s">
        <v>7831</v>
      </c>
      <c r="C4576" s="3" t="s">
        <v>7988</v>
      </c>
      <c r="D4576" s="2" t="s">
        <v>7415</v>
      </c>
    </row>
    <row r="4577" spans="1:4">
      <c r="A4577" s="3" t="s">
        <v>8688</v>
      </c>
      <c r="B4577" s="3" t="s">
        <v>7831</v>
      </c>
      <c r="C4577" s="3" t="s">
        <v>7988</v>
      </c>
      <c r="D4577" s="2" t="s">
        <v>7353</v>
      </c>
    </row>
    <row r="4578" spans="1:4">
      <c r="A4578" s="3" t="s">
        <v>8689</v>
      </c>
      <c r="B4578" s="3" t="s">
        <v>7831</v>
      </c>
      <c r="C4578" s="3" t="s">
        <v>7988</v>
      </c>
      <c r="D4578" s="2" t="s">
        <v>7383</v>
      </c>
    </row>
    <row r="4579" spans="1:4">
      <c r="A4579" s="3" t="s">
        <v>8690</v>
      </c>
      <c r="B4579" s="3" t="s">
        <v>7831</v>
      </c>
      <c r="C4579" s="3" t="s">
        <v>7988</v>
      </c>
      <c r="D4579" s="2" t="s">
        <v>7621</v>
      </c>
    </row>
    <row r="4580" spans="1:4">
      <c r="A4580" s="3" t="s">
        <v>8691</v>
      </c>
      <c r="B4580" s="3" t="s">
        <v>7831</v>
      </c>
      <c r="C4580" s="3" t="s">
        <v>7988</v>
      </c>
      <c r="D4580" s="2" t="s">
        <v>7530</v>
      </c>
    </row>
    <row r="4581" spans="1:4">
      <c r="A4581" s="3" t="s">
        <v>8692</v>
      </c>
      <c r="B4581" s="3" t="s">
        <v>7831</v>
      </c>
      <c r="C4581" s="3" t="s">
        <v>7990</v>
      </c>
      <c r="D4581" s="2" t="s">
        <v>7373</v>
      </c>
    </row>
    <row r="4582" spans="1:4">
      <c r="A4582" s="3" t="s">
        <v>8693</v>
      </c>
      <c r="B4582" s="3" t="s">
        <v>7831</v>
      </c>
      <c r="C4582" s="3" t="s">
        <v>7990</v>
      </c>
      <c r="D4582" s="2" t="s">
        <v>7415</v>
      </c>
    </row>
    <row r="4583" spans="1:4">
      <c r="A4583" s="3" t="s">
        <v>8694</v>
      </c>
      <c r="B4583" s="3" t="s">
        <v>7831</v>
      </c>
      <c r="C4583" s="3" t="s">
        <v>7990</v>
      </c>
      <c r="D4583" s="2" t="s">
        <v>7448</v>
      </c>
    </row>
    <row r="4584" spans="1:4">
      <c r="A4584" s="3" t="s">
        <v>8695</v>
      </c>
      <c r="B4584" s="3" t="s">
        <v>7831</v>
      </c>
      <c r="C4584" s="3" t="s">
        <v>8408</v>
      </c>
      <c r="D4584" s="2" t="s">
        <v>7386</v>
      </c>
    </row>
    <row r="4585" spans="1:4">
      <c r="A4585" s="3" t="s">
        <v>8696</v>
      </c>
      <c r="B4585" s="3" t="s">
        <v>7831</v>
      </c>
      <c r="C4585" s="3" t="s">
        <v>8408</v>
      </c>
      <c r="D4585" s="2" t="s">
        <v>7350</v>
      </c>
    </row>
    <row r="4586" spans="1:4">
      <c r="A4586" s="3" t="s">
        <v>8697</v>
      </c>
      <c r="B4586" s="3" t="s">
        <v>7831</v>
      </c>
      <c r="C4586" s="3" t="s">
        <v>8408</v>
      </c>
      <c r="D4586" s="2" t="s">
        <v>7621</v>
      </c>
    </row>
    <row r="4587" spans="1:4">
      <c r="A4587" s="3" t="s">
        <v>8698</v>
      </c>
      <c r="B4587" s="3" t="s">
        <v>7831</v>
      </c>
      <c r="C4587" s="3" t="s">
        <v>8408</v>
      </c>
      <c r="D4587" s="2" t="s">
        <v>7383</v>
      </c>
    </row>
    <row r="4588" spans="1:4">
      <c r="A4588" s="3" t="s">
        <v>8699</v>
      </c>
      <c r="B4588" s="3" t="s">
        <v>7831</v>
      </c>
      <c r="C4588" s="3" t="s">
        <v>8408</v>
      </c>
      <c r="D4588" s="2" t="s">
        <v>8700</v>
      </c>
    </row>
    <row r="4589" spans="1:4">
      <c r="A4589" s="3" t="s">
        <v>8701</v>
      </c>
      <c r="B4589" s="3" t="s">
        <v>7831</v>
      </c>
      <c r="C4589" s="3" t="s">
        <v>8408</v>
      </c>
      <c r="D4589" s="2" t="s">
        <v>7373</v>
      </c>
    </row>
    <row r="4590" spans="1:4">
      <c r="A4590" s="3" t="s">
        <v>8702</v>
      </c>
      <c r="B4590" s="3" t="s">
        <v>7831</v>
      </c>
      <c r="C4590" s="3" t="s">
        <v>8408</v>
      </c>
      <c r="D4590" s="2" t="s">
        <v>7353</v>
      </c>
    </row>
    <row r="4591" spans="1:4">
      <c r="A4591" s="3" t="s">
        <v>8703</v>
      </c>
      <c r="B4591" s="3" t="s">
        <v>7831</v>
      </c>
      <c r="C4591" s="3" t="s">
        <v>8405</v>
      </c>
      <c r="D4591" s="2" t="s">
        <v>8704</v>
      </c>
    </row>
    <row r="4592" spans="1:4">
      <c r="A4592" s="3" t="s">
        <v>8705</v>
      </c>
      <c r="B4592" s="3" t="s">
        <v>7831</v>
      </c>
      <c r="C4592" s="3" t="s">
        <v>8403</v>
      </c>
      <c r="D4592" s="2" t="s">
        <v>7577</v>
      </c>
    </row>
    <row r="4593" spans="1:4">
      <c r="A4593" s="3" t="s">
        <v>8706</v>
      </c>
      <c r="B4593" s="3" t="s">
        <v>7831</v>
      </c>
      <c r="C4593" s="3" t="s">
        <v>8403</v>
      </c>
      <c r="D4593" s="2" t="s">
        <v>7459</v>
      </c>
    </row>
    <row r="4594" spans="1:4">
      <c r="A4594" s="3" t="s">
        <v>8707</v>
      </c>
      <c r="B4594" s="3" t="s">
        <v>7831</v>
      </c>
      <c r="C4594" s="3" t="s">
        <v>8403</v>
      </c>
      <c r="D4594" s="2" t="s">
        <v>7383</v>
      </c>
    </row>
    <row r="4595" spans="1:4">
      <c r="A4595" s="3" t="s">
        <v>8708</v>
      </c>
      <c r="B4595" s="3" t="s">
        <v>7831</v>
      </c>
      <c r="C4595" s="3" t="s">
        <v>8401</v>
      </c>
      <c r="D4595" s="2" t="s">
        <v>7373</v>
      </c>
    </row>
    <row r="4596" spans="1:4">
      <c r="A4596" s="3" t="s">
        <v>8709</v>
      </c>
      <c r="B4596" s="3" t="s">
        <v>7831</v>
      </c>
      <c r="C4596" s="3" t="s">
        <v>8401</v>
      </c>
      <c r="D4596" s="2" t="s">
        <v>7530</v>
      </c>
    </row>
    <row r="4597" spans="1:4">
      <c r="A4597" s="3" t="s">
        <v>8710</v>
      </c>
      <c r="B4597" s="3" t="s">
        <v>7831</v>
      </c>
      <c r="C4597" s="3" t="s">
        <v>8401</v>
      </c>
      <c r="D4597" s="2" t="s">
        <v>7383</v>
      </c>
    </row>
    <row r="4598" spans="1:4">
      <c r="A4598" s="3" t="s">
        <v>8711</v>
      </c>
      <c r="B4598" s="3" t="s">
        <v>7831</v>
      </c>
      <c r="C4598" s="3" t="s">
        <v>8401</v>
      </c>
      <c r="D4598" s="2" t="s">
        <v>7487</v>
      </c>
    </row>
    <row r="4599" spans="1:4">
      <c r="A4599" s="3" t="s">
        <v>8712</v>
      </c>
      <c r="B4599" s="3" t="s">
        <v>7831</v>
      </c>
      <c r="C4599" s="3" t="s">
        <v>8401</v>
      </c>
      <c r="D4599" s="2" t="s">
        <v>7386</v>
      </c>
    </row>
    <row r="4600" spans="1:4">
      <c r="A4600" s="3" t="s">
        <v>8713</v>
      </c>
      <c r="B4600" s="3" t="s">
        <v>7831</v>
      </c>
      <c r="C4600" s="3" t="s">
        <v>8401</v>
      </c>
      <c r="D4600" s="2" t="s">
        <v>7561</v>
      </c>
    </row>
    <row r="4601" spans="1:4">
      <c r="A4601" s="3" t="s">
        <v>8714</v>
      </c>
      <c r="B4601" s="3" t="s">
        <v>7831</v>
      </c>
      <c r="C4601" s="3" t="s">
        <v>8401</v>
      </c>
      <c r="D4601" s="2" t="s">
        <v>7353</v>
      </c>
    </row>
    <row r="4602" spans="1:4">
      <c r="A4602" s="3" t="s">
        <v>8715</v>
      </c>
      <c r="B4602" s="3" t="s">
        <v>7831</v>
      </c>
      <c r="C4602" s="3" t="s">
        <v>8716</v>
      </c>
      <c r="D4602" s="2" t="s">
        <v>7459</v>
      </c>
    </row>
    <row r="4603" spans="1:4">
      <c r="A4603" s="3" t="s">
        <v>8717</v>
      </c>
      <c r="B4603" s="3" t="s">
        <v>7831</v>
      </c>
      <c r="C4603" s="3" t="s">
        <v>8716</v>
      </c>
      <c r="D4603" s="2" t="s">
        <v>7361</v>
      </c>
    </row>
    <row r="4604" spans="1:4">
      <c r="A4604" s="3" t="s">
        <v>8718</v>
      </c>
      <c r="B4604" s="3" t="s">
        <v>7831</v>
      </c>
      <c r="C4604" s="3" t="s">
        <v>8716</v>
      </c>
      <c r="D4604" s="2" t="s">
        <v>7383</v>
      </c>
    </row>
    <row r="4605" spans="1:4">
      <c r="A4605" s="3" t="s">
        <v>8719</v>
      </c>
      <c r="B4605" s="3" t="s">
        <v>7831</v>
      </c>
      <c r="C4605" s="3" t="s">
        <v>8716</v>
      </c>
      <c r="D4605" s="2" t="s">
        <v>7366</v>
      </c>
    </row>
    <row r="4606" spans="1:4">
      <c r="A4606" s="3" t="s">
        <v>8720</v>
      </c>
      <c r="B4606" s="3" t="s">
        <v>7831</v>
      </c>
      <c r="C4606" s="3" t="s">
        <v>7853</v>
      </c>
      <c r="D4606" s="2" t="s">
        <v>7415</v>
      </c>
    </row>
    <row r="4607" spans="1:4">
      <c r="A4607" s="3" t="s">
        <v>8721</v>
      </c>
      <c r="B4607" s="3" t="s">
        <v>7831</v>
      </c>
      <c r="C4607" s="3" t="s">
        <v>7853</v>
      </c>
      <c r="D4607" s="2" t="s">
        <v>7383</v>
      </c>
    </row>
    <row r="4608" spans="1:4">
      <c r="A4608" s="3" t="s">
        <v>8722</v>
      </c>
      <c r="B4608" s="3" t="s">
        <v>7831</v>
      </c>
      <c r="C4608" s="3" t="s">
        <v>7853</v>
      </c>
      <c r="D4608" s="2" t="s">
        <v>7366</v>
      </c>
    </row>
    <row r="4609" spans="1:4">
      <c r="A4609" s="3" t="s">
        <v>8723</v>
      </c>
      <c r="B4609" s="3" t="s">
        <v>7831</v>
      </c>
      <c r="C4609" s="3" t="s">
        <v>7853</v>
      </c>
      <c r="D4609" s="2" t="s">
        <v>7561</v>
      </c>
    </row>
    <row r="4610" spans="1:4">
      <c r="A4610" s="3" t="s">
        <v>8724</v>
      </c>
      <c r="B4610" s="3" t="s">
        <v>7831</v>
      </c>
      <c r="C4610" s="3" t="s">
        <v>7853</v>
      </c>
      <c r="D4610" s="2" t="s">
        <v>7361</v>
      </c>
    </row>
    <row r="4611" spans="1:4">
      <c r="A4611" s="3" t="s">
        <v>8725</v>
      </c>
      <c r="B4611" s="3" t="s">
        <v>7831</v>
      </c>
      <c r="C4611" s="3" t="s">
        <v>7853</v>
      </c>
      <c r="D4611" s="2" t="s">
        <v>7448</v>
      </c>
    </row>
    <row r="4612" spans="1:4">
      <c r="A4612" s="3" t="s">
        <v>8726</v>
      </c>
      <c r="B4612" s="3" t="s">
        <v>7831</v>
      </c>
      <c r="C4612" s="3" t="s">
        <v>7853</v>
      </c>
      <c r="D4612" s="2" t="s">
        <v>7487</v>
      </c>
    </row>
    <row r="4613" spans="1:4">
      <c r="A4613" s="3" t="s">
        <v>8727</v>
      </c>
      <c r="B4613" s="3" t="s">
        <v>1819</v>
      </c>
      <c r="C4613" s="3" t="s">
        <v>8728</v>
      </c>
      <c r="D4613" s="2" t="s">
        <v>7376</v>
      </c>
    </row>
    <row r="4614" spans="1:4">
      <c r="A4614" s="3" t="s">
        <v>8729</v>
      </c>
      <c r="B4614" s="3" t="s">
        <v>1819</v>
      </c>
      <c r="C4614" s="3" t="s">
        <v>8730</v>
      </c>
      <c r="D4614" s="2" t="s">
        <v>7373</v>
      </c>
    </row>
    <row r="4615" spans="1:4">
      <c r="A4615" s="3" t="s">
        <v>8731</v>
      </c>
      <c r="B4615" s="3" t="s">
        <v>1819</v>
      </c>
      <c r="C4615" s="3" t="s">
        <v>8730</v>
      </c>
      <c r="D4615" s="2" t="s">
        <v>8300</v>
      </c>
    </row>
    <row r="4616" spans="1:4">
      <c r="A4616" s="3" t="s">
        <v>8732</v>
      </c>
      <c r="B4616" s="3" t="s">
        <v>1819</v>
      </c>
      <c r="C4616" s="3" t="s">
        <v>8730</v>
      </c>
      <c r="D4616" s="2" t="s">
        <v>8017</v>
      </c>
    </row>
    <row r="4617" spans="1:4">
      <c r="A4617" s="3" t="s">
        <v>8733</v>
      </c>
      <c r="B4617" s="3" t="s">
        <v>1819</v>
      </c>
      <c r="C4617" s="3" t="s">
        <v>8730</v>
      </c>
      <c r="D4617" s="2" t="s">
        <v>8293</v>
      </c>
    </row>
    <row r="4618" spans="1:4">
      <c r="A4618" s="3" t="s">
        <v>8734</v>
      </c>
      <c r="B4618" s="3" t="s">
        <v>1819</v>
      </c>
      <c r="C4618" s="3" t="s">
        <v>8730</v>
      </c>
      <c r="D4618" s="2" t="s">
        <v>7448</v>
      </c>
    </row>
    <row r="4619" spans="1:4">
      <c r="A4619" s="3" t="s">
        <v>8735</v>
      </c>
      <c r="B4619" s="3" t="s">
        <v>1819</v>
      </c>
      <c r="C4619" s="3" t="s">
        <v>8730</v>
      </c>
      <c r="D4619" s="2" t="s">
        <v>8736</v>
      </c>
    </row>
    <row r="4620" spans="1:4">
      <c r="A4620" s="3" t="s">
        <v>8737</v>
      </c>
      <c r="B4620" s="3" t="s">
        <v>1819</v>
      </c>
      <c r="C4620" s="3" t="s">
        <v>8730</v>
      </c>
      <c r="D4620" s="2" t="s">
        <v>7415</v>
      </c>
    </row>
    <row r="4621" spans="1:4">
      <c r="A4621" s="3" t="s">
        <v>8738</v>
      </c>
      <c r="B4621" s="3" t="s">
        <v>1819</v>
      </c>
      <c r="C4621" s="3" t="s">
        <v>8730</v>
      </c>
      <c r="D4621" s="2" t="s">
        <v>8739</v>
      </c>
    </row>
    <row r="4622" spans="1:4">
      <c r="A4622" s="3" t="s">
        <v>8740</v>
      </c>
      <c r="B4622" s="3" t="s">
        <v>1819</v>
      </c>
      <c r="C4622" s="3" t="s">
        <v>8741</v>
      </c>
      <c r="D4622" s="2" t="s">
        <v>7361</v>
      </c>
    </row>
    <row r="4623" spans="1:4">
      <c r="A4623" s="3" t="s">
        <v>8742</v>
      </c>
      <c r="B4623" s="3" t="s">
        <v>1819</v>
      </c>
      <c r="C4623" s="3" t="s">
        <v>8741</v>
      </c>
      <c r="D4623" s="2" t="s">
        <v>7383</v>
      </c>
    </row>
    <row r="4624" spans="1:4">
      <c r="A4624" s="3" t="s">
        <v>8743</v>
      </c>
      <c r="B4624" s="3" t="s">
        <v>1819</v>
      </c>
      <c r="C4624" s="3" t="s">
        <v>8741</v>
      </c>
      <c r="D4624" s="2" t="s">
        <v>7353</v>
      </c>
    </row>
    <row r="4625" spans="1:4">
      <c r="A4625" s="3" t="s">
        <v>8744</v>
      </c>
      <c r="B4625" s="3" t="s">
        <v>1819</v>
      </c>
      <c r="C4625" s="3" t="s">
        <v>8741</v>
      </c>
      <c r="D4625" s="2" t="s">
        <v>7448</v>
      </c>
    </row>
    <row r="4626" spans="1:4">
      <c r="A4626" s="3" t="s">
        <v>8745</v>
      </c>
      <c r="B4626" s="3" t="s">
        <v>1819</v>
      </c>
      <c r="C4626" s="3" t="s">
        <v>8741</v>
      </c>
      <c r="D4626" s="2" t="s">
        <v>7561</v>
      </c>
    </row>
    <row r="4627" spans="1:4">
      <c r="A4627" s="3" t="s">
        <v>8746</v>
      </c>
      <c r="B4627" s="3" t="s">
        <v>1819</v>
      </c>
      <c r="C4627" s="3" t="s">
        <v>8741</v>
      </c>
      <c r="D4627" s="2" t="s">
        <v>7415</v>
      </c>
    </row>
    <row r="4628" spans="1:4">
      <c r="A4628" s="3" t="s">
        <v>8747</v>
      </c>
      <c r="B4628" s="3" t="s">
        <v>1819</v>
      </c>
      <c r="C4628" s="3" t="s">
        <v>8741</v>
      </c>
      <c r="D4628" s="2" t="s">
        <v>7386</v>
      </c>
    </row>
    <row r="4629" spans="1:4">
      <c r="A4629" s="3" t="s">
        <v>8748</v>
      </c>
      <c r="B4629" s="3" t="s">
        <v>1819</v>
      </c>
      <c r="C4629" s="3" t="s">
        <v>8749</v>
      </c>
      <c r="D4629" s="2" t="s">
        <v>7530</v>
      </c>
    </row>
    <row r="4630" spans="1:4">
      <c r="A4630" s="3" t="s">
        <v>8750</v>
      </c>
      <c r="B4630" s="3" t="s">
        <v>1819</v>
      </c>
      <c r="C4630" s="3" t="s">
        <v>8749</v>
      </c>
      <c r="D4630" s="2" t="s">
        <v>7353</v>
      </c>
    </row>
    <row r="4631" spans="1:4">
      <c r="A4631" s="3" t="s">
        <v>8751</v>
      </c>
      <c r="B4631" s="3" t="s">
        <v>1819</v>
      </c>
      <c r="C4631" s="3" t="s">
        <v>8749</v>
      </c>
      <c r="D4631" s="2" t="s">
        <v>7487</v>
      </c>
    </row>
    <row r="4632" spans="1:4">
      <c r="A4632" s="3" t="s">
        <v>8752</v>
      </c>
      <c r="B4632" s="3" t="s">
        <v>1819</v>
      </c>
      <c r="C4632" s="3" t="s">
        <v>8753</v>
      </c>
      <c r="D4632" s="2" t="s">
        <v>7353</v>
      </c>
    </row>
    <row r="4633" spans="1:4">
      <c r="A4633" s="3" t="s">
        <v>8754</v>
      </c>
      <c r="B4633" s="3" t="s">
        <v>1819</v>
      </c>
      <c r="C4633" s="3" t="s">
        <v>8753</v>
      </c>
      <c r="D4633" s="2" t="s">
        <v>7621</v>
      </c>
    </row>
    <row r="4634" spans="1:4">
      <c r="A4634" s="3" t="s">
        <v>8755</v>
      </c>
      <c r="B4634" s="3" t="s">
        <v>1819</v>
      </c>
      <c r="C4634" s="3" t="s">
        <v>8753</v>
      </c>
      <c r="D4634" s="2" t="s">
        <v>7415</v>
      </c>
    </row>
    <row r="4635" spans="1:4">
      <c r="A4635" s="3" t="s">
        <v>8756</v>
      </c>
      <c r="B4635" s="3" t="s">
        <v>1819</v>
      </c>
      <c r="C4635" s="3" t="s">
        <v>8753</v>
      </c>
      <c r="D4635" s="2" t="s">
        <v>7386</v>
      </c>
    </row>
    <row r="4636" spans="1:4">
      <c r="A4636" s="3" t="s">
        <v>8757</v>
      </c>
      <c r="B4636" s="3" t="s">
        <v>1819</v>
      </c>
      <c r="C4636" s="3" t="s">
        <v>8753</v>
      </c>
      <c r="D4636" s="2" t="s">
        <v>7448</v>
      </c>
    </row>
    <row r="4637" spans="1:4">
      <c r="A4637" s="3" t="s">
        <v>8758</v>
      </c>
      <c r="B4637" s="3" t="s">
        <v>1819</v>
      </c>
      <c r="C4637" s="3" t="s">
        <v>8753</v>
      </c>
      <c r="D4637" s="2" t="s">
        <v>7366</v>
      </c>
    </row>
    <row r="4638" spans="1:4">
      <c r="A4638" s="3" t="s">
        <v>8759</v>
      </c>
      <c r="B4638" s="3" t="s">
        <v>1819</v>
      </c>
      <c r="C4638" s="3" t="s">
        <v>8753</v>
      </c>
      <c r="D4638" s="2" t="s">
        <v>7383</v>
      </c>
    </row>
    <row r="4639" spans="1:4">
      <c r="A4639" s="3" t="s">
        <v>8760</v>
      </c>
      <c r="B4639" s="3" t="s">
        <v>1819</v>
      </c>
      <c r="C4639" s="3" t="s">
        <v>8761</v>
      </c>
      <c r="D4639" s="2" t="s">
        <v>7373</v>
      </c>
    </row>
    <row r="4640" spans="1:4">
      <c r="A4640" s="3" t="s">
        <v>8762</v>
      </c>
      <c r="B4640" s="3" t="s">
        <v>1819</v>
      </c>
      <c r="C4640" s="3" t="s">
        <v>8761</v>
      </c>
      <c r="D4640" s="2" t="s">
        <v>7350</v>
      </c>
    </row>
    <row r="4641" spans="1:4">
      <c r="A4641" s="3" t="s">
        <v>8763</v>
      </c>
      <c r="B4641" s="3" t="s">
        <v>1819</v>
      </c>
      <c r="C4641" s="3" t="s">
        <v>8761</v>
      </c>
      <c r="D4641" s="2" t="s">
        <v>7386</v>
      </c>
    </row>
    <row r="4642" spans="1:4">
      <c r="A4642" s="3" t="s">
        <v>8764</v>
      </c>
      <c r="B4642" s="3" t="s">
        <v>1819</v>
      </c>
      <c r="C4642" s="3" t="s">
        <v>8761</v>
      </c>
      <c r="D4642" s="2" t="s">
        <v>7361</v>
      </c>
    </row>
    <row r="4643" spans="1:4">
      <c r="A4643" s="3" t="s">
        <v>8765</v>
      </c>
      <c r="B4643" s="3" t="s">
        <v>1819</v>
      </c>
      <c r="C4643" s="3" t="s">
        <v>8766</v>
      </c>
      <c r="D4643" s="2" t="s">
        <v>7373</v>
      </c>
    </row>
    <row r="4644" spans="1:4">
      <c r="A4644" s="3" t="s">
        <v>8767</v>
      </c>
      <c r="B4644" s="3" t="s">
        <v>1819</v>
      </c>
      <c r="C4644" s="3" t="s">
        <v>8766</v>
      </c>
      <c r="D4644" s="2" t="s">
        <v>7530</v>
      </c>
    </row>
    <row r="4645" spans="1:4">
      <c r="A4645" s="3" t="s">
        <v>8768</v>
      </c>
      <c r="B4645" s="3" t="s">
        <v>1819</v>
      </c>
      <c r="C4645" s="3" t="s">
        <v>8766</v>
      </c>
      <c r="D4645" s="2" t="s">
        <v>7415</v>
      </c>
    </row>
    <row r="4646" spans="1:4">
      <c r="A4646" s="3" t="s">
        <v>8769</v>
      </c>
      <c r="B4646" s="3" t="s">
        <v>1819</v>
      </c>
      <c r="C4646" s="3" t="s">
        <v>8766</v>
      </c>
      <c r="D4646" s="2" t="s">
        <v>7561</v>
      </c>
    </row>
    <row r="4647" spans="1:4">
      <c r="A4647" s="3" t="s">
        <v>8770</v>
      </c>
      <c r="B4647" s="3" t="s">
        <v>1819</v>
      </c>
      <c r="C4647" s="3" t="s">
        <v>8766</v>
      </c>
      <c r="D4647" s="2" t="s">
        <v>7350</v>
      </c>
    </row>
    <row r="4648" spans="1:4">
      <c r="A4648" s="3" t="s">
        <v>8771</v>
      </c>
      <c r="B4648" s="3" t="s">
        <v>1819</v>
      </c>
      <c r="C4648" s="3" t="s">
        <v>8772</v>
      </c>
      <c r="D4648" s="2" t="s">
        <v>7358</v>
      </c>
    </row>
    <row r="4649" spans="1:4">
      <c r="A4649" s="3" t="s">
        <v>8773</v>
      </c>
      <c r="B4649" s="3" t="s">
        <v>1819</v>
      </c>
      <c r="C4649" s="3" t="s">
        <v>8772</v>
      </c>
      <c r="D4649" s="2" t="s">
        <v>7383</v>
      </c>
    </row>
    <row r="4650" spans="1:4">
      <c r="A4650" s="3" t="s">
        <v>8774</v>
      </c>
      <c r="B4650" s="3" t="s">
        <v>1819</v>
      </c>
      <c r="C4650" s="3" t="s">
        <v>8772</v>
      </c>
      <c r="D4650" s="2" t="s">
        <v>7415</v>
      </c>
    </row>
    <row r="4651" spans="1:4">
      <c r="A4651" s="3" t="s">
        <v>8775</v>
      </c>
      <c r="B4651" s="3" t="s">
        <v>1819</v>
      </c>
      <c r="C4651" s="3" t="s">
        <v>8776</v>
      </c>
      <c r="D4651" s="2" t="s">
        <v>7361</v>
      </c>
    </row>
    <row r="4652" spans="1:4">
      <c r="A4652" s="3" t="s">
        <v>8777</v>
      </c>
      <c r="B4652" s="3" t="s">
        <v>1819</v>
      </c>
      <c r="C4652" s="3" t="s">
        <v>8776</v>
      </c>
      <c r="D4652" s="2" t="s">
        <v>7383</v>
      </c>
    </row>
    <row r="4653" spans="1:4">
      <c r="A4653" s="3" t="s">
        <v>8778</v>
      </c>
      <c r="B4653" s="3" t="s">
        <v>1819</v>
      </c>
      <c r="C4653" s="3" t="s">
        <v>8776</v>
      </c>
      <c r="D4653" s="2" t="s">
        <v>7415</v>
      </c>
    </row>
    <row r="4654" spans="1:4">
      <c r="A4654" s="3" t="s">
        <v>8779</v>
      </c>
      <c r="B4654" s="3" t="s">
        <v>1819</v>
      </c>
      <c r="C4654" s="3" t="s">
        <v>8776</v>
      </c>
      <c r="D4654" s="2" t="s">
        <v>7350</v>
      </c>
    </row>
    <row r="4655" spans="1:4">
      <c r="A4655" s="3" t="s">
        <v>8780</v>
      </c>
      <c r="B4655" s="3" t="s">
        <v>1819</v>
      </c>
      <c r="C4655" s="3" t="s">
        <v>8776</v>
      </c>
      <c r="D4655" s="2" t="s">
        <v>7448</v>
      </c>
    </row>
    <row r="4656" spans="1:4">
      <c r="A4656" s="3" t="s">
        <v>8781</v>
      </c>
      <c r="B4656" s="3" t="s">
        <v>1819</v>
      </c>
      <c r="C4656" s="3" t="s">
        <v>8782</v>
      </c>
      <c r="D4656" s="2" t="s">
        <v>7361</v>
      </c>
    </row>
    <row r="4657" spans="1:4">
      <c r="A4657" s="3" t="s">
        <v>8783</v>
      </c>
      <c r="B4657" s="3" t="s">
        <v>1819</v>
      </c>
      <c r="C4657" s="3" t="s">
        <v>8782</v>
      </c>
      <c r="D4657" s="2" t="s">
        <v>7373</v>
      </c>
    </row>
    <row r="4658" spans="1:4">
      <c r="A4658" s="3" t="s">
        <v>8784</v>
      </c>
      <c r="B4658" s="3" t="s">
        <v>1819</v>
      </c>
      <c r="C4658" s="3" t="s">
        <v>8782</v>
      </c>
      <c r="D4658" s="2" t="s">
        <v>7415</v>
      </c>
    </row>
    <row r="4659" spans="1:4">
      <c r="A4659" s="3" t="s">
        <v>8785</v>
      </c>
      <c r="B4659" s="3" t="s">
        <v>1819</v>
      </c>
      <c r="C4659" s="3" t="s">
        <v>8782</v>
      </c>
      <c r="D4659" s="2" t="s">
        <v>7383</v>
      </c>
    </row>
    <row r="4660" spans="1:4">
      <c r="A4660" s="3" t="s">
        <v>8786</v>
      </c>
      <c r="B4660" s="3" t="s">
        <v>1819</v>
      </c>
      <c r="C4660" s="3" t="s">
        <v>8782</v>
      </c>
      <c r="D4660" s="2" t="s">
        <v>7353</v>
      </c>
    </row>
    <row r="4661" spans="1:4">
      <c r="A4661" s="3" t="s">
        <v>8787</v>
      </c>
      <c r="B4661" s="3" t="s">
        <v>1819</v>
      </c>
      <c r="C4661" s="3" t="s">
        <v>8788</v>
      </c>
      <c r="D4661" s="2" t="s">
        <v>7350</v>
      </c>
    </row>
    <row r="4662" spans="1:4">
      <c r="A4662" s="3" t="s">
        <v>8789</v>
      </c>
      <c r="B4662" s="3" t="s">
        <v>1819</v>
      </c>
      <c r="C4662" s="3" t="s">
        <v>8788</v>
      </c>
      <c r="D4662" s="2" t="s">
        <v>7361</v>
      </c>
    </row>
    <row r="4663" spans="1:4">
      <c r="A4663" s="3" t="s">
        <v>8790</v>
      </c>
      <c r="B4663" s="3" t="s">
        <v>1819</v>
      </c>
      <c r="C4663" s="3" t="s">
        <v>8788</v>
      </c>
      <c r="D4663" s="2" t="s">
        <v>7448</v>
      </c>
    </row>
    <row r="4664" spans="1:4">
      <c r="A4664" s="3" t="s">
        <v>8791</v>
      </c>
      <c r="B4664" s="3" t="s">
        <v>1819</v>
      </c>
      <c r="C4664" s="3" t="s">
        <v>8788</v>
      </c>
      <c r="D4664" s="2" t="s">
        <v>8056</v>
      </c>
    </row>
    <row r="4665" spans="1:4">
      <c r="A4665" s="3" t="s">
        <v>8792</v>
      </c>
      <c r="B4665" s="3" t="s">
        <v>1819</v>
      </c>
      <c r="C4665" s="3" t="s">
        <v>8788</v>
      </c>
      <c r="D4665" s="2" t="s">
        <v>7353</v>
      </c>
    </row>
    <row r="4666" spans="1:4">
      <c r="A4666" s="3" t="s">
        <v>8793</v>
      </c>
      <c r="B4666" s="3" t="s">
        <v>1819</v>
      </c>
      <c r="C4666" s="3" t="s">
        <v>8794</v>
      </c>
      <c r="D4666" s="2" t="s">
        <v>7361</v>
      </c>
    </row>
    <row r="4667" spans="1:4">
      <c r="A4667" s="3" t="s">
        <v>8795</v>
      </c>
      <c r="B4667" s="3" t="s">
        <v>1819</v>
      </c>
      <c r="C4667" s="3" t="s">
        <v>8796</v>
      </c>
      <c r="D4667" s="2" t="s">
        <v>7373</v>
      </c>
    </row>
    <row r="4668" spans="1:4">
      <c r="A4668" s="3" t="s">
        <v>8797</v>
      </c>
      <c r="B4668" s="3" t="s">
        <v>1819</v>
      </c>
      <c r="C4668" s="3" t="s">
        <v>8796</v>
      </c>
      <c r="D4668" s="2" t="s">
        <v>7415</v>
      </c>
    </row>
    <row r="4669" spans="1:4">
      <c r="A4669" s="3" t="s">
        <v>8798</v>
      </c>
      <c r="B4669" s="3" t="s">
        <v>1819</v>
      </c>
      <c r="C4669" s="3" t="s">
        <v>8796</v>
      </c>
      <c r="D4669" s="2" t="s">
        <v>7383</v>
      </c>
    </row>
    <row r="4670" spans="1:4">
      <c r="A4670" s="3" t="s">
        <v>8799</v>
      </c>
      <c r="B4670" s="3" t="s">
        <v>1819</v>
      </c>
      <c r="C4670" s="3" t="s">
        <v>8796</v>
      </c>
      <c r="D4670" s="2" t="s">
        <v>7350</v>
      </c>
    </row>
    <row r="4671" spans="1:4">
      <c r="A4671" s="3" t="s">
        <v>8800</v>
      </c>
      <c r="B4671" s="3" t="s">
        <v>1819</v>
      </c>
      <c r="C4671" s="3" t="s">
        <v>8796</v>
      </c>
      <c r="D4671" s="2" t="s">
        <v>7561</v>
      </c>
    </row>
    <row r="4672" spans="1:4">
      <c r="A4672" s="3" t="s">
        <v>8801</v>
      </c>
      <c r="B4672" s="3" t="s">
        <v>1819</v>
      </c>
      <c r="C4672" s="3" t="s">
        <v>8796</v>
      </c>
      <c r="D4672" s="2" t="s">
        <v>7361</v>
      </c>
    </row>
    <row r="4673" spans="1:4">
      <c r="A4673" s="3" t="s">
        <v>8802</v>
      </c>
      <c r="B4673" s="3" t="s">
        <v>1819</v>
      </c>
      <c r="C4673" s="3" t="s">
        <v>8796</v>
      </c>
      <c r="D4673" s="2" t="s">
        <v>7386</v>
      </c>
    </row>
    <row r="4674" spans="1:4">
      <c r="A4674" s="3" t="s">
        <v>8803</v>
      </c>
      <c r="B4674" s="3" t="s">
        <v>1819</v>
      </c>
      <c r="C4674" s="3" t="s">
        <v>8796</v>
      </c>
      <c r="D4674" s="2" t="s">
        <v>7353</v>
      </c>
    </row>
    <row r="4675" spans="1:4">
      <c r="A4675" s="3" t="s">
        <v>8804</v>
      </c>
      <c r="B4675" s="3" t="s">
        <v>1819</v>
      </c>
      <c r="C4675" s="3" t="s">
        <v>8805</v>
      </c>
      <c r="D4675" s="2" t="s">
        <v>7561</v>
      </c>
    </row>
    <row r="4676" spans="1:4">
      <c r="A4676" s="3" t="s">
        <v>8806</v>
      </c>
      <c r="B4676" s="3" t="s">
        <v>1819</v>
      </c>
      <c r="C4676" s="3" t="s">
        <v>8805</v>
      </c>
      <c r="D4676" s="2" t="s">
        <v>8807</v>
      </c>
    </row>
    <row r="4677" spans="1:4">
      <c r="A4677" s="3" t="s">
        <v>8808</v>
      </c>
      <c r="B4677" s="3" t="s">
        <v>1819</v>
      </c>
      <c r="C4677" s="3" t="s">
        <v>8805</v>
      </c>
      <c r="D4677" s="2" t="s">
        <v>7366</v>
      </c>
    </row>
    <row r="4678" spans="1:4">
      <c r="A4678" s="3" t="s">
        <v>8809</v>
      </c>
      <c r="B4678" s="3" t="s">
        <v>1819</v>
      </c>
      <c r="C4678" s="3" t="s">
        <v>8805</v>
      </c>
      <c r="D4678" s="2" t="s">
        <v>7386</v>
      </c>
    </row>
    <row r="4679" spans="1:4">
      <c r="A4679" s="3" t="s">
        <v>8810</v>
      </c>
      <c r="B4679" s="3" t="s">
        <v>1819</v>
      </c>
      <c r="C4679" s="3" t="s">
        <v>8805</v>
      </c>
      <c r="D4679" s="2" t="s">
        <v>7487</v>
      </c>
    </row>
    <row r="4680" spans="1:4">
      <c r="A4680" s="3" t="s">
        <v>8811</v>
      </c>
      <c r="B4680" s="3" t="s">
        <v>1819</v>
      </c>
      <c r="C4680" s="3" t="s">
        <v>8812</v>
      </c>
      <c r="D4680" s="2" t="s">
        <v>7386</v>
      </c>
    </row>
    <row r="4681" spans="1:4">
      <c r="A4681" s="3" t="s">
        <v>8813</v>
      </c>
      <c r="B4681" s="3" t="s">
        <v>1819</v>
      </c>
      <c r="C4681" s="3" t="s">
        <v>8812</v>
      </c>
      <c r="D4681" s="2" t="s">
        <v>7373</v>
      </c>
    </row>
    <row r="4682" spans="1:4">
      <c r="A4682" s="3" t="s">
        <v>8814</v>
      </c>
      <c r="B4682" s="3" t="s">
        <v>1819</v>
      </c>
      <c r="C4682" s="3" t="s">
        <v>8812</v>
      </c>
      <c r="D4682" s="2" t="s">
        <v>7383</v>
      </c>
    </row>
    <row r="4683" spans="1:4">
      <c r="A4683" s="3" t="s">
        <v>8815</v>
      </c>
      <c r="B4683" s="3" t="s">
        <v>1819</v>
      </c>
      <c r="C4683" s="3" t="s">
        <v>8812</v>
      </c>
      <c r="D4683" s="2" t="s">
        <v>7415</v>
      </c>
    </row>
    <row r="4684" spans="1:4">
      <c r="A4684" s="3" t="s">
        <v>8816</v>
      </c>
      <c r="B4684" s="3" t="s">
        <v>1819</v>
      </c>
      <c r="C4684" s="3" t="s">
        <v>8817</v>
      </c>
      <c r="D4684" s="2" t="s">
        <v>7373</v>
      </c>
    </row>
    <row r="4685" spans="1:4">
      <c r="A4685" s="3" t="s">
        <v>8818</v>
      </c>
      <c r="B4685" s="3" t="s">
        <v>1819</v>
      </c>
      <c r="C4685" s="3" t="s">
        <v>8817</v>
      </c>
      <c r="D4685" s="2" t="s">
        <v>7459</v>
      </c>
    </row>
    <row r="4686" spans="1:4">
      <c r="A4686" s="3" t="s">
        <v>8819</v>
      </c>
      <c r="B4686" s="3" t="s">
        <v>1819</v>
      </c>
      <c r="C4686" s="3" t="s">
        <v>8817</v>
      </c>
      <c r="D4686" s="2" t="s">
        <v>8807</v>
      </c>
    </row>
    <row r="4687" spans="1:4">
      <c r="A4687" s="3" t="s">
        <v>8820</v>
      </c>
      <c r="B4687" s="3" t="s">
        <v>1819</v>
      </c>
      <c r="C4687" s="3" t="s">
        <v>8821</v>
      </c>
      <c r="D4687" s="2" t="s">
        <v>7383</v>
      </c>
    </row>
    <row r="4688" spans="1:4">
      <c r="A4688" s="3" t="s">
        <v>8822</v>
      </c>
      <c r="B4688" s="3" t="s">
        <v>1819</v>
      </c>
      <c r="C4688" s="3" t="s">
        <v>8821</v>
      </c>
      <c r="D4688" s="2" t="s">
        <v>7361</v>
      </c>
    </row>
    <row r="4689" spans="1:4">
      <c r="A4689" s="3" t="s">
        <v>8823</v>
      </c>
      <c r="B4689" s="3" t="s">
        <v>1819</v>
      </c>
      <c r="C4689" s="3" t="s">
        <v>8821</v>
      </c>
      <c r="D4689" s="2" t="s">
        <v>7353</v>
      </c>
    </row>
    <row r="4690" spans="1:4">
      <c r="A4690" s="3" t="s">
        <v>8824</v>
      </c>
      <c r="B4690" s="3" t="s">
        <v>1819</v>
      </c>
      <c r="C4690" s="3" t="s">
        <v>8821</v>
      </c>
      <c r="D4690" s="2" t="s">
        <v>7358</v>
      </c>
    </row>
    <row r="4691" spans="1:4">
      <c r="A4691" s="3" t="s">
        <v>8825</v>
      </c>
      <c r="B4691" s="3" t="s">
        <v>1819</v>
      </c>
      <c r="C4691" s="3" t="s">
        <v>8826</v>
      </c>
      <c r="D4691" s="2" t="s">
        <v>7361</v>
      </c>
    </row>
    <row r="4692" spans="1:4">
      <c r="A4692" s="3" t="s">
        <v>8827</v>
      </c>
      <c r="B4692" s="3" t="s">
        <v>1819</v>
      </c>
      <c r="C4692" s="3" t="s">
        <v>8826</v>
      </c>
      <c r="D4692" s="2" t="s">
        <v>7383</v>
      </c>
    </row>
    <row r="4693" spans="1:4">
      <c r="A4693" s="3" t="s">
        <v>8828</v>
      </c>
      <c r="B4693" s="3" t="s">
        <v>1819</v>
      </c>
      <c r="C4693" s="3" t="s">
        <v>8826</v>
      </c>
      <c r="D4693" s="2" t="s">
        <v>7350</v>
      </c>
    </row>
    <row r="4694" spans="1:4">
      <c r="A4694" s="3" t="s">
        <v>8829</v>
      </c>
      <c r="B4694" s="3" t="s">
        <v>1819</v>
      </c>
      <c r="C4694" s="3" t="s">
        <v>8830</v>
      </c>
      <c r="D4694" s="2" t="s">
        <v>7373</v>
      </c>
    </row>
    <row r="4695" spans="1:4">
      <c r="A4695" s="3" t="s">
        <v>8831</v>
      </c>
      <c r="B4695" s="3" t="s">
        <v>1819</v>
      </c>
      <c r="C4695" s="3" t="s">
        <v>8832</v>
      </c>
      <c r="D4695" s="2" t="s">
        <v>7415</v>
      </c>
    </row>
    <row r="4696" spans="1:4">
      <c r="A4696" s="3" t="s">
        <v>8833</v>
      </c>
      <c r="B4696" s="3" t="s">
        <v>1819</v>
      </c>
      <c r="C4696" s="3" t="s">
        <v>8834</v>
      </c>
      <c r="D4696" s="2" t="s">
        <v>7373</v>
      </c>
    </row>
    <row r="4697" spans="1:4">
      <c r="A4697" s="3" t="s">
        <v>8835</v>
      </c>
      <c r="B4697" s="3" t="s">
        <v>1819</v>
      </c>
      <c r="C4697" s="3" t="s">
        <v>8836</v>
      </c>
      <c r="D4697" s="2" t="s">
        <v>8548</v>
      </c>
    </row>
    <row r="4698" spans="1:4">
      <c r="A4698" s="3" t="s">
        <v>8837</v>
      </c>
      <c r="B4698" s="3" t="s">
        <v>1819</v>
      </c>
      <c r="C4698" s="3" t="s">
        <v>8838</v>
      </c>
      <c r="D4698" s="2" t="s">
        <v>7498</v>
      </c>
    </row>
    <row r="4699" spans="1:4">
      <c r="A4699" s="3" t="s">
        <v>8839</v>
      </c>
      <c r="B4699" s="3" t="s">
        <v>1819</v>
      </c>
      <c r="C4699" s="3" t="s">
        <v>8838</v>
      </c>
      <c r="D4699" s="2" t="s">
        <v>7663</v>
      </c>
    </row>
    <row r="4700" spans="1:4">
      <c r="A4700" s="3" t="s">
        <v>8840</v>
      </c>
      <c r="B4700" s="3" t="s">
        <v>1819</v>
      </c>
      <c r="C4700" s="3" t="s">
        <v>8838</v>
      </c>
      <c r="D4700" s="2" t="s">
        <v>7665</v>
      </c>
    </row>
    <row r="4701" spans="1:4">
      <c r="A4701" s="3" t="s">
        <v>8841</v>
      </c>
      <c r="B4701" s="3" t="s">
        <v>1819</v>
      </c>
      <c r="C4701" s="3" t="s">
        <v>8838</v>
      </c>
      <c r="D4701" s="2" t="s">
        <v>7667</v>
      </c>
    </row>
    <row r="4702" spans="1:4">
      <c r="A4702" s="3" t="s">
        <v>8842</v>
      </c>
      <c r="B4702" s="3" t="s">
        <v>1819</v>
      </c>
      <c r="C4702" s="3" t="s">
        <v>8838</v>
      </c>
      <c r="D4702" s="2" t="s">
        <v>7669</v>
      </c>
    </row>
    <row r="4703" spans="1:4">
      <c r="A4703" s="3" t="s">
        <v>8843</v>
      </c>
      <c r="B4703" s="3" t="s">
        <v>1819</v>
      </c>
      <c r="C4703" s="3" t="s">
        <v>8838</v>
      </c>
      <c r="D4703" s="2" t="s">
        <v>7671</v>
      </c>
    </row>
    <row r="4704" spans="1:4">
      <c r="A4704" s="3" t="s">
        <v>8844</v>
      </c>
      <c r="B4704" s="3" t="s">
        <v>1819</v>
      </c>
      <c r="C4704" s="3" t="s">
        <v>8845</v>
      </c>
      <c r="D4704" s="2" t="s">
        <v>7498</v>
      </c>
    </row>
    <row r="4705" spans="1:4">
      <c r="A4705" s="3" t="s">
        <v>8846</v>
      </c>
      <c r="B4705" s="3" t="s">
        <v>1819</v>
      </c>
      <c r="C4705" s="3" t="s">
        <v>8845</v>
      </c>
      <c r="D4705" s="2" t="s">
        <v>7663</v>
      </c>
    </row>
    <row r="4706" spans="1:4">
      <c r="A4706" s="3" t="s">
        <v>8847</v>
      </c>
      <c r="B4706" s="3" t="s">
        <v>1819</v>
      </c>
      <c r="C4706" s="3" t="s">
        <v>8845</v>
      </c>
      <c r="D4706" s="2" t="s">
        <v>7665</v>
      </c>
    </row>
    <row r="4707" spans="1:4">
      <c r="A4707" s="3" t="s">
        <v>8848</v>
      </c>
      <c r="B4707" s="3" t="s">
        <v>1819</v>
      </c>
      <c r="C4707" s="3" t="s">
        <v>8845</v>
      </c>
      <c r="D4707" s="2" t="s">
        <v>7667</v>
      </c>
    </row>
    <row r="4708" spans="1:4">
      <c r="A4708" s="3" t="s">
        <v>8849</v>
      </c>
      <c r="B4708" s="3" t="s">
        <v>1819</v>
      </c>
      <c r="C4708" s="3" t="s">
        <v>8845</v>
      </c>
      <c r="D4708" s="2" t="s">
        <v>7669</v>
      </c>
    </row>
    <row r="4709" spans="1:4">
      <c r="A4709" s="3" t="s">
        <v>8850</v>
      </c>
      <c r="B4709" s="3" t="s">
        <v>1819</v>
      </c>
      <c r="C4709" s="3" t="s">
        <v>8845</v>
      </c>
      <c r="D4709" s="2" t="s">
        <v>7671</v>
      </c>
    </row>
    <row r="4710" spans="1:4">
      <c r="A4710" s="3" t="s">
        <v>8851</v>
      </c>
      <c r="B4710" s="3" t="s">
        <v>1819</v>
      </c>
      <c r="C4710" s="3" t="s">
        <v>8852</v>
      </c>
      <c r="D4710" s="2" t="s">
        <v>7415</v>
      </c>
    </row>
    <row r="4711" spans="1:4">
      <c r="A4711" s="3" t="s">
        <v>8853</v>
      </c>
      <c r="B4711" s="3" t="s">
        <v>1819</v>
      </c>
      <c r="C4711" s="3" t="s">
        <v>8854</v>
      </c>
      <c r="D4711" s="2" t="s">
        <v>7350</v>
      </c>
    </row>
    <row r="4712" spans="1:4">
      <c r="A4712" s="3" t="s">
        <v>8855</v>
      </c>
      <c r="B4712" s="3" t="s">
        <v>1819</v>
      </c>
      <c r="C4712" s="3" t="s">
        <v>8856</v>
      </c>
      <c r="D4712" s="2" t="s">
        <v>7350</v>
      </c>
    </row>
    <row r="4713" spans="1:4">
      <c r="A4713" s="3" t="s">
        <v>8857</v>
      </c>
      <c r="B4713" s="3" t="s">
        <v>1819</v>
      </c>
      <c r="C4713" s="3" t="s">
        <v>8856</v>
      </c>
      <c r="D4713" s="2" t="s">
        <v>7415</v>
      </c>
    </row>
    <row r="4714" spans="1:4">
      <c r="A4714" s="3" t="s">
        <v>8858</v>
      </c>
      <c r="B4714" s="3" t="s">
        <v>1819</v>
      </c>
      <c r="C4714" s="3" t="s">
        <v>8856</v>
      </c>
      <c r="D4714" s="2" t="s">
        <v>7361</v>
      </c>
    </row>
    <row r="4715" spans="1:4">
      <c r="A4715" s="3" t="s">
        <v>8859</v>
      </c>
      <c r="B4715" s="3" t="s">
        <v>1819</v>
      </c>
      <c r="C4715" s="3" t="s">
        <v>8856</v>
      </c>
      <c r="D4715" s="2" t="s">
        <v>7383</v>
      </c>
    </row>
    <row r="4716" spans="1:4">
      <c r="A4716" s="3" t="s">
        <v>8860</v>
      </c>
      <c r="B4716" s="3" t="s">
        <v>1819</v>
      </c>
      <c r="C4716" s="3" t="s">
        <v>8856</v>
      </c>
      <c r="D4716" s="2" t="s">
        <v>7373</v>
      </c>
    </row>
    <row r="4717" spans="1:4">
      <c r="A4717" s="3" t="s">
        <v>8861</v>
      </c>
      <c r="B4717" s="3" t="s">
        <v>1819</v>
      </c>
      <c r="C4717" s="3" t="s">
        <v>8856</v>
      </c>
      <c r="D4717" s="2" t="s">
        <v>7353</v>
      </c>
    </row>
    <row r="4718" spans="1:4">
      <c r="A4718" s="3" t="s">
        <v>8862</v>
      </c>
      <c r="B4718" s="3" t="s">
        <v>1819</v>
      </c>
      <c r="C4718" s="3" t="s">
        <v>8856</v>
      </c>
      <c r="D4718" s="2" t="s">
        <v>7448</v>
      </c>
    </row>
    <row r="4719" spans="1:4">
      <c r="A4719" s="3" t="s">
        <v>8863</v>
      </c>
      <c r="B4719" s="3" t="s">
        <v>1819</v>
      </c>
      <c r="C4719" s="3" t="s">
        <v>8856</v>
      </c>
      <c r="D4719" s="2" t="s">
        <v>7459</v>
      </c>
    </row>
    <row r="4720" spans="1:4">
      <c r="A4720" s="3" t="s">
        <v>8864</v>
      </c>
      <c r="B4720" s="3" t="s">
        <v>1819</v>
      </c>
      <c r="C4720" s="3" t="s">
        <v>8865</v>
      </c>
      <c r="D4720" s="2" t="s">
        <v>8056</v>
      </c>
    </row>
    <row r="4721" spans="1:4">
      <c r="A4721" s="3" t="s">
        <v>8866</v>
      </c>
      <c r="B4721" s="3" t="s">
        <v>1819</v>
      </c>
      <c r="C4721" s="3" t="s">
        <v>8865</v>
      </c>
      <c r="D4721" s="2" t="s">
        <v>7386</v>
      </c>
    </row>
    <row r="4722" spans="1:4">
      <c r="A4722" s="3" t="s">
        <v>8867</v>
      </c>
      <c r="B4722" s="3" t="s">
        <v>1819</v>
      </c>
      <c r="C4722" s="3" t="s">
        <v>8865</v>
      </c>
      <c r="D4722" s="2" t="s">
        <v>7383</v>
      </c>
    </row>
    <row r="4723" spans="1:4">
      <c r="A4723" s="3" t="s">
        <v>8868</v>
      </c>
      <c r="B4723" s="3" t="s">
        <v>1819</v>
      </c>
      <c r="C4723" s="3" t="s">
        <v>8865</v>
      </c>
      <c r="D4723" s="2" t="s">
        <v>7350</v>
      </c>
    </row>
    <row r="4724" spans="1:4">
      <c r="A4724" s="3" t="s">
        <v>8869</v>
      </c>
      <c r="B4724" s="3" t="s">
        <v>1819</v>
      </c>
      <c r="C4724" s="3" t="s">
        <v>8865</v>
      </c>
      <c r="D4724" s="2" t="s">
        <v>7361</v>
      </c>
    </row>
    <row r="4725" spans="1:4">
      <c r="A4725" s="3" t="s">
        <v>8870</v>
      </c>
      <c r="B4725" s="3" t="s">
        <v>1819</v>
      </c>
      <c r="C4725" s="3" t="s">
        <v>8871</v>
      </c>
      <c r="D4725" s="2" t="s">
        <v>7373</v>
      </c>
    </row>
    <row r="4726" spans="1:4">
      <c r="A4726" s="3" t="s">
        <v>8872</v>
      </c>
      <c r="B4726" s="3" t="s">
        <v>1819</v>
      </c>
      <c r="C4726" s="3" t="s">
        <v>8871</v>
      </c>
      <c r="D4726" s="2" t="s">
        <v>7383</v>
      </c>
    </row>
    <row r="4727" spans="1:4">
      <c r="A4727" s="3" t="s">
        <v>8873</v>
      </c>
      <c r="B4727" s="3" t="s">
        <v>1819</v>
      </c>
      <c r="C4727" s="3" t="s">
        <v>8871</v>
      </c>
      <c r="D4727" s="2" t="s">
        <v>7704</v>
      </c>
    </row>
    <row r="4728" spans="1:4">
      <c r="A4728" s="3" t="s">
        <v>8874</v>
      </c>
      <c r="B4728" s="3" t="s">
        <v>1819</v>
      </c>
      <c r="C4728" s="3" t="s">
        <v>8871</v>
      </c>
      <c r="D4728" s="2" t="s">
        <v>7448</v>
      </c>
    </row>
    <row r="4729" spans="1:4">
      <c r="A4729" s="3" t="s">
        <v>8875</v>
      </c>
      <c r="B4729" s="3" t="s">
        <v>1819</v>
      </c>
      <c r="C4729" s="3" t="s">
        <v>8876</v>
      </c>
      <c r="D4729" s="2" t="s">
        <v>7383</v>
      </c>
    </row>
    <row r="4730" spans="1:4">
      <c r="A4730" s="3" t="s">
        <v>8877</v>
      </c>
      <c r="B4730" s="3" t="s">
        <v>1819</v>
      </c>
      <c r="C4730" s="3" t="s">
        <v>8876</v>
      </c>
      <c r="D4730" s="2" t="s">
        <v>7358</v>
      </c>
    </row>
    <row r="4731" spans="1:4">
      <c r="A4731" s="3" t="s">
        <v>8878</v>
      </c>
      <c r="B4731" s="3" t="s">
        <v>1819</v>
      </c>
      <c r="C4731" s="3" t="s">
        <v>8876</v>
      </c>
      <c r="D4731" s="2" t="s">
        <v>7373</v>
      </c>
    </row>
    <row r="4732" spans="1:4">
      <c r="A4732" s="3" t="s">
        <v>8879</v>
      </c>
      <c r="B4732" s="3" t="s">
        <v>1819</v>
      </c>
      <c r="C4732" s="3" t="s">
        <v>8880</v>
      </c>
      <c r="D4732" s="2" t="s">
        <v>7383</v>
      </c>
    </row>
    <row r="4733" spans="1:4">
      <c r="A4733" s="3" t="s">
        <v>8881</v>
      </c>
      <c r="B4733" s="3" t="s">
        <v>1819</v>
      </c>
      <c r="C4733" s="3" t="s">
        <v>8882</v>
      </c>
      <c r="D4733" s="2" t="s">
        <v>7386</v>
      </c>
    </row>
    <row r="4734" spans="1:4">
      <c r="A4734" s="3" t="s">
        <v>8883</v>
      </c>
      <c r="B4734" s="3" t="s">
        <v>1819</v>
      </c>
      <c r="C4734" s="3" t="s">
        <v>8884</v>
      </c>
      <c r="D4734" s="2" t="s">
        <v>7373</v>
      </c>
    </row>
    <row r="4735" spans="1:4">
      <c r="A4735" s="3" t="s">
        <v>8885</v>
      </c>
      <c r="B4735" s="3" t="s">
        <v>1819</v>
      </c>
      <c r="C4735" s="3" t="s">
        <v>8886</v>
      </c>
      <c r="D4735" s="2" t="s">
        <v>7350</v>
      </c>
    </row>
    <row r="4736" spans="1:4">
      <c r="A4736" s="3" t="s">
        <v>8887</v>
      </c>
      <c r="B4736" s="3" t="s">
        <v>1819</v>
      </c>
      <c r="C4736" s="3" t="s">
        <v>8888</v>
      </c>
      <c r="D4736" s="2" t="s">
        <v>7415</v>
      </c>
    </row>
    <row r="4737" spans="1:4">
      <c r="A4737" s="3" t="s">
        <v>8889</v>
      </c>
      <c r="B4737" s="3" t="s">
        <v>1819</v>
      </c>
      <c r="C4737" s="3" t="s">
        <v>8890</v>
      </c>
      <c r="D4737" s="2" t="s">
        <v>7561</v>
      </c>
    </row>
    <row r="4738" spans="1:4">
      <c r="A4738" s="3" t="s">
        <v>8891</v>
      </c>
      <c r="B4738" s="3" t="s">
        <v>1819</v>
      </c>
      <c r="C4738" s="3" t="s">
        <v>8892</v>
      </c>
      <c r="D4738" s="2" t="s">
        <v>7383</v>
      </c>
    </row>
    <row r="4739" spans="1:4">
      <c r="A4739" s="3" t="s">
        <v>8893</v>
      </c>
      <c r="B4739" s="3" t="s">
        <v>1819</v>
      </c>
      <c r="C4739" s="3" t="s">
        <v>8894</v>
      </c>
      <c r="D4739" s="2" t="s">
        <v>7448</v>
      </c>
    </row>
    <row r="4740" spans="1:4">
      <c r="A4740" s="3" t="s">
        <v>8895</v>
      </c>
      <c r="B4740" s="3" t="s">
        <v>1819</v>
      </c>
      <c r="C4740" s="3" t="s">
        <v>8896</v>
      </c>
      <c r="D4740" s="2" t="s">
        <v>7829</v>
      </c>
    </row>
    <row r="4741" spans="1:4">
      <c r="A4741" s="3" t="s">
        <v>8897</v>
      </c>
      <c r="B4741" s="3" t="s">
        <v>1819</v>
      </c>
      <c r="C4741" s="3" t="s">
        <v>8898</v>
      </c>
      <c r="D4741" s="2" t="s">
        <v>7829</v>
      </c>
    </row>
    <row r="4742" spans="1:4">
      <c r="A4742" s="3" t="s">
        <v>8899</v>
      </c>
      <c r="B4742" s="3" t="s">
        <v>1819</v>
      </c>
      <c r="C4742" s="3" t="s">
        <v>8900</v>
      </c>
      <c r="D4742" s="2" t="s">
        <v>7350</v>
      </c>
    </row>
    <row r="4743" spans="1:4">
      <c r="A4743" s="3" t="s">
        <v>8901</v>
      </c>
      <c r="B4743" s="3" t="s">
        <v>1819</v>
      </c>
      <c r="C4743" s="3" t="s">
        <v>8900</v>
      </c>
      <c r="D4743" s="2" t="s">
        <v>7530</v>
      </c>
    </row>
    <row r="4744" spans="1:4">
      <c r="A4744" s="3" t="s">
        <v>8902</v>
      </c>
      <c r="B4744" s="3" t="s">
        <v>1819</v>
      </c>
      <c r="C4744" s="3" t="s">
        <v>8903</v>
      </c>
      <c r="D4744" s="2" t="s">
        <v>7373</v>
      </c>
    </row>
    <row r="4745" spans="1:4">
      <c r="A4745" s="3" t="s">
        <v>8904</v>
      </c>
      <c r="B4745" s="3" t="s">
        <v>1819</v>
      </c>
      <c r="C4745" s="3" t="s">
        <v>8903</v>
      </c>
      <c r="D4745" s="2" t="s">
        <v>7383</v>
      </c>
    </row>
    <row r="4746" spans="1:4">
      <c r="A4746" s="3" t="s">
        <v>8905</v>
      </c>
      <c r="B4746" s="3" t="s">
        <v>1819</v>
      </c>
      <c r="C4746" s="3" t="s">
        <v>8903</v>
      </c>
      <c r="D4746" s="2" t="s">
        <v>7350</v>
      </c>
    </row>
    <row r="4747" spans="1:4">
      <c r="A4747" s="3" t="s">
        <v>8906</v>
      </c>
      <c r="B4747" s="3" t="s">
        <v>1819</v>
      </c>
      <c r="C4747" s="3" t="s">
        <v>8903</v>
      </c>
      <c r="D4747" s="2" t="s">
        <v>7415</v>
      </c>
    </row>
    <row r="4748" spans="1:4">
      <c r="A4748" s="3" t="s">
        <v>8907</v>
      </c>
      <c r="B4748" s="3" t="s">
        <v>1819</v>
      </c>
      <c r="C4748" s="3" t="s">
        <v>8903</v>
      </c>
      <c r="D4748" s="2" t="s">
        <v>7561</v>
      </c>
    </row>
    <row r="4749" spans="1:4">
      <c r="A4749" s="3" t="s">
        <v>8908</v>
      </c>
      <c r="B4749" s="3" t="s">
        <v>1819</v>
      </c>
      <c r="C4749" s="3" t="s">
        <v>8903</v>
      </c>
      <c r="D4749" s="2" t="s">
        <v>7448</v>
      </c>
    </row>
    <row r="4750" spans="1:4">
      <c r="A4750" s="3" t="s">
        <v>8909</v>
      </c>
      <c r="B4750" s="3" t="s">
        <v>1819</v>
      </c>
      <c r="C4750" s="3" t="s">
        <v>8903</v>
      </c>
      <c r="D4750" s="2" t="s">
        <v>7361</v>
      </c>
    </row>
    <row r="4751" spans="1:4">
      <c r="A4751" s="3" t="s">
        <v>8910</v>
      </c>
      <c r="B4751" s="3" t="s">
        <v>1819</v>
      </c>
      <c r="C4751" s="3" t="s">
        <v>8903</v>
      </c>
      <c r="D4751" s="2" t="s">
        <v>7487</v>
      </c>
    </row>
    <row r="4752" spans="1:4">
      <c r="A4752" s="3" t="s">
        <v>8911</v>
      </c>
      <c r="B4752" s="3" t="s">
        <v>1819</v>
      </c>
      <c r="C4752" s="3" t="s">
        <v>8912</v>
      </c>
      <c r="D4752" s="2" t="s">
        <v>7383</v>
      </c>
    </row>
    <row r="4753" spans="1:4">
      <c r="A4753" s="3" t="s">
        <v>8913</v>
      </c>
      <c r="B4753" s="3" t="s">
        <v>1819</v>
      </c>
      <c r="C4753" s="3" t="s">
        <v>8912</v>
      </c>
      <c r="D4753" s="2" t="s">
        <v>7350</v>
      </c>
    </row>
    <row r="4754" spans="1:4">
      <c r="A4754" s="3" t="s">
        <v>8914</v>
      </c>
      <c r="B4754" s="3" t="s">
        <v>1819</v>
      </c>
      <c r="C4754" s="3" t="s">
        <v>8912</v>
      </c>
      <c r="D4754" s="2" t="s">
        <v>7361</v>
      </c>
    </row>
    <row r="4755" spans="1:4">
      <c r="A4755" s="3" t="s">
        <v>8915</v>
      </c>
      <c r="B4755" s="3" t="s">
        <v>1819</v>
      </c>
      <c r="C4755" s="3" t="s">
        <v>198</v>
      </c>
      <c r="D4755" s="2" t="s">
        <v>7373</v>
      </c>
    </row>
    <row r="4756" spans="1:4">
      <c r="A4756" s="3" t="s">
        <v>8916</v>
      </c>
      <c r="B4756" s="3" t="s">
        <v>1819</v>
      </c>
      <c r="C4756" s="3" t="s">
        <v>199</v>
      </c>
      <c r="D4756" s="2" t="s">
        <v>7383</v>
      </c>
    </row>
    <row r="4757" spans="1:4">
      <c r="A4757" s="3" t="s">
        <v>8917</v>
      </c>
      <c r="B4757" s="3" t="s">
        <v>1819</v>
      </c>
      <c r="C4757" s="3" t="s">
        <v>200</v>
      </c>
      <c r="D4757" s="2" t="s">
        <v>7448</v>
      </c>
    </row>
    <row r="4758" spans="1:4">
      <c r="A4758" s="3" t="s">
        <v>8918</v>
      </c>
      <c r="B4758" s="3" t="s">
        <v>1819</v>
      </c>
      <c r="C4758" s="3" t="s">
        <v>201</v>
      </c>
      <c r="D4758" s="2" t="s">
        <v>7829</v>
      </c>
    </row>
    <row r="4759" spans="1:4">
      <c r="A4759" s="3" t="s">
        <v>8919</v>
      </c>
      <c r="B4759" s="3" t="s">
        <v>1819</v>
      </c>
      <c r="C4759" s="3" t="s">
        <v>202</v>
      </c>
      <c r="D4759" s="2" t="s">
        <v>7829</v>
      </c>
    </row>
    <row r="4760" spans="1:4">
      <c r="A4760" s="3" t="s">
        <v>8920</v>
      </c>
      <c r="B4760" s="3" t="s">
        <v>1819</v>
      </c>
      <c r="C4760" s="3" t="s">
        <v>203</v>
      </c>
      <c r="D4760" s="2" t="s">
        <v>7448</v>
      </c>
    </row>
    <row r="4761" spans="1:4">
      <c r="A4761" s="3" t="s">
        <v>8921</v>
      </c>
      <c r="B4761" s="3" t="s">
        <v>1819</v>
      </c>
      <c r="C4761" s="3" t="s">
        <v>204</v>
      </c>
      <c r="D4761" s="2" t="s">
        <v>7829</v>
      </c>
    </row>
    <row r="4762" spans="1:4">
      <c r="A4762" s="3" t="s">
        <v>8922</v>
      </c>
      <c r="B4762" s="3" t="s">
        <v>1819</v>
      </c>
      <c r="C4762" s="3" t="s">
        <v>205</v>
      </c>
      <c r="D4762" s="2" t="s">
        <v>7829</v>
      </c>
    </row>
    <row r="4763" spans="1:4">
      <c r="A4763" s="3" t="s">
        <v>8923</v>
      </c>
      <c r="B4763" s="3" t="s">
        <v>1819</v>
      </c>
      <c r="C4763" s="3" t="s">
        <v>206</v>
      </c>
      <c r="D4763" s="2" t="s">
        <v>8392</v>
      </c>
    </row>
    <row r="4764" spans="1:4">
      <c r="A4764" s="3" t="s">
        <v>8924</v>
      </c>
      <c r="B4764" s="3" t="s">
        <v>1819</v>
      </c>
      <c r="C4764" s="3" t="s">
        <v>207</v>
      </c>
      <c r="D4764" s="2" t="s">
        <v>7829</v>
      </c>
    </row>
    <row r="4765" spans="1:4">
      <c r="A4765" s="3" t="s">
        <v>8925</v>
      </c>
      <c r="B4765" s="3" t="s">
        <v>1819</v>
      </c>
      <c r="C4765" s="3" t="s">
        <v>208</v>
      </c>
      <c r="D4765" s="2" t="s">
        <v>7829</v>
      </c>
    </row>
    <row r="4766" spans="1:4">
      <c r="A4766" s="3" t="s">
        <v>8926</v>
      </c>
      <c r="B4766" s="3" t="s">
        <v>1819</v>
      </c>
      <c r="C4766" s="3" t="s">
        <v>209</v>
      </c>
      <c r="D4766" s="2" t="s">
        <v>7448</v>
      </c>
    </row>
    <row r="4767" spans="1:4">
      <c r="A4767" s="3" t="s">
        <v>8927</v>
      </c>
      <c r="B4767" s="3" t="s">
        <v>1819</v>
      </c>
      <c r="C4767" s="3" t="s">
        <v>210</v>
      </c>
      <c r="D4767" s="2" t="s">
        <v>7829</v>
      </c>
    </row>
    <row r="4768" spans="1:4">
      <c r="A4768" s="3" t="s">
        <v>8928</v>
      </c>
      <c r="B4768" s="3" t="s">
        <v>1819</v>
      </c>
      <c r="C4768" s="3" t="s">
        <v>211</v>
      </c>
      <c r="D4768" s="2" t="s">
        <v>7829</v>
      </c>
    </row>
    <row r="4769" spans="1:4">
      <c r="A4769" s="3" t="s">
        <v>8929</v>
      </c>
      <c r="B4769" s="3" t="s">
        <v>1819</v>
      </c>
      <c r="C4769" s="3" t="s">
        <v>212</v>
      </c>
      <c r="D4769" s="2" t="s">
        <v>8392</v>
      </c>
    </row>
    <row r="4770" spans="1:4">
      <c r="A4770" s="3" t="s">
        <v>8930</v>
      </c>
      <c r="B4770" s="3" t="s">
        <v>1819</v>
      </c>
      <c r="C4770" s="3" t="s">
        <v>213</v>
      </c>
      <c r="D4770" s="2" t="s">
        <v>7829</v>
      </c>
    </row>
    <row r="4771" spans="1:4">
      <c r="A4771" s="3" t="s">
        <v>8931</v>
      </c>
      <c r="B4771" s="3" t="s">
        <v>1819</v>
      </c>
      <c r="C4771" s="3" t="s">
        <v>214</v>
      </c>
      <c r="D4771" s="2" t="s">
        <v>7829</v>
      </c>
    </row>
    <row r="4772" spans="1:4">
      <c r="A4772" s="3" t="s">
        <v>8932</v>
      </c>
      <c r="B4772" s="3" t="s">
        <v>1819</v>
      </c>
      <c r="C4772" s="3" t="s">
        <v>215</v>
      </c>
      <c r="D4772" s="2" t="s">
        <v>7448</v>
      </c>
    </row>
    <row r="4773" spans="1:4">
      <c r="A4773" s="3" t="s">
        <v>8933</v>
      </c>
      <c r="B4773" s="3" t="s">
        <v>1819</v>
      </c>
      <c r="C4773" s="3" t="s">
        <v>216</v>
      </c>
      <c r="D4773" s="2" t="s">
        <v>7829</v>
      </c>
    </row>
    <row r="4774" spans="1:4">
      <c r="A4774" s="3" t="s">
        <v>8934</v>
      </c>
      <c r="B4774" s="3" t="s">
        <v>1819</v>
      </c>
      <c r="C4774" s="3" t="s">
        <v>217</v>
      </c>
      <c r="D4774" s="2" t="s">
        <v>7829</v>
      </c>
    </row>
    <row r="4775" spans="1:4">
      <c r="A4775" s="3" t="s">
        <v>8935</v>
      </c>
      <c r="B4775" s="3" t="s">
        <v>1819</v>
      </c>
      <c r="C4775" s="3" t="s">
        <v>218</v>
      </c>
      <c r="D4775" s="2" t="s">
        <v>8392</v>
      </c>
    </row>
    <row r="4776" spans="1:4">
      <c r="A4776" s="3" t="s">
        <v>8936</v>
      </c>
      <c r="B4776" s="3" t="s">
        <v>1819</v>
      </c>
      <c r="C4776" s="3" t="s">
        <v>219</v>
      </c>
      <c r="D4776" s="2" t="s">
        <v>7829</v>
      </c>
    </row>
    <row r="4777" spans="1:4">
      <c r="A4777" s="3" t="s">
        <v>8937</v>
      </c>
      <c r="B4777" s="3" t="s">
        <v>1819</v>
      </c>
      <c r="C4777" s="3" t="s">
        <v>220</v>
      </c>
      <c r="D4777" s="2" t="s">
        <v>7829</v>
      </c>
    </row>
    <row r="4778" spans="1:4">
      <c r="A4778" s="3" t="s">
        <v>8938</v>
      </c>
      <c r="B4778" s="3" t="s">
        <v>1819</v>
      </c>
      <c r="C4778" s="3" t="s">
        <v>221</v>
      </c>
      <c r="D4778" s="2" t="s">
        <v>7415</v>
      </c>
    </row>
    <row r="4779" spans="1:4">
      <c r="A4779" s="3" t="s">
        <v>8939</v>
      </c>
      <c r="B4779" s="3" t="s">
        <v>1819</v>
      </c>
      <c r="C4779" s="3" t="s">
        <v>8940</v>
      </c>
      <c r="D4779" s="2" t="s">
        <v>7448</v>
      </c>
    </row>
    <row r="4780" spans="1:4">
      <c r="A4780" s="3" t="s">
        <v>8941</v>
      </c>
      <c r="B4780" s="3" t="s">
        <v>1819</v>
      </c>
      <c r="C4780" s="3" t="s">
        <v>8940</v>
      </c>
      <c r="D4780" s="2" t="s">
        <v>7373</v>
      </c>
    </row>
    <row r="4781" spans="1:4">
      <c r="A4781" s="3" t="s">
        <v>8942</v>
      </c>
      <c r="B4781" s="3" t="s">
        <v>1819</v>
      </c>
      <c r="C4781" s="3" t="s">
        <v>8940</v>
      </c>
      <c r="D4781" s="2" t="s">
        <v>7361</v>
      </c>
    </row>
    <row r="4782" spans="1:4">
      <c r="A4782" s="3" t="s">
        <v>8943</v>
      </c>
      <c r="B4782" s="3" t="s">
        <v>1819</v>
      </c>
      <c r="C4782" s="3" t="s">
        <v>8940</v>
      </c>
      <c r="D4782" s="2" t="s">
        <v>7415</v>
      </c>
    </row>
    <row r="4783" spans="1:4">
      <c r="A4783" s="3" t="s">
        <v>8944</v>
      </c>
      <c r="B4783" s="3" t="s">
        <v>1819</v>
      </c>
      <c r="C4783" s="3" t="s">
        <v>8940</v>
      </c>
      <c r="D4783" s="2" t="s">
        <v>7561</v>
      </c>
    </row>
    <row r="4784" spans="1:4">
      <c r="A4784" s="3" t="s">
        <v>8945</v>
      </c>
      <c r="B4784" s="3" t="s">
        <v>1819</v>
      </c>
      <c r="C4784" s="3" t="s">
        <v>8940</v>
      </c>
      <c r="D4784" s="2" t="s">
        <v>7350</v>
      </c>
    </row>
    <row r="4785" spans="1:4">
      <c r="A4785" s="3" t="s">
        <v>8946</v>
      </c>
      <c r="B4785" s="3" t="s">
        <v>1819</v>
      </c>
      <c r="C4785" s="3" t="s">
        <v>8940</v>
      </c>
      <c r="D4785" s="2" t="s">
        <v>7353</v>
      </c>
    </row>
    <row r="4786" spans="1:4">
      <c r="A4786" s="3" t="s">
        <v>8947</v>
      </c>
      <c r="B4786" s="3" t="s">
        <v>1819</v>
      </c>
      <c r="C4786" s="3" t="s">
        <v>8948</v>
      </c>
      <c r="D4786" s="2" t="s">
        <v>7353</v>
      </c>
    </row>
    <row r="4787" spans="1:4">
      <c r="A4787" s="3" t="s">
        <v>8949</v>
      </c>
      <c r="B4787" s="3" t="s">
        <v>1819</v>
      </c>
      <c r="C4787" s="3" t="s">
        <v>8948</v>
      </c>
      <c r="D4787" s="2" t="s">
        <v>7386</v>
      </c>
    </row>
    <row r="4788" spans="1:4">
      <c r="A4788" s="3" t="s">
        <v>8950</v>
      </c>
      <c r="B4788" s="3" t="s">
        <v>1819</v>
      </c>
      <c r="C4788" s="3" t="s">
        <v>8948</v>
      </c>
      <c r="D4788" s="2" t="s">
        <v>7358</v>
      </c>
    </row>
    <row r="4789" spans="1:4">
      <c r="A4789" s="3" t="s">
        <v>8951</v>
      </c>
      <c r="B4789" s="3" t="s">
        <v>1819</v>
      </c>
      <c r="C4789" s="3" t="s">
        <v>8948</v>
      </c>
      <c r="D4789" s="2" t="s">
        <v>7448</v>
      </c>
    </row>
    <row r="4790" spans="1:4">
      <c r="A4790" s="3" t="s">
        <v>8952</v>
      </c>
      <c r="B4790" s="3" t="s">
        <v>1819</v>
      </c>
      <c r="C4790" s="3" t="s">
        <v>8948</v>
      </c>
      <c r="D4790" s="2" t="s">
        <v>7373</v>
      </c>
    </row>
    <row r="4791" spans="1:4">
      <c r="A4791" s="3" t="s">
        <v>8953</v>
      </c>
      <c r="B4791" s="3" t="s">
        <v>1819</v>
      </c>
      <c r="C4791" s="3" t="s">
        <v>8948</v>
      </c>
      <c r="D4791" s="2" t="s">
        <v>7383</v>
      </c>
    </row>
    <row r="4792" spans="1:4">
      <c r="A4792" s="3" t="s">
        <v>8954</v>
      </c>
      <c r="B4792" s="3" t="s">
        <v>1819</v>
      </c>
      <c r="C4792" s="3" t="s">
        <v>8955</v>
      </c>
      <c r="D4792" s="2" t="s">
        <v>7704</v>
      </c>
    </row>
    <row r="4793" spans="1:4">
      <c r="A4793" s="3" t="s">
        <v>8956</v>
      </c>
      <c r="B4793" s="3" t="s">
        <v>1819</v>
      </c>
      <c r="C4793" s="3" t="s">
        <v>8955</v>
      </c>
      <c r="D4793" s="2" t="s">
        <v>7577</v>
      </c>
    </row>
    <row r="4794" spans="1:4">
      <c r="A4794" s="3" t="s">
        <v>8957</v>
      </c>
      <c r="B4794" s="3" t="s">
        <v>1819</v>
      </c>
      <c r="C4794" s="3" t="s">
        <v>8955</v>
      </c>
      <c r="D4794" s="2" t="s">
        <v>7459</v>
      </c>
    </row>
    <row r="4795" spans="1:4">
      <c r="A4795" s="3" t="s">
        <v>8958</v>
      </c>
      <c r="B4795" s="3" t="s">
        <v>1819</v>
      </c>
      <c r="C4795" s="3" t="s">
        <v>8955</v>
      </c>
      <c r="D4795" s="2" t="s">
        <v>7383</v>
      </c>
    </row>
    <row r="4796" spans="1:4">
      <c r="A4796" s="3" t="s">
        <v>8959</v>
      </c>
      <c r="B4796" s="3" t="s">
        <v>1819</v>
      </c>
      <c r="C4796" s="3" t="s">
        <v>8960</v>
      </c>
      <c r="D4796" s="2" t="s">
        <v>7373</v>
      </c>
    </row>
    <row r="4797" spans="1:4">
      <c r="A4797" s="3" t="s">
        <v>8961</v>
      </c>
      <c r="B4797" s="3" t="s">
        <v>1819</v>
      </c>
      <c r="C4797" s="3" t="s">
        <v>8960</v>
      </c>
      <c r="D4797" s="2" t="s">
        <v>7415</v>
      </c>
    </row>
    <row r="4798" spans="1:4">
      <c r="A4798" s="3" t="s">
        <v>8962</v>
      </c>
      <c r="B4798" s="3" t="s">
        <v>1819</v>
      </c>
      <c r="C4798" s="3" t="s">
        <v>8960</v>
      </c>
      <c r="D4798" s="2" t="s">
        <v>7383</v>
      </c>
    </row>
    <row r="4799" spans="1:4">
      <c r="A4799" s="3" t="s">
        <v>8963</v>
      </c>
      <c r="B4799" s="3" t="s">
        <v>1819</v>
      </c>
      <c r="C4799" s="3" t="s">
        <v>8960</v>
      </c>
      <c r="D4799" s="2" t="s">
        <v>7350</v>
      </c>
    </row>
    <row r="4800" spans="1:4">
      <c r="A4800" s="3" t="s">
        <v>8964</v>
      </c>
      <c r="B4800" s="3" t="s">
        <v>1819</v>
      </c>
      <c r="C4800" s="3" t="s">
        <v>8965</v>
      </c>
      <c r="D4800" s="2" t="s">
        <v>8966</v>
      </c>
    </row>
    <row r="4801" spans="1:4">
      <c r="A4801" s="3" t="s">
        <v>8967</v>
      </c>
      <c r="B4801" s="3" t="s">
        <v>1819</v>
      </c>
      <c r="C4801" s="3" t="s">
        <v>8965</v>
      </c>
      <c r="D4801" s="2" t="s">
        <v>8968</v>
      </c>
    </row>
    <row r="4802" spans="1:4">
      <c r="A4802" s="3" t="s">
        <v>8969</v>
      </c>
      <c r="B4802" s="3" t="s">
        <v>1819</v>
      </c>
      <c r="C4802" s="3" t="s">
        <v>8965</v>
      </c>
      <c r="D4802" s="2" t="s">
        <v>7530</v>
      </c>
    </row>
    <row r="4803" spans="1:4">
      <c r="A4803" s="3" t="s">
        <v>8970</v>
      </c>
      <c r="B4803" s="3" t="s">
        <v>1819</v>
      </c>
      <c r="C4803" s="3" t="s">
        <v>8965</v>
      </c>
      <c r="D4803" s="2" t="s">
        <v>7415</v>
      </c>
    </row>
    <row r="4804" spans="1:4">
      <c r="A4804" s="3" t="s">
        <v>8971</v>
      </c>
      <c r="B4804" s="3" t="s">
        <v>1819</v>
      </c>
      <c r="C4804" s="3" t="s">
        <v>8965</v>
      </c>
      <c r="D4804" s="2" t="s">
        <v>7386</v>
      </c>
    </row>
    <row r="4805" spans="1:4">
      <c r="A4805" s="3" t="s">
        <v>8972</v>
      </c>
      <c r="B4805" s="3" t="s">
        <v>1819</v>
      </c>
      <c r="C4805" s="3" t="s">
        <v>8965</v>
      </c>
      <c r="D4805" s="2" t="s">
        <v>7373</v>
      </c>
    </row>
    <row r="4806" spans="1:4">
      <c r="A4806" s="3" t="s">
        <v>8973</v>
      </c>
      <c r="B4806" s="3" t="s">
        <v>1819</v>
      </c>
      <c r="C4806" s="3" t="s">
        <v>8965</v>
      </c>
      <c r="D4806" s="2" t="s">
        <v>7383</v>
      </c>
    </row>
    <row r="4807" spans="1:4">
      <c r="A4807" s="3" t="s">
        <v>8974</v>
      </c>
      <c r="B4807" s="3" t="s">
        <v>1819</v>
      </c>
      <c r="C4807" s="3" t="s">
        <v>8965</v>
      </c>
      <c r="D4807" s="2" t="s">
        <v>7561</v>
      </c>
    </row>
    <row r="4808" spans="1:4">
      <c r="A4808" s="3" t="s">
        <v>8975</v>
      </c>
      <c r="B4808" s="3" t="s">
        <v>1819</v>
      </c>
      <c r="C4808" s="3" t="s">
        <v>8976</v>
      </c>
      <c r="D4808" s="2" t="s">
        <v>7350</v>
      </c>
    </row>
    <row r="4809" spans="1:4">
      <c r="A4809" s="3" t="s">
        <v>8977</v>
      </c>
      <c r="B4809" s="3" t="s">
        <v>1819</v>
      </c>
      <c r="C4809" s="3" t="s">
        <v>8976</v>
      </c>
      <c r="D4809" s="2" t="s">
        <v>7383</v>
      </c>
    </row>
    <row r="4810" spans="1:4">
      <c r="A4810" s="3" t="s">
        <v>8978</v>
      </c>
      <c r="B4810" s="3" t="s">
        <v>1819</v>
      </c>
      <c r="C4810" s="3" t="s">
        <v>8976</v>
      </c>
      <c r="D4810" s="2" t="s">
        <v>7561</v>
      </c>
    </row>
    <row r="4811" spans="1:4">
      <c r="A4811" s="3" t="s">
        <v>8979</v>
      </c>
      <c r="B4811" s="3" t="s">
        <v>1819</v>
      </c>
      <c r="C4811" s="3" t="s">
        <v>8976</v>
      </c>
      <c r="D4811" s="2" t="s">
        <v>7415</v>
      </c>
    </row>
    <row r="4812" spans="1:4">
      <c r="A4812" s="3" t="s">
        <v>8980</v>
      </c>
      <c r="B4812" s="3" t="s">
        <v>1819</v>
      </c>
      <c r="C4812" s="3" t="s">
        <v>8976</v>
      </c>
      <c r="D4812" s="2" t="s">
        <v>7353</v>
      </c>
    </row>
    <row r="4813" spans="1:4">
      <c r="A4813" s="3" t="s">
        <v>8981</v>
      </c>
      <c r="B4813" s="3" t="s">
        <v>1819</v>
      </c>
      <c r="C4813" s="3" t="s">
        <v>8982</v>
      </c>
      <c r="D4813" s="2" t="s">
        <v>7386</v>
      </c>
    </row>
    <row r="4814" spans="1:4">
      <c r="A4814" s="3" t="s">
        <v>8983</v>
      </c>
      <c r="B4814" s="3" t="s">
        <v>1819</v>
      </c>
      <c r="C4814" s="3" t="s">
        <v>8984</v>
      </c>
      <c r="D4814" s="2" t="s">
        <v>7530</v>
      </c>
    </row>
    <row r="4815" spans="1:4">
      <c r="A4815" s="3" t="s">
        <v>8985</v>
      </c>
      <c r="B4815" s="3" t="s">
        <v>1819</v>
      </c>
      <c r="C4815" s="3" t="s">
        <v>8986</v>
      </c>
      <c r="D4815" s="2" t="s">
        <v>7459</v>
      </c>
    </row>
    <row r="4816" spans="1:4">
      <c r="A4816" s="3" t="s">
        <v>8987</v>
      </c>
      <c r="B4816" s="3" t="s">
        <v>1819</v>
      </c>
      <c r="C4816" s="3" t="s">
        <v>8988</v>
      </c>
      <c r="D4816" s="2" t="s">
        <v>7459</v>
      </c>
    </row>
    <row r="4817" spans="1:4">
      <c r="A4817" s="3" t="s">
        <v>8989</v>
      </c>
      <c r="B4817" s="3" t="s">
        <v>1819</v>
      </c>
      <c r="C4817" s="3" t="s">
        <v>8988</v>
      </c>
      <c r="D4817" s="2" t="s">
        <v>7358</v>
      </c>
    </row>
    <row r="4818" spans="1:4">
      <c r="A4818" s="3" t="s">
        <v>8990</v>
      </c>
      <c r="B4818" s="3" t="s">
        <v>1819</v>
      </c>
      <c r="C4818" s="3" t="s">
        <v>8988</v>
      </c>
      <c r="D4818" s="2" t="s">
        <v>7366</v>
      </c>
    </row>
    <row r="4819" spans="1:4">
      <c r="A4819" s="3" t="s">
        <v>8991</v>
      </c>
      <c r="B4819" s="3" t="s">
        <v>1819</v>
      </c>
      <c r="C4819" s="3" t="s">
        <v>8988</v>
      </c>
      <c r="D4819" s="2" t="s">
        <v>7353</v>
      </c>
    </row>
    <row r="4820" spans="1:4">
      <c r="A4820" s="3" t="s">
        <v>8992</v>
      </c>
      <c r="B4820" s="3" t="s">
        <v>1819</v>
      </c>
      <c r="C4820" s="3" t="s">
        <v>8988</v>
      </c>
      <c r="D4820" s="2" t="s">
        <v>7361</v>
      </c>
    </row>
    <row r="4821" spans="1:4">
      <c r="A4821" s="3" t="s">
        <v>8993</v>
      </c>
      <c r="B4821" s="3" t="s">
        <v>1819</v>
      </c>
      <c r="C4821" s="3" t="s">
        <v>8988</v>
      </c>
      <c r="D4821" s="2" t="s">
        <v>7386</v>
      </c>
    </row>
    <row r="4822" spans="1:4">
      <c r="A4822" s="3" t="s">
        <v>8994</v>
      </c>
      <c r="B4822" s="3" t="s">
        <v>1819</v>
      </c>
      <c r="C4822" s="3" t="s">
        <v>8988</v>
      </c>
      <c r="D4822" s="2" t="s">
        <v>7373</v>
      </c>
    </row>
    <row r="4823" spans="1:4">
      <c r="A4823" s="3" t="s">
        <v>8995</v>
      </c>
      <c r="B4823" s="3" t="s">
        <v>1819</v>
      </c>
      <c r="C4823" s="3" t="s">
        <v>8996</v>
      </c>
      <c r="D4823" s="2" t="s">
        <v>7350</v>
      </c>
    </row>
    <row r="4824" spans="1:4">
      <c r="A4824" s="3" t="s">
        <v>8997</v>
      </c>
      <c r="B4824" s="3" t="s">
        <v>1819</v>
      </c>
      <c r="C4824" s="3" t="s">
        <v>8996</v>
      </c>
      <c r="D4824" s="2" t="s">
        <v>7383</v>
      </c>
    </row>
    <row r="4825" spans="1:4">
      <c r="A4825" s="3" t="s">
        <v>8998</v>
      </c>
      <c r="B4825" s="3" t="s">
        <v>1819</v>
      </c>
      <c r="C4825" s="3" t="s">
        <v>8996</v>
      </c>
      <c r="D4825" s="2" t="s">
        <v>7373</v>
      </c>
    </row>
    <row r="4826" spans="1:4">
      <c r="A4826" s="3" t="s">
        <v>8999</v>
      </c>
      <c r="B4826" s="3" t="s">
        <v>1819</v>
      </c>
      <c r="C4826" s="3" t="s">
        <v>8996</v>
      </c>
      <c r="D4826" s="2" t="s">
        <v>7361</v>
      </c>
    </row>
    <row r="4827" spans="1:4">
      <c r="A4827" s="3" t="s">
        <v>9000</v>
      </c>
      <c r="B4827" s="3" t="s">
        <v>1819</v>
      </c>
      <c r="C4827" s="3" t="s">
        <v>8996</v>
      </c>
      <c r="D4827" s="2" t="s">
        <v>7353</v>
      </c>
    </row>
    <row r="4828" spans="1:4">
      <c r="A4828" s="3" t="s">
        <v>9001</v>
      </c>
      <c r="B4828" s="3" t="s">
        <v>1819</v>
      </c>
      <c r="C4828" s="3" t="s">
        <v>8996</v>
      </c>
      <c r="D4828" s="2" t="s">
        <v>7448</v>
      </c>
    </row>
    <row r="4829" spans="1:4">
      <c r="A4829" s="3" t="s">
        <v>9002</v>
      </c>
      <c r="B4829" s="3" t="s">
        <v>1819</v>
      </c>
      <c r="C4829" s="3" t="s">
        <v>8996</v>
      </c>
      <c r="D4829" s="2" t="s">
        <v>7415</v>
      </c>
    </row>
    <row r="4830" spans="1:4">
      <c r="A4830" s="3" t="s">
        <v>9003</v>
      </c>
      <c r="B4830" s="3" t="s">
        <v>1819</v>
      </c>
      <c r="C4830" s="3" t="s">
        <v>8996</v>
      </c>
      <c r="D4830" s="2" t="s">
        <v>7459</v>
      </c>
    </row>
    <row r="4831" spans="1:4">
      <c r="A4831" s="3" t="s">
        <v>9004</v>
      </c>
      <c r="B4831" s="3" t="s">
        <v>1819</v>
      </c>
      <c r="C4831" s="3" t="s">
        <v>9005</v>
      </c>
      <c r="D4831" s="2" t="s">
        <v>7353</v>
      </c>
    </row>
    <row r="4832" spans="1:4">
      <c r="A4832" s="3" t="s">
        <v>9006</v>
      </c>
      <c r="B4832" s="3" t="s">
        <v>1819</v>
      </c>
      <c r="C4832" s="3" t="s">
        <v>9005</v>
      </c>
      <c r="D4832" s="2" t="s">
        <v>7386</v>
      </c>
    </row>
    <row r="4833" spans="1:4">
      <c r="A4833" s="3" t="s">
        <v>9007</v>
      </c>
      <c r="B4833" s="3" t="s">
        <v>1819</v>
      </c>
      <c r="C4833" s="3" t="s">
        <v>9005</v>
      </c>
      <c r="D4833" s="2" t="s">
        <v>7366</v>
      </c>
    </row>
    <row r="4834" spans="1:4">
      <c r="A4834" s="3" t="s">
        <v>9008</v>
      </c>
      <c r="B4834" s="3" t="s">
        <v>1819</v>
      </c>
      <c r="C4834" s="3" t="s">
        <v>9005</v>
      </c>
      <c r="D4834" s="2" t="s">
        <v>7633</v>
      </c>
    </row>
    <row r="4835" spans="1:4">
      <c r="A4835" s="3" t="s">
        <v>9009</v>
      </c>
      <c r="B4835" s="3" t="s">
        <v>1819</v>
      </c>
      <c r="C4835" s="3" t="s">
        <v>9005</v>
      </c>
      <c r="D4835" s="2" t="s">
        <v>7373</v>
      </c>
    </row>
    <row r="4836" spans="1:4">
      <c r="A4836" s="3" t="s">
        <v>9010</v>
      </c>
      <c r="B4836" s="3" t="s">
        <v>1819</v>
      </c>
      <c r="C4836" s="3" t="s">
        <v>9005</v>
      </c>
      <c r="D4836" s="2" t="s">
        <v>7383</v>
      </c>
    </row>
    <row r="4837" spans="1:4">
      <c r="A4837" s="3" t="s">
        <v>9011</v>
      </c>
      <c r="B4837" s="3" t="s">
        <v>1819</v>
      </c>
      <c r="C4837" s="3" t="s">
        <v>9005</v>
      </c>
      <c r="D4837" s="2" t="s">
        <v>7415</v>
      </c>
    </row>
    <row r="4838" spans="1:4">
      <c r="A4838" s="3" t="s">
        <v>9012</v>
      </c>
      <c r="B4838" s="3" t="s">
        <v>1819</v>
      </c>
      <c r="C4838" s="3" t="s">
        <v>9005</v>
      </c>
      <c r="D4838" s="2" t="s">
        <v>7361</v>
      </c>
    </row>
    <row r="4839" spans="1:4">
      <c r="A4839" s="3" t="s">
        <v>9013</v>
      </c>
      <c r="B4839" s="3" t="s">
        <v>1819</v>
      </c>
      <c r="C4839" s="3" t="s">
        <v>9014</v>
      </c>
      <c r="D4839" s="2" t="s">
        <v>7358</v>
      </c>
    </row>
    <row r="4840" spans="1:4">
      <c r="A4840" s="3" t="s">
        <v>9015</v>
      </c>
      <c r="B4840" s="3" t="s">
        <v>1819</v>
      </c>
      <c r="C4840" s="3" t="s">
        <v>9014</v>
      </c>
      <c r="D4840" s="2" t="s">
        <v>7366</v>
      </c>
    </row>
    <row r="4841" spans="1:4">
      <c r="A4841" s="3" t="s">
        <v>9016</v>
      </c>
      <c r="B4841" s="3" t="s">
        <v>1819</v>
      </c>
      <c r="C4841" s="3" t="s">
        <v>9014</v>
      </c>
      <c r="D4841" s="2" t="s">
        <v>7415</v>
      </c>
    </row>
    <row r="4842" spans="1:4">
      <c r="A4842" s="3" t="s">
        <v>9017</v>
      </c>
      <c r="B4842" s="3" t="s">
        <v>1819</v>
      </c>
      <c r="C4842" s="3" t="s">
        <v>9014</v>
      </c>
      <c r="D4842" s="2" t="s">
        <v>7383</v>
      </c>
    </row>
    <row r="4843" spans="1:4">
      <c r="A4843" s="3" t="s">
        <v>9018</v>
      </c>
      <c r="B4843" s="3" t="s">
        <v>1819</v>
      </c>
      <c r="C4843" s="3" t="s">
        <v>9014</v>
      </c>
      <c r="D4843" s="2" t="s">
        <v>7373</v>
      </c>
    </row>
    <row r="4844" spans="1:4">
      <c r="A4844" s="3" t="s">
        <v>9019</v>
      </c>
      <c r="B4844" s="3" t="s">
        <v>1819</v>
      </c>
      <c r="C4844" s="3" t="s">
        <v>9020</v>
      </c>
      <c r="D4844" s="2" t="s">
        <v>7366</v>
      </c>
    </row>
    <row r="4845" spans="1:4">
      <c r="A4845" s="3" t="s">
        <v>9021</v>
      </c>
      <c r="B4845" s="3" t="s">
        <v>1819</v>
      </c>
      <c r="C4845" s="3" t="s">
        <v>9020</v>
      </c>
      <c r="D4845" s="2" t="s">
        <v>7459</v>
      </c>
    </row>
    <row r="4846" spans="1:4">
      <c r="A4846" s="3" t="s">
        <v>9022</v>
      </c>
      <c r="B4846" s="3" t="s">
        <v>1819</v>
      </c>
      <c r="C4846" s="3" t="s">
        <v>9020</v>
      </c>
      <c r="D4846" s="2" t="s">
        <v>7373</v>
      </c>
    </row>
    <row r="4847" spans="1:4">
      <c r="A4847" s="3" t="s">
        <v>9023</v>
      </c>
      <c r="B4847" s="3" t="s">
        <v>1819</v>
      </c>
      <c r="C4847" s="3" t="s">
        <v>9020</v>
      </c>
      <c r="D4847" s="2" t="s">
        <v>7383</v>
      </c>
    </row>
    <row r="4848" spans="1:4">
      <c r="A4848" s="3" t="s">
        <v>9024</v>
      </c>
      <c r="B4848" s="3" t="s">
        <v>1819</v>
      </c>
      <c r="C4848" s="3" t="s">
        <v>9020</v>
      </c>
      <c r="D4848" s="2" t="s">
        <v>7415</v>
      </c>
    </row>
    <row r="4849" spans="1:4">
      <c r="A4849" s="3" t="s">
        <v>9025</v>
      </c>
      <c r="B4849" s="3" t="s">
        <v>1819</v>
      </c>
      <c r="C4849" s="3" t="s">
        <v>9026</v>
      </c>
      <c r="D4849" s="2" t="s">
        <v>7386</v>
      </c>
    </row>
    <row r="4850" spans="1:4">
      <c r="A4850" s="3" t="s">
        <v>9027</v>
      </c>
      <c r="B4850" s="3" t="s">
        <v>1819</v>
      </c>
      <c r="C4850" s="3" t="s">
        <v>9026</v>
      </c>
      <c r="D4850" s="2" t="s">
        <v>7530</v>
      </c>
    </row>
    <row r="4851" spans="1:4">
      <c r="A4851" s="3" t="s">
        <v>9028</v>
      </c>
      <c r="B4851" s="3" t="s">
        <v>1819</v>
      </c>
      <c r="C4851" s="3" t="s">
        <v>9026</v>
      </c>
      <c r="D4851" s="2" t="s">
        <v>7383</v>
      </c>
    </row>
    <row r="4852" spans="1:4">
      <c r="A4852" s="3" t="s">
        <v>9029</v>
      </c>
      <c r="B4852" s="3" t="s">
        <v>1819</v>
      </c>
      <c r="C4852" s="3" t="s">
        <v>9030</v>
      </c>
      <c r="D4852" s="2" t="s">
        <v>7366</v>
      </c>
    </row>
    <row r="4853" spans="1:4">
      <c r="A4853" s="3" t="s">
        <v>9031</v>
      </c>
      <c r="B4853" s="3" t="s">
        <v>1819</v>
      </c>
      <c r="C4853" s="3" t="s">
        <v>9030</v>
      </c>
      <c r="D4853" s="2" t="s">
        <v>7358</v>
      </c>
    </row>
    <row r="4854" spans="1:4">
      <c r="A4854" s="3" t="s">
        <v>9032</v>
      </c>
      <c r="B4854" s="3" t="s">
        <v>1819</v>
      </c>
      <c r="C4854" s="3" t="s">
        <v>9030</v>
      </c>
      <c r="D4854" s="2" t="s">
        <v>7383</v>
      </c>
    </row>
    <row r="4855" spans="1:4">
      <c r="A4855" s="3" t="s">
        <v>9033</v>
      </c>
      <c r="B4855" s="3" t="s">
        <v>1819</v>
      </c>
      <c r="C4855" s="3" t="s">
        <v>9034</v>
      </c>
      <c r="D4855" s="2" t="s">
        <v>7353</v>
      </c>
    </row>
    <row r="4856" spans="1:4">
      <c r="A4856" s="3" t="s">
        <v>9035</v>
      </c>
      <c r="B4856" s="3" t="s">
        <v>1819</v>
      </c>
      <c r="C4856" s="3" t="s">
        <v>9034</v>
      </c>
      <c r="D4856" s="2" t="s">
        <v>7383</v>
      </c>
    </row>
    <row r="4857" spans="1:4">
      <c r="A4857" s="3" t="s">
        <v>9036</v>
      </c>
      <c r="B4857" s="3" t="s">
        <v>1819</v>
      </c>
      <c r="C4857" s="3" t="s">
        <v>9034</v>
      </c>
      <c r="D4857" s="2" t="s">
        <v>7386</v>
      </c>
    </row>
    <row r="4858" spans="1:4">
      <c r="A4858" s="3" t="s">
        <v>9037</v>
      </c>
      <c r="B4858" s="3" t="s">
        <v>1819</v>
      </c>
      <c r="C4858" s="3" t="s">
        <v>9034</v>
      </c>
      <c r="D4858" s="2" t="s">
        <v>7373</v>
      </c>
    </row>
    <row r="4859" spans="1:4">
      <c r="A4859" s="3" t="s">
        <v>9038</v>
      </c>
      <c r="B4859" s="3" t="s">
        <v>1819</v>
      </c>
      <c r="C4859" s="3" t="s">
        <v>9039</v>
      </c>
      <c r="D4859" s="2" t="s">
        <v>7383</v>
      </c>
    </row>
    <row r="4860" spans="1:4">
      <c r="A4860" s="3" t="s">
        <v>9040</v>
      </c>
      <c r="B4860" s="3" t="s">
        <v>1819</v>
      </c>
      <c r="C4860" s="3" t="s">
        <v>9039</v>
      </c>
      <c r="D4860" s="2" t="s">
        <v>7487</v>
      </c>
    </row>
    <row r="4861" spans="1:4">
      <c r="A4861" s="3" t="s">
        <v>9041</v>
      </c>
      <c r="B4861" s="3" t="s">
        <v>1819</v>
      </c>
      <c r="C4861" s="3" t="s">
        <v>9039</v>
      </c>
      <c r="D4861" s="2" t="s">
        <v>7353</v>
      </c>
    </row>
    <row r="4862" spans="1:4">
      <c r="A4862" s="3" t="s">
        <v>9042</v>
      </c>
      <c r="B4862" s="3" t="s">
        <v>1819</v>
      </c>
      <c r="C4862" s="3" t="s">
        <v>9039</v>
      </c>
      <c r="D4862" s="2" t="s">
        <v>7386</v>
      </c>
    </row>
    <row r="4863" spans="1:4">
      <c r="A4863" s="3" t="s">
        <v>9043</v>
      </c>
      <c r="B4863" s="3" t="s">
        <v>1819</v>
      </c>
      <c r="C4863" s="3" t="s">
        <v>9044</v>
      </c>
      <c r="D4863" s="2" t="s">
        <v>7383</v>
      </c>
    </row>
    <row r="4864" spans="1:4">
      <c r="A4864" s="3" t="s">
        <v>9045</v>
      </c>
      <c r="B4864" s="3" t="s">
        <v>1819</v>
      </c>
      <c r="C4864" s="3" t="s">
        <v>9044</v>
      </c>
      <c r="D4864" s="2" t="s">
        <v>8493</v>
      </c>
    </row>
    <row r="4865" spans="1:4">
      <c r="A4865" s="3" t="s">
        <v>9046</v>
      </c>
      <c r="B4865" s="3" t="s">
        <v>1819</v>
      </c>
      <c r="C4865" s="3" t="s">
        <v>9044</v>
      </c>
      <c r="D4865" s="2" t="s">
        <v>8495</v>
      </c>
    </row>
    <row r="4866" spans="1:4">
      <c r="A4866" s="3" t="s">
        <v>9047</v>
      </c>
      <c r="B4866" s="3" t="s">
        <v>1819</v>
      </c>
      <c r="C4866" s="3" t="s">
        <v>9044</v>
      </c>
      <c r="D4866" s="2" t="s">
        <v>9048</v>
      </c>
    </row>
    <row r="4867" spans="1:4">
      <c r="A4867" s="3" t="s">
        <v>9049</v>
      </c>
      <c r="B4867" s="3" t="s">
        <v>1819</v>
      </c>
      <c r="C4867" s="3" t="s">
        <v>9044</v>
      </c>
      <c r="D4867" s="2" t="s">
        <v>8499</v>
      </c>
    </row>
    <row r="4868" spans="1:4">
      <c r="A4868" s="3" t="s">
        <v>9050</v>
      </c>
      <c r="B4868" s="3" t="s">
        <v>1819</v>
      </c>
      <c r="C4868" s="3" t="s">
        <v>9044</v>
      </c>
      <c r="D4868" s="2" t="s">
        <v>7373</v>
      </c>
    </row>
    <row r="4869" spans="1:4">
      <c r="A4869" s="3" t="s">
        <v>9051</v>
      </c>
      <c r="B4869" s="3" t="s">
        <v>1819</v>
      </c>
      <c r="C4869" s="3" t="s">
        <v>9044</v>
      </c>
      <c r="D4869" s="2" t="s">
        <v>9052</v>
      </c>
    </row>
    <row r="4870" spans="1:4">
      <c r="A4870" s="3" t="s">
        <v>9053</v>
      </c>
      <c r="B4870" s="3" t="s">
        <v>1819</v>
      </c>
      <c r="C4870" s="3" t="s">
        <v>9044</v>
      </c>
      <c r="D4870" s="2" t="s">
        <v>9054</v>
      </c>
    </row>
    <row r="4871" spans="1:4">
      <c r="A4871" s="3" t="s">
        <v>9055</v>
      </c>
      <c r="B4871" s="3" t="s">
        <v>1819</v>
      </c>
      <c r="C4871" s="3" t="s">
        <v>9056</v>
      </c>
      <c r="D4871" s="2" t="s">
        <v>7561</v>
      </c>
    </row>
    <row r="4872" spans="1:4">
      <c r="A4872" s="3" t="s">
        <v>9057</v>
      </c>
      <c r="B4872" s="3" t="s">
        <v>1819</v>
      </c>
      <c r="C4872" s="3" t="s">
        <v>9056</v>
      </c>
      <c r="D4872" s="2" t="s">
        <v>7383</v>
      </c>
    </row>
    <row r="4873" spans="1:4">
      <c r="A4873" s="3" t="s">
        <v>9058</v>
      </c>
      <c r="B4873" s="3" t="s">
        <v>1819</v>
      </c>
      <c r="C4873" s="3" t="s">
        <v>9056</v>
      </c>
      <c r="D4873" s="2" t="s">
        <v>7448</v>
      </c>
    </row>
    <row r="4874" spans="1:4">
      <c r="A4874" s="3" t="s">
        <v>9059</v>
      </c>
      <c r="B4874" s="3" t="s">
        <v>1819</v>
      </c>
      <c r="C4874" s="3" t="s">
        <v>9056</v>
      </c>
      <c r="D4874" s="2" t="s">
        <v>7373</v>
      </c>
    </row>
    <row r="4875" spans="1:4">
      <c r="A4875" s="3" t="s">
        <v>9060</v>
      </c>
      <c r="B4875" s="3" t="s">
        <v>1819</v>
      </c>
      <c r="C4875" s="3" t="s">
        <v>9056</v>
      </c>
      <c r="D4875" s="2" t="s">
        <v>7350</v>
      </c>
    </row>
    <row r="4876" spans="1:4">
      <c r="A4876" s="3" t="s">
        <v>9061</v>
      </c>
      <c r="B4876" s="3" t="s">
        <v>1819</v>
      </c>
      <c r="C4876" s="3" t="s">
        <v>9056</v>
      </c>
      <c r="D4876" s="2" t="s">
        <v>7487</v>
      </c>
    </row>
    <row r="4877" spans="1:4">
      <c r="A4877" s="3" t="s">
        <v>9062</v>
      </c>
      <c r="B4877" s="3" t="s">
        <v>1819</v>
      </c>
      <c r="C4877" s="3" t="s">
        <v>9056</v>
      </c>
      <c r="D4877" s="2" t="s">
        <v>7415</v>
      </c>
    </row>
    <row r="4878" spans="1:4">
      <c r="A4878" s="3" t="s">
        <v>9063</v>
      </c>
      <c r="B4878" s="3" t="s">
        <v>1819</v>
      </c>
      <c r="C4878" s="3" t="s">
        <v>9056</v>
      </c>
      <c r="D4878" s="2" t="s">
        <v>7459</v>
      </c>
    </row>
    <row r="4879" spans="1:4">
      <c r="A4879" s="3" t="s">
        <v>9064</v>
      </c>
      <c r="B4879" s="3" t="s">
        <v>1819</v>
      </c>
      <c r="C4879" s="3" t="s">
        <v>9065</v>
      </c>
      <c r="D4879" s="2" t="s">
        <v>9066</v>
      </c>
    </row>
    <row r="4880" spans="1:4">
      <c r="A4880" s="3" t="s">
        <v>9067</v>
      </c>
      <c r="B4880" s="3" t="s">
        <v>1819</v>
      </c>
      <c r="C4880" s="3" t="s">
        <v>9065</v>
      </c>
      <c r="D4880" s="2" t="s">
        <v>7459</v>
      </c>
    </row>
    <row r="4881" spans="1:4">
      <c r="A4881" s="3" t="s">
        <v>9068</v>
      </c>
      <c r="B4881" s="3" t="s">
        <v>1819</v>
      </c>
      <c r="C4881" s="3" t="s">
        <v>9065</v>
      </c>
      <c r="D4881" s="2" t="s">
        <v>7626</v>
      </c>
    </row>
    <row r="4882" spans="1:4">
      <c r="A4882" s="3" t="s">
        <v>9069</v>
      </c>
      <c r="B4882" s="3" t="s">
        <v>1819</v>
      </c>
      <c r="C4882" s="3" t="s">
        <v>9065</v>
      </c>
      <c r="D4882" s="2" t="s">
        <v>7358</v>
      </c>
    </row>
    <row r="4883" spans="1:4">
      <c r="A4883" s="3" t="s">
        <v>9070</v>
      </c>
      <c r="B4883" s="3" t="s">
        <v>1819</v>
      </c>
      <c r="C4883" s="3" t="s">
        <v>9065</v>
      </c>
      <c r="D4883" s="2" t="s">
        <v>7570</v>
      </c>
    </row>
    <row r="4884" spans="1:4">
      <c r="A4884" s="3" t="s">
        <v>9071</v>
      </c>
      <c r="B4884" s="3" t="s">
        <v>1819</v>
      </c>
      <c r="C4884" s="3" t="s">
        <v>9065</v>
      </c>
      <c r="D4884" s="2" t="s">
        <v>7851</v>
      </c>
    </row>
    <row r="4885" spans="1:4">
      <c r="A4885" s="3" t="s">
        <v>9072</v>
      </c>
      <c r="B4885" s="3" t="s">
        <v>1819</v>
      </c>
      <c r="C4885" s="3" t="s">
        <v>9065</v>
      </c>
      <c r="D4885" s="2" t="s">
        <v>7487</v>
      </c>
    </row>
    <row r="4886" spans="1:4">
      <c r="A4886" s="3" t="s">
        <v>9073</v>
      </c>
      <c r="B4886" s="3" t="s">
        <v>1819</v>
      </c>
      <c r="C4886" s="3" t="s">
        <v>9065</v>
      </c>
      <c r="D4886" s="2" t="s">
        <v>7361</v>
      </c>
    </row>
    <row r="4887" spans="1:4">
      <c r="A4887" s="3" t="s">
        <v>9074</v>
      </c>
      <c r="B4887" s="3" t="s">
        <v>1819</v>
      </c>
      <c r="C4887" s="3" t="s">
        <v>9075</v>
      </c>
      <c r="D4887" s="2" t="s">
        <v>7621</v>
      </c>
    </row>
    <row r="4888" spans="1:4">
      <c r="A4888" s="3" t="s">
        <v>9076</v>
      </c>
      <c r="B4888" s="3" t="s">
        <v>1819</v>
      </c>
      <c r="C4888" s="3" t="s">
        <v>9075</v>
      </c>
      <c r="D4888" s="2" t="s">
        <v>7383</v>
      </c>
    </row>
    <row r="4889" spans="1:4">
      <c r="A4889" s="3" t="s">
        <v>9077</v>
      </c>
      <c r="B4889" s="3" t="s">
        <v>1819</v>
      </c>
      <c r="C4889" s="3" t="s">
        <v>9075</v>
      </c>
      <c r="D4889" s="2" t="s">
        <v>7415</v>
      </c>
    </row>
    <row r="4890" spans="1:4">
      <c r="A4890" s="3" t="s">
        <v>9078</v>
      </c>
      <c r="B4890" s="3" t="s">
        <v>1819</v>
      </c>
      <c r="C4890" s="3" t="s">
        <v>9075</v>
      </c>
      <c r="D4890" s="2" t="s">
        <v>7567</v>
      </c>
    </row>
    <row r="4891" spans="1:4">
      <c r="A4891" s="3" t="s">
        <v>9079</v>
      </c>
      <c r="B4891" s="3" t="s">
        <v>1819</v>
      </c>
      <c r="C4891" s="3" t="s">
        <v>9075</v>
      </c>
      <c r="D4891" s="2" t="s">
        <v>7366</v>
      </c>
    </row>
    <row r="4892" spans="1:4">
      <c r="A4892" s="3" t="s">
        <v>9080</v>
      </c>
      <c r="B4892" s="3" t="s">
        <v>1819</v>
      </c>
      <c r="C4892" s="3" t="s">
        <v>9075</v>
      </c>
      <c r="D4892" s="2" t="s">
        <v>7386</v>
      </c>
    </row>
    <row r="4893" spans="1:4">
      <c r="A4893" s="3" t="s">
        <v>9081</v>
      </c>
      <c r="B4893" s="3" t="s">
        <v>1819</v>
      </c>
      <c r="C4893" s="3" t="s">
        <v>9082</v>
      </c>
      <c r="D4893" s="2" t="s">
        <v>7561</v>
      </c>
    </row>
    <row r="4894" spans="1:4">
      <c r="A4894" s="3" t="s">
        <v>9083</v>
      </c>
      <c r="B4894" s="3" t="s">
        <v>1819</v>
      </c>
      <c r="C4894" s="3" t="s">
        <v>9084</v>
      </c>
      <c r="D4894" s="2" t="s">
        <v>7415</v>
      </c>
    </row>
    <row r="4895" spans="1:4">
      <c r="A4895" s="3" t="s">
        <v>9085</v>
      </c>
      <c r="B4895" s="3" t="s">
        <v>1819</v>
      </c>
      <c r="C4895" s="3" t="s">
        <v>9086</v>
      </c>
      <c r="D4895" s="2" t="s">
        <v>7373</v>
      </c>
    </row>
    <row r="4896" spans="1:4">
      <c r="A4896" s="3" t="s">
        <v>9087</v>
      </c>
      <c r="B4896" s="3" t="s">
        <v>1819</v>
      </c>
      <c r="C4896" s="3" t="s">
        <v>9088</v>
      </c>
      <c r="D4896" s="2" t="s">
        <v>7448</v>
      </c>
    </row>
    <row r="4897" spans="1:4">
      <c r="A4897" s="3" t="s">
        <v>9089</v>
      </c>
      <c r="B4897" s="3" t="s">
        <v>1819</v>
      </c>
      <c r="C4897" s="3" t="s">
        <v>9090</v>
      </c>
      <c r="D4897" s="2" t="s">
        <v>7350</v>
      </c>
    </row>
    <row r="4898" spans="1:4">
      <c r="A4898" s="3" t="s">
        <v>9091</v>
      </c>
      <c r="B4898" s="3" t="s">
        <v>1819</v>
      </c>
      <c r="C4898" s="3" t="s">
        <v>9092</v>
      </c>
      <c r="D4898" s="2" t="s">
        <v>7373</v>
      </c>
    </row>
    <row r="4899" spans="1:4">
      <c r="A4899" s="3" t="s">
        <v>9093</v>
      </c>
      <c r="B4899" s="3" t="s">
        <v>1819</v>
      </c>
      <c r="C4899" s="3" t="s">
        <v>9094</v>
      </c>
      <c r="D4899" s="2" t="s">
        <v>7386</v>
      </c>
    </row>
    <row r="4900" spans="1:4">
      <c r="A4900" s="3" t="s">
        <v>9095</v>
      </c>
      <c r="B4900" s="3" t="s">
        <v>1819</v>
      </c>
      <c r="C4900" s="3" t="s">
        <v>9094</v>
      </c>
      <c r="D4900" s="2" t="s">
        <v>8017</v>
      </c>
    </row>
    <row r="4901" spans="1:4">
      <c r="A4901" s="3" t="s">
        <v>9096</v>
      </c>
      <c r="B4901" s="3" t="s">
        <v>1819</v>
      </c>
      <c r="C4901" s="3" t="s">
        <v>9097</v>
      </c>
      <c r="D4901" s="2" t="s">
        <v>7383</v>
      </c>
    </row>
    <row r="4902" spans="1:4">
      <c r="A4902" s="3" t="s">
        <v>9098</v>
      </c>
      <c r="B4902" s="3" t="s">
        <v>1819</v>
      </c>
      <c r="C4902" s="3" t="s">
        <v>9097</v>
      </c>
      <c r="D4902" s="2" t="s">
        <v>7530</v>
      </c>
    </row>
    <row r="4903" spans="1:4">
      <c r="A4903" s="3" t="s">
        <v>9099</v>
      </c>
      <c r="B4903" s="3" t="s">
        <v>1819</v>
      </c>
      <c r="C4903" s="3" t="s">
        <v>9097</v>
      </c>
      <c r="D4903" s="2" t="s">
        <v>7373</v>
      </c>
    </row>
    <row r="4904" spans="1:4">
      <c r="A4904" s="3" t="s">
        <v>9100</v>
      </c>
      <c r="B4904" s="3" t="s">
        <v>1819</v>
      </c>
      <c r="C4904" s="3" t="s">
        <v>9097</v>
      </c>
      <c r="D4904" s="2" t="s">
        <v>7652</v>
      </c>
    </row>
    <row r="4905" spans="1:4">
      <c r="A4905" s="3" t="s">
        <v>9101</v>
      </c>
      <c r="B4905" s="3" t="s">
        <v>1819</v>
      </c>
      <c r="C4905" s="3" t="s">
        <v>9097</v>
      </c>
      <c r="D4905" s="2" t="s">
        <v>7415</v>
      </c>
    </row>
    <row r="4906" spans="1:4">
      <c r="A4906" s="3" t="s">
        <v>9102</v>
      </c>
      <c r="B4906" s="3" t="s">
        <v>1819</v>
      </c>
      <c r="C4906" s="3" t="s">
        <v>9097</v>
      </c>
      <c r="D4906" s="2" t="s">
        <v>7561</v>
      </c>
    </row>
    <row r="4907" spans="1:4">
      <c r="A4907" s="3" t="s">
        <v>9103</v>
      </c>
      <c r="B4907" s="3" t="s">
        <v>1819</v>
      </c>
      <c r="C4907" s="3" t="s">
        <v>9097</v>
      </c>
      <c r="D4907" s="2" t="s">
        <v>7448</v>
      </c>
    </row>
    <row r="4908" spans="1:4">
      <c r="A4908" s="3" t="s">
        <v>9104</v>
      </c>
      <c r="B4908" s="3" t="s">
        <v>1819</v>
      </c>
      <c r="C4908" s="3" t="s">
        <v>9097</v>
      </c>
      <c r="D4908" s="2" t="s">
        <v>7361</v>
      </c>
    </row>
    <row r="4909" spans="1:4">
      <c r="A4909" s="3" t="s">
        <v>9105</v>
      </c>
      <c r="B4909" s="3" t="s">
        <v>1819</v>
      </c>
      <c r="C4909" s="3" t="s">
        <v>9106</v>
      </c>
      <c r="D4909" s="2" t="s">
        <v>7350</v>
      </c>
    </row>
    <row r="4910" spans="1:4">
      <c r="A4910" s="3" t="s">
        <v>9107</v>
      </c>
      <c r="B4910" s="3" t="s">
        <v>1819</v>
      </c>
      <c r="C4910" s="3" t="s">
        <v>9106</v>
      </c>
      <c r="D4910" s="2" t="s">
        <v>7487</v>
      </c>
    </row>
    <row r="4911" spans="1:4">
      <c r="A4911" s="3" t="s">
        <v>9108</v>
      </c>
      <c r="B4911" s="3" t="s">
        <v>1819</v>
      </c>
      <c r="C4911" s="3" t="s">
        <v>9106</v>
      </c>
      <c r="D4911" s="2" t="s">
        <v>7373</v>
      </c>
    </row>
    <row r="4912" spans="1:4">
      <c r="A4912" s="3" t="s">
        <v>9109</v>
      </c>
      <c r="B4912" s="3" t="s">
        <v>1819</v>
      </c>
      <c r="C4912" s="3" t="s">
        <v>9106</v>
      </c>
      <c r="D4912" s="2" t="s">
        <v>7386</v>
      </c>
    </row>
    <row r="4913" spans="1:4">
      <c r="A4913" s="3" t="s">
        <v>9110</v>
      </c>
      <c r="B4913" s="3" t="s">
        <v>1819</v>
      </c>
      <c r="C4913" s="3" t="s">
        <v>9106</v>
      </c>
      <c r="D4913" s="2" t="s">
        <v>7353</v>
      </c>
    </row>
    <row r="4914" spans="1:4">
      <c r="A4914" s="3" t="s">
        <v>9111</v>
      </c>
      <c r="B4914" s="3" t="s">
        <v>1819</v>
      </c>
      <c r="C4914" s="3" t="s">
        <v>9106</v>
      </c>
      <c r="D4914" s="2" t="s">
        <v>7383</v>
      </c>
    </row>
    <row r="4915" spans="1:4">
      <c r="A4915" s="3" t="s">
        <v>9112</v>
      </c>
      <c r="B4915" s="3" t="s">
        <v>1819</v>
      </c>
      <c r="C4915" s="3" t="s">
        <v>9106</v>
      </c>
      <c r="D4915" s="2" t="s">
        <v>7361</v>
      </c>
    </row>
    <row r="4916" spans="1:4">
      <c r="A4916" s="3" t="s">
        <v>9113</v>
      </c>
      <c r="B4916" s="3" t="s">
        <v>1819</v>
      </c>
      <c r="C4916" s="3" t="s">
        <v>9106</v>
      </c>
      <c r="D4916" s="2" t="s">
        <v>7415</v>
      </c>
    </row>
    <row r="4917" spans="1:4">
      <c r="A4917" s="3" t="s">
        <v>9114</v>
      </c>
      <c r="B4917" s="3" t="s">
        <v>1819</v>
      </c>
      <c r="C4917" s="3" t="s">
        <v>9115</v>
      </c>
      <c r="D4917" s="2" t="s">
        <v>7415</v>
      </c>
    </row>
    <row r="4918" spans="1:4">
      <c r="A4918" s="3" t="s">
        <v>9116</v>
      </c>
      <c r="B4918" s="3" t="s">
        <v>1819</v>
      </c>
      <c r="C4918" s="3" t="s">
        <v>9115</v>
      </c>
      <c r="D4918" s="2" t="s">
        <v>7383</v>
      </c>
    </row>
    <row r="4919" spans="1:4">
      <c r="A4919" s="3" t="s">
        <v>9117</v>
      </c>
      <c r="B4919" s="3" t="s">
        <v>1819</v>
      </c>
      <c r="C4919" s="3" t="s">
        <v>9115</v>
      </c>
      <c r="D4919" s="2" t="s">
        <v>7350</v>
      </c>
    </row>
    <row r="4920" spans="1:4">
      <c r="A4920" s="3" t="s">
        <v>9118</v>
      </c>
      <c r="B4920" s="3" t="s">
        <v>1819</v>
      </c>
      <c r="C4920" s="3" t="s">
        <v>9115</v>
      </c>
      <c r="D4920" s="2" t="s">
        <v>7353</v>
      </c>
    </row>
    <row r="4921" spans="1:4">
      <c r="A4921" s="3" t="s">
        <v>9119</v>
      </c>
      <c r="B4921" s="3" t="s">
        <v>1819</v>
      </c>
      <c r="C4921" s="3" t="s">
        <v>9120</v>
      </c>
      <c r="D4921" s="2" t="s">
        <v>7561</v>
      </c>
    </row>
    <row r="4922" spans="1:4">
      <c r="A4922" s="3" t="s">
        <v>9121</v>
      </c>
      <c r="B4922" s="3" t="s">
        <v>1819</v>
      </c>
      <c r="C4922" s="3" t="s">
        <v>9120</v>
      </c>
      <c r="D4922" s="2" t="s">
        <v>7358</v>
      </c>
    </row>
    <row r="4923" spans="1:4">
      <c r="A4923" s="3" t="s">
        <v>9122</v>
      </c>
      <c r="B4923" s="3" t="s">
        <v>1819</v>
      </c>
      <c r="C4923" s="3" t="s">
        <v>9120</v>
      </c>
      <c r="D4923" s="2" t="s">
        <v>7704</v>
      </c>
    </row>
    <row r="4924" spans="1:4">
      <c r="A4924" s="3" t="s">
        <v>9123</v>
      </c>
      <c r="B4924" s="3" t="s">
        <v>1819</v>
      </c>
      <c r="C4924" s="3" t="s">
        <v>9124</v>
      </c>
      <c r="D4924" s="2" t="s">
        <v>7373</v>
      </c>
    </row>
    <row r="4925" spans="1:4">
      <c r="A4925" s="3" t="s">
        <v>9125</v>
      </c>
      <c r="B4925" s="3" t="s">
        <v>1819</v>
      </c>
      <c r="C4925" s="3" t="s">
        <v>9124</v>
      </c>
      <c r="D4925" s="2" t="s">
        <v>7383</v>
      </c>
    </row>
    <row r="4926" spans="1:4">
      <c r="A4926" s="3" t="s">
        <v>9126</v>
      </c>
      <c r="B4926" s="3" t="s">
        <v>1819</v>
      </c>
      <c r="C4926" s="3" t="s">
        <v>9124</v>
      </c>
      <c r="D4926" s="2" t="s">
        <v>7350</v>
      </c>
    </row>
    <row r="4927" spans="1:4">
      <c r="A4927" s="3" t="s">
        <v>9127</v>
      </c>
      <c r="B4927" s="3" t="s">
        <v>1819</v>
      </c>
      <c r="C4927" s="3" t="s">
        <v>9124</v>
      </c>
      <c r="D4927" s="2" t="s">
        <v>7353</v>
      </c>
    </row>
    <row r="4928" spans="1:4">
      <c r="A4928" s="3" t="s">
        <v>9128</v>
      </c>
      <c r="B4928" s="3" t="s">
        <v>1819</v>
      </c>
      <c r="C4928" s="3" t="s">
        <v>9124</v>
      </c>
      <c r="D4928" s="2" t="s">
        <v>7415</v>
      </c>
    </row>
    <row r="4929" spans="1:4">
      <c r="A4929" s="3" t="s">
        <v>9129</v>
      </c>
      <c r="B4929" s="3" t="s">
        <v>1819</v>
      </c>
      <c r="C4929" s="3" t="s">
        <v>9124</v>
      </c>
      <c r="D4929" s="2" t="s">
        <v>7561</v>
      </c>
    </row>
    <row r="4930" spans="1:4">
      <c r="A4930" s="3" t="s">
        <v>9130</v>
      </c>
      <c r="B4930" s="3" t="s">
        <v>1819</v>
      </c>
      <c r="C4930" s="3" t="s">
        <v>9124</v>
      </c>
      <c r="D4930" s="2" t="s">
        <v>7361</v>
      </c>
    </row>
    <row r="4931" spans="1:4">
      <c r="A4931" s="3" t="s">
        <v>9131</v>
      </c>
      <c r="B4931" s="3" t="s">
        <v>1819</v>
      </c>
      <c r="C4931" s="3" t="s">
        <v>9124</v>
      </c>
      <c r="D4931" s="2" t="s">
        <v>7448</v>
      </c>
    </row>
    <row r="4932" spans="1:4">
      <c r="A4932" s="3" t="s">
        <v>9132</v>
      </c>
      <c r="B4932" s="3" t="s">
        <v>1819</v>
      </c>
      <c r="C4932" s="3" t="s">
        <v>9133</v>
      </c>
      <c r="D4932" s="2" t="s">
        <v>7415</v>
      </c>
    </row>
    <row r="4933" spans="1:4">
      <c r="A4933" s="3" t="s">
        <v>9134</v>
      </c>
      <c r="B4933" s="3" t="s">
        <v>1819</v>
      </c>
      <c r="C4933" s="3" t="s">
        <v>9133</v>
      </c>
      <c r="D4933" s="2" t="s">
        <v>7383</v>
      </c>
    </row>
    <row r="4934" spans="1:4">
      <c r="A4934" s="3" t="s">
        <v>9135</v>
      </c>
      <c r="B4934" s="3" t="s">
        <v>1819</v>
      </c>
      <c r="C4934" s="3" t="s">
        <v>9133</v>
      </c>
      <c r="D4934" s="2" t="s">
        <v>7373</v>
      </c>
    </row>
    <row r="4935" spans="1:4">
      <c r="A4935" s="3" t="s">
        <v>9136</v>
      </c>
      <c r="B4935" s="3" t="s">
        <v>1819</v>
      </c>
      <c r="C4935" s="3" t="s">
        <v>9137</v>
      </c>
      <c r="D4935" s="2" t="s">
        <v>7383</v>
      </c>
    </row>
    <row r="4936" spans="1:4">
      <c r="A4936" s="3" t="s">
        <v>9138</v>
      </c>
      <c r="B4936" s="3" t="s">
        <v>1819</v>
      </c>
      <c r="C4936" s="3" t="s">
        <v>9137</v>
      </c>
      <c r="D4936" s="2" t="s">
        <v>7459</v>
      </c>
    </row>
    <row r="4937" spans="1:4">
      <c r="A4937" s="3" t="s">
        <v>9139</v>
      </c>
      <c r="B4937" s="3" t="s">
        <v>1819</v>
      </c>
      <c r="C4937" s="3" t="s">
        <v>9137</v>
      </c>
      <c r="D4937" s="2" t="s">
        <v>7415</v>
      </c>
    </row>
    <row r="4938" spans="1:4">
      <c r="A4938" s="3" t="s">
        <v>9140</v>
      </c>
      <c r="B4938" s="3" t="s">
        <v>1819</v>
      </c>
      <c r="C4938" s="3" t="s">
        <v>9137</v>
      </c>
      <c r="D4938" s="2" t="s">
        <v>7373</v>
      </c>
    </row>
    <row r="4939" spans="1:4">
      <c r="A4939" s="3" t="s">
        <v>9141</v>
      </c>
      <c r="B4939" s="3" t="s">
        <v>1819</v>
      </c>
      <c r="C4939" s="3" t="s">
        <v>9137</v>
      </c>
      <c r="D4939" s="2" t="s">
        <v>7361</v>
      </c>
    </row>
    <row r="4940" spans="1:4">
      <c r="A4940" s="3" t="s">
        <v>9142</v>
      </c>
      <c r="B4940" s="3" t="s">
        <v>1819</v>
      </c>
      <c r="C4940" s="3" t="s">
        <v>9143</v>
      </c>
      <c r="D4940" s="2" t="s">
        <v>7353</v>
      </c>
    </row>
    <row r="4941" spans="1:4">
      <c r="A4941" s="3" t="s">
        <v>9144</v>
      </c>
      <c r="B4941" s="3" t="s">
        <v>1819</v>
      </c>
      <c r="C4941" s="3" t="s">
        <v>9143</v>
      </c>
      <c r="D4941" s="2" t="s">
        <v>7459</v>
      </c>
    </row>
    <row r="4942" spans="1:4">
      <c r="A4942" s="3" t="s">
        <v>9145</v>
      </c>
      <c r="B4942" s="3" t="s">
        <v>1819</v>
      </c>
      <c r="C4942" s="3" t="s">
        <v>9143</v>
      </c>
      <c r="D4942" s="2" t="s">
        <v>7386</v>
      </c>
    </row>
    <row r="4943" spans="1:4">
      <c r="A4943" s="3" t="s">
        <v>9146</v>
      </c>
      <c r="B4943" s="3" t="s">
        <v>1819</v>
      </c>
      <c r="C4943" s="3" t="s">
        <v>9147</v>
      </c>
      <c r="D4943" s="2" t="s">
        <v>7361</v>
      </c>
    </row>
    <row r="4944" spans="1:4">
      <c r="A4944" s="3" t="s">
        <v>9148</v>
      </c>
      <c r="B4944" s="3" t="s">
        <v>1819</v>
      </c>
      <c r="C4944" s="3" t="s">
        <v>9147</v>
      </c>
      <c r="D4944" s="2" t="s">
        <v>7383</v>
      </c>
    </row>
    <row r="4945" spans="1:4">
      <c r="A4945" s="3" t="s">
        <v>9149</v>
      </c>
      <c r="B4945" s="3" t="s">
        <v>1819</v>
      </c>
      <c r="C4945" s="3" t="s">
        <v>9150</v>
      </c>
      <c r="D4945" s="2" t="s">
        <v>7459</v>
      </c>
    </row>
    <row r="4946" spans="1:4">
      <c r="A4946" s="3" t="s">
        <v>9151</v>
      </c>
      <c r="B4946" s="3" t="s">
        <v>1819</v>
      </c>
      <c r="C4946" s="3" t="s">
        <v>9150</v>
      </c>
      <c r="D4946" s="2" t="s">
        <v>7353</v>
      </c>
    </row>
    <row r="4947" spans="1:4">
      <c r="A4947" s="3" t="s">
        <v>9152</v>
      </c>
      <c r="B4947" s="3" t="s">
        <v>1819</v>
      </c>
      <c r="C4947" s="3" t="s">
        <v>9150</v>
      </c>
      <c r="D4947" s="2" t="s">
        <v>7415</v>
      </c>
    </row>
    <row r="4948" spans="1:4">
      <c r="A4948" s="3" t="s">
        <v>9153</v>
      </c>
      <c r="B4948" s="3" t="s">
        <v>1819</v>
      </c>
      <c r="C4948" s="3" t="s">
        <v>9150</v>
      </c>
      <c r="D4948" s="2" t="s">
        <v>7366</v>
      </c>
    </row>
    <row r="4949" spans="1:4">
      <c r="A4949" s="3" t="s">
        <v>9154</v>
      </c>
      <c r="B4949" s="3" t="s">
        <v>1819</v>
      </c>
      <c r="C4949" s="3" t="s">
        <v>9150</v>
      </c>
      <c r="D4949" s="2" t="s">
        <v>7386</v>
      </c>
    </row>
    <row r="4950" spans="1:4">
      <c r="A4950" s="3" t="s">
        <v>9155</v>
      </c>
      <c r="B4950" s="3" t="s">
        <v>1819</v>
      </c>
      <c r="C4950" s="3" t="s">
        <v>9150</v>
      </c>
      <c r="D4950" s="2" t="s">
        <v>7373</v>
      </c>
    </row>
    <row r="4951" spans="1:4">
      <c r="A4951" s="3" t="s">
        <v>9156</v>
      </c>
      <c r="B4951" s="3" t="s">
        <v>1819</v>
      </c>
      <c r="C4951" s="3" t="s">
        <v>9157</v>
      </c>
      <c r="D4951" s="2" t="s">
        <v>7358</v>
      </c>
    </row>
    <row r="4952" spans="1:4">
      <c r="A4952" s="3" t="s">
        <v>9158</v>
      </c>
      <c r="B4952" s="3" t="s">
        <v>1819</v>
      </c>
      <c r="C4952" s="3" t="s">
        <v>9157</v>
      </c>
      <c r="D4952" s="2" t="s">
        <v>7415</v>
      </c>
    </row>
    <row r="4953" spans="1:4">
      <c r="A4953" s="3" t="s">
        <v>9159</v>
      </c>
      <c r="B4953" s="3" t="s">
        <v>1819</v>
      </c>
      <c r="C4953" s="3" t="s">
        <v>9157</v>
      </c>
      <c r="D4953" s="2" t="s">
        <v>9160</v>
      </c>
    </row>
    <row r="4954" spans="1:4">
      <c r="A4954" s="3" t="s">
        <v>9161</v>
      </c>
      <c r="B4954" s="3" t="s">
        <v>1819</v>
      </c>
      <c r="C4954" s="3" t="s">
        <v>9162</v>
      </c>
      <c r="D4954" s="2" t="s">
        <v>7373</v>
      </c>
    </row>
    <row r="4955" spans="1:4">
      <c r="A4955" s="3" t="s">
        <v>9163</v>
      </c>
      <c r="B4955" s="3" t="s">
        <v>1819</v>
      </c>
      <c r="C4955" s="3" t="s">
        <v>9162</v>
      </c>
      <c r="D4955" s="2" t="s">
        <v>9164</v>
      </c>
    </row>
    <row r="4956" spans="1:4">
      <c r="A4956" s="3" t="s">
        <v>9165</v>
      </c>
      <c r="B4956" s="3" t="s">
        <v>1819</v>
      </c>
      <c r="C4956" s="3" t="s">
        <v>9162</v>
      </c>
      <c r="D4956" s="2" t="s">
        <v>7383</v>
      </c>
    </row>
    <row r="4957" spans="1:4">
      <c r="A4957" s="3" t="s">
        <v>9166</v>
      </c>
      <c r="B4957" s="3" t="s">
        <v>1819</v>
      </c>
      <c r="C4957" s="3" t="s">
        <v>9162</v>
      </c>
      <c r="D4957" s="2" t="s">
        <v>9167</v>
      </c>
    </row>
    <row r="4958" spans="1:4">
      <c r="A4958" s="3" t="s">
        <v>9168</v>
      </c>
      <c r="B4958" s="3" t="s">
        <v>1819</v>
      </c>
      <c r="C4958" s="3" t="s">
        <v>9169</v>
      </c>
      <c r="D4958" s="2" t="s">
        <v>7487</v>
      </c>
    </row>
    <row r="4959" spans="1:4">
      <c r="A4959" s="3" t="s">
        <v>9170</v>
      </c>
      <c r="B4959" s="3" t="s">
        <v>1819</v>
      </c>
      <c r="C4959" s="3" t="s">
        <v>9169</v>
      </c>
      <c r="D4959" s="2" t="s">
        <v>7383</v>
      </c>
    </row>
    <row r="4960" spans="1:4">
      <c r="A4960" s="3" t="s">
        <v>9171</v>
      </c>
      <c r="B4960" s="3" t="s">
        <v>1819</v>
      </c>
      <c r="C4960" s="3" t="s">
        <v>9169</v>
      </c>
      <c r="D4960" s="2" t="s">
        <v>7415</v>
      </c>
    </row>
    <row r="4961" spans="1:4">
      <c r="A4961" s="3" t="s">
        <v>9172</v>
      </c>
      <c r="B4961" s="3" t="s">
        <v>1819</v>
      </c>
      <c r="C4961" s="3" t="s">
        <v>9169</v>
      </c>
      <c r="D4961" s="2" t="s">
        <v>7561</v>
      </c>
    </row>
    <row r="4962" spans="1:4">
      <c r="A4962" s="3" t="s">
        <v>9173</v>
      </c>
      <c r="B4962" s="3" t="s">
        <v>1819</v>
      </c>
      <c r="C4962" s="3" t="s">
        <v>9169</v>
      </c>
      <c r="D4962" s="2" t="s">
        <v>7361</v>
      </c>
    </row>
    <row r="4963" spans="1:4">
      <c r="A4963" s="3" t="s">
        <v>9174</v>
      </c>
      <c r="B4963" s="3" t="s">
        <v>1819</v>
      </c>
      <c r="C4963" s="3" t="s">
        <v>9169</v>
      </c>
      <c r="D4963" s="2" t="s">
        <v>9066</v>
      </c>
    </row>
    <row r="4964" spans="1:4">
      <c r="A4964" s="3" t="s">
        <v>9175</v>
      </c>
      <c r="B4964" s="3" t="s">
        <v>1819</v>
      </c>
      <c r="C4964" s="3" t="s">
        <v>9169</v>
      </c>
      <c r="D4964" s="2" t="s">
        <v>7448</v>
      </c>
    </row>
    <row r="4965" spans="1:4">
      <c r="A4965" s="3" t="s">
        <v>9176</v>
      </c>
      <c r="B4965" s="3" t="s">
        <v>1819</v>
      </c>
      <c r="C4965" s="3" t="s">
        <v>9169</v>
      </c>
      <c r="D4965" s="2" t="s">
        <v>7652</v>
      </c>
    </row>
    <row r="4966" spans="1:4">
      <c r="A4966" s="3" t="s">
        <v>9177</v>
      </c>
      <c r="B4966" s="3" t="s">
        <v>1819</v>
      </c>
      <c r="C4966" s="3" t="s">
        <v>9178</v>
      </c>
      <c r="D4966" s="2" t="s">
        <v>7373</v>
      </c>
    </row>
    <row r="4967" spans="1:4">
      <c r="A4967" s="3" t="s">
        <v>9179</v>
      </c>
      <c r="B4967" s="3" t="s">
        <v>1819</v>
      </c>
      <c r="C4967" s="3" t="s">
        <v>9180</v>
      </c>
      <c r="D4967" s="2" t="s">
        <v>7386</v>
      </c>
    </row>
    <row r="4968" spans="1:4">
      <c r="A4968" s="3" t="s">
        <v>9181</v>
      </c>
      <c r="B4968" s="3" t="s">
        <v>1819</v>
      </c>
      <c r="C4968" s="3" t="s">
        <v>9180</v>
      </c>
      <c r="D4968" s="2" t="s">
        <v>7353</v>
      </c>
    </row>
    <row r="4969" spans="1:4">
      <c r="A4969" s="3" t="s">
        <v>9182</v>
      </c>
      <c r="B4969" s="3" t="s">
        <v>1819</v>
      </c>
      <c r="C4969" s="3" t="s">
        <v>9180</v>
      </c>
      <c r="D4969" s="2" t="s">
        <v>7383</v>
      </c>
    </row>
    <row r="4970" spans="1:4">
      <c r="A4970" s="3" t="s">
        <v>9183</v>
      </c>
      <c r="B4970" s="3" t="s">
        <v>1819</v>
      </c>
      <c r="C4970" s="3" t="s">
        <v>9180</v>
      </c>
      <c r="D4970" s="2" t="s">
        <v>7358</v>
      </c>
    </row>
    <row r="4971" spans="1:4">
      <c r="A4971" s="3" t="s">
        <v>9184</v>
      </c>
      <c r="B4971" s="3" t="s">
        <v>1819</v>
      </c>
      <c r="C4971" s="3" t="s">
        <v>9180</v>
      </c>
      <c r="D4971" s="2" t="s">
        <v>7350</v>
      </c>
    </row>
    <row r="4972" spans="1:4">
      <c r="A4972" s="3" t="s">
        <v>9185</v>
      </c>
      <c r="B4972" s="3" t="s">
        <v>1819</v>
      </c>
      <c r="C4972" s="3" t="s">
        <v>9180</v>
      </c>
      <c r="D4972" s="2" t="s">
        <v>7621</v>
      </c>
    </row>
    <row r="4973" spans="1:4">
      <c r="A4973" s="3" t="s">
        <v>9186</v>
      </c>
      <c r="B4973" s="3" t="s">
        <v>1819</v>
      </c>
      <c r="C4973" s="3" t="s">
        <v>9187</v>
      </c>
      <c r="D4973" s="2" t="s">
        <v>9188</v>
      </c>
    </row>
    <row r="4974" spans="1:4">
      <c r="A4974" s="3" t="s">
        <v>9189</v>
      </c>
      <c r="B4974" s="3" t="s">
        <v>1819</v>
      </c>
      <c r="C4974" s="3" t="s">
        <v>9187</v>
      </c>
      <c r="D4974" s="2" t="s">
        <v>7567</v>
      </c>
    </row>
    <row r="4975" spans="1:4">
      <c r="A4975" s="3" t="s">
        <v>9190</v>
      </c>
      <c r="B4975" s="3" t="s">
        <v>1819</v>
      </c>
      <c r="C4975" s="3" t="s">
        <v>9187</v>
      </c>
      <c r="D4975" s="2" t="s">
        <v>7577</v>
      </c>
    </row>
    <row r="4976" spans="1:4">
      <c r="A4976" s="3" t="s">
        <v>9191</v>
      </c>
      <c r="B4976" s="3" t="s">
        <v>1819</v>
      </c>
      <c r="C4976" s="3" t="s">
        <v>9187</v>
      </c>
      <c r="D4976" s="2" t="s">
        <v>7621</v>
      </c>
    </row>
    <row r="4977" spans="1:4">
      <c r="A4977" s="3" t="s">
        <v>9192</v>
      </c>
      <c r="B4977" s="3" t="s">
        <v>1819</v>
      </c>
      <c r="C4977" s="3" t="s">
        <v>9187</v>
      </c>
      <c r="D4977" s="2" t="s">
        <v>7530</v>
      </c>
    </row>
    <row r="4978" spans="1:4">
      <c r="A4978" s="3" t="s">
        <v>9193</v>
      </c>
      <c r="B4978" s="3" t="s">
        <v>1819</v>
      </c>
      <c r="C4978" s="3" t="s">
        <v>9187</v>
      </c>
      <c r="D4978" s="2" t="s">
        <v>9066</v>
      </c>
    </row>
    <row r="4979" spans="1:4">
      <c r="A4979" s="3" t="s">
        <v>9194</v>
      </c>
      <c r="B4979" s="3" t="s">
        <v>1819</v>
      </c>
      <c r="C4979" s="3" t="s">
        <v>9195</v>
      </c>
      <c r="D4979" s="2" t="s">
        <v>7577</v>
      </c>
    </row>
    <row r="4980" spans="1:4">
      <c r="A4980" s="3" t="s">
        <v>9196</v>
      </c>
      <c r="B4980" s="3" t="s">
        <v>1819</v>
      </c>
      <c r="C4980" s="3" t="s">
        <v>9195</v>
      </c>
      <c r="D4980" s="2" t="s">
        <v>7358</v>
      </c>
    </row>
    <row r="4981" spans="1:4">
      <c r="A4981" s="3" t="s">
        <v>9197</v>
      </c>
      <c r="B4981" s="3" t="s">
        <v>1819</v>
      </c>
      <c r="C4981" s="3" t="s">
        <v>9198</v>
      </c>
      <c r="D4981" s="2" t="s">
        <v>7415</v>
      </c>
    </row>
    <row r="4982" spans="1:4">
      <c r="A4982" s="3" t="s">
        <v>9199</v>
      </c>
      <c r="B4982" s="3" t="s">
        <v>1819</v>
      </c>
      <c r="C4982" s="3" t="s">
        <v>9198</v>
      </c>
      <c r="D4982" s="2" t="s">
        <v>7459</v>
      </c>
    </row>
    <row r="4983" spans="1:4">
      <c r="A4983" s="3" t="s">
        <v>9200</v>
      </c>
      <c r="B4983" s="3" t="s">
        <v>1819</v>
      </c>
      <c r="C4983" s="3" t="s">
        <v>9198</v>
      </c>
      <c r="D4983" s="2" t="s">
        <v>7530</v>
      </c>
    </row>
    <row r="4984" spans="1:4">
      <c r="A4984" s="3" t="s">
        <v>9201</v>
      </c>
      <c r="B4984" s="3" t="s">
        <v>1819</v>
      </c>
      <c r="C4984" s="3" t="s">
        <v>9198</v>
      </c>
      <c r="D4984" s="2" t="s">
        <v>7373</v>
      </c>
    </row>
    <row r="4985" spans="1:4">
      <c r="A4985" s="3" t="s">
        <v>9202</v>
      </c>
      <c r="B4985" s="3" t="s">
        <v>1819</v>
      </c>
      <c r="C4985" s="3" t="s">
        <v>9198</v>
      </c>
      <c r="D4985" s="2" t="s">
        <v>7448</v>
      </c>
    </row>
    <row r="4986" spans="1:4">
      <c r="A4986" s="3" t="s">
        <v>9203</v>
      </c>
      <c r="B4986" s="3" t="s">
        <v>1819</v>
      </c>
      <c r="C4986" s="3" t="s">
        <v>9198</v>
      </c>
      <c r="D4986" s="2" t="s">
        <v>7366</v>
      </c>
    </row>
    <row r="4987" spans="1:4">
      <c r="A4987" s="3" t="s">
        <v>9204</v>
      </c>
      <c r="B4987" s="3" t="s">
        <v>1819</v>
      </c>
      <c r="C4987" s="3" t="s">
        <v>9198</v>
      </c>
      <c r="D4987" s="2" t="s">
        <v>7358</v>
      </c>
    </row>
    <row r="4988" spans="1:4">
      <c r="A4988" s="3" t="s">
        <v>9205</v>
      </c>
      <c r="B4988" s="3" t="s">
        <v>1819</v>
      </c>
      <c r="C4988" s="3" t="s">
        <v>9206</v>
      </c>
      <c r="D4988" s="2" t="s">
        <v>7386</v>
      </c>
    </row>
    <row r="4989" spans="1:4">
      <c r="A4989" s="3" t="s">
        <v>9207</v>
      </c>
      <c r="B4989" s="3" t="s">
        <v>1819</v>
      </c>
      <c r="C4989" s="3" t="s">
        <v>9208</v>
      </c>
      <c r="D4989" s="2" t="s">
        <v>7704</v>
      </c>
    </row>
    <row r="4990" spans="1:4">
      <c r="A4990" s="3" t="s">
        <v>9209</v>
      </c>
      <c r="B4990" s="3" t="s">
        <v>1819</v>
      </c>
      <c r="C4990" s="3" t="s">
        <v>9208</v>
      </c>
      <c r="D4990" s="2" t="s">
        <v>7383</v>
      </c>
    </row>
    <row r="4991" spans="1:4">
      <c r="A4991" s="3" t="s">
        <v>9210</v>
      </c>
      <c r="B4991" s="3" t="s">
        <v>1819</v>
      </c>
      <c r="C4991" s="3" t="s">
        <v>9208</v>
      </c>
      <c r="D4991" s="2" t="s">
        <v>7415</v>
      </c>
    </row>
    <row r="4992" spans="1:4">
      <c r="A4992" s="3" t="s">
        <v>9211</v>
      </c>
      <c r="B4992" s="3" t="s">
        <v>1819</v>
      </c>
      <c r="C4992" s="3" t="s">
        <v>9208</v>
      </c>
      <c r="D4992" s="2" t="s">
        <v>7448</v>
      </c>
    </row>
    <row r="4993" spans="1:4">
      <c r="A4993" s="3" t="s">
        <v>9212</v>
      </c>
      <c r="B4993" s="3" t="s">
        <v>1819</v>
      </c>
      <c r="C4993" s="3" t="s">
        <v>9208</v>
      </c>
      <c r="D4993" s="2" t="s">
        <v>7366</v>
      </c>
    </row>
    <row r="4994" spans="1:4">
      <c r="A4994" s="3" t="s">
        <v>9213</v>
      </c>
      <c r="B4994" s="3" t="s">
        <v>1819</v>
      </c>
      <c r="C4994" s="3" t="s">
        <v>9208</v>
      </c>
      <c r="D4994" s="2" t="s">
        <v>7386</v>
      </c>
    </row>
    <row r="4995" spans="1:4">
      <c r="A4995" s="3" t="s">
        <v>9214</v>
      </c>
      <c r="B4995" s="3" t="s">
        <v>1819</v>
      </c>
      <c r="C4995" s="3" t="s">
        <v>9215</v>
      </c>
      <c r="D4995" s="2" t="s">
        <v>7383</v>
      </c>
    </row>
    <row r="4996" spans="1:4">
      <c r="A4996" s="3" t="s">
        <v>9216</v>
      </c>
      <c r="B4996" s="3" t="s">
        <v>1819</v>
      </c>
      <c r="C4996" s="3" t="s">
        <v>9215</v>
      </c>
      <c r="D4996" s="2" t="s">
        <v>7448</v>
      </c>
    </row>
    <row r="4997" spans="1:4">
      <c r="A4997" s="3" t="s">
        <v>9217</v>
      </c>
      <c r="B4997" s="3" t="s">
        <v>1819</v>
      </c>
      <c r="C4997" s="3" t="s">
        <v>9218</v>
      </c>
      <c r="D4997" s="2" t="s">
        <v>8236</v>
      </c>
    </row>
    <row r="4998" spans="1:4">
      <c r="A4998" s="3" t="s">
        <v>9219</v>
      </c>
      <c r="B4998" s="3" t="s">
        <v>1819</v>
      </c>
      <c r="C4998" s="3" t="s">
        <v>9218</v>
      </c>
      <c r="D4998" s="2" t="s">
        <v>7561</v>
      </c>
    </row>
    <row r="4999" spans="1:4">
      <c r="A4999" s="3" t="s">
        <v>9220</v>
      </c>
      <c r="B4999" s="3" t="s">
        <v>1819</v>
      </c>
      <c r="C4999" s="3" t="s">
        <v>9218</v>
      </c>
      <c r="D4999" s="2" t="s">
        <v>7383</v>
      </c>
    </row>
    <row r="5000" spans="1:4">
      <c r="A5000" s="3" t="s">
        <v>9221</v>
      </c>
      <c r="B5000" s="3" t="s">
        <v>1819</v>
      </c>
      <c r="C5000" s="3" t="s">
        <v>9218</v>
      </c>
      <c r="D5000" s="2" t="s">
        <v>7415</v>
      </c>
    </row>
    <row r="5001" spans="1:4">
      <c r="A5001" s="3" t="s">
        <v>9222</v>
      </c>
      <c r="B5001" s="3" t="s">
        <v>1819</v>
      </c>
      <c r="C5001" s="3" t="s">
        <v>9223</v>
      </c>
      <c r="D5001" s="2" t="s">
        <v>7448</v>
      </c>
    </row>
    <row r="5002" spans="1:4">
      <c r="A5002" s="3" t="s">
        <v>9224</v>
      </c>
      <c r="B5002" s="3" t="s">
        <v>1819</v>
      </c>
      <c r="C5002" s="3" t="s">
        <v>9223</v>
      </c>
      <c r="D5002" s="2" t="s">
        <v>7415</v>
      </c>
    </row>
    <row r="5003" spans="1:4">
      <c r="A5003" s="3" t="s">
        <v>9225</v>
      </c>
      <c r="B5003" s="3" t="s">
        <v>1819</v>
      </c>
      <c r="C5003" s="3" t="s">
        <v>9223</v>
      </c>
      <c r="D5003" s="2" t="s">
        <v>7373</v>
      </c>
    </row>
    <row r="5004" spans="1:4">
      <c r="A5004" s="3" t="s">
        <v>9226</v>
      </c>
      <c r="B5004" s="3" t="s">
        <v>1819</v>
      </c>
      <c r="C5004" s="3" t="s">
        <v>9223</v>
      </c>
      <c r="D5004" s="2" t="s">
        <v>7386</v>
      </c>
    </row>
    <row r="5005" spans="1:4">
      <c r="A5005" s="3" t="s">
        <v>9227</v>
      </c>
      <c r="B5005" s="3" t="s">
        <v>1819</v>
      </c>
      <c r="C5005" s="3" t="s">
        <v>9223</v>
      </c>
      <c r="D5005" s="2" t="s">
        <v>7353</v>
      </c>
    </row>
    <row r="5006" spans="1:4">
      <c r="A5006" s="3" t="s">
        <v>9228</v>
      </c>
      <c r="B5006" s="3" t="s">
        <v>1819</v>
      </c>
      <c r="C5006" s="3" t="s">
        <v>9229</v>
      </c>
      <c r="D5006" s="2" t="s">
        <v>9230</v>
      </c>
    </row>
    <row r="5007" spans="1:4">
      <c r="A5007" s="3" t="s">
        <v>9231</v>
      </c>
      <c r="B5007" s="3" t="s">
        <v>1819</v>
      </c>
      <c r="C5007" s="3" t="s">
        <v>9229</v>
      </c>
      <c r="D5007" s="2" t="s">
        <v>9232</v>
      </c>
    </row>
    <row r="5008" spans="1:4">
      <c r="A5008" s="3" t="s">
        <v>9233</v>
      </c>
      <c r="B5008" s="3" t="s">
        <v>1819</v>
      </c>
      <c r="C5008" s="3" t="s">
        <v>9229</v>
      </c>
      <c r="D5008" s="2" t="s">
        <v>9234</v>
      </c>
    </row>
    <row r="5009" spans="1:4">
      <c r="A5009" s="3" t="s">
        <v>9235</v>
      </c>
      <c r="B5009" s="3" t="s">
        <v>1819</v>
      </c>
      <c r="C5009" s="3" t="s">
        <v>9229</v>
      </c>
      <c r="D5009" s="2" t="s">
        <v>9236</v>
      </c>
    </row>
    <row r="5010" spans="1:4">
      <c r="A5010" s="3" t="s">
        <v>9237</v>
      </c>
      <c r="B5010" s="3" t="s">
        <v>1819</v>
      </c>
      <c r="C5010" s="3" t="s">
        <v>9238</v>
      </c>
      <c r="D5010" s="2" t="s">
        <v>7361</v>
      </c>
    </row>
    <row r="5011" spans="1:4">
      <c r="A5011" s="3" t="s">
        <v>9239</v>
      </c>
      <c r="B5011" s="3" t="s">
        <v>1819</v>
      </c>
      <c r="C5011" s="3" t="s">
        <v>9238</v>
      </c>
      <c r="D5011" s="2" t="s">
        <v>7561</v>
      </c>
    </row>
    <row r="5012" spans="1:4">
      <c r="A5012" s="3" t="s">
        <v>9240</v>
      </c>
      <c r="B5012" s="3" t="s">
        <v>1819</v>
      </c>
      <c r="C5012" s="3" t="s">
        <v>9238</v>
      </c>
      <c r="D5012" s="2" t="s">
        <v>7415</v>
      </c>
    </row>
    <row r="5013" spans="1:4">
      <c r="A5013" s="3" t="s">
        <v>9241</v>
      </c>
      <c r="B5013" s="3" t="s">
        <v>1819</v>
      </c>
      <c r="C5013" s="3" t="s">
        <v>9238</v>
      </c>
      <c r="D5013" s="2" t="s">
        <v>7350</v>
      </c>
    </row>
    <row r="5014" spans="1:4">
      <c r="A5014" s="3" t="s">
        <v>9242</v>
      </c>
      <c r="B5014" s="3" t="s">
        <v>1819</v>
      </c>
      <c r="C5014" s="3" t="s">
        <v>9238</v>
      </c>
      <c r="D5014" s="2" t="s">
        <v>7383</v>
      </c>
    </row>
    <row r="5015" spans="1:4">
      <c r="A5015" s="3" t="s">
        <v>9243</v>
      </c>
      <c r="B5015" s="3" t="s">
        <v>1819</v>
      </c>
      <c r="C5015" s="3" t="s">
        <v>9238</v>
      </c>
      <c r="D5015" s="2" t="s">
        <v>7373</v>
      </c>
    </row>
    <row r="5016" spans="1:4">
      <c r="A5016" s="3" t="s">
        <v>9244</v>
      </c>
      <c r="B5016" s="3" t="s">
        <v>1819</v>
      </c>
      <c r="C5016" s="3" t="s">
        <v>9238</v>
      </c>
      <c r="D5016" s="2" t="s">
        <v>7353</v>
      </c>
    </row>
    <row r="5017" spans="1:4">
      <c r="A5017" s="3" t="s">
        <v>9245</v>
      </c>
      <c r="B5017" s="3" t="s">
        <v>1819</v>
      </c>
      <c r="C5017" s="3" t="s">
        <v>9238</v>
      </c>
      <c r="D5017" s="2" t="s">
        <v>7386</v>
      </c>
    </row>
    <row r="5018" spans="1:4">
      <c r="A5018" s="3" t="s">
        <v>9246</v>
      </c>
      <c r="B5018" s="3" t="s">
        <v>1819</v>
      </c>
      <c r="C5018" s="3" t="s">
        <v>9247</v>
      </c>
      <c r="D5018" s="2" t="s">
        <v>7358</v>
      </c>
    </row>
    <row r="5019" spans="1:4">
      <c r="A5019" s="3" t="s">
        <v>9248</v>
      </c>
      <c r="B5019" s="3" t="s">
        <v>1819</v>
      </c>
      <c r="C5019" s="3" t="s">
        <v>9247</v>
      </c>
      <c r="D5019" s="2" t="s">
        <v>7366</v>
      </c>
    </row>
    <row r="5020" spans="1:4">
      <c r="A5020" s="3" t="s">
        <v>9249</v>
      </c>
      <c r="B5020" s="3" t="s">
        <v>1819</v>
      </c>
      <c r="C5020" s="3" t="s">
        <v>9247</v>
      </c>
      <c r="D5020" s="2" t="s">
        <v>7459</v>
      </c>
    </row>
    <row r="5021" spans="1:4">
      <c r="A5021" s="3" t="s">
        <v>9250</v>
      </c>
      <c r="B5021" s="3" t="s">
        <v>1819</v>
      </c>
      <c r="C5021" s="3" t="s">
        <v>9251</v>
      </c>
      <c r="D5021" s="2" t="s">
        <v>7358</v>
      </c>
    </row>
    <row r="5022" spans="1:4">
      <c r="A5022" s="3" t="s">
        <v>9252</v>
      </c>
      <c r="B5022" s="3" t="s">
        <v>1819</v>
      </c>
      <c r="C5022" s="3" t="s">
        <v>9251</v>
      </c>
      <c r="D5022" s="2" t="s">
        <v>7383</v>
      </c>
    </row>
    <row r="5023" spans="1:4">
      <c r="A5023" s="3" t="s">
        <v>9253</v>
      </c>
      <c r="B5023" s="3" t="s">
        <v>1819</v>
      </c>
      <c r="C5023" s="3" t="s">
        <v>9251</v>
      </c>
      <c r="D5023" s="2" t="s">
        <v>7373</v>
      </c>
    </row>
    <row r="5024" spans="1:4">
      <c r="A5024" s="3" t="s">
        <v>9254</v>
      </c>
      <c r="B5024" s="3" t="s">
        <v>1819</v>
      </c>
      <c r="C5024" s="3" t="s">
        <v>9255</v>
      </c>
      <c r="D5024" s="2" t="s">
        <v>7358</v>
      </c>
    </row>
    <row r="5025" spans="1:4">
      <c r="A5025" s="3" t="s">
        <v>9256</v>
      </c>
      <c r="B5025" s="3" t="s">
        <v>1819</v>
      </c>
      <c r="C5025" s="3" t="s">
        <v>9255</v>
      </c>
      <c r="D5025" s="2" t="s">
        <v>7459</v>
      </c>
    </row>
    <row r="5026" spans="1:4">
      <c r="A5026" s="3" t="s">
        <v>9257</v>
      </c>
      <c r="B5026" s="3" t="s">
        <v>1819</v>
      </c>
      <c r="C5026" s="3" t="s">
        <v>9255</v>
      </c>
      <c r="D5026" s="2" t="s">
        <v>7373</v>
      </c>
    </row>
    <row r="5027" spans="1:4">
      <c r="A5027" s="3" t="s">
        <v>9258</v>
      </c>
      <c r="B5027" s="3" t="s">
        <v>1819</v>
      </c>
      <c r="C5027" s="3" t="s">
        <v>9255</v>
      </c>
      <c r="D5027" s="2" t="s">
        <v>7361</v>
      </c>
    </row>
    <row r="5028" spans="1:4">
      <c r="A5028" s="3" t="s">
        <v>9259</v>
      </c>
      <c r="B5028" s="3" t="s">
        <v>1819</v>
      </c>
      <c r="C5028" s="3" t="s">
        <v>9255</v>
      </c>
      <c r="D5028" s="2" t="s">
        <v>7386</v>
      </c>
    </row>
    <row r="5029" spans="1:4">
      <c r="A5029" s="3" t="s">
        <v>9260</v>
      </c>
      <c r="B5029" s="3" t="s">
        <v>1819</v>
      </c>
      <c r="C5029" s="3" t="s">
        <v>9261</v>
      </c>
      <c r="D5029" s="2" t="s">
        <v>7383</v>
      </c>
    </row>
    <row r="5030" spans="1:4">
      <c r="A5030" s="3" t="s">
        <v>9262</v>
      </c>
      <c r="B5030" s="3" t="s">
        <v>1819</v>
      </c>
      <c r="C5030" s="3" t="s">
        <v>9261</v>
      </c>
      <c r="D5030" s="2" t="s">
        <v>7353</v>
      </c>
    </row>
    <row r="5031" spans="1:4">
      <c r="A5031" s="3" t="s">
        <v>9263</v>
      </c>
      <c r="B5031" s="3" t="s">
        <v>1819</v>
      </c>
      <c r="C5031" s="3" t="s">
        <v>9261</v>
      </c>
      <c r="D5031" s="2" t="s">
        <v>7358</v>
      </c>
    </row>
    <row r="5032" spans="1:4">
      <c r="A5032" s="3" t="s">
        <v>9264</v>
      </c>
      <c r="B5032" s="3" t="s">
        <v>1819</v>
      </c>
      <c r="C5032" s="3" t="s">
        <v>9261</v>
      </c>
      <c r="D5032" s="2" t="s">
        <v>7361</v>
      </c>
    </row>
    <row r="5033" spans="1:4">
      <c r="A5033" s="3" t="s">
        <v>9265</v>
      </c>
      <c r="B5033" s="3" t="s">
        <v>1819</v>
      </c>
      <c r="C5033" s="3" t="s">
        <v>9261</v>
      </c>
      <c r="D5033" s="2" t="s">
        <v>7415</v>
      </c>
    </row>
    <row r="5034" spans="1:4">
      <c r="A5034" s="3" t="s">
        <v>9266</v>
      </c>
      <c r="B5034" s="3" t="s">
        <v>1819</v>
      </c>
      <c r="C5034" s="3" t="s">
        <v>9261</v>
      </c>
      <c r="D5034" s="2" t="s">
        <v>7561</v>
      </c>
    </row>
    <row r="5035" spans="1:4">
      <c r="A5035" s="3" t="s">
        <v>9267</v>
      </c>
      <c r="B5035" s="3" t="s">
        <v>1819</v>
      </c>
      <c r="C5035" s="3" t="s">
        <v>9261</v>
      </c>
      <c r="D5035" s="2" t="s">
        <v>7373</v>
      </c>
    </row>
    <row r="5036" spans="1:4">
      <c r="A5036" s="3" t="s">
        <v>9268</v>
      </c>
      <c r="B5036" s="3" t="s">
        <v>1819</v>
      </c>
      <c r="C5036" s="3" t="s">
        <v>9261</v>
      </c>
      <c r="D5036" s="2" t="s">
        <v>7386</v>
      </c>
    </row>
    <row r="5037" spans="1:4">
      <c r="A5037" s="3" t="s">
        <v>9269</v>
      </c>
      <c r="B5037" s="3" t="s">
        <v>1819</v>
      </c>
      <c r="C5037" s="3" t="s">
        <v>9270</v>
      </c>
      <c r="D5037" s="2" t="s">
        <v>7373</v>
      </c>
    </row>
    <row r="5038" spans="1:4">
      <c r="A5038" s="3" t="s">
        <v>9271</v>
      </c>
      <c r="B5038" s="3" t="s">
        <v>1819</v>
      </c>
      <c r="C5038" s="3" t="s">
        <v>9270</v>
      </c>
      <c r="D5038" s="2" t="s">
        <v>7383</v>
      </c>
    </row>
    <row r="5039" spans="1:4">
      <c r="A5039" s="3" t="s">
        <v>9272</v>
      </c>
      <c r="B5039" s="3" t="s">
        <v>1819</v>
      </c>
      <c r="C5039" s="3" t="s">
        <v>9270</v>
      </c>
      <c r="D5039" s="2" t="s">
        <v>7415</v>
      </c>
    </row>
    <row r="5040" spans="1:4">
      <c r="A5040" s="3" t="s">
        <v>9273</v>
      </c>
      <c r="B5040" s="3" t="s">
        <v>1819</v>
      </c>
      <c r="C5040" s="3" t="s">
        <v>9270</v>
      </c>
      <c r="D5040" s="2" t="s">
        <v>7350</v>
      </c>
    </row>
    <row r="5041" spans="1:4">
      <c r="A5041" s="3" t="s">
        <v>9274</v>
      </c>
      <c r="B5041" s="3" t="s">
        <v>1819</v>
      </c>
      <c r="C5041" s="3" t="s">
        <v>9270</v>
      </c>
      <c r="D5041" s="2" t="s">
        <v>7448</v>
      </c>
    </row>
    <row r="5042" spans="1:4">
      <c r="A5042" s="3" t="s">
        <v>9275</v>
      </c>
      <c r="B5042" s="3" t="s">
        <v>1819</v>
      </c>
      <c r="C5042" s="3" t="s">
        <v>9270</v>
      </c>
      <c r="D5042" s="2" t="s">
        <v>7487</v>
      </c>
    </row>
    <row r="5043" spans="1:4">
      <c r="A5043" s="3" t="s">
        <v>9276</v>
      </c>
      <c r="B5043" s="3" t="s">
        <v>1819</v>
      </c>
      <c r="C5043" s="3" t="s">
        <v>9277</v>
      </c>
      <c r="D5043" s="2" t="s">
        <v>7386</v>
      </c>
    </row>
    <row r="5044" spans="1:4">
      <c r="A5044" s="3" t="s">
        <v>9278</v>
      </c>
      <c r="B5044" s="3" t="s">
        <v>1819</v>
      </c>
      <c r="C5044" s="3" t="s">
        <v>9279</v>
      </c>
      <c r="D5044" s="2" t="s">
        <v>7386</v>
      </c>
    </row>
    <row r="5045" spans="1:4">
      <c r="A5045" s="3" t="s">
        <v>9280</v>
      </c>
      <c r="B5045" s="3" t="s">
        <v>1819</v>
      </c>
      <c r="C5045" s="3" t="s">
        <v>9281</v>
      </c>
      <c r="D5045" s="2" t="s">
        <v>7383</v>
      </c>
    </row>
    <row r="5046" spans="1:4">
      <c r="A5046" s="3" t="s">
        <v>9282</v>
      </c>
      <c r="B5046" s="3" t="s">
        <v>1819</v>
      </c>
      <c r="C5046" s="3" t="s">
        <v>9281</v>
      </c>
      <c r="D5046" s="2" t="s">
        <v>7373</v>
      </c>
    </row>
    <row r="5047" spans="1:4">
      <c r="A5047" s="3" t="s">
        <v>9283</v>
      </c>
      <c r="B5047" s="3" t="s">
        <v>1819</v>
      </c>
      <c r="C5047" s="3" t="s">
        <v>9281</v>
      </c>
      <c r="D5047" s="2" t="s">
        <v>7415</v>
      </c>
    </row>
    <row r="5048" spans="1:4">
      <c r="A5048" s="3" t="s">
        <v>9284</v>
      </c>
      <c r="B5048" s="3" t="s">
        <v>1819</v>
      </c>
      <c r="C5048" s="3" t="s">
        <v>9285</v>
      </c>
      <c r="D5048" s="2" t="s">
        <v>7373</v>
      </c>
    </row>
    <row r="5049" spans="1:4">
      <c r="A5049" s="3" t="s">
        <v>9286</v>
      </c>
      <c r="B5049" s="3" t="s">
        <v>1819</v>
      </c>
      <c r="C5049" s="3" t="s">
        <v>9285</v>
      </c>
      <c r="D5049" s="2" t="s">
        <v>7383</v>
      </c>
    </row>
    <row r="5050" spans="1:4">
      <c r="A5050" s="3" t="s">
        <v>9287</v>
      </c>
      <c r="B5050" s="3" t="s">
        <v>1819</v>
      </c>
      <c r="C5050" s="3" t="s">
        <v>9285</v>
      </c>
      <c r="D5050" s="2" t="s">
        <v>7350</v>
      </c>
    </row>
    <row r="5051" spans="1:4">
      <c r="A5051" s="3" t="s">
        <v>9288</v>
      </c>
      <c r="B5051" s="3" t="s">
        <v>1819</v>
      </c>
      <c r="C5051" s="3" t="s">
        <v>9285</v>
      </c>
      <c r="D5051" s="2" t="s">
        <v>7415</v>
      </c>
    </row>
    <row r="5052" spans="1:4">
      <c r="A5052" s="3" t="s">
        <v>9289</v>
      </c>
      <c r="B5052" s="3" t="s">
        <v>1819</v>
      </c>
      <c r="C5052" s="3" t="s">
        <v>9285</v>
      </c>
      <c r="D5052" s="2" t="s">
        <v>7561</v>
      </c>
    </row>
    <row r="5053" spans="1:4">
      <c r="A5053" s="3" t="s">
        <v>9290</v>
      </c>
      <c r="B5053" s="3" t="s">
        <v>1819</v>
      </c>
      <c r="C5053" s="3" t="s">
        <v>9285</v>
      </c>
      <c r="D5053" s="2" t="s">
        <v>7448</v>
      </c>
    </row>
    <row r="5054" spans="1:4">
      <c r="A5054" s="3" t="s">
        <v>9291</v>
      </c>
      <c r="B5054" s="3" t="s">
        <v>1819</v>
      </c>
      <c r="C5054" s="3" t="s">
        <v>9285</v>
      </c>
      <c r="D5054" s="2" t="s">
        <v>7361</v>
      </c>
    </row>
    <row r="5055" spans="1:4">
      <c r="A5055" s="3" t="s">
        <v>9292</v>
      </c>
      <c r="B5055" s="3" t="s">
        <v>1819</v>
      </c>
      <c r="C5055" s="3" t="s">
        <v>9285</v>
      </c>
      <c r="D5055" s="2" t="s">
        <v>7487</v>
      </c>
    </row>
    <row r="5056" spans="1:4">
      <c r="A5056" s="3" t="s">
        <v>9293</v>
      </c>
      <c r="B5056" s="3" t="s">
        <v>1819</v>
      </c>
      <c r="C5056" s="3" t="s">
        <v>9294</v>
      </c>
      <c r="D5056" s="2" t="s">
        <v>7353</v>
      </c>
    </row>
    <row r="5057" spans="1:4">
      <c r="A5057" s="3" t="s">
        <v>9295</v>
      </c>
      <c r="B5057" s="3" t="s">
        <v>1819</v>
      </c>
      <c r="C5057" s="3" t="s">
        <v>9296</v>
      </c>
      <c r="D5057" s="2" t="s">
        <v>7353</v>
      </c>
    </row>
    <row r="5058" spans="1:4">
      <c r="A5058" s="3" t="s">
        <v>9297</v>
      </c>
      <c r="B5058" s="3" t="s">
        <v>1819</v>
      </c>
      <c r="C5058" s="3" t="s">
        <v>9298</v>
      </c>
      <c r="D5058" s="2" t="s">
        <v>7358</v>
      </c>
    </row>
    <row r="5059" spans="1:4">
      <c r="A5059" s="3" t="s">
        <v>9299</v>
      </c>
      <c r="B5059" s="3" t="s">
        <v>1819</v>
      </c>
      <c r="C5059" s="3" t="s">
        <v>9298</v>
      </c>
      <c r="D5059" s="2" t="s">
        <v>7386</v>
      </c>
    </row>
    <row r="5060" spans="1:4">
      <c r="A5060" s="3" t="s">
        <v>9300</v>
      </c>
      <c r="B5060" s="3" t="s">
        <v>1819</v>
      </c>
      <c r="C5060" s="3" t="s">
        <v>9298</v>
      </c>
      <c r="D5060" s="2" t="s">
        <v>7373</v>
      </c>
    </row>
    <row r="5061" spans="1:4">
      <c r="A5061" s="3" t="s">
        <v>9301</v>
      </c>
      <c r="B5061" s="3" t="s">
        <v>1819</v>
      </c>
      <c r="C5061" s="3" t="s">
        <v>9298</v>
      </c>
      <c r="D5061" s="2" t="s">
        <v>7415</v>
      </c>
    </row>
    <row r="5062" spans="1:4">
      <c r="A5062" s="3" t="s">
        <v>9302</v>
      </c>
      <c r="B5062" s="3" t="s">
        <v>1819</v>
      </c>
      <c r="C5062" s="3" t="s">
        <v>9298</v>
      </c>
      <c r="D5062" s="2" t="s">
        <v>7383</v>
      </c>
    </row>
    <row r="5063" spans="1:4">
      <c r="A5063" s="3" t="s">
        <v>9303</v>
      </c>
      <c r="B5063" s="3" t="s">
        <v>1819</v>
      </c>
      <c r="C5063" s="3" t="s">
        <v>9298</v>
      </c>
      <c r="D5063" s="2" t="s">
        <v>7366</v>
      </c>
    </row>
    <row r="5064" spans="1:4">
      <c r="A5064" s="3" t="s">
        <v>9304</v>
      </c>
      <c r="B5064" s="3" t="s">
        <v>1819</v>
      </c>
      <c r="C5064" s="3" t="s">
        <v>9305</v>
      </c>
      <c r="D5064" s="2" t="s">
        <v>7373</v>
      </c>
    </row>
    <row r="5065" spans="1:4">
      <c r="A5065" s="3" t="s">
        <v>9306</v>
      </c>
      <c r="B5065" s="3" t="s">
        <v>1819</v>
      </c>
      <c r="C5065" s="3" t="s">
        <v>9305</v>
      </c>
      <c r="D5065" s="2" t="s">
        <v>7366</v>
      </c>
    </row>
    <row r="5066" spans="1:4">
      <c r="A5066" s="3" t="s">
        <v>9307</v>
      </c>
      <c r="B5066" s="3" t="s">
        <v>1819</v>
      </c>
      <c r="C5066" s="3" t="s">
        <v>9305</v>
      </c>
      <c r="D5066" s="2" t="s">
        <v>7383</v>
      </c>
    </row>
    <row r="5067" spans="1:4">
      <c r="A5067" s="3" t="s">
        <v>9308</v>
      </c>
      <c r="B5067" s="3" t="s">
        <v>1819</v>
      </c>
      <c r="C5067" s="3" t="s">
        <v>9305</v>
      </c>
      <c r="D5067" s="2" t="s">
        <v>7415</v>
      </c>
    </row>
    <row r="5068" spans="1:4">
      <c r="A5068" s="3" t="s">
        <v>9309</v>
      </c>
      <c r="B5068" s="3" t="s">
        <v>1819</v>
      </c>
      <c r="C5068" s="3" t="s">
        <v>9310</v>
      </c>
      <c r="D5068" s="2" t="s">
        <v>7415</v>
      </c>
    </row>
    <row r="5069" spans="1:4">
      <c r="A5069" s="3" t="s">
        <v>9311</v>
      </c>
      <c r="B5069" s="3" t="s">
        <v>1819</v>
      </c>
      <c r="C5069" s="3" t="s">
        <v>9310</v>
      </c>
      <c r="D5069" s="2" t="s">
        <v>7373</v>
      </c>
    </row>
    <row r="5070" spans="1:4">
      <c r="A5070" s="3" t="s">
        <v>9312</v>
      </c>
      <c r="B5070" s="3" t="s">
        <v>1819</v>
      </c>
      <c r="C5070" s="3" t="s">
        <v>9310</v>
      </c>
      <c r="D5070" s="2" t="s">
        <v>7383</v>
      </c>
    </row>
    <row r="5071" spans="1:4">
      <c r="A5071" s="3" t="s">
        <v>9313</v>
      </c>
      <c r="B5071" s="3" t="s">
        <v>1819</v>
      </c>
      <c r="C5071" s="3" t="s">
        <v>9310</v>
      </c>
      <c r="D5071" s="2" t="s">
        <v>7350</v>
      </c>
    </row>
    <row r="5072" spans="1:4">
      <c r="A5072" s="3" t="s">
        <v>9314</v>
      </c>
      <c r="B5072" s="3" t="s">
        <v>1819</v>
      </c>
      <c r="C5072" s="3" t="s">
        <v>9310</v>
      </c>
      <c r="D5072" s="2" t="s">
        <v>7561</v>
      </c>
    </row>
    <row r="5073" spans="1:4">
      <c r="A5073" s="3" t="s">
        <v>9315</v>
      </c>
      <c r="B5073" s="3" t="s">
        <v>1819</v>
      </c>
      <c r="C5073" s="3" t="s">
        <v>9310</v>
      </c>
      <c r="D5073" s="2" t="s">
        <v>7361</v>
      </c>
    </row>
    <row r="5074" spans="1:4">
      <c r="A5074" s="3" t="s">
        <v>9316</v>
      </c>
      <c r="B5074" s="3" t="s">
        <v>1819</v>
      </c>
      <c r="C5074" s="3" t="s">
        <v>9310</v>
      </c>
      <c r="D5074" s="2" t="s">
        <v>7386</v>
      </c>
    </row>
    <row r="5075" spans="1:4">
      <c r="A5075" s="3" t="s">
        <v>9317</v>
      </c>
      <c r="B5075" s="3" t="s">
        <v>1819</v>
      </c>
      <c r="C5075" s="3" t="s">
        <v>9310</v>
      </c>
      <c r="D5075" s="2" t="s">
        <v>7353</v>
      </c>
    </row>
    <row r="5076" spans="1:4">
      <c r="A5076" s="3" t="s">
        <v>9318</v>
      </c>
      <c r="B5076" s="3" t="s">
        <v>1819</v>
      </c>
      <c r="C5076" s="3" t="s">
        <v>9319</v>
      </c>
      <c r="D5076" s="2" t="s">
        <v>7376</v>
      </c>
    </row>
    <row r="5077" spans="1:4">
      <c r="A5077" s="3" t="s">
        <v>9320</v>
      </c>
      <c r="B5077" s="3" t="s">
        <v>1819</v>
      </c>
      <c r="C5077" s="3" t="s">
        <v>9321</v>
      </c>
      <c r="D5077" s="2" t="s">
        <v>7361</v>
      </c>
    </row>
    <row r="5078" spans="1:4">
      <c r="A5078" s="3" t="s">
        <v>9322</v>
      </c>
      <c r="B5078" s="3" t="s">
        <v>1819</v>
      </c>
      <c r="C5078" s="3" t="s">
        <v>9321</v>
      </c>
      <c r="D5078" s="2" t="s">
        <v>7386</v>
      </c>
    </row>
    <row r="5079" spans="1:4">
      <c r="A5079" s="3" t="s">
        <v>9323</v>
      </c>
      <c r="B5079" s="3" t="s">
        <v>1819</v>
      </c>
      <c r="C5079" s="3" t="s">
        <v>9321</v>
      </c>
      <c r="D5079" s="2" t="s">
        <v>7383</v>
      </c>
    </row>
    <row r="5080" spans="1:4">
      <c r="A5080" s="3" t="s">
        <v>9324</v>
      </c>
      <c r="B5080" s="3" t="s">
        <v>1819</v>
      </c>
      <c r="C5080" s="3" t="s">
        <v>9325</v>
      </c>
      <c r="D5080" s="2" t="s">
        <v>9326</v>
      </c>
    </row>
    <row r="5081" spans="1:4">
      <c r="A5081" s="3" t="s">
        <v>9327</v>
      </c>
      <c r="B5081" s="3" t="s">
        <v>1819</v>
      </c>
      <c r="C5081" s="3" t="s">
        <v>9325</v>
      </c>
      <c r="D5081" s="2" t="s">
        <v>9328</v>
      </c>
    </row>
    <row r="5082" spans="1:4">
      <c r="A5082" s="3" t="s">
        <v>9329</v>
      </c>
      <c r="B5082" s="3" t="s">
        <v>1819</v>
      </c>
      <c r="C5082" s="3" t="s">
        <v>9325</v>
      </c>
      <c r="D5082" s="2" t="s">
        <v>9330</v>
      </c>
    </row>
    <row r="5083" spans="1:4">
      <c r="A5083" s="3" t="s">
        <v>9331</v>
      </c>
      <c r="B5083" s="3" t="s">
        <v>1819</v>
      </c>
      <c r="C5083" s="3" t="s">
        <v>9325</v>
      </c>
      <c r="D5083" s="2" t="s">
        <v>9332</v>
      </c>
    </row>
    <row r="5084" spans="1:4">
      <c r="A5084" s="3" t="s">
        <v>9333</v>
      </c>
      <c r="B5084" s="3" t="s">
        <v>1819</v>
      </c>
      <c r="C5084" s="3" t="s">
        <v>9325</v>
      </c>
      <c r="D5084" s="2" t="s">
        <v>9334</v>
      </c>
    </row>
    <row r="5085" spans="1:4">
      <c r="A5085" s="3" t="s">
        <v>9335</v>
      </c>
      <c r="B5085" s="3" t="s">
        <v>1819</v>
      </c>
      <c r="C5085" s="3" t="s">
        <v>9325</v>
      </c>
      <c r="D5085" s="2" t="s">
        <v>9336</v>
      </c>
    </row>
    <row r="5086" spans="1:4">
      <c r="A5086" s="3" t="s">
        <v>9337</v>
      </c>
      <c r="B5086" s="3" t="s">
        <v>1819</v>
      </c>
      <c r="C5086" s="3" t="s">
        <v>9325</v>
      </c>
      <c r="D5086" s="2" t="s">
        <v>9338</v>
      </c>
    </row>
    <row r="5087" spans="1:4">
      <c r="A5087" s="3" t="s">
        <v>9339</v>
      </c>
      <c r="B5087" s="3" t="s">
        <v>1819</v>
      </c>
      <c r="C5087" s="3" t="s">
        <v>9325</v>
      </c>
      <c r="D5087" s="2" t="s">
        <v>9340</v>
      </c>
    </row>
    <row r="5088" spans="1:4">
      <c r="A5088" s="3" t="s">
        <v>9341</v>
      </c>
      <c r="B5088" s="3" t="s">
        <v>1819</v>
      </c>
      <c r="C5088" s="3" t="s">
        <v>9342</v>
      </c>
      <c r="D5088" s="2" t="s">
        <v>7353</v>
      </c>
    </row>
    <row r="5089" spans="1:4">
      <c r="A5089" s="3" t="s">
        <v>9343</v>
      </c>
      <c r="B5089" s="3" t="s">
        <v>1819</v>
      </c>
      <c r="C5089" s="3" t="s">
        <v>9342</v>
      </c>
      <c r="D5089" s="2" t="s">
        <v>7361</v>
      </c>
    </row>
    <row r="5090" spans="1:4">
      <c r="A5090" s="3" t="s">
        <v>9344</v>
      </c>
      <c r="B5090" s="3" t="s">
        <v>1819</v>
      </c>
      <c r="C5090" s="3" t="s">
        <v>9342</v>
      </c>
      <c r="D5090" s="2" t="s">
        <v>7373</v>
      </c>
    </row>
    <row r="5091" spans="1:4">
      <c r="A5091" s="3" t="s">
        <v>9345</v>
      </c>
      <c r="B5091" s="3" t="s">
        <v>1819</v>
      </c>
      <c r="C5091" s="3" t="s">
        <v>9342</v>
      </c>
      <c r="D5091" s="2" t="s">
        <v>7487</v>
      </c>
    </row>
    <row r="5092" spans="1:4">
      <c r="A5092" s="3" t="s">
        <v>9346</v>
      </c>
      <c r="B5092" s="3" t="s">
        <v>1819</v>
      </c>
      <c r="C5092" s="3" t="s">
        <v>9347</v>
      </c>
      <c r="D5092" s="2" t="s">
        <v>7358</v>
      </c>
    </row>
    <row r="5093" spans="1:4">
      <c r="A5093" s="3" t="s">
        <v>9348</v>
      </c>
      <c r="B5093" s="3" t="s">
        <v>1819</v>
      </c>
      <c r="C5093" s="3" t="s">
        <v>9349</v>
      </c>
      <c r="D5093" s="2" t="s">
        <v>7487</v>
      </c>
    </row>
    <row r="5094" spans="1:4">
      <c r="A5094" s="3" t="s">
        <v>9350</v>
      </c>
      <c r="B5094" s="3" t="s">
        <v>1819</v>
      </c>
      <c r="C5094" s="3" t="s">
        <v>9349</v>
      </c>
      <c r="D5094" s="2" t="s">
        <v>7361</v>
      </c>
    </row>
    <row r="5095" spans="1:4">
      <c r="A5095" s="3" t="s">
        <v>9351</v>
      </c>
      <c r="B5095" s="3" t="s">
        <v>1819</v>
      </c>
      <c r="C5095" s="3" t="s">
        <v>9349</v>
      </c>
      <c r="D5095" s="2" t="s">
        <v>7353</v>
      </c>
    </row>
    <row r="5096" spans="1:4">
      <c r="A5096" s="3" t="s">
        <v>9352</v>
      </c>
      <c r="B5096" s="3" t="s">
        <v>1819</v>
      </c>
      <c r="C5096" s="3" t="s">
        <v>9353</v>
      </c>
      <c r="D5096" s="2" t="s">
        <v>7448</v>
      </c>
    </row>
    <row r="5097" spans="1:4">
      <c r="A5097" s="3" t="s">
        <v>9354</v>
      </c>
      <c r="B5097" s="3" t="s">
        <v>1819</v>
      </c>
      <c r="C5097" s="3" t="s">
        <v>9353</v>
      </c>
      <c r="D5097" s="2" t="s">
        <v>7353</v>
      </c>
    </row>
    <row r="5098" spans="1:4">
      <c r="A5098" s="3" t="s">
        <v>9355</v>
      </c>
      <c r="B5098" s="3" t="s">
        <v>1819</v>
      </c>
      <c r="C5098" s="3" t="s">
        <v>9353</v>
      </c>
      <c r="D5098" s="2" t="s">
        <v>7373</v>
      </c>
    </row>
    <row r="5099" spans="1:4">
      <c r="A5099" s="3" t="s">
        <v>9356</v>
      </c>
      <c r="B5099" s="3" t="s">
        <v>1819</v>
      </c>
      <c r="C5099" s="3" t="s">
        <v>9357</v>
      </c>
      <c r="D5099" s="2" t="s">
        <v>7383</v>
      </c>
    </row>
    <row r="5100" spans="1:4">
      <c r="A5100" s="3" t="s">
        <v>9358</v>
      </c>
      <c r="B5100" s="3" t="s">
        <v>1819</v>
      </c>
      <c r="C5100" s="3" t="s">
        <v>9359</v>
      </c>
      <c r="D5100" s="2" t="s">
        <v>7376</v>
      </c>
    </row>
    <row r="5101" spans="1:4">
      <c r="A5101" s="3" t="s">
        <v>9360</v>
      </c>
      <c r="B5101" s="3" t="s">
        <v>1819</v>
      </c>
      <c r="C5101" s="3" t="s">
        <v>9361</v>
      </c>
      <c r="D5101" s="2" t="s">
        <v>7501</v>
      </c>
    </row>
    <row r="5102" spans="1:4">
      <c r="A5102" s="3" t="s">
        <v>9362</v>
      </c>
      <c r="B5102" s="3" t="s">
        <v>1819</v>
      </c>
      <c r="C5102" s="3" t="s">
        <v>9361</v>
      </c>
      <c r="D5102" s="2" t="s">
        <v>9363</v>
      </c>
    </row>
    <row r="5103" spans="1:4">
      <c r="A5103" s="3" t="s">
        <v>9364</v>
      </c>
      <c r="B5103" s="3" t="s">
        <v>1819</v>
      </c>
      <c r="C5103" s="3" t="s">
        <v>9361</v>
      </c>
      <c r="D5103" s="2" t="s">
        <v>7376</v>
      </c>
    </row>
    <row r="5104" spans="1:4">
      <c r="A5104" s="3" t="s">
        <v>9365</v>
      </c>
      <c r="B5104" s="3" t="s">
        <v>9366</v>
      </c>
      <c r="C5104" s="3" t="s">
        <v>9367</v>
      </c>
      <c r="D5104" s="2" t="s">
        <v>7501</v>
      </c>
    </row>
    <row r="5105" spans="1:4">
      <c r="A5105" s="3" t="s">
        <v>9368</v>
      </c>
      <c r="B5105" s="3" t="s">
        <v>9366</v>
      </c>
      <c r="C5105" s="3" t="s">
        <v>9367</v>
      </c>
      <c r="D5105" s="2" t="s">
        <v>7376</v>
      </c>
    </row>
    <row r="5106" spans="1:4">
      <c r="A5106" s="3" t="s">
        <v>9369</v>
      </c>
      <c r="B5106" s="3" t="s">
        <v>9366</v>
      </c>
      <c r="C5106" s="3" t="s">
        <v>9367</v>
      </c>
      <c r="D5106" s="2" t="s">
        <v>9363</v>
      </c>
    </row>
    <row r="5107" spans="1:4">
      <c r="A5107" s="3" t="s">
        <v>9370</v>
      </c>
      <c r="B5107" s="3" t="s">
        <v>9366</v>
      </c>
      <c r="C5107" s="3" t="s">
        <v>9371</v>
      </c>
      <c r="D5107" s="2" t="s">
        <v>7361</v>
      </c>
    </row>
    <row r="5108" spans="1:4">
      <c r="A5108" s="3" t="s">
        <v>9372</v>
      </c>
      <c r="B5108" s="3" t="s">
        <v>9366</v>
      </c>
      <c r="C5108" s="3" t="s">
        <v>9371</v>
      </c>
      <c r="D5108" s="2" t="s">
        <v>7383</v>
      </c>
    </row>
    <row r="5109" spans="1:4">
      <c r="A5109" s="3" t="s">
        <v>9373</v>
      </c>
      <c r="B5109" s="3" t="s">
        <v>9366</v>
      </c>
      <c r="C5109" s="3" t="s">
        <v>9371</v>
      </c>
      <c r="D5109" s="2" t="s">
        <v>7448</v>
      </c>
    </row>
    <row r="5110" spans="1:4">
      <c r="A5110" s="3" t="s">
        <v>9374</v>
      </c>
      <c r="B5110" s="3" t="s">
        <v>9366</v>
      </c>
      <c r="C5110" s="3" t="s">
        <v>9371</v>
      </c>
      <c r="D5110" s="2" t="s">
        <v>7415</v>
      </c>
    </row>
    <row r="5111" spans="1:4">
      <c r="A5111" s="3" t="s">
        <v>9375</v>
      </c>
      <c r="B5111" s="3" t="s">
        <v>9366</v>
      </c>
      <c r="C5111" s="3" t="s">
        <v>9376</v>
      </c>
      <c r="D5111" s="2" t="s">
        <v>7376</v>
      </c>
    </row>
    <row r="5112" spans="1:4">
      <c r="A5112" s="3" t="s">
        <v>9377</v>
      </c>
      <c r="B5112" s="3" t="s">
        <v>9366</v>
      </c>
      <c r="C5112" s="3" t="s">
        <v>9378</v>
      </c>
      <c r="D5112" s="2" t="s">
        <v>9379</v>
      </c>
    </row>
    <row r="5113" spans="1:4">
      <c r="A5113" s="3" t="s">
        <v>9380</v>
      </c>
      <c r="B5113" s="3" t="s">
        <v>9366</v>
      </c>
      <c r="C5113" s="3" t="s">
        <v>9381</v>
      </c>
      <c r="D5113" s="2" t="s">
        <v>9379</v>
      </c>
    </row>
    <row r="5114" spans="1:4">
      <c r="A5114" s="3" t="s">
        <v>9382</v>
      </c>
      <c r="B5114" s="3" t="s">
        <v>9366</v>
      </c>
      <c r="C5114" s="3" t="s">
        <v>9383</v>
      </c>
      <c r="D5114" s="2" t="s">
        <v>7386</v>
      </c>
    </row>
    <row r="5115" spans="1:4">
      <c r="A5115" s="3" t="s">
        <v>9384</v>
      </c>
      <c r="B5115" s="3" t="s">
        <v>9366</v>
      </c>
      <c r="C5115" s="3" t="s">
        <v>9385</v>
      </c>
      <c r="D5115" s="2" t="s">
        <v>7350</v>
      </c>
    </row>
    <row r="5116" spans="1:4">
      <c r="A5116" s="3" t="s">
        <v>9386</v>
      </c>
      <c r="B5116" s="3" t="s">
        <v>9366</v>
      </c>
      <c r="C5116" s="3" t="s">
        <v>9387</v>
      </c>
      <c r="D5116" s="2" t="s">
        <v>7415</v>
      </c>
    </row>
    <row r="5117" spans="1:4">
      <c r="A5117" s="3" t="s">
        <v>9388</v>
      </c>
      <c r="B5117" s="3" t="s">
        <v>9366</v>
      </c>
      <c r="C5117" s="3" t="s">
        <v>9389</v>
      </c>
      <c r="D5117" s="2" t="s">
        <v>7373</v>
      </c>
    </row>
    <row r="5118" spans="1:4">
      <c r="A5118" s="3" t="s">
        <v>9390</v>
      </c>
      <c r="B5118" s="3" t="s">
        <v>9366</v>
      </c>
      <c r="C5118" s="3" t="s">
        <v>9389</v>
      </c>
      <c r="D5118" s="2" t="s">
        <v>7361</v>
      </c>
    </row>
    <row r="5119" spans="1:4">
      <c r="A5119" s="3" t="s">
        <v>9391</v>
      </c>
      <c r="B5119" s="3" t="s">
        <v>9366</v>
      </c>
      <c r="C5119" s="3" t="s">
        <v>9389</v>
      </c>
      <c r="D5119" s="2" t="s">
        <v>7350</v>
      </c>
    </row>
    <row r="5120" spans="1:4">
      <c r="A5120" s="3" t="s">
        <v>9392</v>
      </c>
      <c r="B5120" s="3" t="s">
        <v>9366</v>
      </c>
      <c r="C5120" s="3" t="s">
        <v>9389</v>
      </c>
      <c r="D5120" s="2" t="s">
        <v>7415</v>
      </c>
    </row>
    <row r="5121" spans="1:4">
      <c r="A5121" s="3" t="s">
        <v>9393</v>
      </c>
      <c r="B5121" s="3" t="s">
        <v>9366</v>
      </c>
      <c r="C5121" s="3" t="s">
        <v>9389</v>
      </c>
      <c r="D5121" s="2" t="s">
        <v>7383</v>
      </c>
    </row>
    <row r="5122" spans="1:4">
      <c r="A5122" s="3" t="s">
        <v>9394</v>
      </c>
      <c r="B5122" s="3" t="s">
        <v>9366</v>
      </c>
      <c r="C5122" s="3" t="s">
        <v>9389</v>
      </c>
      <c r="D5122" s="2" t="s">
        <v>7487</v>
      </c>
    </row>
    <row r="5123" spans="1:4">
      <c r="A5123" s="3" t="s">
        <v>9395</v>
      </c>
      <c r="B5123" s="3" t="s">
        <v>9366</v>
      </c>
      <c r="C5123" s="3" t="s">
        <v>9389</v>
      </c>
      <c r="D5123" s="2" t="s">
        <v>8199</v>
      </c>
    </row>
    <row r="5124" spans="1:4">
      <c r="A5124" s="3" t="s">
        <v>9396</v>
      </c>
      <c r="B5124" s="3" t="s">
        <v>9366</v>
      </c>
      <c r="C5124" s="3" t="s">
        <v>9389</v>
      </c>
      <c r="D5124" s="2" t="s">
        <v>7561</v>
      </c>
    </row>
    <row r="5125" spans="1:4">
      <c r="A5125" s="3" t="s">
        <v>9397</v>
      </c>
      <c r="B5125" s="3" t="s">
        <v>9366</v>
      </c>
      <c r="C5125" s="3" t="s">
        <v>9398</v>
      </c>
      <c r="D5125" s="2" t="s">
        <v>7386</v>
      </c>
    </row>
    <row r="5126" spans="1:4">
      <c r="A5126" s="3" t="s">
        <v>9399</v>
      </c>
      <c r="B5126" s="3" t="s">
        <v>9366</v>
      </c>
      <c r="C5126" s="3" t="s">
        <v>9400</v>
      </c>
      <c r="D5126" s="2" t="s">
        <v>7361</v>
      </c>
    </row>
    <row r="5127" spans="1:4">
      <c r="A5127" s="3" t="s">
        <v>9401</v>
      </c>
      <c r="B5127" s="3" t="s">
        <v>9366</v>
      </c>
      <c r="C5127" s="3" t="s">
        <v>9400</v>
      </c>
      <c r="D5127" s="2" t="s">
        <v>7350</v>
      </c>
    </row>
    <row r="5128" spans="1:4">
      <c r="A5128" s="3" t="s">
        <v>9402</v>
      </c>
      <c r="B5128" s="3" t="s">
        <v>9366</v>
      </c>
      <c r="C5128" s="3" t="s">
        <v>9400</v>
      </c>
      <c r="D5128" s="2" t="s">
        <v>7386</v>
      </c>
    </row>
    <row r="5129" spans="1:4">
      <c r="A5129" s="3" t="s">
        <v>9403</v>
      </c>
      <c r="B5129" s="3" t="s">
        <v>9366</v>
      </c>
      <c r="C5129" s="3" t="s">
        <v>9404</v>
      </c>
      <c r="D5129" s="2" t="s">
        <v>7530</v>
      </c>
    </row>
    <row r="5130" spans="1:4">
      <c r="A5130" s="3" t="s">
        <v>9405</v>
      </c>
      <c r="B5130" s="3" t="s">
        <v>9366</v>
      </c>
      <c r="C5130" s="3" t="s">
        <v>9404</v>
      </c>
      <c r="D5130" s="2" t="s">
        <v>7358</v>
      </c>
    </row>
    <row r="5131" spans="1:4">
      <c r="A5131" s="3" t="s">
        <v>9406</v>
      </c>
      <c r="B5131" s="3" t="s">
        <v>9366</v>
      </c>
      <c r="C5131" s="3" t="s">
        <v>9404</v>
      </c>
      <c r="D5131" s="2" t="s">
        <v>7386</v>
      </c>
    </row>
    <row r="5132" spans="1:4">
      <c r="A5132" s="3" t="s">
        <v>9407</v>
      </c>
      <c r="B5132" s="3" t="s">
        <v>9366</v>
      </c>
      <c r="C5132" s="3" t="s">
        <v>9408</v>
      </c>
      <c r="D5132" s="2" t="s">
        <v>7415</v>
      </c>
    </row>
    <row r="5133" spans="1:4">
      <c r="A5133" s="3" t="s">
        <v>9409</v>
      </c>
      <c r="B5133" s="3" t="s">
        <v>9366</v>
      </c>
      <c r="C5133" s="3" t="s">
        <v>9408</v>
      </c>
      <c r="D5133" s="2" t="s">
        <v>7353</v>
      </c>
    </row>
    <row r="5134" spans="1:4">
      <c r="A5134" s="3" t="s">
        <v>9410</v>
      </c>
      <c r="B5134" s="3" t="s">
        <v>9366</v>
      </c>
      <c r="C5134" s="3" t="s">
        <v>9408</v>
      </c>
      <c r="D5134" s="2" t="s">
        <v>7652</v>
      </c>
    </row>
    <row r="5135" spans="1:4">
      <c r="A5135" s="3" t="s">
        <v>9411</v>
      </c>
      <c r="B5135" s="3" t="s">
        <v>9366</v>
      </c>
      <c r="C5135" s="3" t="s">
        <v>9408</v>
      </c>
      <c r="D5135" s="2" t="s">
        <v>7373</v>
      </c>
    </row>
    <row r="5136" spans="1:4">
      <c r="A5136" s="3" t="s">
        <v>9412</v>
      </c>
      <c r="B5136" s="3" t="s">
        <v>9366</v>
      </c>
      <c r="C5136" s="3" t="s">
        <v>9408</v>
      </c>
      <c r="D5136" s="2" t="s">
        <v>7383</v>
      </c>
    </row>
    <row r="5137" spans="1:4">
      <c r="A5137" s="3" t="s">
        <v>9413</v>
      </c>
      <c r="B5137" s="3" t="s">
        <v>9366</v>
      </c>
      <c r="C5137" s="3" t="s">
        <v>9414</v>
      </c>
      <c r="D5137" s="2" t="s">
        <v>7386</v>
      </c>
    </row>
    <row r="5138" spans="1:4">
      <c r="A5138" s="3" t="s">
        <v>9415</v>
      </c>
      <c r="B5138" s="3" t="s">
        <v>9366</v>
      </c>
      <c r="C5138" s="3" t="s">
        <v>9416</v>
      </c>
      <c r="D5138" s="2" t="s">
        <v>7358</v>
      </c>
    </row>
    <row r="5139" spans="1:4">
      <c r="A5139" s="3" t="s">
        <v>9417</v>
      </c>
      <c r="B5139" s="3" t="s">
        <v>9366</v>
      </c>
      <c r="C5139" s="3" t="s">
        <v>9416</v>
      </c>
      <c r="D5139" s="2" t="s">
        <v>7353</v>
      </c>
    </row>
    <row r="5140" spans="1:4">
      <c r="A5140" s="3" t="s">
        <v>9418</v>
      </c>
      <c r="B5140" s="3" t="s">
        <v>9366</v>
      </c>
      <c r="C5140" s="3" t="s">
        <v>9416</v>
      </c>
      <c r="D5140" s="2" t="s">
        <v>7361</v>
      </c>
    </row>
    <row r="5141" spans="1:4">
      <c r="A5141" s="3" t="s">
        <v>9419</v>
      </c>
      <c r="B5141" s="3" t="s">
        <v>9366</v>
      </c>
      <c r="C5141" s="3" t="s">
        <v>9416</v>
      </c>
      <c r="D5141" s="2" t="s">
        <v>7383</v>
      </c>
    </row>
    <row r="5142" spans="1:4">
      <c r="A5142" s="3" t="s">
        <v>9420</v>
      </c>
      <c r="B5142" s="3" t="s">
        <v>9366</v>
      </c>
      <c r="C5142" s="3" t="s">
        <v>9421</v>
      </c>
      <c r="D5142" s="2" t="s">
        <v>7415</v>
      </c>
    </row>
    <row r="5143" spans="1:4">
      <c r="A5143" s="3" t="s">
        <v>9422</v>
      </c>
      <c r="B5143" s="3" t="s">
        <v>9366</v>
      </c>
      <c r="C5143" s="3" t="s">
        <v>9421</v>
      </c>
      <c r="D5143" s="2" t="s">
        <v>7361</v>
      </c>
    </row>
    <row r="5144" spans="1:4">
      <c r="A5144" s="3" t="s">
        <v>9423</v>
      </c>
      <c r="B5144" s="3" t="s">
        <v>9366</v>
      </c>
      <c r="C5144" s="3" t="s">
        <v>9424</v>
      </c>
      <c r="D5144" s="2" t="s">
        <v>7366</v>
      </c>
    </row>
    <row r="5145" spans="1:4">
      <c r="A5145" s="3" t="s">
        <v>9425</v>
      </c>
      <c r="B5145" s="3" t="s">
        <v>9366</v>
      </c>
      <c r="C5145" s="3" t="s">
        <v>9426</v>
      </c>
      <c r="D5145" s="2" t="s">
        <v>7415</v>
      </c>
    </row>
    <row r="5146" spans="1:4">
      <c r="A5146" s="3" t="s">
        <v>9427</v>
      </c>
      <c r="B5146" s="3" t="s">
        <v>9366</v>
      </c>
      <c r="C5146" s="3" t="s">
        <v>9426</v>
      </c>
      <c r="D5146" s="2" t="s">
        <v>7383</v>
      </c>
    </row>
    <row r="5147" spans="1:4">
      <c r="A5147" s="3" t="s">
        <v>9428</v>
      </c>
      <c r="B5147" s="3" t="s">
        <v>9366</v>
      </c>
      <c r="C5147" s="3" t="s">
        <v>9426</v>
      </c>
      <c r="D5147" s="2" t="s">
        <v>7373</v>
      </c>
    </row>
    <row r="5148" spans="1:4">
      <c r="A5148" s="3" t="s">
        <v>9429</v>
      </c>
      <c r="B5148" s="3" t="s">
        <v>9366</v>
      </c>
      <c r="C5148" s="3" t="s">
        <v>9426</v>
      </c>
      <c r="D5148" s="2" t="s">
        <v>7350</v>
      </c>
    </row>
    <row r="5149" spans="1:4">
      <c r="A5149" s="3" t="s">
        <v>9430</v>
      </c>
      <c r="B5149" s="3" t="s">
        <v>9366</v>
      </c>
      <c r="C5149" s="3" t="s">
        <v>9431</v>
      </c>
      <c r="D5149" s="2" t="s">
        <v>7376</v>
      </c>
    </row>
    <row r="5150" spans="1:4">
      <c r="A5150" s="3" t="s">
        <v>9432</v>
      </c>
      <c r="B5150" s="3" t="s">
        <v>9366</v>
      </c>
      <c r="C5150" s="3" t="s">
        <v>9433</v>
      </c>
      <c r="D5150" s="2" t="s">
        <v>7415</v>
      </c>
    </row>
    <row r="5151" spans="1:4">
      <c r="A5151" s="3" t="s">
        <v>9434</v>
      </c>
      <c r="B5151" s="3" t="s">
        <v>9366</v>
      </c>
      <c r="C5151" s="3" t="s">
        <v>9433</v>
      </c>
      <c r="D5151" s="2" t="s">
        <v>7386</v>
      </c>
    </row>
    <row r="5152" spans="1:4">
      <c r="A5152" s="3" t="s">
        <v>9435</v>
      </c>
      <c r="B5152" s="3" t="s">
        <v>9366</v>
      </c>
      <c r="C5152" s="3" t="s">
        <v>9433</v>
      </c>
      <c r="D5152" s="2" t="s">
        <v>7350</v>
      </c>
    </row>
    <row r="5153" spans="1:4">
      <c r="A5153" s="3" t="s">
        <v>9436</v>
      </c>
      <c r="B5153" s="3" t="s">
        <v>9366</v>
      </c>
      <c r="C5153" s="3" t="s">
        <v>9433</v>
      </c>
      <c r="D5153" s="2" t="s">
        <v>7621</v>
      </c>
    </row>
    <row r="5154" spans="1:4">
      <c r="A5154" s="3" t="s">
        <v>9437</v>
      </c>
      <c r="B5154" s="3" t="s">
        <v>9366</v>
      </c>
      <c r="C5154" s="3" t="s">
        <v>9433</v>
      </c>
      <c r="D5154" s="2" t="s">
        <v>7383</v>
      </c>
    </row>
    <row r="5155" spans="1:4">
      <c r="A5155" s="3" t="s">
        <v>9438</v>
      </c>
      <c r="B5155" s="3" t="s">
        <v>9366</v>
      </c>
      <c r="C5155" s="3" t="s">
        <v>9433</v>
      </c>
      <c r="D5155" s="2" t="s">
        <v>8700</v>
      </c>
    </row>
    <row r="5156" spans="1:4">
      <c r="A5156" s="3" t="s">
        <v>9439</v>
      </c>
      <c r="B5156" s="3" t="s">
        <v>9366</v>
      </c>
      <c r="C5156" s="3" t="s">
        <v>9433</v>
      </c>
      <c r="D5156" s="2" t="s">
        <v>7373</v>
      </c>
    </row>
    <row r="5157" spans="1:4">
      <c r="A5157" s="3" t="s">
        <v>9440</v>
      </c>
      <c r="B5157" s="3" t="s">
        <v>9366</v>
      </c>
      <c r="C5157" s="3" t="s">
        <v>9433</v>
      </c>
      <c r="D5157" s="2" t="s">
        <v>7353</v>
      </c>
    </row>
    <row r="5158" spans="1:4">
      <c r="A5158" s="3" t="s">
        <v>9441</v>
      </c>
      <c r="B5158" s="3" t="s">
        <v>9366</v>
      </c>
      <c r="C5158" s="3" t="s">
        <v>9442</v>
      </c>
      <c r="D5158" s="2" t="s">
        <v>7353</v>
      </c>
    </row>
    <row r="5159" spans="1:4">
      <c r="A5159" s="3" t="s">
        <v>9443</v>
      </c>
      <c r="B5159" s="3" t="s">
        <v>9366</v>
      </c>
      <c r="C5159" s="3" t="s">
        <v>9442</v>
      </c>
      <c r="D5159" s="2" t="s">
        <v>9444</v>
      </c>
    </row>
    <row r="5160" spans="1:4">
      <c r="A5160" s="3" t="s">
        <v>9445</v>
      </c>
      <c r="B5160" s="3" t="s">
        <v>9366</v>
      </c>
      <c r="C5160" s="3" t="s">
        <v>9442</v>
      </c>
      <c r="D5160" s="2" t="s">
        <v>7358</v>
      </c>
    </row>
    <row r="5161" spans="1:4">
      <c r="A5161" s="3" t="s">
        <v>9446</v>
      </c>
      <c r="B5161" s="3" t="s">
        <v>9366</v>
      </c>
      <c r="C5161" s="3" t="s">
        <v>9442</v>
      </c>
      <c r="D5161" s="2" t="s">
        <v>9447</v>
      </c>
    </row>
    <row r="5162" spans="1:4">
      <c r="A5162" s="3" t="s">
        <v>9448</v>
      </c>
      <c r="B5162" s="3" t="s">
        <v>9366</v>
      </c>
      <c r="C5162" s="3" t="s">
        <v>9442</v>
      </c>
      <c r="D5162" s="2" t="s">
        <v>7577</v>
      </c>
    </row>
    <row r="5163" spans="1:4">
      <c r="A5163" s="3" t="s">
        <v>9449</v>
      </c>
      <c r="B5163" s="3" t="s">
        <v>9366</v>
      </c>
      <c r="C5163" s="3" t="s">
        <v>9450</v>
      </c>
      <c r="D5163" s="2" t="s">
        <v>7373</v>
      </c>
    </row>
    <row r="5164" spans="1:4">
      <c r="A5164" s="3" t="s">
        <v>9451</v>
      </c>
      <c r="B5164" s="3" t="s">
        <v>9366</v>
      </c>
      <c r="C5164" s="3" t="s">
        <v>9452</v>
      </c>
      <c r="D5164" s="2" t="s">
        <v>7373</v>
      </c>
    </row>
    <row r="5165" spans="1:4">
      <c r="A5165" s="3" t="s">
        <v>9453</v>
      </c>
      <c r="B5165" s="3" t="s">
        <v>9366</v>
      </c>
      <c r="C5165" s="3" t="s">
        <v>9452</v>
      </c>
      <c r="D5165" s="2" t="s">
        <v>7353</v>
      </c>
    </row>
    <row r="5166" spans="1:4">
      <c r="A5166" s="3" t="s">
        <v>9454</v>
      </c>
      <c r="B5166" s="3" t="s">
        <v>9366</v>
      </c>
      <c r="C5166" s="3" t="s">
        <v>9452</v>
      </c>
      <c r="D5166" s="2" t="s">
        <v>7383</v>
      </c>
    </row>
    <row r="5167" spans="1:4">
      <c r="A5167" s="3" t="s">
        <v>9455</v>
      </c>
      <c r="B5167" s="3" t="s">
        <v>9366</v>
      </c>
      <c r="C5167" s="3" t="s">
        <v>9452</v>
      </c>
      <c r="D5167" s="2" t="s">
        <v>7386</v>
      </c>
    </row>
    <row r="5168" spans="1:4">
      <c r="A5168" s="3" t="s">
        <v>9456</v>
      </c>
      <c r="B5168" s="3" t="s">
        <v>9366</v>
      </c>
      <c r="C5168" s="3" t="s">
        <v>9452</v>
      </c>
      <c r="D5168" s="2" t="s">
        <v>8293</v>
      </c>
    </row>
    <row r="5169" spans="1:4">
      <c r="A5169" s="3" t="s">
        <v>9457</v>
      </c>
      <c r="B5169" s="3" t="s">
        <v>9366</v>
      </c>
      <c r="C5169" s="3" t="s">
        <v>9458</v>
      </c>
      <c r="D5169" s="2" t="s">
        <v>7386</v>
      </c>
    </row>
    <row r="5170" spans="1:4">
      <c r="A5170" s="3" t="s">
        <v>9459</v>
      </c>
      <c r="B5170" s="3" t="s">
        <v>9366</v>
      </c>
      <c r="C5170" s="3" t="s">
        <v>9460</v>
      </c>
      <c r="D5170" s="2" t="s">
        <v>7358</v>
      </c>
    </row>
    <row r="5171" spans="1:4">
      <c r="A5171" s="3" t="s">
        <v>9461</v>
      </c>
      <c r="B5171" s="3" t="s">
        <v>9366</v>
      </c>
      <c r="C5171" s="3" t="s">
        <v>9460</v>
      </c>
      <c r="D5171" s="2" t="s">
        <v>7353</v>
      </c>
    </row>
    <row r="5172" spans="1:4">
      <c r="A5172" s="3" t="s">
        <v>9462</v>
      </c>
      <c r="B5172" s="3" t="s">
        <v>9366</v>
      </c>
      <c r="C5172" s="3" t="s">
        <v>9460</v>
      </c>
      <c r="D5172" s="2" t="s">
        <v>7577</v>
      </c>
    </row>
    <row r="5173" spans="1:4">
      <c r="A5173" s="3" t="s">
        <v>9463</v>
      </c>
      <c r="B5173" s="3" t="s">
        <v>9366</v>
      </c>
      <c r="C5173" s="3" t="s">
        <v>9464</v>
      </c>
      <c r="D5173" s="2" t="s">
        <v>7514</v>
      </c>
    </row>
    <row r="5174" spans="1:4">
      <c r="A5174" s="3" t="s">
        <v>9465</v>
      </c>
      <c r="B5174" s="3" t="s">
        <v>9366</v>
      </c>
      <c r="C5174" s="3" t="s">
        <v>9464</v>
      </c>
      <c r="D5174" s="2" t="s">
        <v>7347</v>
      </c>
    </row>
    <row r="5175" spans="1:4">
      <c r="A5175" s="3" t="s">
        <v>9466</v>
      </c>
      <c r="B5175" s="3" t="s">
        <v>9366</v>
      </c>
      <c r="C5175" s="3" t="s">
        <v>9464</v>
      </c>
      <c r="D5175" s="2" t="s">
        <v>7516</v>
      </c>
    </row>
    <row r="5176" spans="1:4">
      <c r="A5176" s="3" t="s">
        <v>9467</v>
      </c>
      <c r="B5176" s="3" t="s">
        <v>9366</v>
      </c>
      <c r="C5176" s="3" t="s">
        <v>9464</v>
      </c>
      <c r="D5176" s="2" t="s">
        <v>7518</v>
      </c>
    </row>
    <row r="5177" spans="1:4">
      <c r="A5177" s="3" t="s">
        <v>9468</v>
      </c>
      <c r="B5177" s="3" t="s">
        <v>9366</v>
      </c>
      <c r="C5177" s="3" t="s">
        <v>9464</v>
      </c>
      <c r="D5177" s="2" t="s">
        <v>7520</v>
      </c>
    </row>
    <row r="5178" spans="1:4">
      <c r="A5178" s="3" t="s">
        <v>9469</v>
      </c>
      <c r="B5178" s="3" t="s">
        <v>9366</v>
      </c>
      <c r="C5178" s="3" t="s">
        <v>9464</v>
      </c>
      <c r="D5178" s="2" t="s">
        <v>7522</v>
      </c>
    </row>
    <row r="5179" spans="1:4">
      <c r="A5179" s="3" t="s">
        <v>9470</v>
      </c>
      <c r="B5179" s="3" t="s">
        <v>9366</v>
      </c>
      <c r="C5179" s="3" t="s">
        <v>9464</v>
      </c>
      <c r="D5179" s="2" t="s">
        <v>7524</v>
      </c>
    </row>
    <row r="5180" spans="1:4">
      <c r="A5180" s="3" t="s">
        <v>9471</v>
      </c>
      <c r="B5180" s="3" t="s">
        <v>9366</v>
      </c>
      <c r="C5180" s="3" t="s">
        <v>9464</v>
      </c>
      <c r="D5180" s="2" t="s">
        <v>7526</v>
      </c>
    </row>
    <row r="5181" spans="1:4">
      <c r="A5181" s="3" t="s">
        <v>9472</v>
      </c>
      <c r="B5181" s="3" t="s">
        <v>9366</v>
      </c>
      <c r="C5181" s="3" t="s">
        <v>9473</v>
      </c>
      <c r="D5181" s="2" t="s">
        <v>8017</v>
      </c>
    </row>
    <row r="5182" spans="1:4">
      <c r="A5182" s="3" t="s">
        <v>9474</v>
      </c>
      <c r="B5182" s="3" t="s">
        <v>9366</v>
      </c>
      <c r="C5182" s="3" t="s">
        <v>9473</v>
      </c>
      <c r="D5182" s="2" t="s">
        <v>7366</v>
      </c>
    </row>
    <row r="5183" spans="1:4">
      <c r="A5183" s="3" t="s">
        <v>9475</v>
      </c>
      <c r="B5183" s="3" t="s">
        <v>9366</v>
      </c>
      <c r="C5183" s="3" t="s">
        <v>9473</v>
      </c>
      <c r="D5183" s="2" t="s">
        <v>7373</v>
      </c>
    </row>
    <row r="5184" spans="1:4">
      <c r="A5184" s="3" t="s">
        <v>9476</v>
      </c>
      <c r="B5184" s="3" t="s">
        <v>9366</v>
      </c>
      <c r="C5184" s="3" t="s">
        <v>9473</v>
      </c>
      <c r="D5184" s="2" t="s">
        <v>7448</v>
      </c>
    </row>
    <row r="5185" spans="1:4">
      <c r="A5185" s="3" t="s">
        <v>9477</v>
      </c>
      <c r="B5185" s="3" t="s">
        <v>9366</v>
      </c>
      <c r="C5185" s="3" t="s">
        <v>9473</v>
      </c>
      <c r="D5185" s="2" t="s">
        <v>8300</v>
      </c>
    </row>
    <row r="5186" spans="1:4">
      <c r="A5186" s="3" t="s">
        <v>9478</v>
      </c>
      <c r="B5186" s="3" t="s">
        <v>9366</v>
      </c>
      <c r="C5186" s="3" t="s">
        <v>9473</v>
      </c>
      <c r="D5186" s="2" t="s">
        <v>7415</v>
      </c>
    </row>
    <row r="5187" spans="1:4">
      <c r="A5187" s="3" t="s">
        <v>9479</v>
      </c>
      <c r="B5187" s="3" t="s">
        <v>9366</v>
      </c>
      <c r="C5187" s="3" t="s">
        <v>9473</v>
      </c>
      <c r="D5187" s="2" t="s">
        <v>7350</v>
      </c>
    </row>
    <row r="5188" spans="1:4">
      <c r="A5188" s="3" t="s">
        <v>9480</v>
      </c>
      <c r="B5188" s="3" t="s">
        <v>9366</v>
      </c>
      <c r="C5188" s="3" t="s">
        <v>9473</v>
      </c>
      <c r="D5188" s="2" t="s">
        <v>7561</v>
      </c>
    </row>
    <row r="5189" spans="1:4">
      <c r="A5189" s="3" t="s">
        <v>9481</v>
      </c>
      <c r="B5189" s="3" t="s">
        <v>9366</v>
      </c>
      <c r="C5189" s="3" t="s">
        <v>9482</v>
      </c>
      <c r="D5189" s="2" t="s">
        <v>7373</v>
      </c>
    </row>
    <row r="5190" spans="1:4">
      <c r="A5190" s="3" t="s">
        <v>9483</v>
      </c>
      <c r="B5190" s="3" t="s">
        <v>9366</v>
      </c>
      <c r="C5190" s="3" t="s">
        <v>9482</v>
      </c>
      <c r="D5190" s="2" t="s">
        <v>7530</v>
      </c>
    </row>
    <row r="5191" spans="1:4">
      <c r="A5191" s="3" t="s">
        <v>9484</v>
      </c>
      <c r="B5191" s="3" t="s">
        <v>9366</v>
      </c>
      <c r="C5191" s="3" t="s">
        <v>9482</v>
      </c>
      <c r="D5191" s="2" t="s">
        <v>7415</v>
      </c>
    </row>
    <row r="5192" spans="1:4">
      <c r="A5192" s="3" t="s">
        <v>9485</v>
      </c>
      <c r="B5192" s="3" t="s">
        <v>9366</v>
      </c>
      <c r="C5192" s="3" t="s">
        <v>9482</v>
      </c>
      <c r="D5192" s="2" t="s">
        <v>7561</v>
      </c>
    </row>
    <row r="5193" spans="1:4">
      <c r="A5193" s="3" t="s">
        <v>9486</v>
      </c>
      <c r="B5193" s="3" t="s">
        <v>9366</v>
      </c>
      <c r="C5193" s="3" t="s">
        <v>9482</v>
      </c>
      <c r="D5193" s="2" t="s">
        <v>7350</v>
      </c>
    </row>
    <row r="5194" spans="1:4">
      <c r="A5194" s="3" t="s">
        <v>9487</v>
      </c>
      <c r="B5194" s="3" t="s">
        <v>9366</v>
      </c>
      <c r="C5194" s="3" t="s">
        <v>9488</v>
      </c>
      <c r="D5194" s="2" t="s">
        <v>7373</v>
      </c>
    </row>
    <row r="5195" spans="1:4">
      <c r="A5195" s="3" t="s">
        <v>9489</v>
      </c>
      <c r="B5195" s="3" t="s">
        <v>9366</v>
      </c>
      <c r="C5195" s="3" t="s">
        <v>9488</v>
      </c>
      <c r="D5195" s="2" t="s">
        <v>7383</v>
      </c>
    </row>
    <row r="5196" spans="1:4">
      <c r="A5196" s="3" t="s">
        <v>9490</v>
      </c>
      <c r="B5196" s="3" t="s">
        <v>9366</v>
      </c>
      <c r="C5196" s="3" t="s">
        <v>9488</v>
      </c>
      <c r="D5196" s="2" t="s">
        <v>7415</v>
      </c>
    </row>
    <row r="5197" spans="1:4">
      <c r="A5197" s="3" t="s">
        <v>9491</v>
      </c>
      <c r="B5197" s="3" t="s">
        <v>9366</v>
      </c>
      <c r="C5197" s="3" t="s">
        <v>9488</v>
      </c>
      <c r="D5197" s="2" t="s">
        <v>7361</v>
      </c>
    </row>
    <row r="5198" spans="1:4">
      <c r="A5198" s="3" t="s">
        <v>9492</v>
      </c>
      <c r="B5198" s="3" t="s">
        <v>9366</v>
      </c>
      <c r="C5198" s="3" t="s">
        <v>9488</v>
      </c>
      <c r="D5198" s="2" t="s">
        <v>7353</v>
      </c>
    </row>
    <row r="5199" spans="1:4">
      <c r="A5199" s="3" t="s">
        <v>9493</v>
      </c>
      <c r="B5199" s="3" t="s">
        <v>9366</v>
      </c>
      <c r="C5199" s="3" t="s">
        <v>9488</v>
      </c>
      <c r="D5199" s="2" t="s">
        <v>7350</v>
      </c>
    </row>
    <row r="5200" spans="1:4">
      <c r="A5200" s="3" t="s">
        <v>9494</v>
      </c>
      <c r="B5200" s="3" t="s">
        <v>9366</v>
      </c>
      <c r="C5200" s="3" t="s">
        <v>9495</v>
      </c>
      <c r="D5200" s="2" t="s">
        <v>7373</v>
      </c>
    </row>
    <row r="5201" spans="1:4">
      <c r="A5201" s="3" t="s">
        <v>9496</v>
      </c>
      <c r="B5201" s="3" t="s">
        <v>9366</v>
      </c>
      <c r="C5201" s="3" t="s">
        <v>9497</v>
      </c>
      <c r="D5201" s="2" t="s">
        <v>7459</v>
      </c>
    </row>
    <row r="5202" spans="1:4">
      <c r="A5202" s="3" t="s">
        <v>9498</v>
      </c>
      <c r="B5202" s="3" t="s">
        <v>9366</v>
      </c>
      <c r="C5202" s="3" t="s">
        <v>9497</v>
      </c>
      <c r="D5202" s="2" t="s">
        <v>7383</v>
      </c>
    </row>
    <row r="5203" spans="1:4">
      <c r="A5203" s="3" t="s">
        <v>9499</v>
      </c>
      <c r="B5203" s="3" t="s">
        <v>9366</v>
      </c>
      <c r="C5203" s="3" t="s">
        <v>9497</v>
      </c>
      <c r="D5203" s="2" t="s">
        <v>7361</v>
      </c>
    </row>
    <row r="5204" spans="1:4">
      <c r="A5204" s="3" t="s">
        <v>9500</v>
      </c>
      <c r="B5204" s="3" t="s">
        <v>9366</v>
      </c>
      <c r="C5204" s="3" t="s">
        <v>9497</v>
      </c>
      <c r="D5204" s="2" t="s">
        <v>7415</v>
      </c>
    </row>
    <row r="5205" spans="1:4">
      <c r="A5205" s="3" t="s">
        <v>9501</v>
      </c>
      <c r="B5205" s="3" t="s">
        <v>9366</v>
      </c>
      <c r="C5205" s="3" t="s">
        <v>9497</v>
      </c>
      <c r="D5205" s="2" t="s">
        <v>7892</v>
      </c>
    </row>
    <row r="5206" spans="1:4">
      <c r="A5206" s="3" t="s">
        <v>9502</v>
      </c>
      <c r="B5206" s="3" t="s">
        <v>9366</v>
      </c>
      <c r="C5206" s="3" t="s">
        <v>9497</v>
      </c>
      <c r="D5206" s="2" t="s">
        <v>9503</v>
      </c>
    </row>
    <row r="5207" spans="1:4">
      <c r="A5207" s="3" t="s">
        <v>9504</v>
      </c>
      <c r="B5207" s="3" t="s">
        <v>9366</v>
      </c>
      <c r="C5207" s="3" t="s">
        <v>9497</v>
      </c>
      <c r="D5207" s="2" t="s">
        <v>7366</v>
      </c>
    </row>
    <row r="5208" spans="1:4">
      <c r="A5208" s="3" t="s">
        <v>9505</v>
      </c>
      <c r="B5208" s="3" t="s">
        <v>9366</v>
      </c>
      <c r="C5208" s="3" t="s">
        <v>9506</v>
      </c>
      <c r="D5208" s="2" t="s">
        <v>7386</v>
      </c>
    </row>
    <row r="5209" spans="1:4">
      <c r="A5209" s="3" t="s">
        <v>9507</v>
      </c>
      <c r="B5209" s="3" t="s">
        <v>9366</v>
      </c>
      <c r="C5209" s="3" t="s">
        <v>9508</v>
      </c>
      <c r="D5209" s="2" t="s">
        <v>7353</v>
      </c>
    </row>
    <row r="5210" spans="1:4">
      <c r="A5210" s="3" t="s">
        <v>9509</v>
      </c>
      <c r="B5210" s="3" t="s">
        <v>9366</v>
      </c>
      <c r="C5210" s="3" t="s">
        <v>9508</v>
      </c>
      <c r="D5210" s="2" t="s">
        <v>7386</v>
      </c>
    </row>
    <row r="5211" spans="1:4">
      <c r="A5211" s="3" t="s">
        <v>9510</v>
      </c>
      <c r="B5211" s="3" t="s">
        <v>9366</v>
      </c>
      <c r="C5211" s="3" t="s">
        <v>9508</v>
      </c>
      <c r="D5211" s="2" t="s">
        <v>8807</v>
      </c>
    </row>
    <row r="5212" spans="1:4">
      <c r="A5212" s="3" t="s">
        <v>9511</v>
      </c>
      <c r="B5212" s="3" t="s">
        <v>9366</v>
      </c>
      <c r="C5212" s="3" t="s">
        <v>9508</v>
      </c>
      <c r="D5212" s="2" t="s">
        <v>7350</v>
      </c>
    </row>
    <row r="5213" spans="1:4">
      <c r="A5213" s="3" t="s">
        <v>9512</v>
      </c>
      <c r="B5213" s="3" t="s">
        <v>9366</v>
      </c>
      <c r="C5213" s="3" t="s">
        <v>9513</v>
      </c>
      <c r="D5213" s="2" t="s">
        <v>7361</v>
      </c>
    </row>
    <row r="5214" spans="1:4">
      <c r="A5214" s="3" t="s">
        <v>9514</v>
      </c>
      <c r="B5214" s="3" t="s">
        <v>9366</v>
      </c>
      <c r="C5214" s="3" t="s">
        <v>9513</v>
      </c>
      <c r="D5214" s="2" t="s">
        <v>7383</v>
      </c>
    </row>
    <row r="5215" spans="1:4">
      <c r="A5215" s="3" t="s">
        <v>9515</v>
      </c>
      <c r="B5215" s="3" t="s">
        <v>9366</v>
      </c>
      <c r="C5215" s="3" t="s">
        <v>9513</v>
      </c>
      <c r="D5215" s="2" t="s">
        <v>7415</v>
      </c>
    </row>
    <row r="5216" spans="1:4">
      <c r="A5216" s="3" t="s">
        <v>9516</v>
      </c>
      <c r="B5216" s="3" t="s">
        <v>9366</v>
      </c>
      <c r="C5216" s="3" t="s">
        <v>9513</v>
      </c>
      <c r="D5216" s="2" t="s">
        <v>7373</v>
      </c>
    </row>
    <row r="5217" spans="1:4">
      <c r="A5217" s="3" t="s">
        <v>9517</v>
      </c>
      <c r="B5217" s="3" t="s">
        <v>9366</v>
      </c>
      <c r="C5217" s="3" t="s">
        <v>9513</v>
      </c>
      <c r="D5217" s="2" t="s">
        <v>7350</v>
      </c>
    </row>
    <row r="5218" spans="1:4">
      <c r="A5218" s="3" t="s">
        <v>9518</v>
      </c>
      <c r="B5218" s="3" t="s">
        <v>9366</v>
      </c>
      <c r="C5218" s="3" t="s">
        <v>9513</v>
      </c>
      <c r="D5218" s="2" t="s">
        <v>7353</v>
      </c>
    </row>
    <row r="5219" spans="1:4">
      <c r="A5219" s="3" t="s">
        <v>9519</v>
      </c>
      <c r="B5219" s="3" t="s">
        <v>9366</v>
      </c>
      <c r="C5219" s="3" t="s">
        <v>9513</v>
      </c>
      <c r="D5219" s="2" t="s">
        <v>7501</v>
      </c>
    </row>
    <row r="5220" spans="1:4">
      <c r="A5220" s="3" t="s">
        <v>9520</v>
      </c>
      <c r="B5220" s="3" t="s">
        <v>9366</v>
      </c>
      <c r="C5220" s="3" t="s">
        <v>9513</v>
      </c>
      <c r="D5220" s="2" t="s">
        <v>7386</v>
      </c>
    </row>
    <row r="5221" spans="1:4">
      <c r="A5221" s="3" t="s">
        <v>9521</v>
      </c>
      <c r="B5221" s="3" t="s">
        <v>9366</v>
      </c>
      <c r="C5221" s="3" t="s">
        <v>9522</v>
      </c>
      <c r="D5221" s="2" t="s">
        <v>7448</v>
      </c>
    </row>
    <row r="5222" spans="1:4">
      <c r="A5222" s="3" t="s">
        <v>9523</v>
      </c>
      <c r="B5222" s="3" t="s">
        <v>9366</v>
      </c>
      <c r="C5222" s="3" t="s">
        <v>9522</v>
      </c>
      <c r="D5222" s="2" t="s">
        <v>7383</v>
      </c>
    </row>
    <row r="5223" spans="1:4">
      <c r="A5223" s="3" t="s">
        <v>9524</v>
      </c>
      <c r="B5223" s="3" t="s">
        <v>9366</v>
      </c>
      <c r="C5223" s="3" t="s">
        <v>9522</v>
      </c>
      <c r="D5223" s="2" t="s">
        <v>7361</v>
      </c>
    </row>
    <row r="5224" spans="1:4">
      <c r="A5224" s="3" t="s">
        <v>9525</v>
      </c>
      <c r="B5224" s="3" t="s">
        <v>9366</v>
      </c>
      <c r="C5224" s="3" t="s">
        <v>9522</v>
      </c>
      <c r="D5224" s="2" t="s">
        <v>7350</v>
      </c>
    </row>
    <row r="5225" spans="1:4">
      <c r="A5225" s="3" t="s">
        <v>9526</v>
      </c>
      <c r="B5225" s="3" t="s">
        <v>9366</v>
      </c>
      <c r="C5225" s="3" t="s">
        <v>9527</v>
      </c>
      <c r="D5225" s="2" t="s">
        <v>7361</v>
      </c>
    </row>
    <row r="5226" spans="1:4">
      <c r="A5226" s="3" t="s">
        <v>9528</v>
      </c>
      <c r="B5226" s="3" t="s">
        <v>9366</v>
      </c>
      <c r="C5226" s="3" t="s">
        <v>9527</v>
      </c>
      <c r="D5226" s="2" t="s">
        <v>7415</v>
      </c>
    </row>
    <row r="5227" spans="1:4">
      <c r="A5227" s="3" t="s">
        <v>9529</v>
      </c>
      <c r="B5227" s="3" t="s">
        <v>9366</v>
      </c>
      <c r="C5227" s="3" t="s">
        <v>9527</v>
      </c>
      <c r="D5227" s="2" t="s">
        <v>7448</v>
      </c>
    </row>
    <row r="5228" spans="1:4">
      <c r="A5228" s="3" t="s">
        <v>9530</v>
      </c>
      <c r="B5228" s="3" t="s">
        <v>9366</v>
      </c>
      <c r="C5228" s="3" t="s">
        <v>9527</v>
      </c>
      <c r="D5228" s="2" t="s">
        <v>7383</v>
      </c>
    </row>
    <row r="5229" spans="1:4">
      <c r="A5229" s="3" t="s">
        <v>9531</v>
      </c>
      <c r="B5229" s="3" t="s">
        <v>9366</v>
      </c>
      <c r="C5229" s="3" t="s">
        <v>9527</v>
      </c>
      <c r="D5229" s="2" t="s">
        <v>7373</v>
      </c>
    </row>
    <row r="5230" spans="1:4">
      <c r="A5230" s="3" t="s">
        <v>9532</v>
      </c>
      <c r="B5230" s="3" t="s">
        <v>9366</v>
      </c>
      <c r="C5230" s="3" t="s">
        <v>9527</v>
      </c>
      <c r="D5230" s="2" t="s">
        <v>7487</v>
      </c>
    </row>
    <row r="5231" spans="1:4">
      <c r="A5231" s="3" t="s">
        <v>9533</v>
      </c>
      <c r="B5231" s="3" t="s">
        <v>9366</v>
      </c>
      <c r="C5231" s="3" t="s">
        <v>9527</v>
      </c>
      <c r="D5231" s="2" t="s">
        <v>7353</v>
      </c>
    </row>
    <row r="5232" spans="1:4">
      <c r="A5232" s="3" t="s">
        <v>9534</v>
      </c>
      <c r="B5232" s="3" t="s">
        <v>9366</v>
      </c>
      <c r="C5232" s="3" t="s">
        <v>9527</v>
      </c>
      <c r="D5232" s="2" t="s">
        <v>7350</v>
      </c>
    </row>
    <row r="5233" spans="1:4">
      <c r="A5233" s="3" t="s">
        <v>9535</v>
      </c>
      <c r="B5233" s="3" t="s">
        <v>9366</v>
      </c>
      <c r="C5233" s="3" t="s">
        <v>9536</v>
      </c>
      <c r="D5233" s="2" t="s">
        <v>7373</v>
      </c>
    </row>
    <row r="5234" spans="1:4">
      <c r="A5234" s="3" t="s">
        <v>9537</v>
      </c>
      <c r="B5234" s="3" t="s">
        <v>9366</v>
      </c>
      <c r="C5234" s="3" t="s">
        <v>9536</v>
      </c>
      <c r="D5234" s="2" t="s">
        <v>7386</v>
      </c>
    </row>
    <row r="5235" spans="1:4">
      <c r="A5235" s="3" t="s">
        <v>9538</v>
      </c>
      <c r="B5235" s="3" t="s">
        <v>9366</v>
      </c>
      <c r="C5235" s="3" t="s">
        <v>9536</v>
      </c>
      <c r="D5235" s="2" t="s">
        <v>7353</v>
      </c>
    </row>
    <row r="5236" spans="1:4">
      <c r="A5236" s="3" t="s">
        <v>9539</v>
      </c>
      <c r="B5236" s="3" t="s">
        <v>9366</v>
      </c>
      <c r="C5236" s="3" t="s">
        <v>9536</v>
      </c>
      <c r="D5236" s="2" t="s">
        <v>7383</v>
      </c>
    </row>
    <row r="5237" spans="1:4">
      <c r="A5237" s="3" t="s">
        <v>9540</v>
      </c>
      <c r="B5237" s="3" t="s">
        <v>9366</v>
      </c>
      <c r="C5237" s="3" t="s">
        <v>9536</v>
      </c>
      <c r="D5237" s="2" t="s">
        <v>7361</v>
      </c>
    </row>
    <row r="5238" spans="1:4">
      <c r="A5238" s="3" t="s">
        <v>9541</v>
      </c>
      <c r="B5238" s="3" t="s">
        <v>9366</v>
      </c>
      <c r="C5238" s="3" t="s">
        <v>9536</v>
      </c>
      <c r="D5238" s="2" t="s">
        <v>7415</v>
      </c>
    </row>
    <row r="5239" spans="1:4">
      <c r="A5239" s="3" t="s">
        <v>9542</v>
      </c>
      <c r="B5239" s="3" t="s">
        <v>9366</v>
      </c>
      <c r="C5239" s="3" t="s">
        <v>9536</v>
      </c>
      <c r="D5239" s="2" t="s">
        <v>7448</v>
      </c>
    </row>
    <row r="5240" spans="1:4">
      <c r="A5240" s="3" t="s">
        <v>9543</v>
      </c>
      <c r="B5240" s="3" t="s">
        <v>9366</v>
      </c>
      <c r="C5240" s="3" t="s">
        <v>9536</v>
      </c>
      <c r="D5240" s="2" t="s">
        <v>7487</v>
      </c>
    </row>
    <row r="5241" spans="1:4">
      <c r="A5241" s="3" t="s">
        <v>9544</v>
      </c>
      <c r="B5241" s="3" t="s">
        <v>9366</v>
      </c>
      <c r="C5241" s="3" t="s">
        <v>9545</v>
      </c>
      <c r="D5241" s="2" t="s">
        <v>7353</v>
      </c>
    </row>
    <row r="5242" spans="1:4">
      <c r="A5242" s="3" t="s">
        <v>9546</v>
      </c>
      <c r="B5242" s="3" t="s">
        <v>9366</v>
      </c>
      <c r="C5242" s="3" t="s">
        <v>9545</v>
      </c>
      <c r="D5242" s="2" t="s">
        <v>7373</v>
      </c>
    </row>
    <row r="5243" spans="1:4">
      <c r="A5243" s="3" t="s">
        <v>9547</v>
      </c>
      <c r="B5243" s="3" t="s">
        <v>9366</v>
      </c>
      <c r="C5243" s="3" t="s">
        <v>9548</v>
      </c>
      <c r="D5243" s="2" t="s">
        <v>7386</v>
      </c>
    </row>
    <row r="5244" spans="1:4">
      <c r="A5244" s="3" t="s">
        <v>9549</v>
      </c>
      <c r="B5244" s="3" t="s">
        <v>9366</v>
      </c>
      <c r="C5244" s="3" t="s">
        <v>9548</v>
      </c>
      <c r="D5244" s="2" t="s">
        <v>7361</v>
      </c>
    </row>
    <row r="5245" spans="1:4">
      <c r="A5245" s="3" t="s">
        <v>9550</v>
      </c>
      <c r="B5245" s="3" t="s">
        <v>9366</v>
      </c>
      <c r="C5245" s="3" t="s">
        <v>9548</v>
      </c>
      <c r="D5245" s="2" t="s">
        <v>7487</v>
      </c>
    </row>
    <row r="5246" spans="1:4">
      <c r="A5246" s="3" t="s">
        <v>9551</v>
      </c>
      <c r="B5246" s="3" t="s">
        <v>9366</v>
      </c>
      <c r="C5246" s="3" t="s">
        <v>9548</v>
      </c>
      <c r="D5246" s="2" t="s">
        <v>7358</v>
      </c>
    </row>
    <row r="5247" spans="1:4">
      <c r="A5247" s="3" t="s">
        <v>9552</v>
      </c>
      <c r="B5247" s="3" t="s">
        <v>9366</v>
      </c>
      <c r="C5247" s="3" t="s">
        <v>9553</v>
      </c>
      <c r="D5247" s="2" t="s">
        <v>7361</v>
      </c>
    </row>
    <row r="5248" spans="1:4">
      <c r="A5248" s="3" t="s">
        <v>9554</v>
      </c>
      <c r="B5248" s="3" t="s">
        <v>9366</v>
      </c>
      <c r="C5248" s="3" t="s">
        <v>9553</v>
      </c>
      <c r="D5248" s="2" t="s">
        <v>7383</v>
      </c>
    </row>
    <row r="5249" spans="1:4">
      <c r="A5249" s="3" t="s">
        <v>9555</v>
      </c>
      <c r="B5249" s="3" t="s">
        <v>9366</v>
      </c>
      <c r="C5249" s="3" t="s">
        <v>9553</v>
      </c>
      <c r="D5249" s="2" t="s">
        <v>7561</v>
      </c>
    </row>
    <row r="5250" spans="1:4">
      <c r="A5250" s="3" t="s">
        <v>9556</v>
      </c>
      <c r="B5250" s="3" t="s">
        <v>9366</v>
      </c>
      <c r="C5250" s="3" t="s">
        <v>9553</v>
      </c>
      <c r="D5250" s="2" t="s">
        <v>7415</v>
      </c>
    </row>
    <row r="5251" spans="1:4">
      <c r="A5251" s="3" t="s">
        <v>9557</v>
      </c>
      <c r="B5251" s="3" t="s">
        <v>9366</v>
      </c>
      <c r="C5251" s="3" t="s">
        <v>9553</v>
      </c>
      <c r="D5251" s="2" t="s">
        <v>7448</v>
      </c>
    </row>
    <row r="5252" spans="1:4">
      <c r="A5252" s="3" t="s">
        <v>9558</v>
      </c>
      <c r="B5252" s="3" t="s">
        <v>9366</v>
      </c>
      <c r="C5252" s="3" t="s">
        <v>9559</v>
      </c>
      <c r="D5252" s="2" t="s">
        <v>7373</v>
      </c>
    </row>
    <row r="5253" spans="1:4">
      <c r="A5253" s="3" t="s">
        <v>9560</v>
      </c>
      <c r="B5253" s="3" t="s">
        <v>9366</v>
      </c>
      <c r="C5253" s="3" t="s">
        <v>9559</v>
      </c>
      <c r="D5253" s="2" t="s">
        <v>7383</v>
      </c>
    </row>
    <row r="5254" spans="1:4">
      <c r="A5254" s="3" t="s">
        <v>9561</v>
      </c>
      <c r="B5254" s="3" t="s">
        <v>9366</v>
      </c>
      <c r="C5254" s="3" t="s">
        <v>9559</v>
      </c>
      <c r="D5254" s="2" t="s">
        <v>7415</v>
      </c>
    </row>
    <row r="5255" spans="1:4">
      <c r="A5255" s="3" t="s">
        <v>9562</v>
      </c>
      <c r="B5255" s="3" t="s">
        <v>9366</v>
      </c>
      <c r="C5255" s="3" t="s">
        <v>9563</v>
      </c>
      <c r="D5255" s="2" t="s">
        <v>9379</v>
      </c>
    </row>
    <row r="5256" spans="1:4">
      <c r="A5256" s="3" t="s">
        <v>9564</v>
      </c>
      <c r="B5256" s="3" t="s">
        <v>9366</v>
      </c>
      <c r="C5256" s="3" t="s">
        <v>9565</v>
      </c>
      <c r="D5256" s="2" t="s">
        <v>9379</v>
      </c>
    </row>
    <row r="5257" spans="1:4">
      <c r="A5257" s="3" t="s">
        <v>9566</v>
      </c>
      <c r="B5257" s="3" t="s">
        <v>9366</v>
      </c>
      <c r="C5257" s="3" t="s">
        <v>9567</v>
      </c>
      <c r="D5257" s="2" t="s">
        <v>9379</v>
      </c>
    </row>
    <row r="5258" spans="1:4">
      <c r="A5258" s="3" t="s">
        <v>9568</v>
      </c>
      <c r="B5258" s="3" t="s">
        <v>9366</v>
      </c>
      <c r="C5258" s="3" t="s">
        <v>9569</v>
      </c>
      <c r="D5258" s="2" t="s">
        <v>9379</v>
      </c>
    </row>
    <row r="5259" spans="1:4">
      <c r="A5259" s="3" t="s">
        <v>9570</v>
      </c>
      <c r="B5259" s="3" t="s">
        <v>9366</v>
      </c>
      <c r="C5259" s="3" t="s">
        <v>9571</v>
      </c>
      <c r="D5259" s="2" t="s">
        <v>7361</v>
      </c>
    </row>
    <row r="5260" spans="1:4">
      <c r="A5260" s="3" t="s">
        <v>9572</v>
      </c>
      <c r="B5260" s="3" t="s">
        <v>9366</v>
      </c>
      <c r="C5260" s="3" t="s">
        <v>9571</v>
      </c>
      <c r="D5260" s="2" t="s">
        <v>7383</v>
      </c>
    </row>
    <row r="5261" spans="1:4">
      <c r="A5261" s="3" t="s">
        <v>9573</v>
      </c>
      <c r="B5261" s="3" t="s">
        <v>9366</v>
      </c>
      <c r="C5261" s="3" t="s">
        <v>9571</v>
      </c>
      <c r="D5261" s="2" t="s">
        <v>7567</v>
      </c>
    </row>
    <row r="5262" spans="1:4">
      <c r="A5262" s="3" t="s">
        <v>9574</v>
      </c>
      <c r="B5262" s="3" t="s">
        <v>9366</v>
      </c>
      <c r="C5262" s="3" t="s">
        <v>9571</v>
      </c>
      <c r="D5262" s="2" t="s">
        <v>7386</v>
      </c>
    </row>
    <row r="5263" spans="1:4">
      <c r="A5263" s="3" t="s">
        <v>9575</v>
      </c>
      <c r="B5263" s="3" t="s">
        <v>9366</v>
      </c>
      <c r="C5263" s="3" t="s">
        <v>9571</v>
      </c>
      <c r="D5263" s="2" t="s">
        <v>7448</v>
      </c>
    </row>
    <row r="5264" spans="1:4">
      <c r="A5264" s="3" t="s">
        <v>9576</v>
      </c>
      <c r="B5264" s="3" t="s">
        <v>9366</v>
      </c>
      <c r="C5264" s="3" t="s">
        <v>9571</v>
      </c>
      <c r="D5264" s="2" t="s">
        <v>7415</v>
      </c>
    </row>
    <row r="5265" spans="1:4">
      <c r="A5265" s="3" t="s">
        <v>9577</v>
      </c>
      <c r="B5265" s="3" t="s">
        <v>9366</v>
      </c>
      <c r="C5265" s="3" t="s">
        <v>9571</v>
      </c>
      <c r="D5265" s="2" t="s">
        <v>7561</v>
      </c>
    </row>
    <row r="5266" spans="1:4">
      <c r="A5266" s="3" t="s">
        <v>9578</v>
      </c>
      <c r="B5266" s="3" t="s">
        <v>9366</v>
      </c>
      <c r="C5266" s="3" t="s">
        <v>9579</v>
      </c>
      <c r="D5266" s="2" t="s">
        <v>7383</v>
      </c>
    </row>
    <row r="5267" spans="1:4">
      <c r="A5267" s="3" t="s">
        <v>9580</v>
      </c>
      <c r="B5267" s="3" t="s">
        <v>9366</v>
      </c>
      <c r="C5267" s="3" t="s">
        <v>9579</v>
      </c>
      <c r="D5267" s="2" t="s">
        <v>7361</v>
      </c>
    </row>
    <row r="5268" spans="1:4">
      <c r="A5268" s="3" t="s">
        <v>9581</v>
      </c>
      <c r="B5268" s="3" t="s">
        <v>9366</v>
      </c>
      <c r="C5268" s="3" t="s">
        <v>9579</v>
      </c>
      <c r="D5268" s="2" t="s">
        <v>7561</v>
      </c>
    </row>
    <row r="5269" spans="1:4">
      <c r="A5269" s="3" t="s">
        <v>9582</v>
      </c>
      <c r="B5269" s="3" t="s">
        <v>9366</v>
      </c>
      <c r="C5269" s="3" t="s">
        <v>9579</v>
      </c>
      <c r="D5269" s="2" t="s">
        <v>7353</v>
      </c>
    </row>
    <row r="5270" spans="1:4">
      <c r="A5270" s="3" t="s">
        <v>9583</v>
      </c>
      <c r="B5270" s="3" t="s">
        <v>9366</v>
      </c>
      <c r="C5270" s="3" t="s">
        <v>9584</v>
      </c>
      <c r="D5270" s="2" t="s">
        <v>7448</v>
      </c>
    </row>
    <row r="5271" spans="1:4">
      <c r="A5271" s="3" t="s">
        <v>9585</v>
      </c>
      <c r="B5271" s="3" t="s">
        <v>9366</v>
      </c>
      <c r="C5271" s="3" t="s">
        <v>9584</v>
      </c>
      <c r="D5271" s="2" t="s">
        <v>7353</v>
      </c>
    </row>
    <row r="5272" spans="1:4">
      <c r="A5272" s="3" t="s">
        <v>9586</v>
      </c>
      <c r="B5272" s="3" t="s">
        <v>9366</v>
      </c>
      <c r="C5272" s="3" t="s">
        <v>9584</v>
      </c>
      <c r="D5272" s="2" t="s">
        <v>7373</v>
      </c>
    </row>
    <row r="5273" spans="1:4">
      <c r="A5273" s="3" t="s">
        <v>9587</v>
      </c>
      <c r="B5273" s="3" t="s">
        <v>9366</v>
      </c>
      <c r="C5273" s="3" t="s">
        <v>9584</v>
      </c>
      <c r="D5273" s="2" t="s">
        <v>7361</v>
      </c>
    </row>
    <row r="5274" spans="1:4">
      <c r="A5274" s="3" t="s">
        <v>9588</v>
      </c>
      <c r="B5274" s="3" t="s">
        <v>9366</v>
      </c>
      <c r="C5274" s="3" t="s">
        <v>9584</v>
      </c>
      <c r="D5274" s="2" t="s">
        <v>7383</v>
      </c>
    </row>
    <row r="5275" spans="1:4">
      <c r="A5275" s="3" t="s">
        <v>9589</v>
      </c>
      <c r="B5275" s="3" t="s">
        <v>9366</v>
      </c>
      <c r="C5275" s="3" t="s">
        <v>9584</v>
      </c>
      <c r="D5275" s="2" t="s">
        <v>8389</v>
      </c>
    </row>
    <row r="5276" spans="1:4">
      <c r="A5276" s="3" t="s">
        <v>9590</v>
      </c>
      <c r="B5276" s="3" t="s">
        <v>9366</v>
      </c>
      <c r="C5276" s="3" t="s">
        <v>9591</v>
      </c>
      <c r="D5276" s="2" t="s">
        <v>7383</v>
      </c>
    </row>
    <row r="5277" spans="1:4">
      <c r="A5277" s="3" t="s">
        <v>9592</v>
      </c>
      <c r="B5277" s="3" t="s">
        <v>9366</v>
      </c>
      <c r="C5277" s="3" t="s">
        <v>9591</v>
      </c>
      <c r="D5277" s="2" t="s">
        <v>7448</v>
      </c>
    </row>
    <row r="5278" spans="1:4">
      <c r="A5278" s="3" t="s">
        <v>9593</v>
      </c>
      <c r="B5278" s="3" t="s">
        <v>9366</v>
      </c>
      <c r="C5278" s="3" t="s">
        <v>9591</v>
      </c>
      <c r="D5278" s="2" t="s">
        <v>7361</v>
      </c>
    </row>
    <row r="5279" spans="1:4">
      <c r="A5279" s="3" t="s">
        <v>9594</v>
      </c>
      <c r="B5279" s="3" t="s">
        <v>9366</v>
      </c>
      <c r="C5279" s="3" t="s">
        <v>9591</v>
      </c>
      <c r="D5279" s="2" t="s">
        <v>7350</v>
      </c>
    </row>
    <row r="5280" spans="1:4">
      <c r="A5280" s="3" t="s">
        <v>9595</v>
      </c>
      <c r="B5280" s="3" t="s">
        <v>9366</v>
      </c>
      <c r="C5280" s="3" t="s">
        <v>9596</v>
      </c>
      <c r="D5280" s="2" t="s">
        <v>7373</v>
      </c>
    </row>
    <row r="5281" spans="1:4">
      <c r="A5281" s="3" t="s">
        <v>9597</v>
      </c>
      <c r="B5281" s="3" t="s">
        <v>9366</v>
      </c>
      <c r="C5281" s="3" t="s">
        <v>9596</v>
      </c>
      <c r="D5281" s="2" t="s">
        <v>8736</v>
      </c>
    </row>
    <row r="5282" spans="1:4">
      <c r="A5282" s="3" t="s">
        <v>9598</v>
      </c>
      <c r="B5282" s="3" t="s">
        <v>9366</v>
      </c>
      <c r="C5282" s="3" t="s">
        <v>9596</v>
      </c>
      <c r="D5282" s="2" t="s">
        <v>8293</v>
      </c>
    </row>
    <row r="5283" spans="1:4">
      <c r="A5283" s="3" t="s">
        <v>9599</v>
      </c>
      <c r="B5283" s="3" t="s">
        <v>9366</v>
      </c>
      <c r="C5283" s="3" t="s">
        <v>9596</v>
      </c>
      <c r="D5283" s="2" t="s">
        <v>7415</v>
      </c>
    </row>
    <row r="5284" spans="1:4">
      <c r="A5284" s="3" t="s">
        <v>9600</v>
      </c>
      <c r="B5284" s="3" t="s">
        <v>9366</v>
      </c>
      <c r="C5284" s="3" t="s">
        <v>9596</v>
      </c>
      <c r="D5284" s="2" t="s">
        <v>7383</v>
      </c>
    </row>
    <row r="5285" spans="1:4">
      <c r="A5285" s="3" t="s">
        <v>9601</v>
      </c>
      <c r="B5285" s="3" t="s">
        <v>9366</v>
      </c>
      <c r="C5285" s="3" t="s">
        <v>9596</v>
      </c>
      <c r="D5285" s="2" t="s">
        <v>7448</v>
      </c>
    </row>
    <row r="5286" spans="1:4">
      <c r="A5286" s="3" t="s">
        <v>9602</v>
      </c>
      <c r="B5286" s="3" t="s">
        <v>9366</v>
      </c>
      <c r="C5286" s="3" t="s">
        <v>9596</v>
      </c>
      <c r="D5286" s="2" t="s">
        <v>7353</v>
      </c>
    </row>
    <row r="5287" spans="1:4">
      <c r="A5287" s="3" t="s">
        <v>9603</v>
      </c>
      <c r="B5287" s="3" t="s">
        <v>9366</v>
      </c>
      <c r="C5287" s="3" t="s">
        <v>9604</v>
      </c>
      <c r="D5287" s="2" t="s">
        <v>9379</v>
      </c>
    </row>
    <row r="5288" spans="1:4">
      <c r="A5288" s="3" t="s">
        <v>9605</v>
      </c>
      <c r="B5288" s="3" t="s">
        <v>9366</v>
      </c>
      <c r="C5288" s="3" t="s">
        <v>9606</v>
      </c>
      <c r="D5288" s="2" t="s">
        <v>7373</v>
      </c>
    </row>
    <row r="5289" spans="1:4">
      <c r="A5289" s="3" t="s">
        <v>9607</v>
      </c>
      <c r="B5289" s="3" t="s">
        <v>9366</v>
      </c>
      <c r="C5289" s="3" t="s">
        <v>9606</v>
      </c>
      <c r="D5289" s="2" t="s">
        <v>7383</v>
      </c>
    </row>
    <row r="5290" spans="1:4">
      <c r="A5290" s="3" t="s">
        <v>9608</v>
      </c>
      <c r="B5290" s="3" t="s">
        <v>9366</v>
      </c>
      <c r="C5290" s="3" t="s">
        <v>9606</v>
      </c>
      <c r="D5290" s="2" t="s">
        <v>7415</v>
      </c>
    </row>
    <row r="5291" spans="1:4">
      <c r="A5291" s="3" t="s">
        <v>9609</v>
      </c>
      <c r="B5291" s="3" t="s">
        <v>9366</v>
      </c>
      <c r="C5291" s="3" t="s">
        <v>9606</v>
      </c>
      <c r="D5291" s="2" t="s">
        <v>7353</v>
      </c>
    </row>
    <row r="5292" spans="1:4">
      <c r="A5292" s="3" t="s">
        <v>9610</v>
      </c>
      <c r="B5292" s="3" t="s">
        <v>9366</v>
      </c>
      <c r="C5292" s="3" t="s">
        <v>9611</v>
      </c>
      <c r="D5292" s="2" t="s">
        <v>7459</v>
      </c>
    </row>
    <row r="5293" spans="1:4">
      <c r="A5293" s="3" t="s">
        <v>9612</v>
      </c>
      <c r="B5293" s="3" t="s">
        <v>9366</v>
      </c>
      <c r="C5293" s="3" t="s">
        <v>9613</v>
      </c>
      <c r="D5293" s="2" t="s">
        <v>7386</v>
      </c>
    </row>
    <row r="5294" spans="1:4">
      <c r="A5294" s="3" t="s">
        <v>9614</v>
      </c>
      <c r="B5294" s="3" t="s">
        <v>9366</v>
      </c>
      <c r="C5294" s="3" t="s">
        <v>9613</v>
      </c>
      <c r="D5294" s="2" t="s">
        <v>7353</v>
      </c>
    </row>
    <row r="5295" spans="1:4">
      <c r="A5295" s="3" t="s">
        <v>9615</v>
      </c>
      <c r="B5295" s="3" t="s">
        <v>9366</v>
      </c>
      <c r="C5295" s="3" t="s">
        <v>9616</v>
      </c>
      <c r="D5295" s="2" t="s">
        <v>7386</v>
      </c>
    </row>
    <row r="5296" spans="1:4">
      <c r="A5296" s="3" t="s">
        <v>9617</v>
      </c>
      <c r="B5296" s="3" t="s">
        <v>9366</v>
      </c>
      <c r="C5296" s="3" t="s">
        <v>9618</v>
      </c>
      <c r="D5296" s="2" t="s">
        <v>7386</v>
      </c>
    </row>
    <row r="5297" spans="1:4">
      <c r="A5297" s="3" t="s">
        <v>9619</v>
      </c>
      <c r="B5297" s="3" t="s">
        <v>9366</v>
      </c>
      <c r="C5297" s="3" t="s">
        <v>9620</v>
      </c>
      <c r="D5297" s="2" t="s">
        <v>7386</v>
      </c>
    </row>
    <row r="5298" spans="1:4">
      <c r="A5298" s="3" t="s">
        <v>9621</v>
      </c>
      <c r="B5298" s="3" t="s">
        <v>9366</v>
      </c>
      <c r="C5298" s="3" t="s">
        <v>9622</v>
      </c>
      <c r="D5298" s="2" t="s">
        <v>7373</v>
      </c>
    </row>
    <row r="5299" spans="1:4">
      <c r="A5299" s="3" t="s">
        <v>9623</v>
      </c>
      <c r="B5299" s="3" t="s">
        <v>9366</v>
      </c>
      <c r="C5299" s="3" t="s">
        <v>9622</v>
      </c>
      <c r="D5299" s="2" t="s">
        <v>7530</v>
      </c>
    </row>
    <row r="5300" spans="1:4">
      <c r="A5300" s="3" t="s">
        <v>9624</v>
      </c>
      <c r="B5300" s="3" t="s">
        <v>9366</v>
      </c>
      <c r="C5300" s="3" t="s">
        <v>9622</v>
      </c>
      <c r="D5300" s="2" t="s">
        <v>7415</v>
      </c>
    </row>
    <row r="5301" spans="1:4">
      <c r="A5301" s="3" t="s">
        <v>9625</v>
      </c>
      <c r="B5301" s="3" t="s">
        <v>9366</v>
      </c>
      <c r="C5301" s="3" t="s">
        <v>9622</v>
      </c>
      <c r="D5301" s="2" t="s">
        <v>7561</v>
      </c>
    </row>
    <row r="5302" spans="1:4">
      <c r="A5302" s="3" t="s">
        <v>9626</v>
      </c>
      <c r="B5302" s="3" t="s">
        <v>9366</v>
      </c>
      <c r="C5302" s="3" t="s">
        <v>9622</v>
      </c>
      <c r="D5302" s="2" t="s">
        <v>7350</v>
      </c>
    </row>
    <row r="5303" spans="1:4">
      <c r="A5303" s="3" t="s">
        <v>9627</v>
      </c>
      <c r="B5303" s="3" t="s">
        <v>9366</v>
      </c>
      <c r="C5303" s="3" t="s">
        <v>9628</v>
      </c>
      <c r="D5303" s="2" t="s">
        <v>7386</v>
      </c>
    </row>
    <row r="5304" spans="1:4">
      <c r="A5304" s="3" t="s">
        <v>9629</v>
      </c>
      <c r="B5304" s="3" t="s">
        <v>9366</v>
      </c>
      <c r="C5304" s="3" t="s">
        <v>9628</v>
      </c>
      <c r="D5304" s="2" t="s">
        <v>7373</v>
      </c>
    </row>
    <row r="5305" spans="1:4">
      <c r="A5305" s="3" t="s">
        <v>9630</v>
      </c>
      <c r="B5305" s="3" t="s">
        <v>9366</v>
      </c>
      <c r="C5305" s="3" t="s">
        <v>9628</v>
      </c>
      <c r="D5305" s="2" t="s">
        <v>7353</v>
      </c>
    </row>
    <row r="5306" spans="1:4">
      <c r="A5306" s="3" t="s">
        <v>9631</v>
      </c>
      <c r="B5306" s="3" t="s">
        <v>9366</v>
      </c>
      <c r="C5306" s="3" t="s">
        <v>9632</v>
      </c>
      <c r="D5306" s="2" t="s">
        <v>7353</v>
      </c>
    </row>
    <row r="5307" spans="1:4">
      <c r="A5307" s="3" t="s">
        <v>9633</v>
      </c>
      <c r="B5307" s="3" t="s">
        <v>9366</v>
      </c>
      <c r="C5307" s="3" t="s">
        <v>9634</v>
      </c>
      <c r="D5307" s="2" t="s">
        <v>7415</v>
      </c>
    </row>
    <row r="5308" spans="1:4">
      <c r="A5308" s="3" t="s">
        <v>9635</v>
      </c>
      <c r="B5308" s="3" t="s">
        <v>9636</v>
      </c>
      <c r="C5308" s="3" t="s">
        <v>9637</v>
      </c>
      <c r="D5308" s="2" t="s">
        <v>8807</v>
      </c>
    </row>
    <row r="5309" spans="1:4">
      <c r="A5309" s="3" t="s">
        <v>9638</v>
      </c>
      <c r="B5309" s="3" t="s">
        <v>9636</v>
      </c>
      <c r="C5309" s="3" t="s">
        <v>9637</v>
      </c>
      <c r="D5309" s="2" t="s">
        <v>7459</v>
      </c>
    </row>
    <row r="5310" spans="1:4">
      <c r="A5310" s="3" t="s">
        <v>9639</v>
      </c>
      <c r="B5310" s="3" t="s">
        <v>9636</v>
      </c>
      <c r="C5310" s="3" t="s">
        <v>9637</v>
      </c>
      <c r="D5310" s="2" t="s">
        <v>7570</v>
      </c>
    </row>
    <row r="5311" spans="1:4">
      <c r="A5311" s="3" t="s">
        <v>9640</v>
      </c>
      <c r="B5311" s="3" t="s">
        <v>9636</v>
      </c>
      <c r="C5311" s="3" t="s">
        <v>9641</v>
      </c>
      <c r="D5311" s="2" t="s">
        <v>7350</v>
      </c>
    </row>
    <row r="5312" spans="1:4">
      <c r="A5312" s="3" t="s">
        <v>9642</v>
      </c>
      <c r="B5312" s="3" t="s">
        <v>9636</v>
      </c>
      <c r="C5312" s="3" t="s">
        <v>9641</v>
      </c>
      <c r="D5312" s="2" t="s">
        <v>7561</v>
      </c>
    </row>
    <row r="5313" spans="1:4">
      <c r="A5313" s="3" t="s">
        <v>9643</v>
      </c>
      <c r="B5313" s="3" t="s">
        <v>9636</v>
      </c>
      <c r="C5313" s="3" t="s">
        <v>9641</v>
      </c>
      <c r="D5313" s="2" t="s">
        <v>7383</v>
      </c>
    </row>
    <row r="5314" spans="1:4">
      <c r="A5314" s="3" t="s">
        <v>9644</v>
      </c>
      <c r="B5314" s="3" t="s">
        <v>9636</v>
      </c>
      <c r="C5314" s="3" t="s">
        <v>9641</v>
      </c>
      <c r="D5314" s="2" t="s">
        <v>7415</v>
      </c>
    </row>
    <row r="5315" spans="1:4">
      <c r="A5315" s="3" t="s">
        <v>9645</v>
      </c>
      <c r="B5315" s="3" t="s">
        <v>9636</v>
      </c>
      <c r="C5315" s="3" t="s">
        <v>9641</v>
      </c>
      <c r="D5315" s="2" t="s">
        <v>7361</v>
      </c>
    </row>
    <row r="5316" spans="1:4">
      <c r="A5316" s="3" t="s">
        <v>9646</v>
      </c>
      <c r="B5316" s="3" t="s">
        <v>9636</v>
      </c>
      <c r="C5316" s="3" t="s">
        <v>9647</v>
      </c>
      <c r="D5316" s="2" t="s">
        <v>9648</v>
      </c>
    </row>
    <row r="5317" spans="1:4">
      <c r="A5317" s="3" t="s">
        <v>9649</v>
      </c>
      <c r="B5317" s="3" t="s">
        <v>9636</v>
      </c>
      <c r="C5317" s="3" t="s">
        <v>9647</v>
      </c>
      <c r="D5317" s="2" t="s">
        <v>7350</v>
      </c>
    </row>
    <row r="5318" spans="1:4">
      <c r="A5318" s="3" t="s">
        <v>9650</v>
      </c>
      <c r="B5318" s="3" t="s">
        <v>9636</v>
      </c>
      <c r="C5318" s="3" t="s">
        <v>9647</v>
      </c>
      <c r="D5318" s="2" t="s">
        <v>7459</v>
      </c>
    </row>
    <row r="5319" spans="1:4">
      <c r="A5319" s="3" t="s">
        <v>9651</v>
      </c>
      <c r="B5319" s="3" t="s">
        <v>9636</v>
      </c>
      <c r="C5319" s="3" t="s">
        <v>9647</v>
      </c>
      <c r="D5319" s="2" t="s">
        <v>7373</v>
      </c>
    </row>
    <row r="5320" spans="1:4">
      <c r="A5320" s="3" t="s">
        <v>9652</v>
      </c>
      <c r="B5320" s="3" t="s">
        <v>9636</v>
      </c>
      <c r="C5320" s="3" t="s">
        <v>9647</v>
      </c>
      <c r="D5320" s="2" t="s">
        <v>7415</v>
      </c>
    </row>
    <row r="5321" spans="1:4">
      <c r="A5321" s="3" t="s">
        <v>9653</v>
      </c>
      <c r="B5321" s="3" t="s">
        <v>9636</v>
      </c>
      <c r="C5321" s="3" t="s">
        <v>9654</v>
      </c>
      <c r="D5321" s="2" t="s">
        <v>7621</v>
      </c>
    </row>
    <row r="5322" spans="1:4">
      <c r="A5322" s="3" t="s">
        <v>9655</v>
      </c>
      <c r="B5322" s="3" t="s">
        <v>9636</v>
      </c>
      <c r="C5322" s="3" t="s">
        <v>9654</v>
      </c>
      <c r="D5322" s="2" t="s">
        <v>7459</v>
      </c>
    </row>
    <row r="5323" spans="1:4">
      <c r="A5323" s="3" t="s">
        <v>9656</v>
      </c>
      <c r="B5323" s="3" t="s">
        <v>9636</v>
      </c>
      <c r="C5323" s="3" t="s">
        <v>9654</v>
      </c>
      <c r="D5323" s="2" t="s">
        <v>7383</v>
      </c>
    </row>
    <row r="5324" spans="1:4">
      <c r="A5324" s="3" t="s">
        <v>9657</v>
      </c>
      <c r="B5324" s="3" t="s">
        <v>9636</v>
      </c>
      <c r="C5324" s="3" t="s">
        <v>9654</v>
      </c>
      <c r="D5324" s="2" t="s">
        <v>7358</v>
      </c>
    </row>
    <row r="5325" spans="1:4">
      <c r="A5325" s="3" t="s">
        <v>9658</v>
      </c>
      <c r="B5325" s="3" t="s">
        <v>9636</v>
      </c>
      <c r="C5325" s="3" t="s">
        <v>9659</v>
      </c>
      <c r="D5325" s="2" t="s">
        <v>7373</v>
      </c>
    </row>
    <row r="5326" spans="1:4">
      <c r="A5326" s="3" t="s">
        <v>9660</v>
      </c>
      <c r="B5326" s="3" t="s">
        <v>9636</v>
      </c>
      <c r="C5326" s="3" t="s">
        <v>9659</v>
      </c>
      <c r="D5326" s="2" t="s">
        <v>7448</v>
      </c>
    </row>
    <row r="5327" spans="1:4">
      <c r="A5327" s="3" t="s">
        <v>9661</v>
      </c>
      <c r="B5327" s="3" t="s">
        <v>9636</v>
      </c>
      <c r="C5327" s="3" t="s">
        <v>9659</v>
      </c>
      <c r="D5327" s="2" t="s">
        <v>7383</v>
      </c>
    </row>
    <row r="5328" spans="1:4">
      <c r="A5328" s="3" t="s">
        <v>9662</v>
      </c>
      <c r="B5328" s="3" t="s">
        <v>9636</v>
      </c>
      <c r="C5328" s="3" t="s">
        <v>9659</v>
      </c>
      <c r="D5328" s="2" t="s">
        <v>7621</v>
      </c>
    </row>
    <row r="5329" spans="1:4">
      <c r="A5329" s="3" t="s">
        <v>9663</v>
      </c>
      <c r="B5329" s="3" t="s">
        <v>9636</v>
      </c>
      <c r="C5329" s="3" t="s">
        <v>9659</v>
      </c>
      <c r="D5329" s="2" t="s">
        <v>7415</v>
      </c>
    </row>
    <row r="5330" spans="1:4">
      <c r="A5330" s="3" t="s">
        <v>9664</v>
      </c>
      <c r="B5330" s="3" t="s">
        <v>9636</v>
      </c>
      <c r="C5330" s="3" t="s">
        <v>9659</v>
      </c>
      <c r="D5330" s="2" t="s">
        <v>7361</v>
      </c>
    </row>
    <row r="5331" spans="1:4">
      <c r="A5331" s="3" t="s">
        <v>9665</v>
      </c>
      <c r="B5331" s="3" t="s">
        <v>9636</v>
      </c>
      <c r="C5331" s="3" t="s">
        <v>9659</v>
      </c>
      <c r="D5331" s="2" t="s">
        <v>7487</v>
      </c>
    </row>
    <row r="5332" spans="1:4">
      <c r="A5332" s="3" t="s">
        <v>9666</v>
      </c>
      <c r="B5332" s="3" t="s">
        <v>9636</v>
      </c>
      <c r="C5332" s="3" t="s">
        <v>9659</v>
      </c>
      <c r="D5332" s="2" t="s">
        <v>7350</v>
      </c>
    </row>
    <row r="5333" spans="1:4">
      <c r="A5333" s="3" t="s">
        <v>9667</v>
      </c>
      <c r="B5333" s="3" t="s">
        <v>9636</v>
      </c>
      <c r="C5333" s="3" t="s">
        <v>9668</v>
      </c>
      <c r="D5333" s="2" t="s">
        <v>7415</v>
      </c>
    </row>
    <row r="5334" spans="1:4">
      <c r="A5334" s="3" t="s">
        <v>9669</v>
      </c>
      <c r="B5334" s="3" t="s">
        <v>9636</v>
      </c>
      <c r="C5334" s="3" t="s">
        <v>9668</v>
      </c>
      <c r="D5334" s="2" t="s">
        <v>7383</v>
      </c>
    </row>
    <row r="5335" spans="1:4">
      <c r="A5335" s="3" t="s">
        <v>9670</v>
      </c>
      <c r="B5335" s="3" t="s">
        <v>9636</v>
      </c>
      <c r="C5335" s="3" t="s">
        <v>9668</v>
      </c>
      <c r="D5335" s="2" t="s">
        <v>7621</v>
      </c>
    </row>
    <row r="5336" spans="1:4">
      <c r="A5336" s="3" t="s">
        <v>9671</v>
      </c>
      <c r="B5336" s="3" t="s">
        <v>9636</v>
      </c>
      <c r="C5336" s="3" t="s">
        <v>9668</v>
      </c>
      <c r="D5336" s="2" t="s">
        <v>7448</v>
      </c>
    </row>
    <row r="5337" spans="1:4">
      <c r="A5337" s="3" t="s">
        <v>9672</v>
      </c>
      <c r="B5337" s="3" t="s">
        <v>9636</v>
      </c>
      <c r="C5337" s="3" t="s">
        <v>9668</v>
      </c>
      <c r="D5337" s="2" t="s">
        <v>7361</v>
      </c>
    </row>
    <row r="5338" spans="1:4">
      <c r="A5338" s="3" t="s">
        <v>9673</v>
      </c>
      <c r="B5338" s="3" t="s">
        <v>9636</v>
      </c>
      <c r="C5338" s="3" t="s">
        <v>9674</v>
      </c>
      <c r="D5338" s="2" t="s">
        <v>7350</v>
      </c>
    </row>
    <row r="5339" spans="1:4">
      <c r="A5339" s="3" t="s">
        <v>9675</v>
      </c>
      <c r="B5339" s="3" t="s">
        <v>9636</v>
      </c>
      <c r="C5339" s="3" t="s">
        <v>9674</v>
      </c>
      <c r="D5339" s="2" t="s">
        <v>7361</v>
      </c>
    </row>
    <row r="5340" spans="1:4">
      <c r="A5340" s="3" t="s">
        <v>9676</v>
      </c>
      <c r="B5340" s="3" t="s">
        <v>9636</v>
      </c>
      <c r="C5340" s="3" t="s">
        <v>9674</v>
      </c>
      <c r="D5340" s="2" t="s">
        <v>7383</v>
      </c>
    </row>
    <row r="5341" spans="1:4">
      <c r="A5341" s="3" t="s">
        <v>9677</v>
      </c>
      <c r="B5341" s="3" t="s">
        <v>9636</v>
      </c>
      <c r="C5341" s="3" t="s">
        <v>9678</v>
      </c>
      <c r="D5341" s="2" t="s">
        <v>7715</v>
      </c>
    </row>
    <row r="5342" spans="1:4">
      <c r="A5342" s="3" t="s">
        <v>9679</v>
      </c>
      <c r="B5342" s="3" t="s">
        <v>9636</v>
      </c>
      <c r="C5342" s="3" t="s">
        <v>9678</v>
      </c>
      <c r="D5342" s="2" t="s">
        <v>7803</v>
      </c>
    </row>
    <row r="5343" spans="1:4">
      <c r="A5343" s="3" t="s">
        <v>9680</v>
      </c>
      <c r="B5343" s="3" t="s">
        <v>9636</v>
      </c>
      <c r="C5343" s="3" t="s">
        <v>9681</v>
      </c>
      <c r="D5343" s="2" t="s">
        <v>8056</v>
      </c>
    </row>
    <row r="5344" spans="1:4">
      <c r="A5344" s="3" t="s">
        <v>9682</v>
      </c>
      <c r="B5344" s="3" t="s">
        <v>9636</v>
      </c>
      <c r="C5344" s="3" t="s">
        <v>9681</v>
      </c>
      <c r="D5344" s="2" t="s">
        <v>7386</v>
      </c>
    </row>
    <row r="5345" spans="1:4">
      <c r="A5345" s="3" t="s">
        <v>9683</v>
      </c>
      <c r="B5345" s="3" t="s">
        <v>9636</v>
      </c>
      <c r="C5345" s="3" t="s">
        <v>9681</v>
      </c>
      <c r="D5345" s="2" t="s">
        <v>7383</v>
      </c>
    </row>
    <row r="5346" spans="1:4">
      <c r="A5346" s="3" t="s">
        <v>9684</v>
      </c>
      <c r="B5346" s="3" t="s">
        <v>9636</v>
      </c>
      <c r="C5346" s="3" t="s">
        <v>9681</v>
      </c>
      <c r="D5346" s="2" t="s">
        <v>7350</v>
      </c>
    </row>
    <row r="5347" spans="1:4">
      <c r="A5347" s="3" t="s">
        <v>9685</v>
      </c>
      <c r="B5347" s="3" t="s">
        <v>9636</v>
      </c>
      <c r="C5347" s="3" t="s">
        <v>9681</v>
      </c>
      <c r="D5347" s="2" t="s">
        <v>7361</v>
      </c>
    </row>
    <row r="5348" spans="1:4">
      <c r="A5348" s="3" t="s">
        <v>9686</v>
      </c>
      <c r="B5348" s="3" t="s">
        <v>9636</v>
      </c>
      <c r="C5348" s="3" t="s">
        <v>9687</v>
      </c>
      <c r="D5348" s="2" t="s">
        <v>7530</v>
      </c>
    </row>
    <row r="5349" spans="1:4">
      <c r="A5349" s="3" t="s">
        <v>9688</v>
      </c>
      <c r="B5349" s="3" t="s">
        <v>9636</v>
      </c>
      <c r="C5349" s="3" t="s">
        <v>9687</v>
      </c>
      <c r="D5349" s="2" t="s">
        <v>7366</v>
      </c>
    </row>
    <row r="5350" spans="1:4">
      <c r="A5350" s="3" t="s">
        <v>9689</v>
      </c>
      <c r="B5350" s="3" t="s">
        <v>9636</v>
      </c>
      <c r="C5350" s="3" t="s">
        <v>9687</v>
      </c>
      <c r="D5350" s="2" t="s">
        <v>7373</v>
      </c>
    </row>
    <row r="5351" spans="1:4">
      <c r="A5351" s="3" t="s">
        <v>9690</v>
      </c>
      <c r="B5351" s="3" t="s">
        <v>9636</v>
      </c>
      <c r="C5351" s="3" t="s">
        <v>9691</v>
      </c>
      <c r="D5351" s="2" t="s">
        <v>7415</v>
      </c>
    </row>
    <row r="5352" spans="1:4">
      <c r="A5352" s="3" t="s">
        <v>9692</v>
      </c>
      <c r="B5352" s="3" t="s">
        <v>9636</v>
      </c>
      <c r="C5352" s="3" t="s">
        <v>9691</v>
      </c>
      <c r="D5352" s="2" t="s">
        <v>7353</v>
      </c>
    </row>
    <row r="5353" spans="1:4">
      <c r="A5353" s="3" t="s">
        <v>9693</v>
      </c>
      <c r="B5353" s="3" t="s">
        <v>9636</v>
      </c>
      <c r="C5353" s="3" t="s">
        <v>9691</v>
      </c>
      <c r="D5353" s="2" t="s">
        <v>7561</v>
      </c>
    </row>
    <row r="5354" spans="1:4">
      <c r="A5354" s="3" t="s">
        <v>9694</v>
      </c>
      <c r="B5354" s="3" t="s">
        <v>9636</v>
      </c>
      <c r="C5354" s="3" t="s">
        <v>9691</v>
      </c>
      <c r="D5354" s="2" t="s">
        <v>7361</v>
      </c>
    </row>
    <row r="5355" spans="1:4">
      <c r="A5355" s="3" t="s">
        <v>9695</v>
      </c>
      <c r="B5355" s="3" t="s">
        <v>9636</v>
      </c>
      <c r="C5355" s="3" t="s">
        <v>9691</v>
      </c>
      <c r="D5355" s="2" t="s">
        <v>7350</v>
      </c>
    </row>
    <row r="5356" spans="1:4">
      <c r="A5356" s="3" t="s">
        <v>9696</v>
      </c>
      <c r="B5356" s="3" t="s">
        <v>9636</v>
      </c>
      <c r="C5356" s="3" t="s">
        <v>9691</v>
      </c>
      <c r="D5356" s="2" t="s">
        <v>7487</v>
      </c>
    </row>
    <row r="5357" spans="1:4">
      <c r="A5357" s="3" t="s">
        <v>9697</v>
      </c>
      <c r="B5357" s="3" t="s">
        <v>9636</v>
      </c>
      <c r="C5357" s="3" t="s">
        <v>9698</v>
      </c>
      <c r="D5357" s="2" t="s">
        <v>7361</v>
      </c>
    </row>
    <row r="5358" spans="1:4">
      <c r="A5358" s="3" t="s">
        <v>9699</v>
      </c>
      <c r="B5358" s="3" t="s">
        <v>9636</v>
      </c>
      <c r="C5358" s="3" t="s">
        <v>9698</v>
      </c>
      <c r="D5358" s="2" t="s">
        <v>7383</v>
      </c>
    </row>
    <row r="5359" spans="1:4">
      <c r="A5359" s="3" t="s">
        <v>9700</v>
      </c>
      <c r="B5359" s="3" t="s">
        <v>9636</v>
      </c>
      <c r="C5359" s="3" t="s">
        <v>9698</v>
      </c>
      <c r="D5359" s="2" t="s">
        <v>7415</v>
      </c>
    </row>
    <row r="5360" spans="1:4">
      <c r="A5360" s="3" t="s">
        <v>9701</v>
      </c>
      <c r="B5360" s="3" t="s">
        <v>9636</v>
      </c>
      <c r="C5360" s="3" t="s">
        <v>9702</v>
      </c>
      <c r="D5360" s="2" t="s">
        <v>7383</v>
      </c>
    </row>
    <row r="5361" spans="1:4">
      <c r="A5361" s="3" t="s">
        <v>9703</v>
      </c>
      <c r="B5361" s="3" t="s">
        <v>9636</v>
      </c>
      <c r="C5361" s="3" t="s">
        <v>9702</v>
      </c>
      <c r="D5361" s="2" t="s">
        <v>7366</v>
      </c>
    </row>
    <row r="5362" spans="1:4">
      <c r="A5362" s="3" t="s">
        <v>9704</v>
      </c>
      <c r="B5362" s="3" t="s">
        <v>9636</v>
      </c>
      <c r="C5362" s="3" t="s">
        <v>9702</v>
      </c>
      <c r="D5362" s="2" t="s">
        <v>7361</v>
      </c>
    </row>
    <row r="5363" spans="1:4">
      <c r="A5363" s="3" t="s">
        <v>9705</v>
      </c>
      <c r="B5363" s="3" t="s">
        <v>9636</v>
      </c>
      <c r="C5363" s="3" t="s">
        <v>9706</v>
      </c>
      <c r="D5363" s="2" t="s">
        <v>7487</v>
      </c>
    </row>
    <row r="5364" spans="1:4">
      <c r="A5364" s="3" t="s">
        <v>9707</v>
      </c>
      <c r="B5364" s="3" t="s">
        <v>9636</v>
      </c>
      <c r="C5364" s="3" t="s">
        <v>9706</v>
      </c>
      <c r="D5364" s="2" t="s">
        <v>7361</v>
      </c>
    </row>
    <row r="5365" spans="1:4">
      <c r="A5365" s="3" t="s">
        <v>9708</v>
      </c>
      <c r="B5365" s="3" t="s">
        <v>9636</v>
      </c>
      <c r="C5365" s="3" t="s">
        <v>9706</v>
      </c>
      <c r="D5365" s="2" t="s">
        <v>7350</v>
      </c>
    </row>
    <row r="5366" spans="1:4">
      <c r="A5366" s="3" t="s">
        <v>9709</v>
      </c>
      <c r="B5366" s="3" t="s">
        <v>9636</v>
      </c>
      <c r="C5366" s="3" t="s">
        <v>9706</v>
      </c>
      <c r="D5366" s="2" t="s">
        <v>7415</v>
      </c>
    </row>
    <row r="5367" spans="1:4">
      <c r="A5367" s="3" t="s">
        <v>9710</v>
      </c>
      <c r="B5367" s="3" t="s">
        <v>9636</v>
      </c>
      <c r="C5367" s="3" t="s">
        <v>9711</v>
      </c>
      <c r="D5367" s="2" t="s">
        <v>7361</v>
      </c>
    </row>
    <row r="5368" spans="1:4">
      <c r="A5368" s="3" t="s">
        <v>9712</v>
      </c>
      <c r="B5368" s="3" t="s">
        <v>9636</v>
      </c>
      <c r="C5368" s="3" t="s">
        <v>9711</v>
      </c>
      <c r="D5368" s="2" t="s">
        <v>7383</v>
      </c>
    </row>
    <row r="5369" spans="1:4">
      <c r="A5369" s="3" t="s">
        <v>9713</v>
      </c>
      <c r="B5369" s="3" t="s">
        <v>9636</v>
      </c>
      <c r="C5369" s="3" t="s">
        <v>9711</v>
      </c>
      <c r="D5369" s="2" t="s">
        <v>7350</v>
      </c>
    </row>
    <row r="5370" spans="1:4">
      <c r="A5370" s="3" t="s">
        <v>9714</v>
      </c>
      <c r="B5370" s="3" t="s">
        <v>9636</v>
      </c>
      <c r="C5370" s="3" t="s">
        <v>9711</v>
      </c>
      <c r="D5370" s="2" t="s">
        <v>7415</v>
      </c>
    </row>
    <row r="5371" spans="1:4">
      <c r="A5371" s="3" t="s">
        <v>9715</v>
      </c>
      <c r="B5371" s="3" t="s">
        <v>9636</v>
      </c>
      <c r="C5371" s="3" t="s">
        <v>9711</v>
      </c>
      <c r="D5371" s="2" t="s">
        <v>7448</v>
      </c>
    </row>
    <row r="5372" spans="1:4">
      <c r="A5372" s="3" t="s">
        <v>9716</v>
      </c>
      <c r="B5372" s="3" t="s">
        <v>9636</v>
      </c>
      <c r="C5372" s="3" t="s">
        <v>9717</v>
      </c>
      <c r="D5372" s="2" t="s">
        <v>7361</v>
      </c>
    </row>
    <row r="5373" spans="1:4">
      <c r="A5373" s="3" t="s">
        <v>9718</v>
      </c>
      <c r="B5373" s="3" t="s">
        <v>9636</v>
      </c>
      <c r="C5373" s="3" t="s">
        <v>9717</v>
      </c>
      <c r="D5373" s="2" t="s">
        <v>7383</v>
      </c>
    </row>
    <row r="5374" spans="1:4">
      <c r="A5374" s="3" t="s">
        <v>9719</v>
      </c>
      <c r="B5374" s="3" t="s">
        <v>9636</v>
      </c>
      <c r="C5374" s="3" t="s">
        <v>9717</v>
      </c>
      <c r="D5374" s="2" t="s">
        <v>7448</v>
      </c>
    </row>
    <row r="5375" spans="1:4">
      <c r="A5375" s="3" t="s">
        <v>9720</v>
      </c>
      <c r="B5375" s="3" t="s">
        <v>9636</v>
      </c>
      <c r="C5375" s="3" t="s">
        <v>9721</v>
      </c>
      <c r="D5375" s="2" t="s">
        <v>7358</v>
      </c>
    </row>
    <row r="5376" spans="1:4">
      <c r="A5376" s="3" t="s">
        <v>9722</v>
      </c>
      <c r="B5376" s="3" t="s">
        <v>9636</v>
      </c>
      <c r="C5376" s="3" t="s">
        <v>9721</v>
      </c>
      <c r="D5376" s="2" t="s">
        <v>7366</v>
      </c>
    </row>
    <row r="5377" spans="1:4">
      <c r="A5377" s="3" t="s">
        <v>9723</v>
      </c>
      <c r="B5377" s="3" t="s">
        <v>9636</v>
      </c>
      <c r="C5377" s="3" t="s">
        <v>9721</v>
      </c>
      <c r="D5377" s="2" t="s">
        <v>7415</v>
      </c>
    </row>
    <row r="5378" spans="1:4">
      <c r="A5378" s="3" t="s">
        <v>9724</v>
      </c>
      <c r="B5378" s="3" t="s">
        <v>9636</v>
      </c>
      <c r="C5378" s="3" t="s">
        <v>9725</v>
      </c>
      <c r="D5378" s="2" t="s">
        <v>7383</v>
      </c>
    </row>
    <row r="5379" spans="1:4">
      <c r="A5379" s="3" t="s">
        <v>9726</v>
      </c>
      <c r="B5379" s="3" t="s">
        <v>9636</v>
      </c>
      <c r="C5379" s="3" t="s">
        <v>9725</v>
      </c>
      <c r="D5379" s="2" t="s">
        <v>7361</v>
      </c>
    </row>
    <row r="5380" spans="1:4">
      <c r="A5380" s="3" t="s">
        <v>9727</v>
      </c>
      <c r="B5380" s="3" t="s">
        <v>9636</v>
      </c>
      <c r="C5380" s="3" t="s">
        <v>9725</v>
      </c>
      <c r="D5380" s="2" t="s">
        <v>7415</v>
      </c>
    </row>
    <row r="5381" spans="1:4">
      <c r="A5381" s="3" t="s">
        <v>9728</v>
      </c>
      <c r="B5381" s="3" t="s">
        <v>9636</v>
      </c>
      <c r="C5381" s="3" t="s">
        <v>9725</v>
      </c>
      <c r="D5381" s="2" t="s">
        <v>7459</v>
      </c>
    </row>
    <row r="5382" spans="1:4">
      <c r="A5382" s="3" t="s">
        <v>9729</v>
      </c>
      <c r="B5382" s="3" t="s">
        <v>9636</v>
      </c>
      <c r="C5382" s="3" t="s">
        <v>9730</v>
      </c>
      <c r="D5382" s="2" t="s">
        <v>7373</v>
      </c>
    </row>
    <row r="5383" spans="1:4">
      <c r="A5383" s="3" t="s">
        <v>9731</v>
      </c>
      <c r="B5383" s="3" t="s">
        <v>9636</v>
      </c>
      <c r="C5383" s="3" t="s">
        <v>9730</v>
      </c>
      <c r="D5383" s="2" t="s">
        <v>7361</v>
      </c>
    </row>
    <row r="5384" spans="1:4">
      <c r="A5384" s="3" t="s">
        <v>9732</v>
      </c>
      <c r="B5384" s="3" t="s">
        <v>9636</v>
      </c>
      <c r="C5384" s="3" t="s">
        <v>9730</v>
      </c>
      <c r="D5384" s="2" t="s">
        <v>7448</v>
      </c>
    </row>
    <row r="5385" spans="1:4">
      <c r="A5385" s="3" t="s">
        <v>9733</v>
      </c>
      <c r="B5385" s="3" t="s">
        <v>9636</v>
      </c>
      <c r="C5385" s="3" t="s">
        <v>9730</v>
      </c>
      <c r="D5385" s="2" t="s">
        <v>7383</v>
      </c>
    </row>
    <row r="5386" spans="1:4">
      <c r="A5386" s="3" t="s">
        <v>9734</v>
      </c>
      <c r="B5386" s="3" t="s">
        <v>9636</v>
      </c>
      <c r="C5386" s="3" t="s">
        <v>9730</v>
      </c>
      <c r="D5386" s="2" t="s">
        <v>7415</v>
      </c>
    </row>
    <row r="5387" spans="1:4">
      <c r="A5387" s="3" t="s">
        <v>9735</v>
      </c>
      <c r="B5387" s="3" t="s">
        <v>9636</v>
      </c>
      <c r="C5387" s="3" t="s">
        <v>9730</v>
      </c>
      <c r="D5387" s="2" t="s">
        <v>7350</v>
      </c>
    </row>
    <row r="5388" spans="1:4">
      <c r="A5388" s="3" t="s">
        <v>9736</v>
      </c>
      <c r="B5388" s="3" t="s">
        <v>9636</v>
      </c>
      <c r="C5388" s="3" t="s">
        <v>9730</v>
      </c>
      <c r="D5388" s="2" t="s">
        <v>7487</v>
      </c>
    </row>
    <row r="5389" spans="1:4">
      <c r="A5389" s="3" t="s">
        <v>9737</v>
      </c>
      <c r="B5389" s="3" t="s">
        <v>9636</v>
      </c>
      <c r="C5389" s="3" t="s">
        <v>9738</v>
      </c>
      <c r="D5389" s="2" t="s">
        <v>7373</v>
      </c>
    </row>
    <row r="5390" spans="1:4">
      <c r="A5390" s="3" t="s">
        <v>9739</v>
      </c>
      <c r="B5390" s="3" t="s">
        <v>9636</v>
      </c>
      <c r="C5390" s="3" t="s">
        <v>9740</v>
      </c>
      <c r="D5390" s="2" t="s">
        <v>7373</v>
      </c>
    </row>
    <row r="5391" spans="1:4">
      <c r="A5391" s="3" t="s">
        <v>9741</v>
      </c>
      <c r="B5391" s="3" t="s">
        <v>9636</v>
      </c>
      <c r="C5391" s="3" t="s">
        <v>9740</v>
      </c>
      <c r="D5391" s="2" t="s">
        <v>7361</v>
      </c>
    </row>
    <row r="5392" spans="1:4">
      <c r="A5392" s="3" t="s">
        <v>9742</v>
      </c>
      <c r="B5392" s="3" t="s">
        <v>9636</v>
      </c>
      <c r="C5392" s="3" t="s">
        <v>9740</v>
      </c>
      <c r="D5392" s="2" t="s">
        <v>7350</v>
      </c>
    </row>
    <row r="5393" spans="1:4">
      <c r="A5393" s="3" t="s">
        <v>9743</v>
      </c>
      <c r="B5393" s="3" t="s">
        <v>9636</v>
      </c>
      <c r="C5393" s="3" t="s">
        <v>9740</v>
      </c>
      <c r="D5393" s="2" t="s">
        <v>7415</v>
      </c>
    </row>
    <row r="5394" spans="1:4">
      <c r="A5394" s="3" t="s">
        <v>9744</v>
      </c>
      <c r="B5394" s="3" t="s">
        <v>9636</v>
      </c>
      <c r="C5394" s="3" t="s">
        <v>9740</v>
      </c>
      <c r="D5394" s="2" t="s">
        <v>7383</v>
      </c>
    </row>
    <row r="5395" spans="1:4">
      <c r="A5395" s="3" t="s">
        <v>9745</v>
      </c>
      <c r="B5395" s="3" t="s">
        <v>9636</v>
      </c>
      <c r="C5395" s="3" t="s">
        <v>9740</v>
      </c>
      <c r="D5395" s="2" t="s">
        <v>7487</v>
      </c>
    </row>
    <row r="5396" spans="1:4">
      <c r="A5396" s="3" t="s">
        <v>9746</v>
      </c>
      <c r="B5396" s="3" t="s">
        <v>9636</v>
      </c>
      <c r="C5396" s="3" t="s">
        <v>9740</v>
      </c>
      <c r="D5396" s="2" t="s">
        <v>8199</v>
      </c>
    </row>
    <row r="5397" spans="1:4">
      <c r="A5397" s="3" t="s">
        <v>9747</v>
      </c>
      <c r="B5397" s="3" t="s">
        <v>9636</v>
      </c>
      <c r="C5397" s="3" t="s">
        <v>9740</v>
      </c>
      <c r="D5397" s="2" t="s">
        <v>7561</v>
      </c>
    </row>
    <row r="5398" spans="1:4">
      <c r="A5398" s="3" t="s">
        <v>9748</v>
      </c>
      <c r="B5398" s="3" t="s">
        <v>9636</v>
      </c>
      <c r="C5398" s="3" t="s">
        <v>9749</v>
      </c>
      <c r="D5398" s="2" t="s">
        <v>7353</v>
      </c>
    </row>
    <row r="5399" spans="1:4">
      <c r="A5399" s="3" t="s">
        <v>9750</v>
      </c>
      <c r="B5399" s="3" t="s">
        <v>9636</v>
      </c>
      <c r="C5399" s="3" t="s">
        <v>9749</v>
      </c>
      <c r="D5399" s="2" t="s">
        <v>7415</v>
      </c>
    </row>
    <row r="5400" spans="1:4">
      <c r="A5400" s="3" t="s">
        <v>9751</v>
      </c>
      <c r="B5400" s="3" t="s">
        <v>9636</v>
      </c>
      <c r="C5400" s="3" t="s">
        <v>9749</v>
      </c>
      <c r="D5400" s="2" t="s">
        <v>7373</v>
      </c>
    </row>
    <row r="5401" spans="1:4">
      <c r="A5401" s="3" t="s">
        <v>9752</v>
      </c>
      <c r="B5401" s="3" t="s">
        <v>9636</v>
      </c>
      <c r="C5401" s="3" t="s">
        <v>9749</v>
      </c>
      <c r="D5401" s="2" t="s">
        <v>7358</v>
      </c>
    </row>
    <row r="5402" spans="1:4">
      <c r="A5402" s="3" t="s">
        <v>9753</v>
      </c>
      <c r="B5402" s="3" t="s">
        <v>9636</v>
      </c>
      <c r="C5402" s="3" t="s">
        <v>9749</v>
      </c>
      <c r="D5402" s="2" t="s">
        <v>8056</v>
      </c>
    </row>
    <row r="5403" spans="1:4">
      <c r="A5403" s="3" t="s">
        <v>9754</v>
      </c>
      <c r="B5403" s="3" t="s">
        <v>9636</v>
      </c>
      <c r="C5403" s="3" t="s">
        <v>9749</v>
      </c>
      <c r="D5403" s="2" t="s">
        <v>7361</v>
      </c>
    </row>
    <row r="5404" spans="1:4">
      <c r="A5404" s="3" t="s">
        <v>9755</v>
      </c>
      <c r="B5404" s="3" t="s">
        <v>9636</v>
      </c>
      <c r="C5404" s="3" t="s">
        <v>9749</v>
      </c>
      <c r="D5404" s="2" t="s">
        <v>7448</v>
      </c>
    </row>
    <row r="5405" spans="1:4">
      <c r="A5405" s="3" t="s">
        <v>9756</v>
      </c>
      <c r="B5405" s="3" t="s">
        <v>9636</v>
      </c>
      <c r="C5405" s="3" t="s">
        <v>9749</v>
      </c>
      <c r="D5405" s="2" t="s">
        <v>7350</v>
      </c>
    </row>
    <row r="5406" spans="1:4">
      <c r="A5406" s="3" t="s">
        <v>9757</v>
      </c>
      <c r="B5406" s="3" t="s">
        <v>9636</v>
      </c>
      <c r="C5406" s="3" t="s">
        <v>9758</v>
      </c>
      <c r="D5406" s="2" t="s">
        <v>7361</v>
      </c>
    </row>
    <row r="5407" spans="1:4">
      <c r="A5407" s="3" t="s">
        <v>9759</v>
      </c>
      <c r="B5407" s="3" t="s">
        <v>9636</v>
      </c>
      <c r="C5407" s="3" t="s">
        <v>9758</v>
      </c>
      <c r="D5407" s="2" t="s">
        <v>7373</v>
      </c>
    </row>
    <row r="5408" spans="1:4">
      <c r="A5408" s="3" t="s">
        <v>9760</v>
      </c>
      <c r="B5408" s="3" t="s">
        <v>9636</v>
      </c>
      <c r="C5408" s="3" t="s">
        <v>9758</v>
      </c>
      <c r="D5408" s="2" t="s">
        <v>7383</v>
      </c>
    </row>
    <row r="5409" spans="1:4">
      <c r="A5409" s="3" t="s">
        <v>9761</v>
      </c>
      <c r="B5409" s="3" t="s">
        <v>9636</v>
      </c>
      <c r="C5409" s="3" t="s">
        <v>9758</v>
      </c>
      <c r="D5409" s="2" t="s">
        <v>7350</v>
      </c>
    </row>
    <row r="5410" spans="1:4">
      <c r="A5410" s="3" t="s">
        <v>9762</v>
      </c>
      <c r="B5410" s="3" t="s">
        <v>9636</v>
      </c>
      <c r="C5410" s="3" t="s">
        <v>9758</v>
      </c>
      <c r="D5410" s="2" t="s">
        <v>7965</v>
      </c>
    </row>
    <row r="5411" spans="1:4">
      <c r="A5411" s="3" t="s">
        <v>9763</v>
      </c>
      <c r="B5411" s="3" t="s">
        <v>9636</v>
      </c>
      <c r="C5411" s="3" t="s">
        <v>9758</v>
      </c>
      <c r="D5411" s="2" t="s">
        <v>9066</v>
      </c>
    </row>
    <row r="5412" spans="1:4">
      <c r="A5412" s="3" t="s">
        <v>9764</v>
      </c>
      <c r="B5412" s="3" t="s">
        <v>9636</v>
      </c>
      <c r="C5412" s="3" t="s">
        <v>9758</v>
      </c>
      <c r="D5412" s="2" t="s">
        <v>7353</v>
      </c>
    </row>
    <row r="5413" spans="1:4">
      <c r="A5413" s="3" t="s">
        <v>9765</v>
      </c>
      <c r="B5413" s="3" t="s">
        <v>9636</v>
      </c>
      <c r="C5413" s="3" t="s">
        <v>9766</v>
      </c>
      <c r="D5413" s="2" t="s">
        <v>7361</v>
      </c>
    </row>
    <row r="5414" spans="1:4">
      <c r="A5414" s="3" t="s">
        <v>9767</v>
      </c>
      <c r="B5414" s="3" t="s">
        <v>9636</v>
      </c>
      <c r="C5414" s="3" t="s">
        <v>9766</v>
      </c>
      <c r="D5414" s="2" t="s">
        <v>7350</v>
      </c>
    </row>
    <row r="5415" spans="1:4">
      <c r="A5415" s="3" t="s">
        <v>9768</v>
      </c>
      <c r="B5415" s="3" t="s">
        <v>9636</v>
      </c>
      <c r="C5415" s="3" t="s">
        <v>9766</v>
      </c>
      <c r="D5415" s="2" t="s">
        <v>7386</v>
      </c>
    </row>
    <row r="5416" spans="1:4">
      <c r="A5416" s="3" t="s">
        <v>9769</v>
      </c>
      <c r="B5416" s="3" t="s">
        <v>9636</v>
      </c>
      <c r="C5416" s="3" t="s">
        <v>9770</v>
      </c>
      <c r="D5416" s="2" t="s">
        <v>7361</v>
      </c>
    </row>
    <row r="5417" spans="1:4">
      <c r="A5417" s="3" t="s">
        <v>9771</v>
      </c>
      <c r="B5417" s="3" t="s">
        <v>9636</v>
      </c>
      <c r="C5417" s="3" t="s">
        <v>9770</v>
      </c>
      <c r="D5417" s="2" t="s">
        <v>7383</v>
      </c>
    </row>
    <row r="5418" spans="1:4">
      <c r="A5418" s="3" t="s">
        <v>9772</v>
      </c>
      <c r="B5418" s="3" t="s">
        <v>9636</v>
      </c>
      <c r="C5418" s="3" t="s">
        <v>9770</v>
      </c>
      <c r="D5418" s="2" t="s">
        <v>7415</v>
      </c>
    </row>
    <row r="5419" spans="1:4">
      <c r="A5419" s="3" t="s">
        <v>9773</v>
      </c>
      <c r="B5419" s="3" t="s">
        <v>9636</v>
      </c>
      <c r="C5419" s="3" t="s">
        <v>9770</v>
      </c>
      <c r="D5419" s="2" t="s">
        <v>7373</v>
      </c>
    </row>
    <row r="5420" spans="1:4">
      <c r="A5420" s="3" t="s">
        <v>9774</v>
      </c>
      <c r="B5420" s="3" t="s">
        <v>9636</v>
      </c>
      <c r="C5420" s="3" t="s">
        <v>9770</v>
      </c>
      <c r="D5420" s="2" t="s">
        <v>7350</v>
      </c>
    </row>
    <row r="5421" spans="1:4">
      <c r="A5421" s="3" t="s">
        <v>9775</v>
      </c>
      <c r="B5421" s="3" t="s">
        <v>9636</v>
      </c>
      <c r="C5421" s="3" t="s">
        <v>9770</v>
      </c>
      <c r="D5421" s="2" t="s">
        <v>7353</v>
      </c>
    </row>
    <row r="5422" spans="1:4">
      <c r="A5422" s="3" t="s">
        <v>9776</v>
      </c>
      <c r="B5422" s="3" t="s">
        <v>9636</v>
      </c>
      <c r="C5422" s="3" t="s">
        <v>9770</v>
      </c>
      <c r="D5422" s="2" t="s">
        <v>7501</v>
      </c>
    </row>
    <row r="5423" spans="1:4">
      <c r="A5423" s="3" t="s">
        <v>9777</v>
      </c>
      <c r="B5423" s="3" t="s">
        <v>9636</v>
      </c>
      <c r="C5423" s="3" t="s">
        <v>9770</v>
      </c>
      <c r="D5423" s="2" t="s">
        <v>7386</v>
      </c>
    </row>
    <row r="5424" spans="1:4">
      <c r="A5424" s="3" t="s">
        <v>9778</v>
      </c>
      <c r="B5424" s="3" t="s">
        <v>9636</v>
      </c>
      <c r="C5424" s="3" t="s">
        <v>9779</v>
      </c>
      <c r="D5424" s="2" t="s">
        <v>7386</v>
      </c>
    </row>
    <row r="5425" spans="1:4">
      <c r="A5425" s="3" t="s">
        <v>9780</v>
      </c>
      <c r="B5425" s="3" t="s">
        <v>9636</v>
      </c>
      <c r="C5425" s="3" t="s">
        <v>9779</v>
      </c>
      <c r="D5425" s="2" t="s">
        <v>7361</v>
      </c>
    </row>
    <row r="5426" spans="1:4">
      <c r="A5426" s="3" t="s">
        <v>9781</v>
      </c>
      <c r="B5426" s="3" t="s">
        <v>9636</v>
      </c>
      <c r="C5426" s="3" t="s">
        <v>9779</v>
      </c>
      <c r="D5426" s="2" t="s">
        <v>7383</v>
      </c>
    </row>
    <row r="5427" spans="1:4">
      <c r="A5427" s="3" t="s">
        <v>9782</v>
      </c>
      <c r="B5427" s="3" t="s">
        <v>9636</v>
      </c>
      <c r="C5427" s="3" t="s">
        <v>9779</v>
      </c>
      <c r="D5427" s="2" t="s">
        <v>7415</v>
      </c>
    </row>
    <row r="5428" spans="1:4">
      <c r="A5428" s="3" t="s">
        <v>9783</v>
      </c>
      <c r="B5428" s="3" t="s">
        <v>9636</v>
      </c>
      <c r="C5428" s="3" t="s">
        <v>9779</v>
      </c>
      <c r="D5428" s="2" t="s">
        <v>7448</v>
      </c>
    </row>
    <row r="5429" spans="1:4">
      <c r="A5429" s="3" t="s">
        <v>9784</v>
      </c>
      <c r="B5429" s="3" t="s">
        <v>9636</v>
      </c>
      <c r="C5429" s="3" t="s">
        <v>9779</v>
      </c>
      <c r="D5429" s="2" t="s">
        <v>7353</v>
      </c>
    </row>
    <row r="5430" spans="1:4">
      <c r="A5430" s="3" t="s">
        <v>9785</v>
      </c>
      <c r="B5430" s="3" t="s">
        <v>9636</v>
      </c>
      <c r="C5430" s="3" t="s">
        <v>9779</v>
      </c>
      <c r="D5430" s="2" t="s">
        <v>7358</v>
      </c>
    </row>
    <row r="5431" spans="1:4">
      <c r="A5431" s="3" t="s">
        <v>9786</v>
      </c>
      <c r="B5431" s="3" t="s">
        <v>9636</v>
      </c>
      <c r="C5431" s="3" t="s">
        <v>9787</v>
      </c>
      <c r="D5431" s="2" t="s">
        <v>7361</v>
      </c>
    </row>
    <row r="5432" spans="1:4">
      <c r="A5432" s="3" t="s">
        <v>9788</v>
      </c>
      <c r="B5432" s="3" t="s">
        <v>9636</v>
      </c>
      <c r="C5432" s="3" t="s">
        <v>9787</v>
      </c>
      <c r="D5432" s="2" t="s">
        <v>8056</v>
      </c>
    </row>
    <row r="5433" spans="1:4">
      <c r="A5433" s="3" t="s">
        <v>9789</v>
      </c>
      <c r="B5433" s="3" t="s">
        <v>9636</v>
      </c>
      <c r="C5433" s="3" t="s">
        <v>9787</v>
      </c>
      <c r="D5433" s="2" t="s">
        <v>7383</v>
      </c>
    </row>
    <row r="5434" spans="1:4">
      <c r="A5434" s="3" t="s">
        <v>9790</v>
      </c>
      <c r="B5434" s="3" t="s">
        <v>9636</v>
      </c>
      <c r="C5434" s="3" t="s">
        <v>9787</v>
      </c>
      <c r="D5434" s="2" t="s">
        <v>7448</v>
      </c>
    </row>
    <row r="5435" spans="1:4">
      <c r="A5435" s="3" t="s">
        <v>9791</v>
      </c>
      <c r="B5435" s="3" t="s">
        <v>9636</v>
      </c>
      <c r="C5435" s="3" t="s">
        <v>9787</v>
      </c>
      <c r="D5435" s="2" t="s">
        <v>7353</v>
      </c>
    </row>
    <row r="5436" spans="1:4">
      <c r="A5436" s="3" t="s">
        <v>9792</v>
      </c>
      <c r="B5436" s="3" t="s">
        <v>9636</v>
      </c>
      <c r="C5436" s="3" t="s">
        <v>9787</v>
      </c>
      <c r="D5436" s="2" t="s">
        <v>7386</v>
      </c>
    </row>
    <row r="5437" spans="1:4">
      <c r="A5437" s="3" t="s">
        <v>9793</v>
      </c>
      <c r="B5437" s="3" t="s">
        <v>9636</v>
      </c>
      <c r="C5437" s="3" t="s">
        <v>9787</v>
      </c>
      <c r="D5437" s="2" t="s">
        <v>7350</v>
      </c>
    </row>
    <row r="5438" spans="1:4">
      <c r="A5438" s="3" t="s">
        <v>9794</v>
      </c>
      <c r="B5438" s="3" t="s">
        <v>9636</v>
      </c>
      <c r="C5438" s="3" t="s">
        <v>9787</v>
      </c>
      <c r="D5438" s="2" t="s">
        <v>7373</v>
      </c>
    </row>
    <row r="5439" spans="1:4">
      <c r="A5439" s="3" t="s">
        <v>9795</v>
      </c>
      <c r="B5439" s="3" t="s">
        <v>9636</v>
      </c>
      <c r="C5439" s="3" t="s">
        <v>9796</v>
      </c>
      <c r="D5439" s="2" t="s">
        <v>7530</v>
      </c>
    </row>
    <row r="5440" spans="1:4">
      <c r="A5440" s="3" t="s">
        <v>9797</v>
      </c>
      <c r="B5440" s="3" t="s">
        <v>9636</v>
      </c>
      <c r="C5440" s="3" t="s">
        <v>9796</v>
      </c>
      <c r="D5440" s="2" t="s">
        <v>7358</v>
      </c>
    </row>
    <row r="5441" spans="1:4">
      <c r="A5441" s="3" t="s">
        <v>9798</v>
      </c>
      <c r="B5441" s="3" t="s">
        <v>9636</v>
      </c>
      <c r="C5441" s="3" t="s">
        <v>9796</v>
      </c>
      <c r="D5441" s="2" t="s">
        <v>7386</v>
      </c>
    </row>
    <row r="5442" spans="1:4">
      <c r="A5442" s="3" t="s">
        <v>9799</v>
      </c>
      <c r="B5442" s="3" t="s">
        <v>9636</v>
      </c>
      <c r="C5442" s="3" t="s">
        <v>9800</v>
      </c>
      <c r="D5442" s="2" t="s">
        <v>7415</v>
      </c>
    </row>
    <row r="5443" spans="1:4">
      <c r="A5443" s="3" t="s">
        <v>9801</v>
      </c>
      <c r="B5443" s="3" t="s">
        <v>9636</v>
      </c>
      <c r="C5443" s="3" t="s">
        <v>9800</v>
      </c>
      <c r="D5443" s="2" t="s">
        <v>7383</v>
      </c>
    </row>
    <row r="5444" spans="1:4">
      <c r="A5444" s="3" t="s">
        <v>9802</v>
      </c>
      <c r="B5444" s="3" t="s">
        <v>9636</v>
      </c>
      <c r="C5444" s="3" t="s">
        <v>9800</v>
      </c>
      <c r="D5444" s="2" t="s">
        <v>7373</v>
      </c>
    </row>
    <row r="5445" spans="1:4">
      <c r="A5445" s="3" t="s">
        <v>9803</v>
      </c>
      <c r="B5445" s="3" t="s">
        <v>9636</v>
      </c>
      <c r="C5445" s="3" t="s">
        <v>9804</v>
      </c>
      <c r="D5445" s="2" t="s">
        <v>9805</v>
      </c>
    </row>
    <row r="5446" spans="1:4">
      <c r="A5446" s="3" t="s">
        <v>9806</v>
      </c>
      <c r="B5446" s="3" t="s">
        <v>9636</v>
      </c>
      <c r="C5446" s="3" t="s">
        <v>9804</v>
      </c>
      <c r="D5446" s="2" t="s">
        <v>9807</v>
      </c>
    </row>
    <row r="5447" spans="1:4">
      <c r="A5447" s="3" t="s">
        <v>9808</v>
      </c>
      <c r="B5447" s="3" t="s">
        <v>9636</v>
      </c>
      <c r="C5447" s="3" t="s">
        <v>9804</v>
      </c>
      <c r="D5447" s="2" t="s">
        <v>9809</v>
      </c>
    </row>
    <row r="5448" spans="1:4">
      <c r="A5448" s="3" t="s">
        <v>9810</v>
      </c>
      <c r="B5448" s="3" t="s">
        <v>9636</v>
      </c>
      <c r="C5448" s="3" t="s">
        <v>9804</v>
      </c>
      <c r="D5448" s="2" t="s">
        <v>7361</v>
      </c>
    </row>
    <row r="5449" spans="1:4">
      <c r="A5449" s="3" t="s">
        <v>9811</v>
      </c>
      <c r="B5449" s="3" t="s">
        <v>9636</v>
      </c>
      <c r="C5449" s="3" t="s">
        <v>9804</v>
      </c>
      <c r="D5449" s="2" t="s">
        <v>7376</v>
      </c>
    </row>
    <row r="5450" spans="1:4">
      <c r="A5450" s="3" t="s">
        <v>9812</v>
      </c>
      <c r="B5450" s="3" t="s">
        <v>9636</v>
      </c>
      <c r="C5450" s="3" t="s">
        <v>9804</v>
      </c>
      <c r="D5450" s="2" t="s">
        <v>7501</v>
      </c>
    </row>
    <row r="5451" spans="1:4">
      <c r="A5451" s="3" t="s">
        <v>9813</v>
      </c>
      <c r="B5451" s="3" t="s">
        <v>9636</v>
      </c>
      <c r="C5451" s="3" t="s">
        <v>9814</v>
      </c>
      <c r="D5451" s="2" t="s">
        <v>7561</v>
      </c>
    </row>
    <row r="5452" spans="1:4">
      <c r="A5452" s="3" t="s">
        <v>9815</v>
      </c>
      <c r="B5452" s="3" t="s">
        <v>9636</v>
      </c>
      <c r="C5452" s="3" t="s">
        <v>9814</v>
      </c>
      <c r="D5452" s="2" t="s">
        <v>7350</v>
      </c>
    </row>
    <row r="5453" spans="1:4">
      <c r="A5453" s="3" t="s">
        <v>9816</v>
      </c>
      <c r="B5453" s="3" t="s">
        <v>9636</v>
      </c>
      <c r="C5453" s="3" t="s">
        <v>9814</v>
      </c>
      <c r="D5453" s="2" t="s">
        <v>7366</v>
      </c>
    </row>
    <row r="5454" spans="1:4">
      <c r="A5454" s="3" t="s">
        <v>9817</v>
      </c>
      <c r="B5454" s="3" t="s">
        <v>9636</v>
      </c>
      <c r="C5454" s="3" t="s">
        <v>9818</v>
      </c>
      <c r="D5454" s="2" t="s">
        <v>7361</v>
      </c>
    </row>
    <row r="5455" spans="1:4">
      <c r="A5455" s="3" t="s">
        <v>9819</v>
      </c>
      <c r="B5455" s="3" t="s">
        <v>9636</v>
      </c>
      <c r="C5455" s="3" t="s">
        <v>9818</v>
      </c>
      <c r="D5455" s="2" t="s">
        <v>7415</v>
      </c>
    </row>
    <row r="5456" spans="1:4">
      <c r="A5456" s="3" t="s">
        <v>9820</v>
      </c>
      <c r="B5456" s="3" t="s">
        <v>9636</v>
      </c>
      <c r="C5456" s="3" t="s">
        <v>9821</v>
      </c>
      <c r="D5456" s="2" t="s">
        <v>7353</v>
      </c>
    </row>
    <row r="5457" spans="1:4">
      <c r="A5457" s="3" t="s">
        <v>9822</v>
      </c>
      <c r="B5457" s="3" t="s">
        <v>9636</v>
      </c>
      <c r="C5457" s="3" t="s">
        <v>9821</v>
      </c>
      <c r="D5457" s="2" t="s">
        <v>7386</v>
      </c>
    </row>
    <row r="5458" spans="1:4">
      <c r="A5458" s="3" t="s">
        <v>9823</v>
      </c>
      <c r="B5458" s="3" t="s">
        <v>9636</v>
      </c>
      <c r="C5458" s="3" t="s">
        <v>9824</v>
      </c>
      <c r="D5458" s="2" t="s">
        <v>7373</v>
      </c>
    </row>
    <row r="5459" spans="1:4">
      <c r="A5459" s="3" t="s">
        <v>9825</v>
      </c>
      <c r="B5459" s="3" t="s">
        <v>9636</v>
      </c>
      <c r="C5459" s="3" t="s">
        <v>9824</v>
      </c>
      <c r="D5459" s="2" t="s">
        <v>7350</v>
      </c>
    </row>
    <row r="5460" spans="1:4">
      <c r="A5460" s="3" t="s">
        <v>9826</v>
      </c>
      <c r="B5460" s="3" t="s">
        <v>9636</v>
      </c>
      <c r="C5460" s="3" t="s">
        <v>9824</v>
      </c>
      <c r="D5460" s="2" t="s">
        <v>7487</v>
      </c>
    </row>
    <row r="5461" spans="1:4">
      <c r="A5461" s="3" t="s">
        <v>9827</v>
      </c>
      <c r="B5461" s="3" t="s">
        <v>9636</v>
      </c>
      <c r="C5461" s="3" t="s">
        <v>9824</v>
      </c>
      <c r="D5461" s="2" t="s">
        <v>7415</v>
      </c>
    </row>
    <row r="5462" spans="1:4">
      <c r="A5462" s="3" t="s">
        <v>9828</v>
      </c>
      <c r="B5462" s="3" t="s">
        <v>9636</v>
      </c>
      <c r="C5462" s="3" t="s">
        <v>9824</v>
      </c>
      <c r="D5462" s="2" t="s">
        <v>7353</v>
      </c>
    </row>
    <row r="5463" spans="1:4">
      <c r="A5463" s="3" t="s">
        <v>9829</v>
      </c>
      <c r="B5463" s="3" t="s">
        <v>9636</v>
      </c>
      <c r="C5463" s="3" t="s">
        <v>9830</v>
      </c>
      <c r="D5463" s="2" t="s">
        <v>7373</v>
      </c>
    </row>
    <row r="5464" spans="1:4">
      <c r="A5464" s="3" t="s">
        <v>9831</v>
      </c>
      <c r="B5464" s="3" t="s">
        <v>9636</v>
      </c>
      <c r="C5464" s="3" t="s">
        <v>9830</v>
      </c>
      <c r="D5464" s="2" t="s">
        <v>7350</v>
      </c>
    </row>
    <row r="5465" spans="1:4">
      <c r="A5465" s="3" t="s">
        <v>9832</v>
      </c>
      <c r="B5465" s="3" t="s">
        <v>9636</v>
      </c>
      <c r="C5465" s="3" t="s">
        <v>9830</v>
      </c>
      <c r="D5465" s="2" t="s">
        <v>7361</v>
      </c>
    </row>
    <row r="5466" spans="1:4">
      <c r="A5466" s="3" t="s">
        <v>9833</v>
      </c>
      <c r="B5466" s="3" t="s">
        <v>9636</v>
      </c>
      <c r="C5466" s="3" t="s">
        <v>9834</v>
      </c>
      <c r="D5466" s="2" t="s">
        <v>7530</v>
      </c>
    </row>
    <row r="5467" spans="1:4">
      <c r="A5467" s="3" t="s">
        <v>9835</v>
      </c>
      <c r="B5467" s="3" t="s">
        <v>9636</v>
      </c>
      <c r="C5467" s="3" t="s">
        <v>9834</v>
      </c>
      <c r="D5467" s="2" t="s">
        <v>7361</v>
      </c>
    </row>
    <row r="5468" spans="1:4">
      <c r="A5468" s="3" t="s">
        <v>9836</v>
      </c>
      <c r="B5468" s="3" t="s">
        <v>9636</v>
      </c>
      <c r="C5468" s="3" t="s">
        <v>9837</v>
      </c>
      <c r="D5468" s="2" t="s">
        <v>7361</v>
      </c>
    </row>
    <row r="5469" spans="1:4">
      <c r="A5469" s="3" t="s">
        <v>9838</v>
      </c>
      <c r="B5469" s="3" t="s">
        <v>9636</v>
      </c>
      <c r="C5469" s="3" t="s">
        <v>9837</v>
      </c>
      <c r="D5469" s="2" t="s">
        <v>7415</v>
      </c>
    </row>
    <row r="5470" spans="1:4">
      <c r="A5470" s="3" t="s">
        <v>9839</v>
      </c>
      <c r="B5470" s="3" t="s">
        <v>9636</v>
      </c>
      <c r="C5470" s="3" t="s">
        <v>9837</v>
      </c>
      <c r="D5470" s="2" t="s">
        <v>7459</v>
      </c>
    </row>
    <row r="5471" spans="1:4">
      <c r="A5471" s="3" t="s">
        <v>9840</v>
      </c>
      <c r="B5471" s="3" t="s">
        <v>9636</v>
      </c>
      <c r="C5471" s="3" t="s">
        <v>9841</v>
      </c>
      <c r="D5471" s="2" t="s">
        <v>7415</v>
      </c>
    </row>
    <row r="5472" spans="1:4">
      <c r="A5472" s="3" t="s">
        <v>9842</v>
      </c>
      <c r="B5472" s="3" t="s">
        <v>9636</v>
      </c>
      <c r="C5472" s="3" t="s">
        <v>9843</v>
      </c>
      <c r="D5472" s="2" t="s">
        <v>7383</v>
      </c>
    </row>
    <row r="5473" spans="1:4">
      <c r="A5473" s="3" t="s">
        <v>9844</v>
      </c>
      <c r="B5473" s="3" t="s">
        <v>9636</v>
      </c>
      <c r="C5473" s="3" t="s">
        <v>9843</v>
      </c>
      <c r="D5473" s="2" t="s">
        <v>7415</v>
      </c>
    </row>
    <row r="5474" spans="1:4">
      <c r="A5474" s="3" t="s">
        <v>9845</v>
      </c>
      <c r="B5474" s="3" t="s">
        <v>9636</v>
      </c>
      <c r="C5474" s="3" t="s">
        <v>9843</v>
      </c>
      <c r="D5474" s="2" t="s">
        <v>7350</v>
      </c>
    </row>
    <row r="5475" spans="1:4">
      <c r="A5475" s="3" t="s">
        <v>9846</v>
      </c>
      <c r="B5475" s="3" t="s">
        <v>9636</v>
      </c>
      <c r="C5475" s="3" t="s">
        <v>9843</v>
      </c>
      <c r="D5475" s="2" t="s">
        <v>7361</v>
      </c>
    </row>
    <row r="5476" spans="1:4">
      <c r="A5476" s="3" t="s">
        <v>9847</v>
      </c>
      <c r="B5476" s="3" t="s">
        <v>9636</v>
      </c>
      <c r="C5476" s="3" t="s">
        <v>9843</v>
      </c>
      <c r="D5476" s="2" t="s">
        <v>7448</v>
      </c>
    </row>
    <row r="5477" spans="1:4">
      <c r="A5477" s="3" t="s">
        <v>9848</v>
      </c>
      <c r="B5477" s="3" t="s">
        <v>9636</v>
      </c>
      <c r="C5477" s="3" t="s">
        <v>9843</v>
      </c>
      <c r="D5477" s="2" t="s">
        <v>8056</v>
      </c>
    </row>
    <row r="5478" spans="1:4">
      <c r="A5478" s="3" t="s">
        <v>9849</v>
      </c>
      <c r="B5478" s="3" t="s">
        <v>9636</v>
      </c>
      <c r="C5478" s="3" t="s">
        <v>9843</v>
      </c>
      <c r="D5478" s="2" t="s">
        <v>7561</v>
      </c>
    </row>
    <row r="5479" spans="1:4">
      <c r="A5479" s="3" t="s">
        <v>9850</v>
      </c>
      <c r="B5479" s="3" t="s">
        <v>9636</v>
      </c>
      <c r="C5479" s="3" t="s">
        <v>9843</v>
      </c>
      <c r="D5479" s="2" t="s">
        <v>7366</v>
      </c>
    </row>
    <row r="5480" spans="1:4">
      <c r="A5480" s="3" t="s">
        <v>9851</v>
      </c>
      <c r="B5480" s="3" t="s">
        <v>9636</v>
      </c>
      <c r="C5480" s="3" t="s">
        <v>9852</v>
      </c>
      <c r="D5480" s="2" t="s">
        <v>7366</v>
      </c>
    </row>
    <row r="5481" spans="1:4">
      <c r="A5481" s="3" t="s">
        <v>9853</v>
      </c>
      <c r="B5481" s="3" t="s">
        <v>9636</v>
      </c>
      <c r="C5481" s="3" t="s">
        <v>9852</v>
      </c>
      <c r="D5481" s="2" t="s">
        <v>7353</v>
      </c>
    </row>
    <row r="5482" spans="1:4">
      <c r="A5482" s="3" t="s">
        <v>9854</v>
      </c>
      <c r="B5482" s="3" t="s">
        <v>9636</v>
      </c>
      <c r="C5482" s="3" t="s">
        <v>9852</v>
      </c>
      <c r="D5482" s="2" t="s">
        <v>7386</v>
      </c>
    </row>
    <row r="5483" spans="1:4">
      <c r="A5483" s="3" t="s">
        <v>9855</v>
      </c>
      <c r="B5483" s="3" t="s">
        <v>9636</v>
      </c>
      <c r="C5483" s="3" t="s">
        <v>9852</v>
      </c>
      <c r="D5483" s="2" t="s">
        <v>7448</v>
      </c>
    </row>
    <row r="5484" spans="1:4">
      <c r="A5484" s="3" t="s">
        <v>9856</v>
      </c>
      <c r="B5484" s="3" t="s">
        <v>9636</v>
      </c>
      <c r="C5484" s="3" t="s">
        <v>9852</v>
      </c>
      <c r="D5484" s="2" t="s">
        <v>7487</v>
      </c>
    </row>
    <row r="5485" spans="1:4">
      <c r="A5485" s="3" t="s">
        <v>9857</v>
      </c>
      <c r="B5485" s="3" t="s">
        <v>9636</v>
      </c>
      <c r="C5485" s="3" t="s">
        <v>9852</v>
      </c>
      <c r="D5485" s="2" t="s">
        <v>7652</v>
      </c>
    </row>
    <row r="5486" spans="1:4">
      <c r="A5486" s="3" t="s">
        <v>9858</v>
      </c>
      <c r="B5486" s="3" t="s">
        <v>9636</v>
      </c>
      <c r="C5486" s="3" t="s">
        <v>9859</v>
      </c>
      <c r="D5486" s="2" t="s">
        <v>7386</v>
      </c>
    </row>
    <row r="5487" spans="1:4">
      <c r="A5487" s="3" t="s">
        <v>9860</v>
      </c>
      <c r="B5487" s="3" t="s">
        <v>9636</v>
      </c>
      <c r="C5487" s="3" t="s">
        <v>9859</v>
      </c>
      <c r="D5487" s="2" t="s">
        <v>7358</v>
      </c>
    </row>
    <row r="5488" spans="1:4">
      <c r="A5488" s="3" t="s">
        <v>9861</v>
      </c>
      <c r="B5488" s="3" t="s">
        <v>9636</v>
      </c>
      <c r="C5488" s="3" t="s">
        <v>9859</v>
      </c>
      <c r="D5488" s="2" t="s">
        <v>7366</v>
      </c>
    </row>
    <row r="5489" spans="1:4">
      <c r="A5489" s="3" t="s">
        <v>9862</v>
      </c>
      <c r="B5489" s="3" t="s">
        <v>9636</v>
      </c>
      <c r="C5489" s="3" t="s">
        <v>9863</v>
      </c>
      <c r="D5489" s="2" t="s">
        <v>7373</v>
      </c>
    </row>
    <row r="5490" spans="1:4">
      <c r="A5490" s="3" t="s">
        <v>9864</v>
      </c>
      <c r="B5490" s="3" t="s">
        <v>9636</v>
      </c>
      <c r="C5490" s="3" t="s">
        <v>9865</v>
      </c>
      <c r="D5490" s="2" t="s">
        <v>7530</v>
      </c>
    </row>
    <row r="5491" spans="1:4">
      <c r="A5491" s="3" t="s">
        <v>9866</v>
      </c>
      <c r="B5491" s="3" t="s">
        <v>9636</v>
      </c>
      <c r="C5491" s="3" t="s">
        <v>9865</v>
      </c>
      <c r="D5491" s="2" t="s">
        <v>7415</v>
      </c>
    </row>
    <row r="5492" spans="1:4">
      <c r="A5492" s="3" t="s">
        <v>9867</v>
      </c>
      <c r="B5492" s="3" t="s">
        <v>9636</v>
      </c>
      <c r="C5492" s="3" t="s">
        <v>9865</v>
      </c>
      <c r="D5492" s="2" t="s">
        <v>7459</v>
      </c>
    </row>
    <row r="5493" spans="1:4">
      <c r="A5493" s="3" t="s">
        <v>9868</v>
      </c>
      <c r="B5493" s="3" t="s">
        <v>9636</v>
      </c>
      <c r="C5493" s="3" t="s">
        <v>9865</v>
      </c>
      <c r="D5493" s="2" t="s">
        <v>7373</v>
      </c>
    </row>
    <row r="5494" spans="1:4">
      <c r="A5494" s="3" t="s">
        <v>9869</v>
      </c>
      <c r="B5494" s="3" t="s">
        <v>9636</v>
      </c>
      <c r="C5494" s="3" t="s">
        <v>9865</v>
      </c>
      <c r="D5494" s="2" t="s">
        <v>7383</v>
      </c>
    </row>
    <row r="5495" spans="1:4">
      <c r="A5495" s="3" t="s">
        <v>9870</v>
      </c>
      <c r="B5495" s="3" t="s">
        <v>9636</v>
      </c>
      <c r="C5495" s="3" t="s">
        <v>9865</v>
      </c>
      <c r="D5495" s="2" t="s">
        <v>7561</v>
      </c>
    </row>
    <row r="5496" spans="1:4">
      <c r="A5496" s="3" t="s">
        <v>9871</v>
      </c>
      <c r="B5496" s="3" t="s">
        <v>9636</v>
      </c>
      <c r="C5496" s="3" t="s">
        <v>9872</v>
      </c>
      <c r="D5496" s="2" t="s">
        <v>7353</v>
      </c>
    </row>
    <row r="5497" spans="1:4">
      <c r="A5497" s="3" t="s">
        <v>9873</v>
      </c>
      <c r="B5497" s="3" t="s">
        <v>9636</v>
      </c>
      <c r="C5497" s="3" t="s">
        <v>9874</v>
      </c>
      <c r="D5497" s="2" t="s">
        <v>7373</v>
      </c>
    </row>
    <row r="5498" spans="1:4">
      <c r="A5498" s="3" t="s">
        <v>9875</v>
      </c>
      <c r="B5498" s="3" t="s">
        <v>9636</v>
      </c>
      <c r="C5498" s="3" t="s">
        <v>9876</v>
      </c>
      <c r="D5498" s="2" t="s">
        <v>7459</v>
      </c>
    </row>
    <row r="5499" spans="1:4">
      <c r="A5499" s="3" t="s">
        <v>9877</v>
      </c>
      <c r="B5499" s="3" t="s">
        <v>9636</v>
      </c>
      <c r="C5499" s="3" t="s">
        <v>9878</v>
      </c>
      <c r="D5499" s="2" t="s">
        <v>7373</v>
      </c>
    </row>
    <row r="5500" spans="1:4">
      <c r="A5500" s="3" t="s">
        <v>9879</v>
      </c>
      <c r="B5500" s="3" t="s">
        <v>9636</v>
      </c>
      <c r="C5500" s="3" t="s">
        <v>9880</v>
      </c>
      <c r="D5500" s="2" t="s">
        <v>8548</v>
      </c>
    </row>
    <row r="5501" spans="1:4">
      <c r="A5501" s="3" t="s">
        <v>9881</v>
      </c>
      <c r="B5501" s="3" t="s">
        <v>9636</v>
      </c>
      <c r="C5501" s="3" t="s">
        <v>9882</v>
      </c>
      <c r="D5501" s="2" t="s">
        <v>7498</v>
      </c>
    </row>
    <row r="5502" spans="1:4">
      <c r="A5502" s="3" t="s">
        <v>9883</v>
      </c>
      <c r="B5502" s="3" t="s">
        <v>9636</v>
      </c>
      <c r="C5502" s="3" t="s">
        <v>9882</v>
      </c>
      <c r="D5502" s="2" t="s">
        <v>7663</v>
      </c>
    </row>
    <row r="5503" spans="1:4">
      <c r="A5503" s="3" t="s">
        <v>9884</v>
      </c>
      <c r="B5503" s="3" t="s">
        <v>9636</v>
      </c>
      <c r="C5503" s="3" t="s">
        <v>9882</v>
      </c>
      <c r="D5503" s="2" t="s">
        <v>7665</v>
      </c>
    </row>
    <row r="5504" spans="1:4">
      <c r="A5504" s="3" t="s">
        <v>9885</v>
      </c>
      <c r="B5504" s="3" t="s">
        <v>9636</v>
      </c>
      <c r="C5504" s="3" t="s">
        <v>9882</v>
      </c>
      <c r="D5504" s="2" t="s">
        <v>7667</v>
      </c>
    </row>
    <row r="5505" spans="1:4">
      <c r="A5505" s="3" t="s">
        <v>9886</v>
      </c>
      <c r="B5505" s="3" t="s">
        <v>9636</v>
      </c>
      <c r="C5505" s="3" t="s">
        <v>9882</v>
      </c>
      <c r="D5505" s="2" t="s">
        <v>7669</v>
      </c>
    </row>
    <row r="5506" spans="1:4">
      <c r="A5506" s="3" t="s">
        <v>9887</v>
      </c>
      <c r="B5506" s="3" t="s">
        <v>9636</v>
      </c>
      <c r="C5506" s="3" t="s">
        <v>9882</v>
      </c>
      <c r="D5506" s="2" t="s">
        <v>7671</v>
      </c>
    </row>
    <row r="5507" spans="1:4">
      <c r="A5507" s="3" t="s">
        <v>9888</v>
      </c>
      <c r="B5507" s="3" t="s">
        <v>9636</v>
      </c>
      <c r="C5507" s="3" t="s">
        <v>9889</v>
      </c>
      <c r="D5507" s="2" t="s">
        <v>7373</v>
      </c>
    </row>
    <row r="5508" spans="1:4">
      <c r="A5508" s="3" t="s">
        <v>9890</v>
      </c>
      <c r="B5508" s="3" t="s">
        <v>9636</v>
      </c>
      <c r="C5508" s="3" t="s">
        <v>9891</v>
      </c>
      <c r="D5508" s="2" t="s">
        <v>7373</v>
      </c>
    </row>
    <row r="5509" spans="1:4">
      <c r="A5509" s="3" t="s">
        <v>9892</v>
      </c>
      <c r="B5509" s="3" t="s">
        <v>9636</v>
      </c>
      <c r="C5509" s="3" t="s">
        <v>9893</v>
      </c>
      <c r="D5509" s="2" t="s">
        <v>7530</v>
      </c>
    </row>
    <row r="5510" spans="1:4">
      <c r="A5510" s="3" t="s">
        <v>9894</v>
      </c>
      <c r="B5510" s="3" t="s">
        <v>9636</v>
      </c>
      <c r="C5510" s="3" t="s">
        <v>9893</v>
      </c>
      <c r="D5510" s="2" t="s">
        <v>7415</v>
      </c>
    </row>
    <row r="5511" spans="1:4">
      <c r="A5511" s="3" t="s">
        <v>9895</v>
      </c>
      <c r="B5511" s="3" t="s">
        <v>9636</v>
      </c>
      <c r="C5511" s="3" t="s">
        <v>9893</v>
      </c>
      <c r="D5511" s="2" t="s">
        <v>7366</v>
      </c>
    </row>
    <row r="5512" spans="1:4">
      <c r="A5512" s="3" t="s">
        <v>9896</v>
      </c>
      <c r="B5512" s="3" t="s">
        <v>9636</v>
      </c>
      <c r="C5512" s="3" t="s">
        <v>9893</v>
      </c>
      <c r="D5512" s="2" t="s">
        <v>7621</v>
      </c>
    </row>
    <row r="5513" spans="1:4">
      <c r="A5513" s="3" t="s">
        <v>9897</v>
      </c>
      <c r="B5513" s="3" t="s">
        <v>9636</v>
      </c>
      <c r="C5513" s="3" t="s">
        <v>9893</v>
      </c>
      <c r="D5513" s="2" t="s">
        <v>7358</v>
      </c>
    </row>
    <row r="5514" spans="1:4">
      <c r="A5514" s="3" t="s">
        <v>9898</v>
      </c>
      <c r="B5514" s="3" t="s">
        <v>9636</v>
      </c>
      <c r="C5514" s="3" t="s">
        <v>9899</v>
      </c>
      <c r="D5514" s="2" t="s">
        <v>7353</v>
      </c>
    </row>
    <row r="5515" spans="1:4">
      <c r="A5515" s="3" t="s">
        <v>9900</v>
      </c>
      <c r="B5515" s="3" t="s">
        <v>9636</v>
      </c>
      <c r="C5515" s="3" t="s">
        <v>9901</v>
      </c>
      <c r="D5515" s="2" t="s">
        <v>7373</v>
      </c>
    </row>
    <row r="5516" spans="1:4">
      <c r="A5516" s="3" t="s">
        <v>9902</v>
      </c>
      <c r="B5516" s="3" t="s">
        <v>9636</v>
      </c>
      <c r="C5516" s="3" t="s">
        <v>9901</v>
      </c>
      <c r="D5516" s="2" t="s">
        <v>7383</v>
      </c>
    </row>
    <row r="5517" spans="1:4">
      <c r="A5517" s="3" t="s">
        <v>9903</v>
      </c>
      <c r="B5517" s="3" t="s">
        <v>9636</v>
      </c>
      <c r="C5517" s="3" t="s">
        <v>9901</v>
      </c>
      <c r="D5517" s="2" t="s">
        <v>7704</v>
      </c>
    </row>
    <row r="5518" spans="1:4">
      <c r="A5518" s="3" t="s">
        <v>9904</v>
      </c>
      <c r="B5518" s="3" t="s">
        <v>9636</v>
      </c>
      <c r="C5518" s="3" t="s">
        <v>9901</v>
      </c>
      <c r="D5518" s="2" t="s">
        <v>7448</v>
      </c>
    </row>
    <row r="5519" spans="1:4">
      <c r="A5519" s="3" t="s">
        <v>9905</v>
      </c>
      <c r="B5519" s="3" t="s">
        <v>9636</v>
      </c>
      <c r="C5519" s="3" t="s">
        <v>9906</v>
      </c>
      <c r="D5519" s="2" t="s">
        <v>7383</v>
      </c>
    </row>
    <row r="5520" spans="1:4">
      <c r="A5520" s="3" t="s">
        <v>9907</v>
      </c>
      <c r="B5520" s="3" t="s">
        <v>9636</v>
      </c>
      <c r="C5520" s="3" t="s">
        <v>9906</v>
      </c>
      <c r="D5520" s="2" t="s">
        <v>7358</v>
      </c>
    </row>
    <row r="5521" spans="1:4">
      <c r="A5521" s="3" t="s">
        <v>9908</v>
      </c>
      <c r="B5521" s="3" t="s">
        <v>9636</v>
      </c>
      <c r="C5521" s="3" t="s">
        <v>9906</v>
      </c>
      <c r="D5521" s="2" t="s">
        <v>7373</v>
      </c>
    </row>
    <row r="5522" spans="1:4">
      <c r="A5522" s="3" t="s">
        <v>9909</v>
      </c>
      <c r="B5522" s="3" t="s">
        <v>9636</v>
      </c>
      <c r="C5522" s="3" t="s">
        <v>9910</v>
      </c>
      <c r="D5522" s="2" t="s">
        <v>7350</v>
      </c>
    </row>
    <row r="5523" spans="1:4">
      <c r="A5523" s="3" t="s">
        <v>9911</v>
      </c>
      <c r="B5523" s="3" t="s">
        <v>9636</v>
      </c>
      <c r="C5523" s="3" t="s">
        <v>9912</v>
      </c>
      <c r="D5523" s="2" t="s">
        <v>7561</v>
      </c>
    </row>
    <row r="5524" spans="1:4">
      <c r="A5524" s="3" t="s">
        <v>9913</v>
      </c>
      <c r="B5524" s="3" t="s">
        <v>9636</v>
      </c>
      <c r="C5524" s="3" t="s">
        <v>9914</v>
      </c>
      <c r="D5524" s="2" t="s">
        <v>7459</v>
      </c>
    </row>
    <row r="5525" spans="1:4">
      <c r="A5525" s="3" t="s">
        <v>9915</v>
      </c>
      <c r="B5525" s="3" t="s">
        <v>9636</v>
      </c>
      <c r="C5525" s="3" t="s">
        <v>9914</v>
      </c>
      <c r="D5525" s="2" t="s">
        <v>7415</v>
      </c>
    </row>
    <row r="5526" spans="1:4">
      <c r="A5526" s="3" t="s">
        <v>9916</v>
      </c>
      <c r="B5526" s="3" t="s">
        <v>9636</v>
      </c>
      <c r="C5526" s="3" t="s">
        <v>9914</v>
      </c>
      <c r="D5526" s="2" t="s">
        <v>7386</v>
      </c>
    </row>
    <row r="5527" spans="1:4">
      <c r="A5527" s="3" t="s">
        <v>9917</v>
      </c>
      <c r="B5527" s="3" t="s">
        <v>9636</v>
      </c>
      <c r="C5527" s="3" t="s">
        <v>9918</v>
      </c>
      <c r="D5527" s="2" t="s">
        <v>7415</v>
      </c>
    </row>
    <row r="5528" spans="1:4">
      <c r="A5528" s="3" t="s">
        <v>9919</v>
      </c>
      <c r="B5528" s="3" t="s">
        <v>9636</v>
      </c>
      <c r="C5528" s="3" t="s">
        <v>9920</v>
      </c>
      <c r="D5528" s="2" t="s">
        <v>7448</v>
      </c>
    </row>
    <row r="5529" spans="1:4">
      <c r="A5529" s="3" t="s">
        <v>9921</v>
      </c>
      <c r="B5529" s="3" t="s">
        <v>9636</v>
      </c>
      <c r="C5529" s="3" t="s">
        <v>9922</v>
      </c>
      <c r="D5529" s="2" t="s">
        <v>7350</v>
      </c>
    </row>
    <row r="5530" spans="1:4">
      <c r="A5530" s="3" t="s">
        <v>9923</v>
      </c>
      <c r="B5530" s="3" t="s">
        <v>9636</v>
      </c>
      <c r="C5530" s="3" t="s">
        <v>9924</v>
      </c>
      <c r="D5530" s="2" t="s">
        <v>7829</v>
      </c>
    </row>
    <row r="5531" spans="1:4">
      <c r="A5531" s="3" t="s">
        <v>9925</v>
      </c>
      <c r="B5531" s="3" t="s">
        <v>9636</v>
      </c>
      <c r="C5531" s="3" t="s">
        <v>9926</v>
      </c>
      <c r="D5531" s="2" t="s">
        <v>7373</v>
      </c>
    </row>
    <row r="5532" spans="1:4">
      <c r="A5532" s="3" t="s">
        <v>9927</v>
      </c>
      <c r="B5532" s="3" t="s">
        <v>9636</v>
      </c>
      <c r="C5532" s="3" t="s">
        <v>9928</v>
      </c>
      <c r="D5532" s="2" t="s">
        <v>7350</v>
      </c>
    </row>
    <row r="5533" spans="1:4">
      <c r="A5533" s="3" t="s">
        <v>9929</v>
      </c>
      <c r="B5533" s="3" t="s">
        <v>9636</v>
      </c>
      <c r="C5533" s="3" t="s">
        <v>9930</v>
      </c>
      <c r="D5533" s="2" t="s">
        <v>7415</v>
      </c>
    </row>
    <row r="5534" spans="1:4">
      <c r="A5534" s="3" t="s">
        <v>9931</v>
      </c>
      <c r="B5534" s="3" t="s">
        <v>9636</v>
      </c>
      <c r="C5534" s="3" t="s">
        <v>9932</v>
      </c>
      <c r="D5534" s="2" t="s">
        <v>7561</v>
      </c>
    </row>
    <row r="5535" spans="1:4">
      <c r="A5535" s="3" t="s">
        <v>9933</v>
      </c>
      <c r="B5535" s="3" t="s">
        <v>9636</v>
      </c>
      <c r="C5535" s="3" t="s">
        <v>9934</v>
      </c>
      <c r="D5535" s="2" t="s">
        <v>7383</v>
      </c>
    </row>
    <row r="5536" spans="1:4">
      <c r="A5536" s="3" t="s">
        <v>9935</v>
      </c>
      <c r="B5536" s="3" t="s">
        <v>9636</v>
      </c>
      <c r="C5536" s="3" t="s">
        <v>9936</v>
      </c>
      <c r="D5536" s="2" t="s">
        <v>7448</v>
      </c>
    </row>
    <row r="5537" spans="1:4">
      <c r="A5537" s="3" t="s">
        <v>9937</v>
      </c>
      <c r="B5537" s="3" t="s">
        <v>9636</v>
      </c>
      <c r="C5537" s="3" t="s">
        <v>9938</v>
      </c>
      <c r="D5537" s="2" t="s">
        <v>7361</v>
      </c>
    </row>
    <row r="5538" spans="1:4">
      <c r="A5538" s="3" t="s">
        <v>9939</v>
      </c>
      <c r="B5538" s="3" t="s">
        <v>9636</v>
      </c>
      <c r="C5538" s="3" t="s">
        <v>9938</v>
      </c>
      <c r="D5538" s="2" t="s">
        <v>7386</v>
      </c>
    </row>
    <row r="5539" spans="1:4">
      <c r="A5539" s="3" t="s">
        <v>9940</v>
      </c>
      <c r="B5539" s="3" t="s">
        <v>9636</v>
      </c>
      <c r="C5539" s="3" t="s">
        <v>9938</v>
      </c>
      <c r="D5539" s="2" t="s">
        <v>7383</v>
      </c>
    </row>
    <row r="5540" spans="1:4">
      <c r="A5540" s="3" t="s">
        <v>9941</v>
      </c>
      <c r="B5540" s="3" t="s">
        <v>9636</v>
      </c>
      <c r="C5540" s="3" t="s">
        <v>9942</v>
      </c>
      <c r="D5540" s="2" t="s">
        <v>7383</v>
      </c>
    </row>
    <row r="5541" spans="1:4">
      <c r="A5541" s="3" t="s">
        <v>9943</v>
      </c>
      <c r="B5541" s="3" t="s">
        <v>9636</v>
      </c>
      <c r="C5541" s="3" t="s">
        <v>9942</v>
      </c>
      <c r="D5541" s="2" t="s">
        <v>7530</v>
      </c>
    </row>
    <row r="5542" spans="1:4">
      <c r="A5542" s="3" t="s">
        <v>9944</v>
      </c>
      <c r="B5542" s="3" t="s">
        <v>9636</v>
      </c>
      <c r="C5542" s="3" t="s">
        <v>9942</v>
      </c>
      <c r="D5542" s="2" t="s">
        <v>7366</v>
      </c>
    </row>
    <row r="5543" spans="1:4">
      <c r="A5543" s="3" t="s">
        <v>9945</v>
      </c>
      <c r="B5543" s="3" t="s">
        <v>9636</v>
      </c>
      <c r="C5543" s="3" t="s">
        <v>9942</v>
      </c>
      <c r="D5543" s="2" t="s">
        <v>7415</v>
      </c>
    </row>
    <row r="5544" spans="1:4">
      <c r="A5544" s="3" t="s">
        <v>9946</v>
      </c>
      <c r="B5544" s="3" t="s">
        <v>9636</v>
      </c>
      <c r="C5544" s="3" t="s">
        <v>9942</v>
      </c>
      <c r="D5544" s="2" t="s">
        <v>7373</v>
      </c>
    </row>
    <row r="5545" spans="1:4">
      <c r="A5545" s="3" t="s">
        <v>9947</v>
      </c>
      <c r="B5545" s="3" t="s">
        <v>9636</v>
      </c>
      <c r="C5545" s="3" t="s">
        <v>9948</v>
      </c>
      <c r="D5545" s="2" t="s">
        <v>7448</v>
      </c>
    </row>
    <row r="5546" spans="1:4">
      <c r="A5546" s="3" t="s">
        <v>9949</v>
      </c>
      <c r="B5546" s="3" t="s">
        <v>9636</v>
      </c>
      <c r="C5546" s="3" t="s">
        <v>9948</v>
      </c>
      <c r="D5546" s="2" t="s">
        <v>7353</v>
      </c>
    </row>
    <row r="5547" spans="1:4">
      <c r="A5547" s="3" t="s">
        <v>9950</v>
      </c>
      <c r="B5547" s="3" t="s">
        <v>9636</v>
      </c>
      <c r="C5547" s="3" t="s">
        <v>9948</v>
      </c>
      <c r="D5547" s="2" t="s">
        <v>7373</v>
      </c>
    </row>
    <row r="5548" spans="1:4">
      <c r="A5548" s="3" t="s">
        <v>9951</v>
      </c>
      <c r="B5548" s="3" t="s">
        <v>9636</v>
      </c>
      <c r="C5548" s="3" t="s">
        <v>9952</v>
      </c>
      <c r="D5548" s="2" t="s">
        <v>7530</v>
      </c>
    </row>
    <row r="5549" spans="1:4">
      <c r="A5549" s="3" t="s">
        <v>9953</v>
      </c>
      <c r="B5549" s="3" t="s">
        <v>9636</v>
      </c>
      <c r="C5549" s="3" t="s">
        <v>9952</v>
      </c>
      <c r="D5549" s="2" t="s">
        <v>7459</v>
      </c>
    </row>
    <row r="5550" spans="1:4">
      <c r="A5550" s="3" t="s">
        <v>9954</v>
      </c>
      <c r="B5550" s="3" t="s">
        <v>9636</v>
      </c>
      <c r="C5550" s="3" t="s">
        <v>9952</v>
      </c>
      <c r="D5550" s="2" t="s">
        <v>8807</v>
      </c>
    </row>
    <row r="5551" spans="1:4">
      <c r="A5551" s="3" t="s">
        <v>9955</v>
      </c>
      <c r="B5551" s="3" t="s">
        <v>9636</v>
      </c>
      <c r="C5551" s="3" t="s">
        <v>9956</v>
      </c>
      <c r="D5551" s="2" t="s">
        <v>7383</v>
      </c>
    </row>
    <row r="5552" spans="1:4">
      <c r="A5552" s="3" t="s">
        <v>9957</v>
      </c>
      <c r="B5552" s="3" t="s">
        <v>9636</v>
      </c>
      <c r="C5552" s="3" t="s">
        <v>9956</v>
      </c>
      <c r="D5552" s="2" t="s">
        <v>7386</v>
      </c>
    </row>
    <row r="5553" spans="1:4">
      <c r="A5553" s="3" t="s">
        <v>9958</v>
      </c>
      <c r="B5553" s="3" t="s">
        <v>9636</v>
      </c>
      <c r="C5553" s="3" t="s">
        <v>9956</v>
      </c>
      <c r="D5553" s="2" t="s">
        <v>7361</v>
      </c>
    </row>
    <row r="5554" spans="1:4">
      <c r="A5554" s="3" t="s">
        <v>9959</v>
      </c>
      <c r="B5554" s="3" t="s">
        <v>9636</v>
      </c>
      <c r="C5554" s="3" t="s">
        <v>9956</v>
      </c>
      <c r="D5554" s="2" t="s">
        <v>7652</v>
      </c>
    </row>
    <row r="5555" spans="1:4">
      <c r="A5555" s="3" t="s">
        <v>9960</v>
      </c>
      <c r="B5555" s="3" t="s">
        <v>9636</v>
      </c>
      <c r="C5555" s="3" t="s">
        <v>9961</v>
      </c>
      <c r="D5555" s="2" t="s">
        <v>9962</v>
      </c>
    </row>
    <row r="5556" spans="1:4">
      <c r="A5556" s="3" t="s">
        <v>9963</v>
      </c>
      <c r="B5556" s="3" t="s">
        <v>9636</v>
      </c>
      <c r="C5556" s="3" t="s">
        <v>9961</v>
      </c>
      <c r="D5556" s="2" t="s">
        <v>9964</v>
      </c>
    </row>
    <row r="5557" spans="1:4">
      <c r="A5557" s="3" t="s">
        <v>9965</v>
      </c>
      <c r="B5557" s="3" t="s">
        <v>9636</v>
      </c>
      <c r="C5557" s="3" t="s">
        <v>9961</v>
      </c>
      <c r="D5557" s="2" t="s">
        <v>9966</v>
      </c>
    </row>
    <row r="5558" spans="1:4">
      <c r="A5558" s="3" t="s">
        <v>9967</v>
      </c>
      <c r="B5558" s="3" t="s">
        <v>9636</v>
      </c>
      <c r="C5558" s="3" t="s">
        <v>9961</v>
      </c>
      <c r="D5558" s="2" t="s">
        <v>9968</v>
      </c>
    </row>
    <row r="5559" spans="1:4">
      <c r="A5559" s="3" t="s">
        <v>9969</v>
      </c>
      <c r="B5559" s="3" t="s">
        <v>9636</v>
      </c>
      <c r="C5559" s="3" t="s">
        <v>9961</v>
      </c>
      <c r="D5559" s="2" t="s">
        <v>9970</v>
      </c>
    </row>
    <row r="5560" spans="1:4">
      <c r="A5560" s="3" t="s">
        <v>9971</v>
      </c>
      <c r="B5560" s="3" t="s">
        <v>9636</v>
      </c>
      <c r="C5560" s="3" t="s">
        <v>9961</v>
      </c>
      <c r="D5560" s="2" t="s">
        <v>9972</v>
      </c>
    </row>
    <row r="5561" spans="1:4">
      <c r="A5561" s="3" t="s">
        <v>9973</v>
      </c>
      <c r="B5561" s="3" t="s">
        <v>9636</v>
      </c>
      <c r="C5561" s="3" t="s">
        <v>9961</v>
      </c>
      <c r="D5561" s="2" t="s">
        <v>9974</v>
      </c>
    </row>
    <row r="5562" spans="1:4">
      <c r="A5562" s="3" t="s">
        <v>9975</v>
      </c>
      <c r="B5562" s="3" t="s">
        <v>9636</v>
      </c>
      <c r="C5562" s="3" t="s">
        <v>9961</v>
      </c>
      <c r="D5562" s="2" t="s">
        <v>9976</v>
      </c>
    </row>
    <row r="5563" spans="1:4">
      <c r="A5563" s="3" t="s">
        <v>9977</v>
      </c>
      <c r="B5563" s="3" t="s">
        <v>9636</v>
      </c>
      <c r="C5563" s="3" t="s">
        <v>9978</v>
      </c>
      <c r="D5563" s="2" t="s">
        <v>7358</v>
      </c>
    </row>
    <row r="5564" spans="1:4">
      <c r="A5564" s="3" t="s">
        <v>9979</v>
      </c>
      <c r="B5564" s="3" t="s">
        <v>9636</v>
      </c>
      <c r="C5564" s="3" t="s">
        <v>9978</v>
      </c>
      <c r="D5564" s="2" t="s">
        <v>7353</v>
      </c>
    </row>
    <row r="5565" spans="1:4">
      <c r="A5565" s="3" t="s">
        <v>9980</v>
      </c>
      <c r="B5565" s="3" t="s">
        <v>9636</v>
      </c>
      <c r="C5565" s="3" t="s">
        <v>9978</v>
      </c>
      <c r="D5565" s="2" t="s">
        <v>7361</v>
      </c>
    </row>
    <row r="5566" spans="1:4">
      <c r="A5566" s="3" t="s">
        <v>9981</v>
      </c>
      <c r="B5566" s="3" t="s">
        <v>9636</v>
      </c>
      <c r="C5566" s="3" t="s">
        <v>9978</v>
      </c>
      <c r="D5566" s="2" t="s">
        <v>7383</v>
      </c>
    </row>
    <row r="5567" spans="1:4">
      <c r="A5567" s="3" t="s">
        <v>9982</v>
      </c>
      <c r="B5567" s="3" t="s">
        <v>9636</v>
      </c>
      <c r="C5567" s="3" t="s">
        <v>9983</v>
      </c>
      <c r="D5567" s="2" t="s">
        <v>7353</v>
      </c>
    </row>
    <row r="5568" spans="1:4">
      <c r="A5568" s="3" t="s">
        <v>9984</v>
      </c>
      <c r="B5568" s="3" t="s">
        <v>9636</v>
      </c>
      <c r="C5568" s="3" t="s">
        <v>9983</v>
      </c>
      <c r="D5568" s="2" t="s">
        <v>9444</v>
      </c>
    </row>
    <row r="5569" spans="1:4">
      <c r="A5569" s="3" t="s">
        <v>9985</v>
      </c>
      <c r="B5569" s="3" t="s">
        <v>9636</v>
      </c>
      <c r="C5569" s="3" t="s">
        <v>9983</v>
      </c>
      <c r="D5569" s="2" t="s">
        <v>7358</v>
      </c>
    </row>
    <row r="5570" spans="1:4">
      <c r="A5570" s="3" t="s">
        <v>9986</v>
      </c>
      <c r="B5570" s="3" t="s">
        <v>9636</v>
      </c>
      <c r="C5570" s="3" t="s">
        <v>9983</v>
      </c>
      <c r="D5570" s="2" t="s">
        <v>9447</v>
      </c>
    </row>
    <row r="5571" spans="1:4">
      <c r="A5571" s="3" t="s">
        <v>9987</v>
      </c>
      <c r="B5571" s="3" t="s">
        <v>9636</v>
      </c>
      <c r="C5571" s="3" t="s">
        <v>9983</v>
      </c>
      <c r="D5571" s="2" t="s">
        <v>7577</v>
      </c>
    </row>
    <row r="5572" spans="1:4">
      <c r="A5572" s="3" t="s">
        <v>9988</v>
      </c>
      <c r="B5572" s="3" t="s">
        <v>9636</v>
      </c>
      <c r="C5572" s="3" t="s">
        <v>9989</v>
      </c>
      <c r="D5572" s="2" t="s">
        <v>7415</v>
      </c>
    </row>
    <row r="5573" spans="1:4">
      <c r="A5573" s="3" t="s">
        <v>9990</v>
      </c>
      <c r="B5573" s="3" t="s">
        <v>9636</v>
      </c>
      <c r="C5573" s="3" t="s">
        <v>9989</v>
      </c>
      <c r="D5573" s="2" t="s">
        <v>7383</v>
      </c>
    </row>
    <row r="5574" spans="1:4">
      <c r="A5574" s="3" t="s">
        <v>9991</v>
      </c>
      <c r="B5574" s="3" t="s">
        <v>9636</v>
      </c>
      <c r="C5574" s="3" t="s">
        <v>9989</v>
      </c>
      <c r="D5574" s="2" t="s">
        <v>7373</v>
      </c>
    </row>
    <row r="5575" spans="1:4">
      <c r="A5575" s="3" t="s">
        <v>9992</v>
      </c>
      <c r="B5575" s="3" t="s">
        <v>9636</v>
      </c>
      <c r="C5575" s="3" t="s">
        <v>9989</v>
      </c>
      <c r="D5575" s="2" t="s">
        <v>7350</v>
      </c>
    </row>
    <row r="5576" spans="1:4">
      <c r="A5576" s="3" t="s">
        <v>9993</v>
      </c>
      <c r="B5576" s="3" t="s">
        <v>9636</v>
      </c>
      <c r="C5576" s="3" t="s">
        <v>9994</v>
      </c>
      <c r="D5576" s="2" t="s">
        <v>7415</v>
      </c>
    </row>
    <row r="5577" spans="1:4">
      <c r="A5577" s="3" t="s">
        <v>9995</v>
      </c>
      <c r="B5577" s="3" t="s">
        <v>9636</v>
      </c>
      <c r="C5577" s="3" t="s">
        <v>9994</v>
      </c>
      <c r="D5577" s="2" t="s">
        <v>7361</v>
      </c>
    </row>
    <row r="5578" spans="1:4">
      <c r="A5578" s="3" t="s">
        <v>9996</v>
      </c>
      <c r="B5578" s="3" t="s">
        <v>9636</v>
      </c>
      <c r="C5578" s="3" t="s">
        <v>9997</v>
      </c>
      <c r="D5578" s="2" t="s">
        <v>7415</v>
      </c>
    </row>
    <row r="5579" spans="1:4">
      <c r="A5579" s="3" t="s">
        <v>9998</v>
      </c>
      <c r="B5579" s="3" t="s">
        <v>9636</v>
      </c>
      <c r="C5579" s="3" t="s">
        <v>9997</v>
      </c>
      <c r="D5579" s="2" t="s">
        <v>7383</v>
      </c>
    </row>
    <row r="5580" spans="1:4">
      <c r="A5580" s="3" t="s">
        <v>9999</v>
      </c>
      <c r="B5580" s="3" t="s">
        <v>9636</v>
      </c>
      <c r="C5580" s="3" t="s">
        <v>9997</v>
      </c>
      <c r="D5580" s="2" t="s">
        <v>7350</v>
      </c>
    </row>
    <row r="5581" spans="1:4">
      <c r="A5581" s="3" t="s">
        <v>10000</v>
      </c>
      <c r="B5581" s="3" t="s">
        <v>9636</v>
      </c>
      <c r="C5581" s="3" t="s">
        <v>9997</v>
      </c>
      <c r="D5581" s="2" t="s">
        <v>7361</v>
      </c>
    </row>
    <row r="5582" spans="1:4">
      <c r="A5582" s="3" t="s">
        <v>10001</v>
      </c>
      <c r="B5582" s="3" t="s">
        <v>9636</v>
      </c>
      <c r="C5582" s="3" t="s">
        <v>9997</v>
      </c>
      <c r="D5582" s="2" t="s">
        <v>7448</v>
      </c>
    </row>
    <row r="5583" spans="1:4">
      <c r="A5583" s="3" t="s">
        <v>10002</v>
      </c>
      <c r="B5583" s="3" t="s">
        <v>9636</v>
      </c>
      <c r="C5583" s="3" t="s">
        <v>10003</v>
      </c>
      <c r="D5583" s="2" t="s">
        <v>7386</v>
      </c>
    </row>
    <row r="5584" spans="1:4">
      <c r="A5584" s="3" t="s">
        <v>10004</v>
      </c>
      <c r="B5584" s="3" t="s">
        <v>9636</v>
      </c>
      <c r="C5584" s="3" t="s">
        <v>10005</v>
      </c>
      <c r="D5584" s="2" t="s">
        <v>7561</v>
      </c>
    </row>
    <row r="5585" spans="1:4">
      <c r="A5585" s="3" t="s">
        <v>10006</v>
      </c>
      <c r="B5585" s="3" t="s">
        <v>9636</v>
      </c>
      <c r="C5585" s="3" t="s">
        <v>10005</v>
      </c>
      <c r="D5585" s="2" t="s">
        <v>7373</v>
      </c>
    </row>
    <row r="5586" spans="1:4">
      <c r="A5586" s="3" t="s">
        <v>10007</v>
      </c>
      <c r="B5586" s="3" t="s">
        <v>9636</v>
      </c>
      <c r="C5586" s="3" t="s">
        <v>10005</v>
      </c>
      <c r="D5586" s="2" t="s">
        <v>7383</v>
      </c>
    </row>
    <row r="5587" spans="1:4">
      <c r="A5587" s="3" t="s">
        <v>10008</v>
      </c>
      <c r="B5587" s="3" t="s">
        <v>9636</v>
      </c>
      <c r="C5587" s="3" t="s">
        <v>10005</v>
      </c>
      <c r="D5587" s="2" t="s">
        <v>7350</v>
      </c>
    </row>
    <row r="5588" spans="1:4">
      <c r="A5588" s="3" t="s">
        <v>10009</v>
      </c>
      <c r="B5588" s="3" t="s">
        <v>9636</v>
      </c>
      <c r="C5588" s="3" t="s">
        <v>10005</v>
      </c>
      <c r="D5588" s="2" t="s">
        <v>7415</v>
      </c>
    </row>
    <row r="5589" spans="1:4">
      <c r="A5589" s="3" t="s">
        <v>10010</v>
      </c>
      <c r="B5589" s="3" t="s">
        <v>9636</v>
      </c>
      <c r="C5589" s="3" t="s">
        <v>10005</v>
      </c>
      <c r="D5589" s="2" t="s">
        <v>7361</v>
      </c>
    </row>
    <row r="5590" spans="1:4">
      <c r="A5590" s="3" t="s">
        <v>10011</v>
      </c>
      <c r="B5590" s="3" t="s">
        <v>9636</v>
      </c>
      <c r="C5590" s="3" t="s">
        <v>10005</v>
      </c>
      <c r="D5590" s="2" t="s">
        <v>7358</v>
      </c>
    </row>
    <row r="5591" spans="1:4">
      <c r="A5591" s="3" t="s">
        <v>10012</v>
      </c>
      <c r="B5591" s="3" t="s">
        <v>9636</v>
      </c>
      <c r="C5591" s="3" t="s">
        <v>10005</v>
      </c>
      <c r="D5591" s="2" t="s">
        <v>7353</v>
      </c>
    </row>
    <row r="5592" spans="1:4">
      <c r="A5592" s="3" t="s">
        <v>10013</v>
      </c>
      <c r="B5592" s="3" t="s">
        <v>9636</v>
      </c>
      <c r="C5592" s="3" t="s">
        <v>10014</v>
      </c>
      <c r="D5592" s="2" t="s">
        <v>9230</v>
      </c>
    </row>
    <row r="5593" spans="1:4">
      <c r="A5593" s="3" t="s">
        <v>10015</v>
      </c>
      <c r="B5593" s="3" t="s">
        <v>9636</v>
      </c>
      <c r="C5593" s="3" t="s">
        <v>10014</v>
      </c>
      <c r="D5593" s="2" t="s">
        <v>9232</v>
      </c>
    </row>
    <row r="5594" spans="1:4">
      <c r="A5594" s="3" t="s">
        <v>10016</v>
      </c>
      <c r="B5594" s="3" t="s">
        <v>9636</v>
      </c>
      <c r="C5594" s="3" t="s">
        <v>10014</v>
      </c>
      <c r="D5594" s="2" t="s">
        <v>9234</v>
      </c>
    </row>
    <row r="5595" spans="1:4">
      <c r="A5595" s="3" t="s">
        <v>10017</v>
      </c>
      <c r="B5595" s="3" t="s">
        <v>9636</v>
      </c>
      <c r="C5595" s="3" t="s">
        <v>10014</v>
      </c>
      <c r="D5595" s="2" t="s">
        <v>9236</v>
      </c>
    </row>
    <row r="5596" spans="1:4">
      <c r="A5596" s="3" t="s">
        <v>10018</v>
      </c>
      <c r="B5596" s="3" t="s">
        <v>9636</v>
      </c>
      <c r="C5596" s="3" t="s">
        <v>10019</v>
      </c>
      <c r="D5596" s="2" t="s">
        <v>7361</v>
      </c>
    </row>
    <row r="5597" spans="1:4">
      <c r="A5597" s="3" t="s">
        <v>10020</v>
      </c>
      <c r="B5597" s="3" t="s">
        <v>9636</v>
      </c>
      <c r="C5597" s="3" t="s">
        <v>10019</v>
      </c>
      <c r="D5597" s="2" t="s">
        <v>7383</v>
      </c>
    </row>
    <row r="5598" spans="1:4">
      <c r="A5598" s="3" t="s">
        <v>10021</v>
      </c>
      <c r="B5598" s="3" t="s">
        <v>9636</v>
      </c>
      <c r="C5598" s="3" t="s">
        <v>10019</v>
      </c>
      <c r="D5598" s="2" t="s">
        <v>7415</v>
      </c>
    </row>
    <row r="5599" spans="1:4">
      <c r="A5599" s="3" t="s">
        <v>10022</v>
      </c>
      <c r="B5599" s="3" t="s">
        <v>9636</v>
      </c>
      <c r="C5599" s="3" t="s">
        <v>10019</v>
      </c>
      <c r="D5599" s="2" t="s">
        <v>7373</v>
      </c>
    </row>
    <row r="5600" spans="1:4">
      <c r="A5600" s="3" t="s">
        <v>10023</v>
      </c>
      <c r="B5600" s="3" t="s">
        <v>9636</v>
      </c>
      <c r="C5600" s="3" t="s">
        <v>10019</v>
      </c>
      <c r="D5600" s="2" t="s">
        <v>7350</v>
      </c>
    </row>
    <row r="5601" spans="1:4">
      <c r="A5601" s="3" t="s">
        <v>10024</v>
      </c>
      <c r="B5601" s="3" t="s">
        <v>9636</v>
      </c>
      <c r="C5601" s="3" t="s">
        <v>10019</v>
      </c>
      <c r="D5601" s="2" t="s">
        <v>7353</v>
      </c>
    </row>
    <row r="5602" spans="1:4">
      <c r="A5602" s="3" t="s">
        <v>10025</v>
      </c>
      <c r="B5602" s="3" t="s">
        <v>9636</v>
      </c>
      <c r="C5602" s="3" t="s">
        <v>10019</v>
      </c>
      <c r="D5602" s="2" t="s">
        <v>7501</v>
      </c>
    </row>
    <row r="5603" spans="1:4">
      <c r="A5603" s="3" t="s">
        <v>10026</v>
      </c>
      <c r="B5603" s="3" t="s">
        <v>9636</v>
      </c>
      <c r="C5603" s="3" t="s">
        <v>10019</v>
      </c>
      <c r="D5603" s="2" t="s">
        <v>7386</v>
      </c>
    </row>
    <row r="5604" spans="1:4">
      <c r="A5604" s="3" t="s">
        <v>10027</v>
      </c>
      <c r="B5604" s="3" t="s">
        <v>9636</v>
      </c>
      <c r="C5604" s="3" t="s">
        <v>10028</v>
      </c>
      <c r="D5604" s="2" t="s">
        <v>8017</v>
      </c>
    </row>
    <row r="5605" spans="1:4">
      <c r="A5605" s="3" t="s">
        <v>10029</v>
      </c>
      <c r="B5605" s="3" t="s">
        <v>9636</v>
      </c>
      <c r="C5605" s="3" t="s">
        <v>10028</v>
      </c>
      <c r="D5605" s="2" t="s">
        <v>10030</v>
      </c>
    </row>
    <row r="5606" spans="1:4">
      <c r="A5606" s="3" t="s">
        <v>10031</v>
      </c>
      <c r="B5606" s="3" t="s">
        <v>9636</v>
      </c>
      <c r="C5606" s="3" t="s">
        <v>10028</v>
      </c>
      <c r="D5606" s="2" t="s">
        <v>7366</v>
      </c>
    </row>
    <row r="5607" spans="1:4">
      <c r="A5607" s="3" t="s">
        <v>10032</v>
      </c>
      <c r="B5607" s="3" t="s">
        <v>9636</v>
      </c>
      <c r="C5607" s="3" t="s">
        <v>10033</v>
      </c>
      <c r="D5607" s="2" t="s">
        <v>8017</v>
      </c>
    </row>
    <row r="5608" spans="1:4">
      <c r="A5608" s="3" t="s">
        <v>10034</v>
      </c>
      <c r="B5608" s="3" t="s">
        <v>9636</v>
      </c>
      <c r="C5608" s="3" t="s">
        <v>10033</v>
      </c>
      <c r="D5608" s="2" t="s">
        <v>7366</v>
      </c>
    </row>
    <row r="5609" spans="1:4">
      <c r="A5609" s="3" t="s">
        <v>10035</v>
      </c>
      <c r="B5609" s="3" t="s">
        <v>9636</v>
      </c>
      <c r="C5609" s="3" t="s">
        <v>10033</v>
      </c>
      <c r="D5609" s="2" t="s">
        <v>7373</v>
      </c>
    </row>
    <row r="5610" spans="1:4">
      <c r="A5610" s="3" t="s">
        <v>10036</v>
      </c>
      <c r="B5610" s="3" t="s">
        <v>9636</v>
      </c>
      <c r="C5610" s="3" t="s">
        <v>10033</v>
      </c>
      <c r="D5610" s="2" t="s">
        <v>7448</v>
      </c>
    </row>
    <row r="5611" spans="1:4">
      <c r="A5611" s="3" t="s">
        <v>10037</v>
      </c>
      <c r="B5611" s="3" t="s">
        <v>9636</v>
      </c>
      <c r="C5611" s="3" t="s">
        <v>10033</v>
      </c>
      <c r="D5611" s="2" t="s">
        <v>8300</v>
      </c>
    </row>
    <row r="5612" spans="1:4">
      <c r="A5612" s="3" t="s">
        <v>10038</v>
      </c>
      <c r="B5612" s="3" t="s">
        <v>9636</v>
      </c>
      <c r="C5612" s="3" t="s">
        <v>10033</v>
      </c>
      <c r="D5612" s="2" t="s">
        <v>7415</v>
      </c>
    </row>
    <row r="5613" spans="1:4">
      <c r="A5613" s="3" t="s">
        <v>10039</v>
      </c>
      <c r="B5613" s="3" t="s">
        <v>9636</v>
      </c>
      <c r="C5613" s="3" t="s">
        <v>10033</v>
      </c>
      <c r="D5613" s="2" t="s">
        <v>7350</v>
      </c>
    </row>
    <row r="5614" spans="1:4">
      <c r="A5614" s="3" t="s">
        <v>10040</v>
      </c>
      <c r="B5614" s="3" t="s">
        <v>9636</v>
      </c>
      <c r="C5614" s="3" t="s">
        <v>10033</v>
      </c>
      <c r="D5614" s="2" t="s">
        <v>7561</v>
      </c>
    </row>
    <row r="5615" spans="1:4">
      <c r="A5615" s="3" t="s">
        <v>10041</v>
      </c>
      <c r="B5615" s="3" t="s">
        <v>9636</v>
      </c>
      <c r="C5615" s="3" t="s">
        <v>10042</v>
      </c>
      <c r="D5615" s="2" t="s">
        <v>7350</v>
      </c>
    </row>
    <row r="5616" spans="1:4">
      <c r="A5616" s="3" t="s">
        <v>10043</v>
      </c>
      <c r="B5616" s="3" t="s">
        <v>9636</v>
      </c>
      <c r="C5616" s="3" t="s">
        <v>10044</v>
      </c>
      <c r="D5616" s="2" t="s">
        <v>7415</v>
      </c>
    </row>
    <row r="5617" spans="1:4">
      <c r="A5617" s="3" t="s">
        <v>10045</v>
      </c>
      <c r="B5617" s="3" t="s">
        <v>9636</v>
      </c>
      <c r="C5617" s="3" t="s">
        <v>10044</v>
      </c>
      <c r="D5617" s="2" t="s">
        <v>7373</v>
      </c>
    </row>
    <row r="5618" spans="1:4">
      <c r="A5618" s="3" t="s">
        <v>10046</v>
      </c>
      <c r="B5618" s="3" t="s">
        <v>9636</v>
      </c>
      <c r="C5618" s="3" t="s">
        <v>10044</v>
      </c>
      <c r="D5618" s="2" t="s">
        <v>7386</v>
      </c>
    </row>
    <row r="5619" spans="1:4">
      <c r="A5619" s="3" t="s">
        <v>10047</v>
      </c>
      <c r="B5619" s="3" t="s">
        <v>9636</v>
      </c>
      <c r="C5619" s="3" t="s">
        <v>10044</v>
      </c>
      <c r="D5619" s="2" t="s">
        <v>7358</v>
      </c>
    </row>
    <row r="5620" spans="1:4">
      <c r="A5620" s="3" t="s">
        <v>10048</v>
      </c>
      <c r="B5620" s="3" t="s">
        <v>9636</v>
      </c>
      <c r="C5620" s="3" t="s">
        <v>10044</v>
      </c>
      <c r="D5620" s="2" t="s">
        <v>7487</v>
      </c>
    </row>
    <row r="5621" spans="1:4">
      <c r="A5621" s="3" t="s">
        <v>10049</v>
      </c>
      <c r="B5621" s="3" t="s">
        <v>9636</v>
      </c>
      <c r="C5621" s="3" t="s">
        <v>10050</v>
      </c>
      <c r="D5621" s="2" t="s">
        <v>7530</v>
      </c>
    </row>
    <row r="5622" spans="1:4">
      <c r="A5622" s="3" t="s">
        <v>10051</v>
      </c>
      <c r="B5622" s="3" t="s">
        <v>9636</v>
      </c>
      <c r="C5622" s="3" t="s">
        <v>10050</v>
      </c>
      <c r="D5622" s="2" t="s">
        <v>7353</v>
      </c>
    </row>
    <row r="5623" spans="1:4">
      <c r="A5623" s="3" t="s">
        <v>10052</v>
      </c>
      <c r="B5623" s="3" t="s">
        <v>9636</v>
      </c>
      <c r="C5623" s="3" t="s">
        <v>10050</v>
      </c>
      <c r="D5623" s="2" t="s">
        <v>7487</v>
      </c>
    </row>
    <row r="5624" spans="1:4">
      <c r="A5624" s="3" t="s">
        <v>10053</v>
      </c>
      <c r="B5624" s="3" t="s">
        <v>9636</v>
      </c>
      <c r="C5624" s="3" t="s">
        <v>10050</v>
      </c>
      <c r="D5624" s="2" t="s">
        <v>7373</v>
      </c>
    </row>
    <row r="5625" spans="1:4">
      <c r="A5625" s="3" t="s">
        <v>10054</v>
      </c>
      <c r="B5625" s="3" t="s">
        <v>9636</v>
      </c>
      <c r="C5625" s="3" t="s">
        <v>10050</v>
      </c>
      <c r="D5625" s="2" t="s">
        <v>7366</v>
      </c>
    </row>
    <row r="5626" spans="1:4">
      <c r="A5626" s="3" t="s">
        <v>10055</v>
      </c>
      <c r="B5626" s="3" t="s">
        <v>9636</v>
      </c>
      <c r="C5626" s="3" t="s">
        <v>10056</v>
      </c>
      <c r="D5626" s="2" t="s">
        <v>7353</v>
      </c>
    </row>
    <row r="5627" spans="1:4">
      <c r="A5627" s="3" t="s">
        <v>10057</v>
      </c>
      <c r="B5627" s="3" t="s">
        <v>9636</v>
      </c>
      <c r="C5627" s="3" t="s">
        <v>10056</v>
      </c>
      <c r="D5627" s="2" t="s">
        <v>7383</v>
      </c>
    </row>
    <row r="5628" spans="1:4">
      <c r="A5628" s="3" t="s">
        <v>10058</v>
      </c>
      <c r="B5628" s="3" t="s">
        <v>9636</v>
      </c>
      <c r="C5628" s="3" t="s">
        <v>10056</v>
      </c>
      <c r="D5628" s="2" t="s">
        <v>7386</v>
      </c>
    </row>
    <row r="5629" spans="1:4">
      <c r="A5629" s="3" t="s">
        <v>10059</v>
      </c>
      <c r="B5629" s="3" t="s">
        <v>9636</v>
      </c>
      <c r="C5629" s="3" t="s">
        <v>10056</v>
      </c>
      <c r="D5629" s="2" t="s">
        <v>7373</v>
      </c>
    </row>
    <row r="5630" spans="1:4">
      <c r="A5630" s="3" t="s">
        <v>10060</v>
      </c>
      <c r="B5630" s="3" t="s">
        <v>9636</v>
      </c>
      <c r="C5630" s="3" t="s">
        <v>10061</v>
      </c>
      <c r="D5630" s="2" t="s">
        <v>7386</v>
      </c>
    </row>
    <row r="5631" spans="1:4">
      <c r="A5631" s="3" t="s">
        <v>10062</v>
      </c>
      <c r="B5631" s="3" t="s">
        <v>9636</v>
      </c>
      <c r="C5631" s="3" t="s">
        <v>10061</v>
      </c>
      <c r="D5631" s="2" t="s">
        <v>7530</v>
      </c>
    </row>
    <row r="5632" spans="1:4">
      <c r="A5632" s="3" t="s">
        <v>10063</v>
      </c>
      <c r="B5632" s="3" t="s">
        <v>9636</v>
      </c>
      <c r="C5632" s="3" t="s">
        <v>10061</v>
      </c>
      <c r="D5632" s="2" t="s">
        <v>7350</v>
      </c>
    </row>
    <row r="5633" spans="1:4">
      <c r="A5633" s="3" t="s">
        <v>10064</v>
      </c>
      <c r="B5633" s="3" t="s">
        <v>9636</v>
      </c>
      <c r="C5633" s="3" t="s">
        <v>10061</v>
      </c>
      <c r="D5633" s="2" t="s">
        <v>7415</v>
      </c>
    </row>
    <row r="5634" spans="1:4">
      <c r="A5634" s="3" t="s">
        <v>10065</v>
      </c>
      <c r="B5634" s="3" t="s">
        <v>9636</v>
      </c>
      <c r="C5634" s="3" t="s">
        <v>10061</v>
      </c>
      <c r="D5634" s="2" t="s">
        <v>7361</v>
      </c>
    </row>
    <row r="5635" spans="1:4">
      <c r="A5635" s="3" t="s">
        <v>10066</v>
      </c>
      <c r="B5635" s="3" t="s">
        <v>9636</v>
      </c>
      <c r="C5635" s="3" t="s">
        <v>10067</v>
      </c>
      <c r="D5635" s="2" t="s">
        <v>8017</v>
      </c>
    </row>
    <row r="5636" spans="1:4">
      <c r="A5636" s="3" t="s">
        <v>10068</v>
      </c>
      <c r="B5636" s="3" t="s">
        <v>9636</v>
      </c>
      <c r="C5636" s="3" t="s">
        <v>10067</v>
      </c>
      <c r="D5636" s="2" t="s">
        <v>8736</v>
      </c>
    </row>
    <row r="5637" spans="1:4">
      <c r="A5637" s="3" t="s">
        <v>10069</v>
      </c>
      <c r="B5637" s="3" t="s">
        <v>9636</v>
      </c>
      <c r="C5637" s="3" t="s">
        <v>10067</v>
      </c>
      <c r="D5637" s="2" t="s">
        <v>10070</v>
      </c>
    </row>
    <row r="5638" spans="1:4">
      <c r="A5638" s="3" t="s">
        <v>10071</v>
      </c>
      <c r="B5638" s="3" t="s">
        <v>9636</v>
      </c>
      <c r="C5638" s="3" t="s">
        <v>10072</v>
      </c>
      <c r="D5638" s="2" t="s">
        <v>10073</v>
      </c>
    </row>
    <row r="5639" spans="1:4">
      <c r="A5639" s="3" t="s">
        <v>10074</v>
      </c>
      <c r="B5639" s="3" t="s">
        <v>9636</v>
      </c>
      <c r="C5639" s="3" t="s">
        <v>10072</v>
      </c>
      <c r="D5639" s="2" t="s">
        <v>8290</v>
      </c>
    </row>
    <row r="5640" spans="1:4">
      <c r="A5640" s="3" t="s">
        <v>10075</v>
      </c>
      <c r="B5640" s="3" t="s">
        <v>9636</v>
      </c>
      <c r="C5640" s="3" t="s">
        <v>10072</v>
      </c>
      <c r="D5640" s="2" t="s">
        <v>8736</v>
      </c>
    </row>
    <row r="5641" spans="1:4">
      <c r="A5641" s="3" t="s">
        <v>10076</v>
      </c>
      <c r="B5641" s="3" t="s">
        <v>9636</v>
      </c>
      <c r="C5641" s="3" t="s">
        <v>10072</v>
      </c>
      <c r="D5641" s="2" t="s">
        <v>7383</v>
      </c>
    </row>
    <row r="5642" spans="1:4">
      <c r="A5642" s="3" t="s">
        <v>10077</v>
      </c>
      <c r="B5642" s="3" t="s">
        <v>9636</v>
      </c>
      <c r="C5642" s="3" t="s">
        <v>10072</v>
      </c>
      <c r="D5642" s="2" t="s">
        <v>7373</v>
      </c>
    </row>
    <row r="5643" spans="1:4">
      <c r="A5643" s="3" t="s">
        <v>10078</v>
      </c>
      <c r="B5643" s="3" t="s">
        <v>9636</v>
      </c>
      <c r="C5643" s="3" t="s">
        <v>10079</v>
      </c>
      <c r="D5643" s="2" t="s">
        <v>7530</v>
      </c>
    </row>
    <row r="5644" spans="1:4">
      <c r="A5644" s="3" t="s">
        <v>10080</v>
      </c>
      <c r="B5644" s="3" t="s">
        <v>9636</v>
      </c>
      <c r="C5644" s="3" t="s">
        <v>10081</v>
      </c>
      <c r="D5644" s="2" t="s">
        <v>7373</v>
      </c>
    </row>
    <row r="5645" spans="1:4">
      <c r="A5645" s="3" t="s">
        <v>10082</v>
      </c>
      <c r="B5645" s="3" t="s">
        <v>9636</v>
      </c>
      <c r="C5645" s="3" t="s">
        <v>10081</v>
      </c>
      <c r="D5645" s="2" t="s">
        <v>7448</v>
      </c>
    </row>
    <row r="5646" spans="1:4">
      <c r="A5646" s="3" t="s">
        <v>10083</v>
      </c>
      <c r="B5646" s="3" t="s">
        <v>9636</v>
      </c>
      <c r="C5646" s="3" t="s">
        <v>10084</v>
      </c>
      <c r="D5646" s="2" t="s">
        <v>8736</v>
      </c>
    </row>
    <row r="5647" spans="1:4">
      <c r="A5647" s="3" t="s">
        <v>10085</v>
      </c>
      <c r="B5647" s="3" t="s">
        <v>9636</v>
      </c>
      <c r="C5647" s="3" t="s">
        <v>10084</v>
      </c>
      <c r="D5647" s="2" t="s">
        <v>10086</v>
      </c>
    </row>
    <row r="5648" spans="1:4">
      <c r="A5648" s="3" t="s">
        <v>10087</v>
      </c>
      <c r="B5648" s="3" t="s">
        <v>9636</v>
      </c>
      <c r="C5648" s="3" t="s">
        <v>10088</v>
      </c>
      <c r="D5648" s="2" t="s">
        <v>7448</v>
      </c>
    </row>
    <row r="5649" spans="1:4">
      <c r="A5649" s="3" t="s">
        <v>10089</v>
      </c>
      <c r="B5649" s="3" t="s">
        <v>9636</v>
      </c>
      <c r="C5649" s="3" t="s">
        <v>10088</v>
      </c>
      <c r="D5649" s="2" t="s">
        <v>7353</v>
      </c>
    </row>
    <row r="5650" spans="1:4">
      <c r="A5650" s="3" t="s">
        <v>10090</v>
      </c>
      <c r="B5650" s="3" t="s">
        <v>9636</v>
      </c>
      <c r="C5650" s="3" t="s">
        <v>10088</v>
      </c>
      <c r="D5650" s="2" t="s">
        <v>7373</v>
      </c>
    </row>
    <row r="5651" spans="1:4">
      <c r="A5651" s="3" t="s">
        <v>10091</v>
      </c>
      <c r="B5651" s="3" t="s">
        <v>9636</v>
      </c>
      <c r="C5651" s="3" t="s">
        <v>10092</v>
      </c>
      <c r="D5651" s="2" t="s">
        <v>7386</v>
      </c>
    </row>
    <row r="5652" spans="1:4">
      <c r="A5652" s="3" t="s">
        <v>10093</v>
      </c>
      <c r="B5652" s="3" t="s">
        <v>9636</v>
      </c>
      <c r="C5652" s="3" t="s">
        <v>10094</v>
      </c>
      <c r="D5652" s="2" t="s">
        <v>7459</v>
      </c>
    </row>
    <row r="5653" spans="1:4">
      <c r="A5653" s="3" t="s">
        <v>10095</v>
      </c>
      <c r="B5653" s="3" t="s">
        <v>9636</v>
      </c>
      <c r="C5653" s="3" t="s">
        <v>10096</v>
      </c>
      <c r="D5653" s="2" t="s">
        <v>7386</v>
      </c>
    </row>
    <row r="5654" spans="1:4">
      <c r="A5654" s="3" t="s">
        <v>10097</v>
      </c>
      <c r="B5654" s="3" t="s">
        <v>9636</v>
      </c>
      <c r="C5654" s="3" t="s">
        <v>10098</v>
      </c>
      <c r="D5654" s="2" t="s">
        <v>7448</v>
      </c>
    </row>
    <row r="5655" spans="1:4">
      <c r="A5655" s="3" t="s">
        <v>10099</v>
      </c>
      <c r="B5655" s="3" t="s">
        <v>9636</v>
      </c>
      <c r="C5655" s="3" t="s">
        <v>10098</v>
      </c>
      <c r="D5655" s="2" t="s">
        <v>7383</v>
      </c>
    </row>
    <row r="5656" spans="1:4">
      <c r="A5656" s="3" t="s">
        <v>10100</v>
      </c>
      <c r="B5656" s="3" t="s">
        <v>9636</v>
      </c>
      <c r="C5656" s="3" t="s">
        <v>10098</v>
      </c>
      <c r="D5656" s="2" t="s">
        <v>7361</v>
      </c>
    </row>
    <row r="5657" spans="1:4">
      <c r="A5657" s="3" t="s">
        <v>10101</v>
      </c>
      <c r="B5657" s="3" t="s">
        <v>9636</v>
      </c>
      <c r="C5657" s="3" t="s">
        <v>10098</v>
      </c>
      <c r="D5657" s="2" t="s">
        <v>7350</v>
      </c>
    </row>
    <row r="5658" spans="1:4">
      <c r="A5658" s="3" t="s">
        <v>10102</v>
      </c>
      <c r="B5658" s="3" t="s">
        <v>9636</v>
      </c>
      <c r="C5658" s="3" t="s">
        <v>10103</v>
      </c>
      <c r="D5658" s="2" t="s">
        <v>7386</v>
      </c>
    </row>
    <row r="5659" spans="1:4">
      <c r="A5659" s="3" t="s">
        <v>10104</v>
      </c>
      <c r="B5659" s="3" t="s">
        <v>9636</v>
      </c>
      <c r="C5659" s="3" t="s">
        <v>10105</v>
      </c>
      <c r="D5659" s="2" t="s">
        <v>7386</v>
      </c>
    </row>
    <row r="5660" spans="1:4">
      <c r="A5660" s="3" t="s">
        <v>10106</v>
      </c>
      <c r="B5660" s="3" t="s">
        <v>9636</v>
      </c>
      <c r="C5660" s="3" t="s">
        <v>10107</v>
      </c>
      <c r="D5660" s="2" t="s">
        <v>7373</v>
      </c>
    </row>
    <row r="5661" spans="1:4">
      <c r="A5661" s="3" t="s">
        <v>10108</v>
      </c>
      <c r="B5661" s="3" t="s">
        <v>9636</v>
      </c>
      <c r="C5661" s="3" t="s">
        <v>10107</v>
      </c>
      <c r="D5661" s="2" t="s">
        <v>7383</v>
      </c>
    </row>
    <row r="5662" spans="1:4">
      <c r="A5662" s="3" t="s">
        <v>10109</v>
      </c>
      <c r="B5662" s="3" t="s">
        <v>9636</v>
      </c>
      <c r="C5662" s="3" t="s">
        <v>10107</v>
      </c>
      <c r="D5662" s="2" t="s">
        <v>7415</v>
      </c>
    </row>
    <row r="5663" spans="1:4">
      <c r="A5663" s="3" t="s">
        <v>10110</v>
      </c>
      <c r="B5663" s="3" t="s">
        <v>9636</v>
      </c>
      <c r="C5663" s="3" t="s">
        <v>10107</v>
      </c>
      <c r="D5663" s="2" t="s">
        <v>7361</v>
      </c>
    </row>
    <row r="5664" spans="1:4">
      <c r="A5664" s="3" t="s">
        <v>10111</v>
      </c>
      <c r="B5664" s="3" t="s">
        <v>9636</v>
      </c>
      <c r="C5664" s="3" t="s">
        <v>10107</v>
      </c>
      <c r="D5664" s="2" t="s">
        <v>7353</v>
      </c>
    </row>
    <row r="5665" spans="1:4">
      <c r="A5665" s="3" t="s">
        <v>10112</v>
      </c>
      <c r="B5665" s="3" t="s">
        <v>9636</v>
      </c>
      <c r="C5665" s="3" t="s">
        <v>10107</v>
      </c>
      <c r="D5665" s="2" t="s">
        <v>7350</v>
      </c>
    </row>
    <row r="5666" spans="1:4">
      <c r="A5666" s="3" t="s">
        <v>10113</v>
      </c>
      <c r="B5666" s="3" t="s">
        <v>9636</v>
      </c>
      <c r="C5666" s="3" t="s">
        <v>10114</v>
      </c>
      <c r="D5666" s="2" t="s">
        <v>7373</v>
      </c>
    </row>
    <row r="5667" spans="1:4">
      <c r="A5667" s="3" t="s">
        <v>10115</v>
      </c>
      <c r="B5667" s="3" t="s">
        <v>9636</v>
      </c>
      <c r="C5667" s="3" t="s">
        <v>10114</v>
      </c>
      <c r="D5667" s="2" t="s">
        <v>7530</v>
      </c>
    </row>
    <row r="5668" spans="1:4">
      <c r="A5668" s="3" t="s">
        <v>10116</v>
      </c>
      <c r="B5668" s="3" t="s">
        <v>9636</v>
      </c>
      <c r="C5668" s="3" t="s">
        <v>10114</v>
      </c>
      <c r="D5668" s="2" t="s">
        <v>7415</v>
      </c>
    </row>
    <row r="5669" spans="1:4">
      <c r="A5669" s="3" t="s">
        <v>10117</v>
      </c>
      <c r="B5669" s="3" t="s">
        <v>9636</v>
      </c>
      <c r="C5669" s="3" t="s">
        <v>10114</v>
      </c>
      <c r="D5669" s="2" t="s">
        <v>7561</v>
      </c>
    </row>
    <row r="5670" spans="1:4">
      <c r="A5670" s="3" t="s">
        <v>10118</v>
      </c>
      <c r="B5670" s="3" t="s">
        <v>9636</v>
      </c>
      <c r="C5670" s="3" t="s">
        <v>10114</v>
      </c>
      <c r="D5670" s="2" t="s">
        <v>7350</v>
      </c>
    </row>
    <row r="5671" spans="1:4">
      <c r="A5671" s="3" t="s">
        <v>10119</v>
      </c>
      <c r="B5671" s="3" t="s">
        <v>9636</v>
      </c>
      <c r="C5671" s="3" t="s">
        <v>10120</v>
      </c>
      <c r="D5671" s="2" t="s">
        <v>7530</v>
      </c>
    </row>
    <row r="5672" spans="1:4">
      <c r="A5672" s="3" t="s">
        <v>10121</v>
      </c>
      <c r="B5672" s="3" t="s">
        <v>9636</v>
      </c>
      <c r="C5672" s="3" t="s">
        <v>10120</v>
      </c>
      <c r="D5672" s="2" t="s">
        <v>7353</v>
      </c>
    </row>
    <row r="5673" spans="1:4">
      <c r="A5673" s="3" t="s">
        <v>10122</v>
      </c>
      <c r="B5673" s="3" t="s">
        <v>9636</v>
      </c>
      <c r="C5673" s="3" t="s">
        <v>10120</v>
      </c>
      <c r="D5673" s="2" t="s">
        <v>7487</v>
      </c>
    </row>
    <row r="5674" spans="1:4">
      <c r="A5674" s="3" t="s">
        <v>10123</v>
      </c>
      <c r="B5674" s="3" t="s">
        <v>9636</v>
      </c>
      <c r="C5674" s="3" t="s">
        <v>10124</v>
      </c>
      <c r="D5674" s="2" t="s">
        <v>7353</v>
      </c>
    </row>
    <row r="5675" spans="1:4">
      <c r="A5675" s="3" t="s">
        <v>10125</v>
      </c>
      <c r="B5675" s="3" t="s">
        <v>9636</v>
      </c>
      <c r="C5675" s="3" t="s">
        <v>10124</v>
      </c>
      <c r="D5675" s="2" t="s">
        <v>7373</v>
      </c>
    </row>
    <row r="5676" spans="1:4">
      <c r="A5676" s="3" t="s">
        <v>10126</v>
      </c>
      <c r="B5676" s="3" t="s">
        <v>9636</v>
      </c>
      <c r="C5676" s="3" t="s">
        <v>10124</v>
      </c>
      <c r="D5676" s="2" t="s">
        <v>7383</v>
      </c>
    </row>
    <row r="5677" spans="1:4">
      <c r="A5677" s="3" t="s">
        <v>10127</v>
      </c>
      <c r="B5677" s="3" t="s">
        <v>9636</v>
      </c>
      <c r="C5677" s="3" t="s">
        <v>10124</v>
      </c>
      <c r="D5677" s="2" t="s">
        <v>7415</v>
      </c>
    </row>
    <row r="5678" spans="1:4">
      <c r="A5678" s="3" t="s">
        <v>10128</v>
      </c>
      <c r="B5678" s="3" t="s">
        <v>9636</v>
      </c>
      <c r="C5678" s="3" t="s">
        <v>10124</v>
      </c>
      <c r="D5678" s="2" t="s">
        <v>7361</v>
      </c>
    </row>
    <row r="5679" spans="1:4">
      <c r="A5679" s="3" t="s">
        <v>10129</v>
      </c>
      <c r="B5679" s="3" t="s">
        <v>9636</v>
      </c>
      <c r="C5679" s="3" t="s">
        <v>10130</v>
      </c>
      <c r="D5679" s="2" t="s">
        <v>7373</v>
      </c>
    </row>
    <row r="5680" spans="1:4">
      <c r="A5680" s="3" t="s">
        <v>10131</v>
      </c>
      <c r="B5680" s="3" t="s">
        <v>9636</v>
      </c>
      <c r="C5680" s="3" t="s">
        <v>10130</v>
      </c>
      <c r="D5680" s="2" t="s">
        <v>7415</v>
      </c>
    </row>
    <row r="5681" spans="1:4">
      <c r="A5681" s="3" t="s">
        <v>10132</v>
      </c>
      <c r="B5681" s="3" t="s">
        <v>9636</v>
      </c>
      <c r="C5681" s="3" t="s">
        <v>10130</v>
      </c>
      <c r="D5681" s="2" t="s">
        <v>7383</v>
      </c>
    </row>
    <row r="5682" spans="1:4">
      <c r="A5682" s="3" t="s">
        <v>10133</v>
      </c>
      <c r="B5682" s="3" t="s">
        <v>9636</v>
      </c>
      <c r="C5682" s="3" t="s">
        <v>10134</v>
      </c>
      <c r="D5682" s="2" t="s">
        <v>7386</v>
      </c>
    </row>
    <row r="5683" spans="1:4">
      <c r="A5683" s="3" t="s">
        <v>10135</v>
      </c>
      <c r="B5683" s="3" t="s">
        <v>9636</v>
      </c>
      <c r="C5683" s="3" t="s">
        <v>10136</v>
      </c>
      <c r="D5683" s="2" t="s">
        <v>7373</v>
      </c>
    </row>
    <row r="5684" spans="1:4">
      <c r="A5684" s="3" t="s">
        <v>10137</v>
      </c>
      <c r="B5684" s="3" t="s">
        <v>9636</v>
      </c>
      <c r="C5684" s="3" t="s">
        <v>10136</v>
      </c>
      <c r="D5684" s="2" t="s">
        <v>7383</v>
      </c>
    </row>
    <row r="5685" spans="1:4">
      <c r="A5685" s="3" t="s">
        <v>10138</v>
      </c>
      <c r="B5685" s="3" t="s">
        <v>9636</v>
      </c>
      <c r="C5685" s="3" t="s">
        <v>10136</v>
      </c>
      <c r="D5685" s="2" t="s">
        <v>7350</v>
      </c>
    </row>
    <row r="5686" spans="1:4">
      <c r="A5686" s="3" t="s">
        <v>10139</v>
      </c>
      <c r="B5686" s="3" t="s">
        <v>9636</v>
      </c>
      <c r="C5686" s="3" t="s">
        <v>10136</v>
      </c>
      <c r="D5686" s="2" t="s">
        <v>7353</v>
      </c>
    </row>
    <row r="5687" spans="1:4">
      <c r="A5687" s="3" t="s">
        <v>10140</v>
      </c>
      <c r="B5687" s="3" t="s">
        <v>9636</v>
      </c>
      <c r="C5687" s="3" t="s">
        <v>10141</v>
      </c>
      <c r="D5687" s="2" t="s">
        <v>7373</v>
      </c>
    </row>
    <row r="5688" spans="1:4">
      <c r="A5688" s="3" t="s">
        <v>10142</v>
      </c>
      <c r="B5688" s="3" t="s">
        <v>9636</v>
      </c>
      <c r="C5688" s="3" t="s">
        <v>10141</v>
      </c>
      <c r="D5688" s="2" t="s">
        <v>7561</v>
      </c>
    </row>
    <row r="5689" spans="1:4">
      <c r="A5689" s="3" t="s">
        <v>10143</v>
      </c>
      <c r="B5689" s="3" t="s">
        <v>9636</v>
      </c>
      <c r="C5689" s="3" t="s">
        <v>10141</v>
      </c>
      <c r="D5689" s="2" t="s">
        <v>7361</v>
      </c>
    </row>
    <row r="5690" spans="1:4">
      <c r="A5690" s="3" t="s">
        <v>10144</v>
      </c>
      <c r="B5690" s="3" t="s">
        <v>9636</v>
      </c>
      <c r="C5690" s="3" t="s">
        <v>10141</v>
      </c>
      <c r="D5690" s="2" t="s">
        <v>7383</v>
      </c>
    </row>
    <row r="5691" spans="1:4">
      <c r="A5691" s="3" t="s">
        <v>10145</v>
      </c>
      <c r="B5691" s="3" t="s">
        <v>9636</v>
      </c>
      <c r="C5691" s="3" t="s">
        <v>10141</v>
      </c>
      <c r="D5691" s="2" t="s">
        <v>7366</v>
      </c>
    </row>
    <row r="5692" spans="1:4">
      <c r="A5692" s="3" t="s">
        <v>10146</v>
      </c>
      <c r="B5692" s="3" t="s">
        <v>9636</v>
      </c>
      <c r="C5692" s="3" t="s">
        <v>10147</v>
      </c>
      <c r="D5692" s="2" t="s">
        <v>7530</v>
      </c>
    </row>
    <row r="5693" spans="1:4">
      <c r="A5693" s="3" t="s">
        <v>10148</v>
      </c>
      <c r="B5693" s="3" t="s">
        <v>9636</v>
      </c>
      <c r="C5693" s="3" t="s">
        <v>10147</v>
      </c>
      <c r="D5693" s="2" t="s">
        <v>7353</v>
      </c>
    </row>
    <row r="5694" spans="1:4">
      <c r="A5694" s="3" t="s">
        <v>10149</v>
      </c>
      <c r="B5694" s="3" t="s">
        <v>9636</v>
      </c>
      <c r="C5694" s="3" t="s">
        <v>10147</v>
      </c>
      <c r="D5694" s="2" t="s">
        <v>7487</v>
      </c>
    </row>
    <row r="5695" spans="1:4">
      <c r="A5695" s="3" t="s">
        <v>10150</v>
      </c>
      <c r="B5695" s="3" t="s">
        <v>9636</v>
      </c>
      <c r="C5695" s="3" t="s">
        <v>10147</v>
      </c>
      <c r="D5695" s="2" t="s">
        <v>7415</v>
      </c>
    </row>
    <row r="5696" spans="1:4">
      <c r="A5696" s="3" t="s">
        <v>10151</v>
      </c>
      <c r="B5696" s="3" t="s">
        <v>9636</v>
      </c>
      <c r="C5696" s="3" t="s">
        <v>10147</v>
      </c>
      <c r="D5696" s="2" t="s">
        <v>7366</v>
      </c>
    </row>
    <row r="5697" spans="1:4">
      <c r="A5697" s="3" t="s">
        <v>10152</v>
      </c>
      <c r="B5697" s="3" t="s">
        <v>9636</v>
      </c>
      <c r="C5697" s="3" t="s">
        <v>10147</v>
      </c>
      <c r="D5697" s="2" t="s">
        <v>7373</v>
      </c>
    </row>
    <row r="5698" spans="1:4">
      <c r="A5698" s="3" t="s">
        <v>10153</v>
      </c>
      <c r="B5698" s="3" t="s">
        <v>9636</v>
      </c>
      <c r="C5698" s="3" t="s">
        <v>10147</v>
      </c>
      <c r="D5698" s="2" t="s">
        <v>7358</v>
      </c>
    </row>
    <row r="5699" spans="1:4">
      <c r="A5699" s="3" t="s">
        <v>10154</v>
      </c>
      <c r="B5699" s="3" t="s">
        <v>9636</v>
      </c>
      <c r="C5699" s="3" t="s">
        <v>10155</v>
      </c>
      <c r="D5699" s="2" t="s">
        <v>7383</v>
      </c>
    </row>
    <row r="5700" spans="1:4">
      <c r="A5700" s="3" t="s">
        <v>10156</v>
      </c>
      <c r="B5700" s="3" t="s">
        <v>9636</v>
      </c>
      <c r="C5700" s="3" t="s">
        <v>10155</v>
      </c>
      <c r="D5700" s="2" t="s">
        <v>7358</v>
      </c>
    </row>
    <row r="5701" spans="1:4">
      <c r="A5701" s="3" t="s">
        <v>10157</v>
      </c>
      <c r="B5701" s="3" t="s">
        <v>9636</v>
      </c>
      <c r="C5701" s="3" t="s">
        <v>10155</v>
      </c>
      <c r="D5701" s="2" t="s">
        <v>7459</v>
      </c>
    </row>
    <row r="5702" spans="1:4">
      <c r="A5702" s="3" t="s">
        <v>10158</v>
      </c>
      <c r="B5702" s="3" t="s">
        <v>9636</v>
      </c>
      <c r="C5702" s="3" t="s">
        <v>10155</v>
      </c>
      <c r="D5702" s="2" t="s">
        <v>7577</v>
      </c>
    </row>
    <row r="5703" spans="1:4">
      <c r="A5703" s="3" t="s">
        <v>10159</v>
      </c>
      <c r="B5703" s="3" t="s">
        <v>9636</v>
      </c>
      <c r="C5703" s="3" t="s">
        <v>10155</v>
      </c>
      <c r="D5703" s="2" t="s">
        <v>7386</v>
      </c>
    </row>
    <row r="5704" spans="1:4">
      <c r="A5704" s="3" t="s">
        <v>10160</v>
      </c>
      <c r="B5704" s="3" t="s">
        <v>9636</v>
      </c>
      <c r="C5704" s="3" t="s">
        <v>10155</v>
      </c>
      <c r="D5704" s="2" t="s">
        <v>7561</v>
      </c>
    </row>
    <row r="5705" spans="1:4">
      <c r="A5705" s="3" t="s">
        <v>10161</v>
      </c>
      <c r="B5705" s="3" t="s">
        <v>9636</v>
      </c>
      <c r="C5705" s="3" t="s">
        <v>10155</v>
      </c>
      <c r="D5705" s="2" t="s">
        <v>7373</v>
      </c>
    </row>
    <row r="5706" spans="1:4">
      <c r="A5706" s="3" t="s">
        <v>10162</v>
      </c>
      <c r="B5706" s="3" t="s">
        <v>9636</v>
      </c>
      <c r="C5706" s="3" t="s">
        <v>10155</v>
      </c>
      <c r="D5706" s="2" t="s">
        <v>7353</v>
      </c>
    </row>
    <row r="5707" spans="1:4">
      <c r="A5707" s="3" t="s">
        <v>10163</v>
      </c>
      <c r="B5707" s="3" t="s">
        <v>9636</v>
      </c>
      <c r="C5707" s="3" t="s">
        <v>10164</v>
      </c>
      <c r="D5707" s="2" t="s">
        <v>7386</v>
      </c>
    </row>
    <row r="5708" spans="1:4">
      <c r="A5708" s="3" t="s">
        <v>10165</v>
      </c>
      <c r="B5708" s="3" t="s">
        <v>9636</v>
      </c>
      <c r="C5708" s="3" t="s">
        <v>10164</v>
      </c>
      <c r="D5708" s="2" t="s">
        <v>7530</v>
      </c>
    </row>
    <row r="5709" spans="1:4">
      <c r="A5709" s="3" t="s">
        <v>10166</v>
      </c>
      <c r="B5709" s="3" t="s">
        <v>9636</v>
      </c>
      <c r="C5709" s="3" t="s">
        <v>10164</v>
      </c>
      <c r="D5709" s="2" t="s">
        <v>7383</v>
      </c>
    </row>
    <row r="5710" spans="1:4">
      <c r="A5710" s="3" t="s">
        <v>10167</v>
      </c>
      <c r="B5710" s="3" t="s">
        <v>9636</v>
      </c>
      <c r="C5710" s="3" t="s">
        <v>10164</v>
      </c>
      <c r="D5710" s="2" t="s">
        <v>7361</v>
      </c>
    </row>
    <row r="5711" spans="1:4">
      <c r="A5711" s="3" t="s">
        <v>10168</v>
      </c>
      <c r="B5711" s="3" t="s">
        <v>9636</v>
      </c>
      <c r="C5711" s="3" t="s">
        <v>10169</v>
      </c>
      <c r="D5711" s="2" t="s">
        <v>10170</v>
      </c>
    </row>
    <row r="5712" spans="1:4">
      <c r="A5712" s="3" t="s">
        <v>10171</v>
      </c>
      <c r="B5712" s="3" t="s">
        <v>9636</v>
      </c>
      <c r="C5712" s="3" t="s">
        <v>10169</v>
      </c>
      <c r="D5712" s="2" t="s">
        <v>7965</v>
      </c>
    </row>
    <row r="5713" spans="1:4">
      <c r="A5713" s="3" t="s">
        <v>10172</v>
      </c>
      <c r="B5713" s="3" t="s">
        <v>9636</v>
      </c>
      <c r="C5713" s="3" t="s">
        <v>10169</v>
      </c>
      <c r="D5713" s="2" t="s">
        <v>10173</v>
      </c>
    </row>
    <row r="5714" spans="1:4">
      <c r="A5714" s="3" t="s">
        <v>10174</v>
      </c>
      <c r="B5714" s="3" t="s">
        <v>9636</v>
      </c>
      <c r="C5714" s="3" t="s">
        <v>10169</v>
      </c>
      <c r="D5714" s="2" t="s">
        <v>10175</v>
      </c>
    </row>
    <row r="5715" spans="1:4">
      <c r="A5715" s="3" t="s">
        <v>10176</v>
      </c>
      <c r="B5715" s="3" t="s">
        <v>9636</v>
      </c>
      <c r="C5715" s="3" t="s">
        <v>10177</v>
      </c>
      <c r="D5715" s="2" t="s">
        <v>7383</v>
      </c>
    </row>
    <row r="5716" spans="1:4">
      <c r="A5716" s="3" t="s">
        <v>10178</v>
      </c>
      <c r="B5716" s="3" t="s">
        <v>9636</v>
      </c>
      <c r="C5716" s="3" t="s">
        <v>10179</v>
      </c>
      <c r="D5716" s="2" t="s">
        <v>7530</v>
      </c>
    </row>
    <row r="5717" spans="1:4">
      <c r="A5717" s="3" t="s">
        <v>10180</v>
      </c>
      <c r="B5717" s="3" t="s">
        <v>9636</v>
      </c>
      <c r="C5717" s="3" t="s">
        <v>10179</v>
      </c>
      <c r="D5717" s="2" t="s">
        <v>8282</v>
      </c>
    </row>
    <row r="5718" spans="1:4">
      <c r="A5718" s="3" t="s">
        <v>10181</v>
      </c>
      <c r="B5718" s="3" t="s">
        <v>9636</v>
      </c>
      <c r="C5718" s="3" t="s">
        <v>10179</v>
      </c>
      <c r="D5718" s="2" t="s">
        <v>7459</v>
      </c>
    </row>
    <row r="5719" spans="1:4">
      <c r="A5719" s="3" t="s">
        <v>10182</v>
      </c>
      <c r="B5719" s="3" t="s">
        <v>9636</v>
      </c>
      <c r="C5719" s="3" t="s">
        <v>10179</v>
      </c>
      <c r="D5719" s="2" t="s">
        <v>10183</v>
      </c>
    </row>
    <row r="5720" spans="1:4">
      <c r="A5720" s="3" t="s">
        <v>10184</v>
      </c>
      <c r="B5720" s="3" t="s">
        <v>9636</v>
      </c>
      <c r="C5720" s="3" t="s">
        <v>10179</v>
      </c>
      <c r="D5720" s="2" t="s">
        <v>9503</v>
      </c>
    </row>
    <row r="5721" spans="1:4">
      <c r="A5721" s="3" t="s">
        <v>10185</v>
      </c>
      <c r="B5721" s="3" t="s">
        <v>9636</v>
      </c>
      <c r="C5721" s="3" t="s">
        <v>10186</v>
      </c>
      <c r="D5721" s="2" t="s">
        <v>7415</v>
      </c>
    </row>
    <row r="5722" spans="1:4">
      <c r="A5722" s="3" t="s">
        <v>10187</v>
      </c>
      <c r="B5722" s="3" t="s">
        <v>9636</v>
      </c>
      <c r="C5722" s="3" t="s">
        <v>10186</v>
      </c>
      <c r="D5722" s="2" t="s">
        <v>7361</v>
      </c>
    </row>
    <row r="5723" spans="1:4">
      <c r="A5723" s="3" t="s">
        <v>10188</v>
      </c>
      <c r="B5723" s="3" t="s">
        <v>9636</v>
      </c>
      <c r="C5723" s="3" t="s">
        <v>10186</v>
      </c>
      <c r="D5723" s="2" t="s">
        <v>7350</v>
      </c>
    </row>
    <row r="5724" spans="1:4">
      <c r="A5724" s="3" t="s">
        <v>10189</v>
      </c>
      <c r="B5724" s="3" t="s">
        <v>9636</v>
      </c>
      <c r="C5724" s="3" t="s">
        <v>10186</v>
      </c>
      <c r="D5724" s="2" t="s">
        <v>8056</v>
      </c>
    </row>
    <row r="5725" spans="1:4">
      <c r="A5725" s="3" t="s">
        <v>10190</v>
      </c>
      <c r="B5725" s="3" t="s">
        <v>9636</v>
      </c>
      <c r="C5725" s="3" t="s">
        <v>10186</v>
      </c>
      <c r="D5725" s="2" t="s">
        <v>7448</v>
      </c>
    </row>
    <row r="5726" spans="1:4">
      <c r="A5726" s="3" t="s">
        <v>10191</v>
      </c>
      <c r="B5726" s="3" t="s">
        <v>9636</v>
      </c>
      <c r="C5726" s="3" t="s">
        <v>10192</v>
      </c>
      <c r="D5726" s="2" t="s">
        <v>7383</v>
      </c>
    </row>
    <row r="5727" spans="1:4">
      <c r="A5727" s="3" t="s">
        <v>10193</v>
      </c>
      <c r="B5727" s="3" t="s">
        <v>9636</v>
      </c>
      <c r="C5727" s="3" t="s">
        <v>10192</v>
      </c>
      <c r="D5727" s="2" t="s">
        <v>7366</v>
      </c>
    </row>
    <row r="5728" spans="1:4">
      <c r="A5728" s="3" t="s">
        <v>10194</v>
      </c>
      <c r="B5728" s="3" t="s">
        <v>9636</v>
      </c>
      <c r="C5728" s="3" t="s">
        <v>10192</v>
      </c>
      <c r="D5728" s="2" t="s">
        <v>7361</v>
      </c>
    </row>
    <row r="5729" spans="1:4">
      <c r="A5729" s="3" t="s">
        <v>10195</v>
      </c>
      <c r="B5729" s="3" t="s">
        <v>9636</v>
      </c>
      <c r="C5729" s="3" t="s">
        <v>10192</v>
      </c>
      <c r="D5729" s="2" t="s">
        <v>7353</v>
      </c>
    </row>
    <row r="5730" spans="1:4">
      <c r="A5730" s="3" t="s">
        <v>10196</v>
      </c>
      <c r="B5730" s="3" t="s">
        <v>9636</v>
      </c>
      <c r="C5730" s="3" t="s">
        <v>10192</v>
      </c>
      <c r="D5730" s="2" t="s">
        <v>8199</v>
      </c>
    </row>
    <row r="5731" spans="1:4">
      <c r="A5731" s="3" t="s">
        <v>10197</v>
      </c>
      <c r="B5731" s="3" t="s">
        <v>9636</v>
      </c>
      <c r="C5731" s="3" t="s">
        <v>10198</v>
      </c>
      <c r="D5731" s="2" t="s">
        <v>7415</v>
      </c>
    </row>
    <row r="5732" spans="1:4">
      <c r="A5732" s="3" t="s">
        <v>10199</v>
      </c>
      <c r="B5732" s="3" t="s">
        <v>9636</v>
      </c>
      <c r="C5732" s="3" t="s">
        <v>10198</v>
      </c>
      <c r="D5732" s="2" t="s">
        <v>7373</v>
      </c>
    </row>
    <row r="5733" spans="1:4">
      <c r="A5733" s="3" t="s">
        <v>10200</v>
      </c>
      <c r="B5733" s="3" t="s">
        <v>9636</v>
      </c>
      <c r="C5733" s="3" t="s">
        <v>10198</v>
      </c>
      <c r="D5733" s="2" t="s">
        <v>7358</v>
      </c>
    </row>
    <row r="5734" spans="1:4">
      <c r="A5734" s="3" t="s">
        <v>10201</v>
      </c>
      <c r="B5734" s="3" t="s">
        <v>9636</v>
      </c>
      <c r="C5734" s="3" t="s">
        <v>10198</v>
      </c>
      <c r="D5734" s="2" t="s">
        <v>7383</v>
      </c>
    </row>
    <row r="5735" spans="1:4">
      <c r="A5735" s="3" t="s">
        <v>10202</v>
      </c>
      <c r="B5735" s="3" t="s">
        <v>9636</v>
      </c>
      <c r="C5735" s="3" t="s">
        <v>10198</v>
      </c>
      <c r="D5735" s="2" t="s">
        <v>7350</v>
      </c>
    </row>
    <row r="5736" spans="1:4">
      <c r="A5736" s="3" t="s">
        <v>10203</v>
      </c>
      <c r="B5736" s="3" t="s">
        <v>9636</v>
      </c>
      <c r="C5736" s="3" t="s">
        <v>10198</v>
      </c>
      <c r="D5736" s="2" t="s">
        <v>7361</v>
      </c>
    </row>
    <row r="5737" spans="1:4">
      <c r="A5737" s="3" t="s">
        <v>10204</v>
      </c>
      <c r="B5737" s="3" t="s">
        <v>9636</v>
      </c>
      <c r="C5737" s="3" t="s">
        <v>10198</v>
      </c>
      <c r="D5737" s="2" t="s">
        <v>8056</v>
      </c>
    </row>
    <row r="5738" spans="1:4">
      <c r="A5738" s="3" t="s">
        <v>10205</v>
      </c>
      <c r="B5738" s="3" t="s">
        <v>9636</v>
      </c>
      <c r="C5738" s="3" t="s">
        <v>10206</v>
      </c>
      <c r="D5738" s="2" t="s">
        <v>7383</v>
      </c>
    </row>
    <row r="5739" spans="1:4">
      <c r="A5739" s="3" t="s">
        <v>10207</v>
      </c>
      <c r="B5739" s="3" t="s">
        <v>9636</v>
      </c>
      <c r="C5739" s="3" t="s">
        <v>10206</v>
      </c>
      <c r="D5739" s="2" t="s">
        <v>7361</v>
      </c>
    </row>
    <row r="5740" spans="1:4">
      <c r="A5740" s="3" t="s">
        <v>10208</v>
      </c>
      <c r="B5740" s="3" t="s">
        <v>9636</v>
      </c>
      <c r="C5740" s="3" t="s">
        <v>10206</v>
      </c>
      <c r="D5740" s="2" t="s">
        <v>7448</v>
      </c>
    </row>
    <row r="5741" spans="1:4">
      <c r="A5741" s="3" t="s">
        <v>10209</v>
      </c>
      <c r="B5741" s="3" t="s">
        <v>9636</v>
      </c>
      <c r="C5741" s="3" t="s">
        <v>10206</v>
      </c>
      <c r="D5741" s="2" t="s">
        <v>7459</v>
      </c>
    </row>
    <row r="5742" spans="1:4">
      <c r="A5742" s="3" t="s">
        <v>10210</v>
      </c>
      <c r="B5742" s="3" t="s">
        <v>9636</v>
      </c>
      <c r="C5742" s="3" t="s">
        <v>10206</v>
      </c>
      <c r="D5742" s="2" t="s">
        <v>7386</v>
      </c>
    </row>
    <row r="5743" spans="1:4">
      <c r="A5743" s="3" t="s">
        <v>10211</v>
      </c>
      <c r="B5743" s="3" t="s">
        <v>9636</v>
      </c>
      <c r="C5743" s="3" t="s">
        <v>10212</v>
      </c>
      <c r="D5743" s="2" t="s">
        <v>7386</v>
      </c>
    </row>
    <row r="5744" spans="1:4">
      <c r="A5744" s="3" t="s">
        <v>10213</v>
      </c>
      <c r="B5744" s="3" t="s">
        <v>9636</v>
      </c>
      <c r="C5744" s="3" t="s">
        <v>10212</v>
      </c>
      <c r="D5744" s="2" t="s">
        <v>7383</v>
      </c>
    </row>
    <row r="5745" spans="1:4">
      <c r="A5745" s="3" t="s">
        <v>10214</v>
      </c>
      <c r="B5745" s="3" t="s">
        <v>9636</v>
      </c>
      <c r="C5745" s="3" t="s">
        <v>10215</v>
      </c>
      <c r="D5745" s="2" t="s">
        <v>7353</v>
      </c>
    </row>
    <row r="5746" spans="1:4">
      <c r="A5746" s="3" t="s">
        <v>10216</v>
      </c>
      <c r="B5746" s="3" t="s">
        <v>9636</v>
      </c>
      <c r="C5746" s="3" t="s">
        <v>10215</v>
      </c>
      <c r="D5746" s="2" t="s">
        <v>7561</v>
      </c>
    </row>
    <row r="5747" spans="1:4">
      <c r="A5747" s="3" t="s">
        <v>10217</v>
      </c>
      <c r="B5747" s="3" t="s">
        <v>9636</v>
      </c>
      <c r="C5747" s="3" t="s">
        <v>10215</v>
      </c>
      <c r="D5747" s="2" t="s">
        <v>7383</v>
      </c>
    </row>
    <row r="5748" spans="1:4">
      <c r="A5748" s="3" t="s">
        <v>10218</v>
      </c>
      <c r="B5748" s="3" t="s">
        <v>9636</v>
      </c>
      <c r="C5748" s="3" t="s">
        <v>10215</v>
      </c>
      <c r="D5748" s="2" t="s">
        <v>7350</v>
      </c>
    </row>
    <row r="5749" spans="1:4">
      <c r="A5749" s="3" t="s">
        <v>10219</v>
      </c>
      <c r="B5749" s="3" t="s">
        <v>9636</v>
      </c>
      <c r="C5749" s="3" t="s">
        <v>10215</v>
      </c>
      <c r="D5749" s="2" t="s">
        <v>7373</v>
      </c>
    </row>
    <row r="5750" spans="1:4">
      <c r="A5750" s="3" t="s">
        <v>10220</v>
      </c>
      <c r="B5750" s="3" t="s">
        <v>9636</v>
      </c>
      <c r="C5750" s="3" t="s">
        <v>10215</v>
      </c>
      <c r="D5750" s="2" t="s">
        <v>7366</v>
      </c>
    </row>
    <row r="5751" spans="1:4">
      <c r="A5751" s="3" t="s">
        <v>10221</v>
      </c>
      <c r="B5751" s="3" t="s">
        <v>9636</v>
      </c>
      <c r="C5751" s="3" t="s">
        <v>10215</v>
      </c>
      <c r="D5751" s="2" t="s">
        <v>7415</v>
      </c>
    </row>
    <row r="5752" spans="1:4">
      <c r="A5752" s="3" t="s">
        <v>10222</v>
      </c>
      <c r="B5752" s="3" t="s">
        <v>9636</v>
      </c>
      <c r="C5752" s="3" t="s">
        <v>10215</v>
      </c>
      <c r="D5752" s="2" t="s">
        <v>7361</v>
      </c>
    </row>
    <row r="5753" spans="1:4">
      <c r="A5753" s="3" t="s">
        <v>10223</v>
      </c>
      <c r="B5753" s="3" t="s">
        <v>9636</v>
      </c>
      <c r="C5753" s="3" t="s">
        <v>10224</v>
      </c>
      <c r="D5753" s="2" t="s">
        <v>7353</v>
      </c>
    </row>
    <row r="5754" spans="1:4">
      <c r="A5754" s="3" t="s">
        <v>10225</v>
      </c>
      <c r="B5754" s="3" t="s">
        <v>9636</v>
      </c>
      <c r="C5754" s="3" t="s">
        <v>10224</v>
      </c>
      <c r="D5754" s="2" t="s">
        <v>7373</v>
      </c>
    </row>
    <row r="5755" spans="1:4">
      <c r="A5755" s="3" t="s">
        <v>10226</v>
      </c>
      <c r="B5755" s="3" t="s">
        <v>9636</v>
      </c>
      <c r="C5755" s="3" t="s">
        <v>10224</v>
      </c>
      <c r="D5755" s="2" t="s">
        <v>7567</v>
      </c>
    </row>
    <row r="5756" spans="1:4">
      <c r="A5756" s="3" t="s">
        <v>10227</v>
      </c>
      <c r="B5756" s="3" t="s">
        <v>9636</v>
      </c>
      <c r="C5756" s="3" t="s">
        <v>10224</v>
      </c>
      <c r="D5756" s="2" t="s">
        <v>7386</v>
      </c>
    </row>
    <row r="5757" spans="1:4">
      <c r="A5757" s="3" t="s">
        <v>10228</v>
      </c>
      <c r="B5757" s="3" t="s">
        <v>9636</v>
      </c>
      <c r="C5757" s="3" t="s">
        <v>10224</v>
      </c>
      <c r="D5757" s="2" t="s">
        <v>7383</v>
      </c>
    </row>
    <row r="5758" spans="1:4">
      <c r="A5758" s="3" t="s">
        <v>10229</v>
      </c>
      <c r="B5758" s="3" t="s">
        <v>9636</v>
      </c>
      <c r="C5758" s="3" t="s">
        <v>10230</v>
      </c>
      <c r="D5758" s="2" t="s">
        <v>7383</v>
      </c>
    </row>
    <row r="5759" spans="1:4">
      <c r="A5759" s="3" t="s">
        <v>10231</v>
      </c>
      <c r="B5759" s="3" t="s">
        <v>9636</v>
      </c>
      <c r="C5759" s="3" t="s">
        <v>10230</v>
      </c>
      <c r="D5759" s="2" t="s">
        <v>7448</v>
      </c>
    </row>
    <row r="5760" spans="1:4">
      <c r="A5760" s="3" t="s">
        <v>10232</v>
      </c>
      <c r="B5760" s="3" t="s">
        <v>9636</v>
      </c>
      <c r="C5760" s="3" t="s">
        <v>10233</v>
      </c>
      <c r="D5760" s="2" t="s">
        <v>7361</v>
      </c>
    </row>
    <row r="5761" spans="1:4">
      <c r="A5761" s="3" t="s">
        <v>10234</v>
      </c>
      <c r="B5761" s="3" t="s">
        <v>9636</v>
      </c>
      <c r="C5761" s="3" t="s">
        <v>10233</v>
      </c>
      <c r="D5761" s="2" t="s">
        <v>7415</v>
      </c>
    </row>
    <row r="5762" spans="1:4">
      <c r="A5762" s="3" t="s">
        <v>10235</v>
      </c>
      <c r="B5762" s="3" t="s">
        <v>9636</v>
      </c>
      <c r="C5762" s="3" t="s">
        <v>10233</v>
      </c>
      <c r="D5762" s="2" t="s">
        <v>7561</v>
      </c>
    </row>
    <row r="5763" spans="1:4">
      <c r="A5763" s="3" t="s">
        <v>10236</v>
      </c>
      <c r="B5763" s="3" t="s">
        <v>9636</v>
      </c>
      <c r="C5763" s="3" t="s">
        <v>10233</v>
      </c>
      <c r="D5763" s="2" t="s">
        <v>7487</v>
      </c>
    </row>
    <row r="5764" spans="1:4">
      <c r="A5764" s="3" t="s">
        <v>10237</v>
      </c>
      <c r="B5764" s="3" t="s">
        <v>9636</v>
      </c>
      <c r="C5764" s="3" t="s">
        <v>10238</v>
      </c>
      <c r="D5764" s="2" t="s">
        <v>10073</v>
      </c>
    </row>
    <row r="5765" spans="1:4">
      <c r="A5765" s="3" t="s">
        <v>10239</v>
      </c>
      <c r="B5765" s="3" t="s">
        <v>9636</v>
      </c>
      <c r="C5765" s="3" t="s">
        <v>10238</v>
      </c>
      <c r="D5765" s="2" t="s">
        <v>8300</v>
      </c>
    </row>
    <row r="5766" spans="1:4">
      <c r="A5766" s="3" t="s">
        <v>10240</v>
      </c>
      <c r="B5766" s="3" t="s">
        <v>9636</v>
      </c>
      <c r="C5766" s="3" t="s">
        <v>10241</v>
      </c>
      <c r="D5766" s="2" t="s">
        <v>7350</v>
      </c>
    </row>
    <row r="5767" spans="1:4">
      <c r="A5767" s="3" t="s">
        <v>10242</v>
      </c>
      <c r="B5767" s="3" t="s">
        <v>9636</v>
      </c>
      <c r="C5767" s="3" t="s">
        <v>10241</v>
      </c>
      <c r="D5767" s="2" t="s">
        <v>7415</v>
      </c>
    </row>
    <row r="5768" spans="1:4">
      <c r="A5768" s="3" t="s">
        <v>10243</v>
      </c>
      <c r="B5768" s="3" t="s">
        <v>9636</v>
      </c>
      <c r="C5768" s="3" t="s">
        <v>10241</v>
      </c>
      <c r="D5768" s="2" t="s">
        <v>7373</v>
      </c>
    </row>
    <row r="5769" spans="1:4">
      <c r="A5769" s="3" t="s">
        <v>10244</v>
      </c>
      <c r="B5769" s="3" t="s">
        <v>9636</v>
      </c>
      <c r="C5769" s="3" t="s">
        <v>10241</v>
      </c>
      <c r="D5769" s="2" t="s">
        <v>7361</v>
      </c>
    </row>
    <row r="5770" spans="1:4">
      <c r="A5770" s="3" t="s">
        <v>10245</v>
      </c>
      <c r="B5770" s="3" t="s">
        <v>9636</v>
      </c>
      <c r="C5770" s="3" t="s">
        <v>10241</v>
      </c>
      <c r="D5770" s="2" t="s">
        <v>7383</v>
      </c>
    </row>
    <row r="5771" spans="1:4">
      <c r="A5771" s="3" t="s">
        <v>10246</v>
      </c>
      <c r="B5771" s="3" t="s">
        <v>9636</v>
      </c>
      <c r="C5771" s="3" t="s">
        <v>10247</v>
      </c>
      <c r="D5771" s="2" t="s">
        <v>10248</v>
      </c>
    </row>
    <row r="5772" spans="1:4">
      <c r="A5772" s="3" t="s">
        <v>10249</v>
      </c>
      <c r="B5772" s="3" t="s">
        <v>9636</v>
      </c>
      <c r="C5772" s="3" t="s">
        <v>10247</v>
      </c>
      <c r="D5772" s="2" t="s">
        <v>7415</v>
      </c>
    </row>
    <row r="5773" spans="1:4">
      <c r="A5773" s="3" t="s">
        <v>10250</v>
      </c>
      <c r="B5773" s="3" t="s">
        <v>9636</v>
      </c>
      <c r="C5773" s="3" t="s">
        <v>10247</v>
      </c>
      <c r="D5773" s="2" t="s">
        <v>8017</v>
      </c>
    </row>
    <row r="5774" spans="1:4">
      <c r="A5774" s="3" t="s">
        <v>10251</v>
      </c>
      <c r="B5774" s="3" t="s">
        <v>9636</v>
      </c>
      <c r="C5774" s="3" t="s">
        <v>10252</v>
      </c>
      <c r="D5774" s="2" t="s">
        <v>7353</v>
      </c>
    </row>
    <row r="5775" spans="1:4">
      <c r="A5775" s="3" t="s">
        <v>10253</v>
      </c>
      <c r="B5775" s="3" t="s">
        <v>9636</v>
      </c>
      <c r="C5775" s="3" t="s">
        <v>10252</v>
      </c>
      <c r="D5775" s="2" t="s">
        <v>7386</v>
      </c>
    </row>
    <row r="5776" spans="1:4">
      <c r="A5776" s="3" t="s">
        <v>10254</v>
      </c>
      <c r="B5776" s="3" t="s">
        <v>9636</v>
      </c>
      <c r="C5776" s="3" t="s">
        <v>10252</v>
      </c>
      <c r="D5776" s="2" t="s">
        <v>7373</v>
      </c>
    </row>
    <row r="5777" spans="1:4">
      <c r="A5777" s="3" t="s">
        <v>10255</v>
      </c>
      <c r="B5777" s="3" t="s">
        <v>9636</v>
      </c>
      <c r="C5777" s="3" t="s">
        <v>10252</v>
      </c>
      <c r="D5777" s="2" t="s">
        <v>7383</v>
      </c>
    </row>
    <row r="5778" spans="1:4">
      <c r="A5778" s="3" t="s">
        <v>10256</v>
      </c>
      <c r="B5778" s="3" t="s">
        <v>9636</v>
      </c>
      <c r="C5778" s="3" t="s">
        <v>10252</v>
      </c>
      <c r="D5778" s="2" t="s">
        <v>7415</v>
      </c>
    </row>
    <row r="5779" spans="1:4">
      <c r="A5779" s="3" t="s">
        <v>10257</v>
      </c>
      <c r="B5779" s="3" t="s">
        <v>9636</v>
      </c>
      <c r="C5779" s="3" t="s">
        <v>10252</v>
      </c>
      <c r="D5779" s="2" t="s">
        <v>7361</v>
      </c>
    </row>
    <row r="5780" spans="1:4">
      <c r="A5780" s="3" t="s">
        <v>10258</v>
      </c>
      <c r="B5780" s="3" t="s">
        <v>9636</v>
      </c>
      <c r="C5780" s="3" t="s">
        <v>10252</v>
      </c>
      <c r="D5780" s="2" t="s">
        <v>7376</v>
      </c>
    </row>
    <row r="5781" spans="1:4">
      <c r="A5781" s="3" t="s">
        <v>10259</v>
      </c>
      <c r="B5781" s="3" t="s">
        <v>9636</v>
      </c>
      <c r="C5781" s="3" t="s">
        <v>10252</v>
      </c>
      <c r="D5781" s="2" t="s">
        <v>7501</v>
      </c>
    </row>
    <row r="5782" spans="1:4">
      <c r="A5782" s="3" t="s">
        <v>10260</v>
      </c>
      <c r="B5782" s="3" t="s">
        <v>9636</v>
      </c>
      <c r="C5782" s="3" t="s">
        <v>10261</v>
      </c>
      <c r="D5782" s="2" t="s">
        <v>7577</v>
      </c>
    </row>
    <row r="5783" spans="1:4">
      <c r="A5783" s="3" t="s">
        <v>10262</v>
      </c>
      <c r="B5783" s="3" t="s">
        <v>9636</v>
      </c>
      <c r="C5783" s="3" t="s">
        <v>10261</v>
      </c>
      <c r="D5783" s="2" t="s">
        <v>7561</v>
      </c>
    </row>
    <row r="5784" spans="1:4">
      <c r="A5784" s="3" t="s">
        <v>10263</v>
      </c>
      <c r="B5784" s="3" t="s">
        <v>9636</v>
      </c>
      <c r="C5784" s="3" t="s">
        <v>10261</v>
      </c>
      <c r="D5784" s="2" t="s">
        <v>7530</v>
      </c>
    </row>
    <row r="5785" spans="1:4">
      <c r="A5785" s="3" t="s">
        <v>10264</v>
      </c>
      <c r="B5785" s="3" t="s">
        <v>9636</v>
      </c>
      <c r="C5785" s="3" t="s">
        <v>10261</v>
      </c>
      <c r="D5785" s="2" t="s">
        <v>7366</v>
      </c>
    </row>
    <row r="5786" spans="1:4">
      <c r="A5786" s="3" t="s">
        <v>10265</v>
      </c>
      <c r="B5786" s="3" t="s">
        <v>9636</v>
      </c>
      <c r="C5786" s="3" t="s">
        <v>10266</v>
      </c>
      <c r="D5786" s="2" t="s">
        <v>7361</v>
      </c>
    </row>
    <row r="5787" spans="1:4">
      <c r="A5787" s="3" t="s">
        <v>10267</v>
      </c>
      <c r="B5787" s="3" t="s">
        <v>9636</v>
      </c>
      <c r="C5787" s="3" t="s">
        <v>10266</v>
      </c>
      <c r="D5787" s="2" t="s">
        <v>7350</v>
      </c>
    </row>
    <row r="5788" spans="1:4">
      <c r="A5788" s="3" t="s">
        <v>10268</v>
      </c>
      <c r="B5788" s="3" t="s">
        <v>9636</v>
      </c>
      <c r="C5788" s="3" t="s">
        <v>10266</v>
      </c>
      <c r="D5788" s="2" t="s">
        <v>7415</v>
      </c>
    </row>
    <row r="5789" spans="1:4">
      <c r="A5789" s="3" t="s">
        <v>10269</v>
      </c>
      <c r="B5789" s="3" t="s">
        <v>9636</v>
      </c>
      <c r="C5789" s="3" t="s">
        <v>10266</v>
      </c>
      <c r="D5789" s="2" t="s">
        <v>7383</v>
      </c>
    </row>
    <row r="5790" spans="1:4">
      <c r="A5790" s="3" t="s">
        <v>10270</v>
      </c>
      <c r="B5790" s="3" t="s">
        <v>9636</v>
      </c>
      <c r="C5790" s="3" t="s">
        <v>10266</v>
      </c>
      <c r="D5790" s="2" t="s">
        <v>7373</v>
      </c>
    </row>
    <row r="5791" spans="1:4">
      <c r="A5791" s="3" t="s">
        <v>10271</v>
      </c>
      <c r="B5791" s="3" t="s">
        <v>9636</v>
      </c>
      <c r="C5791" s="3" t="s">
        <v>10266</v>
      </c>
      <c r="D5791" s="2" t="s">
        <v>7448</v>
      </c>
    </row>
    <row r="5792" spans="1:4">
      <c r="A5792" s="3" t="s">
        <v>10272</v>
      </c>
      <c r="B5792" s="3" t="s">
        <v>9636</v>
      </c>
      <c r="C5792" s="3" t="s">
        <v>10266</v>
      </c>
      <c r="D5792" s="2" t="s">
        <v>7353</v>
      </c>
    </row>
    <row r="5793" spans="1:4">
      <c r="A5793" s="3" t="s">
        <v>10273</v>
      </c>
      <c r="B5793" s="3" t="s">
        <v>9636</v>
      </c>
      <c r="C5793" s="3" t="s">
        <v>10266</v>
      </c>
      <c r="D5793" s="2" t="s">
        <v>7487</v>
      </c>
    </row>
    <row r="5794" spans="1:4">
      <c r="A5794" s="3" t="s">
        <v>10274</v>
      </c>
      <c r="B5794" s="3" t="s">
        <v>9636</v>
      </c>
      <c r="C5794" s="3" t="s">
        <v>10275</v>
      </c>
      <c r="D5794" s="2" t="s">
        <v>7361</v>
      </c>
    </row>
    <row r="5795" spans="1:4">
      <c r="A5795" s="3" t="s">
        <v>10276</v>
      </c>
      <c r="B5795" s="3" t="s">
        <v>9636</v>
      </c>
      <c r="C5795" s="3" t="s">
        <v>10275</v>
      </c>
      <c r="D5795" s="2" t="s">
        <v>7350</v>
      </c>
    </row>
    <row r="5796" spans="1:4">
      <c r="A5796" s="3" t="s">
        <v>10277</v>
      </c>
      <c r="B5796" s="3" t="s">
        <v>9636</v>
      </c>
      <c r="C5796" s="3" t="s">
        <v>10275</v>
      </c>
      <c r="D5796" s="2" t="s">
        <v>7383</v>
      </c>
    </row>
    <row r="5797" spans="1:4">
      <c r="A5797" s="3" t="s">
        <v>10278</v>
      </c>
      <c r="B5797" s="3" t="s">
        <v>9636</v>
      </c>
      <c r="C5797" s="3" t="s">
        <v>10275</v>
      </c>
      <c r="D5797" s="2" t="s">
        <v>7415</v>
      </c>
    </row>
    <row r="5798" spans="1:4">
      <c r="A5798" s="3" t="s">
        <v>10279</v>
      </c>
      <c r="B5798" s="3" t="s">
        <v>9636</v>
      </c>
      <c r="C5798" s="3" t="s">
        <v>10280</v>
      </c>
      <c r="D5798" s="2" t="s">
        <v>7383</v>
      </c>
    </row>
    <row r="5799" spans="1:4">
      <c r="A5799" s="3" t="s">
        <v>10281</v>
      </c>
      <c r="B5799" s="3" t="s">
        <v>9636</v>
      </c>
      <c r="C5799" s="3" t="s">
        <v>10280</v>
      </c>
      <c r="D5799" s="2" t="s">
        <v>7361</v>
      </c>
    </row>
    <row r="5800" spans="1:4">
      <c r="A5800" s="3" t="s">
        <v>10282</v>
      </c>
      <c r="B5800" s="3" t="s">
        <v>9636</v>
      </c>
      <c r="C5800" s="3" t="s">
        <v>10280</v>
      </c>
      <c r="D5800" s="2" t="s">
        <v>7366</v>
      </c>
    </row>
    <row r="5801" spans="1:4">
      <c r="A5801" s="3" t="s">
        <v>10283</v>
      </c>
      <c r="B5801" s="3" t="s">
        <v>9636</v>
      </c>
      <c r="C5801" s="3" t="s">
        <v>10284</v>
      </c>
      <c r="D5801" s="2" t="s">
        <v>7353</v>
      </c>
    </row>
    <row r="5802" spans="1:4">
      <c r="A5802" s="3" t="s">
        <v>10285</v>
      </c>
      <c r="B5802" s="3" t="s">
        <v>9636</v>
      </c>
      <c r="C5802" s="3" t="s">
        <v>10284</v>
      </c>
      <c r="D5802" s="2" t="s">
        <v>7621</v>
      </c>
    </row>
    <row r="5803" spans="1:4">
      <c r="A5803" s="3" t="s">
        <v>10286</v>
      </c>
      <c r="B5803" s="3" t="s">
        <v>9636</v>
      </c>
      <c r="C5803" s="3" t="s">
        <v>10284</v>
      </c>
      <c r="D5803" s="2" t="s">
        <v>7459</v>
      </c>
    </row>
    <row r="5804" spans="1:4">
      <c r="A5804" s="3" t="s">
        <v>10287</v>
      </c>
      <c r="B5804" s="3" t="s">
        <v>9636</v>
      </c>
      <c r="C5804" s="3" t="s">
        <v>10284</v>
      </c>
      <c r="D5804" s="2" t="s">
        <v>7415</v>
      </c>
    </row>
    <row r="5805" spans="1:4">
      <c r="A5805" s="3" t="s">
        <v>10288</v>
      </c>
      <c r="B5805" s="3" t="s">
        <v>9636</v>
      </c>
      <c r="C5805" s="3" t="s">
        <v>10289</v>
      </c>
      <c r="D5805" s="2" t="s">
        <v>8017</v>
      </c>
    </row>
    <row r="5806" spans="1:4">
      <c r="A5806" s="3" t="s">
        <v>10290</v>
      </c>
      <c r="B5806" s="3" t="s">
        <v>9636</v>
      </c>
      <c r="C5806" s="3" t="s">
        <v>10289</v>
      </c>
      <c r="D5806" s="2" t="s">
        <v>8300</v>
      </c>
    </row>
    <row r="5807" spans="1:4">
      <c r="A5807" s="3" t="s">
        <v>10291</v>
      </c>
      <c r="B5807" s="3" t="s">
        <v>9636</v>
      </c>
      <c r="C5807" s="3" t="s">
        <v>10289</v>
      </c>
      <c r="D5807" s="2" t="s">
        <v>7415</v>
      </c>
    </row>
    <row r="5808" spans="1:4">
      <c r="A5808" s="3" t="s">
        <v>10292</v>
      </c>
      <c r="B5808" s="3" t="s">
        <v>9636</v>
      </c>
      <c r="C5808" s="3" t="s">
        <v>10289</v>
      </c>
      <c r="D5808" s="2" t="s">
        <v>7567</v>
      </c>
    </row>
    <row r="5809" spans="1:4">
      <c r="A5809" s="3" t="s">
        <v>10293</v>
      </c>
      <c r="B5809" s="3" t="s">
        <v>9636</v>
      </c>
      <c r="C5809" s="3" t="s">
        <v>10294</v>
      </c>
      <c r="D5809" s="2" t="s">
        <v>7358</v>
      </c>
    </row>
    <row r="5810" spans="1:4">
      <c r="A5810" s="3" t="s">
        <v>10295</v>
      </c>
      <c r="B5810" s="3" t="s">
        <v>9636</v>
      </c>
      <c r="C5810" s="3" t="s">
        <v>10294</v>
      </c>
      <c r="D5810" s="2" t="s">
        <v>7415</v>
      </c>
    </row>
    <row r="5811" spans="1:4">
      <c r="A5811" s="3" t="s">
        <v>10296</v>
      </c>
      <c r="B5811" s="3" t="s">
        <v>9636</v>
      </c>
      <c r="C5811" s="3" t="s">
        <v>10294</v>
      </c>
      <c r="D5811" s="2" t="s">
        <v>9160</v>
      </c>
    </row>
    <row r="5812" spans="1:4">
      <c r="A5812" s="3" t="s">
        <v>10297</v>
      </c>
      <c r="B5812" s="3" t="s">
        <v>9636</v>
      </c>
      <c r="C5812" s="3" t="s">
        <v>10298</v>
      </c>
      <c r="D5812" s="2" t="s">
        <v>7358</v>
      </c>
    </row>
    <row r="5813" spans="1:4">
      <c r="A5813" s="3" t="s">
        <v>10299</v>
      </c>
      <c r="B5813" s="3" t="s">
        <v>9636</v>
      </c>
      <c r="C5813" s="3" t="s">
        <v>10298</v>
      </c>
      <c r="D5813" s="2" t="s">
        <v>7415</v>
      </c>
    </row>
    <row r="5814" spans="1:4">
      <c r="A5814" s="3" t="s">
        <v>10300</v>
      </c>
      <c r="B5814" s="3" t="s">
        <v>9636</v>
      </c>
      <c r="C5814" s="3" t="s">
        <v>10298</v>
      </c>
      <c r="D5814" s="2" t="s">
        <v>9160</v>
      </c>
    </row>
    <row r="5815" spans="1:4">
      <c r="A5815" s="3" t="s">
        <v>10301</v>
      </c>
      <c r="B5815" s="3" t="s">
        <v>9636</v>
      </c>
      <c r="C5815" s="3" t="s">
        <v>10302</v>
      </c>
      <c r="D5815" s="2" t="s">
        <v>7353</v>
      </c>
    </row>
    <row r="5816" spans="1:4">
      <c r="A5816" s="3" t="s">
        <v>10303</v>
      </c>
      <c r="B5816" s="3" t="s">
        <v>9636</v>
      </c>
      <c r="C5816" s="3" t="s">
        <v>10302</v>
      </c>
      <c r="D5816" s="2" t="s">
        <v>7361</v>
      </c>
    </row>
    <row r="5817" spans="1:4">
      <c r="A5817" s="3" t="s">
        <v>10304</v>
      </c>
      <c r="B5817" s="3" t="s">
        <v>9636</v>
      </c>
      <c r="C5817" s="3" t="s">
        <v>10302</v>
      </c>
      <c r="D5817" s="2" t="s">
        <v>7373</v>
      </c>
    </row>
    <row r="5818" spans="1:4">
      <c r="A5818" s="3" t="s">
        <v>10305</v>
      </c>
      <c r="B5818" s="3" t="s">
        <v>9636</v>
      </c>
      <c r="C5818" s="3" t="s">
        <v>10302</v>
      </c>
      <c r="D5818" s="2" t="s">
        <v>7487</v>
      </c>
    </row>
    <row r="5819" spans="1:4">
      <c r="A5819" s="3" t="s">
        <v>10306</v>
      </c>
      <c r="B5819" s="3" t="s">
        <v>9636</v>
      </c>
      <c r="C5819" s="3" t="s">
        <v>10307</v>
      </c>
      <c r="D5819" s="2" t="s">
        <v>7361</v>
      </c>
    </row>
    <row r="5820" spans="1:4">
      <c r="A5820" s="3" t="s">
        <v>10308</v>
      </c>
      <c r="B5820" s="3" t="s">
        <v>9636</v>
      </c>
      <c r="C5820" s="3" t="s">
        <v>10307</v>
      </c>
      <c r="D5820" s="2" t="s">
        <v>7459</v>
      </c>
    </row>
    <row r="5821" spans="1:4">
      <c r="A5821" s="3" t="s">
        <v>10309</v>
      </c>
      <c r="B5821" s="3" t="s">
        <v>9636</v>
      </c>
      <c r="C5821" s="3" t="s">
        <v>10310</v>
      </c>
      <c r="D5821" s="2" t="s">
        <v>7353</v>
      </c>
    </row>
    <row r="5822" spans="1:4">
      <c r="A5822" s="3" t="s">
        <v>10311</v>
      </c>
      <c r="B5822" s="3" t="s">
        <v>9636</v>
      </c>
      <c r="C5822" s="3" t="s">
        <v>10310</v>
      </c>
      <c r="D5822" s="2" t="s">
        <v>7448</v>
      </c>
    </row>
    <row r="5823" spans="1:4">
      <c r="A5823" s="3" t="s">
        <v>10312</v>
      </c>
      <c r="B5823" s="3" t="s">
        <v>9636</v>
      </c>
      <c r="C5823" s="3" t="s">
        <v>10310</v>
      </c>
      <c r="D5823" s="2" t="s">
        <v>7358</v>
      </c>
    </row>
    <row r="5824" spans="1:4">
      <c r="A5824" s="3" t="s">
        <v>10313</v>
      </c>
      <c r="B5824" s="3" t="s">
        <v>9636</v>
      </c>
      <c r="C5824" s="3" t="s">
        <v>10314</v>
      </c>
      <c r="D5824" s="2" t="s">
        <v>7361</v>
      </c>
    </row>
    <row r="5825" spans="1:4">
      <c r="A5825" s="3" t="s">
        <v>10315</v>
      </c>
      <c r="B5825" s="3" t="s">
        <v>9636</v>
      </c>
      <c r="C5825" s="3" t="s">
        <v>10314</v>
      </c>
      <c r="D5825" s="2" t="s">
        <v>7386</v>
      </c>
    </row>
    <row r="5826" spans="1:4">
      <c r="A5826" s="3" t="s">
        <v>10316</v>
      </c>
      <c r="B5826" s="3" t="s">
        <v>9636</v>
      </c>
      <c r="C5826" s="3" t="s">
        <v>10314</v>
      </c>
      <c r="D5826" s="2" t="s">
        <v>7383</v>
      </c>
    </row>
    <row r="5827" spans="1:4">
      <c r="A5827" s="3" t="s">
        <v>10317</v>
      </c>
      <c r="B5827" s="3" t="s">
        <v>9636</v>
      </c>
      <c r="C5827" s="3" t="s">
        <v>10314</v>
      </c>
      <c r="D5827" s="2" t="s">
        <v>7415</v>
      </c>
    </row>
    <row r="5828" spans="1:4">
      <c r="A5828" s="3" t="s">
        <v>10318</v>
      </c>
      <c r="B5828" s="3" t="s">
        <v>9636</v>
      </c>
      <c r="C5828" s="3" t="s">
        <v>10314</v>
      </c>
      <c r="D5828" s="2" t="s">
        <v>7448</v>
      </c>
    </row>
    <row r="5829" spans="1:4">
      <c r="A5829" s="3" t="s">
        <v>10319</v>
      </c>
      <c r="B5829" s="3" t="s">
        <v>9636</v>
      </c>
      <c r="C5829" s="3" t="s">
        <v>10314</v>
      </c>
      <c r="D5829" s="2" t="s">
        <v>7353</v>
      </c>
    </row>
    <row r="5830" spans="1:4">
      <c r="A5830" s="3" t="s">
        <v>10320</v>
      </c>
      <c r="B5830" s="3" t="s">
        <v>9636</v>
      </c>
      <c r="C5830" s="3" t="s">
        <v>10314</v>
      </c>
      <c r="D5830" s="2" t="s">
        <v>7358</v>
      </c>
    </row>
    <row r="5831" spans="1:4">
      <c r="A5831" s="3" t="s">
        <v>10321</v>
      </c>
      <c r="B5831" s="3" t="s">
        <v>9636</v>
      </c>
      <c r="C5831" s="3" t="s">
        <v>10322</v>
      </c>
      <c r="D5831" s="2" t="s">
        <v>7373</v>
      </c>
    </row>
    <row r="5832" spans="1:4">
      <c r="A5832" s="3" t="s">
        <v>10323</v>
      </c>
      <c r="B5832" s="3" t="s">
        <v>9636</v>
      </c>
      <c r="C5832" s="3" t="s">
        <v>10322</v>
      </c>
      <c r="D5832" s="2" t="s">
        <v>8282</v>
      </c>
    </row>
    <row r="5833" spans="1:4">
      <c r="A5833" s="3" t="s">
        <v>10324</v>
      </c>
      <c r="B5833" s="3" t="s">
        <v>9636</v>
      </c>
      <c r="C5833" s="3" t="s">
        <v>10322</v>
      </c>
      <c r="D5833" s="2" t="s">
        <v>7561</v>
      </c>
    </row>
    <row r="5834" spans="1:4">
      <c r="A5834" s="3" t="s">
        <v>10325</v>
      </c>
      <c r="B5834" s="3" t="s">
        <v>9636</v>
      </c>
      <c r="C5834" s="3" t="s">
        <v>10322</v>
      </c>
      <c r="D5834" s="2" t="s">
        <v>7383</v>
      </c>
    </row>
    <row r="5835" spans="1:4">
      <c r="A5835" s="3" t="s">
        <v>10326</v>
      </c>
      <c r="B5835" s="3" t="s">
        <v>9636</v>
      </c>
      <c r="C5835" s="3" t="s">
        <v>10327</v>
      </c>
      <c r="D5835" s="2" t="s">
        <v>10328</v>
      </c>
    </row>
    <row r="5836" spans="1:4">
      <c r="A5836" s="3" t="s">
        <v>10329</v>
      </c>
      <c r="B5836" s="3" t="s">
        <v>9636</v>
      </c>
      <c r="C5836" s="3" t="s">
        <v>10327</v>
      </c>
      <c r="D5836" s="2" t="s">
        <v>10330</v>
      </c>
    </row>
    <row r="5837" spans="1:4">
      <c r="A5837" s="3" t="s">
        <v>10331</v>
      </c>
      <c r="B5837" s="3" t="s">
        <v>9636</v>
      </c>
      <c r="C5837" s="3" t="s">
        <v>10327</v>
      </c>
      <c r="D5837" s="2" t="s">
        <v>10332</v>
      </c>
    </row>
    <row r="5838" spans="1:4">
      <c r="A5838" s="3" t="s">
        <v>10333</v>
      </c>
      <c r="B5838" s="3" t="s">
        <v>9636</v>
      </c>
      <c r="C5838" s="3" t="s">
        <v>10327</v>
      </c>
      <c r="D5838" s="2" t="s">
        <v>10334</v>
      </c>
    </row>
    <row r="5839" spans="1:4">
      <c r="A5839" s="3" t="s">
        <v>10335</v>
      </c>
      <c r="B5839" s="3" t="s">
        <v>9636</v>
      </c>
      <c r="C5839" s="3" t="s">
        <v>10336</v>
      </c>
      <c r="D5839" s="2" t="s">
        <v>7361</v>
      </c>
    </row>
    <row r="5840" spans="1:4">
      <c r="A5840" s="3" t="s">
        <v>10337</v>
      </c>
      <c r="B5840" s="3" t="s">
        <v>9636</v>
      </c>
      <c r="C5840" s="3" t="s">
        <v>10336</v>
      </c>
      <c r="D5840" s="2" t="s">
        <v>7358</v>
      </c>
    </row>
    <row r="5841" spans="1:4">
      <c r="A5841" s="3" t="s">
        <v>10338</v>
      </c>
      <c r="B5841" s="3" t="s">
        <v>9636</v>
      </c>
      <c r="C5841" s="3" t="s">
        <v>10336</v>
      </c>
      <c r="D5841" s="2" t="s">
        <v>7415</v>
      </c>
    </row>
    <row r="5842" spans="1:4">
      <c r="A5842" s="3" t="s">
        <v>10339</v>
      </c>
      <c r="B5842" s="3" t="s">
        <v>9636</v>
      </c>
      <c r="C5842" s="3" t="s">
        <v>10336</v>
      </c>
      <c r="D5842" s="2" t="s">
        <v>7350</v>
      </c>
    </row>
    <row r="5843" spans="1:4">
      <c r="A5843" s="3" t="s">
        <v>10340</v>
      </c>
      <c r="B5843" s="3" t="s">
        <v>9636</v>
      </c>
      <c r="C5843" s="3" t="s">
        <v>10341</v>
      </c>
      <c r="D5843" s="2" t="s">
        <v>7350</v>
      </c>
    </row>
    <row r="5844" spans="1:4">
      <c r="A5844" s="3" t="s">
        <v>10342</v>
      </c>
      <c r="B5844" s="3" t="s">
        <v>9636</v>
      </c>
      <c r="C5844" s="3" t="s">
        <v>10341</v>
      </c>
      <c r="D5844" s="2" t="s">
        <v>7373</v>
      </c>
    </row>
    <row r="5845" spans="1:4">
      <c r="A5845" s="3" t="s">
        <v>10343</v>
      </c>
      <c r="B5845" s="3" t="s">
        <v>9636</v>
      </c>
      <c r="C5845" s="3" t="s">
        <v>10341</v>
      </c>
      <c r="D5845" s="2" t="s">
        <v>7415</v>
      </c>
    </row>
    <row r="5846" spans="1:4">
      <c r="A5846" s="3" t="s">
        <v>10344</v>
      </c>
      <c r="B5846" s="3" t="s">
        <v>9636</v>
      </c>
      <c r="C5846" s="3" t="s">
        <v>10341</v>
      </c>
      <c r="D5846" s="2" t="s">
        <v>7361</v>
      </c>
    </row>
    <row r="5847" spans="1:4">
      <c r="A5847" s="3" t="s">
        <v>10345</v>
      </c>
      <c r="B5847" s="3" t="s">
        <v>9636</v>
      </c>
      <c r="C5847" s="3" t="s">
        <v>10341</v>
      </c>
      <c r="D5847" s="2" t="s">
        <v>7448</v>
      </c>
    </row>
    <row r="5848" spans="1:4">
      <c r="A5848" s="3" t="s">
        <v>10346</v>
      </c>
      <c r="B5848" s="3" t="s">
        <v>9636</v>
      </c>
      <c r="C5848" s="3" t="s">
        <v>10341</v>
      </c>
      <c r="D5848" s="2" t="s">
        <v>8739</v>
      </c>
    </row>
    <row r="5849" spans="1:4">
      <c r="A5849" s="3" t="s">
        <v>10347</v>
      </c>
      <c r="B5849" s="3" t="s">
        <v>9636</v>
      </c>
      <c r="C5849" s="3" t="s">
        <v>10341</v>
      </c>
      <c r="D5849" s="2" t="s">
        <v>7487</v>
      </c>
    </row>
    <row r="5850" spans="1:4">
      <c r="A5850" s="3" t="s">
        <v>10348</v>
      </c>
      <c r="B5850" s="3" t="s">
        <v>9636</v>
      </c>
      <c r="C5850" s="3" t="s">
        <v>10349</v>
      </c>
      <c r="D5850" s="2" t="s">
        <v>7373</v>
      </c>
    </row>
    <row r="5851" spans="1:4">
      <c r="A5851" s="3" t="s">
        <v>10350</v>
      </c>
      <c r="B5851" s="3" t="s">
        <v>9636</v>
      </c>
      <c r="C5851" s="3" t="s">
        <v>10349</v>
      </c>
      <c r="D5851" s="2" t="s">
        <v>7530</v>
      </c>
    </row>
    <row r="5852" spans="1:4">
      <c r="A5852" s="3" t="s">
        <v>10351</v>
      </c>
      <c r="B5852" s="3" t="s">
        <v>9636</v>
      </c>
      <c r="C5852" s="3" t="s">
        <v>10349</v>
      </c>
      <c r="D5852" s="2" t="s">
        <v>7415</v>
      </c>
    </row>
    <row r="5853" spans="1:4">
      <c r="A5853" s="3" t="s">
        <v>10352</v>
      </c>
      <c r="B5853" s="3" t="s">
        <v>9636</v>
      </c>
      <c r="C5853" s="3" t="s">
        <v>10353</v>
      </c>
      <c r="D5853" s="2" t="s">
        <v>7373</v>
      </c>
    </row>
    <row r="5854" spans="1:4">
      <c r="A5854" s="3" t="s">
        <v>10354</v>
      </c>
      <c r="B5854" s="3" t="s">
        <v>9636</v>
      </c>
      <c r="C5854" s="3" t="s">
        <v>10353</v>
      </c>
      <c r="D5854" s="2" t="s">
        <v>7487</v>
      </c>
    </row>
    <row r="5855" spans="1:4">
      <c r="A5855" s="3" t="s">
        <v>10355</v>
      </c>
      <c r="B5855" s="3" t="s">
        <v>9636</v>
      </c>
      <c r="C5855" s="3" t="s">
        <v>10353</v>
      </c>
      <c r="D5855" s="2" t="s">
        <v>7350</v>
      </c>
    </row>
    <row r="5856" spans="1:4">
      <c r="A5856" s="3" t="s">
        <v>10356</v>
      </c>
      <c r="B5856" s="3" t="s">
        <v>9636</v>
      </c>
      <c r="C5856" s="3" t="s">
        <v>10353</v>
      </c>
      <c r="D5856" s="2" t="s">
        <v>7561</v>
      </c>
    </row>
    <row r="5857" spans="1:4">
      <c r="A5857" s="3" t="s">
        <v>10357</v>
      </c>
      <c r="B5857" s="3" t="s">
        <v>9636</v>
      </c>
      <c r="C5857" s="3" t="s">
        <v>10353</v>
      </c>
      <c r="D5857" s="2" t="s">
        <v>7361</v>
      </c>
    </row>
    <row r="5858" spans="1:4">
      <c r="A5858" s="3" t="s">
        <v>10358</v>
      </c>
      <c r="B5858" s="3" t="s">
        <v>9636</v>
      </c>
      <c r="C5858" s="3" t="s">
        <v>10359</v>
      </c>
      <c r="D5858" s="2" t="s">
        <v>7386</v>
      </c>
    </row>
    <row r="5859" spans="1:4">
      <c r="A5859" s="3" t="s">
        <v>10360</v>
      </c>
      <c r="B5859" s="3" t="s">
        <v>9636</v>
      </c>
      <c r="C5859" s="3" t="s">
        <v>10359</v>
      </c>
      <c r="D5859" s="2" t="s">
        <v>7361</v>
      </c>
    </row>
    <row r="5860" spans="1:4">
      <c r="A5860" s="3" t="s">
        <v>10361</v>
      </c>
      <c r="B5860" s="3" t="s">
        <v>9636</v>
      </c>
      <c r="C5860" s="3" t="s">
        <v>10359</v>
      </c>
      <c r="D5860" s="2" t="s">
        <v>7487</v>
      </c>
    </row>
    <row r="5861" spans="1:4">
      <c r="A5861" s="3" t="s">
        <v>10362</v>
      </c>
      <c r="B5861" s="3" t="s">
        <v>9636</v>
      </c>
      <c r="C5861" s="3" t="s">
        <v>10359</v>
      </c>
      <c r="D5861" s="2" t="s">
        <v>7358</v>
      </c>
    </row>
    <row r="5862" spans="1:4">
      <c r="A5862" s="3" t="s">
        <v>10363</v>
      </c>
      <c r="B5862" s="3" t="s">
        <v>9636</v>
      </c>
      <c r="C5862" s="3" t="s">
        <v>10364</v>
      </c>
      <c r="D5862" s="2" t="s">
        <v>7386</v>
      </c>
    </row>
    <row r="5863" spans="1:4">
      <c r="A5863" s="3" t="s">
        <v>10365</v>
      </c>
      <c r="B5863" s="3" t="s">
        <v>9636</v>
      </c>
      <c r="C5863" s="3" t="s">
        <v>10364</v>
      </c>
      <c r="D5863" s="2" t="s">
        <v>7561</v>
      </c>
    </row>
    <row r="5864" spans="1:4">
      <c r="A5864" s="3" t="s">
        <v>10366</v>
      </c>
      <c r="B5864" s="3" t="s">
        <v>9636</v>
      </c>
      <c r="C5864" s="3" t="s">
        <v>10364</v>
      </c>
      <c r="D5864" s="2" t="s">
        <v>7530</v>
      </c>
    </row>
    <row r="5865" spans="1:4">
      <c r="A5865" s="3" t="s">
        <v>10367</v>
      </c>
      <c r="B5865" s="3" t="s">
        <v>9636</v>
      </c>
      <c r="C5865" s="3" t="s">
        <v>10368</v>
      </c>
      <c r="D5865" s="2" t="s">
        <v>7415</v>
      </c>
    </row>
    <row r="5866" spans="1:4">
      <c r="A5866" s="3" t="s">
        <v>10369</v>
      </c>
      <c r="B5866" s="3" t="s">
        <v>9636</v>
      </c>
      <c r="C5866" s="3" t="s">
        <v>10368</v>
      </c>
      <c r="D5866" s="2" t="s">
        <v>7383</v>
      </c>
    </row>
    <row r="5867" spans="1:4">
      <c r="A5867" s="3" t="s">
        <v>10370</v>
      </c>
      <c r="B5867" s="3" t="s">
        <v>9636</v>
      </c>
      <c r="C5867" s="3" t="s">
        <v>10368</v>
      </c>
      <c r="D5867" s="2" t="s">
        <v>7373</v>
      </c>
    </row>
    <row r="5868" spans="1:4">
      <c r="A5868" s="3" t="s">
        <v>10371</v>
      </c>
      <c r="B5868" s="3" t="s">
        <v>9636</v>
      </c>
      <c r="C5868" s="3" t="s">
        <v>10372</v>
      </c>
      <c r="D5868" s="2" t="s">
        <v>7386</v>
      </c>
    </row>
    <row r="5869" spans="1:4">
      <c r="A5869" s="3" t="s">
        <v>10373</v>
      </c>
      <c r="B5869" s="3" t="s">
        <v>9636</v>
      </c>
      <c r="C5869" s="3" t="s">
        <v>10372</v>
      </c>
      <c r="D5869" s="2" t="s">
        <v>7353</v>
      </c>
    </row>
    <row r="5870" spans="1:4">
      <c r="A5870" s="3" t="s">
        <v>10374</v>
      </c>
      <c r="B5870" s="3" t="s">
        <v>9636</v>
      </c>
      <c r="C5870" s="3" t="s">
        <v>10372</v>
      </c>
      <c r="D5870" s="2" t="s">
        <v>7373</v>
      </c>
    </row>
    <row r="5871" spans="1:4">
      <c r="A5871" s="3" t="s">
        <v>10375</v>
      </c>
      <c r="B5871" s="3" t="s">
        <v>9636</v>
      </c>
      <c r="C5871" s="3" t="s">
        <v>10372</v>
      </c>
      <c r="D5871" s="2" t="s">
        <v>7530</v>
      </c>
    </row>
    <row r="5872" spans="1:4">
      <c r="A5872" s="3" t="s">
        <v>10376</v>
      </c>
      <c r="B5872" s="3" t="s">
        <v>9636</v>
      </c>
      <c r="C5872" s="3" t="s">
        <v>10372</v>
      </c>
      <c r="D5872" s="2" t="s">
        <v>7350</v>
      </c>
    </row>
    <row r="5873" spans="1:4">
      <c r="A5873" s="3" t="s">
        <v>10377</v>
      </c>
      <c r="B5873" s="3" t="s">
        <v>9636</v>
      </c>
      <c r="C5873" s="3" t="s">
        <v>10378</v>
      </c>
      <c r="D5873" s="2" t="s">
        <v>9503</v>
      </c>
    </row>
    <row r="5874" spans="1:4">
      <c r="A5874" s="3" t="s">
        <v>10379</v>
      </c>
      <c r="B5874" s="3" t="s">
        <v>9636</v>
      </c>
      <c r="C5874" s="3" t="s">
        <v>10378</v>
      </c>
      <c r="D5874" s="2" t="s">
        <v>7561</v>
      </c>
    </row>
    <row r="5875" spans="1:4">
      <c r="A5875" s="3" t="s">
        <v>10380</v>
      </c>
      <c r="B5875" s="3" t="s">
        <v>9636</v>
      </c>
      <c r="C5875" s="3" t="s">
        <v>10378</v>
      </c>
      <c r="D5875" s="2" t="s">
        <v>7361</v>
      </c>
    </row>
    <row r="5876" spans="1:4">
      <c r="A5876" s="3" t="s">
        <v>10381</v>
      </c>
      <c r="B5876" s="3" t="s">
        <v>9636</v>
      </c>
      <c r="C5876" s="3" t="s">
        <v>10382</v>
      </c>
      <c r="D5876" s="2" t="s">
        <v>7353</v>
      </c>
    </row>
    <row r="5877" spans="1:4">
      <c r="A5877" s="3" t="s">
        <v>10383</v>
      </c>
      <c r="B5877" s="3" t="s">
        <v>9636</v>
      </c>
      <c r="C5877" s="3" t="s">
        <v>10382</v>
      </c>
      <c r="D5877" s="2" t="s">
        <v>7386</v>
      </c>
    </row>
    <row r="5878" spans="1:4">
      <c r="A5878" s="3" t="s">
        <v>10384</v>
      </c>
      <c r="B5878" s="3" t="s">
        <v>9636</v>
      </c>
      <c r="C5878" s="3" t="s">
        <v>10382</v>
      </c>
      <c r="D5878" s="2" t="s">
        <v>7448</v>
      </c>
    </row>
    <row r="5879" spans="1:4">
      <c r="A5879" s="3" t="s">
        <v>10385</v>
      </c>
      <c r="B5879" s="3" t="s">
        <v>9636</v>
      </c>
      <c r="C5879" s="3" t="s">
        <v>10382</v>
      </c>
      <c r="D5879" s="2" t="s">
        <v>7361</v>
      </c>
    </row>
    <row r="5880" spans="1:4">
      <c r="A5880" s="3" t="s">
        <v>10386</v>
      </c>
      <c r="B5880" s="3" t="s">
        <v>9636</v>
      </c>
      <c r="C5880" s="3" t="s">
        <v>10382</v>
      </c>
      <c r="D5880" s="2" t="s">
        <v>7350</v>
      </c>
    </row>
    <row r="5881" spans="1:4">
      <c r="A5881" s="3" t="s">
        <v>10387</v>
      </c>
      <c r="B5881" s="3" t="s">
        <v>9636</v>
      </c>
      <c r="C5881" s="3" t="s">
        <v>10388</v>
      </c>
      <c r="D5881" s="2" t="s">
        <v>7383</v>
      </c>
    </row>
    <row r="5882" spans="1:4">
      <c r="A5882" s="3" t="s">
        <v>10389</v>
      </c>
      <c r="B5882" s="3" t="s">
        <v>9636</v>
      </c>
      <c r="C5882" s="3" t="s">
        <v>10388</v>
      </c>
      <c r="D5882" s="2" t="s">
        <v>7350</v>
      </c>
    </row>
    <row r="5883" spans="1:4">
      <c r="A5883" s="3" t="s">
        <v>10390</v>
      </c>
      <c r="B5883" s="3" t="s">
        <v>9636</v>
      </c>
      <c r="C5883" s="3" t="s">
        <v>10388</v>
      </c>
      <c r="D5883" s="2" t="s">
        <v>7373</v>
      </c>
    </row>
    <row r="5884" spans="1:4">
      <c r="A5884" s="3" t="s">
        <v>10391</v>
      </c>
      <c r="B5884" s="3" t="s">
        <v>9636</v>
      </c>
      <c r="C5884" s="3" t="s">
        <v>10392</v>
      </c>
      <c r="D5884" s="2" t="s">
        <v>7514</v>
      </c>
    </row>
    <row r="5885" spans="1:4">
      <c r="A5885" s="3" t="s">
        <v>10393</v>
      </c>
      <c r="B5885" s="3" t="s">
        <v>9636</v>
      </c>
      <c r="C5885" s="3" t="s">
        <v>10392</v>
      </c>
      <c r="D5885" s="2" t="s">
        <v>7347</v>
      </c>
    </row>
    <row r="5886" spans="1:4">
      <c r="A5886" s="3" t="s">
        <v>10394</v>
      </c>
      <c r="B5886" s="3" t="s">
        <v>9636</v>
      </c>
      <c r="C5886" s="3" t="s">
        <v>10392</v>
      </c>
      <c r="D5886" s="2" t="s">
        <v>7516</v>
      </c>
    </row>
    <row r="5887" spans="1:4">
      <c r="A5887" s="3" t="s">
        <v>10395</v>
      </c>
      <c r="B5887" s="3" t="s">
        <v>9636</v>
      </c>
      <c r="C5887" s="3" t="s">
        <v>10392</v>
      </c>
      <c r="D5887" s="2" t="s">
        <v>7518</v>
      </c>
    </row>
    <row r="5888" spans="1:4">
      <c r="A5888" s="3" t="s">
        <v>10396</v>
      </c>
      <c r="B5888" s="3" t="s">
        <v>9636</v>
      </c>
      <c r="C5888" s="3" t="s">
        <v>10392</v>
      </c>
      <c r="D5888" s="2" t="s">
        <v>7520</v>
      </c>
    </row>
    <row r="5889" spans="1:4">
      <c r="A5889" s="3" t="s">
        <v>10397</v>
      </c>
      <c r="B5889" s="3" t="s">
        <v>9636</v>
      </c>
      <c r="C5889" s="3" t="s">
        <v>10392</v>
      </c>
      <c r="D5889" s="2" t="s">
        <v>7522</v>
      </c>
    </row>
    <row r="5890" spans="1:4">
      <c r="A5890" s="3" t="s">
        <v>10398</v>
      </c>
      <c r="B5890" s="3" t="s">
        <v>9636</v>
      </c>
      <c r="C5890" s="3" t="s">
        <v>10392</v>
      </c>
      <c r="D5890" s="2" t="s">
        <v>7524</v>
      </c>
    </row>
    <row r="5891" spans="1:4">
      <c r="A5891" s="3" t="s">
        <v>10399</v>
      </c>
      <c r="B5891" s="3" t="s">
        <v>9636</v>
      </c>
      <c r="C5891" s="3" t="s">
        <v>10392</v>
      </c>
      <c r="D5891" s="2" t="s">
        <v>7526</v>
      </c>
    </row>
    <row r="5892" spans="1:4">
      <c r="A5892" s="3" t="s">
        <v>10400</v>
      </c>
      <c r="B5892" s="3" t="s">
        <v>9636</v>
      </c>
      <c r="C5892" s="3" t="s">
        <v>10401</v>
      </c>
      <c r="D5892" s="2" t="s">
        <v>7353</v>
      </c>
    </row>
    <row r="5893" spans="1:4">
      <c r="A5893" s="3" t="s">
        <v>10402</v>
      </c>
      <c r="B5893" s="3" t="s">
        <v>9636</v>
      </c>
      <c r="C5893" s="3" t="s">
        <v>10401</v>
      </c>
      <c r="D5893" s="2" t="s">
        <v>7373</v>
      </c>
    </row>
    <row r="5894" spans="1:4">
      <c r="A5894" s="3" t="s">
        <v>10403</v>
      </c>
      <c r="B5894" s="3" t="s">
        <v>9636</v>
      </c>
      <c r="C5894" s="3" t="s">
        <v>10404</v>
      </c>
      <c r="D5894" s="2" t="s">
        <v>7383</v>
      </c>
    </row>
    <row r="5895" spans="1:4">
      <c r="A5895" s="3" t="s">
        <v>10405</v>
      </c>
      <c r="B5895" s="3" t="s">
        <v>9636</v>
      </c>
      <c r="C5895" s="3" t="s">
        <v>10404</v>
      </c>
      <c r="D5895" s="2" t="s">
        <v>7373</v>
      </c>
    </row>
    <row r="5896" spans="1:4">
      <c r="A5896" s="3" t="s">
        <v>10406</v>
      </c>
      <c r="B5896" s="3" t="s">
        <v>9636</v>
      </c>
      <c r="C5896" s="3" t="s">
        <v>10404</v>
      </c>
      <c r="D5896" s="2" t="s">
        <v>7353</v>
      </c>
    </row>
    <row r="5897" spans="1:4">
      <c r="A5897" s="3" t="s">
        <v>10407</v>
      </c>
      <c r="B5897" s="3" t="s">
        <v>9636</v>
      </c>
      <c r="C5897" s="3" t="s">
        <v>10404</v>
      </c>
      <c r="D5897" s="2" t="s">
        <v>7415</v>
      </c>
    </row>
    <row r="5898" spans="1:4">
      <c r="A5898" s="3" t="s">
        <v>10408</v>
      </c>
      <c r="B5898" s="3" t="s">
        <v>9636</v>
      </c>
      <c r="C5898" s="3" t="s">
        <v>10409</v>
      </c>
      <c r="D5898" s="2" t="s">
        <v>7373</v>
      </c>
    </row>
    <row r="5899" spans="1:4">
      <c r="A5899" s="3" t="s">
        <v>10410</v>
      </c>
      <c r="B5899" s="3" t="s">
        <v>9636</v>
      </c>
      <c r="C5899" s="3" t="s">
        <v>10411</v>
      </c>
      <c r="D5899" s="2" t="s">
        <v>7353</v>
      </c>
    </row>
    <row r="5900" spans="1:4">
      <c r="A5900" s="3" t="s">
        <v>10412</v>
      </c>
      <c r="B5900" s="3" t="s">
        <v>9636</v>
      </c>
      <c r="C5900" s="3" t="s">
        <v>10411</v>
      </c>
      <c r="D5900" s="2" t="s">
        <v>7633</v>
      </c>
    </row>
    <row r="5901" spans="1:4">
      <c r="A5901" s="3" t="s">
        <v>10413</v>
      </c>
      <c r="B5901" s="3" t="s">
        <v>9636</v>
      </c>
      <c r="C5901" s="3" t="s">
        <v>10411</v>
      </c>
      <c r="D5901" s="2" t="s">
        <v>7415</v>
      </c>
    </row>
    <row r="5902" spans="1:4">
      <c r="A5902" s="3" t="s">
        <v>10414</v>
      </c>
      <c r="B5902" s="3" t="s">
        <v>9636</v>
      </c>
      <c r="C5902" s="3" t="s">
        <v>10411</v>
      </c>
      <c r="D5902" s="2" t="s">
        <v>7373</v>
      </c>
    </row>
    <row r="5903" spans="1:4">
      <c r="A5903" s="3" t="s">
        <v>10415</v>
      </c>
      <c r="B5903" s="3" t="s">
        <v>9636</v>
      </c>
      <c r="C5903" s="3" t="s">
        <v>10416</v>
      </c>
      <c r="D5903" s="2" t="s">
        <v>7361</v>
      </c>
    </row>
    <row r="5904" spans="1:4">
      <c r="A5904" s="3" t="s">
        <v>10417</v>
      </c>
      <c r="B5904" s="3" t="s">
        <v>9636</v>
      </c>
      <c r="C5904" s="3" t="s">
        <v>10416</v>
      </c>
      <c r="D5904" s="2" t="s">
        <v>7652</v>
      </c>
    </row>
    <row r="5905" spans="1:4">
      <c r="A5905" s="3" t="s">
        <v>10418</v>
      </c>
      <c r="B5905" s="3" t="s">
        <v>9636</v>
      </c>
      <c r="C5905" s="3" t="s">
        <v>10416</v>
      </c>
      <c r="D5905" s="2" t="s">
        <v>7415</v>
      </c>
    </row>
    <row r="5906" spans="1:4">
      <c r="A5906" s="3" t="s">
        <v>10419</v>
      </c>
      <c r="B5906" s="3" t="s">
        <v>9636</v>
      </c>
      <c r="C5906" s="3" t="s">
        <v>10416</v>
      </c>
      <c r="D5906" s="2" t="s">
        <v>7448</v>
      </c>
    </row>
    <row r="5907" spans="1:4">
      <c r="A5907" s="3" t="s">
        <v>10420</v>
      </c>
      <c r="B5907" s="3" t="s">
        <v>9636</v>
      </c>
      <c r="C5907" s="3" t="s">
        <v>10416</v>
      </c>
      <c r="D5907" s="2" t="s">
        <v>7487</v>
      </c>
    </row>
    <row r="5908" spans="1:4">
      <c r="A5908" s="3" t="s">
        <v>10421</v>
      </c>
      <c r="B5908" s="3" t="s">
        <v>9636</v>
      </c>
      <c r="C5908" s="3" t="s">
        <v>10416</v>
      </c>
      <c r="D5908" s="2" t="s">
        <v>7358</v>
      </c>
    </row>
    <row r="5909" spans="1:4">
      <c r="A5909" s="3" t="s">
        <v>10422</v>
      </c>
      <c r="B5909" s="3" t="s">
        <v>9636</v>
      </c>
      <c r="C5909" s="3" t="s">
        <v>10423</v>
      </c>
      <c r="D5909" s="2" t="s">
        <v>7350</v>
      </c>
    </row>
    <row r="5910" spans="1:4">
      <c r="A5910" s="3" t="s">
        <v>10424</v>
      </c>
      <c r="B5910" s="3" t="s">
        <v>9636</v>
      </c>
      <c r="C5910" s="3" t="s">
        <v>10423</v>
      </c>
      <c r="D5910" s="2" t="s">
        <v>7373</v>
      </c>
    </row>
    <row r="5911" spans="1:4">
      <c r="A5911" s="3" t="s">
        <v>10425</v>
      </c>
      <c r="B5911" s="3" t="s">
        <v>9636</v>
      </c>
      <c r="C5911" s="3" t="s">
        <v>10423</v>
      </c>
      <c r="D5911" s="2" t="s">
        <v>7415</v>
      </c>
    </row>
    <row r="5912" spans="1:4">
      <c r="A5912" s="3" t="s">
        <v>10426</v>
      </c>
      <c r="B5912" s="3" t="s">
        <v>9636</v>
      </c>
      <c r="C5912" s="3" t="s">
        <v>10423</v>
      </c>
      <c r="D5912" s="2" t="s">
        <v>7487</v>
      </c>
    </row>
    <row r="5913" spans="1:4">
      <c r="A5913" s="3" t="s">
        <v>10427</v>
      </c>
      <c r="B5913" s="3" t="s">
        <v>9636</v>
      </c>
      <c r="C5913" s="3" t="s">
        <v>10423</v>
      </c>
      <c r="D5913" s="2" t="s">
        <v>7386</v>
      </c>
    </row>
    <row r="5914" spans="1:4">
      <c r="A5914" s="3" t="s">
        <v>10428</v>
      </c>
      <c r="B5914" s="3" t="s">
        <v>9636</v>
      </c>
      <c r="C5914" s="3" t="s">
        <v>10423</v>
      </c>
      <c r="D5914" s="2" t="s">
        <v>7361</v>
      </c>
    </row>
    <row r="5915" spans="1:4">
      <c r="A5915" s="3" t="s">
        <v>10429</v>
      </c>
      <c r="B5915" s="3" t="s">
        <v>9636</v>
      </c>
      <c r="C5915" s="3" t="s">
        <v>10430</v>
      </c>
      <c r="D5915" s="2" t="s">
        <v>7366</v>
      </c>
    </row>
    <row r="5916" spans="1:4">
      <c r="A5916" s="3" t="s">
        <v>10431</v>
      </c>
      <c r="B5916" s="3" t="s">
        <v>9636</v>
      </c>
      <c r="C5916" s="3" t="s">
        <v>10430</v>
      </c>
      <c r="D5916" s="2" t="s">
        <v>7361</v>
      </c>
    </row>
    <row r="5917" spans="1:4">
      <c r="A5917" s="3" t="s">
        <v>10432</v>
      </c>
      <c r="B5917" s="3" t="s">
        <v>9636</v>
      </c>
      <c r="C5917" s="3" t="s">
        <v>10430</v>
      </c>
      <c r="D5917" s="2" t="s">
        <v>7350</v>
      </c>
    </row>
    <row r="5918" spans="1:4">
      <c r="A5918" s="3" t="s">
        <v>10433</v>
      </c>
      <c r="B5918" s="3" t="s">
        <v>9636</v>
      </c>
      <c r="C5918" s="3" t="s">
        <v>10434</v>
      </c>
      <c r="D5918" s="2" t="s">
        <v>7361</v>
      </c>
    </row>
    <row r="5919" spans="1:4">
      <c r="A5919" s="3" t="s">
        <v>10435</v>
      </c>
      <c r="B5919" s="3" t="s">
        <v>9636</v>
      </c>
      <c r="C5919" s="3" t="s">
        <v>10434</v>
      </c>
      <c r="D5919" s="2" t="s">
        <v>7383</v>
      </c>
    </row>
    <row r="5920" spans="1:4">
      <c r="A5920" s="3" t="s">
        <v>10436</v>
      </c>
      <c r="B5920" s="3" t="s">
        <v>9636</v>
      </c>
      <c r="C5920" s="3" t="s">
        <v>10434</v>
      </c>
      <c r="D5920" s="2" t="s">
        <v>7415</v>
      </c>
    </row>
    <row r="5921" spans="1:4">
      <c r="A5921" s="3" t="s">
        <v>10437</v>
      </c>
      <c r="B5921" s="3" t="s">
        <v>9636</v>
      </c>
      <c r="C5921" s="3" t="s">
        <v>10434</v>
      </c>
      <c r="D5921" s="2" t="s">
        <v>7358</v>
      </c>
    </row>
    <row r="5922" spans="1:4">
      <c r="A5922" s="3" t="s">
        <v>10438</v>
      </c>
      <c r="B5922" s="3" t="s">
        <v>9636</v>
      </c>
      <c r="C5922" s="3" t="s">
        <v>10434</v>
      </c>
      <c r="D5922" s="2" t="s">
        <v>7561</v>
      </c>
    </row>
    <row r="5923" spans="1:4">
      <c r="A5923" s="3" t="s">
        <v>10439</v>
      </c>
      <c r="B5923" s="3" t="s">
        <v>9636</v>
      </c>
      <c r="C5923" s="3" t="s">
        <v>10434</v>
      </c>
      <c r="D5923" s="2" t="s">
        <v>7459</v>
      </c>
    </row>
    <row r="5924" spans="1:4">
      <c r="A5924" s="3" t="s">
        <v>10440</v>
      </c>
      <c r="B5924" s="3" t="s">
        <v>9636</v>
      </c>
      <c r="C5924" s="3" t="s">
        <v>10441</v>
      </c>
      <c r="D5924" s="2" t="s">
        <v>7361</v>
      </c>
    </row>
    <row r="5925" spans="1:4">
      <c r="A5925" s="3" t="s">
        <v>10442</v>
      </c>
      <c r="B5925" s="3" t="s">
        <v>9636</v>
      </c>
      <c r="C5925" s="3" t="s">
        <v>10441</v>
      </c>
      <c r="D5925" s="2" t="s">
        <v>7383</v>
      </c>
    </row>
    <row r="5926" spans="1:4">
      <c r="A5926" s="3" t="s">
        <v>10443</v>
      </c>
      <c r="B5926" s="3" t="s">
        <v>9636</v>
      </c>
      <c r="C5926" s="3" t="s">
        <v>10441</v>
      </c>
      <c r="D5926" s="2" t="s">
        <v>7487</v>
      </c>
    </row>
    <row r="5927" spans="1:4">
      <c r="A5927" s="3" t="s">
        <v>10444</v>
      </c>
      <c r="B5927" s="3" t="s">
        <v>9636</v>
      </c>
      <c r="C5927" s="3" t="s">
        <v>10441</v>
      </c>
      <c r="D5927" s="2" t="s">
        <v>7350</v>
      </c>
    </row>
    <row r="5928" spans="1:4">
      <c r="A5928" s="3" t="s">
        <v>10445</v>
      </c>
      <c r="B5928" s="3" t="s">
        <v>9636</v>
      </c>
      <c r="C5928" s="3" t="s">
        <v>10441</v>
      </c>
      <c r="D5928" s="2" t="s">
        <v>7353</v>
      </c>
    </row>
    <row r="5929" spans="1:4">
      <c r="A5929" s="3" t="s">
        <v>10446</v>
      </c>
      <c r="B5929" s="3" t="s">
        <v>9636</v>
      </c>
      <c r="C5929" s="3" t="s">
        <v>10447</v>
      </c>
      <c r="D5929" s="2" t="s">
        <v>7353</v>
      </c>
    </row>
    <row r="5930" spans="1:4">
      <c r="A5930" s="3" t="s">
        <v>10448</v>
      </c>
      <c r="B5930" s="3" t="s">
        <v>9636</v>
      </c>
      <c r="C5930" s="3" t="s">
        <v>10447</v>
      </c>
      <c r="D5930" s="2" t="s">
        <v>7459</v>
      </c>
    </row>
    <row r="5931" spans="1:4">
      <c r="A5931" s="3" t="s">
        <v>10449</v>
      </c>
      <c r="B5931" s="3" t="s">
        <v>9636</v>
      </c>
      <c r="C5931" s="3" t="s">
        <v>10447</v>
      </c>
      <c r="D5931" s="2" t="s">
        <v>7530</v>
      </c>
    </row>
    <row r="5932" spans="1:4">
      <c r="A5932" s="3" t="s">
        <v>10450</v>
      </c>
      <c r="B5932" s="3" t="s">
        <v>9636</v>
      </c>
      <c r="C5932" s="3" t="s">
        <v>10447</v>
      </c>
      <c r="D5932" s="2" t="s">
        <v>7386</v>
      </c>
    </row>
    <row r="5933" spans="1:4">
      <c r="A5933" s="3" t="s">
        <v>10451</v>
      </c>
      <c r="B5933" s="3" t="s">
        <v>9636</v>
      </c>
      <c r="C5933" s="3" t="s">
        <v>10447</v>
      </c>
      <c r="D5933" s="2" t="s">
        <v>8807</v>
      </c>
    </row>
    <row r="5934" spans="1:4">
      <c r="A5934" s="3" t="s">
        <v>10452</v>
      </c>
      <c r="B5934" s="3" t="s">
        <v>9636</v>
      </c>
      <c r="C5934" s="3" t="s">
        <v>10447</v>
      </c>
      <c r="D5934" s="2" t="s">
        <v>7373</v>
      </c>
    </row>
    <row r="5935" spans="1:4">
      <c r="A5935" s="3" t="s">
        <v>10453</v>
      </c>
      <c r="B5935" s="3" t="s">
        <v>9636</v>
      </c>
      <c r="C5935" s="3" t="s">
        <v>10454</v>
      </c>
      <c r="D5935" s="2" t="s">
        <v>7353</v>
      </c>
    </row>
    <row r="5936" spans="1:4">
      <c r="A5936" s="3" t="s">
        <v>10455</v>
      </c>
      <c r="B5936" s="3" t="s">
        <v>9636</v>
      </c>
      <c r="C5936" s="3" t="s">
        <v>10456</v>
      </c>
      <c r="D5936" s="2" t="s">
        <v>7487</v>
      </c>
    </row>
    <row r="5937" spans="1:4">
      <c r="A5937" s="3" t="s">
        <v>10457</v>
      </c>
      <c r="B5937" s="3" t="s">
        <v>9636</v>
      </c>
      <c r="C5937" s="3" t="s">
        <v>10456</v>
      </c>
      <c r="D5937" s="2" t="s">
        <v>7361</v>
      </c>
    </row>
    <row r="5938" spans="1:4">
      <c r="A5938" s="3" t="s">
        <v>10458</v>
      </c>
      <c r="B5938" s="3" t="s">
        <v>9636</v>
      </c>
      <c r="C5938" s="3" t="s">
        <v>10456</v>
      </c>
      <c r="D5938" s="2" t="s">
        <v>7383</v>
      </c>
    </row>
    <row r="5939" spans="1:4">
      <c r="A5939" s="3" t="s">
        <v>10459</v>
      </c>
      <c r="B5939" s="3" t="s">
        <v>9636</v>
      </c>
      <c r="C5939" s="3" t="s">
        <v>10456</v>
      </c>
      <c r="D5939" s="2" t="s">
        <v>7892</v>
      </c>
    </row>
    <row r="5940" spans="1:4">
      <c r="A5940" s="3" t="s">
        <v>10460</v>
      </c>
      <c r="B5940" s="3" t="s">
        <v>9636</v>
      </c>
      <c r="C5940" s="3" t="s">
        <v>10456</v>
      </c>
      <c r="D5940" s="2" t="s">
        <v>7561</v>
      </c>
    </row>
    <row r="5941" spans="1:4">
      <c r="A5941" s="3" t="s">
        <v>10461</v>
      </c>
      <c r="B5941" s="3" t="s">
        <v>9636</v>
      </c>
      <c r="C5941" s="3" t="s">
        <v>10456</v>
      </c>
      <c r="D5941" s="2" t="s">
        <v>7415</v>
      </c>
    </row>
    <row r="5942" spans="1:4">
      <c r="A5942" s="3" t="s">
        <v>10462</v>
      </c>
      <c r="B5942" s="3" t="s">
        <v>9636</v>
      </c>
      <c r="C5942" s="3" t="s">
        <v>10456</v>
      </c>
      <c r="D5942" s="2" t="s">
        <v>7448</v>
      </c>
    </row>
    <row r="5943" spans="1:4">
      <c r="A5943" s="3" t="s">
        <v>10463</v>
      </c>
      <c r="B5943" s="3" t="s">
        <v>9636</v>
      </c>
      <c r="C5943" s="3" t="s">
        <v>10456</v>
      </c>
      <c r="D5943" s="2" t="s">
        <v>7353</v>
      </c>
    </row>
    <row r="5944" spans="1:4">
      <c r="A5944" s="3" t="s">
        <v>10464</v>
      </c>
      <c r="B5944" s="3" t="s">
        <v>9636</v>
      </c>
      <c r="C5944" s="3" t="s">
        <v>10465</v>
      </c>
      <c r="D5944" s="2" t="s">
        <v>7415</v>
      </c>
    </row>
    <row r="5945" spans="1:4">
      <c r="A5945" s="3" t="s">
        <v>10466</v>
      </c>
      <c r="B5945" s="3" t="s">
        <v>9636</v>
      </c>
      <c r="C5945" s="3" t="s">
        <v>10465</v>
      </c>
      <c r="D5945" s="2" t="s">
        <v>7350</v>
      </c>
    </row>
    <row r="5946" spans="1:4">
      <c r="A5946" s="3" t="s">
        <v>10467</v>
      </c>
      <c r="B5946" s="3" t="s">
        <v>9636</v>
      </c>
      <c r="C5946" s="3" t="s">
        <v>10465</v>
      </c>
      <c r="D5946" s="2" t="s">
        <v>8236</v>
      </c>
    </row>
    <row r="5947" spans="1:4">
      <c r="A5947" s="3" t="s">
        <v>10468</v>
      </c>
      <c r="B5947" s="3" t="s">
        <v>9636</v>
      </c>
      <c r="C5947" s="3" t="s">
        <v>10469</v>
      </c>
      <c r="D5947" s="2" t="s">
        <v>7386</v>
      </c>
    </row>
    <row r="5948" spans="1:4">
      <c r="A5948" s="3" t="s">
        <v>10470</v>
      </c>
      <c r="B5948" s="3" t="s">
        <v>9636</v>
      </c>
      <c r="C5948" s="3" t="s">
        <v>10469</v>
      </c>
      <c r="D5948" s="2" t="s">
        <v>7350</v>
      </c>
    </row>
    <row r="5949" spans="1:4">
      <c r="A5949" s="3" t="s">
        <v>10471</v>
      </c>
      <c r="B5949" s="3" t="s">
        <v>9636</v>
      </c>
      <c r="C5949" s="3" t="s">
        <v>10472</v>
      </c>
      <c r="D5949" s="2" t="s">
        <v>7415</v>
      </c>
    </row>
    <row r="5950" spans="1:4">
      <c r="A5950" s="3" t="s">
        <v>10473</v>
      </c>
      <c r="B5950" s="3" t="s">
        <v>9636</v>
      </c>
      <c r="C5950" s="3" t="s">
        <v>10472</v>
      </c>
      <c r="D5950" s="2" t="s">
        <v>7358</v>
      </c>
    </row>
    <row r="5951" spans="1:4">
      <c r="A5951" s="3" t="s">
        <v>10474</v>
      </c>
      <c r="B5951" s="3" t="s">
        <v>9636</v>
      </c>
      <c r="C5951" s="3" t="s">
        <v>10472</v>
      </c>
      <c r="D5951" s="2" t="s">
        <v>7448</v>
      </c>
    </row>
    <row r="5952" spans="1:4">
      <c r="A5952" s="3" t="s">
        <v>10475</v>
      </c>
      <c r="B5952" s="3" t="s">
        <v>9636</v>
      </c>
      <c r="C5952" s="3" t="s">
        <v>10472</v>
      </c>
      <c r="D5952" s="2" t="s">
        <v>7361</v>
      </c>
    </row>
    <row r="5953" spans="1:4">
      <c r="A5953" s="3" t="s">
        <v>10476</v>
      </c>
      <c r="B5953" s="3" t="s">
        <v>9636</v>
      </c>
      <c r="C5953" s="3" t="s">
        <v>10472</v>
      </c>
      <c r="D5953" s="2" t="s">
        <v>10477</v>
      </c>
    </row>
    <row r="5954" spans="1:4">
      <c r="A5954" s="3" t="s">
        <v>10478</v>
      </c>
      <c r="B5954" s="3" t="s">
        <v>9636</v>
      </c>
      <c r="C5954" s="3" t="s">
        <v>10479</v>
      </c>
      <c r="D5954" s="2" t="s">
        <v>10480</v>
      </c>
    </row>
    <row r="5955" spans="1:4">
      <c r="A5955" s="3" t="s">
        <v>10481</v>
      </c>
      <c r="B5955" s="3" t="s">
        <v>9636</v>
      </c>
      <c r="C5955" s="3" t="s">
        <v>10479</v>
      </c>
      <c r="D5955" s="2" t="s">
        <v>10482</v>
      </c>
    </row>
    <row r="5956" spans="1:4">
      <c r="A5956" s="3" t="s">
        <v>10483</v>
      </c>
      <c r="B5956" s="3" t="s">
        <v>9636</v>
      </c>
      <c r="C5956" s="3" t="s">
        <v>10479</v>
      </c>
      <c r="D5956" s="2" t="s">
        <v>9805</v>
      </c>
    </row>
    <row r="5957" spans="1:4">
      <c r="A5957" s="3" t="s">
        <v>10484</v>
      </c>
      <c r="B5957" s="3" t="s">
        <v>9636</v>
      </c>
      <c r="C5957" s="3" t="s">
        <v>10479</v>
      </c>
      <c r="D5957" s="2" t="s">
        <v>10485</v>
      </c>
    </row>
    <row r="5958" spans="1:4">
      <c r="A5958" s="3" t="s">
        <v>10486</v>
      </c>
      <c r="B5958" s="3" t="s">
        <v>9636</v>
      </c>
      <c r="C5958" s="3" t="s">
        <v>10479</v>
      </c>
      <c r="D5958" s="2" t="s">
        <v>10487</v>
      </c>
    </row>
    <row r="5959" spans="1:4">
      <c r="A5959" s="3" t="s">
        <v>10488</v>
      </c>
      <c r="B5959" s="3" t="s">
        <v>9636</v>
      </c>
      <c r="C5959" s="3" t="s">
        <v>10479</v>
      </c>
      <c r="D5959" s="2" t="s">
        <v>10489</v>
      </c>
    </row>
    <row r="5960" spans="1:4">
      <c r="A5960" s="3" t="s">
        <v>10490</v>
      </c>
      <c r="B5960" s="3" t="s">
        <v>9636</v>
      </c>
      <c r="C5960" s="3" t="s">
        <v>10479</v>
      </c>
      <c r="D5960" s="2" t="s">
        <v>10491</v>
      </c>
    </row>
    <row r="5961" spans="1:4">
      <c r="A5961" s="3" t="s">
        <v>10492</v>
      </c>
      <c r="B5961" s="3" t="s">
        <v>9636</v>
      </c>
      <c r="C5961" s="3" t="s">
        <v>10479</v>
      </c>
      <c r="D5961" s="2" t="s">
        <v>10493</v>
      </c>
    </row>
    <row r="5962" spans="1:4">
      <c r="A5962" s="3" t="s">
        <v>10494</v>
      </c>
      <c r="B5962" s="3" t="s">
        <v>9636</v>
      </c>
      <c r="C5962" s="3" t="s">
        <v>10495</v>
      </c>
      <c r="D5962" s="2" t="s">
        <v>7366</v>
      </c>
    </row>
    <row r="5963" spans="1:4">
      <c r="A5963" s="3" t="s">
        <v>10496</v>
      </c>
      <c r="B5963" s="3" t="s">
        <v>9636</v>
      </c>
      <c r="C5963" s="3" t="s">
        <v>10497</v>
      </c>
      <c r="D5963" s="2" t="s">
        <v>7353</v>
      </c>
    </row>
    <row r="5964" spans="1:4">
      <c r="A5964" s="3" t="s">
        <v>10498</v>
      </c>
      <c r="B5964" s="3" t="s">
        <v>9636</v>
      </c>
      <c r="C5964" s="3" t="s">
        <v>10497</v>
      </c>
      <c r="D5964" s="2" t="s">
        <v>7415</v>
      </c>
    </row>
    <row r="5965" spans="1:4">
      <c r="A5965" s="3" t="s">
        <v>10499</v>
      </c>
      <c r="B5965" s="3" t="s">
        <v>9636</v>
      </c>
      <c r="C5965" s="3" t="s">
        <v>10497</v>
      </c>
      <c r="D5965" s="2" t="s">
        <v>7386</v>
      </c>
    </row>
    <row r="5966" spans="1:4">
      <c r="A5966" s="3" t="s">
        <v>10500</v>
      </c>
      <c r="B5966" s="3" t="s">
        <v>9636</v>
      </c>
      <c r="C5966" s="3" t="s">
        <v>10497</v>
      </c>
      <c r="D5966" s="2" t="s">
        <v>7448</v>
      </c>
    </row>
    <row r="5967" spans="1:4">
      <c r="A5967" s="3" t="s">
        <v>10501</v>
      </c>
      <c r="B5967" s="3" t="s">
        <v>9636</v>
      </c>
      <c r="C5967" s="3" t="s">
        <v>10497</v>
      </c>
      <c r="D5967" s="2" t="s">
        <v>7459</v>
      </c>
    </row>
    <row r="5968" spans="1:4">
      <c r="A5968" s="3" t="s">
        <v>10502</v>
      </c>
      <c r="B5968" s="3" t="s">
        <v>9636</v>
      </c>
      <c r="C5968" s="3" t="s">
        <v>10503</v>
      </c>
      <c r="D5968" s="2" t="s">
        <v>7376</v>
      </c>
    </row>
    <row r="5969" spans="1:4">
      <c r="A5969" s="3" t="s">
        <v>10504</v>
      </c>
      <c r="B5969" s="3" t="s">
        <v>9636</v>
      </c>
      <c r="C5969" s="3" t="s">
        <v>10505</v>
      </c>
      <c r="D5969" s="2" t="s">
        <v>7383</v>
      </c>
    </row>
    <row r="5970" spans="1:4">
      <c r="A5970" s="3" t="s">
        <v>10506</v>
      </c>
      <c r="B5970" s="3" t="s">
        <v>9636</v>
      </c>
      <c r="C5970" s="3" t="s">
        <v>10505</v>
      </c>
      <c r="D5970" s="2" t="s">
        <v>7373</v>
      </c>
    </row>
    <row r="5971" spans="1:4">
      <c r="A5971" s="3" t="s">
        <v>10507</v>
      </c>
      <c r="B5971" s="3" t="s">
        <v>9636</v>
      </c>
      <c r="C5971" s="3" t="s">
        <v>10508</v>
      </c>
      <c r="D5971" s="2" t="s">
        <v>7350</v>
      </c>
    </row>
    <row r="5972" spans="1:4">
      <c r="A5972" s="3" t="s">
        <v>10509</v>
      </c>
      <c r="B5972" s="3" t="s">
        <v>9636</v>
      </c>
      <c r="C5972" s="3" t="s">
        <v>10508</v>
      </c>
      <c r="D5972" s="2" t="s">
        <v>7487</v>
      </c>
    </row>
    <row r="5973" spans="1:4">
      <c r="A5973" s="3" t="s">
        <v>10510</v>
      </c>
      <c r="B5973" s="3" t="s">
        <v>9636</v>
      </c>
      <c r="C5973" s="3" t="s">
        <v>10508</v>
      </c>
      <c r="D5973" s="2" t="s">
        <v>7361</v>
      </c>
    </row>
    <row r="5974" spans="1:4">
      <c r="A5974" s="3" t="s">
        <v>10511</v>
      </c>
      <c r="B5974" s="3" t="s">
        <v>9636</v>
      </c>
      <c r="C5974" s="3" t="s">
        <v>10508</v>
      </c>
      <c r="D5974" s="2" t="s">
        <v>7415</v>
      </c>
    </row>
    <row r="5975" spans="1:4">
      <c r="A5975" s="3" t="s">
        <v>10512</v>
      </c>
      <c r="B5975" s="3" t="s">
        <v>9636</v>
      </c>
      <c r="C5975" s="3" t="s">
        <v>10508</v>
      </c>
      <c r="D5975" s="2" t="s">
        <v>7530</v>
      </c>
    </row>
    <row r="5976" spans="1:4">
      <c r="A5976" s="3" t="s">
        <v>10513</v>
      </c>
      <c r="B5976" s="3" t="s">
        <v>9636</v>
      </c>
      <c r="C5976" s="3" t="s">
        <v>10508</v>
      </c>
      <c r="D5976" s="2" t="s">
        <v>7448</v>
      </c>
    </row>
    <row r="5977" spans="1:4">
      <c r="A5977" s="3" t="s">
        <v>10514</v>
      </c>
      <c r="B5977" s="3" t="s">
        <v>9636</v>
      </c>
      <c r="C5977" s="3" t="s">
        <v>10515</v>
      </c>
      <c r="D5977" s="2" t="s">
        <v>7373</v>
      </c>
    </row>
    <row r="5978" spans="1:4">
      <c r="A5978" s="3" t="s">
        <v>10516</v>
      </c>
      <c r="B5978" s="3" t="s">
        <v>9636</v>
      </c>
      <c r="C5978" s="3" t="s">
        <v>10517</v>
      </c>
      <c r="D5978" s="2" t="s">
        <v>8056</v>
      </c>
    </row>
    <row r="5979" spans="1:4">
      <c r="A5979" s="3" t="s">
        <v>10518</v>
      </c>
      <c r="B5979" s="3" t="s">
        <v>9636</v>
      </c>
      <c r="C5979" s="3" t="s">
        <v>10517</v>
      </c>
      <c r="D5979" s="2" t="s">
        <v>7448</v>
      </c>
    </row>
    <row r="5980" spans="1:4">
      <c r="A5980" s="3" t="s">
        <v>10519</v>
      </c>
      <c r="B5980" s="3" t="s">
        <v>9636</v>
      </c>
      <c r="C5980" s="3" t="s">
        <v>10517</v>
      </c>
      <c r="D5980" s="2" t="s">
        <v>7366</v>
      </c>
    </row>
    <row r="5981" spans="1:4">
      <c r="A5981" s="3" t="s">
        <v>10520</v>
      </c>
      <c r="B5981" s="3" t="s">
        <v>9636</v>
      </c>
      <c r="C5981" s="3" t="s">
        <v>10517</v>
      </c>
      <c r="D5981" s="2" t="s">
        <v>7361</v>
      </c>
    </row>
    <row r="5982" spans="1:4">
      <c r="A5982" s="3" t="s">
        <v>10521</v>
      </c>
      <c r="B5982" s="3" t="s">
        <v>9636</v>
      </c>
      <c r="C5982" s="3" t="s">
        <v>10522</v>
      </c>
      <c r="D5982" s="2" t="s">
        <v>7577</v>
      </c>
    </row>
    <row r="5983" spans="1:4">
      <c r="A5983" s="3" t="s">
        <v>10523</v>
      </c>
      <c r="B5983" s="3" t="s">
        <v>9636</v>
      </c>
      <c r="C5983" s="3" t="s">
        <v>10522</v>
      </c>
      <c r="D5983" s="2" t="s">
        <v>7459</v>
      </c>
    </row>
    <row r="5984" spans="1:4">
      <c r="A5984" s="3" t="s">
        <v>10524</v>
      </c>
      <c r="B5984" s="3" t="s">
        <v>9636</v>
      </c>
      <c r="C5984" s="3" t="s">
        <v>10522</v>
      </c>
      <c r="D5984" s="2" t="s">
        <v>7530</v>
      </c>
    </row>
    <row r="5985" spans="1:4">
      <c r="A5985" s="3" t="s">
        <v>10525</v>
      </c>
      <c r="B5985" s="3" t="s">
        <v>9636</v>
      </c>
      <c r="C5985" s="3" t="s">
        <v>10526</v>
      </c>
      <c r="D5985" s="2" t="s">
        <v>7383</v>
      </c>
    </row>
    <row r="5986" spans="1:4">
      <c r="A5986" s="3" t="s">
        <v>10527</v>
      </c>
      <c r="B5986" s="3" t="s">
        <v>9636</v>
      </c>
      <c r="C5986" s="3" t="s">
        <v>10526</v>
      </c>
      <c r="D5986" s="2" t="s">
        <v>7448</v>
      </c>
    </row>
    <row r="5987" spans="1:4">
      <c r="A5987" s="3" t="s">
        <v>10528</v>
      </c>
      <c r="B5987" s="3" t="s">
        <v>9636</v>
      </c>
      <c r="C5987" s="3" t="s">
        <v>10526</v>
      </c>
      <c r="D5987" s="2" t="s">
        <v>7361</v>
      </c>
    </row>
    <row r="5988" spans="1:4">
      <c r="A5988" s="3" t="s">
        <v>10529</v>
      </c>
      <c r="B5988" s="3" t="s">
        <v>9636</v>
      </c>
      <c r="C5988" s="3" t="s">
        <v>10526</v>
      </c>
      <c r="D5988" s="2" t="s">
        <v>7350</v>
      </c>
    </row>
    <row r="5989" spans="1:4">
      <c r="A5989" s="3" t="s">
        <v>10530</v>
      </c>
      <c r="B5989" s="3" t="s">
        <v>9636</v>
      </c>
      <c r="C5989" s="3" t="s">
        <v>10531</v>
      </c>
      <c r="D5989" s="2" t="s">
        <v>7448</v>
      </c>
    </row>
    <row r="5990" spans="1:4">
      <c r="A5990" s="3" t="s">
        <v>10532</v>
      </c>
      <c r="B5990" s="3" t="s">
        <v>9636</v>
      </c>
      <c r="C5990" s="3" t="s">
        <v>10531</v>
      </c>
      <c r="D5990" s="2" t="s">
        <v>7415</v>
      </c>
    </row>
    <row r="5991" spans="1:4">
      <c r="A5991" s="3" t="s">
        <v>10533</v>
      </c>
      <c r="B5991" s="3" t="s">
        <v>9636</v>
      </c>
      <c r="C5991" s="3" t="s">
        <v>10531</v>
      </c>
      <c r="D5991" s="2" t="s">
        <v>7561</v>
      </c>
    </row>
    <row r="5992" spans="1:4">
      <c r="A5992" s="3" t="s">
        <v>10534</v>
      </c>
      <c r="B5992" s="3" t="s">
        <v>9636</v>
      </c>
      <c r="C5992" s="3" t="s">
        <v>10531</v>
      </c>
      <c r="D5992" s="2" t="s">
        <v>10535</v>
      </c>
    </row>
    <row r="5993" spans="1:4">
      <c r="A5993" s="3" t="s">
        <v>10536</v>
      </c>
      <c r="B5993" s="3" t="s">
        <v>9636</v>
      </c>
      <c r="C5993" s="3" t="s">
        <v>10531</v>
      </c>
      <c r="D5993" s="2" t="s">
        <v>7652</v>
      </c>
    </row>
    <row r="5994" spans="1:4">
      <c r="A5994" s="3" t="s">
        <v>10537</v>
      </c>
      <c r="B5994" s="3" t="s">
        <v>9636</v>
      </c>
      <c r="C5994" s="3" t="s">
        <v>10531</v>
      </c>
      <c r="D5994" s="2" t="s">
        <v>7358</v>
      </c>
    </row>
    <row r="5995" spans="1:4">
      <c r="A5995" s="3" t="s">
        <v>10538</v>
      </c>
      <c r="B5995" s="3" t="s">
        <v>9636</v>
      </c>
      <c r="C5995" s="3" t="s">
        <v>10539</v>
      </c>
      <c r="D5995" s="2" t="s">
        <v>7358</v>
      </c>
    </row>
    <row r="5996" spans="1:4">
      <c r="A5996" s="3" t="s">
        <v>10540</v>
      </c>
      <c r="B5996" s="3" t="s">
        <v>9636</v>
      </c>
      <c r="C5996" s="3" t="s">
        <v>10539</v>
      </c>
      <c r="D5996" s="2" t="s">
        <v>7487</v>
      </c>
    </row>
    <row r="5997" spans="1:4">
      <c r="A5997" s="3" t="s">
        <v>10541</v>
      </c>
      <c r="B5997" s="3" t="s">
        <v>9636</v>
      </c>
      <c r="C5997" s="3" t="s">
        <v>10539</v>
      </c>
      <c r="D5997" s="2" t="s">
        <v>7383</v>
      </c>
    </row>
    <row r="5998" spans="1:4">
      <c r="A5998" s="3" t="s">
        <v>10542</v>
      </c>
      <c r="B5998" s="3" t="s">
        <v>9636</v>
      </c>
      <c r="C5998" s="3" t="s">
        <v>10539</v>
      </c>
      <c r="D5998" s="2" t="s">
        <v>7361</v>
      </c>
    </row>
    <row r="5999" spans="1:4">
      <c r="A5999" s="3" t="s">
        <v>10543</v>
      </c>
      <c r="B5999" s="3" t="s">
        <v>9636</v>
      </c>
      <c r="C5999" s="3" t="s">
        <v>10539</v>
      </c>
      <c r="D5999" s="2" t="s">
        <v>7353</v>
      </c>
    </row>
    <row r="6000" spans="1:4">
      <c r="A6000" s="3" t="s">
        <v>10544</v>
      </c>
      <c r="B6000" s="3" t="s">
        <v>9636</v>
      </c>
      <c r="C6000" s="3" t="s">
        <v>10545</v>
      </c>
      <c r="D6000" s="2" t="s">
        <v>10546</v>
      </c>
    </row>
    <row r="6001" spans="1:4">
      <c r="A6001" s="3" t="s">
        <v>10547</v>
      </c>
      <c r="B6001" s="3" t="s">
        <v>9636</v>
      </c>
      <c r="C6001" s="3" t="s">
        <v>10548</v>
      </c>
      <c r="D6001" s="2" t="s">
        <v>7383</v>
      </c>
    </row>
    <row r="6002" spans="1:4">
      <c r="A6002" s="3" t="s">
        <v>10549</v>
      </c>
      <c r="B6002" s="3" t="s">
        <v>9636</v>
      </c>
      <c r="C6002" s="3" t="s">
        <v>10548</v>
      </c>
      <c r="D6002" s="2" t="s">
        <v>7415</v>
      </c>
    </row>
    <row r="6003" spans="1:4">
      <c r="A6003" s="3" t="s">
        <v>10550</v>
      </c>
      <c r="B6003" s="3" t="s">
        <v>9636</v>
      </c>
      <c r="C6003" s="3" t="s">
        <v>10548</v>
      </c>
      <c r="D6003" s="2" t="s">
        <v>7373</v>
      </c>
    </row>
    <row r="6004" spans="1:4">
      <c r="A6004" s="3" t="s">
        <v>10551</v>
      </c>
      <c r="B6004" s="3" t="s">
        <v>9636</v>
      </c>
      <c r="C6004" s="3" t="s">
        <v>10552</v>
      </c>
      <c r="D6004" s="2" t="s">
        <v>7530</v>
      </c>
    </row>
    <row r="6005" spans="1:4">
      <c r="A6005" s="3" t="s">
        <v>10553</v>
      </c>
      <c r="B6005" s="3" t="s">
        <v>9636</v>
      </c>
      <c r="C6005" s="3" t="s">
        <v>10552</v>
      </c>
      <c r="D6005" s="2" t="s">
        <v>7415</v>
      </c>
    </row>
    <row r="6006" spans="1:4">
      <c r="A6006" s="3" t="s">
        <v>10554</v>
      </c>
      <c r="B6006" s="3" t="s">
        <v>9636</v>
      </c>
      <c r="C6006" s="3" t="s">
        <v>10552</v>
      </c>
      <c r="D6006" s="2" t="s">
        <v>7459</v>
      </c>
    </row>
    <row r="6007" spans="1:4">
      <c r="A6007" s="3" t="s">
        <v>10555</v>
      </c>
      <c r="B6007" s="3" t="s">
        <v>9636</v>
      </c>
      <c r="C6007" s="3" t="s">
        <v>10552</v>
      </c>
      <c r="D6007" s="2" t="s">
        <v>7373</v>
      </c>
    </row>
    <row r="6008" spans="1:4">
      <c r="A6008" s="3" t="s">
        <v>10556</v>
      </c>
      <c r="B6008" s="3" t="s">
        <v>9636</v>
      </c>
      <c r="C6008" s="3" t="s">
        <v>10552</v>
      </c>
      <c r="D6008" s="2" t="s">
        <v>7383</v>
      </c>
    </row>
    <row r="6009" spans="1:4">
      <c r="A6009" s="3" t="s">
        <v>10557</v>
      </c>
      <c r="B6009" s="3" t="s">
        <v>9636</v>
      </c>
      <c r="C6009" s="3" t="s">
        <v>10552</v>
      </c>
      <c r="D6009" s="2" t="s">
        <v>7561</v>
      </c>
    </row>
    <row r="6010" spans="1:4">
      <c r="A6010" s="3" t="s">
        <v>10558</v>
      </c>
      <c r="B6010" s="3" t="s">
        <v>9636</v>
      </c>
      <c r="C6010" s="3" t="s">
        <v>10559</v>
      </c>
      <c r="D6010" s="2" t="s">
        <v>7383</v>
      </c>
    </row>
    <row r="6011" spans="1:4">
      <c r="A6011" s="3" t="s">
        <v>10560</v>
      </c>
      <c r="B6011" s="3" t="s">
        <v>9636</v>
      </c>
      <c r="C6011" s="3" t="s">
        <v>10559</v>
      </c>
      <c r="D6011" s="2" t="s">
        <v>7361</v>
      </c>
    </row>
    <row r="6012" spans="1:4">
      <c r="A6012" s="3" t="s">
        <v>10561</v>
      </c>
      <c r="B6012" s="3" t="s">
        <v>9636</v>
      </c>
      <c r="C6012" s="3" t="s">
        <v>10559</v>
      </c>
      <c r="D6012" s="2" t="s">
        <v>7415</v>
      </c>
    </row>
    <row r="6013" spans="1:4">
      <c r="A6013" s="3" t="s">
        <v>10562</v>
      </c>
      <c r="B6013" s="3" t="s">
        <v>9636</v>
      </c>
      <c r="C6013" s="3" t="s">
        <v>10559</v>
      </c>
      <c r="D6013" s="2" t="s">
        <v>7561</v>
      </c>
    </row>
    <row r="6014" spans="1:4">
      <c r="A6014" s="3" t="s">
        <v>10563</v>
      </c>
      <c r="B6014" s="3" t="s">
        <v>9636</v>
      </c>
      <c r="C6014" s="3" t="s">
        <v>10559</v>
      </c>
      <c r="D6014" s="2" t="s">
        <v>7448</v>
      </c>
    </row>
    <row r="6015" spans="1:4">
      <c r="A6015" s="3" t="s">
        <v>10564</v>
      </c>
      <c r="B6015" s="3" t="s">
        <v>9636</v>
      </c>
      <c r="C6015" s="3" t="s">
        <v>10565</v>
      </c>
      <c r="D6015" s="2" t="s">
        <v>7361</v>
      </c>
    </row>
    <row r="6016" spans="1:4">
      <c r="A6016" s="3" t="s">
        <v>10566</v>
      </c>
      <c r="B6016" s="3" t="s">
        <v>9636</v>
      </c>
      <c r="C6016" s="3" t="s">
        <v>10565</v>
      </c>
      <c r="D6016" s="2" t="s">
        <v>7383</v>
      </c>
    </row>
    <row r="6017" spans="1:4">
      <c r="A6017" s="3" t="s">
        <v>10567</v>
      </c>
      <c r="B6017" s="3" t="s">
        <v>9636</v>
      </c>
      <c r="C6017" s="3" t="s">
        <v>10565</v>
      </c>
      <c r="D6017" s="2" t="s">
        <v>7350</v>
      </c>
    </row>
    <row r="6018" spans="1:4">
      <c r="A6018" s="3" t="s">
        <v>10568</v>
      </c>
      <c r="B6018" s="3" t="s">
        <v>9636</v>
      </c>
      <c r="C6018" s="3" t="s">
        <v>10565</v>
      </c>
      <c r="D6018" s="2" t="s">
        <v>8056</v>
      </c>
    </row>
    <row r="6019" spans="1:4">
      <c r="A6019" s="3" t="s">
        <v>10569</v>
      </c>
      <c r="B6019" s="3" t="s">
        <v>9636</v>
      </c>
      <c r="C6019" s="3" t="s">
        <v>10565</v>
      </c>
      <c r="D6019" s="2" t="s">
        <v>7373</v>
      </c>
    </row>
    <row r="6020" spans="1:4">
      <c r="A6020" s="3" t="s">
        <v>10570</v>
      </c>
      <c r="B6020" s="3" t="s">
        <v>9636</v>
      </c>
      <c r="C6020" s="3" t="s">
        <v>10565</v>
      </c>
      <c r="D6020" s="2" t="s">
        <v>7448</v>
      </c>
    </row>
    <row r="6021" spans="1:4">
      <c r="A6021" s="3" t="s">
        <v>10571</v>
      </c>
      <c r="B6021" s="3" t="s">
        <v>9636</v>
      </c>
      <c r="C6021" s="3" t="s">
        <v>10572</v>
      </c>
      <c r="D6021" s="2" t="s">
        <v>7567</v>
      </c>
    </row>
    <row r="6022" spans="1:4">
      <c r="A6022" s="3" t="s">
        <v>10573</v>
      </c>
      <c r="B6022" s="3" t="s">
        <v>9636</v>
      </c>
      <c r="C6022" s="3" t="s">
        <v>10572</v>
      </c>
      <c r="D6022" s="2" t="s">
        <v>7383</v>
      </c>
    </row>
    <row r="6023" spans="1:4">
      <c r="A6023" s="3" t="s">
        <v>10574</v>
      </c>
      <c r="B6023" s="3" t="s">
        <v>9636</v>
      </c>
      <c r="C6023" s="3" t="s">
        <v>10572</v>
      </c>
      <c r="D6023" s="2" t="s">
        <v>7361</v>
      </c>
    </row>
    <row r="6024" spans="1:4">
      <c r="A6024" s="3" t="s">
        <v>10575</v>
      </c>
      <c r="B6024" s="3" t="s">
        <v>9636</v>
      </c>
      <c r="C6024" s="3" t="s">
        <v>10572</v>
      </c>
      <c r="D6024" s="2" t="s">
        <v>7415</v>
      </c>
    </row>
    <row r="6025" spans="1:4">
      <c r="A6025" s="3" t="s">
        <v>10576</v>
      </c>
      <c r="B6025" s="3" t="s">
        <v>9636</v>
      </c>
      <c r="C6025" s="3" t="s">
        <v>10577</v>
      </c>
      <c r="D6025" s="2" t="s">
        <v>7386</v>
      </c>
    </row>
    <row r="6026" spans="1:4">
      <c r="A6026" s="3" t="s">
        <v>10578</v>
      </c>
      <c r="B6026" s="3" t="s">
        <v>9636</v>
      </c>
      <c r="C6026" s="3" t="s">
        <v>10577</v>
      </c>
      <c r="D6026" s="2" t="s">
        <v>7448</v>
      </c>
    </row>
    <row r="6027" spans="1:4">
      <c r="A6027" s="3" t="s">
        <v>10579</v>
      </c>
      <c r="B6027" s="3" t="s">
        <v>9636</v>
      </c>
      <c r="C6027" s="3" t="s">
        <v>10580</v>
      </c>
      <c r="D6027" s="2" t="s">
        <v>7353</v>
      </c>
    </row>
    <row r="6028" spans="1:4">
      <c r="A6028" s="3" t="s">
        <v>10581</v>
      </c>
      <c r="B6028" s="3" t="s">
        <v>9636</v>
      </c>
      <c r="C6028" s="3" t="s">
        <v>10580</v>
      </c>
      <c r="D6028" s="2" t="s">
        <v>7373</v>
      </c>
    </row>
    <row r="6029" spans="1:4">
      <c r="A6029" s="3" t="s">
        <v>10582</v>
      </c>
      <c r="B6029" s="3" t="s">
        <v>9636</v>
      </c>
      <c r="C6029" s="3" t="s">
        <v>10583</v>
      </c>
      <c r="D6029" s="2" t="s">
        <v>7373</v>
      </c>
    </row>
    <row r="6030" spans="1:4">
      <c r="A6030" s="3" t="s">
        <v>10584</v>
      </c>
      <c r="B6030" s="3" t="s">
        <v>9636</v>
      </c>
      <c r="C6030" s="3" t="s">
        <v>10583</v>
      </c>
      <c r="D6030" s="2" t="s">
        <v>7383</v>
      </c>
    </row>
    <row r="6031" spans="1:4">
      <c r="A6031" s="3" t="s">
        <v>10585</v>
      </c>
      <c r="B6031" s="3" t="s">
        <v>9636</v>
      </c>
      <c r="C6031" s="3" t="s">
        <v>10583</v>
      </c>
      <c r="D6031" s="2" t="s">
        <v>7415</v>
      </c>
    </row>
    <row r="6032" spans="1:4">
      <c r="A6032" s="3" t="s">
        <v>10586</v>
      </c>
      <c r="B6032" s="3" t="s">
        <v>9636</v>
      </c>
      <c r="C6032" s="3" t="s">
        <v>10583</v>
      </c>
      <c r="D6032" s="2" t="s">
        <v>7561</v>
      </c>
    </row>
    <row r="6033" spans="1:4">
      <c r="A6033" s="3" t="s">
        <v>10587</v>
      </c>
      <c r="B6033" s="3" t="s">
        <v>9636</v>
      </c>
      <c r="C6033" s="3" t="s">
        <v>10588</v>
      </c>
      <c r="D6033" s="2" t="s">
        <v>7373</v>
      </c>
    </row>
    <row r="6034" spans="1:4">
      <c r="A6034" s="3" t="s">
        <v>10589</v>
      </c>
      <c r="B6034" s="3" t="s">
        <v>9636</v>
      </c>
      <c r="C6034" s="3" t="s">
        <v>10588</v>
      </c>
      <c r="D6034" s="2" t="s">
        <v>7415</v>
      </c>
    </row>
    <row r="6035" spans="1:4">
      <c r="A6035" s="3" t="s">
        <v>10590</v>
      </c>
      <c r="B6035" s="3" t="s">
        <v>9636</v>
      </c>
      <c r="C6035" s="3" t="s">
        <v>10588</v>
      </c>
      <c r="D6035" s="2" t="s">
        <v>7350</v>
      </c>
    </row>
    <row r="6036" spans="1:4">
      <c r="A6036" s="3" t="s">
        <v>10591</v>
      </c>
      <c r="B6036" s="3" t="s">
        <v>9636</v>
      </c>
      <c r="C6036" s="3" t="s">
        <v>10588</v>
      </c>
      <c r="D6036" s="2" t="s">
        <v>7459</v>
      </c>
    </row>
    <row r="6037" spans="1:4">
      <c r="A6037" s="3" t="s">
        <v>10592</v>
      </c>
      <c r="B6037" s="3" t="s">
        <v>9636</v>
      </c>
      <c r="C6037" s="3" t="s">
        <v>10593</v>
      </c>
      <c r="D6037" s="2" t="s">
        <v>7383</v>
      </c>
    </row>
    <row r="6038" spans="1:4">
      <c r="A6038" s="3" t="s">
        <v>10594</v>
      </c>
      <c r="B6038" s="3" t="s">
        <v>9636</v>
      </c>
      <c r="C6038" s="3" t="s">
        <v>10593</v>
      </c>
      <c r="D6038" s="2" t="s">
        <v>7350</v>
      </c>
    </row>
    <row r="6039" spans="1:4">
      <c r="A6039" s="3" t="s">
        <v>10595</v>
      </c>
      <c r="B6039" s="3" t="s">
        <v>9636</v>
      </c>
      <c r="C6039" s="3" t="s">
        <v>10593</v>
      </c>
      <c r="D6039" s="2" t="s">
        <v>7361</v>
      </c>
    </row>
    <row r="6040" spans="1:4">
      <c r="A6040" s="3" t="s">
        <v>10596</v>
      </c>
      <c r="B6040" s="3" t="s">
        <v>9636</v>
      </c>
      <c r="C6040" s="3" t="s">
        <v>10597</v>
      </c>
      <c r="D6040" s="2" t="s">
        <v>7415</v>
      </c>
    </row>
    <row r="6041" spans="1:4">
      <c r="A6041" s="3" t="s">
        <v>10598</v>
      </c>
      <c r="B6041" s="3" t="s">
        <v>9636</v>
      </c>
      <c r="C6041" s="3" t="s">
        <v>10597</v>
      </c>
      <c r="D6041" s="2" t="s">
        <v>10599</v>
      </c>
    </row>
    <row r="6042" spans="1:4">
      <c r="A6042" s="3" t="s">
        <v>10600</v>
      </c>
      <c r="B6042" s="3" t="s">
        <v>9636</v>
      </c>
      <c r="C6042" s="3" t="s">
        <v>10601</v>
      </c>
      <c r="D6042" s="2" t="s">
        <v>7448</v>
      </c>
    </row>
    <row r="6043" spans="1:4">
      <c r="A6043" s="3" t="s">
        <v>10602</v>
      </c>
      <c r="B6043" s="3" t="s">
        <v>9636</v>
      </c>
      <c r="C6043" s="3" t="s">
        <v>10601</v>
      </c>
      <c r="D6043" s="2" t="s">
        <v>7383</v>
      </c>
    </row>
    <row r="6044" spans="1:4">
      <c r="A6044" s="3" t="s">
        <v>10603</v>
      </c>
      <c r="B6044" s="3" t="s">
        <v>9636</v>
      </c>
      <c r="C6044" s="3" t="s">
        <v>10601</v>
      </c>
      <c r="D6044" s="2" t="s">
        <v>7415</v>
      </c>
    </row>
    <row r="6045" spans="1:4">
      <c r="A6045" s="3" t="s">
        <v>10604</v>
      </c>
      <c r="B6045" s="3" t="s">
        <v>9636</v>
      </c>
      <c r="C6045" s="3" t="s">
        <v>10601</v>
      </c>
      <c r="D6045" s="2" t="s">
        <v>7621</v>
      </c>
    </row>
    <row r="6046" spans="1:4">
      <c r="A6046" s="3" t="s">
        <v>10605</v>
      </c>
      <c r="B6046" s="3" t="s">
        <v>9636</v>
      </c>
      <c r="C6046" s="3" t="s">
        <v>10601</v>
      </c>
      <c r="D6046" s="2" t="s">
        <v>7361</v>
      </c>
    </row>
    <row r="6047" spans="1:4">
      <c r="A6047" s="3" t="s">
        <v>10606</v>
      </c>
      <c r="B6047" s="3" t="s">
        <v>9636</v>
      </c>
      <c r="C6047" s="3" t="s">
        <v>10607</v>
      </c>
      <c r="D6047" s="2" t="s">
        <v>7373</v>
      </c>
    </row>
    <row r="6048" spans="1:4">
      <c r="A6048" s="3" t="s">
        <v>10608</v>
      </c>
      <c r="B6048" s="3" t="s">
        <v>9636</v>
      </c>
      <c r="C6048" s="3" t="s">
        <v>10607</v>
      </c>
      <c r="D6048" s="2" t="s">
        <v>7383</v>
      </c>
    </row>
    <row r="6049" spans="1:4">
      <c r="A6049" s="3" t="s">
        <v>10609</v>
      </c>
      <c r="B6049" s="3" t="s">
        <v>9636</v>
      </c>
      <c r="C6049" s="3" t="s">
        <v>10607</v>
      </c>
      <c r="D6049" s="2" t="s">
        <v>7415</v>
      </c>
    </row>
    <row r="6050" spans="1:4">
      <c r="A6050" s="3" t="s">
        <v>10610</v>
      </c>
      <c r="B6050" s="3" t="s">
        <v>9636</v>
      </c>
      <c r="C6050" s="3" t="s">
        <v>10611</v>
      </c>
      <c r="D6050" s="2" t="s">
        <v>7373</v>
      </c>
    </row>
    <row r="6051" spans="1:4">
      <c r="A6051" s="3" t="s">
        <v>10612</v>
      </c>
      <c r="B6051" s="3" t="s">
        <v>9636</v>
      </c>
      <c r="C6051" s="3" t="s">
        <v>10611</v>
      </c>
      <c r="D6051" s="2" t="s">
        <v>7415</v>
      </c>
    </row>
    <row r="6052" spans="1:4">
      <c r="A6052" s="3" t="s">
        <v>10613</v>
      </c>
      <c r="B6052" s="3" t="s">
        <v>9636</v>
      </c>
      <c r="C6052" s="3" t="s">
        <v>10611</v>
      </c>
      <c r="D6052" s="2" t="s">
        <v>7530</v>
      </c>
    </row>
    <row r="6053" spans="1:4">
      <c r="A6053" s="3" t="s">
        <v>10614</v>
      </c>
      <c r="B6053" s="3" t="s">
        <v>9636</v>
      </c>
      <c r="C6053" s="3" t="s">
        <v>10611</v>
      </c>
      <c r="D6053" s="2" t="s">
        <v>7386</v>
      </c>
    </row>
    <row r="6054" spans="1:4">
      <c r="A6054" s="3" t="s">
        <v>10615</v>
      </c>
      <c r="B6054" s="3" t="s">
        <v>9636</v>
      </c>
      <c r="C6054" s="3" t="s">
        <v>10611</v>
      </c>
      <c r="D6054" s="2" t="s">
        <v>7361</v>
      </c>
    </row>
    <row r="6055" spans="1:4">
      <c r="A6055" s="3" t="s">
        <v>10616</v>
      </c>
      <c r="B6055" s="3" t="s">
        <v>9636</v>
      </c>
      <c r="C6055" s="3" t="s">
        <v>10611</v>
      </c>
      <c r="D6055" s="2" t="s">
        <v>7487</v>
      </c>
    </row>
    <row r="6056" spans="1:4">
      <c r="A6056" s="3" t="s">
        <v>10617</v>
      </c>
      <c r="B6056" s="3" t="s">
        <v>9636</v>
      </c>
      <c r="C6056" s="3" t="s">
        <v>10611</v>
      </c>
      <c r="D6056" s="2" t="s">
        <v>7350</v>
      </c>
    </row>
    <row r="6057" spans="1:4">
      <c r="A6057" s="3" t="s">
        <v>10618</v>
      </c>
      <c r="B6057" s="3" t="s">
        <v>9636</v>
      </c>
      <c r="C6057" s="3" t="s">
        <v>10619</v>
      </c>
      <c r="D6057" s="2" t="s">
        <v>7383</v>
      </c>
    </row>
    <row r="6058" spans="1:4">
      <c r="A6058" s="3" t="s">
        <v>10620</v>
      </c>
      <c r="B6058" s="3" t="s">
        <v>9636</v>
      </c>
      <c r="C6058" s="3" t="s">
        <v>10619</v>
      </c>
      <c r="D6058" s="2" t="s">
        <v>7415</v>
      </c>
    </row>
    <row r="6059" spans="1:4">
      <c r="A6059" s="3" t="s">
        <v>10621</v>
      </c>
      <c r="B6059" s="3" t="s">
        <v>9636</v>
      </c>
      <c r="C6059" s="3" t="s">
        <v>10619</v>
      </c>
      <c r="D6059" s="2" t="s">
        <v>7361</v>
      </c>
    </row>
    <row r="6060" spans="1:4">
      <c r="A6060" s="3" t="s">
        <v>10622</v>
      </c>
      <c r="B6060" s="3" t="s">
        <v>9636</v>
      </c>
      <c r="C6060" s="3" t="s">
        <v>10623</v>
      </c>
      <c r="D6060" s="2" t="s">
        <v>7567</v>
      </c>
    </row>
    <row r="6061" spans="1:4">
      <c r="A6061" s="3" t="s">
        <v>10624</v>
      </c>
      <c r="B6061" s="3" t="s">
        <v>9636</v>
      </c>
      <c r="C6061" s="3" t="s">
        <v>10625</v>
      </c>
      <c r="D6061" s="2" t="s">
        <v>7415</v>
      </c>
    </row>
    <row r="6062" spans="1:4">
      <c r="A6062" s="3" t="s">
        <v>10626</v>
      </c>
      <c r="B6062" s="3" t="s">
        <v>9636</v>
      </c>
      <c r="C6062" s="3" t="s">
        <v>10625</v>
      </c>
      <c r="D6062" s="2" t="s">
        <v>7383</v>
      </c>
    </row>
    <row r="6063" spans="1:4">
      <c r="A6063" s="3" t="s">
        <v>10627</v>
      </c>
      <c r="B6063" s="3" t="s">
        <v>9636</v>
      </c>
      <c r="C6063" s="3" t="s">
        <v>10625</v>
      </c>
      <c r="D6063" s="2" t="s">
        <v>7561</v>
      </c>
    </row>
    <row r="6064" spans="1:4">
      <c r="A6064" s="3" t="s">
        <v>10628</v>
      </c>
      <c r="B6064" s="3" t="s">
        <v>9636</v>
      </c>
      <c r="C6064" s="3" t="s">
        <v>10625</v>
      </c>
      <c r="D6064" s="2" t="s">
        <v>7361</v>
      </c>
    </row>
    <row r="6065" spans="1:4">
      <c r="A6065" s="3" t="s">
        <v>10629</v>
      </c>
      <c r="B6065" s="3" t="s">
        <v>9636</v>
      </c>
      <c r="C6065" s="3" t="s">
        <v>10625</v>
      </c>
      <c r="D6065" s="2" t="s">
        <v>7448</v>
      </c>
    </row>
    <row r="6066" spans="1:4">
      <c r="A6066" s="3" t="s">
        <v>10630</v>
      </c>
      <c r="B6066" s="3" t="s">
        <v>9636</v>
      </c>
      <c r="C6066" s="3" t="s">
        <v>10631</v>
      </c>
      <c r="D6066" s="2" t="s">
        <v>7353</v>
      </c>
    </row>
    <row r="6067" spans="1:4">
      <c r="A6067" s="3" t="s">
        <v>10632</v>
      </c>
      <c r="B6067" s="3" t="s">
        <v>9636</v>
      </c>
      <c r="C6067" s="3" t="s">
        <v>10631</v>
      </c>
      <c r="D6067" s="2" t="s">
        <v>7366</v>
      </c>
    </row>
    <row r="6068" spans="1:4">
      <c r="A6068" s="3" t="s">
        <v>10633</v>
      </c>
      <c r="B6068" s="3" t="s">
        <v>9636</v>
      </c>
      <c r="C6068" s="3" t="s">
        <v>10631</v>
      </c>
      <c r="D6068" s="2" t="s">
        <v>7459</v>
      </c>
    </row>
    <row r="6069" spans="1:4">
      <c r="A6069" s="3" t="s">
        <v>10634</v>
      </c>
      <c r="B6069" s="3" t="s">
        <v>9636</v>
      </c>
      <c r="C6069" s="3" t="s">
        <v>10631</v>
      </c>
      <c r="D6069" s="2" t="s">
        <v>7577</v>
      </c>
    </row>
    <row r="6070" spans="1:4">
      <c r="A6070" s="3" t="s">
        <v>10635</v>
      </c>
      <c r="B6070" s="3" t="s">
        <v>9636</v>
      </c>
      <c r="C6070" s="3" t="s">
        <v>10631</v>
      </c>
      <c r="D6070" s="2" t="s">
        <v>7361</v>
      </c>
    </row>
    <row r="6071" spans="1:4">
      <c r="A6071" s="3" t="s">
        <v>10636</v>
      </c>
      <c r="B6071" s="3" t="s">
        <v>9636</v>
      </c>
      <c r="C6071" s="3" t="s">
        <v>10637</v>
      </c>
      <c r="D6071" s="2" t="s">
        <v>7448</v>
      </c>
    </row>
    <row r="6072" spans="1:4">
      <c r="A6072" s="3" t="s">
        <v>10638</v>
      </c>
      <c r="B6072" s="3" t="s">
        <v>9636</v>
      </c>
      <c r="C6072" s="3" t="s">
        <v>10637</v>
      </c>
      <c r="D6072" s="2" t="s">
        <v>7415</v>
      </c>
    </row>
    <row r="6073" spans="1:4">
      <c r="A6073" s="3" t="s">
        <v>10639</v>
      </c>
      <c r="B6073" s="3" t="s">
        <v>9636</v>
      </c>
      <c r="C6073" s="3" t="s">
        <v>10637</v>
      </c>
      <c r="D6073" s="2" t="s">
        <v>7487</v>
      </c>
    </row>
    <row r="6074" spans="1:4">
      <c r="A6074" s="3" t="s">
        <v>10640</v>
      </c>
      <c r="B6074" s="3" t="s">
        <v>9636</v>
      </c>
      <c r="C6074" s="3" t="s">
        <v>10637</v>
      </c>
      <c r="D6074" s="2" t="s">
        <v>7561</v>
      </c>
    </row>
    <row r="6075" spans="1:4">
      <c r="A6075" s="3" t="s">
        <v>10641</v>
      </c>
      <c r="B6075" s="3" t="s">
        <v>9636</v>
      </c>
      <c r="C6075" s="3" t="s">
        <v>10637</v>
      </c>
      <c r="D6075" s="2" t="s">
        <v>7652</v>
      </c>
    </row>
    <row r="6076" spans="1:4">
      <c r="A6076" s="3" t="s">
        <v>10642</v>
      </c>
      <c r="B6076" s="3" t="s">
        <v>9636</v>
      </c>
      <c r="C6076" s="3" t="s">
        <v>10637</v>
      </c>
      <c r="D6076" s="2" t="s">
        <v>7373</v>
      </c>
    </row>
    <row r="6077" spans="1:4">
      <c r="A6077" s="3" t="s">
        <v>10643</v>
      </c>
      <c r="B6077" s="3" t="s">
        <v>9636</v>
      </c>
      <c r="C6077" s="3" t="s">
        <v>10637</v>
      </c>
      <c r="D6077" s="2" t="s">
        <v>7383</v>
      </c>
    </row>
    <row r="6078" spans="1:4">
      <c r="A6078" s="3" t="s">
        <v>10644</v>
      </c>
      <c r="B6078" s="3" t="s">
        <v>9636</v>
      </c>
      <c r="C6078" s="3" t="s">
        <v>10637</v>
      </c>
      <c r="D6078" s="2" t="s">
        <v>7350</v>
      </c>
    </row>
    <row r="6079" spans="1:4">
      <c r="A6079" s="3" t="s">
        <v>10645</v>
      </c>
      <c r="B6079" s="3" t="s">
        <v>9636</v>
      </c>
      <c r="C6079" s="3" t="s">
        <v>10646</v>
      </c>
      <c r="D6079" s="2" t="s">
        <v>7383</v>
      </c>
    </row>
    <row r="6080" spans="1:4">
      <c r="A6080" s="3" t="s">
        <v>10647</v>
      </c>
      <c r="B6080" s="3" t="s">
        <v>9636</v>
      </c>
      <c r="C6080" s="3" t="s">
        <v>10646</v>
      </c>
      <c r="D6080" s="2" t="s">
        <v>7350</v>
      </c>
    </row>
    <row r="6081" spans="1:4">
      <c r="A6081" s="3" t="s">
        <v>10648</v>
      </c>
      <c r="B6081" s="3" t="s">
        <v>9636</v>
      </c>
      <c r="C6081" s="3" t="s">
        <v>10646</v>
      </c>
      <c r="D6081" s="2" t="s">
        <v>7361</v>
      </c>
    </row>
    <row r="6082" spans="1:4">
      <c r="A6082" s="3" t="s">
        <v>10649</v>
      </c>
      <c r="B6082" s="3" t="s">
        <v>9636</v>
      </c>
      <c r="C6082" s="3" t="s">
        <v>10650</v>
      </c>
      <c r="D6082" s="2" t="s">
        <v>7383</v>
      </c>
    </row>
    <row r="6083" spans="1:4">
      <c r="A6083" s="3" t="s">
        <v>10651</v>
      </c>
      <c r="B6083" s="3" t="s">
        <v>9636</v>
      </c>
      <c r="C6083" s="3" t="s">
        <v>10650</v>
      </c>
      <c r="D6083" s="2" t="s">
        <v>7373</v>
      </c>
    </row>
    <row r="6084" spans="1:4">
      <c r="A6084" s="3" t="s">
        <v>10652</v>
      </c>
      <c r="B6084" s="3" t="s">
        <v>9636</v>
      </c>
      <c r="C6084" s="3" t="s">
        <v>10650</v>
      </c>
      <c r="D6084" s="2" t="s">
        <v>7415</v>
      </c>
    </row>
    <row r="6085" spans="1:4">
      <c r="A6085" s="3" t="s">
        <v>10653</v>
      </c>
      <c r="B6085" s="3" t="s">
        <v>9636</v>
      </c>
      <c r="C6085" s="3" t="s">
        <v>10650</v>
      </c>
      <c r="D6085" s="2" t="s">
        <v>7448</v>
      </c>
    </row>
    <row r="6086" spans="1:4">
      <c r="A6086" s="3" t="s">
        <v>10654</v>
      </c>
      <c r="B6086" s="3" t="s">
        <v>9636</v>
      </c>
      <c r="C6086" s="3" t="s">
        <v>10650</v>
      </c>
      <c r="D6086" s="2" t="s">
        <v>7361</v>
      </c>
    </row>
    <row r="6087" spans="1:4">
      <c r="A6087" s="3" t="s">
        <v>10655</v>
      </c>
      <c r="B6087" s="3" t="s">
        <v>9636</v>
      </c>
      <c r="C6087" s="3" t="s">
        <v>10650</v>
      </c>
      <c r="D6087" s="2" t="s">
        <v>7350</v>
      </c>
    </row>
    <row r="6088" spans="1:4">
      <c r="A6088" s="3" t="s">
        <v>10656</v>
      </c>
      <c r="B6088" s="3" t="s">
        <v>9636</v>
      </c>
      <c r="C6088" s="3" t="s">
        <v>10650</v>
      </c>
      <c r="D6088" s="2" t="s">
        <v>7353</v>
      </c>
    </row>
    <row r="6089" spans="1:4">
      <c r="A6089" s="3" t="s">
        <v>10657</v>
      </c>
      <c r="B6089" s="3" t="s">
        <v>9636</v>
      </c>
      <c r="C6089" s="3" t="s">
        <v>10658</v>
      </c>
      <c r="D6089" s="2" t="s">
        <v>7383</v>
      </c>
    </row>
    <row r="6090" spans="1:4">
      <c r="A6090" s="3" t="s">
        <v>10659</v>
      </c>
      <c r="B6090" s="3" t="s">
        <v>9636</v>
      </c>
      <c r="C6090" s="3" t="s">
        <v>10658</v>
      </c>
      <c r="D6090" s="2" t="s">
        <v>7373</v>
      </c>
    </row>
    <row r="6091" spans="1:4">
      <c r="A6091" s="3" t="s">
        <v>10660</v>
      </c>
      <c r="B6091" s="3" t="s">
        <v>9636</v>
      </c>
      <c r="C6091" s="3" t="s">
        <v>10658</v>
      </c>
      <c r="D6091" s="2" t="s">
        <v>7415</v>
      </c>
    </row>
    <row r="6092" spans="1:4">
      <c r="A6092" s="3" t="s">
        <v>10661</v>
      </c>
      <c r="B6092" s="3" t="s">
        <v>9636</v>
      </c>
      <c r="C6092" s="3" t="s">
        <v>10658</v>
      </c>
      <c r="D6092" s="2" t="s">
        <v>7448</v>
      </c>
    </row>
    <row r="6093" spans="1:4">
      <c r="A6093" s="3" t="s">
        <v>10662</v>
      </c>
      <c r="B6093" s="3" t="s">
        <v>9636</v>
      </c>
      <c r="C6093" s="3" t="s">
        <v>10658</v>
      </c>
      <c r="D6093" s="2" t="s">
        <v>7361</v>
      </c>
    </row>
    <row r="6094" spans="1:4">
      <c r="A6094" s="3" t="s">
        <v>10663</v>
      </c>
      <c r="B6094" s="3" t="s">
        <v>9636</v>
      </c>
      <c r="C6094" s="3" t="s">
        <v>10658</v>
      </c>
      <c r="D6094" s="2" t="s">
        <v>7350</v>
      </c>
    </row>
    <row r="6095" spans="1:4">
      <c r="A6095" s="3" t="s">
        <v>10664</v>
      </c>
      <c r="B6095" s="3" t="s">
        <v>9636</v>
      </c>
      <c r="C6095" s="3" t="s">
        <v>10658</v>
      </c>
      <c r="D6095" s="2" t="s">
        <v>7353</v>
      </c>
    </row>
    <row r="6096" spans="1:4">
      <c r="A6096" s="3" t="s">
        <v>10665</v>
      </c>
      <c r="B6096" s="3" t="s">
        <v>9636</v>
      </c>
      <c r="C6096" s="3" t="s">
        <v>10666</v>
      </c>
      <c r="D6096" s="2" t="s">
        <v>7373</v>
      </c>
    </row>
    <row r="6097" spans="1:4">
      <c r="A6097" s="3" t="s">
        <v>10667</v>
      </c>
      <c r="B6097" s="3" t="s">
        <v>9636</v>
      </c>
      <c r="C6097" s="3" t="s">
        <v>10666</v>
      </c>
      <c r="D6097" s="2" t="s">
        <v>7383</v>
      </c>
    </row>
    <row r="6098" spans="1:4">
      <c r="A6098" s="3" t="s">
        <v>10668</v>
      </c>
      <c r="B6098" s="3" t="s">
        <v>9636</v>
      </c>
      <c r="C6098" s="3" t="s">
        <v>10666</v>
      </c>
      <c r="D6098" s="2" t="s">
        <v>7415</v>
      </c>
    </row>
    <row r="6099" spans="1:4">
      <c r="A6099" s="3" t="s">
        <v>10669</v>
      </c>
      <c r="B6099" s="3" t="s">
        <v>9636</v>
      </c>
      <c r="C6099" s="3" t="s">
        <v>10666</v>
      </c>
      <c r="D6099" s="2" t="s">
        <v>7353</v>
      </c>
    </row>
    <row r="6100" spans="1:4">
      <c r="A6100" s="3" t="s">
        <v>10670</v>
      </c>
      <c r="B6100" s="3" t="s">
        <v>9636</v>
      </c>
      <c r="C6100" s="3" t="s">
        <v>10671</v>
      </c>
      <c r="D6100" s="2" t="s">
        <v>7373</v>
      </c>
    </row>
    <row r="6101" spans="1:4">
      <c r="A6101" s="3" t="s">
        <v>10672</v>
      </c>
      <c r="B6101" s="3" t="s">
        <v>9636</v>
      </c>
      <c r="C6101" s="3" t="s">
        <v>10671</v>
      </c>
      <c r="D6101" s="2" t="s">
        <v>7415</v>
      </c>
    </row>
    <row r="6102" spans="1:4">
      <c r="A6102" s="3" t="s">
        <v>10673</v>
      </c>
      <c r="B6102" s="3" t="s">
        <v>9636</v>
      </c>
      <c r="C6102" s="3" t="s">
        <v>10671</v>
      </c>
      <c r="D6102" s="2" t="s">
        <v>7383</v>
      </c>
    </row>
    <row r="6103" spans="1:4">
      <c r="A6103" s="3" t="s">
        <v>10674</v>
      </c>
      <c r="B6103" s="3" t="s">
        <v>9636</v>
      </c>
      <c r="C6103" s="3" t="s">
        <v>10671</v>
      </c>
      <c r="D6103" s="2" t="s">
        <v>7530</v>
      </c>
    </row>
    <row r="6104" spans="1:4">
      <c r="A6104" s="3" t="s">
        <v>10675</v>
      </c>
      <c r="B6104" s="3" t="s">
        <v>9636</v>
      </c>
      <c r="C6104" s="3" t="s">
        <v>10671</v>
      </c>
      <c r="D6104" s="2" t="s">
        <v>7361</v>
      </c>
    </row>
    <row r="6105" spans="1:4">
      <c r="A6105" s="3" t="s">
        <v>10676</v>
      </c>
      <c r="B6105" s="3" t="s">
        <v>9636</v>
      </c>
      <c r="C6105" s="3" t="s">
        <v>10671</v>
      </c>
      <c r="D6105" s="2" t="s">
        <v>7448</v>
      </c>
    </row>
    <row r="6106" spans="1:4">
      <c r="A6106" s="3" t="s">
        <v>10677</v>
      </c>
      <c r="B6106" s="3" t="s">
        <v>9636</v>
      </c>
      <c r="C6106" s="3" t="s">
        <v>10678</v>
      </c>
      <c r="D6106" s="2" t="s">
        <v>7383</v>
      </c>
    </row>
    <row r="6107" spans="1:4">
      <c r="A6107" s="3" t="s">
        <v>10679</v>
      </c>
      <c r="B6107" s="3" t="s">
        <v>9636</v>
      </c>
      <c r="C6107" s="3" t="s">
        <v>10678</v>
      </c>
      <c r="D6107" s="2" t="s">
        <v>7415</v>
      </c>
    </row>
    <row r="6108" spans="1:4">
      <c r="A6108" s="3" t="s">
        <v>10680</v>
      </c>
      <c r="B6108" s="3" t="s">
        <v>9636</v>
      </c>
      <c r="C6108" s="3" t="s">
        <v>10678</v>
      </c>
      <c r="D6108" s="2" t="s">
        <v>7373</v>
      </c>
    </row>
    <row r="6109" spans="1:4">
      <c r="A6109" s="3" t="s">
        <v>10681</v>
      </c>
      <c r="B6109" s="3" t="s">
        <v>9636</v>
      </c>
      <c r="C6109" s="3" t="s">
        <v>10682</v>
      </c>
      <c r="D6109" s="2" t="s">
        <v>10073</v>
      </c>
    </row>
    <row r="6110" spans="1:4">
      <c r="A6110" s="3" t="s">
        <v>10683</v>
      </c>
      <c r="B6110" s="3" t="s">
        <v>9636</v>
      </c>
      <c r="C6110" s="3" t="s">
        <v>10682</v>
      </c>
      <c r="D6110" s="2" t="s">
        <v>7415</v>
      </c>
    </row>
    <row r="6111" spans="1:4">
      <c r="A6111" s="3" t="s">
        <v>10684</v>
      </c>
      <c r="B6111" s="3" t="s">
        <v>9636</v>
      </c>
      <c r="C6111" s="3" t="s">
        <v>10682</v>
      </c>
      <c r="D6111" s="2" t="s">
        <v>10685</v>
      </c>
    </row>
    <row r="6112" spans="1:4">
      <c r="A6112" s="3" t="s">
        <v>10686</v>
      </c>
      <c r="B6112" s="3" t="s">
        <v>9636</v>
      </c>
      <c r="C6112" s="3" t="s">
        <v>10682</v>
      </c>
      <c r="D6112" s="2" t="s">
        <v>8736</v>
      </c>
    </row>
    <row r="6113" spans="1:4">
      <c r="A6113" s="3" t="s">
        <v>10687</v>
      </c>
      <c r="B6113" s="3" t="s">
        <v>9636</v>
      </c>
      <c r="C6113" s="3" t="s">
        <v>10682</v>
      </c>
      <c r="D6113" s="2" t="s">
        <v>7448</v>
      </c>
    </row>
    <row r="6114" spans="1:4">
      <c r="A6114" s="3" t="s">
        <v>10688</v>
      </c>
      <c r="B6114" s="3" t="s">
        <v>9636</v>
      </c>
      <c r="C6114" s="3" t="s">
        <v>10682</v>
      </c>
      <c r="D6114" s="2" t="s">
        <v>8300</v>
      </c>
    </row>
    <row r="6115" spans="1:4">
      <c r="A6115" s="3" t="s">
        <v>10689</v>
      </c>
      <c r="B6115" s="3" t="s">
        <v>9636</v>
      </c>
      <c r="C6115" s="3" t="s">
        <v>10682</v>
      </c>
      <c r="D6115" s="2" t="s">
        <v>10690</v>
      </c>
    </row>
    <row r="6116" spans="1:4">
      <c r="A6116" s="3" t="s">
        <v>10691</v>
      </c>
      <c r="B6116" s="3" t="s">
        <v>9636</v>
      </c>
      <c r="C6116" s="3" t="s">
        <v>10682</v>
      </c>
      <c r="D6116" s="2" t="s">
        <v>10692</v>
      </c>
    </row>
    <row r="6117" spans="1:4">
      <c r="A6117" s="3" t="s">
        <v>10693</v>
      </c>
      <c r="B6117" s="3" t="s">
        <v>9636</v>
      </c>
      <c r="C6117" s="3" t="s">
        <v>10694</v>
      </c>
      <c r="D6117" s="2" t="s">
        <v>7383</v>
      </c>
    </row>
    <row r="6118" spans="1:4">
      <c r="A6118" s="3" t="s">
        <v>10695</v>
      </c>
      <c r="B6118" s="3" t="s">
        <v>9636</v>
      </c>
      <c r="C6118" s="3" t="s">
        <v>10694</v>
      </c>
      <c r="D6118" s="2" t="s">
        <v>7415</v>
      </c>
    </row>
    <row r="6119" spans="1:4">
      <c r="A6119" s="3" t="s">
        <v>10696</v>
      </c>
      <c r="B6119" s="3" t="s">
        <v>9636</v>
      </c>
      <c r="C6119" s="3" t="s">
        <v>10694</v>
      </c>
      <c r="D6119" s="2" t="s">
        <v>10697</v>
      </c>
    </row>
    <row r="6120" spans="1:4">
      <c r="A6120" s="3" t="s">
        <v>10698</v>
      </c>
      <c r="B6120" s="3" t="s">
        <v>9636</v>
      </c>
      <c r="C6120" s="3" t="s">
        <v>10694</v>
      </c>
      <c r="D6120" s="2" t="s">
        <v>7386</v>
      </c>
    </row>
    <row r="6121" spans="1:4">
      <c r="A6121" s="3" t="s">
        <v>10699</v>
      </c>
      <c r="B6121" s="3" t="s">
        <v>9636</v>
      </c>
      <c r="C6121" s="3" t="s">
        <v>10694</v>
      </c>
      <c r="D6121" s="2" t="s">
        <v>7448</v>
      </c>
    </row>
    <row r="6122" spans="1:4">
      <c r="A6122" s="3" t="s">
        <v>10700</v>
      </c>
      <c r="B6122" s="3" t="s">
        <v>9636</v>
      </c>
      <c r="C6122" s="3" t="s">
        <v>10701</v>
      </c>
      <c r="D6122" s="2" t="s">
        <v>7415</v>
      </c>
    </row>
    <row r="6123" spans="1:4">
      <c r="A6123" s="3" t="s">
        <v>10702</v>
      </c>
      <c r="B6123" s="3" t="s">
        <v>9636</v>
      </c>
      <c r="C6123" s="3" t="s">
        <v>10701</v>
      </c>
      <c r="D6123" s="2" t="s">
        <v>8736</v>
      </c>
    </row>
    <row r="6124" spans="1:4">
      <c r="A6124" s="3" t="s">
        <v>10703</v>
      </c>
      <c r="B6124" s="3" t="s">
        <v>9636</v>
      </c>
      <c r="C6124" s="3" t="s">
        <v>10701</v>
      </c>
      <c r="D6124" s="2" t="s">
        <v>7373</v>
      </c>
    </row>
    <row r="6125" spans="1:4">
      <c r="A6125" s="3" t="s">
        <v>10704</v>
      </c>
      <c r="B6125" s="3" t="s">
        <v>9636</v>
      </c>
      <c r="C6125" s="3" t="s">
        <v>10701</v>
      </c>
      <c r="D6125" s="2" t="s">
        <v>7383</v>
      </c>
    </row>
    <row r="6126" spans="1:4">
      <c r="A6126" s="3" t="s">
        <v>10705</v>
      </c>
      <c r="B6126" s="3" t="s">
        <v>9636</v>
      </c>
      <c r="C6126" s="3" t="s">
        <v>10701</v>
      </c>
      <c r="D6126" s="2" t="s">
        <v>7448</v>
      </c>
    </row>
    <row r="6127" spans="1:4">
      <c r="A6127" s="3" t="s">
        <v>10706</v>
      </c>
      <c r="B6127" s="3" t="s">
        <v>9636</v>
      </c>
      <c r="C6127" s="3" t="s">
        <v>10707</v>
      </c>
      <c r="D6127" s="2" t="s">
        <v>7383</v>
      </c>
    </row>
    <row r="6128" spans="1:4">
      <c r="A6128" s="3" t="s">
        <v>10708</v>
      </c>
      <c r="B6128" s="3" t="s">
        <v>9636</v>
      </c>
      <c r="C6128" s="3" t="s">
        <v>10709</v>
      </c>
      <c r="D6128" s="2" t="s">
        <v>7373</v>
      </c>
    </row>
    <row r="6129" spans="1:4">
      <c r="A6129" s="3" t="s">
        <v>10710</v>
      </c>
      <c r="B6129" s="3" t="s">
        <v>9636</v>
      </c>
      <c r="C6129" s="3" t="s">
        <v>10709</v>
      </c>
      <c r="D6129" s="2" t="s">
        <v>7561</v>
      </c>
    </row>
    <row r="6130" spans="1:4">
      <c r="A6130" s="3" t="s">
        <v>10711</v>
      </c>
      <c r="B6130" s="3" t="s">
        <v>9636</v>
      </c>
      <c r="C6130" s="3" t="s">
        <v>10709</v>
      </c>
      <c r="D6130" s="2" t="s">
        <v>7361</v>
      </c>
    </row>
    <row r="6131" spans="1:4">
      <c r="A6131" s="3" t="s">
        <v>10712</v>
      </c>
      <c r="B6131" s="3" t="s">
        <v>9636</v>
      </c>
      <c r="C6131" s="3" t="s">
        <v>10713</v>
      </c>
      <c r="D6131" s="2" t="s">
        <v>7350</v>
      </c>
    </row>
    <row r="6132" spans="1:4">
      <c r="A6132" s="3" t="s">
        <v>10714</v>
      </c>
      <c r="B6132" s="3" t="s">
        <v>9636</v>
      </c>
      <c r="C6132" s="3" t="s">
        <v>10713</v>
      </c>
      <c r="D6132" s="2" t="s">
        <v>7383</v>
      </c>
    </row>
    <row r="6133" spans="1:4">
      <c r="A6133" s="3" t="s">
        <v>10715</v>
      </c>
      <c r="B6133" s="3" t="s">
        <v>9636</v>
      </c>
      <c r="C6133" s="3" t="s">
        <v>10713</v>
      </c>
      <c r="D6133" s="2" t="s">
        <v>7459</v>
      </c>
    </row>
    <row r="6134" spans="1:4">
      <c r="A6134" s="3" t="s">
        <v>10716</v>
      </c>
      <c r="B6134" s="3" t="s">
        <v>9636</v>
      </c>
      <c r="C6134" s="3" t="s">
        <v>10717</v>
      </c>
      <c r="D6134" s="2" t="s">
        <v>7373</v>
      </c>
    </row>
    <row r="6135" spans="1:4">
      <c r="A6135" s="3" t="s">
        <v>10718</v>
      </c>
      <c r="B6135" s="3" t="s">
        <v>9636</v>
      </c>
      <c r="C6135" s="3" t="s">
        <v>10717</v>
      </c>
      <c r="D6135" s="2" t="s">
        <v>7561</v>
      </c>
    </row>
    <row r="6136" spans="1:4">
      <c r="A6136" s="3" t="s">
        <v>10719</v>
      </c>
      <c r="B6136" s="3" t="s">
        <v>9636</v>
      </c>
      <c r="C6136" s="3" t="s">
        <v>10717</v>
      </c>
      <c r="D6136" s="2" t="s">
        <v>7361</v>
      </c>
    </row>
    <row r="6137" spans="1:4">
      <c r="A6137" s="3" t="s">
        <v>10720</v>
      </c>
      <c r="B6137" s="3" t="s">
        <v>9636</v>
      </c>
      <c r="C6137" s="3" t="s">
        <v>10721</v>
      </c>
      <c r="D6137" s="2" t="s">
        <v>7353</v>
      </c>
    </row>
    <row r="6138" spans="1:4">
      <c r="A6138" s="3" t="s">
        <v>10722</v>
      </c>
      <c r="B6138" s="3" t="s">
        <v>9636</v>
      </c>
      <c r="C6138" s="3" t="s">
        <v>10721</v>
      </c>
      <c r="D6138" s="2" t="s">
        <v>7577</v>
      </c>
    </row>
    <row r="6139" spans="1:4">
      <c r="A6139" s="3" t="s">
        <v>10723</v>
      </c>
      <c r="B6139" s="3" t="s">
        <v>9636</v>
      </c>
      <c r="C6139" s="3" t="s">
        <v>10721</v>
      </c>
      <c r="D6139" s="2" t="s">
        <v>7386</v>
      </c>
    </row>
    <row r="6140" spans="1:4">
      <c r="A6140" s="3" t="s">
        <v>10724</v>
      </c>
      <c r="B6140" s="3" t="s">
        <v>9636</v>
      </c>
      <c r="C6140" s="3" t="s">
        <v>10721</v>
      </c>
      <c r="D6140" s="2" t="s">
        <v>7459</v>
      </c>
    </row>
    <row r="6141" spans="1:4">
      <c r="A6141" s="3" t="s">
        <v>10725</v>
      </c>
      <c r="B6141" s="3" t="s">
        <v>9636</v>
      </c>
      <c r="C6141" s="3" t="s">
        <v>10726</v>
      </c>
      <c r="D6141" s="2" t="s">
        <v>7361</v>
      </c>
    </row>
    <row r="6142" spans="1:4">
      <c r="A6142" s="3" t="s">
        <v>10727</v>
      </c>
      <c r="B6142" s="3" t="s">
        <v>9636</v>
      </c>
      <c r="C6142" s="3" t="s">
        <v>10726</v>
      </c>
      <c r="D6142" s="2" t="s">
        <v>7350</v>
      </c>
    </row>
    <row r="6143" spans="1:4">
      <c r="A6143" s="3" t="s">
        <v>10728</v>
      </c>
      <c r="B6143" s="3" t="s">
        <v>9636</v>
      </c>
      <c r="C6143" s="3" t="s">
        <v>10726</v>
      </c>
      <c r="D6143" s="2" t="s">
        <v>7383</v>
      </c>
    </row>
    <row r="6144" spans="1:4">
      <c r="A6144" s="3" t="s">
        <v>10729</v>
      </c>
      <c r="B6144" s="3" t="s">
        <v>9636</v>
      </c>
      <c r="C6144" s="3" t="s">
        <v>10726</v>
      </c>
      <c r="D6144" s="2" t="s">
        <v>7415</v>
      </c>
    </row>
    <row r="6145" spans="1:4">
      <c r="A6145" s="3" t="s">
        <v>10730</v>
      </c>
      <c r="B6145" s="3" t="s">
        <v>9636</v>
      </c>
      <c r="C6145" s="3" t="s">
        <v>10731</v>
      </c>
      <c r="D6145" s="2" t="s">
        <v>7415</v>
      </c>
    </row>
    <row r="6146" spans="1:4">
      <c r="A6146" s="3" t="s">
        <v>10732</v>
      </c>
      <c r="B6146" s="3" t="s">
        <v>9636</v>
      </c>
      <c r="C6146" s="3" t="s">
        <v>10731</v>
      </c>
      <c r="D6146" s="2" t="s">
        <v>7373</v>
      </c>
    </row>
    <row r="6147" spans="1:4">
      <c r="A6147" s="3" t="s">
        <v>10733</v>
      </c>
      <c r="B6147" s="3" t="s">
        <v>9636</v>
      </c>
      <c r="C6147" s="3" t="s">
        <v>10731</v>
      </c>
      <c r="D6147" s="2" t="s">
        <v>7376</v>
      </c>
    </row>
    <row r="6148" spans="1:4">
      <c r="A6148" s="3" t="s">
        <v>10734</v>
      </c>
      <c r="B6148" s="3" t="s">
        <v>9636</v>
      </c>
      <c r="C6148" s="3" t="s">
        <v>10731</v>
      </c>
      <c r="D6148" s="2" t="s">
        <v>7383</v>
      </c>
    </row>
    <row r="6149" spans="1:4">
      <c r="A6149" s="3" t="s">
        <v>10735</v>
      </c>
      <c r="B6149" s="3" t="s">
        <v>9636</v>
      </c>
      <c r="C6149" s="3" t="s">
        <v>10731</v>
      </c>
      <c r="D6149" s="2" t="s">
        <v>7386</v>
      </c>
    </row>
    <row r="6150" spans="1:4">
      <c r="A6150" s="3" t="s">
        <v>10736</v>
      </c>
      <c r="B6150" s="3" t="s">
        <v>9636</v>
      </c>
      <c r="C6150" s="3" t="s">
        <v>10731</v>
      </c>
      <c r="D6150" s="2" t="s">
        <v>10030</v>
      </c>
    </row>
    <row r="6151" spans="1:4">
      <c r="A6151" s="3" t="s">
        <v>10737</v>
      </c>
      <c r="B6151" s="3" t="s">
        <v>9636</v>
      </c>
      <c r="C6151" s="3" t="s">
        <v>10738</v>
      </c>
      <c r="D6151" s="2" t="s">
        <v>7415</v>
      </c>
    </row>
    <row r="6152" spans="1:4">
      <c r="A6152" s="3" t="s">
        <v>10739</v>
      </c>
      <c r="B6152" s="3" t="s">
        <v>9636</v>
      </c>
      <c r="C6152" s="3" t="s">
        <v>10738</v>
      </c>
      <c r="D6152" s="2" t="s">
        <v>7892</v>
      </c>
    </row>
    <row r="6153" spans="1:4">
      <c r="A6153" s="3" t="s">
        <v>10740</v>
      </c>
      <c r="B6153" s="3" t="s">
        <v>9636</v>
      </c>
      <c r="C6153" s="3" t="s">
        <v>10738</v>
      </c>
      <c r="D6153" s="2" t="s">
        <v>7386</v>
      </c>
    </row>
    <row r="6154" spans="1:4">
      <c r="A6154" s="3" t="s">
        <v>10741</v>
      </c>
      <c r="B6154" s="3" t="s">
        <v>9636</v>
      </c>
      <c r="C6154" s="3" t="s">
        <v>10738</v>
      </c>
      <c r="D6154" s="2" t="s">
        <v>7383</v>
      </c>
    </row>
    <row r="6155" spans="1:4">
      <c r="A6155" s="3" t="s">
        <v>10742</v>
      </c>
      <c r="B6155" s="3" t="s">
        <v>9636</v>
      </c>
      <c r="C6155" s="3" t="s">
        <v>10738</v>
      </c>
      <c r="D6155" s="2" t="s">
        <v>7353</v>
      </c>
    </row>
    <row r="6156" spans="1:4">
      <c r="A6156" s="3" t="s">
        <v>10743</v>
      </c>
      <c r="B6156" s="3" t="s">
        <v>9636</v>
      </c>
      <c r="C6156" s="3" t="s">
        <v>10738</v>
      </c>
      <c r="D6156" s="2" t="s">
        <v>7448</v>
      </c>
    </row>
    <row r="6157" spans="1:4">
      <c r="A6157" s="3" t="s">
        <v>10744</v>
      </c>
      <c r="B6157" s="3" t="s">
        <v>9636</v>
      </c>
      <c r="C6157" s="3" t="s">
        <v>10738</v>
      </c>
      <c r="D6157" s="2" t="s">
        <v>7350</v>
      </c>
    </row>
    <row r="6158" spans="1:4">
      <c r="A6158" s="3" t="s">
        <v>10745</v>
      </c>
      <c r="B6158" s="3" t="s">
        <v>9636</v>
      </c>
      <c r="C6158" s="3" t="s">
        <v>10738</v>
      </c>
      <c r="D6158" s="2" t="s">
        <v>7373</v>
      </c>
    </row>
    <row r="6159" spans="1:4">
      <c r="A6159" s="3" t="s">
        <v>10746</v>
      </c>
      <c r="B6159" s="3" t="s">
        <v>9636</v>
      </c>
      <c r="C6159" s="3" t="s">
        <v>10747</v>
      </c>
      <c r="D6159" s="2" t="s">
        <v>7415</v>
      </c>
    </row>
    <row r="6160" spans="1:4">
      <c r="A6160" s="3" t="s">
        <v>10748</v>
      </c>
      <c r="B6160" s="3" t="s">
        <v>9636</v>
      </c>
      <c r="C6160" s="3" t="s">
        <v>10747</v>
      </c>
      <c r="D6160" s="2" t="s">
        <v>7383</v>
      </c>
    </row>
    <row r="6161" spans="1:4">
      <c r="A6161" s="3" t="s">
        <v>10749</v>
      </c>
      <c r="B6161" s="3" t="s">
        <v>9636</v>
      </c>
      <c r="C6161" s="3" t="s">
        <v>10747</v>
      </c>
      <c r="D6161" s="2" t="s">
        <v>8392</v>
      </c>
    </row>
    <row r="6162" spans="1:4">
      <c r="A6162" s="3" t="s">
        <v>10750</v>
      </c>
      <c r="B6162" s="3" t="s">
        <v>9636</v>
      </c>
      <c r="C6162" s="3" t="s">
        <v>10747</v>
      </c>
      <c r="D6162" s="2" t="s">
        <v>7448</v>
      </c>
    </row>
    <row r="6163" spans="1:4">
      <c r="A6163" s="3" t="s">
        <v>10751</v>
      </c>
      <c r="B6163" s="3" t="s">
        <v>9636</v>
      </c>
      <c r="C6163" s="3" t="s">
        <v>10747</v>
      </c>
      <c r="D6163" s="2" t="s">
        <v>7373</v>
      </c>
    </row>
    <row r="6164" spans="1:4">
      <c r="A6164" s="3" t="s">
        <v>10752</v>
      </c>
      <c r="B6164" s="3" t="s">
        <v>9636</v>
      </c>
      <c r="C6164" s="3" t="s">
        <v>10753</v>
      </c>
      <c r="D6164" s="2" t="s">
        <v>8293</v>
      </c>
    </row>
    <row r="6165" spans="1:4">
      <c r="A6165" s="3" t="s">
        <v>10754</v>
      </c>
      <c r="B6165" s="3" t="s">
        <v>9636</v>
      </c>
      <c r="C6165" s="3" t="s">
        <v>10753</v>
      </c>
      <c r="D6165" s="2" t="s">
        <v>7383</v>
      </c>
    </row>
    <row r="6166" spans="1:4">
      <c r="A6166" s="3" t="s">
        <v>10755</v>
      </c>
      <c r="B6166" s="3" t="s">
        <v>9636</v>
      </c>
      <c r="C6166" s="3" t="s">
        <v>10753</v>
      </c>
      <c r="D6166" s="2" t="s">
        <v>7415</v>
      </c>
    </row>
    <row r="6167" spans="1:4">
      <c r="A6167" s="3" t="s">
        <v>10756</v>
      </c>
      <c r="B6167" s="3" t="s">
        <v>9636</v>
      </c>
      <c r="C6167" s="3" t="s">
        <v>10753</v>
      </c>
      <c r="D6167" s="2" t="s">
        <v>7373</v>
      </c>
    </row>
    <row r="6168" spans="1:4">
      <c r="A6168" s="3" t="s">
        <v>10757</v>
      </c>
      <c r="B6168" s="3" t="s">
        <v>9636</v>
      </c>
      <c r="C6168" s="3" t="s">
        <v>10758</v>
      </c>
      <c r="D6168" s="2" t="s">
        <v>7373</v>
      </c>
    </row>
    <row r="6169" spans="1:4">
      <c r="A6169" s="3" t="s">
        <v>10759</v>
      </c>
      <c r="B6169" s="3" t="s">
        <v>9636</v>
      </c>
      <c r="C6169" s="3" t="s">
        <v>10758</v>
      </c>
      <c r="D6169" s="2" t="s">
        <v>7353</v>
      </c>
    </row>
    <row r="6170" spans="1:4">
      <c r="A6170" s="3" t="s">
        <v>10760</v>
      </c>
      <c r="B6170" s="3" t="s">
        <v>9636</v>
      </c>
      <c r="C6170" s="3" t="s">
        <v>10758</v>
      </c>
      <c r="D6170" s="2" t="s">
        <v>7361</v>
      </c>
    </row>
    <row r="6171" spans="1:4">
      <c r="A6171" s="3" t="s">
        <v>10761</v>
      </c>
      <c r="B6171" s="3" t="s">
        <v>9636</v>
      </c>
      <c r="C6171" s="3" t="s">
        <v>10758</v>
      </c>
      <c r="D6171" s="2" t="s">
        <v>7383</v>
      </c>
    </row>
    <row r="6172" spans="1:4">
      <c r="A6172" s="3" t="s">
        <v>10762</v>
      </c>
      <c r="B6172" s="3" t="s">
        <v>9636</v>
      </c>
      <c r="C6172" s="3" t="s">
        <v>10758</v>
      </c>
      <c r="D6172" s="2" t="s">
        <v>7448</v>
      </c>
    </row>
    <row r="6173" spans="1:4">
      <c r="A6173" s="3" t="s">
        <v>10763</v>
      </c>
      <c r="B6173" s="3" t="s">
        <v>9636</v>
      </c>
      <c r="C6173" s="3" t="s">
        <v>10758</v>
      </c>
      <c r="D6173" s="2" t="s">
        <v>7415</v>
      </c>
    </row>
    <row r="6174" spans="1:4">
      <c r="A6174" s="3" t="s">
        <v>10764</v>
      </c>
      <c r="B6174" s="3" t="s">
        <v>9636</v>
      </c>
      <c r="C6174" s="3" t="s">
        <v>10765</v>
      </c>
      <c r="D6174" s="2" t="s">
        <v>7501</v>
      </c>
    </row>
    <row r="6175" spans="1:4">
      <c r="A6175" s="3" t="s">
        <v>10766</v>
      </c>
      <c r="B6175" s="3" t="s">
        <v>9636</v>
      </c>
      <c r="C6175" s="3" t="s">
        <v>10765</v>
      </c>
      <c r="D6175" s="2" t="s">
        <v>7376</v>
      </c>
    </row>
    <row r="6176" spans="1:4">
      <c r="A6176" s="3" t="s">
        <v>10767</v>
      </c>
      <c r="B6176" s="3" t="s">
        <v>9636</v>
      </c>
      <c r="C6176" s="3" t="s">
        <v>10765</v>
      </c>
      <c r="D6176" s="2" t="s">
        <v>7353</v>
      </c>
    </row>
    <row r="6177" spans="1:4">
      <c r="A6177" s="3" t="s">
        <v>10768</v>
      </c>
      <c r="B6177" s="3" t="s">
        <v>9636</v>
      </c>
      <c r="C6177" s="3" t="s">
        <v>10765</v>
      </c>
      <c r="D6177" s="2" t="s">
        <v>7361</v>
      </c>
    </row>
    <row r="6178" spans="1:4">
      <c r="A6178" s="3" t="s">
        <v>10769</v>
      </c>
      <c r="B6178" s="3" t="s">
        <v>9636</v>
      </c>
      <c r="C6178" s="3" t="s">
        <v>10765</v>
      </c>
      <c r="D6178" s="2" t="s">
        <v>7415</v>
      </c>
    </row>
    <row r="6179" spans="1:4">
      <c r="A6179" s="3" t="s">
        <v>10770</v>
      </c>
      <c r="B6179" s="3" t="s">
        <v>9636</v>
      </c>
      <c r="C6179" s="3" t="s">
        <v>10771</v>
      </c>
      <c r="D6179" s="2" t="s">
        <v>7383</v>
      </c>
    </row>
    <row r="6180" spans="1:4">
      <c r="A6180" s="3" t="s">
        <v>10772</v>
      </c>
      <c r="B6180" s="3" t="s">
        <v>9636</v>
      </c>
      <c r="C6180" s="3" t="s">
        <v>10771</v>
      </c>
      <c r="D6180" s="2" t="s">
        <v>7448</v>
      </c>
    </row>
    <row r="6181" spans="1:4">
      <c r="A6181" s="3" t="s">
        <v>10773</v>
      </c>
      <c r="B6181" s="3" t="s">
        <v>9636</v>
      </c>
      <c r="C6181" s="3" t="s">
        <v>10771</v>
      </c>
      <c r="D6181" s="2" t="s">
        <v>8300</v>
      </c>
    </row>
    <row r="6182" spans="1:4">
      <c r="A6182" s="3" t="s">
        <v>10774</v>
      </c>
      <c r="B6182" s="3" t="s">
        <v>9636</v>
      </c>
      <c r="C6182" s="3" t="s">
        <v>10771</v>
      </c>
      <c r="D6182" s="2" t="s">
        <v>7353</v>
      </c>
    </row>
    <row r="6183" spans="1:4">
      <c r="A6183" s="3" t="s">
        <v>10775</v>
      </c>
      <c r="B6183" s="3" t="s">
        <v>9636</v>
      </c>
      <c r="C6183" s="3" t="s">
        <v>10776</v>
      </c>
      <c r="D6183" s="2" t="s">
        <v>8300</v>
      </c>
    </row>
    <row r="6184" spans="1:4">
      <c r="A6184" s="3" t="s">
        <v>10777</v>
      </c>
      <c r="B6184" s="3" t="s">
        <v>9636</v>
      </c>
      <c r="C6184" s="3" t="s">
        <v>10776</v>
      </c>
      <c r="D6184" s="2" t="s">
        <v>7386</v>
      </c>
    </row>
    <row r="6185" spans="1:4">
      <c r="A6185" s="3" t="s">
        <v>10778</v>
      </c>
      <c r="B6185" s="3" t="s">
        <v>9636</v>
      </c>
      <c r="C6185" s="3" t="s">
        <v>10776</v>
      </c>
      <c r="D6185" s="2" t="s">
        <v>10779</v>
      </c>
    </row>
    <row r="6186" spans="1:4">
      <c r="A6186" s="3" t="s">
        <v>10780</v>
      </c>
      <c r="B6186" s="3" t="s">
        <v>9636</v>
      </c>
      <c r="C6186" s="3" t="s">
        <v>10776</v>
      </c>
      <c r="D6186" s="2" t="s">
        <v>8017</v>
      </c>
    </row>
    <row r="6187" spans="1:4">
      <c r="A6187" s="3" t="s">
        <v>10781</v>
      </c>
      <c r="B6187" s="3" t="s">
        <v>9636</v>
      </c>
      <c r="C6187" s="3" t="s">
        <v>10782</v>
      </c>
      <c r="D6187" s="2" t="s">
        <v>7373</v>
      </c>
    </row>
    <row r="6188" spans="1:4">
      <c r="A6188" s="3" t="s">
        <v>10783</v>
      </c>
      <c r="B6188" s="3" t="s">
        <v>9636</v>
      </c>
      <c r="C6188" s="3" t="s">
        <v>10782</v>
      </c>
      <c r="D6188" s="2" t="s">
        <v>7448</v>
      </c>
    </row>
    <row r="6189" spans="1:4">
      <c r="A6189" s="3" t="s">
        <v>10784</v>
      </c>
      <c r="B6189" s="3" t="s">
        <v>9636</v>
      </c>
      <c r="C6189" s="3" t="s">
        <v>10785</v>
      </c>
      <c r="D6189" s="2" t="s">
        <v>7373</v>
      </c>
    </row>
    <row r="6190" spans="1:4">
      <c r="A6190" s="3" t="s">
        <v>10786</v>
      </c>
      <c r="B6190" s="3" t="s">
        <v>9636</v>
      </c>
      <c r="C6190" s="3" t="s">
        <v>10785</v>
      </c>
      <c r="D6190" s="2" t="s">
        <v>7415</v>
      </c>
    </row>
    <row r="6191" spans="1:4">
      <c r="A6191" s="3" t="s">
        <v>10787</v>
      </c>
      <c r="B6191" s="3" t="s">
        <v>9636</v>
      </c>
      <c r="C6191" s="3" t="s">
        <v>10785</v>
      </c>
      <c r="D6191" s="2" t="s">
        <v>7383</v>
      </c>
    </row>
    <row r="6192" spans="1:4">
      <c r="A6192" s="3" t="s">
        <v>10788</v>
      </c>
      <c r="B6192" s="3" t="s">
        <v>9636</v>
      </c>
      <c r="C6192" s="3" t="s">
        <v>10785</v>
      </c>
      <c r="D6192" s="2" t="s">
        <v>7350</v>
      </c>
    </row>
    <row r="6193" spans="1:4">
      <c r="A6193" s="3" t="s">
        <v>10789</v>
      </c>
      <c r="B6193" s="3" t="s">
        <v>9636</v>
      </c>
      <c r="C6193" s="3" t="s">
        <v>10785</v>
      </c>
      <c r="D6193" s="2" t="s">
        <v>7366</v>
      </c>
    </row>
    <row r="6194" spans="1:4">
      <c r="A6194" s="3" t="s">
        <v>10790</v>
      </c>
      <c r="B6194" s="3" t="s">
        <v>9636</v>
      </c>
      <c r="C6194" s="3" t="s">
        <v>10791</v>
      </c>
      <c r="D6194" s="2" t="s">
        <v>9164</v>
      </c>
    </row>
    <row r="6195" spans="1:4">
      <c r="A6195" s="3" t="s">
        <v>10792</v>
      </c>
      <c r="B6195" s="3" t="s">
        <v>9636</v>
      </c>
      <c r="C6195" s="3" t="s">
        <v>10791</v>
      </c>
      <c r="D6195" s="2" t="s">
        <v>9167</v>
      </c>
    </row>
    <row r="6196" spans="1:4">
      <c r="A6196" s="3" t="s">
        <v>10793</v>
      </c>
      <c r="B6196" s="3" t="s">
        <v>9636</v>
      </c>
      <c r="C6196" s="3" t="s">
        <v>10791</v>
      </c>
      <c r="D6196" s="2" t="s">
        <v>7621</v>
      </c>
    </row>
    <row r="6197" spans="1:4">
      <c r="A6197" s="3" t="s">
        <v>10794</v>
      </c>
      <c r="B6197" s="3" t="s">
        <v>9636</v>
      </c>
      <c r="C6197" s="3" t="s">
        <v>10791</v>
      </c>
      <c r="D6197" s="2" t="s">
        <v>7383</v>
      </c>
    </row>
    <row r="6198" spans="1:4">
      <c r="A6198" s="3" t="s">
        <v>10795</v>
      </c>
      <c r="B6198" s="3" t="s">
        <v>9636</v>
      </c>
      <c r="C6198" s="3" t="s">
        <v>10791</v>
      </c>
      <c r="D6198" s="2" t="s">
        <v>7415</v>
      </c>
    </row>
    <row r="6199" spans="1:4">
      <c r="A6199" s="3" t="s">
        <v>10796</v>
      </c>
      <c r="B6199" s="3" t="s">
        <v>9636</v>
      </c>
      <c r="C6199" s="3" t="s">
        <v>10791</v>
      </c>
      <c r="D6199" s="2" t="s">
        <v>7561</v>
      </c>
    </row>
    <row r="6200" spans="1:4">
      <c r="A6200" s="3" t="s">
        <v>10797</v>
      </c>
      <c r="B6200" s="3" t="s">
        <v>9636</v>
      </c>
      <c r="C6200" s="3" t="s">
        <v>10791</v>
      </c>
      <c r="D6200" s="2" t="s">
        <v>7487</v>
      </c>
    </row>
    <row r="6201" spans="1:4">
      <c r="A6201" s="3" t="s">
        <v>10798</v>
      </c>
      <c r="B6201" s="3" t="s">
        <v>9636</v>
      </c>
      <c r="C6201" s="3" t="s">
        <v>10791</v>
      </c>
      <c r="D6201" s="2" t="s">
        <v>7366</v>
      </c>
    </row>
    <row r="6202" spans="1:4">
      <c r="A6202" s="3" t="s">
        <v>10799</v>
      </c>
      <c r="B6202" s="3" t="s">
        <v>9636</v>
      </c>
      <c r="C6202" s="3" t="s">
        <v>10800</v>
      </c>
      <c r="D6202" s="2" t="s">
        <v>10779</v>
      </c>
    </row>
    <row r="6203" spans="1:4">
      <c r="A6203" s="3" t="s">
        <v>10801</v>
      </c>
      <c r="B6203" s="3" t="s">
        <v>9636</v>
      </c>
      <c r="C6203" s="3" t="s">
        <v>10800</v>
      </c>
      <c r="D6203" s="2" t="s">
        <v>10802</v>
      </c>
    </row>
    <row r="6204" spans="1:4">
      <c r="A6204" s="3" t="s">
        <v>10803</v>
      </c>
      <c r="B6204" s="3" t="s">
        <v>9636</v>
      </c>
      <c r="C6204" s="3" t="s">
        <v>10800</v>
      </c>
      <c r="D6204" s="2" t="s">
        <v>8736</v>
      </c>
    </row>
    <row r="6205" spans="1:4">
      <c r="A6205" s="3" t="s">
        <v>10804</v>
      </c>
      <c r="B6205" s="3" t="s">
        <v>9636</v>
      </c>
      <c r="C6205" s="3" t="s">
        <v>10800</v>
      </c>
      <c r="D6205" s="2" t="s">
        <v>10685</v>
      </c>
    </row>
    <row r="6206" spans="1:4">
      <c r="A6206" s="3" t="s">
        <v>10805</v>
      </c>
      <c r="B6206" s="3" t="s">
        <v>9636</v>
      </c>
      <c r="C6206" s="3" t="s">
        <v>10800</v>
      </c>
      <c r="D6206" s="2" t="s">
        <v>7561</v>
      </c>
    </row>
    <row r="6207" spans="1:4">
      <c r="A6207" s="3" t="s">
        <v>10806</v>
      </c>
      <c r="B6207" s="3" t="s">
        <v>9636</v>
      </c>
      <c r="C6207" s="3" t="s">
        <v>10800</v>
      </c>
      <c r="D6207" s="2" t="s">
        <v>8300</v>
      </c>
    </row>
    <row r="6208" spans="1:4">
      <c r="A6208" s="3" t="s">
        <v>10807</v>
      </c>
      <c r="B6208" s="3" t="s">
        <v>9636</v>
      </c>
      <c r="C6208" s="3" t="s">
        <v>10800</v>
      </c>
      <c r="D6208" s="2" t="s">
        <v>7350</v>
      </c>
    </row>
    <row r="6209" spans="1:4">
      <c r="A6209" s="3" t="s">
        <v>10808</v>
      </c>
      <c r="B6209" s="3" t="s">
        <v>9636</v>
      </c>
      <c r="C6209" s="3" t="s">
        <v>10800</v>
      </c>
      <c r="D6209" s="2" t="s">
        <v>7366</v>
      </c>
    </row>
    <row r="6210" spans="1:4">
      <c r="A6210" s="3" t="s">
        <v>10809</v>
      </c>
      <c r="B6210" s="3" t="s">
        <v>9636</v>
      </c>
      <c r="C6210" s="3" t="s">
        <v>10810</v>
      </c>
      <c r="D6210" s="2" t="s">
        <v>7353</v>
      </c>
    </row>
    <row r="6211" spans="1:4">
      <c r="A6211" s="3" t="s">
        <v>10811</v>
      </c>
      <c r="B6211" s="3" t="s">
        <v>9636</v>
      </c>
      <c r="C6211" s="3" t="s">
        <v>10810</v>
      </c>
      <c r="D6211" s="2" t="s">
        <v>10685</v>
      </c>
    </row>
    <row r="6212" spans="1:4">
      <c r="A6212" s="3" t="s">
        <v>10812</v>
      </c>
      <c r="B6212" s="3" t="s">
        <v>9636</v>
      </c>
      <c r="C6212" s="3" t="s">
        <v>10810</v>
      </c>
      <c r="D6212" s="2" t="s">
        <v>10030</v>
      </c>
    </row>
    <row r="6213" spans="1:4">
      <c r="A6213" s="3" t="s">
        <v>10813</v>
      </c>
      <c r="B6213" s="3" t="s">
        <v>9636</v>
      </c>
      <c r="C6213" s="3" t="s">
        <v>10814</v>
      </c>
      <c r="D6213" s="2" t="s">
        <v>10030</v>
      </c>
    </row>
    <row r="6214" spans="1:4">
      <c r="A6214" s="3" t="s">
        <v>10815</v>
      </c>
      <c r="B6214" s="3" t="s">
        <v>9636</v>
      </c>
      <c r="C6214" s="3" t="s">
        <v>10814</v>
      </c>
      <c r="D6214" s="2" t="s">
        <v>8017</v>
      </c>
    </row>
    <row r="6215" spans="1:4">
      <c r="A6215" s="3" t="s">
        <v>10816</v>
      </c>
      <c r="B6215" s="3" t="s">
        <v>9636</v>
      </c>
      <c r="C6215" s="3" t="s">
        <v>10814</v>
      </c>
      <c r="D6215" s="2" t="s">
        <v>7366</v>
      </c>
    </row>
    <row r="6216" spans="1:4">
      <c r="A6216" s="3" t="s">
        <v>10817</v>
      </c>
      <c r="B6216" s="3" t="s">
        <v>9636</v>
      </c>
      <c r="C6216" s="3" t="s">
        <v>10818</v>
      </c>
      <c r="D6216" s="2" t="s">
        <v>7386</v>
      </c>
    </row>
    <row r="6217" spans="1:4">
      <c r="A6217" s="3" t="s">
        <v>10819</v>
      </c>
      <c r="B6217" s="3" t="s">
        <v>9636</v>
      </c>
      <c r="C6217" s="3" t="s">
        <v>10820</v>
      </c>
      <c r="D6217" s="2" t="s">
        <v>7386</v>
      </c>
    </row>
    <row r="6218" spans="1:4">
      <c r="A6218" s="3" t="s">
        <v>10821</v>
      </c>
      <c r="B6218" s="3" t="s">
        <v>9636</v>
      </c>
      <c r="C6218" s="3" t="s">
        <v>10822</v>
      </c>
      <c r="D6218" s="2" t="s">
        <v>7386</v>
      </c>
    </row>
    <row r="6219" spans="1:4">
      <c r="A6219" s="3" t="s">
        <v>10823</v>
      </c>
      <c r="B6219" s="3" t="s">
        <v>10824</v>
      </c>
      <c r="C6219" s="3" t="s">
        <v>10825</v>
      </c>
      <c r="D6219" s="2" t="s">
        <v>7415</v>
      </c>
    </row>
    <row r="6220" spans="1:4">
      <c r="A6220" s="3" t="s">
        <v>10826</v>
      </c>
      <c r="B6220" s="3" t="s">
        <v>10824</v>
      </c>
      <c r="C6220" s="3" t="s">
        <v>10825</v>
      </c>
      <c r="D6220" s="2" t="s">
        <v>7530</v>
      </c>
    </row>
    <row r="6221" spans="1:4">
      <c r="A6221" s="3" t="s">
        <v>10827</v>
      </c>
      <c r="B6221" s="3" t="s">
        <v>10824</v>
      </c>
      <c r="C6221" s="3" t="s">
        <v>10825</v>
      </c>
      <c r="D6221" s="2" t="s">
        <v>7459</v>
      </c>
    </row>
    <row r="6222" spans="1:4">
      <c r="A6222" s="3" t="s">
        <v>10828</v>
      </c>
      <c r="B6222" s="3" t="s">
        <v>10824</v>
      </c>
      <c r="C6222" s="3" t="s">
        <v>10825</v>
      </c>
      <c r="D6222" s="2" t="s">
        <v>7561</v>
      </c>
    </row>
    <row r="6223" spans="1:4">
      <c r="A6223" s="3" t="s">
        <v>10829</v>
      </c>
      <c r="B6223" s="3" t="s">
        <v>10824</v>
      </c>
      <c r="C6223" s="3" t="s">
        <v>10825</v>
      </c>
      <c r="D6223" s="2" t="s">
        <v>7361</v>
      </c>
    </row>
    <row r="6224" spans="1:4">
      <c r="A6224" s="3" t="s">
        <v>10830</v>
      </c>
      <c r="B6224" s="3" t="s">
        <v>10824</v>
      </c>
      <c r="C6224" s="3" t="s">
        <v>10825</v>
      </c>
      <c r="D6224" s="2" t="s">
        <v>7487</v>
      </c>
    </row>
    <row r="6225" spans="1:4">
      <c r="A6225" s="3" t="s">
        <v>10831</v>
      </c>
      <c r="B6225" s="3" t="s">
        <v>10824</v>
      </c>
      <c r="C6225" s="3" t="s">
        <v>10825</v>
      </c>
      <c r="D6225" s="2" t="s">
        <v>7448</v>
      </c>
    </row>
    <row r="6226" spans="1:4">
      <c r="A6226" s="3" t="s">
        <v>10832</v>
      </c>
      <c r="B6226" s="3" t="s">
        <v>10824</v>
      </c>
      <c r="C6226" s="3" t="s">
        <v>10825</v>
      </c>
      <c r="D6226" s="2" t="s">
        <v>7621</v>
      </c>
    </row>
    <row r="6227" spans="1:4">
      <c r="A6227" s="3" t="s">
        <v>10833</v>
      </c>
      <c r="B6227" s="3" t="s">
        <v>10824</v>
      </c>
      <c r="C6227" s="3" t="s">
        <v>10834</v>
      </c>
      <c r="D6227" s="2" t="s">
        <v>7353</v>
      </c>
    </row>
    <row r="6228" spans="1:4">
      <c r="A6228" s="3" t="s">
        <v>10835</v>
      </c>
      <c r="B6228" s="3" t="s">
        <v>10824</v>
      </c>
      <c r="C6228" s="3" t="s">
        <v>10836</v>
      </c>
      <c r="D6228" s="2" t="s">
        <v>7373</v>
      </c>
    </row>
    <row r="6229" spans="1:4">
      <c r="A6229" s="3" t="s">
        <v>10837</v>
      </c>
      <c r="B6229" s="3" t="s">
        <v>10824</v>
      </c>
      <c r="C6229" s="3" t="s">
        <v>10836</v>
      </c>
      <c r="D6229" s="2" t="s">
        <v>7386</v>
      </c>
    </row>
    <row r="6230" spans="1:4">
      <c r="A6230" s="3" t="s">
        <v>10838</v>
      </c>
      <c r="B6230" s="3" t="s">
        <v>10824</v>
      </c>
      <c r="C6230" s="3" t="s">
        <v>10836</v>
      </c>
      <c r="D6230" s="2" t="s">
        <v>7353</v>
      </c>
    </row>
    <row r="6231" spans="1:4">
      <c r="A6231" s="3" t="s">
        <v>10839</v>
      </c>
      <c r="B6231" s="3" t="s">
        <v>10824</v>
      </c>
      <c r="C6231" s="3" t="s">
        <v>10836</v>
      </c>
      <c r="D6231" s="2" t="s">
        <v>7383</v>
      </c>
    </row>
    <row r="6232" spans="1:4">
      <c r="A6232" s="3" t="s">
        <v>10840</v>
      </c>
      <c r="B6232" s="3" t="s">
        <v>10824</v>
      </c>
      <c r="C6232" s="3" t="s">
        <v>10841</v>
      </c>
      <c r="D6232" s="2" t="s">
        <v>7498</v>
      </c>
    </row>
    <row r="6233" spans="1:4">
      <c r="A6233" s="3" t="s">
        <v>10842</v>
      </c>
      <c r="B6233" s="3" t="s">
        <v>10824</v>
      </c>
      <c r="C6233" s="3" t="s">
        <v>10841</v>
      </c>
      <c r="D6233" s="2" t="s">
        <v>7663</v>
      </c>
    </row>
    <row r="6234" spans="1:4">
      <c r="A6234" s="3" t="s">
        <v>10843</v>
      </c>
      <c r="B6234" s="3" t="s">
        <v>10824</v>
      </c>
      <c r="C6234" s="3" t="s">
        <v>10841</v>
      </c>
      <c r="D6234" s="2" t="s">
        <v>7665</v>
      </c>
    </row>
    <row r="6235" spans="1:4">
      <c r="A6235" s="3" t="s">
        <v>10844</v>
      </c>
      <c r="B6235" s="3" t="s">
        <v>10824</v>
      </c>
      <c r="C6235" s="3" t="s">
        <v>10841</v>
      </c>
      <c r="D6235" s="2" t="s">
        <v>7667</v>
      </c>
    </row>
    <row r="6236" spans="1:4">
      <c r="A6236" s="3" t="s">
        <v>10845</v>
      </c>
      <c r="B6236" s="3" t="s">
        <v>10824</v>
      </c>
      <c r="C6236" s="3" t="s">
        <v>10841</v>
      </c>
      <c r="D6236" s="2" t="s">
        <v>7669</v>
      </c>
    </row>
    <row r="6237" spans="1:4">
      <c r="A6237" s="3" t="s">
        <v>10846</v>
      </c>
      <c r="B6237" s="3" t="s">
        <v>10824</v>
      </c>
      <c r="C6237" s="3" t="s">
        <v>10841</v>
      </c>
      <c r="D6237" s="2" t="s">
        <v>7671</v>
      </c>
    </row>
    <row r="6238" spans="1:4">
      <c r="A6238" s="3" t="s">
        <v>10847</v>
      </c>
      <c r="B6238" s="3" t="s">
        <v>10824</v>
      </c>
      <c r="C6238" s="3" t="s">
        <v>10848</v>
      </c>
      <c r="D6238" s="2" t="s">
        <v>7498</v>
      </c>
    </row>
    <row r="6239" spans="1:4">
      <c r="A6239" s="3" t="s">
        <v>10849</v>
      </c>
      <c r="B6239" s="3" t="s">
        <v>10824</v>
      </c>
      <c r="C6239" s="3" t="s">
        <v>10848</v>
      </c>
      <c r="D6239" s="2" t="s">
        <v>7663</v>
      </c>
    </row>
    <row r="6240" spans="1:4">
      <c r="A6240" s="3" t="s">
        <v>10850</v>
      </c>
      <c r="B6240" s="3" t="s">
        <v>10824</v>
      </c>
      <c r="C6240" s="3" t="s">
        <v>10848</v>
      </c>
      <c r="D6240" s="2" t="s">
        <v>7665</v>
      </c>
    </row>
    <row r="6241" spans="1:4">
      <c r="A6241" s="3" t="s">
        <v>10851</v>
      </c>
      <c r="B6241" s="3" t="s">
        <v>10824</v>
      </c>
      <c r="C6241" s="3" t="s">
        <v>10848</v>
      </c>
      <c r="D6241" s="2" t="s">
        <v>7667</v>
      </c>
    </row>
    <row r="6242" spans="1:4">
      <c r="A6242" s="3" t="s">
        <v>10852</v>
      </c>
      <c r="B6242" s="3" t="s">
        <v>10824</v>
      </c>
      <c r="C6242" s="3" t="s">
        <v>10848</v>
      </c>
      <c r="D6242" s="2" t="s">
        <v>7669</v>
      </c>
    </row>
    <row r="6243" spans="1:4">
      <c r="A6243" s="3" t="s">
        <v>10853</v>
      </c>
      <c r="B6243" s="3" t="s">
        <v>10824</v>
      </c>
      <c r="C6243" s="3" t="s">
        <v>10848</v>
      </c>
      <c r="D6243" s="2" t="s">
        <v>7671</v>
      </c>
    </row>
    <row r="6244" spans="1:4">
      <c r="A6244" s="3" t="s">
        <v>10854</v>
      </c>
      <c r="B6244" s="3" t="s">
        <v>10824</v>
      </c>
      <c r="C6244" s="3" t="s">
        <v>10855</v>
      </c>
      <c r="D6244" s="2" t="s">
        <v>7386</v>
      </c>
    </row>
    <row r="6245" spans="1:4">
      <c r="A6245" s="3" t="s">
        <v>10856</v>
      </c>
      <c r="B6245" s="3" t="s">
        <v>10824</v>
      </c>
      <c r="C6245" s="3" t="s">
        <v>10857</v>
      </c>
      <c r="D6245" s="2" t="s">
        <v>7383</v>
      </c>
    </row>
    <row r="6246" spans="1:4">
      <c r="A6246" s="3" t="s">
        <v>10858</v>
      </c>
      <c r="B6246" s="3" t="s">
        <v>10824</v>
      </c>
      <c r="C6246" s="3" t="s">
        <v>10859</v>
      </c>
      <c r="D6246" s="2" t="s">
        <v>7358</v>
      </c>
    </row>
    <row r="6247" spans="1:4">
      <c r="A6247" s="3" t="s">
        <v>10860</v>
      </c>
      <c r="B6247" s="3" t="s">
        <v>10824</v>
      </c>
      <c r="C6247" s="3" t="s">
        <v>10861</v>
      </c>
      <c r="D6247" s="2" t="s">
        <v>7373</v>
      </c>
    </row>
    <row r="6248" spans="1:4">
      <c r="A6248" s="3" t="s">
        <v>10862</v>
      </c>
      <c r="B6248" s="3" t="s">
        <v>10824</v>
      </c>
      <c r="C6248" s="3" t="s">
        <v>10863</v>
      </c>
      <c r="D6248" s="2" t="s">
        <v>7350</v>
      </c>
    </row>
    <row r="6249" spans="1:4">
      <c r="A6249" s="3" t="s">
        <v>10864</v>
      </c>
      <c r="B6249" s="3" t="s">
        <v>10824</v>
      </c>
      <c r="C6249" s="3" t="s">
        <v>10865</v>
      </c>
      <c r="D6249" s="2" t="s">
        <v>7415</v>
      </c>
    </row>
    <row r="6250" spans="1:4">
      <c r="A6250" s="3" t="s">
        <v>10866</v>
      </c>
      <c r="B6250" s="3" t="s">
        <v>10824</v>
      </c>
      <c r="C6250" s="3" t="s">
        <v>10867</v>
      </c>
      <c r="D6250" s="2" t="s">
        <v>7561</v>
      </c>
    </row>
    <row r="6251" spans="1:4">
      <c r="A6251" s="3" t="s">
        <v>10868</v>
      </c>
      <c r="B6251" s="3" t="s">
        <v>10824</v>
      </c>
      <c r="C6251" s="3" t="s">
        <v>10869</v>
      </c>
      <c r="D6251" s="2" t="s">
        <v>7383</v>
      </c>
    </row>
    <row r="6252" spans="1:4">
      <c r="A6252" s="3" t="s">
        <v>10870</v>
      </c>
      <c r="B6252" s="3" t="s">
        <v>10824</v>
      </c>
      <c r="C6252" s="3" t="s">
        <v>10871</v>
      </c>
      <c r="D6252" s="2" t="s">
        <v>7448</v>
      </c>
    </row>
    <row r="6253" spans="1:4">
      <c r="A6253" s="3" t="s">
        <v>10872</v>
      </c>
      <c r="B6253" s="3" t="s">
        <v>10824</v>
      </c>
      <c r="C6253" s="3" t="s">
        <v>10873</v>
      </c>
      <c r="D6253" s="2" t="s">
        <v>7353</v>
      </c>
    </row>
    <row r="6254" spans="1:4">
      <c r="A6254" s="3" t="s">
        <v>10874</v>
      </c>
      <c r="B6254" s="3" t="s">
        <v>10824</v>
      </c>
      <c r="C6254" s="3" t="s">
        <v>10873</v>
      </c>
      <c r="D6254" s="2" t="s">
        <v>7373</v>
      </c>
    </row>
    <row r="6255" spans="1:4">
      <c r="A6255" s="3" t="s">
        <v>10875</v>
      </c>
      <c r="B6255" s="3" t="s">
        <v>10824</v>
      </c>
      <c r="C6255" s="3" t="s">
        <v>10873</v>
      </c>
      <c r="D6255" s="2" t="s">
        <v>8736</v>
      </c>
    </row>
    <row r="6256" spans="1:4">
      <c r="A6256" s="3" t="s">
        <v>10876</v>
      </c>
      <c r="B6256" s="3" t="s">
        <v>10824</v>
      </c>
      <c r="C6256" s="3" t="s">
        <v>10873</v>
      </c>
      <c r="D6256" s="2" t="s">
        <v>8017</v>
      </c>
    </row>
    <row r="6257" spans="1:4">
      <c r="A6257" s="3" t="s">
        <v>10877</v>
      </c>
      <c r="B6257" s="3" t="s">
        <v>10824</v>
      </c>
      <c r="C6257" s="3" t="s">
        <v>10873</v>
      </c>
      <c r="D6257" s="2" t="s">
        <v>7366</v>
      </c>
    </row>
    <row r="6258" spans="1:4">
      <c r="A6258" s="3" t="s">
        <v>10878</v>
      </c>
      <c r="B6258" s="3" t="s">
        <v>10824</v>
      </c>
      <c r="C6258" s="3" t="s">
        <v>10873</v>
      </c>
      <c r="D6258" s="2" t="s">
        <v>7448</v>
      </c>
    </row>
    <row r="6259" spans="1:4">
      <c r="A6259" s="3" t="s">
        <v>10879</v>
      </c>
      <c r="B6259" s="3" t="s">
        <v>10824</v>
      </c>
      <c r="C6259" s="3" t="s">
        <v>10873</v>
      </c>
      <c r="D6259" s="2" t="s">
        <v>7350</v>
      </c>
    </row>
    <row r="6260" spans="1:4">
      <c r="A6260" s="3" t="s">
        <v>10880</v>
      </c>
      <c r="B6260" s="3" t="s">
        <v>10824</v>
      </c>
      <c r="C6260" s="3" t="s">
        <v>10873</v>
      </c>
      <c r="D6260" s="2" t="s">
        <v>7415</v>
      </c>
    </row>
    <row r="6261" spans="1:4">
      <c r="A6261" s="3" t="s">
        <v>10881</v>
      </c>
      <c r="B6261" s="3" t="s">
        <v>10824</v>
      </c>
      <c r="C6261" s="3" t="s">
        <v>10882</v>
      </c>
      <c r="D6261" s="2" t="s">
        <v>7353</v>
      </c>
    </row>
    <row r="6262" spans="1:4">
      <c r="A6262" s="3" t="s">
        <v>10883</v>
      </c>
      <c r="B6262" s="3" t="s">
        <v>10824</v>
      </c>
      <c r="C6262" s="3" t="s">
        <v>10882</v>
      </c>
      <c r="D6262" s="2" t="s">
        <v>7386</v>
      </c>
    </row>
    <row r="6263" spans="1:4">
      <c r="A6263" s="3" t="s">
        <v>10884</v>
      </c>
      <c r="B6263" s="3" t="s">
        <v>10824</v>
      </c>
      <c r="C6263" s="3" t="s">
        <v>10882</v>
      </c>
      <c r="D6263" s="2" t="s">
        <v>7376</v>
      </c>
    </row>
    <row r="6264" spans="1:4">
      <c r="A6264" s="3" t="s">
        <v>10885</v>
      </c>
      <c r="B6264" s="3" t="s">
        <v>10824</v>
      </c>
      <c r="C6264" s="3" t="s">
        <v>10882</v>
      </c>
      <c r="D6264" s="2" t="s">
        <v>7373</v>
      </c>
    </row>
    <row r="6265" spans="1:4">
      <c r="A6265" s="3" t="s">
        <v>10886</v>
      </c>
      <c r="B6265" s="3" t="s">
        <v>10824</v>
      </c>
      <c r="C6265" s="3" t="s">
        <v>10882</v>
      </c>
      <c r="D6265" s="2" t="s">
        <v>7383</v>
      </c>
    </row>
    <row r="6266" spans="1:4">
      <c r="A6266" s="3" t="s">
        <v>10887</v>
      </c>
      <c r="B6266" s="3" t="s">
        <v>10824</v>
      </c>
      <c r="C6266" s="3" t="s">
        <v>10888</v>
      </c>
      <c r="D6266" s="2" t="s">
        <v>7386</v>
      </c>
    </row>
    <row r="6267" spans="1:4">
      <c r="A6267" s="3" t="s">
        <v>10889</v>
      </c>
      <c r="B6267" s="3" t="s">
        <v>10824</v>
      </c>
      <c r="C6267" s="3" t="s">
        <v>10888</v>
      </c>
      <c r="D6267" s="2" t="s">
        <v>7353</v>
      </c>
    </row>
    <row r="6268" spans="1:4">
      <c r="A6268" s="3" t="s">
        <v>10890</v>
      </c>
      <c r="B6268" s="3" t="s">
        <v>10824</v>
      </c>
      <c r="C6268" s="3" t="s">
        <v>10888</v>
      </c>
      <c r="D6268" s="2" t="s">
        <v>7373</v>
      </c>
    </row>
    <row r="6269" spans="1:4">
      <c r="A6269" s="3" t="s">
        <v>10891</v>
      </c>
      <c r="B6269" s="3" t="s">
        <v>10824</v>
      </c>
      <c r="C6269" s="3" t="s">
        <v>10888</v>
      </c>
      <c r="D6269" s="2" t="s">
        <v>7415</v>
      </c>
    </row>
    <row r="6270" spans="1:4">
      <c r="A6270" s="3" t="s">
        <v>10892</v>
      </c>
      <c r="B6270" s="3" t="s">
        <v>10824</v>
      </c>
      <c r="C6270" s="3" t="s">
        <v>10888</v>
      </c>
      <c r="D6270" s="2" t="s">
        <v>7383</v>
      </c>
    </row>
    <row r="6271" spans="1:4">
      <c r="A6271" s="3" t="s">
        <v>10893</v>
      </c>
      <c r="B6271" s="3" t="s">
        <v>10824</v>
      </c>
      <c r="C6271" s="3" t="s">
        <v>10888</v>
      </c>
      <c r="D6271" s="2" t="s">
        <v>7350</v>
      </c>
    </row>
    <row r="6272" spans="1:4">
      <c r="A6272" s="3" t="s">
        <v>10894</v>
      </c>
      <c r="B6272" s="3" t="s">
        <v>10824</v>
      </c>
      <c r="C6272" s="3" t="s">
        <v>10888</v>
      </c>
      <c r="D6272" s="2" t="s">
        <v>7487</v>
      </c>
    </row>
    <row r="6273" spans="1:4">
      <c r="A6273" s="3" t="s">
        <v>10895</v>
      </c>
      <c r="B6273" s="3" t="s">
        <v>10824</v>
      </c>
      <c r="C6273" s="3" t="s">
        <v>10888</v>
      </c>
      <c r="D6273" s="2" t="s">
        <v>7561</v>
      </c>
    </row>
    <row r="6274" spans="1:4">
      <c r="A6274" s="3" t="s">
        <v>10896</v>
      </c>
      <c r="B6274" s="3" t="s">
        <v>10824</v>
      </c>
      <c r="C6274" s="3" t="s">
        <v>10897</v>
      </c>
      <c r="D6274" s="2" t="s">
        <v>7459</v>
      </c>
    </row>
    <row r="6275" spans="1:4">
      <c r="A6275" s="3" t="s">
        <v>10898</v>
      </c>
      <c r="B6275" s="3" t="s">
        <v>10824</v>
      </c>
      <c r="C6275" s="3" t="s">
        <v>10897</v>
      </c>
      <c r="D6275" s="2" t="s">
        <v>7361</v>
      </c>
    </row>
    <row r="6276" spans="1:4">
      <c r="A6276" s="3" t="s">
        <v>10899</v>
      </c>
      <c r="B6276" s="3" t="s">
        <v>10824</v>
      </c>
      <c r="C6276" s="3" t="s">
        <v>10897</v>
      </c>
      <c r="D6276" s="2" t="s">
        <v>7415</v>
      </c>
    </row>
    <row r="6277" spans="1:4">
      <c r="A6277" s="3" t="s">
        <v>10900</v>
      </c>
      <c r="B6277" s="3" t="s">
        <v>10824</v>
      </c>
      <c r="C6277" s="3" t="s">
        <v>10897</v>
      </c>
      <c r="D6277" s="2" t="s">
        <v>7353</v>
      </c>
    </row>
    <row r="6278" spans="1:4">
      <c r="A6278" s="3" t="s">
        <v>10901</v>
      </c>
      <c r="B6278" s="3" t="s">
        <v>10824</v>
      </c>
      <c r="C6278" s="3" t="s">
        <v>10897</v>
      </c>
      <c r="D6278" s="2" t="s">
        <v>7366</v>
      </c>
    </row>
    <row r="6279" spans="1:4">
      <c r="A6279" s="3" t="s">
        <v>10902</v>
      </c>
      <c r="B6279" s="3" t="s">
        <v>10824</v>
      </c>
      <c r="C6279" s="3" t="s">
        <v>10903</v>
      </c>
      <c r="D6279" s="2" t="s">
        <v>7459</v>
      </c>
    </row>
    <row r="6280" spans="1:4">
      <c r="A6280" s="3" t="s">
        <v>10904</v>
      </c>
      <c r="B6280" s="3" t="s">
        <v>10824</v>
      </c>
      <c r="C6280" s="3" t="s">
        <v>10903</v>
      </c>
      <c r="D6280" s="2" t="s">
        <v>8056</v>
      </c>
    </row>
    <row r="6281" spans="1:4">
      <c r="A6281" s="3" t="s">
        <v>10905</v>
      </c>
      <c r="B6281" s="3" t="s">
        <v>10824</v>
      </c>
      <c r="C6281" s="3" t="s">
        <v>10903</v>
      </c>
      <c r="D6281" s="2" t="s">
        <v>7358</v>
      </c>
    </row>
    <row r="6282" spans="1:4">
      <c r="A6282" s="3" t="s">
        <v>10906</v>
      </c>
      <c r="B6282" s="3" t="s">
        <v>10824</v>
      </c>
      <c r="C6282" s="3" t="s">
        <v>10903</v>
      </c>
      <c r="D6282" s="2" t="s">
        <v>7361</v>
      </c>
    </row>
    <row r="6283" spans="1:4">
      <c r="A6283" s="3" t="s">
        <v>10907</v>
      </c>
      <c r="B6283" s="3" t="s">
        <v>10824</v>
      </c>
      <c r="C6283" s="3" t="s">
        <v>10903</v>
      </c>
      <c r="D6283" s="2" t="s">
        <v>7386</v>
      </c>
    </row>
    <row r="6284" spans="1:4">
      <c r="A6284" s="3" t="s">
        <v>10908</v>
      </c>
      <c r="B6284" s="3" t="s">
        <v>10824</v>
      </c>
      <c r="C6284" s="3" t="s">
        <v>10903</v>
      </c>
      <c r="D6284" s="2" t="s">
        <v>7353</v>
      </c>
    </row>
    <row r="6285" spans="1:4">
      <c r="A6285" s="3" t="s">
        <v>10909</v>
      </c>
      <c r="B6285" s="3" t="s">
        <v>10824</v>
      </c>
      <c r="C6285" s="3" t="s">
        <v>10910</v>
      </c>
      <c r="D6285" s="2" t="s">
        <v>7358</v>
      </c>
    </row>
    <row r="6286" spans="1:4">
      <c r="A6286" s="3" t="s">
        <v>10911</v>
      </c>
      <c r="B6286" s="3" t="s">
        <v>10824</v>
      </c>
      <c r="C6286" s="3" t="s">
        <v>10910</v>
      </c>
      <c r="D6286" s="2" t="s">
        <v>7353</v>
      </c>
    </row>
    <row r="6287" spans="1:4">
      <c r="A6287" s="3" t="s">
        <v>10912</v>
      </c>
      <c r="B6287" s="3" t="s">
        <v>10824</v>
      </c>
      <c r="C6287" s="3" t="s">
        <v>10910</v>
      </c>
      <c r="D6287" s="2" t="s">
        <v>7386</v>
      </c>
    </row>
    <row r="6288" spans="1:4">
      <c r="A6288" s="3" t="s">
        <v>10913</v>
      </c>
      <c r="B6288" s="3" t="s">
        <v>10824</v>
      </c>
      <c r="C6288" s="3" t="s">
        <v>10910</v>
      </c>
      <c r="D6288" s="2" t="s">
        <v>7361</v>
      </c>
    </row>
    <row r="6289" spans="1:4">
      <c r="A6289" s="3" t="s">
        <v>10914</v>
      </c>
      <c r="B6289" s="3" t="s">
        <v>10824</v>
      </c>
      <c r="C6289" s="3" t="s">
        <v>10910</v>
      </c>
      <c r="D6289" s="2" t="s">
        <v>7383</v>
      </c>
    </row>
    <row r="6290" spans="1:4">
      <c r="A6290" s="3" t="s">
        <v>10915</v>
      </c>
      <c r="B6290" s="3" t="s">
        <v>10824</v>
      </c>
      <c r="C6290" s="3" t="s">
        <v>10910</v>
      </c>
      <c r="D6290" s="2" t="s">
        <v>7350</v>
      </c>
    </row>
    <row r="6291" spans="1:4">
      <c r="A6291" s="3" t="s">
        <v>10916</v>
      </c>
      <c r="B6291" s="3" t="s">
        <v>10824</v>
      </c>
      <c r="C6291" s="3" t="s">
        <v>10910</v>
      </c>
      <c r="D6291" s="2" t="s">
        <v>7373</v>
      </c>
    </row>
    <row r="6292" spans="1:4">
      <c r="A6292" s="3" t="s">
        <v>10917</v>
      </c>
      <c r="B6292" s="3" t="s">
        <v>10824</v>
      </c>
      <c r="C6292" s="3" t="s">
        <v>10918</v>
      </c>
      <c r="D6292" s="2" t="s">
        <v>7415</v>
      </c>
    </row>
    <row r="6293" spans="1:4">
      <c r="A6293" s="3" t="s">
        <v>10919</v>
      </c>
      <c r="B6293" s="3" t="s">
        <v>10824</v>
      </c>
      <c r="C6293" s="3" t="s">
        <v>10918</v>
      </c>
      <c r="D6293" s="2" t="s">
        <v>7361</v>
      </c>
    </row>
    <row r="6294" spans="1:4">
      <c r="A6294" s="3" t="s">
        <v>10920</v>
      </c>
      <c r="B6294" s="3" t="s">
        <v>10824</v>
      </c>
      <c r="C6294" s="3" t="s">
        <v>10918</v>
      </c>
      <c r="D6294" s="2" t="s">
        <v>7366</v>
      </c>
    </row>
    <row r="6295" spans="1:4">
      <c r="A6295" s="3" t="s">
        <v>10921</v>
      </c>
      <c r="B6295" s="3" t="s">
        <v>10824</v>
      </c>
      <c r="C6295" s="3" t="s">
        <v>10918</v>
      </c>
      <c r="D6295" s="2" t="s">
        <v>7358</v>
      </c>
    </row>
    <row r="6296" spans="1:4">
      <c r="A6296" s="3" t="s">
        <v>10922</v>
      </c>
      <c r="B6296" s="3" t="s">
        <v>10824</v>
      </c>
      <c r="C6296" s="3" t="s">
        <v>10918</v>
      </c>
      <c r="D6296" s="2" t="s">
        <v>7353</v>
      </c>
    </row>
    <row r="6297" spans="1:4">
      <c r="A6297" s="3" t="s">
        <v>10923</v>
      </c>
      <c r="B6297" s="3" t="s">
        <v>10824</v>
      </c>
      <c r="C6297" s="3" t="s">
        <v>10918</v>
      </c>
      <c r="D6297" s="2" t="s">
        <v>7448</v>
      </c>
    </row>
    <row r="6298" spans="1:4">
      <c r="A6298" s="3" t="s">
        <v>10924</v>
      </c>
      <c r="B6298" s="3" t="s">
        <v>10824</v>
      </c>
      <c r="C6298" s="3" t="s">
        <v>10925</v>
      </c>
      <c r="D6298" s="2" t="s">
        <v>7353</v>
      </c>
    </row>
    <row r="6299" spans="1:4">
      <c r="A6299" s="3" t="s">
        <v>10926</v>
      </c>
      <c r="B6299" s="3" t="s">
        <v>10824</v>
      </c>
      <c r="C6299" s="3" t="s">
        <v>10925</v>
      </c>
      <c r="D6299" s="2" t="s">
        <v>7358</v>
      </c>
    </row>
    <row r="6300" spans="1:4">
      <c r="A6300" s="3" t="s">
        <v>10927</v>
      </c>
      <c r="B6300" s="3" t="s">
        <v>10824</v>
      </c>
      <c r="C6300" s="3" t="s">
        <v>10928</v>
      </c>
      <c r="D6300" s="2" t="s">
        <v>7892</v>
      </c>
    </row>
    <row r="6301" spans="1:4">
      <c r="A6301" s="3" t="s">
        <v>10929</v>
      </c>
      <c r="B6301" s="3" t="s">
        <v>10824</v>
      </c>
      <c r="C6301" s="3" t="s">
        <v>10928</v>
      </c>
      <c r="D6301" s="2" t="s">
        <v>7366</v>
      </c>
    </row>
    <row r="6302" spans="1:4">
      <c r="A6302" s="3" t="s">
        <v>10930</v>
      </c>
      <c r="B6302" s="3" t="s">
        <v>10824</v>
      </c>
      <c r="C6302" s="3" t="s">
        <v>10928</v>
      </c>
      <c r="D6302" s="2" t="s">
        <v>7358</v>
      </c>
    </row>
    <row r="6303" spans="1:4">
      <c r="A6303" s="3" t="s">
        <v>10931</v>
      </c>
      <c r="B6303" s="3" t="s">
        <v>10824</v>
      </c>
      <c r="C6303" s="3" t="s">
        <v>10928</v>
      </c>
      <c r="D6303" s="2" t="s">
        <v>7383</v>
      </c>
    </row>
    <row r="6304" spans="1:4">
      <c r="A6304" s="3" t="s">
        <v>10932</v>
      </c>
      <c r="B6304" s="3" t="s">
        <v>10824</v>
      </c>
      <c r="C6304" s="3" t="s">
        <v>10928</v>
      </c>
      <c r="D6304" s="2" t="s">
        <v>7567</v>
      </c>
    </row>
    <row r="6305" spans="1:4">
      <c r="A6305" s="3" t="s">
        <v>10933</v>
      </c>
      <c r="B6305" s="3" t="s">
        <v>10824</v>
      </c>
      <c r="C6305" s="3" t="s">
        <v>10934</v>
      </c>
      <c r="D6305" s="2" t="s">
        <v>7350</v>
      </c>
    </row>
    <row r="6306" spans="1:4">
      <c r="A6306" s="3" t="s">
        <v>10935</v>
      </c>
      <c r="B6306" s="3" t="s">
        <v>10824</v>
      </c>
      <c r="C6306" s="3" t="s">
        <v>10934</v>
      </c>
      <c r="D6306" s="2" t="s">
        <v>7415</v>
      </c>
    </row>
    <row r="6307" spans="1:4">
      <c r="A6307" s="3" t="s">
        <v>10936</v>
      </c>
      <c r="B6307" s="3" t="s">
        <v>10824</v>
      </c>
      <c r="C6307" s="3" t="s">
        <v>10934</v>
      </c>
      <c r="D6307" s="2" t="s">
        <v>7383</v>
      </c>
    </row>
    <row r="6308" spans="1:4">
      <c r="A6308" s="3" t="s">
        <v>10937</v>
      </c>
      <c r="B6308" s="3" t="s">
        <v>10824</v>
      </c>
      <c r="C6308" s="3" t="s">
        <v>10934</v>
      </c>
      <c r="D6308" s="2" t="s">
        <v>7448</v>
      </c>
    </row>
    <row r="6309" spans="1:4">
      <c r="A6309" s="3" t="s">
        <v>10938</v>
      </c>
      <c r="B6309" s="3" t="s">
        <v>10824</v>
      </c>
      <c r="C6309" s="3" t="s">
        <v>10934</v>
      </c>
      <c r="D6309" s="2" t="s">
        <v>7361</v>
      </c>
    </row>
    <row r="6310" spans="1:4">
      <c r="A6310" s="3" t="s">
        <v>10939</v>
      </c>
      <c r="B6310" s="3" t="s">
        <v>10824</v>
      </c>
      <c r="C6310" s="3" t="s">
        <v>10934</v>
      </c>
      <c r="D6310" s="2" t="s">
        <v>7373</v>
      </c>
    </row>
    <row r="6311" spans="1:4">
      <c r="A6311" s="3" t="s">
        <v>10940</v>
      </c>
      <c r="B6311" s="3" t="s">
        <v>10824</v>
      </c>
      <c r="C6311" s="3" t="s">
        <v>10934</v>
      </c>
      <c r="D6311" s="2" t="s">
        <v>7459</v>
      </c>
    </row>
    <row r="6312" spans="1:4">
      <c r="A6312" s="3" t="s">
        <v>10941</v>
      </c>
      <c r="B6312" s="3" t="s">
        <v>10824</v>
      </c>
      <c r="C6312" s="3" t="s">
        <v>10934</v>
      </c>
      <c r="D6312" s="2" t="s">
        <v>7353</v>
      </c>
    </row>
    <row r="6313" spans="1:4">
      <c r="A6313" s="3" t="s">
        <v>10942</v>
      </c>
      <c r="B6313" s="3" t="s">
        <v>10824</v>
      </c>
      <c r="C6313" s="3" t="s">
        <v>10943</v>
      </c>
      <c r="D6313" s="2" t="s">
        <v>7353</v>
      </c>
    </row>
    <row r="6314" spans="1:4">
      <c r="A6314" s="3" t="s">
        <v>10944</v>
      </c>
      <c r="B6314" s="3" t="s">
        <v>10824</v>
      </c>
      <c r="C6314" s="3" t="s">
        <v>10943</v>
      </c>
      <c r="D6314" s="2" t="s">
        <v>7376</v>
      </c>
    </row>
    <row r="6315" spans="1:4">
      <c r="A6315" s="3" t="s">
        <v>10945</v>
      </c>
      <c r="B6315" s="3" t="s">
        <v>10824</v>
      </c>
      <c r="C6315" s="3" t="s">
        <v>10943</v>
      </c>
      <c r="D6315" s="2" t="s">
        <v>8736</v>
      </c>
    </row>
    <row r="6316" spans="1:4">
      <c r="A6316" s="3" t="s">
        <v>10946</v>
      </c>
      <c r="B6316" s="3" t="s">
        <v>10824</v>
      </c>
      <c r="C6316" s="3" t="s">
        <v>10943</v>
      </c>
      <c r="D6316" s="2" t="s">
        <v>10947</v>
      </c>
    </row>
    <row r="6317" spans="1:4">
      <c r="A6317" s="3" t="s">
        <v>10948</v>
      </c>
      <c r="B6317" s="3" t="s">
        <v>10824</v>
      </c>
      <c r="C6317" s="3" t="s">
        <v>10943</v>
      </c>
      <c r="D6317" s="2" t="s">
        <v>7415</v>
      </c>
    </row>
    <row r="6318" spans="1:4">
      <c r="A6318" s="3" t="s">
        <v>10949</v>
      </c>
      <c r="B6318" s="3" t="s">
        <v>10824</v>
      </c>
      <c r="C6318" s="3" t="s">
        <v>10943</v>
      </c>
      <c r="D6318" s="2" t="s">
        <v>7386</v>
      </c>
    </row>
    <row r="6319" spans="1:4">
      <c r="A6319" s="3" t="s">
        <v>10950</v>
      </c>
      <c r="B6319" s="3" t="s">
        <v>10824</v>
      </c>
      <c r="C6319" s="3" t="s">
        <v>10943</v>
      </c>
      <c r="D6319" s="2" t="s">
        <v>8300</v>
      </c>
    </row>
    <row r="6320" spans="1:4">
      <c r="A6320" s="3" t="s">
        <v>10951</v>
      </c>
      <c r="B6320" s="3" t="s">
        <v>10824</v>
      </c>
      <c r="C6320" s="3" t="s">
        <v>10943</v>
      </c>
      <c r="D6320" s="2" t="s">
        <v>7373</v>
      </c>
    </row>
    <row r="6321" spans="1:4">
      <c r="A6321" s="3" t="s">
        <v>10952</v>
      </c>
      <c r="B6321" s="3" t="s">
        <v>10824</v>
      </c>
      <c r="C6321" s="3" t="s">
        <v>10953</v>
      </c>
      <c r="D6321" s="2" t="s">
        <v>7561</v>
      </c>
    </row>
    <row r="6322" spans="1:4">
      <c r="A6322" s="3" t="s">
        <v>10954</v>
      </c>
      <c r="B6322" s="3" t="s">
        <v>10824</v>
      </c>
      <c r="C6322" s="3" t="s">
        <v>10953</v>
      </c>
      <c r="D6322" s="2" t="s">
        <v>7366</v>
      </c>
    </row>
    <row r="6323" spans="1:4">
      <c r="A6323" s="3" t="s">
        <v>10955</v>
      </c>
      <c r="B6323" s="3" t="s">
        <v>10824</v>
      </c>
      <c r="C6323" s="3" t="s">
        <v>10953</v>
      </c>
      <c r="D6323" s="2" t="s">
        <v>7353</v>
      </c>
    </row>
    <row r="6324" spans="1:4">
      <c r="A6324" s="3" t="s">
        <v>10956</v>
      </c>
      <c r="B6324" s="3" t="s">
        <v>10824</v>
      </c>
      <c r="C6324" s="3" t="s">
        <v>10953</v>
      </c>
      <c r="D6324" s="2" t="s">
        <v>7487</v>
      </c>
    </row>
    <row r="6325" spans="1:4">
      <c r="A6325" s="3" t="s">
        <v>10957</v>
      </c>
      <c r="B6325" s="3" t="s">
        <v>10824</v>
      </c>
      <c r="C6325" s="3" t="s">
        <v>10953</v>
      </c>
      <c r="D6325" s="2" t="s">
        <v>7350</v>
      </c>
    </row>
    <row r="6326" spans="1:4">
      <c r="A6326" s="3" t="s">
        <v>10958</v>
      </c>
      <c r="B6326" s="3" t="s">
        <v>10824</v>
      </c>
      <c r="C6326" s="3" t="s">
        <v>10953</v>
      </c>
      <c r="D6326" s="2" t="s">
        <v>7448</v>
      </c>
    </row>
    <row r="6327" spans="1:4">
      <c r="A6327" s="3" t="s">
        <v>10959</v>
      </c>
      <c r="B6327" s="3" t="s">
        <v>10824</v>
      </c>
      <c r="C6327" s="3" t="s">
        <v>10953</v>
      </c>
      <c r="D6327" s="2" t="s">
        <v>7386</v>
      </c>
    </row>
    <row r="6328" spans="1:4">
      <c r="A6328" s="3" t="s">
        <v>10960</v>
      </c>
      <c r="B6328" s="3" t="s">
        <v>10824</v>
      </c>
      <c r="C6328" s="3" t="s">
        <v>10953</v>
      </c>
      <c r="D6328" s="2" t="s">
        <v>7358</v>
      </c>
    </row>
    <row r="6329" spans="1:4">
      <c r="A6329" s="3" t="s">
        <v>10961</v>
      </c>
      <c r="B6329" s="3" t="s">
        <v>10824</v>
      </c>
      <c r="C6329" s="3" t="s">
        <v>10962</v>
      </c>
      <c r="D6329" s="2" t="s">
        <v>7361</v>
      </c>
    </row>
    <row r="6330" spans="1:4">
      <c r="A6330" s="3" t="s">
        <v>10963</v>
      </c>
      <c r="B6330" s="3" t="s">
        <v>10824</v>
      </c>
      <c r="C6330" s="3" t="s">
        <v>10962</v>
      </c>
      <c r="D6330" s="2" t="s">
        <v>7358</v>
      </c>
    </row>
    <row r="6331" spans="1:4">
      <c r="A6331" s="3" t="s">
        <v>10964</v>
      </c>
      <c r="B6331" s="3" t="s">
        <v>10824</v>
      </c>
      <c r="C6331" s="3" t="s">
        <v>10962</v>
      </c>
      <c r="D6331" s="2" t="s">
        <v>7386</v>
      </c>
    </row>
    <row r="6332" spans="1:4">
      <c r="A6332" s="3" t="s">
        <v>10965</v>
      </c>
      <c r="B6332" s="3" t="s">
        <v>10824</v>
      </c>
      <c r="C6332" s="3" t="s">
        <v>10962</v>
      </c>
      <c r="D6332" s="2" t="s">
        <v>7383</v>
      </c>
    </row>
    <row r="6333" spans="1:4">
      <c r="A6333" s="3" t="s">
        <v>10966</v>
      </c>
      <c r="B6333" s="3" t="s">
        <v>10824</v>
      </c>
      <c r="C6333" s="3" t="s">
        <v>10962</v>
      </c>
      <c r="D6333" s="2" t="s">
        <v>7353</v>
      </c>
    </row>
    <row r="6334" spans="1:4">
      <c r="A6334" s="3" t="s">
        <v>10967</v>
      </c>
      <c r="B6334" s="3" t="s">
        <v>10824</v>
      </c>
      <c r="C6334" s="3" t="s">
        <v>10968</v>
      </c>
      <c r="D6334" s="2" t="s">
        <v>7383</v>
      </c>
    </row>
    <row r="6335" spans="1:4">
      <c r="A6335" s="3" t="s">
        <v>10969</v>
      </c>
      <c r="B6335" s="3" t="s">
        <v>10824</v>
      </c>
      <c r="C6335" s="3" t="s">
        <v>10968</v>
      </c>
      <c r="D6335" s="2" t="s">
        <v>7415</v>
      </c>
    </row>
    <row r="6336" spans="1:4">
      <c r="A6336" s="3" t="s">
        <v>10970</v>
      </c>
      <c r="B6336" s="3" t="s">
        <v>10824</v>
      </c>
      <c r="C6336" s="3" t="s">
        <v>10968</v>
      </c>
      <c r="D6336" s="2" t="s">
        <v>7350</v>
      </c>
    </row>
    <row r="6337" spans="1:4">
      <c r="A6337" s="3" t="s">
        <v>10971</v>
      </c>
      <c r="B6337" s="3" t="s">
        <v>10824</v>
      </c>
      <c r="C6337" s="3" t="s">
        <v>10968</v>
      </c>
      <c r="D6337" s="2" t="s">
        <v>7386</v>
      </c>
    </row>
    <row r="6338" spans="1:4">
      <c r="A6338" s="3" t="s">
        <v>10972</v>
      </c>
      <c r="B6338" s="3" t="s">
        <v>10824</v>
      </c>
      <c r="C6338" s="3" t="s">
        <v>10968</v>
      </c>
      <c r="D6338" s="2" t="s">
        <v>7561</v>
      </c>
    </row>
    <row r="6339" spans="1:4">
      <c r="A6339" s="3" t="s">
        <v>10973</v>
      </c>
      <c r="B6339" s="3" t="s">
        <v>10824</v>
      </c>
      <c r="C6339" s="3" t="s">
        <v>10968</v>
      </c>
      <c r="D6339" s="2" t="s">
        <v>7487</v>
      </c>
    </row>
    <row r="6340" spans="1:4">
      <c r="A6340" s="3" t="s">
        <v>10974</v>
      </c>
      <c r="B6340" s="3" t="s">
        <v>10824</v>
      </c>
      <c r="C6340" s="3" t="s">
        <v>10968</v>
      </c>
      <c r="D6340" s="2" t="s">
        <v>7361</v>
      </c>
    </row>
    <row r="6341" spans="1:4">
      <c r="A6341" s="3" t="s">
        <v>10975</v>
      </c>
      <c r="B6341" s="3" t="s">
        <v>10824</v>
      </c>
      <c r="C6341" s="3" t="s">
        <v>10968</v>
      </c>
      <c r="D6341" s="2" t="s">
        <v>7373</v>
      </c>
    </row>
    <row r="6342" spans="1:4">
      <c r="A6342" s="3" t="s">
        <v>10976</v>
      </c>
      <c r="B6342" s="3" t="s">
        <v>10824</v>
      </c>
      <c r="C6342" s="3" t="s">
        <v>10977</v>
      </c>
      <c r="D6342" s="2" t="s">
        <v>7353</v>
      </c>
    </row>
    <row r="6343" spans="1:4">
      <c r="A6343" s="3" t="s">
        <v>10978</v>
      </c>
      <c r="B6343" s="3" t="s">
        <v>10824</v>
      </c>
      <c r="C6343" s="3" t="s">
        <v>10977</v>
      </c>
      <c r="D6343" s="2" t="s">
        <v>7373</v>
      </c>
    </row>
    <row r="6344" spans="1:4">
      <c r="A6344" s="3" t="s">
        <v>10979</v>
      </c>
      <c r="B6344" s="3" t="s">
        <v>10824</v>
      </c>
      <c r="C6344" s="3" t="s">
        <v>10977</v>
      </c>
      <c r="D6344" s="2" t="s">
        <v>7386</v>
      </c>
    </row>
    <row r="6345" spans="1:4">
      <c r="A6345" s="3" t="s">
        <v>10980</v>
      </c>
      <c r="B6345" s="3" t="s">
        <v>10824</v>
      </c>
      <c r="C6345" s="3" t="s">
        <v>10977</v>
      </c>
      <c r="D6345" s="2" t="s">
        <v>7487</v>
      </c>
    </row>
    <row r="6346" spans="1:4">
      <c r="A6346" s="3" t="s">
        <v>10981</v>
      </c>
      <c r="B6346" s="3" t="s">
        <v>10824</v>
      </c>
      <c r="C6346" s="3" t="s">
        <v>10977</v>
      </c>
      <c r="D6346" s="2" t="s">
        <v>7350</v>
      </c>
    </row>
    <row r="6347" spans="1:4">
      <c r="A6347" s="3" t="s">
        <v>10982</v>
      </c>
      <c r="B6347" s="3" t="s">
        <v>10824</v>
      </c>
      <c r="C6347" s="3" t="s">
        <v>10977</v>
      </c>
      <c r="D6347" s="2" t="s">
        <v>7383</v>
      </c>
    </row>
    <row r="6348" spans="1:4">
      <c r="A6348" s="3" t="s">
        <v>10983</v>
      </c>
      <c r="B6348" s="3" t="s">
        <v>10824</v>
      </c>
      <c r="C6348" s="3" t="s">
        <v>10977</v>
      </c>
      <c r="D6348" s="2" t="s">
        <v>7415</v>
      </c>
    </row>
    <row r="6349" spans="1:4">
      <c r="A6349" s="3" t="s">
        <v>10984</v>
      </c>
      <c r="B6349" s="3" t="s">
        <v>10824</v>
      </c>
      <c r="C6349" s="3" t="s">
        <v>10977</v>
      </c>
      <c r="D6349" s="2" t="s">
        <v>7361</v>
      </c>
    </row>
    <row r="6350" spans="1:4">
      <c r="A6350" s="3" t="s">
        <v>10985</v>
      </c>
      <c r="B6350" s="3" t="s">
        <v>10824</v>
      </c>
      <c r="C6350" s="3" t="s">
        <v>10986</v>
      </c>
      <c r="D6350" s="2" t="s">
        <v>7366</v>
      </c>
    </row>
    <row r="6351" spans="1:4">
      <c r="A6351" s="3" t="s">
        <v>10987</v>
      </c>
      <c r="B6351" s="3" t="s">
        <v>10824</v>
      </c>
      <c r="C6351" s="3" t="s">
        <v>10988</v>
      </c>
      <c r="D6351" s="2" t="s">
        <v>7373</v>
      </c>
    </row>
    <row r="6352" spans="1:4">
      <c r="A6352" s="3" t="s">
        <v>10989</v>
      </c>
      <c r="B6352" s="3" t="s">
        <v>10824</v>
      </c>
      <c r="C6352" s="3" t="s">
        <v>10988</v>
      </c>
      <c r="D6352" s="2" t="s">
        <v>7383</v>
      </c>
    </row>
    <row r="6353" spans="1:4">
      <c r="A6353" s="3" t="s">
        <v>10990</v>
      </c>
      <c r="B6353" s="3" t="s">
        <v>10824</v>
      </c>
      <c r="C6353" s="3" t="s">
        <v>10988</v>
      </c>
      <c r="D6353" s="2" t="s">
        <v>7415</v>
      </c>
    </row>
    <row r="6354" spans="1:4">
      <c r="A6354" s="3" t="s">
        <v>10991</v>
      </c>
      <c r="B6354" s="3" t="s">
        <v>10824</v>
      </c>
      <c r="C6354" s="3" t="s">
        <v>10988</v>
      </c>
      <c r="D6354" s="2" t="s">
        <v>7350</v>
      </c>
    </row>
    <row r="6355" spans="1:4">
      <c r="A6355" s="3" t="s">
        <v>10992</v>
      </c>
      <c r="B6355" s="3" t="s">
        <v>10824</v>
      </c>
      <c r="C6355" s="3" t="s">
        <v>10988</v>
      </c>
      <c r="D6355" s="2" t="s">
        <v>7361</v>
      </c>
    </row>
    <row r="6356" spans="1:4">
      <c r="A6356" s="3" t="s">
        <v>10993</v>
      </c>
      <c r="B6356" s="3" t="s">
        <v>10824</v>
      </c>
      <c r="C6356" s="3" t="s">
        <v>10994</v>
      </c>
      <c r="D6356" s="2" t="s">
        <v>7358</v>
      </c>
    </row>
    <row r="6357" spans="1:4">
      <c r="A6357" s="3" t="s">
        <v>10995</v>
      </c>
      <c r="B6357" s="3" t="s">
        <v>10824</v>
      </c>
      <c r="C6357" s="3" t="s">
        <v>10994</v>
      </c>
      <c r="D6357" s="2" t="s">
        <v>7353</v>
      </c>
    </row>
    <row r="6358" spans="1:4">
      <c r="A6358" s="3" t="s">
        <v>10996</v>
      </c>
      <c r="B6358" s="3" t="s">
        <v>10824</v>
      </c>
      <c r="C6358" s="3" t="s">
        <v>10994</v>
      </c>
      <c r="D6358" s="2" t="s">
        <v>7415</v>
      </c>
    </row>
    <row r="6359" spans="1:4">
      <c r="A6359" s="3" t="s">
        <v>10997</v>
      </c>
      <c r="B6359" s="3" t="s">
        <v>10824</v>
      </c>
      <c r="C6359" s="3" t="s">
        <v>10994</v>
      </c>
      <c r="D6359" s="2" t="s">
        <v>7567</v>
      </c>
    </row>
    <row r="6360" spans="1:4">
      <c r="A6360" s="3" t="s">
        <v>10998</v>
      </c>
      <c r="B6360" s="3" t="s">
        <v>10824</v>
      </c>
      <c r="C6360" s="3" t="s">
        <v>10999</v>
      </c>
      <c r="D6360" s="2" t="s">
        <v>7350</v>
      </c>
    </row>
    <row r="6361" spans="1:4">
      <c r="A6361" s="3" t="s">
        <v>11000</v>
      </c>
      <c r="B6361" s="3" t="s">
        <v>10824</v>
      </c>
      <c r="C6361" s="3" t="s">
        <v>10999</v>
      </c>
      <c r="D6361" s="2" t="s">
        <v>7361</v>
      </c>
    </row>
    <row r="6362" spans="1:4">
      <c r="A6362" s="3" t="s">
        <v>11001</v>
      </c>
      <c r="B6362" s="3" t="s">
        <v>10824</v>
      </c>
      <c r="C6362" s="3" t="s">
        <v>10999</v>
      </c>
      <c r="D6362" s="2" t="s">
        <v>7415</v>
      </c>
    </row>
    <row r="6363" spans="1:4">
      <c r="A6363" s="3" t="s">
        <v>11002</v>
      </c>
      <c r="B6363" s="3" t="s">
        <v>10824</v>
      </c>
      <c r="C6363" s="3" t="s">
        <v>10999</v>
      </c>
      <c r="D6363" s="2" t="s">
        <v>7448</v>
      </c>
    </row>
    <row r="6364" spans="1:4">
      <c r="A6364" s="3" t="s">
        <v>11003</v>
      </c>
      <c r="B6364" s="3" t="s">
        <v>10824</v>
      </c>
      <c r="C6364" s="3" t="s">
        <v>10999</v>
      </c>
      <c r="D6364" s="2" t="s">
        <v>7383</v>
      </c>
    </row>
    <row r="6365" spans="1:4">
      <c r="A6365" s="3" t="s">
        <v>11004</v>
      </c>
      <c r="B6365" s="3" t="s">
        <v>10824</v>
      </c>
      <c r="C6365" s="3" t="s">
        <v>10999</v>
      </c>
      <c r="D6365" s="2" t="s">
        <v>7353</v>
      </c>
    </row>
    <row r="6366" spans="1:4">
      <c r="A6366" s="3" t="s">
        <v>11005</v>
      </c>
      <c r="B6366" s="3" t="s">
        <v>10824</v>
      </c>
      <c r="C6366" s="3" t="s">
        <v>10999</v>
      </c>
      <c r="D6366" s="2" t="s">
        <v>7386</v>
      </c>
    </row>
    <row r="6367" spans="1:4">
      <c r="A6367" s="3" t="s">
        <v>11006</v>
      </c>
      <c r="B6367" s="3" t="s">
        <v>10824</v>
      </c>
      <c r="C6367" s="3" t="s">
        <v>11007</v>
      </c>
      <c r="D6367" s="2" t="s">
        <v>8807</v>
      </c>
    </row>
    <row r="6368" spans="1:4">
      <c r="A6368" s="3" t="s">
        <v>11008</v>
      </c>
      <c r="B6368" s="3" t="s">
        <v>10824</v>
      </c>
      <c r="C6368" s="3" t="s">
        <v>11007</v>
      </c>
      <c r="D6368" s="2" t="s">
        <v>7459</v>
      </c>
    </row>
    <row r="6369" spans="1:4">
      <c r="A6369" s="3" t="s">
        <v>11009</v>
      </c>
      <c r="B6369" s="3" t="s">
        <v>10824</v>
      </c>
      <c r="C6369" s="3" t="s">
        <v>11007</v>
      </c>
      <c r="D6369" s="2" t="s">
        <v>7892</v>
      </c>
    </row>
    <row r="6370" spans="1:4">
      <c r="A6370" s="3" t="s">
        <v>11010</v>
      </c>
      <c r="B6370" s="3" t="s">
        <v>10824</v>
      </c>
      <c r="C6370" s="3" t="s">
        <v>11007</v>
      </c>
      <c r="D6370" s="2" t="s">
        <v>7530</v>
      </c>
    </row>
    <row r="6371" spans="1:4">
      <c r="A6371" s="3" t="s">
        <v>11011</v>
      </c>
      <c r="B6371" s="3" t="s">
        <v>10824</v>
      </c>
      <c r="C6371" s="3" t="s">
        <v>11012</v>
      </c>
      <c r="D6371" s="2" t="s">
        <v>7459</v>
      </c>
    </row>
    <row r="6372" spans="1:4">
      <c r="A6372" s="3" t="s">
        <v>11013</v>
      </c>
      <c r="B6372" s="3" t="s">
        <v>10824</v>
      </c>
      <c r="C6372" s="3" t="s">
        <v>11012</v>
      </c>
      <c r="D6372" s="2" t="s">
        <v>7366</v>
      </c>
    </row>
    <row r="6373" spans="1:4">
      <c r="A6373" s="3" t="s">
        <v>11014</v>
      </c>
      <c r="B6373" s="3" t="s">
        <v>10824</v>
      </c>
      <c r="C6373" s="3" t="s">
        <v>11012</v>
      </c>
      <c r="D6373" s="2" t="s">
        <v>7383</v>
      </c>
    </row>
    <row r="6374" spans="1:4">
      <c r="A6374" s="3" t="s">
        <v>11015</v>
      </c>
      <c r="B6374" s="3" t="s">
        <v>10824</v>
      </c>
      <c r="C6374" s="3" t="s">
        <v>11012</v>
      </c>
      <c r="D6374" s="2" t="s">
        <v>7415</v>
      </c>
    </row>
    <row r="6375" spans="1:4">
      <c r="A6375" s="3" t="s">
        <v>11016</v>
      </c>
      <c r="B6375" s="3" t="s">
        <v>10824</v>
      </c>
      <c r="C6375" s="3" t="s">
        <v>11012</v>
      </c>
      <c r="D6375" s="2" t="s">
        <v>7448</v>
      </c>
    </row>
    <row r="6376" spans="1:4">
      <c r="A6376" s="3" t="s">
        <v>11017</v>
      </c>
      <c r="B6376" s="3" t="s">
        <v>10824</v>
      </c>
      <c r="C6376" s="3" t="s">
        <v>11012</v>
      </c>
      <c r="D6376" s="2" t="s">
        <v>7361</v>
      </c>
    </row>
    <row r="6377" spans="1:4">
      <c r="A6377" s="3" t="s">
        <v>11018</v>
      </c>
      <c r="B6377" s="3" t="s">
        <v>10824</v>
      </c>
      <c r="C6377" s="3" t="s">
        <v>11019</v>
      </c>
      <c r="D6377" s="2" t="s">
        <v>7561</v>
      </c>
    </row>
    <row r="6378" spans="1:4">
      <c r="A6378" s="3" t="s">
        <v>11020</v>
      </c>
      <c r="B6378" s="3" t="s">
        <v>10824</v>
      </c>
      <c r="C6378" s="3" t="s">
        <v>11019</v>
      </c>
      <c r="D6378" s="2" t="s">
        <v>7448</v>
      </c>
    </row>
    <row r="6379" spans="1:4">
      <c r="A6379" s="3" t="s">
        <v>11021</v>
      </c>
      <c r="B6379" s="3" t="s">
        <v>10824</v>
      </c>
      <c r="C6379" s="3" t="s">
        <v>11019</v>
      </c>
      <c r="D6379" s="2" t="s">
        <v>7350</v>
      </c>
    </row>
    <row r="6380" spans="1:4">
      <c r="A6380" s="3" t="s">
        <v>11022</v>
      </c>
      <c r="B6380" s="3" t="s">
        <v>10824</v>
      </c>
      <c r="C6380" s="3" t="s">
        <v>11019</v>
      </c>
      <c r="D6380" s="2" t="s">
        <v>7373</v>
      </c>
    </row>
    <row r="6381" spans="1:4">
      <c r="A6381" s="3" t="s">
        <v>11023</v>
      </c>
      <c r="B6381" s="3" t="s">
        <v>10824</v>
      </c>
      <c r="C6381" s="3" t="s">
        <v>11019</v>
      </c>
      <c r="D6381" s="2" t="s">
        <v>7415</v>
      </c>
    </row>
    <row r="6382" spans="1:4">
      <c r="A6382" s="3" t="s">
        <v>11024</v>
      </c>
      <c r="B6382" s="3" t="s">
        <v>10824</v>
      </c>
      <c r="C6382" s="3" t="s">
        <v>11019</v>
      </c>
      <c r="D6382" s="2" t="s">
        <v>7459</v>
      </c>
    </row>
    <row r="6383" spans="1:4">
      <c r="A6383" s="3" t="s">
        <v>11025</v>
      </c>
      <c r="B6383" s="3" t="s">
        <v>10824</v>
      </c>
      <c r="C6383" s="3" t="s">
        <v>4959</v>
      </c>
      <c r="D6383" s="2" t="s">
        <v>7415</v>
      </c>
    </row>
    <row r="6384" spans="1:4">
      <c r="A6384" s="3" t="s">
        <v>11026</v>
      </c>
      <c r="B6384" s="3" t="s">
        <v>10824</v>
      </c>
      <c r="C6384" s="3" t="s">
        <v>4959</v>
      </c>
      <c r="D6384" s="2" t="s">
        <v>7353</v>
      </c>
    </row>
    <row r="6385" spans="1:4">
      <c r="A6385" s="3" t="s">
        <v>11027</v>
      </c>
      <c r="B6385" s="3" t="s">
        <v>10824</v>
      </c>
      <c r="C6385" s="3" t="s">
        <v>4959</v>
      </c>
      <c r="D6385" s="2" t="s">
        <v>7383</v>
      </c>
    </row>
    <row r="6386" spans="1:4">
      <c r="A6386" s="3" t="s">
        <v>11028</v>
      </c>
      <c r="B6386" s="3" t="s">
        <v>10824</v>
      </c>
      <c r="C6386" s="3" t="s">
        <v>4959</v>
      </c>
      <c r="D6386" s="2" t="s">
        <v>7373</v>
      </c>
    </row>
    <row r="6387" spans="1:4">
      <c r="A6387" s="3" t="s">
        <v>11029</v>
      </c>
      <c r="B6387" s="3" t="s">
        <v>10824</v>
      </c>
      <c r="C6387" s="3" t="s">
        <v>4959</v>
      </c>
      <c r="D6387" s="2" t="s">
        <v>8807</v>
      </c>
    </row>
    <row r="6388" spans="1:4">
      <c r="A6388" s="3" t="s">
        <v>11030</v>
      </c>
      <c r="B6388" s="3" t="s">
        <v>10824</v>
      </c>
      <c r="C6388" s="3" t="s">
        <v>11031</v>
      </c>
      <c r="D6388" s="2" t="s">
        <v>7358</v>
      </c>
    </row>
    <row r="6389" spans="1:4">
      <c r="A6389" s="3" t="s">
        <v>11032</v>
      </c>
      <c r="B6389" s="3" t="s">
        <v>10824</v>
      </c>
      <c r="C6389" s="3" t="s">
        <v>11031</v>
      </c>
      <c r="D6389" s="2" t="s">
        <v>7353</v>
      </c>
    </row>
    <row r="6390" spans="1:4">
      <c r="A6390" s="3" t="s">
        <v>11033</v>
      </c>
      <c r="B6390" s="3" t="s">
        <v>10824</v>
      </c>
      <c r="C6390" s="3" t="s">
        <v>11031</v>
      </c>
      <c r="D6390" s="2" t="s">
        <v>10183</v>
      </c>
    </row>
    <row r="6391" spans="1:4">
      <c r="A6391" s="3" t="s">
        <v>11034</v>
      </c>
      <c r="B6391" s="3" t="s">
        <v>10824</v>
      </c>
      <c r="C6391" s="3" t="s">
        <v>11035</v>
      </c>
      <c r="D6391" s="2" t="s">
        <v>7376</v>
      </c>
    </row>
    <row r="6392" spans="1:4">
      <c r="A6392" s="3" t="s">
        <v>11036</v>
      </c>
      <c r="B6392" s="3" t="s">
        <v>10824</v>
      </c>
      <c r="C6392" s="3" t="s">
        <v>11037</v>
      </c>
      <c r="D6392" s="2" t="s">
        <v>7366</v>
      </c>
    </row>
    <row r="6393" spans="1:4">
      <c r="A6393" s="3" t="s">
        <v>11038</v>
      </c>
      <c r="B6393" s="3" t="s">
        <v>10824</v>
      </c>
      <c r="C6393" s="3" t="s">
        <v>11037</v>
      </c>
      <c r="D6393" s="2" t="s">
        <v>7353</v>
      </c>
    </row>
    <row r="6394" spans="1:4">
      <c r="A6394" s="3" t="s">
        <v>11039</v>
      </c>
      <c r="B6394" s="3" t="s">
        <v>10824</v>
      </c>
      <c r="C6394" s="3" t="s">
        <v>11037</v>
      </c>
      <c r="D6394" s="2" t="s">
        <v>7386</v>
      </c>
    </row>
    <row r="6395" spans="1:4">
      <c r="A6395" s="3" t="s">
        <v>11040</v>
      </c>
      <c r="B6395" s="3" t="s">
        <v>10824</v>
      </c>
      <c r="C6395" s="3" t="s">
        <v>11037</v>
      </c>
      <c r="D6395" s="2" t="s">
        <v>7361</v>
      </c>
    </row>
    <row r="6396" spans="1:4">
      <c r="A6396" s="3" t="s">
        <v>11041</v>
      </c>
      <c r="B6396" s="3" t="s">
        <v>10824</v>
      </c>
      <c r="C6396" s="3" t="s">
        <v>11037</v>
      </c>
      <c r="D6396" s="2" t="s">
        <v>7415</v>
      </c>
    </row>
    <row r="6397" spans="1:4">
      <c r="A6397" s="3" t="s">
        <v>11042</v>
      </c>
      <c r="B6397" s="3" t="s">
        <v>10824</v>
      </c>
      <c r="C6397" s="3" t="s">
        <v>11037</v>
      </c>
      <c r="D6397" s="2" t="s">
        <v>7383</v>
      </c>
    </row>
    <row r="6398" spans="1:4">
      <c r="A6398" s="3" t="s">
        <v>11043</v>
      </c>
      <c r="B6398" s="3" t="s">
        <v>10824</v>
      </c>
      <c r="C6398" s="3" t="s">
        <v>11037</v>
      </c>
      <c r="D6398" s="2" t="s">
        <v>7373</v>
      </c>
    </row>
    <row r="6399" spans="1:4">
      <c r="A6399" s="3" t="s">
        <v>11044</v>
      </c>
      <c r="B6399" s="3" t="s">
        <v>10824</v>
      </c>
      <c r="C6399" s="3" t="s">
        <v>11037</v>
      </c>
      <c r="D6399" s="2" t="s">
        <v>7350</v>
      </c>
    </row>
    <row r="6400" spans="1:4">
      <c r="A6400" s="3" t="s">
        <v>11045</v>
      </c>
      <c r="B6400" s="3" t="s">
        <v>10824</v>
      </c>
      <c r="C6400" s="3" t="s">
        <v>11046</v>
      </c>
      <c r="D6400" s="2" t="s">
        <v>7373</v>
      </c>
    </row>
    <row r="6401" spans="1:4">
      <c r="A6401" s="3" t="s">
        <v>11047</v>
      </c>
      <c r="B6401" s="3" t="s">
        <v>10824</v>
      </c>
      <c r="C6401" s="3" t="s">
        <v>11046</v>
      </c>
      <c r="D6401" s="2" t="s">
        <v>7448</v>
      </c>
    </row>
    <row r="6402" spans="1:4">
      <c r="A6402" s="3" t="s">
        <v>11048</v>
      </c>
      <c r="B6402" s="3" t="s">
        <v>10824</v>
      </c>
      <c r="C6402" s="3" t="s">
        <v>11046</v>
      </c>
      <c r="D6402" s="2" t="s">
        <v>7361</v>
      </c>
    </row>
    <row r="6403" spans="1:4">
      <c r="A6403" s="3" t="s">
        <v>11049</v>
      </c>
      <c r="B6403" s="3" t="s">
        <v>10824</v>
      </c>
      <c r="C6403" s="3" t="s">
        <v>11046</v>
      </c>
      <c r="D6403" s="2" t="s">
        <v>7350</v>
      </c>
    </row>
    <row r="6404" spans="1:4">
      <c r="A6404" s="3" t="s">
        <v>11050</v>
      </c>
      <c r="B6404" s="3" t="s">
        <v>10824</v>
      </c>
      <c r="C6404" s="3" t="s">
        <v>11046</v>
      </c>
      <c r="D6404" s="2" t="s">
        <v>7386</v>
      </c>
    </row>
    <row r="6405" spans="1:4">
      <c r="A6405" s="3" t="s">
        <v>11051</v>
      </c>
      <c r="B6405" s="3" t="s">
        <v>10824</v>
      </c>
      <c r="C6405" s="3" t="s">
        <v>11046</v>
      </c>
      <c r="D6405" s="2" t="s">
        <v>7383</v>
      </c>
    </row>
    <row r="6406" spans="1:4">
      <c r="A6406" s="3" t="s">
        <v>11052</v>
      </c>
      <c r="B6406" s="3" t="s">
        <v>10824</v>
      </c>
      <c r="C6406" s="3" t="s">
        <v>11046</v>
      </c>
      <c r="D6406" s="2" t="s">
        <v>7415</v>
      </c>
    </row>
    <row r="6407" spans="1:4">
      <c r="A6407" s="3" t="s">
        <v>11053</v>
      </c>
      <c r="B6407" s="3" t="s">
        <v>10824</v>
      </c>
      <c r="C6407" s="3" t="s">
        <v>11046</v>
      </c>
      <c r="D6407" s="2" t="s">
        <v>7366</v>
      </c>
    </row>
    <row r="6408" spans="1:4">
      <c r="A6408" s="3" t="s">
        <v>11054</v>
      </c>
      <c r="B6408" s="3" t="s">
        <v>10824</v>
      </c>
      <c r="C6408" s="3" t="s">
        <v>11055</v>
      </c>
      <c r="D6408" s="2" t="s">
        <v>7704</v>
      </c>
    </row>
    <row r="6409" spans="1:4">
      <c r="A6409" s="3" t="s">
        <v>11056</v>
      </c>
      <c r="B6409" s="3" t="s">
        <v>10824</v>
      </c>
      <c r="C6409" s="3" t="s">
        <v>11055</v>
      </c>
      <c r="D6409" s="2" t="s">
        <v>8807</v>
      </c>
    </row>
    <row r="6410" spans="1:4">
      <c r="A6410" s="3" t="s">
        <v>11057</v>
      </c>
      <c r="B6410" s="3" t="s">
        <v>10824</v>
      </c>
      <c r="C6410" s="3" t="s">
        <v>11055</v>
      </c>
      <c r="D6410" s="2" t="s">
        <v>7459</v>
      </c>
    </row>
    <row r="6411" spans="1:4">
      <c r="A6411" s="3" t="s">
        <v>11058</v>
      </c>
      <c r="B6411" s="3" t="s">
        <v>10824</v>
      </c>
      <c r="C6411" s="3" t="s">
        <v>11055</v>
      </c>
      <c r="D6411" s="2" t="s">
        <v>7361</v>
      </c>
    </row>
    <row r="6412" spans="1:4">
      <c r="A6412" s="3" t="s">
        <v>11059</v>
      </c>
      <c r="B6412" s="3" t="s">
        <v>10824</v>
      </c>
      <c r="C6412" s="3" t="s">
        <v>11055</v>
      </c>
      <c r="D6412" s="2" t="s">
        <v>7353</v>
      </c>
    </row>
    <row r="6413" spans="1:4">
      <c r="A6413" s="3" t="s">
        <v>11060</v>
      </c>
      <c r="B6413" s="3" t="s">
        <v>10824</v>
      </c>
      <c r="C6413" s="3" t="s">
        <v>11055</v>
      </c>
      <c r="D6413" s="2" t="s">
        <v>7383</v>
      </c>
    </row>
    <row r="6414" spans="1:4">
      <c r="A6414" s="3" t="s">
        <v>11061</v>
      </c>
      <c r="B6414" s="3" t="s">
        <v>10824</v>
      </c>
      <c r="C6414" s="3" t="s">
        <v>11055</v>
      </c>
      <c r="D6414" s="2" t="s">
        <v>7561</v>
      </c>
    </row>
    <row r="6415" spans="1:4">
      <c r="A6415" s="3" t="s">
        <v>11062</v>
      </c>
      <c r="B6415" s="3" t="s">
        <v>10824</v>
      </c>
      <c r="C6415" s="3" t="s">
        <v>11063</v>
      </c>
      <c r="D6415" s="2" t="s">
        <v>7361</v>
      </c>
    </row>
    <row r="6416" spans="1:4">
      <c r="A6416" s="3" t="s">
        <v>11064</v>
      </c>
      <c r="B6416" s="3" t="s">
        <v>10824</v>
      </c>
      <c r="C6416" s="3" t="s">
        <v>11063</v>
      </c>
      <c r="D6416" s="2" t="s">
        <v>7373</v>
      </c>
    </row>
    <row r="6417" spans="1:4">
      <c r="A6417" s="3" t="s">
        <v>11065</v>
      </c>
      <c r="B6417" s="3" t="s">
        <v>10824</v>
      </c>
      <c r="C6417" s="3" t="s">
        <v>11063</v>
      </c>
      <c r="D6417" s="2" t="s">
        <v>7350</v>
      </c>
    </row>
    <row r="6418" spans="1:4">
      <c r="A6418" s="3" t="s">
        <v>11066</v>
      </c>
      <c r="B6418" s="3" t="s">
        <v>10824</v>
      </c>
      <c r="C6418" s="3" t="s">
        <v>11063</v>
      </c>
      <c r="D6418" s="2" t="s">
        <v>7448</v>
      </c>
    </row>
    <row r="6419" spans="1:4">
      <c r="A6419" s="3" t="s">
        <v>11067</v>
      </c>
      <c r="B6419" s="3" t="s">
        <v>10824</v>
      </c>
      <c r="C6419" s="3" t="s">
        <v>11063</v>
      </c>
      <c r="D6419" s="2" t="s">
        <v>7415</v>
      </c>
    </row>
    <row r="6420" spans="1:4">
      <c r="A6420" s="3" t="s">
        <v>11068</v>
      </c>
      <c r="B6420" s="3" t="s">
        <v>10824</v>
      </c>
      <c r="C6420" s="3" t="s">
        <v>11063</v>
      </c>
      <c r="D6420" s="2" t="s">
        <v>7383</v>
      </c>
    </row>
    <row r="6421" spans="1:4">
      <c r="A6421" s="3" t="s">
        <v>11069</v>
      </c>
      <c r="B6421" s="3" t="s">
        <v>10824</v>
      </c>
      <c r="C6421" s="3" t="s">
        <v>11063</v>
      </c>
      <c r="D6421" s="2" t="s">
        <v>7353</v>
      </c>
    </row>
    <row r="6422" spans="1:4">
      <c r="A6422" s="3" t="s">
        <v>11070</v>
      </c>
      <c r="B6422" s="3" t="s">
        <v>10824</v>
      </c>
      <c r="C6422" s="3" t="s">
        <v>11071</v>
      </c>
      <c r="D6422" s="2" t="s">
        <v>7373</v>
      </c>
    </row>
    <row r="6423" spans="1:4">
      <c r="A6423" s="3" t="s">
        <v>11072</v>
      </c>
      <c r="B6423" s="3" t="s">
        <v>10824</v>
      </c>
      <c r="C6423" s="3" t="s">
        <v>11071</v>
      </c>
      <c r="D6423" s="2" t="s">
        <v>7353</v>
      </c>
    </row>
    <row r="6424" spans="1:4">
      <c r="A6424" s="3" t="s">
        <v>11073</v>
      </c>
      <c r="B6424" s="3" t="s">
        <v>10824</v>
      </c>
      <c r="C6424" s="3" t="s">
        <v>11071</v>
      </c>
      <c r="D6424" s="2" t="s">
        <v>7383</v>
      </c>
    </row>
    <row r="6425" spans="1:4">
      <c r="A6425" s="3" t="s">
        <v>11074</v>
      </c>
      <c r="B6425" s="3" t="s">
        <v>10824</v>
      </c>
      <c r="C6425" s="3" t="s">
        <v>11071</v>
      </c>
      <c r="D6425" s="2" t="s">
        <v>7386</v>
      </c>
    </row>
    <row r="6426" spans="1:4">
      <c r="A6426" s="3" t="s">
        <v>11075</v>
      </c>
      <c r="B6426" s="3" t="s">
        <v>10824</v>
      </c>
      <c r="C6426" s="3" t="s">
        <v>11071</v>
      </c>
      <c r="D6426" s="2" t="s">
        <v>8293</v>
      </c>
    </row>
    <row r="6427" spans="1:4">
      <c r="A6427" s="3" t="s">
        <v>11076</v>
      </c>
      <c r="B6427" s="3" t="s">
        <v>10824</v>
      </c>
      <c r="C6427" s="3" t="s">
        <v>11077</v>
      </c>
      <c r="D6427" s="2" t="s">
        <v>7373</v>
      </c>
    </row>
    <row r="6428" spans="1:4">
      <c r="A6428" s="3" t="s">
        <v>11078</v>
      </c>
      <c r="B6428" s="3" t="s">
        <v>10824</v>
      </c>
      <c r="C6428" s="3" t="s">
        <v>11077</v>
      </c>
      <c r="D6428" s="2" t="s">
        <v>7383</v>
      </c>
    </row>
    <row r="6429" spans="1:4">
      <c r="A6429" s="3" t="s">
        <v>11079</v>
      </c>
      <c r="B6429" s="3" t="s">
        <v>10824</v>
      </c>
      <c r="C6429" s="3" t="s">
        <v>11077</v>
      </c>
      <c r="D6429" s="2" t="s">
        <v>7376</v>
      </c>
    </row>
    <row r="6430" spans="1:4">
      <c r="A6430" s="3" t="s">
        <v>11080</v>
      </c>
      <c r="B6430" s="3" t="s">
        <v>10824</v>
      </c>
      <c r="C6430" s="3" t="s">
        <v>11077</v>
      </c>
      <c r="D6430" s="2" t="s">
        <v>7501</v>
      </c>
    </row>
    <row r="6431" spans="1:4">
      <c r="A6431" s="3" t="s">
        <v>11081</v>
      </c>
      <c r="B6431" s="3" t="s">
        <v>10824</v>
      </c>
      <c r="C6431" s="3" t="s">
        <v>11077</v>
      </c>
      <c r="D6431" s="2" t="s">
        <v>7353</v>
      </c>
    </row>
    <row r="6432" spans="1:4">
      <c r="A6432" s="3" t="s">
        <v>11082</v>
      </c>
      <c r="B6432" s="3" t="s">
        <v>10824</v>
      </c>
      <c r="C6432" s="3" t="s">
        <v>11077</v>
      </c>
      <c r="D6432" s="2" t="s">
        <v>7361</v>
      </c>
    </row>
    <row r="6433" spans="1:4">
      <c r="A6433" s="3" t="s">
        <v>11083</v>
      </c>
      <c r="B6433" s="3" t="s">
        <v>10824</v>
      </c>
      <c r="C6433" s="3" t="s">
        <v>11077</v>
      </c>
      <c r="D6433" s="2" t="s">
        <v>7415</v>
      </c>
    </row>
    <row r="6434" spans="1:4">
      <c r="A6434" s="3" t="s">
        <v>11084</v>
      </c>
      <c r="B6434" s="3" t="s">
        <v>10824</v>
      </c>
      <c r="C6434" s="3" t="s">
        <v>11077</v>
      </c>
      <c r="D6434" s="2" t="s">
        <v>7448</v>
      </c>
    </row>
    <row r="6435" spans="1:4">
      <c r="A6435" s="3" t="s">
        <v>11085</v>
      </c>
      <c r="B6435" s="3" t="s">
        <v>10824</v>
      </c>
      <c r="C6435" s="3" t="s">
        <v>11086</v>
      </c>
      <c r="D6435" s="2" t="s">
        <v>7366</v>
      </c>
    </row>
    <row r="6436" spans="1:4">
      <c r="A6436" s="3" t="s">
        <v>11087</v>
      </c>
      <c r="B6436" s="3" t="s">
        <v>10824</v>
      </c>
      <c r="C6436" s="3" t="s">
        <v>11086</v>
      </c>
      <c r="D6436" s="2" t="s">
        <v>7530</v>
      </c>
    </row>
    <row r="6437" spans="1:4">
      <c r="A6437" s="3" t="s">
        <v>11088</v>
      </c>
      <c r="B6437" s="3" t="s">
        <v>10824</v>
      </c>
      <c r="C6437" s="3" t="s">
        <v>11086</v>
      </c>
      <c r="D6437" s="2" t="s">
        <v>7361</v>
      </c>
    </row>
    <row r="6438" spans="1:4">
      <c r="A6438" s="3" t="s">
        <v>11089</v>
      </c>
      <c r="B6438" s="3" t="s">
        <v>10824</v>
      </c>
      <c r="C6438" s="3" t="s">
        <v>11086</v>
      </c>
      <c r="D6438" s="2" t="s">
        <v>7350</v>
      </c>
    </row>
    <row r="6439" spans="1:4">
      <c r="A6439" s="3" t="s">
        <v>11090</v>
      </c>
      <c r="B6439" s="3" t="s">
        <v>10824</v>
      </c>
      <c r="C6439" s="3" t="s">
        <v>11086</v>
      </c>
      <c r="D6439" s="2" t="s">
        <v>7415</v>
      </c>
    </row>
    <row r="6440" spans="1:4">
      <c r="A6440" s="3" t="s">
        <v>11091</v>
      </c>
      <c r="B6440" s="3" t="s">
        <v>10824</v>
      </c>
      <c r="C6440" s="3" t="s">
        <v>11086</v>
      </c>
      <c r="D6440" s="2" t="s">
        <v>7383</v>
      </c>
    </row>
    <row r="6441" spans="1:4">
      <c r="A6441" s="3" t="s">
        <v>11092</v>
      </c>
      <c r="B6441" s="3" t="s">
        <v>10824</v>
      </c>
      <c r="C6441" s="3" t="s">
        <v>11086</v>
      </c>
      <c r="D6441" s="2" t="s">
        <v>7373</v>
      </c>
    </row>
    <row r="6442" spans="1:4">
      <c r="A6442" s="3" t="s">
        <v>11093</v>
      </c>
      <c r="B6442" s="3" t="s">
        <v>10824</v>
      </c>
      <c r="C6442" s="3" t="s">
        <v>11086</v>
      </c>
      <c r="D6442" s="2" t="s">
        <v>7459</v>
      </c>
    </row>
    <row r="6443" spans="1:4">
      <c r="A6443" s="3" t="s">
        <v>11094</v>
      </c>
      <c r="B6443" s="3" t="s">
        <v>10824</v>
      </c>
      <c r="C6443" s="3" t="s">
        <v>11095</v>
      </c>
      <c r="D6443" s="2" t="s">
        <v>7487</v>
      </c>
    </row>
    <row r="6444" spans="1:4">
      <c r="A6444" s="3" t="s">
        <v>11096</v>
      </c>
      <c r="B6444" s="3" t="s">
        <v>10824</v>
      </c>
      <c r="C6444" s="3" t="s">
        <v>11095</v>
      </c>
      <c r="D6444" s="2" t="s">
        <v>7652</v>
      </c>
    </row>
    <row r="6445" spans="1:4">
      <c r="A6445" s="3" t="s">
        <v>11097</v>
      </c>
      <c r="B6445" s="3" t="s">
        <v>10824</v>
      </c>
      <c r="C6445" s="3" t="s">
        <v>11095</v>
      </c>
      <c r="D6445" s="2" t="s">
        <v>7353</v>
      </c>
    </row>
    <row r="6446" spans="1:4">
      <c r="A6446" s="3" t="s">
        <v>11098</v>
      </c>
      <c r="B6446" s="3" t="s">
        <v>10824</v>
      </c>
      <c r="C6446" s="3" t="s">
        <v>11095</v>
      </c>
      <c r="D6446" s="2" t="s">
        <v>7361</v>
      </c>
    </row>
    <row r="6447" spans="1:4">
      <c r="A6447" s="3" t="s">
        <v>11099</v>
      </c>
      <c r="B6447" s="3" t="s">
        <v>10824</v>
      </c>
      <c r="C6447" s="3" t="s">
        <v>11095</v>
      </c>
      <c r="D6447" s="2" t="s">
        <v>7530</v>
      </c>
    </row>
    <row r="6448" spans="1:4">
      <c r="A6448" s="3" t="s">
        <v>11100</v>
      </c>
      <c r="B6448" s="3" t="s">
        <v>10824</v>
      </c>
      <c r="C6448" s="3" t="s">
        <v>11095</v>
      </c>
      <c r="D6448" s="2" t="s">
        <v>7373</v>
      </c>
    </row>
    <row r="6449" spans="1:4">
      <c r="A6449" s="3" t="s">
        <v>11101</v>
      </c>
      <c r="B6449" s="3" t="s">
        <v>10824</v>
      </c>
      <c r="C6449" s="3" t="s">
        <v>11095</v>
      </c>
      <c r="D6449" s="2" t="s">
        <v>7561</v>
      </c>
    </row>
    <row r="6450" spans="1:4">
      <c r="A6450" s="3" t="s">
        <v>11102</v>
      </c>
      <c r="B6450" s="3" t="s">
        <v>10824</v>
      </c>
      <c r="C6450" s="3" t="s">
        <v>11095</v>
      </c>
      <c r="D6450" s="2" t="s">
        <v>7448</v>
      </c>
    </row>
    <row r="6451" spans="1:4">
      <c r="A6451" s="3" t="s">
        <v>11103</v>
      </c>
      <c r="B6451" s="3" t="s">
        <v>10824</v>
      </c>
      <c r="C6451" s="3" t="s">
        <v>11104</v>
      </c>
      <c r="D6451" s="2" t="s">
        <v>7350</v>
      </c>
    </row>
    <row r="6452" spans="1:4">
      <c r="A6452" s="3" t="s">
        <v>11105</v>
      </c>
      <c r="B6452" s="3" t="s">
        <v>10824</v>
      </c>
      <c r="C6452" s="3" t="s">
        <v>11104</v>
      </c>
      <c r="D6452" s="2" t="s">
        <v>7373</v>
      </c>
    </row>
    <row r="6453" spans="1:4">
      <c r="A6453" s="3" t="s">
        <v>11106</v>
      </c>
      <c r="B6453" s="3" t="s">
        <v>10824</v>
      </c>
      <c r="C6453" s="3" t="s">
        <v>11104</v>
      </c>
      <c r="D6453" s="2" t="s">
        <v>7383</v>
      </c>
    </row>
    <row r="6454" spans="1:4">
      <c r="A6454" s="3" t="s">
        <v>11107</v>
      </c>
      <c r="B6454" s="3" t="s">
        <v>10824</v>
      </c>
      <c r="C6454" s="3" t="s">
        <v>11104</v>
      </c>
      <c r="D6454" s="2" t="s">
        <v>7415</v>
      </c>
    </row>
    <row r="6455" spans="1:4">
      <c r="A6455" s="3" t="s">
        <v>11108</v>
      </c>
      <c r="B6455" s="3" t="s">
        <v>10824</v>
      </c>
      <c r="C6455" s="3" t="s">
        <v>11104</v>
      </c>
      <c r="D6455" s="2" t="s">
        <v>7353</v>
      </c>
    </row>
    <row r="6456" spans="1:4">
      <c r="A6456" s="3" t="s">
        <v>11109</v>
      </c>
      <c r="B6456" s="3" t="s">
        <v>10824</v>
      </c>
      <c r="C6456" s="3" t="s">
        <v>11104</v>
      </c>
      <c r="D6456" s="2" t="s">
        <v>7487</v>
      </c>
    </row>
    <row r="6457" spans="1:4">
      <c r="A6457" s="3" t="s">
        <v>11110</v>
      </c>
      <c r="B6457" s="3" t="s">
        <v>10824</v>
      </c>
      <c r="C6457" s="3" t="s">
        <v>11104</v>
      </c>
      <c r="D6457" s="2" t="s">
        <v>7386</v>
      </c>
    </row>
    <row r="6458" spans="1:4">
      <c r="A6458" s="3" t="s">
        <v>11111</v>
      </c>
      <c r="B6458" s="3" t="s">
        <v>10824</v>
      </c>
      <c r="C6458" s="3" t="s">
        <v>11104</v>
      </c>
      <c r="D6458" s="2" t="s">
        <v>7459</v>
      </c>
    </row>
    <row r="6459" spans="1:4">
      <c r="A6459" s="3" t="s">
        <v>11112</v>
      </c>
      <c r="B6459" s="3" t="s">
        <v>10824</v>
      </c>
      <c r="C6459" s="3" t="s">
        <v>11113</v>
      </c>
      <c r="D6459" s="2" t="s">
        <v>7361</v>
      </c>
    </row>
    <row r="6460" spans="1:4">
      <c r="A6460" s="3" t="s">
        <v>11114</v>
      </c>
      <c r="B6460" s="3" t="s">
        <v>10824</v>
      </c>
      <c r="C6460" s="3" t="s">
        <v>11113</v>
      </c>
      <c r="D6460" s="2" t="s">
        <v>7353</v>
      </c>
    </row>
    <row r="6461" spans="1:4">
      <c r="A6461" s="3" t="s">
        <v>11115</v>
      </c>
      <c r="B6461" s="3" t="s">
        <v>10824</v>
      </c>
      <c r="C6461" s="3" t="s">
        <v>11113</v>
      </c>
      <c r="D6461" s="2" t="s">
        <v>7373</v>
      </c>
    </row>
    <row r="6462" spans="1:4">
      <c r="A6462" s="3" t="s">
        <v>11116</v>
      </c>
      <c r="B6462" s="3" t="s">
        <v>10824</v>
      </c>
      <c r="C6462" s="3" t="s">
        <v>11113</v>
      </c>
      <c r="D6462" s="2" t="s">
        <v>7448</v>
      </c>
    </row>
    <row r="6463" spans="1:4">
      <c r="A6463" s="3" t="s">
        <v>11117</v>
      </c>
      <c r="B6463" s="3" t="s">
        <v>10824</v>
      </c>
      <c r="C6463" s="3" t="s">
        <v>11113</v>
      </c>
      <c r="D6463" s="2" t="s">
        <v>7487</v>
      </c>
    </row>
    <row r="6464" spans="1:4">
      <c r="A6464" s="3" t="s">
        <v>11118</v>
      </c>
      <c r="B6464" s="3" t="s">
        <v>10824</v>
      </c>
      <c r="C6464" s="3" t="s">
        <v>11113</v>
      </c>
      <c r="D6464" s="2" t="s">
        <v>7386</v>
      </c>
    </row>
    <row r="6465" spans="1:4">
      <c r="A6465" s="3" t="s">
        <v>11119</v>
      </c>
      <c r="B6465" s="3" t="s">
        <v>10824</v>
      </c>
      <c r="C6465" s="3" t="s">
        <v>11113</v>
      </c>
      <c r="D6465" s="2" t="s">
        <v>8389</v>
      </c>
    </row>
    <row r="6466" spans="1:4">
      <c r="A6466" s="3" t="s">
        <v>11120</v>
      </c>
      <c r="B6466" s="3" t="s">
        <v>10824</v>
      </c>
      <c r="C6466" s="3" t="s">
        <v>11121</v>
      </c>
      <c r="D6466" s="2" t="s">
        <v>7361</v>
      </c>
    </row>
    <row r="6467" spans="1:4">
      <c r="A6467" s="3" t="s">
        <v>11122</v>
      </c>
      <c r="B6467" s="3" t="s">
        <v>10824</v>
      </c>
      <c r="C6467" s="3" t="s">
        <v>11121</v>
      </c>
      <c r="D6467" s="2" t="s">
        <v>8056</v>
      </c>
    </row>
    <row r="6468" spans="1:4">
      <c r="A6468" s="3" t="s">
        <v>11123</v>
      </c>
      <c r="B6468" s="3" t="s">
        <v>10824</v>
      </c>
      <c r="C6468" s="3" t="s">
        <v>11121</v>
      </c>
      <c r="D6468" s="2" t="s">
        <v>7383</v>
      </c>
    </row>
    <row r="6469" spans="1:4">
      <c r="A6469" s="3" t="s">
        <v>11124</v>
      </c>
      <c r="B6469" s="3" t="s">
        <v>10824</v>
      </c>
      <c r="C6469" s="3" t="s">
        <v>11121</v>
      </c>
      <c r="D6469" s="2" t="s">
        <v>7448</v>
      </c>
    </row>
    <row r="6470" spans="1:4">
      <c r="A6470" s="3" t="s">
        <v>11125</v>
      </c>
      <c r="B6470" s="3" t="s">
        <v>10824</v>
      </c>
      <c r="C6470" s="3" t="s">
        <v>11121</v>
      </c>
      <c r="D6470" s="2" t="s">
        <v>7353</v>
      </c>
    </row>
    <row r="6471" spans="1:4">
      <c r="A6471" s="3" t="s">
        <v>11126</v>
      </c>
      <c r="B6471" s="3" t="s">
        <v>10824</v>
      </c>
      <c r="C6471" s="3" t="s">
        <v>11121</v>
      </c>
      <c r="D6471" s="2" t="s">
        <v>7386</v>
      </c>
    </row>
    <row r="6472" spans="1:4">
      <c r="A6472" s="3" t="s">
        <v>11127</v>
      </c>
      <c r="B6472" s="3" t="s">
        <v>10824</v>
      </c>
      <c r="C6472" s="3" t="s">
        <v>11121</v>
      </c>
      <c r="D6472" s="2" t="s">
        <v>7350</v>
      </c>
    </row>
    <row r="6473" spans="1:4">
      <c r="A6473" s="3" t="s">
        <v>11128</v>
      </c>
      <c r="B6473" s="3" t="s">
        <v>10824</v>
      </c>
      <c r="C6473" s="3" t="s">
        <v>11121</v>
      </c>
      <c r="D6473" s="2" t="s">
        <v>7373</v>
      </c>
    </row>
    <row r="6474" spans="1:4">
      <c r="A6474" s="3" t="s">
        <v>11129</v>
      </c>
      <c r="B6474" s="3" t="s">
        <v>10824</v>
      </c>
      <c r="C6474" s="3" t="s">
        <v>11130</v>
      </c>
      <c r="D6474" s="2" t="s">
        <v>7353</v>
      </c>
    </row>
    <row r="6475" spans="1:4">
      <c r="A6475" s="3" t="s">
        <v>11131</v>
      </c>
      <c r="B6475" s="3" t="s">
        <v>10824</v>
      </c>
      <c r="C6475" s="3" t="s">
        <v>11132</v>
      </c>
      <c r="D6475" s="2" t="s">
        <v>7383</v>
      </c>
    </row>
    <row r="6476" spans="1:4">
      <c r="A6476" s="3" t="s">
        <v>11133</v>
      </c>
      <c r="B6476" s="3" t="s">
        <v>10824</v>
      </c>
      <c r="C6476" s="3" t="s">
        <v>11132</v>
      </c>
      <c r="D6476" s="2" t="s">
        <v>8807</v>
      </c>
    </row>
    <row r="6477" spans="1:4">
      <c r="A6477" s="3" t="s">
        <v>11134</v>
      </c>
      <c r="B6477" s="3" t="s">
        <v>10824</v>
      </c>
      <c r="C6477" s="3" t="s">
        <v>11132</v>
      </c>
      <c r="D6477" s="2" t="s">
        <v>7459</v>
      </c>
    </row>
    <row r="6478" spans="1:4">
      <c r="A6478" s="3" t="s">
        <v>11135</v>
      </c>
      <c r="B6478" s="3" t="s">
        <v>10824</v>
      </c>
      <c r="C6478" s="3" t="s">
        <v>11132</v>
      </c>
      <c r="D6478" s="2" t="s">
        <v>7361</v>
      </c>
    </row>
    <row r="6479" spans="1:4">
      <c r="A6479" s="3" t="s">
        <v>11136</v>
      </c>
      <c r="B6479" s="3" t="s">
        <v>10824</v>
      </c>
      <c r="C6479" s="3" t="s">
        <v>11132</v>
      </c>
      <c r="D6479" s="2" t="s">
        <v>7621</v>
      </c>
    </row>
    <row r="6480" spans="1:4">
      <c r="A6480" s="3" t="s">
        <v>11137</v>
      </c>
      <c r="B6480" s="3" t="s">
        <v>10824</v>
      </c>
      <c r="C6480" s="3" t="s">
        <v>11132</v>
      </c>
      <c r="D6480" s="2" t="s">
        <v>10535</v>
      </c>
    </row>
    <row r="6481" spans="1:4">
      <c r="A6481" s="3" t="s">
        <v>11138</v>
      </c>
      <c r="B6481" s="3" t="s">
        <v>10824</v>
      </c>
      <c r="C6481" s="3" t="s">
        <v>11132</v>
      </c>
      <c r="D6481" s="2" t="s">
        <v>7806</v>
      </c>
    </row>
    <row r="6482" spans="1:4">
      <c r="A6482" s="3" t="s">
        <v>11139</v>
      </c>
      <c r="B6482" s="3" t="s">
        <v>10824</v>
      </c>
      <c r="C6482" s="3" t="s">
        <v>11132</v>
      </c>
      <c r="D6482" s="2" t="s">
        <v>7353</v>
      </c>
    </row>
    <row r="6483" spans="1:4">
      <c r="A6483" s="3" t="s">
        <v>11140</v>
      </c>
      <c r="B6483" s="3" t="s">
        <v>10824</v>
      </c>
      <c r="C6483" s="3" t="s">
        <v>11141</v>
      </c>
      <c r="D6483" s="2" t="s">
        <v>7350</v>
      </c>
    </row>
    <row r="6484" spans="1:4">
      <c r="A6484" s="3" t="s">
        <v>11142</v>
      </c>
      <c r="B6484" s="3" t="s">
        <v>10824</v>
      </c>
      <c r="C6484" s="3" t="s">
        <v>11141</v>
      </c>
      <c r="D6484" s="2" t="s">
        <v>7383</v>
      </c>
    </row>
    <row r="6485" spans="1:4">
      <c r="A6485" s="3" t="s">
        <v>11143</v>
      </c>
      <c r="B6485" s="3" t="s">
        <v>10824</v>
      </c>
      <c r="C6485" s="3" t="s">
        <v>11141</v>
      </c>
      <c r="D6485" s="2" t="s">
        <v>7373</v>
      </c>
    </row>
    <row r="6486" spans="1:4">
      <c r="A6486" s="3" t="s">
        <v>11144</v>
      </c>
      <c r="B6486" s="3" t="s">
        <v>10824</v>
      </c>
      <c r="C6486" s="3" t="s">
        <v>11141</v>
      </c>
      <c r="D6486" s="2" t="s">
        <v>7415</v>
      </c>
    </row>
    <row r="6487" spans="1:4">
      <c r="A6487" s="3" t="s">
        <v>11145</v>
      </c>
      <c r="B6487" s="3" t="s">
        <v>10824</v>
      </c>
      <c r="C6487" s="3" t="s">
        <v>11141</v>
      </c>
      <c r="D6487" s="2" t="s">
        <v>7358</v>
      </c>
    </row>
    <row r="6488" spans="1:4">
      <c r="A6488" s="3" t="s">
        <v>11146</v>
      </c>
      <c r="B6488" s="3" t="s">
        <v>10824</v>
      </c>
      <c r="C6488" s="3" t="s">
        <v>11147</v>
      </c>
      <c r="D6488" s="2" t="s">
        <v>7358</v>
      </c>
    </row>
    <row r="6489" spans="1:4">
      <c r="A6489" s="3" t="s">
        <v>11148</v>
      </c>
      <c r="B6489" s="3" t="s">
        <v>10824</v>
      </c>
      <c r="C6489" s="3" t="s">
        <v>11147</v>
      </c>
      <c r="D6489" s="2" t="s">
        <v>7386</v>
      </c>
    </row>
    <row r="6490" spans="1:4">
      <c r="A6490" s="3" t="s">
        <v>11149</v>
      </c>
      <c r="B6490" s="3" t="s">
        <v>10824</v>
      </c>
      <c r="C6490" s="3" t="s">
        <v>11147</v>
      </c>
      <c r="D6490" s="2" t="s">
        <v>7415</v>
      </c>
    </row>
    <row r="6491" spans="1:4">
      <c r="A6491" s="3" t="s">
        <v>11150</v>
      </c>
      <c r="B6491" s="3" t="s">
        <v>10824</v>
      </c>
      <c r="C6491" s="3" t="s">
        <v>11147</v>
      </c>
      <c r="D6491" s="2" t="s">
        <v>7383</v>
      </c>
    </row>
    <row r="6492" spans="1:4">
      <c r="A6492" s="3" t="s">
        <v>11151</v>
      </c>
      <c r="B6492" s="3" t="s">
        <v>10824</v>
      </c>
      <c r="C6492" s="3" t="s">
        <v>11147</v>
      </c>
      <c r="D6492" s="2" t="s">
        <v>7373</v>
      </c>
    </row>
    <row r="6493" spans="1:4">
      <c r="A6493" s="3" t="s">
        <v>11152</v>
      </c>
      <c r="B6493" s="3" t="s">
        <v>10824</v>
      </c>
      <c r="C6493" s="3" t="s">
        <v>11147</v>
      </c>
      <c r="D6493" s="2" t="s">
        <v>7561</v>
      </c>
    </row>
    <row r="6494" spans="1:4">
      <c r="A6494" s="3" t="s">
        <v>11153</v>
      </c>
      <c r="B6494" s="3" t="s">
        <v>10824</v>
      </c>
      <c r="C6494" s="3" t="s">
        <v>11147</v>
      </c>
      <c r="D6494" s="2" t="s">
        <v>7350</v>
      </c>
    </row>
    <row r="6495" spans="1:4">
      <c r="A6495" s="3" t="s">
        <v>11154</v>
      </c>
      <c r="B6495" s="3" t="s">
        <v>10824</v>
      </c>
      <c r="C6495" s="3" t="s">
        <v>11147</v>
      </c>
      <c r="D6495" s="2" t="s">
        <v>7448</v>
      </c>
    </row>
    <row r="6496" spans="1:4">
      <c r="A6496" s="3" t="s">
        <v>11155</v>
      </c>
      <c r="B6496" s="3" t="s">
        <v>10824</v>
      </c>
      <c r="C6496" s="3" t="s">
        <v>11156</v>
      </c>
      <c r="D6496" s="2" t="s">
        <v>7358</v>
      </c>
    </row>
    <row r="6497" spans="1:4">
      <c r="A6497" s="3" t="s">
        <v>11157</v>
      </c>
      <c r="B6497" s="3" t="s">
        <v>10824</v>
      </c>
      <c r="C6497" s="3" t="s">
        <v>11156</v>
      </c>
      <c r="D6497" s="2" t="s">
        <v>7353</v>
      </c>
    </row>
    <row r="6498" spans="1:4">
      <c r="A6498" s="3" t="s">
        <v>11158</v>
      </c>
      <c r="B6498" s="3" t="s">
        <v>10824</v>
      </c>
      <c r="C6498" s="3" t="s">
        <v>11156</v>
      </c>
      <c r="D6498" s="2" t="s">
        <v>7373</v>
      </c>
    </row>
    <row r="6499" spans="1:4">
      <c r="A6499" s="3" t="s">
        <v>11159</v>
      </c>
      <c r="B6499" s="3" t="s">
        <v>10824</v>
      </c>
      <c r="C6499" s="3" t="s">
        <v>11160</v>
      </c>
      <c r="D6499" s="2" t="s">
        <v>7386</v>
      </c>
    </row>
    <row r="6500" spans="1:4">
      <c r="A6500" s="3" t="s">
        <v>11161</v>
      </c>
      <c r="B6500" s="3" t="s">
        <v>10824</v>
      </c>
      <c r="C6500" s="3" t="s">
        <v>11162</v>
      </c>
      <c r="D6500" s="2" t="s">
        <v>7373</v>
      </c>
    </row>
    <row r="6501" spans="1:4">
      <c r="A6501" s="3" t="s">
        <v>11163</v>
      </c>
      <c r="B6501" s="3" t="s">
        <v>10824</v>
      </c>
      <c r="C6501" s="3" t="s">
        <v>11162</v>
      </c>
      <c r="D6501" s="2" t="s">
        <v>7415</v>
      </c>
    </row>
    <row r="6502" spans="1:4">
      <c r="A6502" s="3" t="s">
        <v>11164</v>
      </c>
      <c r="B6502" s="3" t="s">
        <v>10824</v>
      </c>
      <c r="C6502" s="3" t="s">
        <v>11162</v>
      </c>
      <c r="D6502" s="2" t="s">
        <v>7459</v>
      </c>
    </row>
    <row r="6503" spans="1:4">
      <c r="A6503" s="3" t="s">
        <v>11165</v>
      </c>
      <c r="B6503" s="3" t="s">
        <v>10824</v>
      </c>
      <c r="C6503" s="3" t="s">
        <v>11162</v>
      </c>
      <c r="D6503" s="2" t="s">
        <v>7561</v>
      </c>
    </row>
    <row r="6504" spans="1:4">
      <c r="A6504" s="3" t="s">
        <v>11166</v>
      </c>
      <c r="B6504" s="3" t="s">
        <v>10824</v>
      </c>
      <c r="C6504" s="3" t="s">
        <v>11162</v>
      </c>
      <c r="D6504" s="2" t="s">
        <v>7383</v>
      </c>
    </row>
    <row r="6505" spans="1:4">
      <c r="A6505" s="3" t="s">
        <v>11167</v>
      </c>
      <c r="B6505" s="3" t="s">
        <v>10824</v>
      </c>
      <c r="C6505" s="3" t="s">
        <v>11162</v>
      </c>
      <c r="D6505" s="2" t="s">
        <v>7448</v>
      </c>
    </row>
    <row r="6506" spans="1:4">
      <c r="A6506" s="3" t="s">
        <v>11168</v>
      </c>
      <c r="B6506" s="3" t="s">
        <v>10824</v>
      </c>
      <c r="C6506" s="3" t="s">
        <v>11162</v>
      </c>
      <c r="D6506" s="2" t="s">
        <v>7487</v>
      </c>
    </row>
    <row r="6507" spans="1:4">
      <c r="A6507" s="3" t="s">
        <v>11169</v>
      </c>
      <c r="B6507" s="3" t="s">
        <v>10824</v>
      </c>
      <c r="C6507" s="3" t="s">
        <v>11162</v>
      </c>
      <c r="D6507" s="2" t="s">
        <v>7361</v>
      </c>
    </row>
    <row r="6508" spans="1:4">
      <c r="A6508" s="3" t="s">
        <v>11170</v>
      </c>
      <c r="B6508" s="3" t="s">
        <v>10824</v>
      </c>
      <c r="C6508" s="3" t="s">
        <v>11171</v>
      </c>
      <c r="D6508" s="2" t="s">
        <v>7448</v>
      </c>
    </row>
    <row r="6509" spans="1:4">
      <c r="A6509" s="3" t="s">
        <v>11172</v>
      </c>
      <c r="B6509" s="3" t="s">
        <v>10824</v>
      </c>
      <c r="C6509" s="3" t="s">
        <v>11171</v>
      </c>
      <c r="D6509" s="2" t="s">
        <v>7353</v>
      </c>
    </row>
    <row r="6510" spans="1:4">
      <c r="A6510" s="3" t="s">
        <v>11173</v>
      </c>
      <c r="B6510" s="3" t="s">
        <v>10824</v>
      </c>
      <c r="C6510" s="3" t="s">
        <v>11171</v>
      </c>
      <c r="D6510" s="2" t="s">
        <v>7373</v>
      </c>
    </row>
    <row r="6511" spans="1:4">
      <c r="A6511" s="3" t="s">
        <v>11174</v>
      </c>
      <c r="B6511" s="3" t="s">
        <v>10824</v>
      </c>
      <c r="C6511" s="3" t="s">
        <v>11171</v>
      </c>
      <c r="D6511" s="2" t="s">
        <v>7415</v>
      </c>
    </row>
    <row r="6512" spans="1:4">
      <c r="A6512" s="3" t="s">
        <v>11175</v>
      </c>
      <c r="B6512" s="3" t="s">
        <v>10824</v>
      </c>
      <c r="C6512" s="3" t="s">
        <v>11176</v>
      </c>
      <c r="D6512" s="2" t="s">
        <v>7415</v>
      </c>
    </row>
    <row r="6513" spans="1:4">
      <c r="A6513" s="3" t="s">
        <v>11177</v>
      </c>
      <c r="B6513" s="3" t="s">
        <v>10824</v>
      </c>
      <c r="C6513" s="3" t="s">
        <v>11176</v>
      </c>
      <c r="D6513" s="2" t="s">
        <v>7373</v>
      </c>
    </row>
    <row r="6514" spans="1:4">
      <c r="A6514" s="3" t="s">
        <v>11178</v>
      </c>
      <c r="B6514" s="3" t="s">
        <v>10824</v>
      </c>
      <c r="C6514" s="3" t="s">
        <v>11176</v>
      </c>
      <c r="D6514" s="2" t="s">
        <v>7383</v>
      </c>
    </row>
    <row r="6515" spans="1:4">
      <c r="A6515" s="3" t="s">
        <v>11179</v>
      </c>
      <c r="B6515" s="3" t="s">
        <v>10824</v>
      </c>
      <c r="C6515" s="3" t="s">
        <v>11176</v>
      </c>
      <c r="D6515" s="2" t="s">
        <v>7448</v>
      </c>
    </row>
    <row r="6516" spans="1:4">
      <c r="A6516" s="3" t="s">
        <v>11180</v>
      </c>
      <c r="B6516" s="3" t="s">
        <v>10824</v>
      </c>
      <c r="C6516" s="3" t="s">
        <v>11176</v>
      </c>
      <c r="D6516" s="2" t="s">
        <v>7350</v>
      </c>
    </row>
    <row r="6517" spans="1:4">
      <c r="A6517" s="3" t="s">
        <v>11181</v>
      </c>
      <c r="B6517" s="3" t="s">
        <v>10824</v>
      </c>
      <c r="C6517" s="3" t="s">
        <v>11176</v>
      </c>
      <c r="D6517" s="2" t="s">
        <v>7561</v>
      </c>
    </row>
    <row r="6518" spans="1:4">
      <c r="A6518" s="3" t="s">
        <v>11182</v>
      </c>
      <c r="B6518" s="3" t="s">
        <v>10824</v>
      </c>
      <c r="C6518" s="3" t="s">
        <v>11176</v>
      </c>
      <c r="D6518" s="2" t="s">
        <v>7386</v>
      </c>
    </row>
    <row r="6519" spans="1:4">
      <c r="A6519" s="3" t="s">
        <v>11183</v>
      </c>
      <c r="B6519" s="3" t="s">
        <v>10824</v>
      </c>
      <c r="C6519" s="3" t="s">
        <v>11176</v>
      </c>
      <c r="D6519" s="2" t="s">
        <v>7353</v>
      </c>
    </row>
    <row r="6520" spans="1:4">
      <c r="A6520" s="3" t="s">
        <v>11184</v>
      </c>
      <c r="B6520" s="3" t="s">
        <v>10824</v>
      </c>
      <c r="C6520" s="3" t="s">
        <v>11185</v>
      </c>
      <c r="D6520" s="2" t="s">
        <v>7358</v>
      </c>
    </row>
    <row r="6521" spans="1:4">
      <c r="A6521" s="3" t="s">
        <v>11186</v>
      </c>
      <c r="B6521" s="3" t="s">
        <v>10824</v>
      </c>
      <c r="C6521" s="3" t="s">
        <v>11185</v>
      </c>
      <c r="D6521" s="2" t="s">
        <v>7353</v>
      </c>
    </row>
    <row r="6522" spans="1:4">
      <c r="A6522" s="3" t="s">
        <v>11187</v>
      </c>
      <c r="B6522" s="3" t="s">
        <v>10824</v>
      </c>
      <c r="C6522" s="3" t="s">
        <v>11185</v>
      </c>
      <c r="D6522" s="2" t="s">
        <v>7806</v>
      </c>
    </row>
    <row r="6523" spans="1:4">
      <c r="A6523" s="3" t="s">
        <v>11188</v>
      </c>
      <c r="B6523" s="3" t="s">
        <v>10824</v>
      </c>
      <c r="C6523" s="3" t="s">
        <v>11185</v>
      </c>
      <c r="D6523" s="2" t="s">
        <v>7361</v>
      </c>
    </row>
    <row r="6524" spans="1:4">
      <c r="A6524" s="3" t="s">
        <v>11189</v>
      </c>
      <c r="B6524" s="3" t="s">
        <v>10824</v>
      </c>
      <c r="C6524" s="3" t="s">
        <v>11185</v>
      </c>
      <c r="D6524" s="2" t="s">
        <v>7383</v>
      </c>
    </row>
    <row r="6525" spans="1:4">
      <c r="A6525" s="3" t="s">
        <v>11190</v>
      </c>
      <c r="B6525" s="3" t="s">
        <v>10824</v>
      </c>
      <c r="C6525" s="3" t="s">
        <v>11191</v>
      </c>
      <c r="D6525" s="2" t="s">
        <v>7373</v>
      </c>
    </row>
    <row r="6526" spans="1:4">
      <c r="A6526" s="3" t="s">
        <v>11192</v>
      </c>
      <c r="B6526" s="3" t="s">
        <v>10824</v>
      </c>
      <c r="C6526" s="3" t="s">
        <v>11191</v>
      </c>
      <c r="D6526" s="2" t="s">
        <v>7361</v>
      </c>
    </row>
    <row r="6527" spans="1:4">
      <c r="A6527" s="3" t="s">
        <v>11193</v>
      </c>
      <c r="B6527" s="3" t="s">
        <v>10824</v>
      </c>
      <c r="C6527" s="3" t="s">
        <v>11191</v>
      </c>
      <c r="D6527" s="2" t="s">
        <v>7383</v>
      </c>
    </row>
    <row r="6528" spans="1:4">
      <c r="A6528" s="3" t="s">
        <v>11194</v>
      </c>
      <c r="B6528" s="3" t="s">
        <v>10824</v>
      </c>
      <c r="C6528" s="3" t="s">
        <v>11191</v>
      </c>
      <c r="D6528" s="2" t="s">
        <v>7350</v>
      </c>
    </row>
    <row r="6529" spans="1:4">
      <c r="A6529" s="3" t="s">
        <v>11195</v>
      </c>
      <c r="B6529" s="3" t="s">
        <v>10824</v>
      </c>
      <c r="C6529" s="3" t="s">
        <v>11191</v>
      </c>
      <c r="D6529" s="2" t="s">
        <v>7652</v>
      </c>
    </row>
    <row r="6530" spans="1:4">
      <c r="A6530" s="3" t="s">
        <v>11196</v>
      </c>
      <c r="B6530" s="3" t="s">
        <v>10824</v>
      </c>
      <c r="C6530" s="3" t="s">
        <v>11197</v>
      </c>
      <c r="D6530" s="2" t="s">
        <v>7361</v>
      </c>
    </row>
    <row r="6531" spans="1:4">
      <c r="A6531" s="3" t="s">
        <v>11198</v>
      </c>
      <c r="B6531" s="3" t="s">
        <v>10824</v>
      </c>
      <c r="C6531" s="3" t="s">
        <v>11197</v>
      </c>
      <c r="D6531" s="2" t="s">
        <v>7530</v>
      </c>
    </row>
    <row r="6532" spans="1:4">
      <c r="A6532" s="3" t="s">
        <v>11199</v>
      </c>
      <c r="B6532" s="3" t="s">
        <v>10824</v>
      </c>
      <c r="C6532" s="3" t="s">
        <v>11197</v>
      </c>
      <c r="D6532" s="2" t="s">
        <v>7373</v>
      </c>
    </row>
    <row r="6533" spans="1:4">
      <c r="A6533" s="3" t="s">
        <v>11200</v>
      </c>
      <c r="B6533" s="3" t="s">
        <v>10824</v>
      </c>
      <c r="C6533" s="3" t="s">
        <v>11197</v>
      </c>
      <c r="D6533" s="2" t="s">
        <v>7487</v>
      </c>
    </row>
    <row r="6534" spans="1:4">
      <c r="A6534" s="3" t="s">
        <v>11201</v>
      </c>
      <c r="B6534" s="3" t="s">
        <v>10824</v>
      </c>
      <c r="C6534" s="3" t="s">
        <v>11197</v>
      </c>
      <c r="D6534" s="2" t="s">
        <v>7561</v>
      </c>
    </row>
    <row r="6535" spans="1:4">
      <c r="A6535" s="3" t="s">
        <v>11202</v>
      </c>
      <c r="B6535" s="3" t="s">
        <v>10824</v>
      </c>
      <c r="C6535" s="3" t="s">
        <v>11197</v>
      </c>
      <c r="D6535" s="2" t="s">
        <v>7448</v>
      </c>
    </row>
    <row r="6536" spans="1:4">
      <c r="A6536" s="3" t="s">
        <v>11203</v>
      </c>
      <c r="B6536" s="3" t="s">
        <v>10824</v>
      </c>
      <c r="C6536" s="3" t="s">
        <v>11197</v>
      </c>
      <c r="D6536" s="2" t="s">
        <v>7415</v>
      </c>
    </row>
    <row r="6537" spans="1:4">
      <c r="A6537" s="3" t="s">
        <v>11204</v>
      </c>
      <c r="B6537" s="3" t="s">
        <v>10824</v>
      </c>
      <c r="C6537" s="3" t="s">
        <v>11197</v>
      </c>
      <c r="D6537" s="2" t="s">
        <v>7350</v>
      </c>
    </row>
    <row r="6538" spans="1:4">
      <c r="A6538" s="3" t="s">
        <v>11205</v>
      </c>
      <c r="B6538" s="3" t="s">
        <v>10824</v>
      </c>
      <c r="C6538" s="3" t="s">
        <v>11206</v>
      </c>
      <c r="D6538" s="2" t="s">
        <v>7383</v>
      </c>
    </row>
    <row r="6539" spans="1:4">
      <c r="A6539" s="3" t="s">
        <v>11207</v>
      </c>
      <c r="B6539" s="3" t="s">
        <v>10824</v>
      </c>
      <c r="C6539" s="3" t="s">
        <v>11206</v>
      </c>
      <c r="D6539" s="2" t="s">
        <v>7487</v>
      </c>
    </row>
    <row r="6540" spans="1:4">
      <c r="A6540" s="3" t="s">
        <v>11208</v>
      </c>
      <c r="B6540" s="3" t="s">
        <v>10824</v>
      </c>
      <c r="C6540" s="3" t="s">
        <v>11206</v>
      </c>
      <c r="D6540" s="2" t="s">
        <v>7373</v>
      </c>
    </row>
    <row r="6541" spans="1:4">
      <c r="A6541" s="3" t="s">
        <v>11209</v>
      </c>
      <c r="B6541" s="3" t="s">
        <v>10824</v>
      </c>
      <c r="C6541" s="3" t="s">
        <v>11206</v>
      </c>
      <c r="D6541" s="2" t="s">
        <v>7350</v>
      </c>
    </row>
    <row r="6542" spans="1:4">
      <c r="A6542" s="3" t="s">
        <v>11210</v>
      </c>
      <c r="B6542" s="3" t="s">
        <v>10824</v>
      </c>
      <c r="C6542" s="3" t="s">
        <v>11206</v>
      </c>
      <c r="D6542" s="2" t="s">
        <v>7353</v>
      </c>
    </row>
    <row r="6543" spans="1:4">
      <c r="A6543" s="3" t="s">
        <v>11211</v>
      </c>
      <c r="B6543" s="3" t="s">
        <v>10824</v>
      </c>
      <c r="C6543" s="3" t="s">
        <v>11206</v>
      </c>
      <c r="D6543" s="2" t="s">
        <v>7561</v>
      </c>
    </row>
    <row r="6544" spans="1:4">
      <c r="A6544" s="3" t="s">
        <v>11212</v>
      </c>
      <c r="B6544" s="3" t="s">
        <v>10824</v>
      </c>
      <c r="C6544" s="3" t="s">
        <v>11206</v>
      </c>
      <c r="D6544" s="2" t="s">
        <v>7415</v>
      </c>
    </row>
    <row r="6545" spans="1:4">
      <c r="A6545" s="3" t="s">
        <v>11213</v>
      </c>
      <c r="B6545" s="3" t="s">
        <v>10824</v>
      </c>
      <c r="C6545" s="3" t="s">
        <v>11206</v>
      </c>
      <c r="D6545" s="2" t="s">
        <v>7448</v>
      </c>
    </row>
    <row r="6546" spans="1:4">
      <c r="A6546" s="3" t="s">
        <v>11214</v>
      </c>
      <c r="B6546" s="3" t="s">
        <v>10824</v>
      </c>
      <c r="C6546" s="3" t="s">
        <v>11215</v>
      </c>
      <c r="D6546" s="2" t="s">
        <v>7373</v>
      </c>
    </row>
    <row r="6547" spans="1:4">
      <c r="A6547" s="3" t="s">
        <v>11216</v>
      </c>
      <c r="B6547" s="3" t="s">
        <v>10824</v>
      </c>
      <c r="C6547" s="3" t="s">
        <v>11215</v>
      </c>
      <c r="D6547" s="2" t="s">
        <v>7386</v>
      </c>
    </row>
    <row r="6548" spans="1:4">
      <c r="A6548" s="3" t="s">
        <v>11217</v>
      </c>
      <c r="B6548" s="3" t="s">
        <v>10824</v>
      </c>
      <c r="C6548" s="3" t="s">
        <v>11215</v>
      </c>
      <c r="D6548" s="2" t="s">
        <v>7353</v>
      </c>
    </row>
    <row r="6549" spans="1:4">
      <c r="A6549" s="3" t="s">
        <v>11218</v>
      </c>
      <c r="B6549" s="3" t="s">
        <v>10824</v>
      </c>
      <c r="C6549" s="3" t="s">
        <v>11215</v>
      </c>
      <c r="D6549" s="2" t="s">
        <v>7383</v>
      </c>
    </row>
    <row r="6550" spans="1:4">
      <c r="A6550" s="3" t="s">
        <v>11219</v>
      </c>
      <c r="B6550" s="3" t="s">
        <v>10824</v>
      </c>
      <c r="C6550" s="3" t="s">
        <v>11220</v>
      </c>
      <c r="D6550" s="2" t="s">
        <v>7561</v>
      </c>
    </row>
    <row r="6551" spans="1:4">
      <c r="A6551" s="3" t="s">
        <v>11221</v>
      </c>
      <c r="B6551" s="3" t="s">
        <v>10824</v>
      </c>
      <c r="C6551" s="3" t="s">
        <v>11220</v>
      </c>
      <c r="D6551" s="2" t="s">
        <v>7361</v>
      </c>
    </row>
    <row r="6552" spans="1:4">
      <c r="A6552" s="3" t="s">
        <v>11222</v>
      </c>
      <c r="B6552" s="3" t="s">
        <v>10824</v>
      </c>
      <c r="C6552" s="3" t="s">
        <v>11220</v>
      </c>
      <c r="D6552" s="2" t="s">
        <v>7415</v>
      </c>
    </row>
    <row r="6553" spans="1:4">
      <c r="A6553" s="3" t="s">
        <v>11223</v>
      </c>
      <c r="B6553" s="3" t="s">
        <v>10824</v>
      </c>
      <c r="C6553" s="3" t="s">
        <v>11220</v>
      </c>
      <c r="D6553" s="2" t="s">
        <v>7487</v>
      </c>
    </row>
    <row r="6554" spans="1:4">
      <c r="A6554" s="3" t="s">
        <v>11224</v>
      </c>
      <c r="B6554" s="3" t="s">
        <v>10824</v>
      </c>
      <c r="C6554" s="3" t="s">
        <v>11220</v>
      </c>
      <c r="D6554" s="2" t="s">
        <v>7383</v>
      </c>
    </row>
    <row r="6555" spans="1:4">
      <c r="A6555" s="3" t="s">
        <v>11225</v>
      </c>
      <c r="B6555" s="3" t="s">
        <v>10824</v>
      </c>
      <c r="C6555" s="3" t="s">
        <v>11226</v>
      </c>
      <c r="D6555" s="2" t="s">
        <v>7386</v>
      </c>
    </row>
    <row r="6556" spans="1:4">
      <c r="A6556" s="3" t="s">
        <v>11227</v>
      </c>
      <c r="B6556" s="3" t="s">
        <v>10824</v>
      </c>
      <c r="C6556" s="3" t="s">
        <v>11226</v>
      </c>
      <c r="D6556" s="2" t="s">
        <v>7561</v>
      </c>
    </row>
    <row r="6557" spans="1:4">
      <c r="A6557" s="3" t="s">
        <v>11228</v>
      </c>
      <c r="B6557" s="3" t="s">
        <v>10824</v>
      </c>
      <c r="C6557" s="3" t="s">
        <v>11226</v>
      </c>
      <c r="D6557" s="2" t="s">
        <v>7373</v>
      </c>
    </row>
    <row r="6558" spans="1:4">
      <c r="A6558" s="3" t="s">
        <v>11229</v>
      </c>
      <c r="B6558" s="3" t="s">
        <v>10824</v>
      </c>
      <c r="C6558" s="3" t="s">
        <v>11226</v>
      </c>
      <c r="D6558" s="2" t="s">
        <v>7652</v>
      </c>
    </row>
    <row r="6559" spans="1:4">
      <c r="A6559" s="3" t="s">
        <v>11230</v>
      </c>
      <c r="B6559" s="3" t="s">
        <v>10824</v>
      </c>
      <c r="C6559" s="3" t="s">
        <v>11226</v>
      </c>
      <c r="D6559" s="2" t="s">
        <v>7487</v>
      </c>
    </row>
    <row r="6560" spans="1:4">
      <c r="A6560" s="3" t="s">
        <v>11231</v>
      </c>
      <c r="B6560" s="3" t="s">
        <v>10824</v>
      </c>
      <c r="C6560" s="3" t="s">
        <v>11226</v>
      </c>
      <c r="D6560" s="2" t="s">
        <v>7448</v>
      </c>
    </row>
    <row r="6561" spans="1:4">
      <c r="A6561" s="3" t="s">
        <v>11232</v>
      </c>
      <c r="B6561" s="3" t="s">
        <v>10824</v>
      </c>
      <c r="C6561" s="3" t="s">
        <v>11233</v>
      </c>
      <c r="D6561" s="2" t="s">
        <v>7353</v>
      </c>
    </row>
    <row r="6562" spans="1:4">
      <c r="A6562" s="3" t="s">
        <v>11234</v>
      </c>
      <c r="B6562" s="3" t="s">
        <v>10824</v>
      </c>
      <c r="C6562" s="3" t="s">
        <v>11233</v>
      </c>
      <c r="D6562" s="2" t="s">
        <v>7386</v>
      </c>
    </row>
    <row r="6563" spans="1:4">
      <c r="A6563" s="3" t="s">
        <v>11235</v>
      </c>
      <c r="B6563" s="3" t="s">
        <v>10824</v>
      </c>
      <c r="C6563" s="3" t="s">
        <v>11233</v>
      </c>
      <c r="D6563" s="2" t="s">
        <v>7358</v>
      </c>
    </row>
    <row r="6564" spans="1:4">
      <c r="A6564" s="3" t="s">
        <v>11236</v>
      </c>
      <c r="B6564" s="3" t="s">
        <v>10824</v>
      </c>
      <c r="C6564" s="3" t="s">
        <v>11233</v>
      </c>
      <c r="D6564" s="2" t="s">
        <v>7373</v>
      </c>
    </row>
    <row r="6565" spans="1:4">
      <c r="A6565" s="3" t="s">
        <v>11237</v>
      </c>
      <c r="B6565" s="3" t="s">
        <v>10824</v>
      </c>
      <c r="C6565" s="3" t="s">
        <v>11238</v>
      </c>
      <c r="D6565" s="2" t="s">
        <v>7373</v>
      </c>
    </row>
    <row r="6566" spans="1:4">
      <c r="A6566" s="3" t="s">
        <v>11239</v>
      </c>
      <c r="B6566" s="3" t="s">
        <v>10824</v>
      </c>
      <c r="C6566" s="3" t="s">
        <v>11238</v>
      </c>
      <c r="D6566" s="2" t="s">
        <v>7383</v>
      </c>
    </row>
    <row r="6567" spans="1:4">
      <c r="A6567" s="3" t="s">
        <v>11240</v>
      </c>
      <c r="B6567" s="3" t="s">
        <v>10824</v>
      </c>
      <c r="C6567" s="3" t="s">
        <v>11238</v>
      </c>
      <c r="D6567" s="2" t="s">
        <v>7415</v>
      </c>
    </row>
    <row r="6568" spans="1:4">
      <c r="A6568" s="3" t="s">
        <v>11241</v>
      </c>
      <c r="B6568" s="3" t="s">
        <v>10824</v>
      </c>
      <c r="C6568" s="3" t="s">
        <v>11238</v>
      </c>
      <c r="D6568" s="2" t="s">
        <v>7361</v>
      </c>
    </row>
    <row r="6569" spans="1:4">
      <c r="A6569" s="3" t="s">
        <v>11242</v>
      </c>
      <c r="B6569" s="3" t="s">
        <v>10824</v>
      </c>
      <c r="C6569" s="3" t="s">
        <v>11238</v>
      </c>
      <c r="D6569" s="2" t="s">
        <v>7353</v>
      </c>
    </row>
    <row r="6570" spans="1:4">
      <c r="A6570" s="3" t="s">
        <v>11243</v>
      </c>
      <c r="B6570" s="3" t="s">
        <v>10824</v>
      </c>
      <c r="C6570" s="3" t="s">
        <v>11238</v>
      </c>
      <c r="D6570" s="2" t="s">
        <v>7350</v>
      </c>
    </row>
    <row r="6571" spans="1:4">
      <c r="A6571" s="3" t="s">
        <v>11244</v>
      </c>
      <c r="B6571" s="3" t="s">
        <v>10824</v>
      </c>
      <c r="C6571" s="3" t="s">
        <v>11245</v>
      </c>
      <c r="D6571" s="2" t="s">
        <v>7373</v>
      </c>
    </row>
    <row r="6572" spans="1:4">
      <c r="A6572" s="3" t="s">
        <v>11246</v>
      </c>
      <c r="B6572" s="3" t="s">
        <v>10824</v>
      </c>
      <c r="C6572" s="3" t="s">
        <v>11245</v>
      </c>
      <c r="D6572" s="2" t="s">
        <v>7383</v>
      </c>
    </row>
    <row r="6573" spans="1:4">
      <c r="A6573" s="3" t="s">
        <v>11247</v>
      </c>
      <c r="B6573" s="3" t="s">
        <v>10824</v>
      </c>
      <c r="C6573" s="3" t="s">
        <v>11245</v>
      </c>
      <c r="D6573" s="2" t="s">
        <v>7415</v>
      </c>
    </row>
    <row r="6574" spans="1:4">
      <c r="A6574" s="3" t="s">
        <v>11248</v>
      </c>
      <c r="B6574" s="3" t="s">
        <v>10824</v>
      </c>
      <c r="C6574" s="3" t="s">
        <v>11245</v>
      </c>
      <c r="D6574" s="2" t="s">
        <v>7353</v>
      </c>
    </row>
    <row r="6575" spans="1:4">
      <c r="A6575" s="3" t="s">
        <v>11249</v>
      </c>
      <c r="B6575" s="3" t="s">
        <v>10824</v>
      </c>
      <c r="C6575" s="3" t="s">
        <v>11250</v>
      </c>
      <c r="D6575" s="2" t="s">
        <v>7386</v>
      </c>
    </row>
    <row r="6576" spans="1:4">
      <c r="A6576" s="3" t="s">
        <v>11251</v>
      </c>
      <c r="B6576" s="3" t="s">
        <v>10824</v>
      </c>
      <c r="C6576" s="3" t="s">
        <v>11252</v>
      </c>
      <c r="D6576" s="2" t="s">
        <v>7373</v>
      </c>
    </row>
    <row r="6577" spans="1:4">
      <c r="A6577" s="3" t="s">
        <v>11253</v>
      </c>
      <c r="B6577" s="3" t="s">
        <v>10824</v>
      </c>
      <c r="C6577" s="3" t="s">
        <v>11252</v>
      </c>
      <c r="D6577" s="2" t="s">
        <v>7383</v>
      </c>
    </row>
    <row r="6578" spans="1:4">
      <c r="A6578" s="3" t="s">
        <v>11254</v>
      </c>
      <c r="B6578" s="3" t="s">
        <v>10824</v>
      </c>
      <c r="C6578" s="3" t="s">
        <v>11252</v>
      </c>
      <c r="D6578" s="2" t="s">
        <v>7415</v>
      </c>
    </row>
    <row r="6579" spans="1:4">
      <c r="A6579" s="3" t="s">
        <v>11255</v>
      </c>
      <c r="B6579" s="3" t="s">
        <v>10824</v>
      </c>
      <c r="C6579" s="3" t="s">
        <v>11252</v>
      </c>
      <c r="D6579" s="2" t="s">
        <v>7448</v>
      </c>
    </row>
    <row r="6580" spans="1:4">
      <c r="A6580" s="3" t="s">
        <v>11256</v>
      </c>
      <c r="B6580" s="3" t="s">
        <v>10824</v>
      </c>
      <c r="C6580" s="3" t="s">
        <v>11252</v>
      </c>
      <c r="D6580" s="2" t="s">
        <v>7501</v>
      </c>
    </row>
    <row r="6581" spans="1:4">
      <c r="A6581" s="3" t="s">
        <v>11257</v>
      </c>
      <c r="B6581" s="3" t="s">
        <v>10824</v>
      </c>
      <c r="C6581" s="3" t="s">
        <v>11252</v>
      </c>
      <c r="D6581" s="2" t="s">
        <v>7353</v>
      </c>
    </row>
    <row r="6582" spans="1:4">
      <c r="A6582" s="3" t="s">
        <v>11258</v>
      </c>
      <c r="B6582" s="3" t="s">
        <v>10824</v>
      </c>
      <c r="C6582" s="3" t="s">
        <v>11259</v>
      </c>
      <c r="D6582" s="2" t="s">
        <v>7361</v>
      </c>
    </row>
    <row r="6583" spans="1:4">
      <c r="A6583" s="3" t="s">
        <v>11260</v>
      </c>
      <c r="B6583" s="3" t="s">
        <v>10824</v>
      </c>
      <c r="C6583" s="3" t="s">
        <v>11259</v>
      </c>
      <c r="D6583" s="2" t="s">
        <v>7459</v>
      </c>
    </row>
    <row r="6584" spans="1:4">
      <c r="A6584" s="3" t="s">
        <v>11261</v>
      </c>
      <c r="B6584" s="3" t="s">
        <v>10824</v>
      </c>
      <c r="C6584" s="3" t="s">
        <v>11259</v>
      </c>
      <c r="D6584" s="2" t="s">
        <v>7373</v>
      </c>
    </row>
    <row r="6585" spans="1:4">
      <c r="A6585" s="3" t="s">
        <v>11262</v>
      </c>
      <c r="B6585" s="3" t="s">
        <v>10824</v>
      </c>
      <c r="C6585" s="3" t="s">
        <v>11263</v>
      </c>
      <c r="D6585" s="2" t="s">
        <v>7530</v>
      </c>
    </row>
    <row r="6586" spans="1:4">
      <c r="A6586" s="3" t="s">
        <v>11264</v>
      </c>
      <c r="B6586" s="3" t="s">
        <v>10824</v>
      </c>
      <c r="C6586" s="3" t="s">
        <v>11263</v>
      </c>
      <c r="D6586" s="2" t="s">
        <v>7373</v>
      </c>
    </row>
    <row r="6587" spans="1:4">
      <c r="A6587" s="3" t="s">
        <v>11265</v>
      </c>
      <c r="B6587" s="3" t="s">
        <v>10824</v>
      </c>
      <c r="C6587" s="3" t="s">
        <v>11263</v>
      </c>
      <c r="D6587" s="2" t="s">
        <v>7415</v>
      </c>
    </row>
    <row r="6588" spans="1:4">
      <c r="A6588" s="3" t="s">
        <v>11266</v>
      </c>
      <c r="B6588" s="3" t="s">
        <v>10824</v>
      </c>
      <c r="C6588" s="3" t="s">
        <v>11263</v>
      </c>
      <c r="D6588" s="2" t="s">
        <v>7487</v>
      </c>
    </row>
    <row r="6589" spans="1:4">
      <c r="A6589" s="3" t="s">
        <v>11267</v>
      </c>
      <c r="B6589" s="3" t="s">
        <v>10824</v>
      </c>
      <c r="C6589" s="3" t="s">
        <v>11263</v>
      </c>
      <c r="D6589" s="2" t="s">
        <v>7361</v>
      </c>
    </row>
    <row r="6590" spans="1:4">
      <c r="A6590" s="3" t="s">
        <v>11268</v>
      </c>
      <c r="B6590" s="3" t="s">
        <v>10824</v>
      </c>
      <c r="C6590" s="3" t="s">
        <v>11269</v>
      </c>
      <c r="D6590" s="2" t="s">
        <v>7487</v>
      </c>
    </row>
    <row r="6591" spans="1:4">
      <c r="A6591" s="3" t="s">
        <v>11270</v>
      </c>
      <c r="B6591" s="3" t="s">
        <v>10824</v>
      </c>
      <c r="C6591" s="3" t="s">
        <v>11269</v>
      </c>
      <c r="D6591" s="2" t="s">
        <v>7415</v>
      </c>
    </row>
    <row r="6592" spans="1:4">
      <c r="A6592" s="3" t="s">
        <v>11271</v>
      </c>
      <c r="B6592" s="3" t="s">
        <v>10824</v>
      </c>
      <c r="C6592" s="3" t="s">
        <v>11269</v>
      </c>
      <c r="D6592" s="2" t="s">
        <v>7361</v>
      </c>
    </row>
    <row r="6593" spans="1:4">
      <c r="A6593" s="3" t="s">
        <v>11272</v>
      </c>
      <c r="B6593" s="3" t="s">
        <v>10824</v>
      </c>
      <c r="C6593" s="3" t="s">
        <v>11269</v>
      </c>
      <c r="D6593" s="2" t="s">
        <v>7350</v>
      </c>
    </row>
    <row r="6594" spans="1:4">
      <c r="A6594" s="3" t="s">
        <v>11273</v>
      </c>
      <c r="B6594" s="3" t="s">
        <v>10824</v>
      </c>
      <c r="C6594" s="3" t="s">
        <v>11269</v>
      </c>
      <c r="D6594" s="2" t="s">
        <v>7448</v>
      </c>
    </row>
    <row r="6595" spans="1:4">
      <c r="A6595" s="3" t="s">
        <v>11274</v>
      </c>
      <c r="B6595" s="3" t="s">
        <v>10824</v>
      </c>
      <c r="C6595" s="3" t="s">
        <v>11269</v>
      </c>
      <c r="D6595" s="2" t="s">
        <v>7383</v>
      </c>
    </row>
    <row r="6596" spans="1:4">
      <c r="A6596" s="3" t="s">
        <v>11275</v>
      </c>
      <c r="B6596" s="3" t="s">
        <v>10824</v>
      </c>
      <c r="C6596" s="3" t="s">
        <v>11276</v>
      </c>
      <c r="D6596" s="2" t="s">
        <v>7704</v>
      </c>
    </row>
    <row r="6597" spans="1:4">
      <c r="A6597" s="3" t="s">
        <v>11277</v>
      </c>
      <c r="B6597" s="3" t="s">
        <v>10824</v>
      </c>
      <c r="C6597" s="3" t="s">
        <v>11276</v>
      </c>
      <c r="D6597" s="2" t="s">
        <v>7373</v>
      </c>
    </row>
    <row r="6598" spans="1:4">
      <c r="A6598" s="3" t="s">
        <v>11278</v>
      </c>
      <c r="B6598" s="3" t="s">
        <v>10824</v>
      </c>
      <c r="C6598" s="3" t="s">
        <v>11276</v>
      </c>
      <c r="D6598" s="2" t="s">
        <v>7487</v>
      </c>
    </row>
    <row r="6599" spans="1:4">
      <c r="A6599" s="3" t="s">
        <v>11279</v>
      </c>
      <c r="B6599" s="3" t="s">
        <v>10824</v>
      </c>
      <c r="C6599" s="3" t="s">
        <v>11276</v>
      </c>
      <c r="D6599" s="2" t="s">
        <v>7386</v>
      </c>
    </row>
    <row r="6600" spans="1:4">
      <c r="A6600" s="3" t="s">
        <v>11280</v>
      </c>
      <c r="B6600" s="3" t="s">
        <v>10824</v>
      </c>
      <c r="C6600" s="3" t="s">
        <v>11276</v>
      </c>
      <c r="D6600" s="2" t="s">
        <v>7361</v>
      </c>
    </row>
    <row r="6601" spans="1:4">
      <c r="A6601" s="3" t="s">
        <v>11281</v>
      </c>
      <c r="B6601" s="3" t="s">
        <v>10824</v>
      </c>
      <c r="C6601" s="3" t="s">
        <v>11276</v>
      </c>
      <c r="D6601" s="2" t="s">
        <v>7366</v>
      </c>
    </row>
    <row r="6602" spans="1:4">
      <c r="A6602" s="3" t="s">
        <v>11282</v>
      </c>
      <c r="B6602" s="3" t="s">
        <v>10824</v>
      </c>
      <c r="C6602" s="3" t="s">
        <v>11276</v>
      </c>
      <c r="D6602" s="2" t="s">
        <v>7353</v>
      </c>
    </row>
    <row r="6603" spans="1:4">
      <c r="A6603" s="3" t="s">
        <v>11283</v>
      </c>
      <c r="B6603" s="3" t="s">
        <v>10824</v>
      </c>
      <c r="C6603" s="3" t="s">
        <v>11284</v>
      </c>
      <c r="D6603" s="2" t="s">
        <v>7361</v>
      </c>
    </row>
    <row r="6604" spans="1:4">
      <c r="A6604" s="3" t="s">
        <v>11285</v>
      </c>
      <c r="B6604" s="3" t="s">
        <v>10824</v>
      </c>
      <c r="C6604" s="3" t="s">
        <v>11284</v>
      </c>
      <c r="D6604" s="2" t="s">
        <v>7487</v>
      </c>
    </row>
    <row r="6605" spans="1:4">
      <c r="A6605" s="3" t="s">
        <v>11286</v>
      </c>
      <c r="B6605" s="3" t="s">
        <v>10824</v>
      </c>
      <c r="C6605" s="3" t="s">
        <v>11284</v>
      </c>
      <c r="D6605" s="2" t="s">
        <v>7561</v>
      </c>
    </row>
    <row r="6606" spans="1:4">
      <c r="A6606" s="3" t="s">
        <v>11287</v>
      </c>
      <c r="B6606" s="3" t="s">
        <v>10824</v>
      </c>
      <c r="C6606" s="3" t="s">
        <v>11284</v>
      </c>
      <c r="D6606" s="2" t="s">
        <v>7415</v>
      </c>
    </row>
    <row r="6607" spans="1:4">
      <c r="A6607" s="3" t="s">
        <v>11288</v>
      </c>
      <c r="B6607" s="3" t="s">
        <v>10824</v>
      </c>
      <c r="C6607" s="3" t="s">
        <v>11284</v>
      </c>
      <c r="D6607" s="2" t="s">
        <v>7530</v>
      </c>
    </row>
    <row r="6608" spans="1:4">
      <c r="A6608" s="3" t="s">
        <v>11289</v>
      </c>
      <c r="B6608" s="3" t="s">
        <v>10824</v>
      </c>
      <c r="C6608" s="3" t="s">
        <v>11284</v>
      </c>
      <c r="D6608" s="2" t="s">
        <v>7350</v>
      </c>
    </row>
    <row r="6609" spans="1:4">
      <c r="A6609" s="3" t="s">
        <v>11290</v>
      </c>
      <c r="B6609" s="3" t="s">
        <v>10824</v>
      </c>
      <c r="C6609" s="3" t="s">
        <v>11284</v>
      </c>
      <c r="D6609" s="2" t="s">
        <v>7373</v>
      </c>
    </row>
    <row r="6610" spans="1:4">
      <c r="A6610" s="3" t="s">
        <v>11291</v>
      </c>
      <c r="B6610" s="3" t="s">
        <v>10824</v>
      </c>
      <c r="C6610" s="3" t="s">
        <v>11284</v>
      </c>
      <c r="D6610" s="2" t="s">
        <v>7353</v>
      </c>
    </row>
    <row r="6611" spans="1:4">
      <c r="A6611" s="3" t="s">
        <v>11292</v>
      </c>
      <c r="B6611" s="3" t="s">
        <v>10824</v>
      </c>
      <c r="C6611" s="3" t="s">
        <v>11293</v>
      </c>
      <c r="D6611" s="2" t="s">
        <v>11294</v>
      </c>
    </row>
    <row r="6612" spans="1:4">
      <c r="A6612" s="3" t="s">
        <v>11295</v>
      </c>
      <c r="B6612" s="3" t="s">
        <v>10824</v>
      </c>
      <c r="C6612" s="3" t="s">
        <v>11293</v>
      </c>
      <c r="D6612" s="2" t="s">
        <v>7358</v>
      </c>
    </row>
    <row r="6613" spans="1:4">
      <c r="A6613" s="3" t="s">
        <v>11296</v>
      </c>
      <c r="B6613" s="3" t="s">
        <v>10824</v>
      </c>
      <c r="C6613" s="3" t="s">
        <v>11293</v>
      </c>
      <c r="D6613" s="2" t="s">
        <v>10183</v>
      </c>
    </row>
    <row r="6614" spans="1:4">
      <c r="A6614" s="3" t="s">
        <v>11297</v>
      </c>
      <c r="B6614" s="3" t="s">
        <v>10824</v>
      </c>
      <c r="C6614" s="3" t="s">
        <v>11293</v>
      </c>
      <c r="D6614" s="2" t="s">
        <v>7415</v>
      </c>
    </row>
    <row r="6615" spans="1:4">
      <c r="A6615" s="3" t="s">
        <v>11298</v>
      </c>
      <c r="B6615" s="3" t="s">
        <v>10824</v>
      </c>
      <c r="C6615" s="3" t="s">
        <v>11293</v>
      </c>
      <c r="D6615" s="2" t="s">
        <v>7366</v>
      </c>
    </row>
    <row r="6616" spans="1:4">
      <c r="A6616" s="3" t="s">
        <v>11299</v>
      </c>
      <c r="B6616" s="3" t="s">
        <v>10824</v>
      </c>
      <c r="C6616" s="3" t="s">
        <v>11293</v>
      </c>
      <c r="D6616" s="2" t="s">
        <v>7621</v>
      </c>
    </row>
    <row r="6617" spans="1:4">
      <c r="A6617" s="3" t="s">
        <v>11300</v>
      </c>
      <c r="B6617" s="3" t="s">
        <v>10824</v>
      </c>
      <c r="C6617" s="3" t="s">
        <v>11293</v>
      </c>
      <c r="D6617" s="2" t="s">
        <v>7353</v>
      </c>
    </row>
    <row r="6618" spans="1:4">
      <c r="A6618" s="3" t="s">
        <v>11301</v>
      </c>
      <c r="B6618" s="3" t="s">
        <v>10824</v>
      </c>
      <c r="C6618" s="3" t="s">
        <v>11302</v>
      </c>
      <c r="D6618" s="2" t="s">
        <v>7383</v>
      </c>
    </row>
    <row r="6619" spans="1:4">
      <c r="A6619" s="3" t="s">
        <v>11303</v>
      </c>
      <c r="B6619" s="3" t="s">
        <v>10824</v>
      </c>
      <c r="C6619" s="3" t="s">
        <v>11302</v>
      </c>
      <c r="D6619" s="2" t="s">
        <v>7386</v>
      </c>
    </row>
    <row r="6620" spans="1:4">
      <c r="A6620" s="3" t="s">
        <v>11304</v>
      </c>
      <c r="B6620" s="3" t="s">
        <v>10824</v>
      </c>
      <c r="C6620" s="3" t="s">
        <v>11302</v>
      </c>
      <c r="D6620" s="2" t="s">
        <v>7361</v>
      </c>
    </row>
    <row r="6621" spans="1:4">
      <c r="A6621" s="3" t="s">
        <v>11305</v>
      </c>
      <c r="B6621" s="3" t="s">
        <v>10824</v>
      </c>
      <c r="C6621" s="3" t="s">
        <v>11302</v>
      </c>
      <c r="D6621" s="2" t="s">
        <v>7350</v>
      </c>
    </row>
    <row r="6622" spans="1:4">
      <c r="A6622" s="3" t="s">
        <v>11306</v>
      </c>
      <c r="B6622" s="3" t="s">
        <v>10824</v>
      </c>
      <c r="C6622" s="3" t="s">
        <v>11302</v>
      </c>
      <c r="D6622" s="2" t="s">
        <v>7415</v>
      </c>
    </row>
    <row r="6623" spans="1:4">
      <c r="A6623" s="3" t="s">
        <v>11307</v>
      </c>
      <c r="B6623" s="3" t="s">
        <v>10824</v>
      </c>
      <c r="C6623" s="3" t="s">
        <v>11302</v>
      </c>
      <c r="D6623" s="2" t="s">
        <v>7621</v>
      </c>
    </row>
    <row r="6624" spans="1:4">
      <c r="A6624" s="3" t="s">
        <v>11308</v>
      </c>
      <c r="B6624" s="3" t="s">
        <v>10824</v>
      </c>
      <c r="C6624" s="3" t="s">
        <v>11302</v>
      </c>
      <c r="D6624" s="2" t="s">
        <v>7353</v>
      </c>
    </row>
    <row r="6625" spans="1:4">
      <c r="A6625" s="3" t="s">
        <v>11309</v>
      </c>
      <c r="B6625" s="3" t="s">
        <v>10824</v>
      </c>
      <c r="C6625" s="3" t="s">
        <v>11302</v>
      </c>
      <c r="D6625" s="2" t="s">
        <v>7459</v>
      </c>
    </row>
    <row r="6626" spans="1:4">
      <c r="A6626" s="3" t="s">
        <v>11310</v>
      </c>
      <c r="B6626" s="3" t="s">
        <v>10824</v>
      </c>
      <c r="C6626" s="3" t="s">
        <v>11311</v>
      </c>
      <c r="D6626" s="2" t="s">
        <v>7373</v>
      </c>
    </row>
    <row r="6627" spans="1:4">
      <c r="A6627" s="3" t="s">
        <v>11312</v>
      </c>
      <c r="B6627" s="3" t="s">
        <v>10824</v>
      </c>
      <c r="C6627" s="3" t="s">
        <v>11311</v>
      </c>
      <c r="D6627" s="2" t="s">
        <v>8807</v>
      </c>
    </row>
    <row r="6628" spans="1:4">
      <c r="A6628" s="3" t="s">
        <v>11313</v>
      </c>
      <c r="B6628" s="3" t="s">
        <v>10824</v>
      </c>
      <c r="C6628" s="3" t="s">
        <v>11311</v>
      </c>
      <c r="D6628" s="2" t="s">
        <v>7383</v>
      </c>
    </row>
    <row r="6629" spans="1:4">
      <c r="A6629" s="3" t="s">
        <v>11314</v>
      </c>
      <c r="B6629" s="3" t="s">
        <v>10824</v>
      </c>
      <c r="C6629" s="3" t="s">
        <v>11311</v>
      </c>
      <c r="D6629" s="2" t="s">
        <v>7448</v>
      </c>
    </row>
    <row r="6630" spans="1:4">
      <c r="A6630" s="3" t="s">
        <v>11315</v>
      </c>
      <c r="B6630" s="3" t="s">
        <v>10824</v>
      </c>
      <c r="C6630" s="3" t="s">
        <v>11311</v>
      </c>
      <c r="D6630" s="2" t="s">
        <v>7415</v>
      </c>
    </row>
    <row r="6631" spans="1:4">
      <c r="A6631" s="3" t="s">
        <v>11316</v>
      </c>
      <c r="B6631" s="3" t="s">
        <v>10824</v>
      </c>
      <c r="C6631" s="3" t="s">
        <v>11311</v>
      </c>
      <c r="D6631" s="2" t="s">
        <v>7361</v>
      </c>
    </row>
    <row r="6632" spans="1:4">
      <c r="A6632" s="3" t="s">
        <v>11317</v>
      </c>
      <c r="B6632" s="3" t="s">
        <v>10824</v>
      </c>
      <c r="C6632" s="3" t="s">
        <v>11311</v>
      </c>
      <c r="D6632" s="2" t="s">
        <v>7459</v>
      </c>
    </row>
    <row r="6633" spans="1:4">
      <c r="A6633" s="3" t="s">
        <v>11318</v>
      </c>
      <c r="B6633" s="3" t="s">
        <v>10824</v>
      </c>
      <c r="C6633" s="3" t="s">
        <v>11311</v>
      </c>
      <c r="D6633" s="2" t="s">
        <v>7366</v>
      </c>
    </row>
    <row r="6634" spans="1:4">
      <c r="A6634" s="3" t="s">
        <v>11319</v>
      </c>
      <c r="B6634" s="3" t="s">
        <v>10824</v>
      </c>
      <c r="C6634" s="3" t="s">
        <v>11320</v>
      </c>
      <c r="D6634" s="2" t="s">
        <v>7358</v>
      </c>
    </row>
    <row r="6635" spans="1:4">
      <c r="A6635" s="3" t="s">
        <v>11321</v>
      </c>
      <c r="B6635" s="3" t="s">
        <v>10824</v>
      </c>
      <c r="C6635" s="3" t="s">
        <v>11320</v>
      </c>
      <c r="D6635" s="2" t="s">
        <v>7353</v>
      </c>
    </row>
    <row r="6636" spans="1:4">
      <c r="A6636" s="3" t="s">
        <v>11322</v>
      </c>
      <c r="B6636" s="3" t="s">
        <v>10824</v>
      </c>
      <c r="C6636" s="3" t="s">
        <v>11320</v>
      </c>
      <c r="D6636" s="2" t="s">
        <v>7386</v>
      </c>
    </row>
    <row r="6637" spans="1:4">
      <c r="A6637" s="3" t="s">
        <v>11323</v>
      </c>
      <c r="B6637" s="3" t="s">
        <v>10824</v>
      </c>
      <c r="C6637" s="3" t="s">
        <v>11324</v>
      </c>
      <c r="D6637" s="2" t="s">
        <v>7383</v>
      </c>
    </row>
    <row r="6638" spans="1:4">
      <c r="A6638" s="3" t="s">
        <v>11325</v>
      </c>
      <c r="B6638" s="3" t="s">
        <v>10824</v>
      </c>
      <c r="C6638" s="3" t="s">
        <v>11324</v>
      </c>
      <c r="D6638" s="2" t="s">
        <v>7561</v>
      </c>
    </row>
    <row r="6639" spans="1:4">
      <c r="A6639" s="3" t="s">
        <v>11326</v>
      </c>
      <c r="B6639" s="3" t="s">
        <v>10824</v>
      </c>
      <c r="C6639" s="3" t="s">
        <v>11324</v>
      </c>
      <c r="D6639" s="2" t="s">
        <v>7361</v>
      </c>
    </row>
    <row r="6640" spans="1:4">
      <c r="A6640" s="3" t="s">
        <v>11327</v>
      </c>
      <c r="B6640" s="3" t="s">
        <v>10824</v>
      </c>
      <c r="C6640" s="3" t="s">
        <v>11324</v>
      </c>
      <c r="D6640" s="2" t="s">
        <v>7350</v>
      </c>
    </row>
    <row r="6641" spans="1:4">
      <c r="A6641" s="3" t="s">
        <v>11328</v>
      </c>
      <c r="B6641" s="3" t="s">
        <v>10824</v>
      </c>
      <c r="C6641" s="3" t="s">
        <v>11324</v>
      </c>
      <c r="D6641" s="2" t="s">
        <v>7366</v>
      </c>
    </row>
    <row r="6642" spans="1:4">
      <c r="A6642" s="3" t="s">
        <v>11329</v>
      </c>
      <c r="B6642" s="3" t="s">
        <v>10824</v>
      </c>
      <c r="C6642" s="3" t="s">
        <v>11324</v>
      </c>
      <c r="D6642" s="2" t="s">
        <v>7448</v>
      </c>
    </row>
    <row r="6643" spans="1:4">
      <c r="A6643" s="3" t="s">
        <v>11330</v>
      </c>
      <c r="B6643" s="3" t="s">
        <v>10824</v>
      </c>
      <c r="C6643" s="3" t="s">
        <v>11324</v>
      </c>
      <c r="D6643" s="2" t="s">
        <v>8056</v>
      </c>
    </row>
    <row r="6644" spans="1:4">
      <c r="A6644" s="3" t="s">
        <v>11331</v>
      </c>
      <c r="B6644" s="3" t="s">
        <v>10824</v>
      </c>
      <c r="C6644" s="3" t="s">
        <v>11324</v>
      </c>
      <c r="D6644" s="2" t="s">
        <v>7373</v>
      </c>
    </row>
    <row r="6645" spans="1:4">
      <c r="A6645" s="3" t="s">
        <v>11332</v>
      </c>
      <c r="B6645" s="3" t="s">
        <v>10824</v>
      </c>
      <c r="C6645" s="3" t="s">
        <v>11333</v>
      </c>
      <c r="D6645" s="2" t="s">
        <v>7366</v>
      </c>
    </row>
    <row r="6646" spans="1:4">
      <c r="A6646" s="3" t="s">
        <v>11334</v>
      </c>
      <c r="B6646" s="3" t="s">
        <v>10824</v>
      </c>
      <c r="C6646" s="3" t="s">
        <v>11333</v>
      </c>
      <c r="D6646" s="2" t="s">
        <v>7358</v>
      </c>
    </row>
    <row r="6647" spans="1:4">
      <c r="A6647" s="3" t="s">
        <v>11335</v>
      </c>
      <c r="B6647" s="3" t="s">
        <v>10824</v>
      </c>
      <c r="C6647" s="3" t="s">
        <v>11333</v>
      </c>
      <c r="D6647" s="2" t="s">
        <v>7415</v>
      </c>
    </row>
    <row r="6648" spans="1:4">
      <c r="A6648" s="3" t="s">
        <v>11336</v>
      </c>
      <c r="B6648" s="3" t="s">
        <v>10824</v>
      </c>
      <c r="C6648" s="3" t="s">
        <v>11333</v>
      </c>
      <c r="D6648" s="2" t="s">
        <v>7383</v>
      </c>
    </row>
    <row r="6649" spans="1:4">
      <c r="A6649" s="3" t="s">
        <v>11337</v>
      </c>
      <c r="B6649" s="3" t="s">
        <v>10824</v>
      </c>
      <c r="C6649" s="3" t="s">
        <v>11333</v>
      </c>
      <c r="D6649" s="2" t="s">
        <v>7448</v>
      </c>
    </row>
    <row r="6650" spans="1:4">
      <c r="A6650" s="3" t="s">
        <v>11338</v>
      </c>
      <c r="B6650" s="3" t="s">
        <v>10824</v>
      </c>
      <c r="C6650" s="3" t="s">
        <v>11333</v>
      </c>
      <c r="D6650" s="2" t="s">
        <v>7373</v>
      </c>
    </row>
    <row r="6651" spans="1:4">
      <c r="A6651" s="3" t="s">
        <v>11339</v>
      </c>
      <c r="B6651" s="3" t="s">
        <v>10824</v>
      </c>
      <c r="C6651" s="3" t="s">
        <v>11333</v>
      </c>
      <c r="D6651" s="2" t="s">
        <v>7350</v>
      </c>
    </row>
    <row r="6652" spans="1:4">
      <c r="A6652" s="3" t="s">
        <v>11340</v>
      </c>
      <c r="B6652" s="3" t="s">
        <v>10824</v>
      </c>
      <c r="C6652" s="3" t="s">
        <v>11333</v>
      </c>
      <c r="D6652" s="2" t="s">
        <v>7386</v>
      </c>
    </row>
    <row r="6653" spans="1:4">
      <c r="A6653" s="3" t="s">
        <v>11341</v>
      </c>
      <c r="B6653" s="3" t="s">
        <v>10824</v>
      </c>
      <c r="C6653" s="3" t="s">
        <v>11342</v>
      </c>
      <c r="D6653" s="2" t="s">
        <v>7358</v>
      </c>
    </row>
    <row r="6654" spans="1:4">
      <c r="A6654" s="3" t="s">
        <v>11343</v>
      </c>
      <c r="B6654" s="3" t="s">
        <v>10824</v>
      </c>
      <c r="C6654" s="3" t="s">
        <v>11342</v>
      </c>
      <c r="D6654" s="2" t="s">
        <v>7459</v>
      </c>
    </row>
    <row r="6655" spans="1:4">
      <c r="A6655" s="3" t="s">
        <v>11344</v>
      </c>
      <c r="B6655" s="3" t="s">
        <v>10824</v>
      </c>
      <c r="C6655" s="3" t="s">
        <v>11342</v>
      </c>
      <c r="D6655" s="2" t="s">
        <v>7415</v>
      </c>
    </row>
    <row r="6656" spans="1:4">
      <c r="A6656" s="3" t="s">
        <v>11345</v>
      </c>
      <c r="B6656" s="3" t="s">
        <v>10824</v>
      </c>
      <c r="C6656" s="3" t="s">
        <v>11342</v>
      </c>
      <c r="D6656" s="2" t="s">
        <v>7353</v>
      </c>
    </row>
    <row r="6657" spans="1:4">
      <c r="A6657" s="3" t="s">
        <v>11346</v>
      </c>
      <c r="B6657" s="3" t="s">
        <v>10824</v>
      </c>
      <c r="C6657" s="3" t="s">
        <v>11342</v>
      </c>
      <c r="D6657" s="2" t="s">
        <v>7373</v>
      </c>
    </row>
    <row r="6658" spans="1:4">
      <c r="A6658" s="3" t="s">
        <v>11347</v>
      </c>
      <c r="B6658" s="3" t="s">
        <v>10824</v>
      </c>
      <c r="C6658" s="3" t="s">
        <v>11342</v>
      </c>
      <c r="D6658" s="2" t="s">
        <v>7366</v>
      </c>
    </row>
    <row r="6659" spans="1:4">
      <c r="A6659" s="3" t="s">
        <v>11348</v>
      </c>
      <c r="B6659" s="3" t="s">
        <v>10824</v>
      </c>
      <c r="C6659" s="3" t="s">
        <v>11349</v>
      </c>
      <c r="D6659" s="2" t="s">
        <v>7448</v>
      </c>
    </row>
    <row r="6660" spans="1:4">
      <c r="A6660" s="3" t="s">
        <v>11350</v>
      </c>
      <c r="B6660" s="3" t="s">
        <v>10824</v>
      </c>
      <c r="C6660" s="3" t="s">
        <v>11349</v>
      </c>
      <c r="D6660" s="2" t="s">
        <v>7415</v>
      </c>
    </row>
    <row r="6661" spans="1:4">
      <c r="A6661" s="3" t="s">
        <v>11351</v>
      </c>
      <c r="B6661" s="3" t="s">
        <v>10824</v>
      </c>
      <c r="C6661" s="3" t="s">
        <v>11349</v>
      </c>
      <c r="D6661" s="2" t="s">
        <v>7350</v>
      </c>
    </row>
    <row r="6662" spans="1:4">
      <c r="A6662" s="3" t="s">
        <v>11352</v>
      </c>
      <c r="B6662" s="3" t="s">
        <v>10824</v>
      </c>
      <c r="C6662" s="3" t="s">
        <v>11349</v>
      </c>
      <c r="D6662" s="2" t="s">
        <v>7487</v>
      </c>
    </row>
    <row r="6663" spans="1:4">
      <c r="A6663" s="3" t="s">
        <v>11353</v>
      </c>
      <c r="B6663" s="3" t="s">
        <v>10824</v>
      </c>
      <c r="C6663" s="3" t="s">
        <v>11349</v>
      </c>
      <c r="D6663" s="2" t="s">
        <v>7373</v>
      </c>
    </row>
    <row r="6664" spans="1:4">
      <c r="A6664" s="3" t="s">
        <v>11354</v>
      </c>
      <c r="B6664" s="3" t="s">
        <v>10824</v>
      </c>
      <c r="C6664" s="3" t="s">
        <v>11349</v>
      </c>
      <c r="D6664" s="2" t="s">
        <v>7361</v>
      </c>
    </row>
    <row r="6665" spans="1:4">
      <c r="A6665" s="3" t="s">
        <v>11355</v>
      </c>
      <c r="B6665" s="3" t="s">
        <v>10824</v>
      </c>
      <c r="C6665" s="3" t="s">
        <v>11349</v>
      </c>
      <c r="D6665" s="2" t="s">
        <v>7383</v>
      </c>
    </row>
    <row r="6666" spans="1:4">
      <c r="A6666" s="3" t="s">
        <v>11356</v>
      </c>
      <c r="B6666" s="3" t="s">
        <v>10824</v>
      </c>
      <c r="C6666" s="3" t="s">
        <v>11349</v>
      </c>
      <c r="D6666" s="2" t="s">
        <v>7353</v>
      </c>
    </row>
    <row r="6667" spans="1:4">
      <c r="A6667" s="3" t="s">
        <v>11357</v>
      </c>
      <c r="B6667" s="3" t="s">
        <v>10824</v>
      </c>
      <c r="C6667" s="3" t="s">
        <v>11358</v>
      </c>
      <c r="D6667" s="2" t="s">
        <v>7353</v>
      </c>
    </row>
    <row r="6668" spans="1:4">
      <c r="A6668" s="3" t="s">
        <v>11359</v>
      </c>
      <c r="B6668" s="3" t="s">
        <v>10824</v>
      </c>
      <c r="C6668" s="3" t="s">
        <v>11358</v>
      </c>
      <c r="D6668" s="2" t="s">
        <v>7383</v>
      </c>
    </row>
    <row r="6669" spans="1:4">
      <c r="A6669" s="3" t="s">
        <v>11360</v>
      </c>
      <c r="B6669" s="3" t="s">
        <v>10824</v>
      </c>
      <c r="C6669" s="3" t="s">
        <v>11358</v>
      </c>
      <c r="D6669" s="2" t="s">
        <v>7386</v>
      </c>
    </row>
    <row r="6670" spans="1:4">
      <c r="A6670" s="3" t="s">
        <v>11361</v>
      </c>
      <c r="B6670" s="3" t="s">
        <v>10824</v>
      </c>
      <c r="C6670" s="3" t="s">
        <v>11358</v>
      </c>
      <c r="D6670" s="2" t="s">
        <v>7373</v>
      </c>
    </row>
    <row r="6671" spans="1:4">
      <c r="A6671" s="3" t="s">
        <v>11362</v>
      </c>
      <c r="B6671" s="3" t="s">
        <v>11363</v>
      </c>
      <c r="C6671" s="3" t="s">
        <v>11364</v>
      </c>
      <c r="D6671" s="2" t="s">
        <v>7353</v>
      </c>
    </row>
    <row r="6672" spans="1:4">
      <c r="A6672" s="3" t="s">
        <v>11365</v>
      </c>
      <c r="B6672" s="3" t="s">
        <v>11363</v>
      </c>
      <c r="C6672" s="3" t="s">
        <v>11364</v>
      </c>
      <c r="D6672" s="2" t="s">
        <v>7366</v>
      </c>
    </row>
    <row r="6673" spans="1:4">
      <c r="A6673" s="3" t="s">
        <v>11366</v>
      </c>
      <c r="B6673" s="3" t="s">
        <v>11363</v>
      </c>
      <c r="C6673" s="3" t="s">
        <v>11364</v>
      </c>
      <c r="D6673" s="2" t="s">
        <v>7386</v>
      </c>
    </row>
    <row r="6674" spans="1:4">
      <c r="A6674" s="3" t="s">
        <v>11367</v>
      </c>
      <c r="B6674" s="3" t="s">
        <v>11363</v>
      </c>
      <c r="C6674" s="3" t="s">
        <v>11364</v>
      </c>
      <c r="D6674" s="2" t="s">
        <v>7358</v>
      </c>
    </row>
    <row r="6675" spans="1:4">
      <c r="A6675" s="3" t="s">
        <v>11368</v>
      </c>
      <c r="B6675" s="3" t="s">
        <v>11363</v>
      </c>
      <c r="C6675" s="3" t="s">
        <v>11364</v>
      </c>
      <c r="D6675" s="2" t="s">
        <v>7459</v>
      </c>
    </row>
    <row r="6676" spans="1:4">
      <c r="A6676" s="3" t="s">
        <v>11369</v>
      </c>
      <c r="B6676" s="3" t="s">
        <v>11363</v>
      </c>
      <c r="C6676" s="3" t="s">
        <v>11370</v>
      </c>
      <c r="D6676" s="2" t="s">
        <v>7353</v>
      </c>
    </row>
    <row r="6677" spans="1:4">
      <c r="A6677" s="3" t="s">
        <v>11371</v>
      </c>
      <c r="B6677" s="3" t="s">
        <v>11363</v>
      </c>
      <c r="C6677" s="3" t="s">
        <v>11370</v>
      </c>
      <c r="D6677" s="2" t="s">
        <v>7386</v>
      </c>
    </row>
    <row r="6678" spans="1:4">
      <c r="A6678" s="3" t="s">
        <v>11372</v>
      </c>
      <c r="B6678" s="3" t="s">
        <v>11363</v>
      </c>
      <c r="C6678" s="3" t="s">
        <v>11370</v>
      </c>
      <c r="D6678" s="2" t="s">
        <v>7373</v>
      </c>
    </row>
    <row r="6679" spans="1:4">
      <c r="A6679" s="3" t="s">
        <v>11373</v>
      </c>
      <c r="B6679" s="3" t="s">
        <v>11363</v>
      </c>
      <c r="C6679" s="3" t="s">
        <v>11374</v>
      </c>
      <c r="D6679" s="2" t="s">
        <v>7415</v>
      </c>
    </row>
    <row r="6680" spans="1:4">
      <c r="A6680" s="3" t="s">
        <v>11375</v>
      </c>
      <c r="B6680" s="3" t="s">
        <v>11363</v>
      </c>
      <c r="C6680" s="3" t="s">
        <v>11374</v>
      </c>
      <c r="D6680" s="2" t="s">
        <v>7373</v>
      </c>
    </row>
    <row r="6681" spans="1:4">
      <c r="A6681" s="3" t="s">
        <v>11376</v>
      </c>
      <c r="B6681" s="3" t="s">
        <v>11363</v>
      </c>
      <c r="C6681" s="3" t="s">
        <v>11374</v>
      </c>
      <c r="D6681" s="2" t="s">
        <v>7487</v>
      </c>
    </row>
    <row r="6682" spans="1:4">
      <c r="A6682" s="3" t="s">
        <v>11377</v>
      </c>
      <c r="B6682" s="3" t="s">
        <v>11363</v>
      </c>
      <c r="C6682" s="3" t="s">
        <v>11374</v>
      </c>
      <c r="D6682" s="2" t="s">
        <v>7383</v>
      </c>
    </row>
    <row r="6683" spans="1:4">
      <c r="A6683" s="3" t="s">
        <v>11378</v>
      </c>
      <c r="B6683" s="3" t="s">
        <v>11363</v>
      </c>
      <c r="C6683" s="3" t="s">
        <v>11374</v>
      </c>
      <c r="D6683" s="2" t="s">
        <v>7448</v>
      </c>
    </row>
    <row r="6684" spans="1:4">
      <c r="A6684" s="3" t="s">
        <v>11379</v>
      </c>
      <c r="B6684" s="3" t="s">
        <v>11363</v>
      </c>
      <c r="C6684" s="3" t="s">
        <v>11374</v>
      </c>
      <c r="D6684" s="2" t="s">
        <v>7361</v>
      </c>
    </row>
    <row r="6685" spans="1:4">
      <c r="A6685" s="3" t="s">
        <v>11380</v>
      </c>
      <c r="B6685" s="3" t="s">
        <v>11363</v>
      </c>
      <c r="C6685" s="3" t="s">
        <v>11374</v>
      </c>
      <c r="D6685" s="2" t="s">
        <v>7561</v>
      </c>
    </row>
    <row r="6686" spans="1:4">
      <c r="A6686" s="3" t="s">
        <v>11381</v>
      </c>
      <c r="B6686" s="3" t="s">
        <v>11363</v>
      </c>
      <c r="C6686" s="3" t="s">
        <v>11374</v>
      </c>
      <c r="D6686" s="2" t="s">
        <v>7350</v>
      </c>
    </row>
    <row r="6687" spans="1:4">
      <c r="A6687" s="3" t="s">
        <v>11382</v>
      </c>
      <c r="B6687" s="3" t="s">
        <v>11363</v>
      </c>
      <c r="C6687" s="3" t="s">
        <v>11383</v>
      </c>
      <c r="D6687" s="2" t="s">
        <v>7358</v>
      </c>
    </row>
    <row r="6688" spans="1:4">
      <c r="A6688" s="3" t="s">
        <v>11384</v>
      </c>
      <c r="B6688" s="3" t="s">
        <v>11363</v>
      </c>
      <c r="C6688" s="3" t="s">
        <v>11383</v>
      </c>
      <c r="D6688" s="2" t="s">
        <v>7350</v>
      </c>
    </row>
    <row r="6689" spans="1:4">
      <c r="A6689" s="3" t="s">
        <v>11385</v>
      </c>
      <c r="B6689" s="3" t="s">
        <v>11363</v>
      </c>
      <c r="C6689" s="3" t="s">
        <v>11383</v>
      </c>
      <c r="D6689" s="2" t="s">
        <v>7415</v>
      </c>
    </row>
    <row r="6690" spans="1:4">
      <c r="A6690" s="3" t="s">
        <v>11386</v>
      </c>
      <c r="B6690" s="3" t="s">
        <v>11363</v>
      </c>
      <c r="C6690" s="3" t="s">
        <v>11383</v>
      </c>
      <c r="D6690" s="2" t="s">
        <v>7448</v>
      </c>
    </row>
    <row r="6691" spans="1:4">
      <c r="A6691" s="3" t="s">
        <v>11387</v>
      </c>
      <c r="B6691" s="3" t="s">
        <v>11363</v>
      </c>
      <c r="C6691" s="3" t="s">
        <v>11383</v>
      </c>
      <c r="D6691" s="2" t="s">
        <v>7383</v>
      </c>
    </row>
    <row r="6692" spans="1:4">
      <c r="A6692" s="3" t="s">
        <v>11388</v>
      </c>
      <c r="B6692" s="3" t="s">
        <v>11363</v>
      </c>
      <c r="C6692" s="3" t="s">
        <v>11383</v>
      </c>
      <c r="D6692" s="2" t="s">
        <v>7361</v>
      </c>
    </row>
    <row r="6693" spans="1:4">
      <c r="A6693" s="3" t="s">
        <v>11389</v>
      </c>
      <c r="B6693" s="3" t="s">
        <v>11363</v>
      </c>
      <c r="C6693" s="3" t="s">
        <v>11383</v>
      </c>
      <c r="D6693" s="2" t="s">
        <v>7373</v>
      </c>
    </row>
    <row r="6694" spans="1:4">
      <c r="A6694" s="3" t="s">
        <v>11390</v>
      </c>
      <c r="B6694" s="3" t="s">
        <v>11363</v>
      </c>
      <c r="C6694" s="3" t="s">
        <v>11383</v>
      </c>
      <c r="D6694" s="2" t="s">
        <v>8290</v>
      </c>
    </row>
    <row r="6695" spans="1:4">
      <c r="A6695" s="3" t="s">
        <v>11391</v>
      </c>
      <c r="B6695" s="3" t="s">
        <v>11363</v>
      </c>
      <c r="C6695" s="3" t="s">
        <v>11392</v>
      </c>
      <c r="D6695" s="2" t="s">
        <v>7353</v>
      </c>
    </row>
    <row r="6696" spans="1:4">
      <c r="A6696" s="3" t="s">
        <v>11393</v>
      </c>
      <c r="B6696" s="3" t="s">
        <v>11363</v>
      </c>
      <c r="C6696" s="3" t="s">
        <v>11392</v>
      </c>
      <c r="D6696" s="2" t="s">
        <v>7487</v>
      </c>
    </row>
    <row r="6697" spans="1:4">
      <c r="A6697" s="3" t="s">
        <v>11394</v>
      </c>
      <c r="B6697" s="3" t="s">
        <v>11363</v>
      </c>
      <c r="C6697" s="3" t="s">
        <v>11392</v>
      </c>
      <c r="D6697" s="2" t="s">
        <v>7366</v>
      </c>
    </row>
    <row r="6698" spans="1:4">
      <c r="A6698" s="3" t="s">
        <v>11395</v>
      </c>
      <c r="B6698" s="3" t="s">
        <v>11363</v>
      </c>
      <c r="C6698" s="3" t="s">
        <v>11392</v>
      </c>
      <c r="D6698" s="2" t="s">
        <v>7386</v>
      </c>
    </row>
    <row r="6699" spans="1:4">
      <c r="A6699" s="3" t="s">
        <v>11396</v>
      </c>
      <c r="B6699" s="3" t="s">
        <v>11363</v>
      </c>
      <c r="C6699" s="3" t="s">
        <v>11392</v>
      </c>
      <c r="D6699" s="2" t="s">
        <v>7530</v>
      </c>
    </row>
    <row r="6700" spans="1:4">
      <c r="A6700" s="3" t="s">
        <v>11397</v>
      </c>
      <c r="B6700" s="3" t="s">
        <v>11363</v>
      </c>
      <c r="C6700" s="3" t="s">
        <v>11392</v>
      </c>
      <c r="D6700" s="2" t="s">
        <v>7459</v>
      </c>
    </row>
    <row r="6701" spans="1:4">
      <c r="A6701" s="3" t="s">
        <v>11398</v>
      </c>
      <c r="B6701" s="3" t="s">
        <v>11363</v>
      </c>
      <c r="C6701" s="3" t="s">
        <v>11399</v>
      </c>
      <c r="D6701" s="2" t="s">
        <v>7487</v>
      </c>
    </row>
    <row r="6702" spans="1:4">
      <c r="A6702" s="3" t="s">
        <v>11400</v>
      </c>
      <c r="B6702" s="3" t="s">
        <v>11363</v>
      </c>
      <c r="C6702" s="3" t="s">
        <v>11399</v>
      </c>
      <c r="D6702" s="2" t="s">
        <v>7448</v>
      </c>
    </row>
    <row r="6703" spans="1:4">
      <c r="A6703" s="3" t="s">
        <v>11401</v>
      </c>
      <c r="B6703" s="3" t="s">
        <v>11363</v>
      </c>
      <c r="C6703" s="3" t="s">
        <v>11399</v>
      </c>
      <c r="D6703" s="2" t="s">
        <v>7373</v>
      </c>
    </row>
    <row r="6704" spans="1:4">
      <c r="A6704" s="3" t="s">
        <v>11402</v>
      </c>
      <c r="B6704" s="3" t="s">
        <v>11363</v>
      </c>
      <c r="C6704" s="3" t="s">
        <v>11399</v>
      </c>
      <c r="D6704" s="2" t="s">
        <v>7361</v>
      </c>
    </row>
    <row r="6705" spans="1:4">
      <c r="A6705" s="3" t="s">
        <v>11403</v>
      </c>
      <c r="B6705" s="3" t="s">
        <v>11363</v>
      </c>
      <c r="C6705" s="3" t="s">
        <v>11399</v>
      </c>
      <c r="D6705" s="2" t="s">
        <v>7383</v>
      </c>
    </row>
    <row r="6706" spans="1:4">
      <c r="A6706" s="3" t="s">
        <v>11404</v>
      </c>
      <c r="B6706" s="3" t="s">
        <v>11363</v>
      </c>
      <c r="C6706" s="3" t="s">
        <v>11399</v>
      </c>
      <c r="D6706" s="2" t="s">
        <v>7350</v>
      </c>
    </row>
    <row r="6707" spans="1:4">
      <c r="A6707" s="3" t="s">
        <v>11405</v>
      </c>
      <c r="B6707" s="3" t="s">
        <v>11363</v>
      </c>
      <c r="C6707" s="3" t="s">
        <v>11399</v>
      </c>
      <c r="D6707" s="2" t="s">
        <v>7415</v>
      </c>
    </row>
    <row r="6708" spans="1:4">
      <c r="A6708" s="3" t="s">
        <v>11406</v>
      </c>
      <c r="B6708" s="3" t="s">
        <v>11363</v>
      </c>
      <c r="C6708" s="3" t="s">
        <v>11399</v>
      </c>
      <c r="D6708" s="2" t="s">
        <v>7561</v>
      </c>
    </row>
    <row r="6709" spans="1:4">
      <c r="A6709" s="3" t="s">
        <v>11407</v>
      </c>
      <c r="B6709" s="3" t="s">
        <v>11363</v>
      </c>
      <c r="C6709" s="3" t="s">
        <v>11408</v>
      </c>
      <c r="D6709" s="2" t="s">
        <v>7350</v>
      </c>
    </row>
    <row r="6710" spans="1:4">
      <c r="A6710" s="3" t="s">
        <v>11409</v>
      </c>
      <c r="B6710" s="3" t="s">
        <v>11363</v>
      </c>
      <c r="C6710" s="3" t="s">
        <v>11408</v>
      </c>
      <c r="D6710" s="2" t="s">
        <v>7361</v>
      </c>
    </row>
    <row r="6711" spans="1:4">
      <c r="A6711" s="3" t="s">
        <v>11410</v>
      </c>
      <c r="B6711" s="3" t="s">
        <v>11363</v>
      </c>
      <c r="C6711" s="3" t="s">
        <v>11408</v>
      </c>
      <c r="D6711" s="2" t="s">
        <v>7561</v>
      </c>
    </row>
    <row r="6712" spans="1:4">
      <c r="A6712" s="3" t="s">
        <v>11411</v>
      </c>
      <c r="B6712" s="3" t="s">
        <v>11363</v>
      </c>
      <c r="C6712" s="3" t="s">
        <v>11408</v>
      </c>
      <c r="D6712" s="2" t="s">
        <v>7415</v>
      </c>
    </row>
    <row r="6713" spans="1:4">
      <c r="A6713" s="3" t="s">
        <v>11412</v>
      </c>
      <c r="B6713" s="3" t="s">
        <v>11363</v>
      </c>
      <c r="C6713" s="3" t="s">
        <v>11408</v>
      </c>
      <c r="D6713" s="2" t="s">
        <v>7448</v>
      </c>
    </row>
    <row r="6714" spans="1:4">
      <c r="A6714" s="3" t="s">
        <v>11413</v>
      </c>
      <c r="B6714" s="3" t="s">
        <v>11363</v>
      </c>
      <c r="C6714" s="3" t="s">
        <v>11414</v>
      </c>
      <c r="D6714" s="2" t="s">
        <v>7487</v>
      </c>
    </row>
    <row r="6715" spans="1:4">
      <c r="A6715" s="3" t="s">
        <v>11415</v>
      </c>
      <c r="B6715" s="3" t="s">
        <v>11363</v>
      </c>
      <c r="C6715" s="3" t="s">
        <v>11414</v>
      </c>
      <c r="D6715" s="2" t="s">
        <v>7448</v>
      </c>
    </row>
    <row r="6716" spans="1:4">
      <c r="A6716" s="3" t="s">
        <v>11416</v>
      </c>
      <c r="B6716" s="3" t="s">
        <v>11363</v>
      </c>
      <c r="C6716" s="3" t="s">
        <v>11414</v>
      </c>
      <c r="D6716" s="2" t="s">
        <v>7373</v>
      </c>
    </row>
    <row r="6717" spans="1:4">
      <c r="A6717" s="3" t="s">
        <v>11417</v>
      </c>
      <c r="B6717" s="3" t="s">
        <v>11363</v>
      </c>
      <c r="C6717" s="3" t="s">
        <v>11414</v>
      </c>
      <c r="D6717" s="2" t="s">
        <v>7361</v>
      </c>
    </row>
    <row r="6718" spans="1:4">
      <c r="A6718" s="3" t="s">
        <v>11418</v>
      </c>
      <c r="B6718" s="3" t="s">
        <v>11363</v>
      </c>
      <c r="C6718" s="3" t="s">
        <v>11414</v>
      </c>
      <c r="D6718" s="2" t="s">
        <v>7383</v>
      </c>
    </row>
    <row r="6719" spans="1:4">
      <c r="A6719" s="3" t="s">
        <v>11419</v>
      </c>
      <c r="B6719" s="3" t="s">
        <v>11363</v>
      </c>
      <c r="C6719" s="3" t="s">
        <v>11414</v>
      </c>
      <c r="D6719" s="2" t="s">
        <v>7350</v>
      </c>
    </row>
    <row r="6720" spans="1:4">
      <c r="A6720" s="3" t="s">
        <v>11420</v>
      </c>
      <c r="B6720" s="3" t="s">
        <v>11363</v>
      </c>
      <c r="C6720" s="3" t="s">
        <v>11414</v>
      </c>
      <c r="D6720" s="2" t="s">
        <v>7415</v>
      </c>
    </row>
    <row r="6721" spans="1:4">
      <c r="A6721" s="3" t="s">
        <v>11421</v>
      </c>
      <c r="B6721" s="3" t="s">
        <v>11363</v>
      </c>
      <c r="C6721" s="3" t="s">
        <v>11414</v>
      </c>
      <c r="D6721" s="2" t="s">
        <v>7561</v>
      </c>
    </row>
    <row r="6722" spans="1:4">
      <c r="A6722" s="3" t="s">
        <v>11422</v>
      </c>
      <c r="B6722" s="3" t="s">
        <v>11363</v>
      </c>
      <c r="C6722" s="3" t="s">
        <v>11423</v>
      </c>
      <c r="D6722" s="2" t="s">
        <v>7350</v>
      </c>
    </row>
    <row r="6723" spans="1:4">
      <c r="A6723" s="3" t="s">
        <v>11424</v>
      </c>
      <c r="B6723" s="3" t="s">
        <v>11363</v>
      </c>
      <c r="C6723" s="3" t="s">
        <v>11423</v>
      </c>
      <c r="D6723" s="2" t="s">
        <v>7361</v>
      </c>
    </row>
    <row r="6724" spans="1:4">
      <c r="A6724" s="3" t="s">
        <v>11425</v>
      </c>
      <c r="B6724" s="3" t="s">
        <v>11363</v>
      </c>
      <c r="C6724" s="3" t="s">
        <v>11423</v>
      </c>
      <c r="D6724" s="2" t="s">
        <v>7561</v>
      </c>
    </row>
    <row r="6725" spans="1:4">
      <c r="A6725" s="3" t="s">
        <v>11426</v>
      </c>
      <c r="B6725" s="3" t="s">
        <v>11363</v>
      </c>
      <c r="C6725" s="3" t="s">
        <v>11423</v>
      </c>
      <c r="D6725" s="2" t="s">
        <v>7415</v>
      </c>
    </row>
    <row r="6726" spans="1:4">
      <c r="A6726" s="3" t="s">
        <v>11427</v>
      </c>
      <c r="B6726" s="3" t="s">
        <v>11363</v>
      </c>
      <c r="C6726" s="3" t="s">
        <v>11423</v>
      </c>
      <c r="D6726" s="2" t="s">
        <v>7448</v>
      </c>
    </row>
    <row r="6727" spans="1:4">
      <c r="A6727" s="3" t="s">
        <v>11428</v>
      </c>
      <c r="B6727" s="3" t="s">
        <v>11363</v>
      </c>
      <c r="C6727" s="3" t="s">
        <v>11429</v>
      </c>
      <c r="D6727" s="2" t="s">
        <v>7358</v>
      </c>
    </row>
    <row r="6728" spans="1:4">
      <c r="A6728" s="3" t="s">
        <v>11430</v>
      </c>
      <c r="B6728" s="3" t="s">
        <v>11363</v>
      </c>
      <c r="C6728" s="3" t="s">
        <v>11429</v>
      </c>
      <c r="D6728" s="2" t="s">
        <v>7353</v>
      </c>
    </row>
    <row r="6729" spans="1:4">
      <c r="A6729" s="3" t="s">
        <v>11431</v>
      </c>
      <c r="B6729" s="3" t="s">
        <v>11363</v>
      </c>
      <c r="C6729" s="3" t="s">
        <v>11429</v>
      </c>
      <c r="D6729" s="2" t="s">
        <v>7530</v>
      </c>
    </row>
    <row r="6730" spans="1:4">
      <c r="A6730" s="3" t="s">
        <v>11432</v>
      </c>
      <c r="B6730" s="3" t="s">
        <v>11363</v>
      </c>
      <c r="C6730" s="3" t="s">
        <v>11429</v>
      </c>
      <c r="D6730" s="2" t="s">
        <v>7366</v>
      </c>
    </row>
    <row r="6731" spans="1:4">
      <c r="A6731" s="3" t="s">
        <v>11433</v>
      </c>
      <c r="B6731" s="3" t="s">
        <v>11363</v>
      </c>
      <c r="C6731" s="3" t="s">
        <v>11429</v>
      </c>
      <c r="D6731" s="2" t="s">
        <v>7459</v>
      </c>
    </row>
    <row r="6732" spans="1:4">
      <c r="A6732" s="3" t="s">
        <v>11434</v>
      </c>
      <c r="B6732" s="3" t="s">
        <v>11363</v>
      </c>
      <c r="C6732" s="3" t="s">
        <v>11429</v>
      </c>
      <c r="D6732" s="2" t="s">
        <v>7386</v>
      </c>
    </row>
    <row r="6733" spans="1:4">
      <c r="A6733" s="3" t="s">
        <v>11435</v>
      </c>
      <c r="B6733" s="3" t="s">
        <v>11363</v>
      </c>
      <c r="C6733" s="3" t="s">
        <v>11436</v>
      </c>
      <c r="D6733" s="2" t="s">
        <v>7415</v>
      </c>
    </row>
    <row r="6734" spans="1:4">
      <c r="A6734" s="3" t="s">
        <v>11437</v>
      </c>
      <c r="B6734" s="3" t="s">
        <v>11363</v>
      </c>
      <c r="C6734" s="3" t="s">
        <v>11436</v>
      </c>
      <c r="D6734" s="2" t="s">
        <v>7373</v>
      </c>
    </row>
    <row r="6735" spans="1:4">
      <c r="A6735" s="3" t="s">
        <v>11438</v>
      </c>
      <c r="B6735" s="3" t="s">
        <v>11363</v>
      </c>
      <c r="C6735" s="3" t="s">
        <v>11436</v>
      </c>
      <c r="D6735" s="2" t="s">
        <v>7383</v>
      </c>
    </row>
    <row r="6736" spans="1:4">
      <c r="A6736" s="3" t="s">
        <v>11439</v>
      </c>
      <c r="B6736" s="3" t="s">
        <v>11363</v>
      </c>
      <c r="C6736" s="3" t="s">
        <v>11436</v>
      </c>
      <c r="D6736" s="2" t="s">
        <v>7530</v>
      </c>
    </row>
    <row r="6737" spans="1:4">
      <c r="A6737" s="3" t="s">
        <v>11440</v>
      </c>
      <c r="B6737" s="3" t="s">
        <v>11363</v>
      </c>
      <c r="C6737" s="3" t="s">
        <v>11436</v>
      </c>
      <c r="D6737" s="2" t="s">
        <v>7448</v>
      </c>
    </row>
    <row r="6738" spans="1:4">
      <c r="A6738" s="3" t="s">
        <v>11441</v>
      </c>
      <c r="B6738" s="3" t="s">
        <v>11363</v>
      </c>
      <c r="C6738" s="3" t="s">
        <v>11436</v>
      </c>
      <c r="D6738" s="2" t="s">
        <v>7704</v>
      </c>
    </row>
    <row r="6739" spans="1:4">
      <c r="A6739" s="3" t="s">
        <v>11442</v>
      </c>
      <c r="B6739" s="3" t="s">
        <v>11363</v>
      </c>
      <c r="C6739" s="3" t="s">
        <v>11436</v>
      </c>
      <c r="D6739" s="2" t="s">
        <v>7577</v>
      </c>
    </row>
    <row r="6740" spans="1:4">
      <c r="A6740" s="3" t="s">
        <v>11443</v>
      </c>
      <c r="B6740" s="3" t="s">
        <v>11363</v>
      </c>
      <c r="C6740" s="3" t="s">
        <v>11436</v>
      </c>
      <c r="D6740" s="2" t="s">
        <v>7358</v>
      </c>
    </row>
    <row r="6741" spans="1:4">
      <c r="A6741" s="3" t="s">
        <v>11444</v>
      </c>
      <c r="B6741" s="3" t="s">
        <v>11363</v>
      </c>
      <c r="C6741" s="3" t="s">
        <v>11445</v>
      </c>
      <c r="D6741" s="2" t="s">
        <v>7498</v>
      </c>
    </row>
    <row r="6742" spans="1:4">
      <c r="A6742" s="3" t="s">
        <v>11446</v>
      </c>
      <c r="B6742" s="3" t="s">
        <v>11363</v>
      </c>
      <c r="C6742" s="3" t="s">
        <v>11445</v>
      </c>
      <c r="D6742" s="2" t="s">
        <v>7663</v>
      </c>
    </row>
    <row r="6743" spans="1:4">
      <c r="A6743" s="3" t="s">
        <v>11447</v>
      </c>
      <c r="B6743" s="3" t="s">
        <v>11363</v>
      </c>
      <c r="C6743" s="3" t="s">
        <v>11445</v>
      </c>
      <c r="D6743" s="2" t="s">
        <v>7665</v>
      </c>
    </row>
    <row r="6744" spans="1:4">
      <c r="A6744" s="3" t="s">
        <v>11448</v>
      </c>
      <c r="B6744" s="3" t="s">
        <v>11363</v>
      </c>
      <c r="C6744" s="3" t="s">
        <v>11445</v>
      </c>
      <c r="D6744" s="2" t="s">
        <v>7667</v>
      </c>
    </row>
    <row r="6745" spans="1:4">
      <c r="A6745" s="3" t="s">
        <v>11449</v>
      </c>
      <c r="B6745" s="3" t="s">
        <v>11363</v>
      </c>
      <c r="C6745" s="3" t="s">
        <v>11445</v>
      </c>
      <c r="D6745" s="2" t="s">
        <v>7669</v>
      </c>
    </row>
    <row r="6746" spans="1:4">
      <c r="A6746" s="3" t="s">
        <v>11450</v>
      </c>
      <c r="B6746" s="3" t="s">
        <v>11363</v>
      </c>
      <c r="C6746" s="3" t="s">
        <v>11445</v>
      </c>
      <c r="D6746" s="2" t="s">
        <v>7671</v>
      </c>
    </row>
    <row r="6747" spans="1:4">
      <c r="A6747" s="3" t="s">
        <v>11451</v>
      </c>
      <c r="B6747" s="3" t="s">
        <v>11363</v>
      </c>
      <c r="C6747" s="3" t="s">
        <v>11452</v>
      </c>
      <c r="D6747" s="2" t="s">
        <v>7498</v>
      </c>
    </row>
    <row r="6748" spans="1:4">
      <c r="A6748" s="3" t="s">
        <v>11453</v>
      </c>
      <c r="B6748" s="3" t="s">
        <v>11363</v>
      </c>
      <c r="C6748" s="3" t="s">
        <v>11452</v>
      </c>
      <c r="D6748" s="2" t="s">
        <v>7663</v>
      </c>
    </row>
    <row r="6749" spans="1:4">
      <c r="A6749" s="3" t="s">
        <v>11454</v>
      </c>
      <c r="B6749" s="3" t="s">
        <v>11363</v>
      </c>
      <c r="C6749" s="3" t="s">
        <v>11452</v>
      </c>
      <c r="D6749" s="2" t="s">
        <v>7665</v>
      </c>
    </row>
    <row r="6750" spans="1:4">
      <c r="A6750" s="3" t="s">
        <v>11455</v>
      </c>
      <c r="B6750" s="3" t="s">
        <v>11363</v>
      </c>
      <c r="C6750" s="3" t="s">
        <v>11452</v>
      </c>
      <c r="D6750" s="2" t="s">
        <v>7667</v>
      </c>
    </row>
    <row r="6751" spans="1:4">
      <c r="A6751" s="3" t="s">
        <v>11456</v>
      </c>
      <c r="B6751" s="3" t="s">
        <v>11363</v>
      </c>
      <c r="C6751" s="3" t="s">
        <v>11452</v>
      </c>
      <c r="D6751" s="2" t="s">
        <v>7669</v>
      </c>
    </row>
    <row r="6752" spans="1:4">
      <c r="A6752" s="3" t="s">
        <v>11457</v>
      </c>
      <c r="B6752" s="3" t="s">
        <v>11363</v>
      </c>
      <c r="C6752" s="3" t="s">
        <v>11452</v>
      </c>
      <c r="D6752" s="2" t="s">
        <v>7671</v>
      </c>
    </row>
    <row r="6753" spans="1:4">
      <c r="A6753" s="3" t="s">
        <v>11458</v>
      </c>
      <c r="B6753" s="3" t="s">
        <v>11363</v>
      </c>
      <c r="C6753" s="3" t="s">
        <v>11459</v>
      </c>
      <c r="D6753" s="2" t="s">
        <v>7350</v>
      </c>
    </row>
    <row r="6754" spans="1:4">
      <c r="A6754" s="3" t="s">
        <v>11460</v>
      </c>
      <c r="B6754" s="3" t="s">
        <v>11363</v>
      </c>
      <c r="C6754" s="3" t="s">
        <v>11461</v>
      </c>
      <c r="D6754" s="2" t="s">
        <v>7353</v>
      </c>
    </row>
    <row r="6755" spans="1:4">
      <c r="A6755" s="3" t="s">
        <v>11462</v>
      </c>
      <c r="B6755" s="3" t="s">
        <v>11363</v>
      </c>
      <c r="C6755" s="3" t="s">
        <v>11461</v>
      </c>
      <c r="D6755" s="2" t="s">
        <v>7350</v>
      </c>
    </row>
    <row r="6756" spans="1:4">
      <c r="A6756" s="3" t="s">
        <v>11463</v>
      </c>
      <c r="B6756" s="3" t="s">
        <v>11363</v>
      </c>
      <c r="C6756" s="3" t="s">
        <v>11461</v>
      </c>
      <c r="D6756" s="2" t="s">
        <v>8120</v>
      </c>
    </row>
    <row r="6757" spans="1:4">
      <c r="A6757" s="3" t="s">
        <v>11464</v>
      </c>
      <c r="B6757" s="3" t="s">
        <v>11363</v>
      </c>
      <c r="C6757" s="3" t="s">
        <v>11461</v>
      </c>
      <c r="D6757" s="2" t="s">
        <v>7366</v>
      </c>
    </row>
    <row r="6758" spans="1:4">
      <c r="A6758" s="3" t="s">
        <v>11465</v>
      </c>
      <c r="B6758" s="3" t="s">
        <v>11363</v>
      </c>
      <c r="C6758" s="3" t="s">
        <v>11466</v>
      </c>
      <c r="D6758" s="2" t="s">
        <v>7361</v>
      </c>
    </row>
    <row r="6759" spans="1:4">
      <c r="A6759" s="3" t="s">
        <v>11467</v>
      </c>
      <c r="B6759" s="3" t="s">
        <v>11363</v>
      </c>
      <c r="C6759" s="3" t="s">
        <v>11466</v>
      </c>
      <c r="D6759" s="2" t="s">
        <v>7386</v>
      </c>
    </row>
    <row r="6760" spans="1:4">
      <c r="A6760" s="3" t="s">
        <v>11468</v>
      </c>
      <c r="B6760" s="3" t="s">
        <v>11363</v>
      </c>
      <c r="C6760" s="3" t="s">
        <v>11466</v>
      </c>
      <c r="D6760" s="2" t="s">
        <v>7373</v>
      </c>
    </row>
    <row r="6761" spans="1:4">
      <c r="A6761" s="3" t="s">
        <v>11469</v>
      </c>
      <c r="B6761" s="3" t="s">
        <v>11363</v>
      </c>
      <c r="C6761" s="3" t="s">
        <v>11466</v>
      </c>
      <c r="D6761" s="2" t="s">
        <v>7383</v>
      </c>
    </row>
    <row r="6762" spans="1:4">
      <c r="A6762" s="3" t="s">
        <v>11470</v>
      </c>
      <c r="B6762" s="3" t="s">
        <v>11363</v>
      </c>
      <c r="C6762" s="3" t="s">
        <v>11471</v>
      </c>
      <c r="D6762" s="2" t="s">
        <v>7361</v>
      </c>
    </row>
    <row r="6763" spans="1:4">
      <c r="A6763" s="3" t="s">
        <v>11472</v>
      </c>
      <c r="B6763" s="3" t="s">
        <v>11363</v>
      </c>
      <c r="C6763" s="3" t="s">
        <v>11471</v>
      </c>
      <c r="D6763" s="2" t="s">
        <v>7350</v>
      </c>
    </row>
    <row r="6764" spans="1:4">
      <c r="A6764" s="3" t="s">
        <v>11473</v>
      </c>
      <c r="B6764" s="3" t="s">
        <v>11363</v>
      </c>
      <c r="C6764" s="3" t="s">
        <v>11471</v>
      </c>
      <c r="D6764" s="2" t="s">
        <v>7353</v>
      </c>
    </row>
    <row r="6765" spans="1:4">
      <c r="A6765" s="3" t="s">
        <v>11474</v>
      </c>
      <c r="B6765" s="3" t="s">
        <v>11363</v>
      </c>
      <c r="C6765" s="3" t="s">
        <v>11471</v>
      </c>
      <c r="D6765" s="2" t="s">
        <v>7386</v>
      </c>
    </row>
    <row r="6766" spans="1:4">
      <c r="A6766" s="3" t="s">
        <v>11475</v>
      </c>
      <c r="B6766" s="3" t="s">
        <v>11363</v>
      </c>
      <c r="C6766" s="3" t="s">
        <v>11471</v>
      </c>
      <c r="D6766" s="2" t="s">
        <v>7383</v>
      </c>
    </row>
    <row r="6767" spans="1:4">
      <c r="A6767" s="3" t="s">
        <v>11476</v>
      </c>
      <c r="B6767" s="3" t="s">
        <v>11363</v>
      </c>
      <c r="C6767" s="3" t="s">
        <v>11471</v>
      </c>
      <c r="D6767" s="2" t="s">
        <v>8282</v>
      </c>
    </row>
    <row r="6768" spans="1:4">
      <c r="A6768" s="3" t="s">
        <v>11477</v>
      </c>
      <c r="B6768" s="3" t="s">
        <v>11363</v>
      </c>
      <c r="C6768" s="3" t="s">
        <v>11478</v>
      </c>
      <c r="D6768" s="2" t="s">
        <v>7366</v>
      </c>
    </row>
    <row r="6769" spans="1:4">
      <c r="A6769" s="3" t="s">
        <v>11479</v>
      </c>
      <c r="B6769" s="3" t="s">
        <v>11363</v>
      </c>
      <c r="C6769" s="3" t="s">
        <v>11478</v>
      </c>
      <c r="D6769" s="2" t="s">
        <v>7386</v>
      </c>
    </row>
    <row r="6770" spans="1:4">
      <c r="A6770" s="3" t="s">
        <v>11480</v>
      </c>
      <c r="B6770" s="3" t="s">
        <v>11363</v>
      </c>
      <c r="C6770" s="3" t="s">
        <v>11478</v>
      </c>
      <c r="D6770" s="2" t="s">
        <v>7621</v>
      </c>
    </row>
    <row r="6771" spans="1:4">
      <c r="A6771" s="3" t="s">
        <v>11481</v>
      </c>
      <c r="B6771" s="3" t="s">
        <v>11363</v>
      </c>
      <c r="C6771" s="3" t="s">
        <v>11478</v>
      </c>
      <c r="D6771" s="2" t="s">
        <v>7487</v>
      </c>
    </row>
    <row r="6772" spans="1:4">
      <c r="A6772" s="3" t="s">
        <v>11482</v>
      </c>
      <c r="B6772" s="3" t="s">
        <v>11363</v>
      </c>
      <c r="C6772" s="3" t="s">
        <v>11478</v>
      </c>
      <c r="D6772" s="2" t="s">
        <v>7561</v>
      </c>
    </row>
    <row r="6773" spans="1:4">
      <c r="A6773" s="3" t="s">
        <v>11483</v>
      </c>
      <c r="B6773" s="3" t="s">
        <v>11363</v>
      </c>
      <c r="C6773" s="3" t="s">
        <v>11478</v>
      </c>
      <c r="D6773" s="2" t="s">
        <v>7415</v>
      </c>
    </row>
    <row r="6774" spans="1:4">
      <c r="A6774" s="3" t="s">
        <v>11484</v>
      </c>
      <c r="B6774" s="3" t="s">
        <v>11363</v>
      </c>
      <c r="C6774" s="3" t="s">
        <v>11478</v>
      </c>
      <c r="D6774" s="2" t="s">
        <v>7530</v>
      </c>
    </row>
    <row r="6775" spans="1:4">
      <c r="A6775" s="3" t="s">
        <v>11485</v>
      </c>
      <c r="B6775" s="3" t="s">
        <v>11363</v>
      </c>
      <c r="C6775" s="3" t="s">
        <v>11478</v>
      </c>
      <c r="D6775" s="2" t="s">
        <v>7350</v>
      </c>
    </row>
    <row r="6776" spans="1:4">
      <c r="A6776" s="3" t="s">
        <v>11486</v>
      </c>
      <c r="B6776" s="3" t="s">
        <v>11363</v>
      </c>
      <c r="C6776" s="3" t="s">
        <v>11487</v>
      </c>
      <c r="D6776" s="2" t="s">
        <v>7459</v>
      </c>
    </row>
    <row r="6777" spans="1:4">
      <c r="A6777" s="3" t="s">
        <v>11488</v>
      </c>
      <c r="B6777" s="3" t="s">
        <v>11363</v>
      </c>
      <c r="C6777" s="3" t="s">
        <v>11487</v>
      </c>
      <c r="D6777" s="2" t="s">
        <v>7386</v>
      </c>
    </row>
    <row r="6778" spans="1:4">
      <c r="A6778" s="3" t="s">
        <v>11489</v>
      </c>
      <c r="B6778" s="3" t="s">
        <v>11363</v>
      </c>
      <c r="C6778" s="3" t="s">
        <v>11487</v>
      </c>
      <c r="D6778" s="2" t="s">
        <v>7373</v>
      </c>
    </row>
    <row r="6779" spans="1:4">
      <c r="A6779" s="3" t="s">
        <v>11490</v>
      </c>
      <c r="B6779" s="3" t="s">
        <v>11363</v>
      </c>
      <c r="C6779" s="3" t="s">
        <v>11487</v>
      </c>
      <c r="D6779" s="2" t="s">
        <v>7415</v>
      </c>
    </row>
    <row r="6780" spans="1:4">
      <c r="A6780" s="3" t="s">
        <v>11491</v>
      </c>
      <c r="B6780" s="3" t="s">
        <v>11363</v>
      </c>
      <c r="C6780" s="3" t="s">
        <v>11487</v>
      </c>
      <c r="D6780" s="2" t="s">
        <v>7383</v>
      </c>
    </row>
    <row r="6781" spans="1:4">
      <c r="A6781" s="3" t="s">
        <v>11492</v>
      </c>
      <c r="B6781" s="3" t="s">
        <v>11363</v>
      </c>
      <c r="C6781" s="3" t="s">
        <v>11487</v>
      </c>
      <c r="D6781" s="2" t="s">
        <v>7353</v>
      </c>
    </row>
    <row r="6782" spans="1:4">
      <c r="A6782" s="3" t="s">
        <v>11493</v>
      </c>
      <c r="B6782" s="3" t="s">
        <v>11363</v>
      </c>
      <c r="C6782" s="3" t="s">
        <v>11494</v>
      </c>
      <c r="D6782" s="2" t="s">
        <v>7361</v>
      </c>
    </row>
    <row r="6783" spans="1:4">
      <c r="A6783" s="3" t="s">
        <v>11495</v>
      </c>
      <c r="B6783" s="3" t="s">
        <v>11363</v>
      </c>
      <c r="C6783" s="3" t="s">
        <v>11494</v>
      </c>
      <c r="D6783" s="2" t="s">
        <v>7373</v>
      </c>
    </row>
    <row r="6784" spans="1:4">
      <c r="A6784" s="3" t="s">
        <v>11496</v>
      </c>
      <c r="B6784" s="3" t="s">
        <v>11363</v>
      </c>
      <c r="C6784" s="3" t="s">
        <v>11494</v>
      </c>
      <c r="D6784" s="2" t="s">
        <v>7353</v>
      </c>
    </row>
    <row r="6785" spans="1:4">
      <c r="A6785" s="3" t="s">
        <v>11497</v>
      </c>
      <c r="B6785" s="3" t="s">
        <v>11363</v>
      </c>
      <c r="C6785" s="3" t="s">
        <v>11494</v>
      </c>
      <c r="D6785" s="2" t="s">
        <v>7350</v>
      </c>
    </row>
    <row r="6786" spans="1:4">
      <c r="A6786" s="3" t="s">
        <v>11498</v>
      </c>
      <c r="B6786" s="3" t="s">
        <v>11363</v>
      </c>
      <c r="C6786" s="3" t="s">
        <v>11494</v>
      </c>
      <c r="D6786" s="2" t="s">
        <v>7386</v>
      </c>
    </row>
    <row r="6787" spans="1:4">
      <c r="A6787" s="3" t="s">
        <v>11499</v>
      </c>
      <c r="B6787" s="3" t="s">
        <v>11363</v>
      </c>
      <c r="C6787" s="3" t="s">
        <v>11494</v>
      </c>
      <c r="D6787" s="2" t="s">
        <v>7383</v>
      </c>
    </row>
    <row r="6788" spans="1:4">
      <c r="A6788" s="3" t="s">
        <v>11500</v>
      </c>
      <c r="B6788" s="3" t="s">
        <v>11363</v>
      </c>
      <c r="C6788" s="3" t="s">
        <v>11494</v>
      </c>
      <c r="D6788" s="2" t="s">
        <v>7448</v>
      </c>
    </row>
    <row r="6789" spans="1:4">
      <c r="A6789" s="3" t="s">
        <v>11501</v>
      </c>
      <c r="B6789" s="3" t="s">
        <v>11363</v>
      </c>
      <c r="C6789" s="3" t="s">
        <v>11494</v>
      </c>
      <c r="D6789" s="2" t="s">
        <v>7415</v>
      </c>
    </row>
    <row r="6790" spans="1:4">
      <c r="A6790" s="3" t="s">
        <v>11502</v>
      </c>
      <c r="B6790" s="3" t="s">
        <v>11363</v>
      </c>
      <c r="C6790" s="3" t="s">
        <v>11503</v>
      </c>
      <c r="D6790" s="2" t="s">
        <v>7530</v>
      </c>
    </row>
    <row r="6791" spans="1:4">
      <c r="A6791" s="3" t="s">
        <v>11504</v>
      </c>
      <c r="B6791" s="3" t="s">
        <v>11363</v>
      </c>
      <c r="C6791" s="3" t="s">
        <v>11503</v>
      </c>
      <c r="D6791" s="2" t="s">
        <v>7366</v>
      </c>
    </row>
    <row r="6792" spans="1:4">
      <c r="A6792" s="3" t="s">
        <v>11505</v>
      </c>
      <c r="B6792" s="3" t="s">
        <v>11363</v>
      </c>
      <c r="C6792" s="3" t="s">
        <v>11503</v>
      </c>
      <c r="D6792" s="2" t="s">
        <v>11506</v>
      </c>
    </row>
    <row r="6793" spans="1:4">
      <c r="A6793" s="3" t="s">
        <v>11507</v>
      </c>
      <c r="B6793" s="3" t="s">
        <v>11363</v>
      </c>
      <c r="C6793" s="3" t="s">
        <v>11503</v>
      </c>
      <c r="D6793" s="2" t="s">
        <v>7386</v>
      </c>
    </row>
    <row r="6794" spans="1:4">
      <c r="A6794" s="3" t="s">
        <v>11508</v>
      </c>
      <c r="B6794" s="3" t="s">
        <v>11363</v>
      </c>
      <c r="C6794" s="3" t="s">
        <v>11503</v>
      </c>
      <c r="D6794" s="2" t="s">
        <v>7353</v>
      </c>
    </row>
    <row r="6795" spans="1:4">
      <c r="A6795" s="3" t="s">
        <v>11509</v>
      </c>
      <c r="B6795" s="3" t="s">
        <v>11363</v>
      </c>
      <c r="C6795" s="3" t="s">
        <v>11503</v>
      </c>
      <c r="D6795" s="2" t="s">
        <v>7358</v>
      </c>
    </row>
    <row r="6796" spans="1:4">
      <c r="A6796" s="3" t="s">
        <v>11510</v>
      </c>
      <c r="B6796" s="3" t="s">
        <v>11363</v>
      </c>
      <c r="C6796" s="3" t="s">
        <v>11503</v>
      </c>
      <c r="D6796" s="2" t="s">
        <v>7415</v>
      </c>
    </row>
    <row r="6797" spans="1:4">
      <c r="A6797" s="3" t="s">
        <v>11511</v>
      </c>
      <c r="B6797" s="3" t="s">
        <v>11363</v>
      </c>
      <c r="C6797" s="3" t="s">
        <v>11512</v>
      </c>
      <c r="D6797" s="2" t="s">
        <v>7383</v>
      </c>
    </row>
    <row r="6798" spans="1:4">
      <c r="A6798" s="3" t="s">
        <v>11513</v>
      </c>
      <c r="B6798" s="3" t="s">
        <v>11363</v>
      </c>
      <c r="C6798" s="3" t="s">
        <v>11512</v>
      </c>
      <c r="D6798" s="2" t="s">
        <v>10685</v>
      </c>
    </row>
    <row r="6799" spans="1:4">
      <c r="A6799" s="3" t="s">
        <v>11514</v>
      </c>
      <c r="B6799" s="3" t="s">
        <v>11363</v>
      </c>
      <c r="C6799" s="3" t="s">
        <v>11512</v>
      </c>
      <c r="D6799" s="2" t="s">
        <v>11515</v>
      </c>
    </row>
    <row r="6800" spans="1:4">
      <c r="A6800" s="3" t="s">
        <v>11516</v>
      </c>
      <c r="B6800" s="3" t="s">
        <v>11363</v>
      </c>
      <c r="C6800" s="3" t="s">
        <v>11512</v>
      </c>
      <c r="D6800" s="2" t="s">
        <v>7487</v>
      </c>
    </row>
    <row r="6801" spans="1:4">
      <c r="A6801" s="3" t="s">
        <v>11517</v>
      </c>
      <c r="B6801" s="3" t="s">
        <v>11363</v>
      </c>
      <c r="C6801" s="3" t="s">
        <v>11518</v>
      </c>
      <c r="D6801" s="2" t="s">
        <v>7383</v>
      </c>
    </row>
    <row r="6802" spans="1:4">
      <c r="A6802" s="3" t="s">
        <v>11519</v>
      </c>
      <c r="B6802" s="3" t="s">
        <v>11363</v>
      </c>
      <c r="C6802" s="3" t="s">
        <v>11518</v>
      </c>
      <c r="D6802" s="2" t="s">
        <v>7561</v>
      </c>
    </row>
    <row r="6803" spans="1:4">
      <c r="A6803" s="3" t="s">
        <v>11520</v>
      </c>
      <c r="B6803" s="3" t="s">
        <v>11363</v>
      </c>
      <c r="C6803" s="3" t="s">
        <v>11518</v>
      </c>
      <c r="D6803" s="2" t="s">
        <v>7415</v>
      </c>
    </row>
    <row r="6804" spans="1:4">
      <c r="A6804" s="3" t="s">
        <v>11521</v>
      </c>
      <c r="B6804" s="3" t="s">
        <v>11363</v>
      </c>
      <c r="C6804" s="3" t="s">
        <v>11518</v>
      </c>
      <c r="D6804" s="2" t="s">
        <v>7373</v>
      </c>
    </row>
    <row r="6805" spans="1:4">
      <c r="A6805" s="3" t="s">
        <v>11522</v>
      </c>
      <c r="B6805" s="3" t="s">
        <v>11363</v>
      </c>
      <c r="C6805" s="3" t="s">
        <v>11518</v>
      </c>
      <c r="D6805" s="2" t="s">
        <v>7530</v>
      </c>
    </row>
    <row r="6806" spans="1:4">
      <c r="A6806" s="3" t="s">
        <v>11523</v>
      </c>
      <c r="B6806" s="3" t="s">
        <v>11363</v>
      </c>
      <c r="C6806" s="3" t="s">
        <v>11518</v>
      </c>
      <c r="D6806" s="2" t="s">
        <v>7621</v>
      </c>
    </row>
    <row r="6807" spans="1:4">
      <c r="A6807" s="3" t="s">
        <v>11524</v>
      </c>
      <c r="B6807" s="3" t="s">
        <v>11363</v>
      </c>
      <c r="C6807" s="3" t="s">
        <v>11518</v>
      </c>
      <c r="D6807" s="2" t="s">
        <v>10599</v>
      </c>
    </row>
    <row r="6808" spans="1:4">
      <c r="A6808" s="3" t="s">
        <v>11525</v>
      </c>
      <c r="B6808" s="3" t="s">
        <v>11363</v>
      </c>
      <c r="C6808" s="3" t="s">
        <v>11518</v>
      </c>
      <c r="D6808" s="2" t="s">
        <v>7448</v>
      </c>
    </row>
    <row r="6809" spans="1:4">
      <c r="A6809" s="3" t="s">
        <v>11526</v>
      </c>
      <c r="B6809" s="3" t="s">
        <v>11363</v>
      </c>
      <c r="C6809" s="3" t="s">
        <v>11527</v>
      </c>
      <c r="D6809" s="2" t="s">
        <v>7353</v>
      </c>
    </row>
    <row r="6810" spans="1:4">
      <c r="A6810" s="3" t="s">
        <v>11528</v>
      </c>
      <c r="B6810" s="3" t="s">
        <v>11363</v>
      </c>
      <c r="C6810" s="3" t="s">
        <v>11527</v>
      </c>
      <c r="D6810" s="2" t="s">
        <v>7386</v>
      </c>
    </row>
    <row r="6811" spans="1:4">
      <c r="A6811" s="3" t="s">
        <v>11529</v>
      </c>
      <c r="B6811" s="3" t="s">
        <v>11363</v>
      </c>
      <c r="C6811" s="3" t="s">
        <v>11527</v>
      </c>
      <c r="D6811" s="2" t="s">
        <v>7448</v>
      </c>
    </row>
    <row r="6812" spans="1:4">
      <c r="A6812" s="3" t="s">
        <v>11530</v>
      </c>
      <c r="B6812" s="3" t="s">
        <v>11363</v>
      </c>
      <c r="C6812" s="3" t="s">
        <v>11527</v>
      </c>
      <c r="D6812" s="2" t="s">
        <v>7373</v>
      </c>
    </row>
    <row r="6813" spans="1:4">
      <c r="A6813" s="3" t="s">
        <v>11531</v>
      </c>
      <c r="B6813" s="3" t="s">
        <v>11363</v>
      </c>
      <c r="C6813" s="3" t="s">
        <v>11532</v>
      </c>
      <c r="D6813" s="2" t="s">
        <v>7530</v>
      </c>
    </row>
    <row r="6814" spans="1:4">
      <c r="A6814" s="3" t="s">
        <v>11533</v>
      </c>
      <c r="B6814" s="3" t="s">
        <v>11363</v>
      </c>
      <c r="C6814" s="3" t="s">
        <v>11532</v>
      </c>
      <c r="D6814" s="2" t="s">
        <v>7806</v>
      </c>
    </row>
    <row r="6815" spans="1:4">
      <c r="A6815" s="3" t="s">
        <v>11534</v>
      </c>
      <c r="B6815" s="3" t="s">
        <v>11363</v>
      </c>
      <c r="C6815" s="3" t="s">
        <v>11532</v>
      </c>
      <c r="D6815" s="2" t="s">
        <v>7373</v>
      </c>
    </row>
    <row r="6816" spans="1:4">
      <c r="A6816" s="3" t="s">
        <v>11535</v>
      </c>
      <c r="B6816" s="3" t="s">
        <v>11363</v>
      </c>
      <c r="C6816" s="3" t="s">
        <v>11532</v>
      </c>
      <c r="D6816" s="2" t="s">
        <v>7383</v>
      </c>
    </row>
    <row r="6817" spans="1:4">
      <c r="A6817" s="3" t="s">
        <v>11536</v>
      </c>
      <c r="B6817" s="3" t="s">
        <v>11363</v>
      </c>
      <c r="C6817" s="3" t="s">
        <v>11532</v>
      </c>
      <c r="D6817" s="2" t="s">
        <v>7366</v>
      </c>
    </row>
    <row r="6818" spans="1:4">
      <c r="A6818" s="3" t="s">
        <v>11537</v>
      </c>
      <c r="B6818" s="3" t="s">
        <v>11363</v>
      </c>
      <c r="C6818" s="3" t="s">
        <v>11532</v>
      </c>
      <c r="D6818" s="2" t="s">
        <v>7415</v>
      </c>
    </row>
    <row r="6819" spans="1:4">
      <c r="A6819" s="3" t="s">
        <v>11538</v>
      </c>
      <c r="B6819" s="3" t="s">
        <v>11363</v>
      </c>
      <c r="C6819" s="3" t="s">
        <v>11532</v>
      </c>
      <c r="D6819" s="2" t="s">
        <v>7487</v>
      </c>
    </row>
    <row r="6820" spans="1:4">
      <c r="A6820" s="3" t="s">
        <v>11539</v>
      </c>
      <c r="B6820" s="3" t="s">
        <v>11363</v>
      </c>
      <c r="C6820" s="3" t="s">
        <v>11540</v>
      </c>
      <c r="D6820" s="2" t="s">
        <v>7386</v>
      </c>
    </row>
    <row r="6821" spans="1:4">
      <c r="A6821" s="3" t="s">
        <v>11541</v>
      </c>
      <c r="B6821" s="3" t="s">
        <v>11363</v>
      </c>
      <c r="C6821" s="3" t="s">
        <v>11540</v>
      </c>
      <c r="D6821" s="2" t="s">
        <v>7353</v>
      </c>
    </row>
    <row r="6822" spans="1:4">
      <c r="A6822" s="3" t="s">
        <v>11542</v>
      </c>
      <c r="B6822" s="3" t="s">
        <v>11363</v>
      </c>
      <c r="C6822" s="3" t="s">
        <v>11540</v>
      </c>
      <c r="D6822" s="2" t="s">
        <v>7530</v>
      </c>
    </row>
    <row r="6823" spans="1:4">
      <c r="A6823" s="3" t="s">
        <v>11543</v>
      </c>
      <c r="B6823" s="3" t="s">
        <v>11363</v>
      </c>
      <c r="C6823" s="3" t="s">
        <v>11544</v>
      </c>
      <c r="D6823" s="2" t="s">
        <v>7383</v>
      </c>
    </row>
    <row r="6824" spans="1:4">
      <c r="A6824" s="3" t="s">
        <v>11545</v>
      </c>
      <c r="B6824" s="3" t="s">
        <v>11363</v>
      </c>
      <c r="C6824" s="3" t="s">
        <v>11544</v>
      </c>
      <c r="D6824" s="2" t="s">
        <v>7361</v>
      </c>
    </row>
    <row r="6825" spans="1:4">
      <c r="A6825" s="3" t="s">
        <v>11546</v>
      </c>
      <c r="B6825" s="3" t="s">
        <v>11363</v>
      </c>
      <c r="C6825" s="3" t="s">
        <v>11544</v>
      </c>
      <c r="D6825" s="2" t="s">
        <v>7358</v>
      </c>
    </row>
    <row r="6826" spans="1:4">
      <c r="A6826" s="3" t="s">
        <v>11547</v>
      </c>
      <c r="B6826" s="3" t="s">
        <v>11363</v>
      </c>
      <c r="C6826" s="3" t="s">
        <v>11544</v>
      </c>
      <c r="D6826" s="2" t="s">
        <v>8807</v>
      </c>
    </row>
    <row r="6827" spans="1:4">
      <c r="A6827" s="3" t="s">
        <v>11548</v>
      </c>
      <c r="B6827" s="3" t="s">
        <v>11363</v>
      </c>
      <c r="C6827" s="3" t="s">
        <v>11544</v>
      </c>
      <c r="D6827" s="2" t="s">
        <v>7415</v>
      </c>
    </row>
    <row r="6828" spans="1:4">
      <c r="A6828" s="3" t="s">
        <v>11549</v>
      </c>
      <c r="B6828" s="3" t="s">
        <v>11363</v>
      </c>
      <c r="C6828" s="3" t="s">
        <v>11544</v>
      </c>
      <c r="D6828" s="2" t="s">
        <v>7448</v>
      </c>
    </row>
    <row r="6829" spans="1:4">
      <c r="A6829" s="3" t="s">
        <v>11550</v>
      </c>
      <c r="B6829" s="3" t="s">
        <v>11363</v>
      </c>
      <c r="C6829" s="3" t="s">
        <v>11544</v>
      </c>
      <c r="D6829" s="2" t="s">
        <v>7353</v>
      </c>
    </row>
    <row r="6830" spans="1:4">
      <c r="A6830" s="3" t="s">
        <v>11551</v>
      </c>
      <c r="B6830" s="3" t="s">
        <v>11363</v>
      </c>
      <c r="C6830" s="3" t="s">
        <v>11544</v>
      </c>
      <c r="D6830" s="2" t="s">
        <v>7386</v>
      </c>
    </row>
    <row r="6831" spans="1:4">
      <c r="A6831" s="3" t="s">
        <v>11552</v>
      </c>
      <c r="B6831" s="3" t="s">
        <v>11363</v>
      </c>
      <c r="C6831" s="3" t="s">
        <v>11553</v>
      </c>
      <c r="D6831" s="2" t="s">
        <v>7373</v>
      </c>
    </row>
    <row r="6832" spans="1:4">
      <c r="A6832" s="3" t="s">
        <v>11554</v>
      </c>
      <c r="B6832" s="3" t="s">
        <v>11363</v>
      </c>
      <c r="C6832" s="3" t="s">
        <v>11553</v>
      </c>
      <c r="D6832" s="2" t="s">
        <v>7577</v>
      </c>
    </row>
    <row r="6833" spans="1:4">
      <c r="A6833" s="3" t="s">
        <v>11555</v>
      </c>
      <c r="B6833" s="3" t="s">
        <v>11363</v>
      </c>
      <c r="C6833" s="3" t="s">
        <v>11553</v>
      </c>
      <c r="D6833" s="2" t="s">
        <v>7487</v>
      </c>
    </row>
    <row r="6834" spans="1:4">
      <c r="A6834" s="3" t="s">
        <v>11556</v>
      </c>
      <c r="B6834" s="3" t="s">
        <v>11363</v>
      </c>
      <c r="C6834" s="3" t="s">
        <v>11553</v>
      </c>
      <c r="D6834" s="2" t="s">
        <v>7448</v>
      </c>
    </row>
    <row r="6835" spans="1:4">
      <c r="A6835" s="3" t="s">
        <v>11557</v>
      </c>
      <c r="B6835" s="3" t="s">
        <v>11363</v>
      </c>
      <c r="C6835" s="3" t="s">
        <v>11553</v>
      </c>
      <c r="D6835" s="2" t="s">
        <v>7383</v>
      </c>
    </row>
    <row r="6836" spans="1:4">
      <c r="A6836" s="3" t="s">
        <v>11558</v>
      </c>
      <c r="B6836" s="3" t="s">
        <v>11363</v>
      </c>
      <c r="C6836" s="3" t="s">
        <v>11553</v>
      </c>
      <c r="D6836" s="2" t="s">
        <v>7561</v>
      </c>
    </row>
    <row r="6837" spans="1:4">
      <c r="A6837" s="3" t="s">
        <v>11559</v>
      </c>
      <c r="B6837" s="3" t="s">
        <v>11363</v>
      </c>
      <c r="C6837" s="3" t="s">
        <v>11553</v>
      </c>
      <c r="D6837" s="2" t="s">
        <v>7652</v>
      </c>
    </row>
    <row r="6838" spans="1:4">
      <c r="A6838" s="3" t="s">
        <v>11560</v>
      </c>
      <c r="B6838" s="3" t="s">
        <v>11363</v>
      </c>
      <c r="C6838" s="3" t="s">
        <v>11553</v>
      </c>
      <c r="D6838" s="2" t="s">
        <v>7361</v>
      </c>
    </row>
    <row r="6839" spans="1:4">
      <c r="A6839" s="3" t="s">
        <v>11561</v>
      </c>
      <c r="B6839" s="3" t="s">
        <v>11363</v>
      </c>
      <c r="C6839" s="3" t="s">
        <v>11562</v>
      </c>
      <c r="D6839" s="2" t="s">
        <v>7448</v>
      </c>
    </row>
    <row r="6840" spans="1:4">
      <c r="A6840" s="3" t="s">
        <v>11563</v>
      </c>
      <c r="B6840" s="3" t="s">
        <v>11363</v>
      </c>
      <c r="C6840" s="3" t="s">
        <v>11562</v>
      </c>
      <c r="D6840" s="2" t="s">
        <v>7353</v>
      </c>
    </row>
    <row r="6841" spans="1:4">
      <c r="A6841" s="3" t="s">
        <v>11564</v>
      </c>
      <c r="B6841" s="3" t="s">
        <v>11363</v>
      </c>
      <c r="C6841" s="3" t="s">
        <v>11562</v>
      </c>
      <c r="D6841" s="2" t="s">
        <v>7366</v>
      </c>
    </row>
    <row r="6842" spans="1:4">
      <c r="A6842" s="3" t="s">
        <v>11565</v>
      </c>
      <c r="B6842" s="3" t="s">
        <v>11363</v>
      </c>
      <c r="C6842" s="3" t="s">
        <v>11562</v>
      </c>
      <c r="D6842" s="2" t="s">
        <v>7361</v>
      </c>
    </row>
    <row r="6843" spans="1:4">
      <c r="A6843" s="3" t="s">
        <v>11566</v>
      </c>
      <c r="B6843" s="3" t="s">
        <v>11363</v>
      </c>
      <c r="C6843" s="3" t="s">
        <v>11562</v>
      </c>
      <c r="D6843" s="2" t="s">
        <v>8389</v>
      </c>
    </row>
    <row r="6844" spans="1:4">
      <c r="A6844" s="3" t="s">
        <v>11567</v>
      </c>
      <c r="B6844" s="3" t="s">
        <v>11363</v>
      </c>
      <c r="C6844" s="3" t="s">
        <v>11562</v>
      </c>
      <c r="D6844" s="2" t="s">
        <v>7383</v>
      </c>
    </row>
    <row r="6845" spans="1:4">
      <c r="A6845" s="3" t="s">
        <v>11568</v>
      </c>
      <c r="B6845" s="3" t="s">
        <v>11363</v>
      </c>
      <c r="C6845" s="3" t="s">
        <v>11569</v>
      </c>
      <c r="D6845" s="2" t="s">
        <v>7383</v>
      </c>
    </row>
    <row r="6846" spans="1:4">
      <c r="A6846" s="3" t="s">
        <v>11570</v>
      </c>
      <c r="B6846" s="3" t="s">
        <v>11363</v>
      </c>
      <c r="C6846" s="3" t="s">
        <v>11569</v>
      </c>
      <c r="D6846" s="2" t="s">
        <v>7350</v>
      </c>
    </row>
    <row r="6847" spans="1:4">
      <c r="A6847" s="3" t="s">
        <v>11571</v>
      </c>
      <c r="B6847" s="3" t="s">
        <v>11363</v>
      </c>
      <c r="C6847" s="3" t="s">
        <v>11569</v>
      </c>
      <c r="D6847" s="2" t="s">
        <v>7361</v>
      </c>
    </row>
    <row r="6848" spans="1:4">
      <c r="A6848" s="3" t="s">
        <v>11572</v>
      </c>
      <c r="B6848" s="3" t="s">
        <v>11363</v>
      </c>
      <c r="C6848" s="3" t="s">
        <v>11569</v>
      </c>
      <c r="D6848" s="2" t="s">
        <v>8056</v>
      </c>
    </row>
    <row r="6849" spans="1:4">
      <c r="A6849" s="3" t="s">
        <v>11573</v>
      </c>
      <c r="B6849" s="3" t="s">
        <v>11363</v>
      </c>
      <c r="C6849" s="3" t="s">
        <v>11569</v>
      </c>
      <c r="D6849" s="2" t="s">
        <v>7373</v>
      </c>
    </row>
    <row r="6850" spans="1:4">
      <c r="A6850" s="3" t="s">
        <v>11574</v>
      </c>
      <c r="B6850" s="3" t="s">
        <v>11363</v>
      </c>
      <c r="C6850" s="3" t="s">
        <v>11575</v>
      </c>
      <c r="D6850" s="2" t="s">
        <v>7386</v>
      </c>
    </row>
    <row r="6851" spans="1:4">
      <c r="A6851" s="3" t="s">
        <v>11576</v>
      </c>
      <c r="B6851" s="3" t="s">
        <v>11363</v>
      </c>
      <c r="C6851" s="3" t="s">
        <v>11575</v>
      </c>
      <c r="D6851" s="2" t="s">
        <v>7366</v>
      </c>
    </row>
    <row r="6852" spans="1:4">
      <c r="A6852" s="3" t="s">
        <v>11577</v>
      </c>
      <c r="B6852" s="3" t="s">
        <v>11363</v>
      </c>
      <c r="C6852" s="3" t="s">
        <v>11575</v>
      </c>
      <c r="D6852" s="2" t="s">
        <v>7353</v>
      </c>
    </row>
    <row r="6853" spans="1:4">
      <c r="A6853" s="3" t="s">
        <v>11578</v>
      </c>
      <c r="B6853" s="3" t="s">
        <v>11363</v>
      </c>
      <c r="C6853" s="3" t="s">
        <v>11575</v>
      </c>
      <c r="D6853" s="2" t="s">
        <v>7358</v>
      </c>
    </row>
    <row r="6854" spans="1:4">
      <c r="A6854" s="3" t="s">
        <v>11579</v>
      </c>
      <c r="B6854" s="3" t="s">
        <v>11363</v>
      </c>
      <c r="C6854" s="3" t="s">
        <v>11580</v>
      </c>
      <c r="D6854" s="2" t="s">
        <v>7353</v>
      </c>
    </row>
    <row r="6855" spans="1:4">
      <c r="A6855" s="3" t="s">
        <v>11581</v>
      </c>
      <c r="B6855" s="3" t="s">
        <v>11363</v>
      </c>
      <c r="C6855" s="3" t="s">
        <v>11580</v>
      </c>
      <c r="D6855" s="2" t="s">
        <v>7415</v>
      </c>
    </row>
    <row r="6856" spans="1:4">
      <c r="A6856" s="3" t="s">
        <v>11582</v>
      </c>
      <c r="B6856" s="3" t="s">
        <v>11363</v>
      </c>
      <c r="C6856" s="3" t="s">
        <v>11580</v>
      </c>
      <c r="D6856" s="2" t="s">
        <v>7373</v>
      </c>
    </row>
    <row r="6857" spans="1:4">
      <c r="A6857" s="3" t="s">
        <v>11583</v>
      </c>
      <c r="B6857" s="3" t="s">
        <v>11363</v>
      </c>
      <c r="C6857" s="3" t="s">
        <v>11580</v>
      </c>
      <c r="D6857" s="2" t="s">
        <v>7358</v>
      </c>
    </row>
    <row r="6858" spans="1:4">
      <c r="A6858" s="3" t="s">
        <v>11584</v>
      </c>
      <c r="B6858" s="3" t="s">
        <v>11363</v>
      </c>
      <c r="C6858" s="3" t="s">
        <v>11580</v>
      </c>
      <c r="D6858" s="2" t="s">
        <v>8056</v>
      </c>
    </row>
    <row r="6859" spans="1:4">
      <c r="A6859" s="3" t="s">
        <v>11585</v>
      </c>
      <c r="B6859" s="3" t="s">
        <v>11363</v>
      </c>
      <c r="C6859" s="3" t="s">
        <v>11580</v>
      </c>
      <c r="D6859" s="2" t="s">
        <v>7361</v>
      </c>
    </row>
    <row r="6860" spans="1:4">
      <c r="A6860" s="3" t="s">
        <v>11586</v>
      </c>
      <c r="B6860" s="3" t="s">
        <v>11363</v>
      </c>
      <c r="C6860" s="3" t="s">
        <v>11580</v>
      </c>
      <c r="D6860" s="2" t="s">
        <v>7448</v>
      </c>
    </row>
    <row r="6861" spans="1:4">
      <c r="A6861" s="3" t="s">
        <v>11587</v>
      </c>
      <c r="B6861" s="3" t="s">
        <v>11363</v>
      </c>
      <c r="C6861" s="3" t="s">
        <v>11580</v>
      </c>
      <c r="D6861" s="2" t="s">
        <v>7350</v>
      </c>
    </row>
    <row r="6862" spans="1:4">
      <c r="A6862" s="3" t="s">
        <v>11588</v>
      </c>
      <c r="B6862" s="3" t="s">
        <v>11363</v>
      </c>
      <c r="C6862" s="3" t="s">
        <v>11589</v>
      </c>
      <c r="D6862" s="2" t="s">
        <v>7386</v>
      </c>
    </row>
    <row r="6863" spans="1:4">
      <c r="A6863" s="3" t="s">
        <v>11590</v>
      </c>
      <c r="B6863" s="3" t="s">
        <v>11363</v>
      </c>
      <c r="C6863" s="3" t="s">
        <v>11589</v>
      </c>
      <c r="D6863" s="2" t="s">
        <v>7361</v>
      </c>
    </row>
    <row r="6864" spans="1:4">
      <c r="A6864" s="3" t="s">
        <v>11591</v>
      </c>
      <c r="B6864" s="3" t="s">
        <v>11363</v>
      </c>
      <c r="C6864" s="3" t="s">
        <v>11589</v>
      </c>
      <c r="D6864" s="2" t="s">
        <v>7415</v>
      </c>
    </row>
    <row r="6865" spans="1:4">
      <c r="A6865" s="3" t="s">
        <v>11592</v>
      </c>
      <c r="B6865" s="3" t="s">
        <v>11363</v>
      </c>
      <c r="C6865" s="3" t="s">
        <v>11589</v>
      </c>
      <c r="D6865" s="2" t="s">
        <v>7353</v>
      </c>
    </row>
    <row r="6866" spans="1:4">
      <c r="A6866" s="3" t="s">
        <v>11593</v>
      </c>
      <c r="B6866" s="3" t="s">
        <v>11363</v>
      </c>
      <c r="C6866" s="3" t="s">
        <v>11589</v>
      </c>
      <c r="D6866" s="2" t="s">
        <v>7459</v>
      </c>
    </row>
    <row r="6867" spans="1:4">
      <c r="A6867" s="3" t="s">
        <v>11594</v>
      </c>
      <c r="B6867" s="3" t="s">
        <v>11363</v>
      </c>
      <c r="C6867" s="3" t="s">
        <v>11595</v>
      </c>
      <c r="D6867" s="2" t="s">
        <v>7386</v>
      </c>
    </row>
    <row r="6868" spans="1:4">
      <c r="A6868" s="3" t="s">
        <v>11596</v>
      </c>
      <c r="B6868" s="3" t="s">
        <v>11363</v>
      </c>
      <c r="C6868" s="3" t="s">
        <v>11595</v>
      </c>
      <c r="D6868" s="2" t="s">
        <v>7350</v>
      </c>
    </row>
    <row r="6869" spans="1:4">
      <c r="A6869" s="3" t="s">
        <v>11597</v>
      </c>
      <c r="B6869" s="3" t="s">
        <v>11363</v>
      </c>
      <c r="C6869" s="3" t="s">
        <v>11595</v>
      </c>
      <c r="D6869" s="2" t="s">
        <v>7361</v>
      </c>
    </row>
    <row r="6870" spans="1:4">
      <c r="A6870" s="3" t="s">
        <v>11598</v>
      </c>
      <c r="B6870" s="3" t="s">
        <v>11363</v>
      </c>
      <c r="C6870" s="3" t="s">
        <v>11595</v>
      </c>
      <c r="D6870" s="2" t="s">
        <v>7415</v>
      </c>
    </row>
    <row r="6871" spans="1:4">
      <c r="A6871" s="3" t="s">
        <v>11599</v>
      </c>
      <c r="B6871" s="3" t="s">
        <v>11363</v>
      </c>
      <c r="C6871" s="3" t="s">
        <v>11595</v>
      </c>
      <c r="D6871" s="2" t="s">
        <v>7448</v>
      </c>
    </row>
    <row r="6872" spans="1:4">
      <c r="A6872" s="3" t="s">
        <v>11600</v>
      </c>
      <c r="B6872" s="3" t="s">
        <v>11363</v>
      </c>
      <c r="C6872" s="3" t="s">
        <v>11595</v>
      </c>
      <c r="D6872" s="2" t="s">
        <v>7383</v>
      </c>
    </row>
    <row r="6873" spans="1:4">
      <c r="A6873" s="3" t="s">
        <v>11601</v>
      </c>
      <c r="B6873" s="3" t="s">
        <v>11363</v>
      </c>
      <c r="C6873" s="3" t="s">
        <v>11602</v>
      </c>
      <c r="D6873" s="2" t="s">
        <v>7353</v>
      </c>
    </row>
    <row r="6874" spans="1:4">
      <c r="A6874" s="3" t="s">
        <v>11603</v>
      </c>
      <c r="B6874" s="3" t="s">
        <v>11363</v>
      </c>
      <c r="C6874" s="3" t="s">
        <v>11602</v>
      </c>
      <c r="D6874" s="2" t="s">
        <v>7361</v>
      </c>
    </row>
    <row r="6875" spans="1:4">
      <c r="A6875" s="3" t="s">
        <v>11604</v>
      </c>
      <c r="B6875" s="3" t="s">
        <v>11363</v>
      </c>
      <c r="C6875" s="3" t="s">
        <v>11602</v>
      </c>
      <c r="D6875" s="2" t="s">
        <v>7487</v>
      </c>
    </row>
    <row r="6876" spans="1:4">
      <c r="A6876" s="3" t="s">
        <v>11605</v>
      </c>
      <c r="B6876" s="3" t="s">
        <v>11363</v>
      </c>
      <c r="C6876" s="3" t="s">
        <v>11602</v>
      </c>
      <c r="D6876" s="2" t="s">
        <v>7373</v>
      </c>
    </row>
    <row r="6877" spans="1:4">
      <c r="A6877" s="3" t="s">
        <v>11606</v>
      </c>
      <c r="B6877" s="3" t="s">
        <v>11363</v>
      </c>
      <c r="C6877" s="3" t="s">
        <v>11602</v>
      </c>
      <c r="D6877" s="2" t="s">
        <v>7448</v>
      </c>
    </row>
    <row r="6878" spans="1:4">
      <c r="A6878" s="3" t="s">
        <v>11607</v>
      </c>
      <c r="B6878" s="3" t="s">
        <v>11363</v>
      </c>
      <c r="C6878" s="3" t="s">
        <v>11602</v>
      </c>
      <c r="D6878" s="2" t="s">
        <v>7415</v>
      </c>
    </row>
    <row r="6879" spans="1:4">
      <c r="A6879" s="3" t="s">
        <v>11608</v>
      </c>
      <c r="B6879" s="3" t="s">
        <v>11363</v>
      </c>
      <c r="C6879" s="3" t="s">
        <v>11602</v>
      </c>
      <c r="D6879" s="2" t="s">
        <v>7383</v>
      </c>
    </row>
    <row r="6880" spans="1:4">
      <c r="A6880" s="3" t="s">
        <v>11609</v>
      </c>
      <c r="B6880" s="3" t="s">
        <v>11363</v>
      </c>
      <c r="C6880" s="3" t="s">
        <v>11602</v>
      </c>
      <c r="D6880" s="2" t="s">
        <v>7350</v>
      </c>
    </row>
    <row r="6881" spans="1:4">
      <c r="A6881" s="3" t="s">
        <v>11610</v>
      </c>
      <c r="B6881" s="3" t="s">
        <v>11363</v>
      </c>
      <c r="C6881" s="3" t="s">
        <v>11611</v>
      </c>
      <c r="D6881" s="2" t="s">
        <v>7383</v>
      </c>
    </row>
    <row r="6882" spans="1:4">
      <c r="A6882" s="3" t="s">
        <v>11612</v>
      </c>
      <c r="B6882" s="3" t="s">
        <v>11363</v>
      </c>
      <c r="C6882" s="3" t="s">
        <v>11611</v>
      </c>
      <c r="D6882" s="2" t="s">
        <v>7373</v>
      </c>
    </row>
    <row r="6883" spans="1:4">
      <c r="A6883" s="3" t="s">
        <v>11613</v>
      </c>
      <c r="B6883" s="3" t="s">
        <v>11363</v>
      </c>
      <c r="C6883" s="3" t="s">
        <v>11611</v>
      </c>
      <c r="D6883" s="2" t="s">
        <v>7415</v>
      </c>
    </row>
    <row r="6884" spans="1:4">
      <c r="A6884" s="3" t="s">
        <v>11614</v>
      </c>
      <c r="B6884" s="3" t="s">
        <v>11363</v>
      </c>
      <c r="C6884" s="3" t="s">
        <v>11611</v>
      </c>
      <c r="D6884" s="2" t="s">
        <v>7487</v>
      </c>
    </row>
    <row r="6885" spans="1:4">
      <c r="A6885" s="3" t="s">
        <v>11615</v>
      </c>
      <c r="B6885" s="3" t="s">
        <v>11363</v>
      </c>
      <c r="C6885" s="3" t="s">
        <v>11611</v>
      </c>
      <c r="D6885" s="2" t="s">
        <v>7353</v>
      </c>
    </row>
    <row r="6886" spans="1:4">
      <c r="A6886" s="3" t="s">
        <v>11616</v>
      </c>
      <c r="B6886" s="3" t="s">
        <v>11363</v>
      </c>
      <c r="C6886" s="3" t="s">
        <v>11611</v>
      </c>
      <c r="D6886" s="2" t="s">
        <v>7561</v>
      </c>
    </row>
    <row r="6887" spans="1:4">
      <c r="A6887" s="3" t="s">
        <v>11617</v>
      </c>
      <c r="B6887" s="3" t="s">
        <v>11363</v>
      </c>
      <c r="C6887" s="3" t="s">
        <v>11611</v>
      </c>
      <c r="D6887" s="2" t="s">
        <v>7386</v>
      </c>
    </row>
    <row r="6888" spans="1:4">
      <c r="A6888" s="3" t="s">
        <v>11618</v>
      </c>
      <c r="B6888" s="3" t="s">
        <v>11363</v>
      </c>
      <c r="C6888" s="3" t="s">
        <v>11619</v>
      </c>
      <c r="D6888" s="2" t="s">
        <v>7383</v>
      </c>
    </row>
    <row r="6889" spans="1:4">
      <c r="A6889" s="3" t="s">
        <v>11620</v>
      </c>
      <c r="B6889" s="3" t="s">
        <v>11363</v>
      </c>
      <c r="C6889" s="3" t="s">
        <v>11619</v>
      </c>
      <c r="D6889" s="2" t="s">
        <v>7530</v>
      </c>
    </row>
    <row r="6890" spans="1:4">
      <c r="A6890" s="3" t="s">
        <v>11621</v>
      </c>
      <c r="B6890" s="3" t="s">
        <v>11363</v>
      </c>
      <c r="C6890" s="3" t="s">
        <v>11619</v>
      </c>
      <c r="D6890" s="2" t="s">
        <v>7386</v>
      </c>
    </row>
    <row r="6891" spans="1:4">
      <c r="A6891" s="3" t="s">
        <v>11622</v>
      </c>
      <c r="B6891" s="3" t="s">
        <v>11363</v>
      </c>
      <c r="C6891" s="3" t="s">
        <v>11623</v>
      </c>
      <c r="D6891" s="2" t="s">
        <v>7361</v>
      </c>
    </row>
    <row r="6892" spans="1:4">
      <c r="A6892" s="3" t="s">
        <v>11624</v>
      </c>
      <c r="B6892" s="3" t="s">
        <v>11363</v>
      </c>
      <c r="C6892" s="3" t="s">
        <v>11623</v>
      </c>
      <c r="D6892" s="2" t="s">
        <v>7383</v>
      </c>
    </row>
    <row r="6893" spans="1:4">
      <c r="A6893" s="3" t="s">
        <v>11625</v>
      </c>
      <c r="B6893" s="3" t="s">
        <v>11363</v>
      </c>
      <c r="C6893" s="3" t="s">
        <v>11623</v>
      </c>
      <c r="D6893" s="2" t="s">
        <v>7415</v>
      </c>
    </row>
    <row r="6894" spans="1:4">
      <c r="A6894" s="3" t="s">
        <v>11626</v>
      </c>
      <c r="B6894" s="3" t="s">
        <v>11363</v>
      </c>
      <c r="C6894" s="3" t="s">
        <v>11623</v>
      </c>
      <c r="D6894" s="2" t="s">
        <v>7561</v>
      </c>
    </row>
    <row r="6895" spans="1:4">
      <c r="A6895" s="3" t="s">
        <v>11627</v>
      </c>
      <c r="B6895" s="3" t="s">
        <v>11363</v>
      </c>
      <c r="C6895" s="3" t="s">
        <v>11623</v>
      </c>
      <c r="D6895" s="2" t="s">
        <v>7448</v>
      </c>
    </row>
    <row r="6896" spans="1:4">
      <c r="A6896" s="3" t="s">
        <v>11628</v>
      </c>
      <c r="B6896" s="3" t="s">
        <v>11363</v>
      </c>
      <c r="C6896" s="3" t="s">
        <v>11629</v>
      </c>
      <c r="D6896" s="2" t="s">
        <v>7448</v>
      </c>
    </row>
    <row r="6897" spans="1:4">
      <c r="A6897" s="3" t="s">
        <v>11630</v>
      </c>
      <c r="B6897" s="3" t="s">
        <v>11363</v>
      </c>
      <c r="C6897" s="3" t="s">
        <v>11629</v>
      </c>
      <c r="D6897" s="2" t="s">
        <v>7415</v>
      </c>
    </row>
    <row r="6898" spans="1:4">
      <c r="A6898" s="3" t="s">
        <v>11631</v>
      </c>
      <c r="B6898" s="3" t="s">
        <v>11363</v>
      </c>
      <c r="C6898" s="3" t="s">
        <v>11629</v>
      </c>
      <c r="D6898" s="2" t="s">
        <v>7358</v>
      </c>
    </row>
    <row r="6899" spans="1:4">
      <c r="A6899" s="3" t="s">
        <v>11632</v>
      </c>
      <c r="B6899" s="3" t="s">
        <v>11363</v>
      </c>
      <c r="C6899" s="3" t="s">
        <v>11629</v>
      </c>
      <c r="D6899" s="2" t="s">
        <v>7383</v>
      </c>
    </row>
    <row r="6900" spans="1:4">
      <c r="A6900" s="3" t="s">
        <v>11633</v>
      </c>
      <c r="B6900" s="3" t="s">
        <v>11363</v>
      </c>
      <c r="C6900" s="3" t="s">
        <v>11629</v>
      </c>
      <c r="D6900" s="2" t="s">
        <v>7459</v>
      </c>
    </row>
    <row r="6901" spans="1:4">
      <c r="A6901" s="3" t="s">
        <v>11634</v>
      </c>
      <c r="B6901" s="3" t="s">
        <v>11363</v>
      </c>
      <c r="C6901" s="3" t="s">
        <v>11629</v>
      </c>
      <c r="D6901" s="2" t="s">
        <v>7386</v>
      </c>
    </row>
    <row r="6902" spans="1:4">
      <c r="A6902" s="3" t="s">
        <v>11635</v>
      </c>
      <c r="B6902" s="3" t="s">
        <v>11363</v>
      </c>
      <c r="C6902" s="3" t="s">
        <v>11629</v>
      </c>
      <c r="D6902" s="2" t="s">
        <v>7652</v>
      </c>
    </row>
    <row r="6903" spans="1:4">
      <c r="A6903" s="3" t="s">
        <v>11636</v>
      </c>
      <c r="B6903" s="3" t="s">
        <v>11363</v>
      </c>
      <c r="C6903" s="3" t="s">
        <v>11629</v>
      </c>
      <c r="D6903" s="2" t="s">
        <v>7361</v>
      </c>
    </row>
    <row r="6904" spans="1:4">
      <c r="A6904" s="3" t="s">
        <v>11637</v>
      </c>
      <c r="B6904" s="3" t="s">
        <v>11363</v>
      </c>
      <c r="C6904" s="3" t="s">
        <v>11638</v>
      </c>
      <c r="D6904" s="2" t="s">
        <v>7361</v>
      </c>
    </row>
    <row r="6905" spans="1:4">
      <c r="A6905" s="3" t="s">
        <v>11639</v>
      </c>
      <c r="B6905" s="3" t="s">
        <v>11363</v>
      </c>
      <c r="C6905" s="3" t="s">
        <v>11638</v>
      </c>
      <c r="D6905" s="2" t="s">
        <v>7448</v>
      </c>
    </row>
    <row r="6906" spans="1:4">
      <c r="A6906" s="3" t="s">
        <v>11640</v>
      </c>
      <c r="B6906" s="3" t="s">
        <v>11363</v>
      </c>
      <c r="C6906" s="3" t="s">
        <v>11638</v>
      </c>
      <c r="D6906" s="2" t="s">
        <v>7383</v>
      </c>
    </row>
    <row r="6907" spans="1:4">
      <c r="A6907" s="3" t="s">
        <v>11641</v>
      </c>
      <c r="B6907" s="3" t="s">
        <v>11363</v>
      </c>
      <c r="C6907" s="3" t="s">
        <v>11638</v>
      </c>
      <c r="D6907" s="2" t="s">
        <v>7415</v>
      </c>
    </row>
    <row r="6908" spans="1:4">
      <c r="A6908" s="3" t="s">
        <v>11642</v>
      </c>
      <c r="B6908" s="3" t="s">
        <v>11363</v>
      </c>
      <c r="C6908" s="3" t="s">
        <v>11638</v>
      </c>
      <c r="D6908" s="2" t="s">
        <v>7459</v>
      </c>
    </row>
    <row r="6909" spans="1:4">
      <c r="A6909" s="3" t="s">
        <v>11643</v>
      </c>
      <c r="B6909" s="3" t="s">
        <v>11363</v>
      </c>
      <c r="C6909" s="3" t="s">
        <v>11638</v>
      </c>
      <c r="D6909" s="2" t="s">
        <v>7373</v>
      </c>
    </row>
    <row r="6910" spans="1:4">
      <c r="A6910" s="3" t="s">
        <v>11644</v>
      </c>
      <c r="B6910" s="3" t="s">
        <v>11363</v>
      </c>
      <c r="C6910" s="3" t="s">
        <v>11638</v>
      </c>
      <c r="D6910" s="2" t="s">
        <v>7366</v>
      </c>
    </row>
    <row r="6911" spans="1:4">
      <c r="A6911" s="3" t="s">
        <v>11645</v>
      </c>
      <c r="B6911" s="3" t="s">
        <v>11363</v>
      </c>
      <c r="C6911" s="3" t="s">
        <v>11646</v>
      </c>
      <c r="D6911" s="2" t="s">
        <v>7448</v>
      </c>
    </row>
    <row r="6912" spans="1:4">
      <c r="A6912" s="3" t="s">
        <v>11647</v>
      </c>
      <c r="B6912" s="3" t="s">
        <v>11363</v>
      </c>
      <c r="C6912" s="3" t="s">
        <v>11646</v>
      </c>
      <c r="D6912" s="2" t="s">
        <v>7383</v>
      </c>
    </row>
    <row r="6913" spans="1:4">
      <c r="A6913" s="3" t="s">
        <v>11648</v>
      </c>
      <c r="B6913" s="3" t="s">
        <v>11363</v>
      </c>
      <c r="C6913" s="3" t="s">
        <v>11646</v>
      </c>
      <c r="D6913" s="2" t="s">
        <v>7350</v>
      </c>
    </row>
    <row r="6914" spans="1:4">
      <c r="A6914" s="3" t="s">
        <v>11649</v>
      </c>
      <c r="B6914" s="3" t="s">
        <v>11363</v>
      </c>
      <c r="C6914" s="3" t="s">
        <v>11646</v>
      </c>
      <c r="D6914" s="2" t="s">
        <v>7415</v>
      </c>
    </row>
    <row r="6915" spans="1:4">
      <c r="A6915" s="3" t="s">
        <v>11650</v>
      </c>
      <c r="B6915" s="3" t="s">
        <v>11363</v>
      </c>
      <c r="C6915" s="3" t="s">
        <v>11646</v>
      </c>
      <c r="D6915" s="2" t="s">
        <v>7373</v>
      </c>
    </row>
    <row r="6916" spans="1:4">
      <c r="A6916" s="3" t="s">
        <v>11651</v>
      </c>
      <c r="B6916" s="3" t="s">
        <v>11363</v>
      </c>
      <c r="C6916" s="3" t="s">
        <v>11646</v>
      </c>
      <c r="D6916" s="2" t="s">
        <v>7561</v>
      </c>
    </row>
    <row r="6917" spans="1:4">
      <c r="A6917" s="3" t="s">
        <v>11652</v>
      </c>
      <c r="B6917" s="3" t="s">
        <v>11363</v>
      </c>
      <c r="C6917" s="3" t="s">
        <v>11653</v>
      </c>
      <c r="D6917" s="2" t="s">
        <v>7415</v>
      </c>
    </row>
    <row r="6918" spans="1:4">
      <c r="A6918" s="3" t="s">
        <v>11654</v>
      </c>
      <c r="B6918" s="3" t="s">
        <v>11363</v>
      </c>
      <c r="C6918" s="3" t="s">
        <v>11653</v>
      </c>
      <c r="D6918" s="2" t="s">
        <v>7448</v>
      </c>
    </row>
    <row r="6919" spans="1:4">
      <c r="A6919" s="3" t="s">
        <v>11655</v>
      </c>
      <c r="B6919" s="3" t="s">
        <v>11363</v>
      </c>
      <c r="C6919" s="3" t="s">
        <v>11653</v>
      </c>
      <c r="D6919" s="2" t="s">
        <v>7561</v>
      </c>
    </row>
    <row r="6920" spans="1:4">
      <c r="A6920" s="3" t="s">
        <v>11656</v>
      </c>
      <c r="B6920" s="3" t="s">
        <v>11363</v>
      </c>
      <c r="C6920" s="3" t="s">
        <v>11657</v>
      </c>
      <c r="D6920" s="2" t="s">
        <v>11658</v>
      </c>
    </row>
    <row r="6921" spans="1:4">
      <c r="A6921" s="3" t="s">
        <v>11659</v>
      </c>
      <c r="B6921" s="3" t="s">
        <v>11363</v>
      </c>
      <c r="C6921" s="3" t="s">
        <v>11657</v>
      </c>
      <c r="D6921" s="2" t="s">
        <v>11660</v>
      </c>
    </row>
    <row r="6922" spans="1:4">
      <c r="A6922" s="3" t="s">
        <v>11661</v>
      </c>
      <c r="B6922" s="3" t="s">
        <v>11363</v>
      </c>
      <c r="C6922" s="3" t="s">
        <v>11657</v>
      </c>
      <c r="D6922" s="2" t="s">
        <v>11662</v>
      </c>
    </row>
    <row r="6923" spans="1:4">
      <c r="A6923" s="3" t="s">
        <v>11663</v>
      </c>
      <c r="B6923" s="3" t="s">
        <v>11363</v>
      </c>
      <c r="C6923" s="3" t="s">
        <v>11657</v>
      </c>
      <c r="D6923" s="2" t="s">
        <v>11664</v>
      </c>
    </row>
    <row r="6924" spans="1:4">
      <c r="A6924" s="3" t="s">
        <v>11665</v>
      </c>
      <c r="B6924" s="3" t="s">
        <v>11363</v>
      </c>
      <c r="C6924" s="3" t="s">
        <v>11657</v>
      </c>
      <c r="D6924" s="2" t="s">
        <v>11666</v>
      </c>
    </row>
    <row r="6925" spans="1:4">
      <c r="A6925" s="3" t="s">
        <v>11667</v>
      </c>
      <c r="B6925" s="3" t="s">
        <v>11363</v>
      </c>
      <c r="C6925" s="3" t="s">
        <v>11668</v>
      </c>
      <c r="D6925" s="2" t="s">
        <v>7567</v>
      </c>
    </row>
    <row r="6926" spans="1:4">
      <c r="A6926" s="3" t="s">
        <v>11669</v>
      </c>
      <c r="B6926" s="3" t="s">
        <v>11363</v>
      </c>
      <c r="C6926" s="3" t="s">
        <v>11668</v>
      </c>
      <c r="D6926" s="2" t="s">
        <v>7373</v>
      </c>
    </row>
    <row r="6927" spans="1:4">
      <c r="A6927" s="3" t="s">
        <v>11670</v>
      </c>
      <c r="B6927" s="3" t="s">
        <v>11363</v>
      </c>
      <c r="C6927" s="3" t="s">
        <v>11668</v>
      </c>
      <c r="D6927" s="2" t="s">
        <v>7383</v>
      </c>
    </row>
    <row r="6928" spans="1:4">
      <c r="A6928" s="3" t="s">
        <v>11671</v>
      </c>
      <c r="B6928" s="3" t="s">
        <v>11363</v>
      </c>
      <c r="C6928" s="3" t="s">
        <v>11668</v>
      </c>
      <c r="D6928" s="2" t="s">
        <v>7415</v>
      </c>
    </row>
    <row r="6929" spans="1:4">
      <c r="A6929" s="3" t="s">
        <v>11672</v>
      </c>
      <c r="B6929" s="3" t="s">
        <v>11363</v>
      </c>
      <c r="C6929" s="3" t="s">
        <v>11668</v>
      </c>
      <c r="D6929" s="2" t="s">
        <v>7448</v>
      </c>
    </row>
    <row r="6930" spans="1:4">
      <c r="A6930" s="3" t="s">
        <v>11673</v>
      </c>
      <c r="B6930" s="3" t="s">
        <v>11363</v>
      </c>
      <c r="C6930" s="3" t="s">
        <v>11674</v>
      </c>
      <c r="D6930" s="2" t="s">
        <v>7851</v>
      </c>
    </row>
    <row r="6931" spans="1:4">
      <c r="A6931" s="3" t="s">
        <v>11675</v>
      </c>
      <c r="B6931" s="3" t="s">
        <v>11363</v>
      </c>
      <c r="C6931" s="3" t="s">
        <v>11674</v>
      </c>
      <c r="D6931" s="2" t="s">
        <v>7487</v>
      </c>
    </row>
    <row r="6932" spans="1:4">
      <c r="A6932" s="3" t="s">
        <v>11676</v>
      </c>
      <c r="B6932" s="3" t="s">
        <v>11363</v>
      </c>
      <c r="C6932" s="3" t="s">
        <v>11674</v>
      </c>
      <c r="D6932" s="2" t="s">
        <v>7415</v>
      </c>
    </row>
    <row r="6933" spans="1:4">
      <c r="A6933" s="3" t="s">
        <v>11677</v>
      </c>
      <c r="B6933" s="3" t="s">
        <v>11363</v>
      </c>
      <c r="C6933" s="3" t="s">
        <v>11674</v>
      </c>
      <c r="D6933" s="2" t="s">
        <v>7350</v>
      </c>
    </row>
    <row r="6934" spans="1:4">
      <c r="A6934" s="3" t="s">
        <v>11678</v>
      </c>
      <c r="B6934" s="3" t="s">
        <v>11363</v>
      </c>
      <c r="C6934" s="3" t="s">
        <v>11674</v>
      </c>
      <c r="D6934" s="2" t="s">
        <v>7561</v>
      </c>
    </row>
    <row r="6935" spans="1:4">
      <c r="A6935" s="3" t="s">
        <v>11679</v>
      </c>
      <c r="B6935" s="3" t="s">
        <v>11363</v>
      </c>
      <c r="C6935" s="3" t="s">
        <v>11674</v>
      </c>
      <c r="D6935" s="2" t="s">
        <v>7373</v>
      </c>
    </row>
    <row r="6936" spans="1:4">
      <c r="A6936" s="3" t="s">
        <v>11680</v>
      </c>
      <c r="B6936" s="3" t="s">
        <v>11363</v>
      </c>
      <c r="C6936" s="3" t="s">
        <v>11674</v>
      </c>
      <c r="D6936" s="2" t="s">
        <v>7448</v>
      </c>
    </row>
    <row r="6937" spans="1:4">
      <c r="A6937" s="3" t="s">
        <v>11681</v>
      </c>
      <c r="B6937" s="3" t="s">
        <v>11363</v>
      </c>
      <c r="C6937" s="3" t="s">
        <v>11674</v>
      </c>
      <c r="D6937" s="2" t="s">
        <v>7383</v>
      </c>
    </row>
    <row r="6938" spans="1:4">
      <c r="A6938" s="3" t="s">
        <v>11682</v>
      </c>
      <c r="B6938" s="3" t="s">
        <v>11363</v>
      </c>
      <c r="C6938" s="3" t="s">
        <v>11683</v>
      </c>
      <c r="D6938" s="2" t="s">
        <v>7530</v>
      </c>
    </row>
    <row r="6939" spans="1:4">
      <c r="A6939" s="3" t="s">
        <v>11684</v>
      </c>
      <c r="B6939" s="3" t="s">
        <v>11363</v>
      </c>
      <c r="C6939" s="3" t="s">
        <v>11683</v>
      </c>
      <c r="D6939" s="2" t="s">
        <v>7353</v>
      </c>
    </row>
    <row r="6940" spans="1:4">
      <c r="A6940" s="3" t="s">
        <v>11685</v>
      </c>
      <c r="B6940" s="3" t="s">
        <v>11363</v>
      </c>
      <c r="C6940" s="3" t="s">
        <v>11683</v>
      </c>
      <c r="D6940" s="2" t="s">
        <v>7386</v>
      </c>
    </row>
    <row r="6941" spans="1:4">
      <c r="A6941" s="3" t="s">
        <v>11686</v>
      </c>
      <c r="B6941" s="3" t="s">
        <v>11363</v>
      </c>
      <c r="C6941" s="3" t="s">
        <v>11683</v>
      </c>
      <c r="D6941" s="2" t="s">
        <v>7366</v>
      </c>
    </row>
    <row r="6942" spans="1:4">
      <c r="A6942" s="3" t="s">
        <v>11687</v>
      </c>
      <c r="B6942" s="3" t="s">
        <v>11363</v>
      </c>
      <c r="C6942" s="3" t="s">
        <v>11683</v>
      </c>
      <c r="D6942" s="2" t="s">
        <v>7383</v>
      </c>
    </row>
    <row r="6943" spans="1:4">
      <c r="A6943" s="3" t="s">
        <v>11688</v>
      </c>
      <c r="B6943" s="3" t="s">
        <v>11363</v>
      </c>
      <c r="C6943" s="3" t="s">
        <v>11683</v>
      </c>
      <c r="D6943" s="2" t="s">
        <v>7561</v>
      </c>
    </row>
    <row r="6944" spans="1:4">
      <c r="A6944" s="3" t="s">
        <v>11689</v>
      </c>
      <c r="B6944" s="3" t="s">
        <v>11363</v>
      </c>
      <c r="C6944" s="3" t="s">
        <v>11683</v>
      </c>
      <c r="D6944" s="2" t="s">
        <v>7373</v>
      </c>
    </row>
    <row r="6945" spans="1:4">
      <c r="A6945" s="3" t="s">
        <v>11690</v>
      </c>
      <c r="B6945" s="3" t="s">
        <v>11363</v>
      </c>
      <c r="C6945" s="3" t="s">
        <v>11683</v>
      </c>
      <c r="D6945" s="2" t="s">
        <v>7361</v>
      </c>
    </row>
    <row r="6946" spans="1:4">
      <c r="A6946" s="3" t="s">
        <v>11691</v>
      </c>
      <c r="B6946" s="3" t="s">
        <v>11363</v>
      </c>
      <c r="C6946" s="3" t="s">
        <v>11692</v>
      </c>
      <c r="D6946" s="2" t="s">
        <v>11693</v>
      </c>
    </row>
    <row r="6947" spans="1:4">
      <c r="A6947" s="3" t="s">
        <v>11694</v>
      </c>
      <c r="B6947" s="3" t="s">
        <v>11363</v>
      </c>
      <c r="C6947" s="3" t="s">
        <v>11692</v>
      </c>
      <c r="D6947" s="2" t="s">
        <v>11695</v>
      </c>
    </row>
    <row r="6948" spans="1:4">
      <c r="A6948" s="3" t="s">
        <v>11696</v>
      </c>
      <c r="B6948" s="3" t="s">
        <v>11363</v>
      </c>
      <c r="C6948" s="3" t="s">
        <v>11692</v>
      </c>
      <c r="D6948" s="2" t="s">
        <v>11697</v>
      </c>
    </row>
    <row r="6949" spans="1:4">
      <c r="A6949" s="3" t="s">
        <v>11698</v>
      </c>
      <c r="B6949" s="3" t="s">
        <v>11363</v>
      </c>
      <c r="C6949" s="3" t="s">
        <v>11692</v>
      </c>
      <c r="D6949" s="2" t="s">
        <v>11699</v>
      </c>
    </row>
    <row r="6950" spans="1:4">
      <c r="A6950" s="3" t="s">
        <v>11700</v>
      </c>
      <c r="B6950" s="3" t="s">
        <v>11363</v>
      </c>
      <c r="C6950" s="3" t="s">
        <v>11692</v>
      </c>
      <c r="D6950" s="2" t="s">
        <v>11701</v>
      </c>
    </row>
    <row r="6951" spans="1:4">
      <c r="A6951" s="3" t="s">
        <v>11702</v>
      </c>
      <c r="B6951" s="3" t="s">
        <v>11363</v>
      </c>
      <c r="C6951" s="3" t="s">
        <v>11692</v>
      </c>
      <c r="D6951" s="2" t="s">
        <v>11703</v>
      </c>
    </row>
    <row r="6952" spans="1:4">
      <c r="A6952" s="3" t="s">
        <v>11704</v>
      </c>
      <c r="B6952" s="3" t="s">
        <v>11363</v>
      </c>
      <c r="C6952" s="3" t="s">
        <v>11692</v>
      </c>
      <c r="D6952" s="2" t="s">
        <v>11705</v>
      </c>
    </row>
    <row r="6953" spans="1:4">
      <c r="A6953" s="3" t="s">
        <v>11706</v>
      </c>
      <c r="B6953" s="3" t="s">
        <v>11363</v>
      </c>
      <c r="C6953" s="3" t="s">
        <v>11692</v>
      </c>
      <c r="D6953" s="2" t="s">
        <v>11707</v>
      </c>
    </row>
    <row r="6954" spans="1:4">
      <c r="A6954" s="3" t="s">
        <v>11708</v>
      </c>
      <c r="B6954" s="3" t="s">
        <v>11363</v>
      </c>
      <c r="C6954" s="3" t="s">
        <v>11709</v>
      </c>
      <c r="D6954" s="2" t="s">
        <v>7459</v>
      </c>
    </row>
    <row r="6955" spans="1:4">
      <c r="A6955" s="3" t="s">
        <v>11710</v>
      </c>
      <c r="B6955" s="3" t="s">
        <v>11363</v>
      </c>
      <c r="C6955" s="3" t="s">
        <v>11709</v>
      </c>
      <c r="D6955" s="2" t="s">
        <v>7366</v>
      </c>
    </row>
    <row r="6956" spans="1:4">
      <c r="A6956" s="3" t="s">
        <v>11711</v>
      </c>
      <c r="B6956" s="3" t="s">
        <v>11363</v>
      </c>
      <c r="C6956" s="3" t="s">
        <v>11709</v>
      </c>
      <c r="D6956" s="2" t="s">
        <v>7448</v>
      </c>
    </row>
    <row r="6957" spans="1:4">
      <c r="A6957" s="3" t="s">
        <v>11712</v>
      </c>
      <c r="B6957" s="3" t="s">
        <v>11363</v>
      </c>
      <c r="C6957" s="3" t="s">
        <v>11709</v>
      </c>
      <c r="D6957" s="2" t="s">
        <v>7383</v>
      </c>
    </row>
    <row r="6958" spans="1:4">
      <c r="A6958" s="3" t="s">
        <v>11713</v>
      </c>
      <c r="B6958" s="3" t="s">
        <v>11363</v>
      </c>
      <c r="C6958" s="3" t="s">
        <v>11714</v>
      </c>
      <c r="D6958" s="2" t="s">
        <v>7353</v>
      </c>
    </row>
    <row r="6959" spans="1:4">
      <c r="A6959" s="3" t="s">
        <v>11715</v>
      </c>
      <c r="B6959" s="3" t="s">
        <v>11363</v>
      </c>
      <c r="C6959" s="3" t="s">
        <v>11714</v>
      </c>
      <c r="D6959" s="2" t="s">
        <v>7386</v>
      </c>
    </row>
    <row r="6960" spans="1:4">
      <c r="A6960" s="3" t="s">
        <v>11716</v>
      </c>
      <c r="B6960" s="3" t="s">
        <v>11363</v>
      </c>
      <c r="C6960" s="3" t="s">
        <v>11714</v>
      </c>
      <c r="D6960" s="2" t="s">
        <v>7561</v>
      </c>
    </row>
    <row r="6961" spans="1:4">
      <c r="A6961" s="3" t="s">
        <v>11717</v>
      </c>
      <c r="B6961" s="3" t="s">
        <v>11363</v>
      </c>
      <c r="C6961" s="3" t="s">
        <v>11714</v>
      </c>
      <c r="D6961" s="2" t="s">
        <v>7448</v>
      </c>
    </row>
    <row r="6962" spans="1:4">
      <c r="A6962" s="3" t="s">
        <v>11718</v>
      </c>
      <c r="B6962" s="3" t="s">
        <v>11363</v>
      </c>
      <c r="C6962" s="3" t="s">
        <v>11719</v>
      </c>
      <c r="D6962" s="2" t="s">
        <v>7358</v>
      </c>
    </row>
    <row r="6963" spans="1:4">
      <c r="A6963" s="3" t="s">
        <v>11720</v>
      </c>
      <c r="B6963" s="3" t="s">
        <v>11363</v>
      </c>
      <c r="C6963" s="3" t="s">
        <v>11719</v>
      </c>
      <c r="D6963" s="2" t="s">
        <v>7353</v>
      </c>
    </row>
    <row r="6964" spans="1:4">
      <c r="A6964" s="3" t="s">
        <v>11721</v>
      </c>
      <c r="B6964" s="3" t="s">
        <v>11363</v>
      </c>
      <c r="C6964" s="3" t="s">
        <v>11719</v>
      </c>
      <c r="D6964" s="2" t="s">
        <v>7415</v>
      </c>
    </row>
    <row r="6965" spans="1:4">
      <c r="A6965" s="3" t="s">
        <v>11722</v>
      </c>
      <c r="B6965" s="3" t="s">
        <v>11363</v>
      </c>
      <c r="C6965" s="3" t="s">
        <v>11719</v>
      </c>
      <c r="D6965" s="2" t="s">
        <v>7459</v>
      </c>
    </row>
    <row r="6966" spans="1:4">
      <c r="A6966" s="3" t="s">
        <v>11723</v>
      </c>
      <c r="B6966" s="3" t="s">
        <v>11363</v>
      </c>
      <c r="C6966" s="3" t="s">
        <v>11719</v>
      </c>
      <c r="D6966" s="2" t="s">
        <v>7383</v>
      </c>
    </row>
    <row r="6967" spans="1:4">
      <c r="A6967" s="3" t="s">
        <v>11724</v>
      </c>
      <c r="B6967" s="3" t="s">
        <v>11363</v>
      </c>
      <c r="C6967" s="3" t="s">
        <v>11719</v>
      </c>
      <c r="D6967" s="2" t="s">
        <v>7448</v>
      </c>
    </row>
    <row r="6968" spans="1:4">
      <c r="A6968" s="3" t="s">
        <v>11725</v>
      </c>
      <c r="B6968" s="3" t="s">
        <v>11363</v>
      </c>
      <c r="C6968" s="3" t="s">
        <v>11726</v>
      </c>
      <c r="D6968" s="2" t="s">
        <v>7361</v>
      </c>
    </row>
    <row r="6969" spans="1:4">
      <c r="A6969" s="3" t="s">
        <v>11727</v>
      </c>
      <c r="B6969" s="3" t="s">
        <v>11363</v>
      </c>
      <c r="C6969" s="3" t="s">
        <v>11726</v>
      </c>
      <c r="D6969" s="2" t="s">
        <v>7350</v>
      </c>
    </row>
    <row r="6970" spans="1:4">
      <c r="A6970" s="3" t="s">
        <v>11728</v>
      </c>
      <c r="B6970" s="3" t="s">
        <v>11363</v>
      </c>
      <c r="C6970" s="3" t="s">
        <v>11726</v>
      </c>
      <c r="D6970" s="2" t="s">
        <v>7383</v>
      </c>
    </row>
    <row r="6971" spans="1:4">
      <c r="A6971" s="3" t="s">
        <v>11729</v>
      </c>
      <c r="B6971" s="3" t="s">
        <v>11363</v>
      </c>
      <c r="C6971" s="3" t="s">
        <v>11726</v>
      </c>
      <c r="D6971" s="2" t="s">
        <v>7415</v>
      </c>
    </row>
    <row r="6972" spans="1:4">
      <c r="A6972" s="3" t="s">
        <v>11730</v>
      </c>
      <c r="B6972" s="3" t="s">
        <v>11363</v>
      </c>
      <c r="C6972" s="3" t="s">
        <v>11731</v>
      </c>
      <c r="D6972" s="2" t="s">
        <v>7361</v>
      </c>
    </row>
    <row r="6973" spans="1:4">
      <c r="A6973" s="3" t="s">
        <v>11732</v>
      </c>
      <c r="B6973" s="3" t="s">
        <v>11363</v>
      </c>
      <c r="C6973" s="3" t="s">
        <v>11731</v>
      </c>
      <c r="D6973" s="2" t="s">
        <v>7383</v>
      </c>
    </row>
    <row r="6974" spans="1:4">
      <c r="A6974" s="3" t="s">
        <v>11733</v>
      </c>
      <c r="B6974" s="3" t="s">
        <v>11363</v>
      </c>
      <c r="C6974" s="3" t="s">
        <v>11731</v>
      </c>
      <c r="D6974" s="2" t="s">
        <v>7373</v>
      </c>
    </row>
    <row r="6975" spans="1:4">
      <c r="A6975" s="3" t="s">
        <v>11734</v>
      </c>
      <c r="B6975" s="3" t="s">
        <v>11363</v>
      </c>
      <c r="C6975" s="3" t="s">
        <v>11731</v>
      </c>
      <c r="D6975" s="2" t="s">
        <v>7415</v>
      </c>
    </row>
    <row r="6976" spans="1:4">
      <c r="A6976" s="3" t="s">
        <v>11735</v>
      </c>
      <c r="B6976" s="3" t="s">
        <v>11363</v>
      </c>
      <c r="C6976" s="3" t="s">
        <v>11731</v>
      </c>
      <c r="D6976" s="2" t="s">
        <v>7353</v>
      </c>
    </row>
    <row r="6977" spans="1:4">
      <c r="A6977" s="3" t="s">
        <v>11736</v>
      </c>
      <c r="B6977" s="3" t="s">
        <v>11363</v>
      </c>
      <c r="C6977" s="3" t="s">
        <v>11737</v>
      </c>
      <c r="D6977" s="2" t="s">
        <v>7350</v>
      </c>
    </row>
    <row r="6978" spans="1:4">
      <c r="A6978" s="3" t="s">
        <v>11738</v>
      </c>
      <c r="B6978" s="3" t="s">
        <v>11363</v>
      </c>
      <c r="C6978" s="3" t="s">
        <v>11737</v>
      </c>
      <c r="D6978" s="2" t="s">
        <v>8282</v>
      </c>
    </row>
    <row r="6979" spans="1:4">
      <c r="A6979" s="3" t="s">
        <v>11739</v>
      </c>
      <c r="B6979" s="3" t="s">
        <v>11363</v>
      </c>
      <c r="C6979" s="3" t="s">
        <v>11737</v>
      </c>
      <c r="D6979" s="2" t="s">
        <v>7448</v>
      </c>
    </row>
    <row r="6980" spans="1:4">
      <c r="A6980" s="3" t="s">
        <v>11740</v>
      </c>
      <c r="B6980" s="3" t="s">
        <v>11363</v>
      </c>
      <c r="C6980" s="3" t="s">
        <v>11737</v>
      </c>
      <c r="D6980" s="2" t="s">
        <v>7459</v>
      </c>
    </row>
    <row r="6981" spans="1:4">
      <c r="A6981" s="3" t="s">
        <v>11741</v>
      </c>
      <c r="B6981" s="3" t="s">
        <v>11363</v>
      </c>
      <c r="C6981" s="3" t="s">
        <v>11737</v>
      </c>
      <c r="D6981" s="2" t="s">
        <v>7361</v>
      </c>
    </row>
    <row r="6982" spans="1:4">
      <c r="A6982" s="3" t="s">
        <v>11742</v>
      </c>
      <c r="B6982" s="3" t="s">
        <v>11363</v>
      </c>
      <c r="C6982" s="3" t="s">
        <v>11737</v>
      </c>
      <c r="D6982" s="2" t="s">
        <v>7415</v>
      </c>
    </row>
    <row r="6983" spans="1:4">
      <c r="A6983" s="3" t="s">
        <v>11743</v>
      </c>
      <c r="B6983" s="3" t="s">
        <v>11363</v>
      </c>
      <c r="C6983" s="3" t="s">
        <v>11744</v>
      </c>
      <c r="D6983" s="2" t="s">
        <v>7386</v>
      </c>
    </row>
    <row r="6984" spans="1:4">
      <c r="A6984" s="3" t="s">
        <v>11745</v>
      </c>
      <c r="B6984" s="3" t="s">
        <v>11363</v>
      </c>
      <c r="C6984" s="3" t="s">
        <v>11744</v>
      </c>
      <c r="D6984" s="2" t="s">
        <v>7361</v>
      </c>
    </row>
    <row r="6985" spans="1:4">
      <c r="A6985" s="3" t="s">
        <v>11746</v>
      </c>
      <c r="B6985" s="3" t="s">
        <v>11363</v>
      </c>
      <c r="C6985" s="3" t="s">
        <v>11744</v>
      </c>
      <c r="D6985" s="2" t="s">
        <v>7383</v>
      </c>
    </row>
    <row r="6986" spans="1:4">
      <c r="A6986" s="3" t="s">
        <v>11747</v>
      </c>
      <c r="B6986" s="3" t="s">
        <v>11363</v>
      </c>
      <c r="C6986" s="3" t="s">
        <v>11744</v>
      </c>
      <c r="D6986" s="2" t="s">
        <v>7350</v>
      </c>
    </row>
    <row r="6987" spans="1:4">
      <c r="A6987" s="3" t="s">
        <v>11748</v>
      </c>
      <c r="B6987" s="3" t="s">
        <v>11363</v>
      </c>
      <c r="C6987" s="3" t="s">
        <v>11744</v>
      </c>
      <c r="D6987" s="2" t="s">
        <v>7353</v>
      </c>
    </row>
    <row r="6988" spans="1:4">
      <c r="A6988" s="3" t="s">
        <v>11749</v>
      </c>
      <c r="B6988" s="3" t="s">
        <v>11363</v>
      </c>
      <c r="C6988" s="3" t="s">
        <v>11750</v>
      </c>
      <c r="D6988" s="2" t="s">
        <v>7383</v>
      </c>
    </row>
    <row r="6989" spans="1:4">
      <c r="A6989" s="3" t="s">
        <v>11751</v>
      </c>
      <c r="B6989" s="3" t="s">
        <v>11363</v>
      </c>
      <c r="C6989" s="3" t="s">
        <v>11750</v>
      </c>
      <c r="D6989" s="2" t="s">
        <v>7373</v>
      </c>
    </row>
    <row r="6990" spans="1:4">
      <c r="A6990" s="3" t="s">
        <v>11752</v>
      </c>
      <c r="B6990" s="3" t="s">
        <v>11363</v>
      </c>
      <c r="C6990" s="3" t="s">
        <v>11750</v>
      </c>
      <c r="D6990" s="2" t="s">
        <v>7415</v>
      </c>
    </row>
    <row r="6991" spans="1:4">
      <c r="A6991" s="3" t="s">
        <v>11753</v>
      </c>
      <c r="B6991" s="3" t="s">
        <v>11363</v>
      </c>
      <c r="C6991" s="3" t="s">
        <v>11750</v>
      </c>
      <c r="D6991" s="2" t="s">
        <v>7459</v>
      </c>
    </row>
    <row r="6992" spans="1:4">
      <c r="A6992" s="3" t="s">
        <v>11754</v>
      </c>
      <c r="B6992" s="3" t="s">
        <v>11363</v>
      </c>
      <c r="C6992" s="3" t="s">
        <v>11750</v>
      </c>
      <c r="D6992" s="2" t="s">
        <v>7366</v>
      </c>
    </row>
    <row r="6993" spans="1:4">
      <c r="A6993" s="3" t="s">
        <v>11755</v>
      </c>
      <c r="B6993" s="3" t="s">
        <v>11363</v>
      </c>
      <c r="C6993" s="3" t="s">
        <v>11750</v>
      </c>
      <c r="D6993" s="2" t="s">
        <v>7386</v>
      </c>
    </row>
    <row r="6994" spans="1:4">
      <c r="A6994" s="3" t="s">
        <v>11756</v>
      </c>
      <c r="B6994" s="3" t="s">
        <v>11363</v>
      </c>
      <c r="C6994" s="3" t="s">
        <v>11750</v>
      </c>
      <c r="D6994" s="2" t="s">
        <v>7561</v>
      </c>
    </row>
    <row r="6995" spans="1:4">
      <c r="A6995" s="3" t="s">
        <v>11757</v>
      </c>
      <c r="B6995" s="3" t="s">
        <v>11363</v>
      </c>
      <c r="C6995" s="3" t="s">
        <v>11750</v>
      </c>
      <c r="D6995" s="2" t="s">
        <v>7361</v>
      </c>
    </row>
    <row r="6996" spans="1:4">
      <c r="A6996" s="3" t="s">
        <v>11758</v>
      </c>
      <c r="B6996" s="3" t="s">
        <v>11363</v>
      </c>
      <c r="C6996" s="3" t="s">
        <v>11759</v>
      </c>
      <c r="D6996" s="2" t="s">
        <v>7383</v>
      </c>
    </row>
    <row r="6997" spans="1:4">
      <c r="A6997" s="3" t="s">
        <v>11760</v>
      </c>
      <c r="B6997" s="3" t="s">
        <v>11363</v>
      </c>
      <c r="C6997" s="3" t="s">
        <v>11759</v>
      </c>
      <c r="D6997" s="2" t="s">
        <v>7621</v>
      </c>
    </row>
    <row r="6998" spans="1:4">
      <c r="A6998" s="3" t="s">
        <v>11761</v>
      </c>
      <c r="B6998" s="3" t="s">
        <v>11363</v>
      </c>
      <c r="C6998" s="3" t="s">
        <v>11759</v>
      </c>
      <c r="D6998" s="2" t="s">
        <v>7358</v>
      </c>
    </row>
    <row r="6999" spans="1:4">
      <c r="A6999" s="3" t="s">
        <v>11762</v>
      </c>
      <c r="B6999" s="3" t="s">
        <v>11363</v>
      </c>
      <c r="C6999" s="3" t="s">
        <v>11759</v>
      </c>
      <c r="D6999" s="2" t="s">
        <v>7415</v>
      </c>
    </row>
    <row r="7000" spans="1:4">
      <c r="A7000" s="3" t="s">
        <v>11763</v>
      </c>
      <c r="B7000" s="3" t="s">
        <v>11363</v>
      </c>
      <c r="C7000" s="3" t="s">
        <v>11759</v>
      </c>
      <c r="D7000" s="2" t="s">
        <v>8807</v>
      </c>
    </row>
    <row r="7001" spans="1:4">
      <c r="A7001" s="3" t="s">
        <v>11764</v>
      </c>
      <c r="B7001" s="3" t="s">
        <v>11363</v>
      </c>
      <c r="C7001" s="3" t="s">
        <v>11759</v>
      </c>
      <c r="D7001" s="2" t="s">
        <v>7366</v>
      </c>
    </row>
    <row r="7002" spans="1:4">
      <c r="A7002" s="3" t="s">
        <v>11765</v>
      </c>
      <c r="B7002" s="3" t="s">
        <v>11363</v>
      </c>
      <c r="C7002" s="3" t="s">
        <v>11766</v>
      </c>
      <c r="D7002" s="2" t="s">
        <v>7383</v>
      </c>
    </row>
    <row r="7003" spans="1:4">
      <c r="A7003" s="3" t="s">
        <v>11767</v>
      </c>
      <c r="B7003" s="3" t="s">
        <v>11363</v>
      </c>
      <c r="C7003" s="3" t="s">
        <v>11766</v>
      </c>
      <c r="D7003" s="2" t="s">
        <v>7358</v>
      </c>
    </row>
    <row r="7004" spans="1:4">
      <c r="A7004" s="3" t="s">
        <v>11768</v>
      </c>
      <c r="B7004" s="3" t="s">
        <v>11363</v>
      </c>
      <c r="C7004" s="3" t="s">
        <v>11766</v>
      </c>
      <c r="D7004" s="2" t="s">
        <v>7448</v>
      </c>
    </row>
    <row r="7005" spans="1:4">
      <c r="A7005" s="3" t="s">
        <v>11769</v>
      </c>
      <c r="B7005" s="3" t="s">
        <v>11363</v>
      </c>
      <c r="C7005" s="3" t="s">
        <v>11766</v>
      </c>
      <c r="D7005" s="2" t="s">
        <v>7415</v>
      </c>
    </row>
    <row r="7006" spans="1:4">
      <c r="A7006" s="3" t="s">
        <v>11770</v>
      </c>
      <c r="B7006" s="3" t="s">
        <v>11363</v>
      </c>
      <c r="C7006" s="3" t="s">
        <v>11766</v>
      </c>
      <c r="D7006" s="2" t="s">
        <v>7366</v>
      </c>
    </row>
    <row r="7007" spans="1:4">
      <c r="A7007" s="3" t="s">
        <v>11771</v>
      </c>
      <c r="B7007" s="3" t="s">
        <v>11363</v>
      </c>
      <c r="C7007" s="3" t="s">
        <v>11772</v>
      </c>
      <c r="D7007" s="2" t="s">
        <v>11773</v>
      </c>
    </row>
    <row r="7008" spans="1:4">
      <c r="A7008" s="3" t="s">
        <v>11774</v>
      </c>
      <c r="B7008" s="3" t="s">
        <v>11363</v>
      </c>
      <c r="C7008" s="3" t="s">
        <v>11772</v>
      </c>
      <c r="D7008" s="2" t="s">
        <v>11775</v>
      </c>
    </row>
    <row r="7009" spans="1:4">
      <c r="A7009" s="3" t="s">
        <v>11776</v>
      </c>
      <c r="B7009" s="3" t="s">
        <v>11363</v>
      </c>
      <c r="C7009" s="3" t="s">
        <v>11772</v>
      </c>
      <c r="D7009" s="2" t="s">
        <v>11777</v>
      </c>
    </row>
    <row r="7010" spans="1:4">
      <c r="A7010" s="3" t="s">
        <v>11778</v>
      </c>
      <c r="B7010" s="3" t="s">
        <v>11363</v>
      </c>
      <c r="C7010" s="3" t="s">
        <v>11772</v>
      </c>
      <c r="D7010" s="2" t="s">
        <v>11779</v>
      </c>
    </row>
    <row r="7011" spans="1:4">
      <c r="A7011" s="3" t="s">
        <v>11780</v>
      </c>
      <c r="B7011" s="3" t="s">
        <v>11363</v>
      </c>
      <c r="C7011" s="3" t="s">
        <v>11781</v>
      </c>
      <c r="D7011" s="2" t="s">
        <v>7373</v>
      </c>
    </row>
    <row r="7012" spans="1:4">
      <c r="A7012" s="3" t="s">
        <v>11782</v>
      </c>
      <c r="B7012" s="3" t="s">
        <v>11363</v>
      </c>
      <c r="C7012" s="3" t="s">
        <v>11781</v>
      </c>
      <c r="D7012" s="2" t="s">
        <v>7366</v>
      </c>
    </row>
    <row r="7013" spans="1:4">
      <c r="A7013" s="3" t="s">
        <v>11783</v>
      </c>
      <c r="B7013" s="3" t="s">
        <v>11363</v>
      </c>
      <c r="C7013" s="3" t="s">
        <v>11781</v>
      </c>
      <c r="D7013" s="2" t="s">
        <v>7361</v>
      </c>
    </row>
    <row r="7014" spans="1:4">
      <c r="A7014" s="3" t="s">
        <v>11784</v>
      </c>
      <c r="B7014" s="3" t="s">
        <v>11363</v>
      </c>
      <c r="C7014" s="3" t="s">
        <v>11781</v>
      </c>
      <c r="D7014" s="2" t="s">
        <v>7487</v>
      </c>
    </row>
    <row r="7015" spans="1:4">
      <c r="A7015" s="3" t="s">
        <v>11785</v>
      </c>
      <c r="B7015" s="3" t="s">
        <v>11363</v>
      </c>
      <c r="C7015" s="3" t="s">
        <v>11781</v>
      </c>
      <c r="D7015" s="2" t="s">
        <v>7350</v>
      </c>
    </row>
    <row r="7016" spans="1:4">
      <c r="A7016" s="3" t="s">
        <v>11786</v>
      </c>
      <c r="B7016" s="3" t="s">
        <v>11363</v>
      </c>
      <c r="C7016" s="3" t="s">
        <v>11781</v>
      </c>
      <c r="D7016" s="2" t="s">
        <v>7448</v>
      </c>
    </row>
    <row r="7017" spans="1:4">
      <c r="A7017" s="3" t="s">
        <v>11787</v>
      </c>
      <c r="B7017" s="3" t="s">
        <v>11363</v>
      </c>
      <c r="C7017" s="3" t="s">
        <v>11781</v>
      </c>
      <c r="D7017" s="2" t="s">
        <v>7415</v>
      </c>
    </row>
    <row r="7018" spans="1:4">
      <c r="A7018" s="3" t="s">
        <v>11788</v>
      </c>
      <c r="B7018" s="3" t="s">
        <v>11363</v>
      </c>
      <c r="C7018" s="3" t="s">
        <v>11781</v>
      </c>
      <c r="D7018" s="2" t="s">
        <v>7561</v>
      </c>
    </row>
    <row r="7019" spans="1:4">
      <c r="A7019" s="3" t="s">
        <v>11789</v>
      </c>
      <c r="B7019" s="3" t="s">
        <v>11363</v>
      </c>
      <c r="C7019" s="3" t="s">
        <v>11790</v>
      </c>
      <c r="D7019" s="2" t="s">
        <v>7353</v>
      </c>
    </row>
    <row r="7020" spans="1:4">
      <c r="A7020" s="3" t="s">
        <v>11791</v>
      </c>
      <c r="B7020" s="3" t="s">
        <v>11363</v>
      </c>
      <c r="C7020" s="3" t="s">
        <v>11790</v>
      </c>
      <c r="D7020" s="2" t="s">
        <v>7386</v>
      </c>
    </row>
    <row r="7021" spans="1:4">
      <c r="A7021" s="3" t="s">
        <v>11792</v>
      </c>
      <c r="B7021" s="3" t="s">
        <v>11793</v>
      </c>
      <c r="C7021" s="3" t="s">
        <v>11794</v>
      </c>
      <c r="D7021" s="2" t="s">
        <v>7383</v>
      </c>
    </row>
    <row r="7022" spans="1:4">
      <c r="A7022" s="3" t="s">
        <v>11795</v>
      </c>
      <c r="B7022" s="3" t="s">
        <v>11793</v>
      </c>
      <c r="C7022" s="3" t="s">
        <v>11794</v>
      </c>
      <c r="D7022" s="2" t="s">
        <v>7373</v>
      </c>
    </row>
    <row r="7023" spans="1:4">
      <c r="A7023" s="3" t="s">
        <v>11796</v>
      </c>
      <c r="B7023" s="3" t="s">
        <v>11793</v>
      </c>
      <c r="C7023" s="3" t="s">
        <v>11794</v>
      </c>
      <c r="D7023" s="2" t="s">
        <v>7415</v>
      </c>
    </row>
    <row r="7024" spans="1:4">
      <c r="A7024" s="3" t="s">
        <v>11797</v>
      </c>
      <c r="B7024" s="3" t="s">
        <v>11793</v>
      </c>
      <c r="C7024" s="3" t="s">
        <v>11794</v>
      </c>
      <c r="D7024" s="2" t="s">
        <v>7350</v>
      </c>
    </row>
    <row r="7025" spans="1:4">
      <c r="A7025" s="3" t="s">
        <v>11798</v>
      </c>
      <c r="B7025" s="3" t="s">
        <v>11793</v>
      </c>
      <c r="C7025" s="3" t="s">
        <v>11794</v>
      </c>
      <c r="D7025" s="2" t="s">
        <v>7448</v>
      </c>
    </row>
    <row r="7026" spans="1:4">
      <c r="A7026" s="3" t="s">
        <v>11799</v>
      </c>
      <c r="B7026" s="3" t="s">
        <v>11793</v>
      </c>
      <c r="C7026" s="3" t="s">
        <v>11794</v>
      </c>
      <c r="D7026" s="2" t="s">
        <v>7530</v>
      </c>
    </row>
    <row r="7027" spans="1:4">
      <c r="A7027" s="3" t="s">
        <v>11800</v>
      </c>
      <c r="B7027" s="3" t="s">
        <v>11793</v>
      </c>
      <c r="C7027" s="3" t="s">
        <v>11801</v>
      </c>
      <c r="D7027" s="2" t="s">
        <v>7373</v>
      </c>
    </row>
    <row r="7028" spans="1:4">
      <c r="A7028" s="3" t="s">
        <v>11802</v>
      </c>
      <c r="B7028" s="3" t="s">
        <v>11793</v>
      </c>
      <c r="C7028" s="3" t="s">
        <v>11801</v>
      </c>
      <c r="D7028" s="2" t="s">
        <v>7383</v>
      </c>
    </row>
    <row r="7029" spans="1:4">
      <c r="A7029" s="3" t="s">
        <v>11803</v>
      </c>
      <c r="B7029" s="3" t="s">
        <v>11793</v>
      </c>
      <c r="C7029" s="3" t="s">
        <v>11801</v>
      </c>
      <c r="D7029" s="2" t="s">
        <v>7415</v>
      </c>
    </row>
    <row r="7030" spans="1:4">
      <c r="A7030" s="3" t="s">
        <v>11804</v>
      </c>
      <c r="B7030" s="3" t="s">
        <v>11793</v>
      </c>
      <c r="C7030" s="3" t="s">
        <v>11801</v>
      </c>
      <c r="D7030" s="2" t="s">
        <v>7353</v>
      </c>
    </row>
    <row r="7031" spans="1:4">
      <c r="A7031" s="3" t="s">
        <v>11805</v>
      </c>
      <c r="B7031" s="3" t="s">
        <v>11793</v>
      </c>
      <c r="C7031" s="3" t="s">
        <v>11806</v>
      </c>
      <c r="D7031" s="2" t="s">
        <v>7530</v>
      </c>
    </row>
    <row r="7032" spans="1:4">
      <c r="A7032" s="3" t="s">
        <v>11807</v>
      </c>
      <c r="B7032" s="3" t="s">
        <v>11793</v>
      </c>
      <c r="C7032" s="3" t="s">
        <v>11806</v>
      </c>
      <c r="D7032" s="2" t="s">
        <v>7373</v>
      </c>
    </row>
    <row r="7033" spans="1:4">
      <c r="A7033" s="3" t="s">
        <v>11808</v>
      </c>
      <c r="B7033" s="3" t="s">
        <v>11793</v>
      </c>
      <c r="C7033" s="3" t="s">
        <v>11806</v>
      </c>
      <c r="D7033" s="2" t="s">
        <v>7459</v>
      </c>
    </row>
    <row r="7034" spans="1:4">
      <c r="A7034" s="3" t="s">
        <v>11809</v>
      </c>
      <c r="B7034" s="3" t="s">
        <v>11793</v>
      </c>
      <c r="C7034" s="3" t="s">
        <v>11806</v>
      </c>
      <c r="D7034" s="2" t="s">
        <v>7366</v>
      </c>
    </row>
    <row r="7035" spans="1:4">
      <c r="A7035" s="3" t="s">
        <v>11810</v>
      </c>
      <c r="B7035" s="3" t="s">
        <v>11793</v>
      </c>
      <c r="C7035" s="3" t="s">
        <v>11811</v>
      </c>
      <c r="D7035" s="2" t="s">
        <v>7459</v>
      </c>
    </row>
    <row r="7036" spans="1:4">
      <c r="A7036" s="3" t="s">
        <v>11812</v>
      </c>
      <c r="B7036" s="3" t="s">
        <v>11793</v>
      </c>
      <c r="C7036" s="3" t="s">
        <v>11811</v>
      </c>
      <c r="D7036" s="2" t="s">
        <v>7487</v>
      </c>
    </row>
    <row r="7037" spans="1:4">
      <c r="A7037" s="3" t="s">
        <v>11813</v>
      </c>
      <c r="B7037" s="3" t="s">
        <v>11793</v>
      </c>
      <c r="C7037" s="3" t="s">
        <v>11811</v>
      </c>
      <c r="D7037" s="2" t="s">
        <v>7373</v>
      </c>
    </row>
    <row r="7038" spans="1:4">
      <c r="A7038" s="3" t="s">
        <v>11814</v>
      </c>
      <c r="B7038" s="3" t="s">
        <v>11793</v>
      </c>
      <c r="C7038" s="3" t="s">
        <v>11811</v>
      </c>
      <c r="D7038" s="2" t="s">
        <v>7561</v>
      </c>
    </row>
    <row r="7039" spans="1:4">
      <c r="A7039" s="3" t="s">
        <v>11815</v>
      </c>
      <c r="B7039" s="3" t="s">
        <v>11793</v>
      </c>
      <c r="C7039" s="3" t="s">
        <v>11811</v>
      </c>
      <c r="D7039" s="2" t="s">
        <v>7530</v>
      </c>
    </row>
    <row r="7040" spans="1:4">
      <c r="A7040" s="3" t="s">
        <v>11816</v>
      </c>
      <c r="B7040" s="3" t="s">
        <v>11793</v>
      </c>
      <c r="C7040" s="3" t="s">
        <v>11817</v>
      </c>
      <c r="D7040" s="2" t="s">
        <v>7530</v>
      </c>
    </row>
    <row r="7041" spans="1:4">
      <c r="A7041" s="3" t="s">
        <v>11818</v>
      </c>
      <c r="B7041" s="3" t="s">
        <v>11793</v>
      </c>
      <c r="C7041" s="3" t="s">
        <v>11817</v>
      </c>
      <c r="D7041" s="2" t="s">
        <v>7386</v>
      </c>
    </row>
    <row r="7042" spans="1:4">
      <c r="A7042" s="3" t="s">
        <v>11819</v>
      </c>
      <c r="B7042" s="3" t="s">
        <v>11793</v>
      </c>
      <c r="C7042" s="3" t="s">
        <v>11817</v>
      </c>
      <c r="D7042" s="2" t="s">
        <v>7487</v>
      </c>
    </row>
    <row r="7043" spans="1:4">
      <c r="A7043" s="3" t="s">
        <v>11820</v>
      </c>
      <c r="B7043" s="3" t="s">
        <v>11793</v>
      </c>
      <c r="C7043" s="3" t="s">
        <v>11817</v>
      </c>
      <c r="D7043" s="2" t="s">
        <v>7350</v>
      </c>
    </row>
    <row r="7044" spans="1:4">
      <c r="A7044" s="3" t="s">
        <v>11821</v>
      </c>
      <c r="B7044" s="3" t="s">
        <v>11793</v>
      </c>
      <c r="C7044" s="3" t="s">
        <v>11817</v>
      </c>
      <c r="D7044" s="2" t="s">
        <v>7415</v>
      </c>
    </row>
    <row r="7045" spans="1:4">
      <c r="A7045" s="3" t="s">
        <v>11822</v>
      </c>
      <c r="B7045" s="3" t="s">
        <v>11793</v>
      </c>
      <c r="C7045" s="3" t="s">
        <v>11823</v>
      </c>
      <c r="D7045" s="2" t="s">
        <v>7383</v>
      </c>
    </row>
    <row r="7046" spans="1:4">
      <c r="A7046" s="3" t="s">
        <v>11824</v>
      </c>
      <c r="B7046" s="3" t="s">
        <v>11793</v>
      </c>
      <c r="C7046" s="3" t="s">
        <v>11823</v>
      </c>
      <c r="D7046" s="2" t="s">
        <v>7373</v>
      </c>
    </row>
    <row r="7047" spans="1:4">
      <c r="A7047" s="3" t="s">
        <v>11825</v>
      </c>
      <c r="B7047" s="3" t="s">
        <v>11793</v>
      </c>
      <c r="C7047" s="3" t="s">
        <v>11823</v>
      </c>
      <c r="D7047" s="2" t="s">
        <v>7415</v>
      </c>
    </row>
    <row r="7048" spans="1:4">
      <c r="A7048" s="3" t="s">
        <v>11826</v>
      </c>
      <c r="B7048" s="3" t="s">
        <v>11793</v>
      </c>
      <c r="C7048" s="3" t="s">
        <v>11823</v>
      </c>
      <c r="D7048" s="2" t="s">
        <v>7459</v>
      </c>
    </row>
    <row r="7049" spans="1:4">
      <c r="A7049" s="3" t="s">
        <v>11827</v>
      </c>
      <c r="B7049" s="3" t="s">
        <v>11793</v>
      </c>
      <c r="C7049" s="3" t="s">
        <v>11828</v>
      </c>
      <c r="D7049" s="2" t="s">
        <v>7373</v>
      </c>
    </row>
    <row r="7050" spans="1:4">
      <c r="A7050" s="3" t="s">
        <v>11829</v>
      </c>
      <c r="B7050" s="3" t="s">
        <v>11793</v>
      </c>
      <c r="C7050" s="3" t="s">
        <v>11830</v>
      </c>
      <c r="D7050" s="2" t="s">
        <v>7383</v>
      </c>
    </row>
    <row r="7051" spans="1:4">
      <c r="A7051" s="3" t="s">
        <v>11831</v>
      </c>
      <c r="B7051" s="3" t="s">
        <v>11793</v>
      </c>
      <c r="C7051" s="3" t="s">
        <v>11832</v>
      </c>
      <c r="D7051" s="2" t="s">
        <v>7350</v>
      </c>
    </row>
    <row r="7052" spans="1:4">
      <c r="A7052" s="3" t="s">
        <v>11833</v>
      </c>
      <c r="B7052" s="3" t="s">
        <v>11793</v>
      </c>
      <c r="C7052" s="3" t="s">
        <v>11832</v>
      </c>
      <c r="D7052" s="2" t="s">
        <v>7361</v>
      </c>
    </row>
    <row r="7053" spans="1:4">
      <c r="A7053" s="3" t="s">
        <v>11834</v>
      </c>
      <c r="B7053" s="3" t="s">
        <v>11793</v>
      </c>
      <c r="C7053" s="3" t="s">
        <v>11832</v>
      </c>
      <c r="D7053" s="2" t="s">
        <v>7561</v>
      </c>
    </row>
    <row r="7054" spans="1:4">
      <c r="A7054" s="3" t="s">
        <v>11835</v>
      </c>
      <c r="B7054" s="3" t="s">
        <v>11793</v>
      </c>
      <c r="C7054" s="3" t="s">
        <v>11832</v>
      </c>
      <c r="D7054" s="2" t="s">
        <v>7383</v>
      </c>
    </row>
    <row r="7055" spans="1:4">
      <c r="A7055" s="3" t="s">
        <v>11836</v>
      </c>
      <c r="B7055" s="3" t="s">
        <v>11793</v>
      </c>
      <c r="C7055" s="3" t="s">
        <v>11832</v>
      </c>
      <c r="D7055" s="2" t="s">
        <v>7415</v>
      </c>
    </row>
    <row r="7056" spans="1:4">
      <c r="A7056" s="3" t="s">
        <v>11837</v>
      </c>
      <c r="B7056" s="3" t="s">
        <v>11793</v>
      </c>
      <c r="C7056" s="3" t="s">
        <v>11832</v>
      </c>
      <c r="D7056" s="2" t="s">
        <v>7487</v>
      </c>
    </row>
    <row r="7057" spans="1:4">
      <c r="A7057" s="3" t="s">
        <v>11838</v>
      </c>
      <c r="B7057" s="3" t="s">
        <v>11793</v>
      </c>
      <c r="C7057" s="3" t="s">
        <v>11832</v>
      </c>
      <c r="D7057" s="2" t="s">
        <v>7373</v>
      </c>
    </row>
    <row r="7058" spans="1:4">
      <c r="A7058" s="3" t="s">
        <v>11839</v>
      </c>
      <c r="B7058" s="3" t="s">
        <v>11793</v>
      </c>
      <c r="C7058" s="3" t="s">
        <v>11832</v>
      </c>
      <c r="D7058" s="2" t="s">
        <v>7448</v>
      </c>
    </row>
    <row r="7059" spans="1:4">
      <c r="A7059" s="3" t="s">
        <v>11840</v>
      </c>
      <c r="B7059" s="3" t="s">
        <v>11793</v>
      </c>
      <c r="C7059" s="3" t="s">
        <v>11841</v>
      </c>
      <c r="D7059" s="2" t="s">
        <v>7415</v>
      </c>
    </row>
    <row r="7060" spans="1:4">
      <c r="A7060" s="3" t="s">
        <v>11842</v>
      </c>
      <c r="B7060" s="3" t="s">
        <v>11793</v>
      </c>
      <c r="C7060" s="3" t="s">
        <v>11841</v>
      </c>
      <c r="D7060" s="2" t="s">
        <v>7373</v>
      </c>
    </row>
    <row r="7061" spans="1:4">
      <c r="A7061" s="3" t="s">
        <v>11843</v>
      </c>
      <c r="B7061" s="3" t="s">
        <v>11793</v>
      </c>
      <c r="C7061" s="3" t="s">
        <v>11841</v>
      </c>
      <c r="D7061" s="2" t="s">
        <v>7383</v>
      </c>
    </row>
    <row r="7062" spans="1:4">
      <c r="A7062" s="3" t="s">
        <v>11844</v>
      </c>
      <c r="B7062" s="3" t="s">
        <v>11793</v>
      </c>
      <c r="C7062" s="3" t="s">
        <v>11841</v>
      </c>
      <c r="D7062" s="2" t="s">
        <v>7350</v>
      </c>
    </row>
    <row r="7063" spans="1:4">
      <c r="A7063" s="3" t="s">
        <v>11845</v>
      </c>
      <c r="B7063" s="3" t="s">
        <v>11793</v>
      </c>
      <c r="C7063" s="3" t="s">
        <v>11841</v>
      </c>
      <c r="D7063" s="2" t="s">
        <v>7353</v>
      </c>
    </row>
    <row r="7064" spans="1:4">
      <c r="A7064" s="3" t="s">
        <v>11846</v>
      </c>
      <c r="B7064" s="3" t="s">
        <v>11793</v>
      </c>
      <c r="C7064" s="3" t="s">
        <v>11847</v>
      </c>
      <c r="D7064" s="2" t="s">
        <v>7373</v>
      </c>
    </row>
    <row r="7065" spans="1:4">
      <c r="A7065" s="3" t="s">
        <v>11848</v>
      </c>
      <c r="B7065" s="3" t="s">
        <v>11793</v>
      </c>
      <c r="C7065" s="3" t="s">
        <v>11847</v>
      </c>
      <c r="D7065" s="2" t="s">
        <v>7415</v>
      </c>
    </row>
    <row r="7066" spans="1:4">
      <c r="A7066" s="3" t="s">
        <v>11849</v>
      </c>
      <c r="B7066" s="3" t="s">
        <v>11793</v>
      </c>
      <c r="C7066" s="3" t="s">
        <v>11847</v>
      </c>
      <c r="D7066" s="2" t="s">
        <v>7383</v>
      </c>
    </row>
    <row r="7067" spans="1:4">
      <c r="A7067" s="3" t="s">
        <v>11850</v>
      </c>
      <c r="B7067" s="3" t="s">
        <v>11793</v>
      </c>
      <c r="C7067" s="3" t="s">
        <v>11847</v>
      </c>
      <c r="D7067" s="2" t="s">
        <v>7353</v>
      </c>
    </row>
    <row r="7068" spans="1:4">
      <c r="A7068" s="3" t="s">
        <v>11851</v>
      </c>
      <c r="B7068" s="3" t="s">
        <v>11793</v>
      </c>
      <c r="C7068" s="3" t="s">
        <v>11847</v>
      </c>
      <c r="D7068" s="2" t="s">
        <v>7386</v>
      </c>
    </row>
    <row r="7069" spans="1:4">
      <c r="A7069" s="3" t="s">
        <v>11852</v>
      </c>
      <c r="B7069" s="3" t="s">
        <v>11793</v>
      </c>
      <c r="C7069" s="3" t="s">
        <v>11853</v>
      </c>
      <c r="D7069" s="2" t="s">
        <v>7448</v>
      </c>
    </row>
    <row r="7070" spans="1:4">
      <c r="A7070" s="3" t="s">
        <v>11854</v>
      </c>
      <c r="B7070" s="3" t="s">
        <v>11793</v>
      </c>
      <c r="C7070" s="3" t="s">
        <v>11853</v>
      </c>
      <c r="D7070" s="2" t="s">
        <v>7373</v>
      </c>
    </row>
    <row r="7071" spans="1:4">
      <c r="A7071" s="3" t="s">
        <v>11855</v>
      </c>
      <c r="B7071" s="3" t="s">
        <v>11793</v>
      </c>
      <c r="C7071" s="3" t="s">
        <v>11853</v>
      </c>
      <c r="D7071" s="2" t="s">
        <v>7415</v>
      </c>
    </row>
    <row r="7072" spans="1:4">
      <c r="A7072" s="3" t="s">
        <v>11856</v>
      </c>
      <c r="B7072" s="3" t="s">
        <v>11793</v>
      </c>
      <c r="C7072" s="3" t="s">
        <v>11853</v>
      </c>
      <c r="D7072" s="2" t="s">
        <v>7561</v>
      </c>
    </row>
    <row r="7073" spans="1:4">
      <c r="A7073" s="3" t="s">
        <v>11857</v>
      </c>
      <c r="B7073" s="3" t="s">
        <v>11793</v>
      </c>
      <c r="C7073" s="3" t="s">
        <v>11853</v>
      </c>
      <c r="D7073" s="2" t="s">
        <v>7383</v>
      </c>
    </row>
    <row r="7074" spans="1:4">
      <c r="A7074" s="3" t="s">
        <v>11858</v>
      </c>
      <c r="B7074" s="3" t="s">
        <v>11793</v>
      </c>
      <c r="C7074" s="3" t="s">
        <v>11853</v>
      </c>
      <c r="D7074" s="2" t="s">
        <v>7350</v>
      </c>
    </row>
    <row r="7075" spans="1:4">
      <c r="A7075" s="3" t="s">
        <v>11859</v>
      </c>
      <c r="B7075" s="3" t="s">
        <v>11793</v>
      </c>
      <c r="C7075" s="3" t="s">
        <v>11853</v>
      </c>
      <c r="D7075" s="2" t="s">
        <v>7487</v>
      </c>
    </row>
    <row r="7076" spans="1:4">
      <c r="A7076" s="3" t="s">
        <v>11860</v>
      </c>
      <c r="B7076" s="3" t="s">
        <v>11793</v>
      </c>
      <c r="C7076" s="3" t="s">
        <v>11853</v>
      </c>
      <c r="D7076" s="2" t="s">
        <v>7353</v>
      </c>
    </row>
    <row r="7077" spans="1:4">
      <c r="A7077" s="3" t="s">
        <v>11861</v>
      </c>
      <c r="B7077" s="3" t="s">
        <v>11793</v>
      </c>
      <c r="C7077" s="3" t="s">
        <v>11862</v>
      </c>
      <c r="D7077" s="2" t="s">
        <v>7704</v>
      </c>
    </row>
    <row r="7078" spans="1:4">
      <c r="A7078" s="3" t="s">
        <v>11863</v>
      </c>
      <c r="B7078" s="3" t="s">
        <v>11793</v>
      </c>
      <c r="C7078" s="3" t="s">
        <v>11862</v>
      </c>
      <c r="D7078" s="2" t="s">
        <v>7386</v>
      </c>
    </row>
    <row r="7079" spans="1:4">
      <c r="A7079" s="3" t="s">
        <v>11864</v>
      </c>
      <c r="B7079" s="3" t="s">
        <v>11793</v>
      </c>
      <c r="C7079" s="3" t="s">
        <v>11862</v>
      </c>
      <c r="D7079" s="2" t="s">
        <v>7353</v>
      </c>
    </row>
    <row r="7080" spans="1:4">
      <c r="A7080" s="3" t="s">
        <v>11865</v>
      </c>
      <c r="B7080" s="3" t="s">
        <v>11793</v>
      </c>
      <c r="C7080" s="3" t="s">
        <v>11862</v>
      </c>
      <c r="D7080" s="2" t="s">
        <v>7383</v>
      </c>
    </row>
    <row r="7081" spans="1:4">
      <c r="A7081" s="3" t="s">
        <v>11866</v>
      </c>
      <c r="B7081" s="3" t="s">
        <v>11793</v>
      </c>
      <c r="C7081" s="3" t="s">
        <v>11862</v>
      </c>
      <c r="D7081" s="2" t="s">
        <v>7415</v>
      </c>
    </row>
    <row r="7082" spans="1:4">
      <c r="A7082" s="3" t="s">
        <v>11867</v>
      </c>
      <c r="B7082" s="3" t="s">
        <v>11793</v>
      </c>
      <c r="C7082" s="3" t="s">
        <v>11862</v>
      </c>
      <c r="D7082" s="2" t="s">
        <v>7373</v>
      </c>
    </row>
    <row r="7083" spans="1:4">
      <c r="A7083" s="3" t="s">
        <v>11868</v>
      </c>
      <c r="B7083" s="3" t="s">
        <v>11793</v>
      </c>
      <c r="C7083" s="3" t="s">
        <v>11869</v>
      </c>
      <c r="D7083" s="2" t="s">
        <v>7383</v>
      </c>
    </row>
    <row r="7084" spans="1:4">
      <c r="A7084" s="3" t="s">
        <v>11870</v>
      </c>
      <c r="B7084" s="3" t="s">
        <v>11793</v>
      </c>
      <c r="C7084" s="3" t="s">
        <v>11869</v>
      </c>
      <c r="D7084" s="2" t="s">
        <v>7353</v>
      </c>
    </row>
    <row r="7085" spans="1:4">
      <c r="A7085" s="3" t="s">
        <v>11871</v>
      </c>
      <c r="B7085" s="3" t="s">
        <v>11793</v>
      </c>
      <c r="C7085" s="3" t="s">
        <v>11869</v>
      </c>
      <c r="D7085" s="2" t="s">
        <v>7373</v>
      </c>
    </row>
    <row r="7086" spans="1:4">
      <c r="A7086" s="3" t="s">
        <v>11872</v>
      </c>
      <c r="B7086" s="3" t="s">
        <v>11793</v>
      </c>
      <c r="C7086" s="3" t="s">
        <v>11869</v>
      </c>
      <c r="D7086" s="2" t="s">
        <v>7386</v>
      </c>
    </row>
    <row r="7087" spans="1:4">
      <c r="A7087" s="3" t="s">
        <v>11873</v>
      </c>
      <c r="B7087" s="3" t="s">
        <v>11793</v>
      </c>
      <c r="C7087" s="3" t="s">
        <v>11869</v>
      </c>
      <c r="D7087" s="2" t="s">
        <v>7415</v>
      </c>
    </row>
    <row r="7088" spans="1:4">
      <c r="A7088" s="3" t="s">
        <v>11874</v>
      </c>
      <c r="B7088" s="3" t="s">
        <v>11793</v>
      </c>
      <c r="C7088" s="3" t="s">
        <v>11869</v>
      </c>
      <c r="D7088" s="2" t="s">
        <v>7350</v>
      </c>
    </row>
    <row r="7089" spans="1:4">
      <c r="A7089" s="3" t="s">
        <v>11875</v>
      </c>
      <c r="B7089" s="3" t="s">
        <v>11793</v>
      </c>
      <c r="C7089" s="3" t="s">
        <v>11869</v>
      </c>
      <c r="D7089" s="2" t="s">
        <v>7561</v>
      </c>
    </row>
    <row r="7090" spans="1:4">
      <c r="A7090" s="3" t="s">
        <v>11876</v>
      </c>
      <c r="B7090" s="3" t="s">
        <v>11793</v>
      </c>
      <c r="C7090" s="3" t="s">
        <v>11869</v>
      </c>
      <c r="D7090" s="2" t="s">
        <v>7652</v>
      </c>
    </row>
    <row r="7091" spans="1:4">
      <c r="A7091" s="3" t="s">
        <v>11877</v>
      </c>
      <c r="B7091" s="3" t="s">
        <v>11793</v>
      </c>
      <c r="C7091" s="3" t="s">
        <v>11878</v>
      </c>
      <c r="D7091" s="2" t="s">
        <v>7386</v>
      </c>
    </row>
    <row r="7092" spans="1:4">
      <c r="A7092" s="3" t="s">
        <v>11879</v>
      </c>
      <c r="B7092" s="3" t="s">
        <v>11793</v>
      </c>
      <c r="C7092" s="3" t="s">
        <v>11878</v>
      </c>
      <c r="D7092" s="2" t="s">
        <v>7366</v>
      </c>
    </row>
    <row r="7093" spans="1:4">
      <c r="A7093" s="3" t="s">
        <v>11880</v>
      </c>
      <c r="B7093" s="3" t="s">
        <v>11793</v>
      </c>
      <c r="C7093" s="3" t="s">
        <v>11878</v>
      </c>
      <c r="D7093" s="2" t="s">
        <v>8056</v>
      </c>
    </row>
    <row r="7094" spans="1:4">
      <c r="A7094" s="3" t="s">
        <v>11881</v>
      </c>
      <c r="B7094" s="3" t="s">
        <v>11793</v>
      </c>
      <c r="C7094" s="3" t="s">
        <v>11878</v>
      </c>
      <c r="D7094" s="2" t="s">
        <v>7361</v>
      </c>
    </row>
    <row r="7095" spans="1:4">
      <c r="A7095" s="3" t="s">
        <v>11882</v>
      </c>
      <c r="B7095" s="3" t="s">
        <v>11793</v>
      </c>
      <c r="C7095" s="3" t="s">
        <v>11878</v>
      </c>
      <c r="D7095" s="2" t="s">
        <v>7383</v>
      </c>
    </row>
    <row r="7096" spans="1:4">
      <c r="A7096" s="3" t="s">
        <v>11883</v>
      </c>
      <c r="B7096" s="3" t="s">
        <v>11793</v>
      </c>
      <c r="C7096" s="3" t="s">
        <v>11884</v>
      </c>
      <c r="D7096" s="2" t="s">
        <v>7530</v>
      </c>
    </row>
    <row r="7097" spans="1:4">
      <c r="A7097" s="3" t="s">
        <v>11885</v>
      </c>
      <c r="B7097" s="3" t="s">
        <v>11793</v>
      </c>
      <c r="C7097" s="3" t="s">
        <v>11884</v>
      </c>
      <c r="D7097" s="2" t="s">
        <v>7561</v>
      </c>
    </row>
    <row r="7098" spans="1:4">
      <c r="A7098" s="3" t="s">
        <v>11886</v>
      </c>
      <c r="B7098" s="3" t="s">
        <v>11793</v>
      </c>
      <c r="C7098" s="3" t="s">
        <v>11884</v>
      </c>
      <c r="D7098" s="2" t="s">
        <v>7487</v>
      </c>
    </row>
    <row r="7099" spans="1:4">
      <c r="A7099" s="3" t="s">
        <v>11887</v>
      </c>
      <c r="B7099" s="3" t="s">
        <v>11793</v>
      </c>
      <c r="C7099" s="3" t="s">
        <v>11884</v>
      </c>
      <c r="D7099" s="2" t="s">
        <v>7415</v>
      </c>
    </row>
    <row r="7100" spans="1:4">
      <c r="A7100" s="3" t="s">
        <v>11888</v>
      </c>
      <c r="B7100" s="3" t="s">
        <v>11793</v>
      </c>
      <c r="C7100" s="3" t="s">
        <v>11884</v>
      </c>
      <c r="D7100" s="2" t="s">
        <v>7358</v>
      </c>
    </row>
    <row r="7101" spans="1:4">
      <c r="A7101" s="3" t="s">
        <v>11889</v>
      </c>
      <c r="B7101" s="3" t="s">
        <v>11793</v>
      </c>
      <c r="C7101" s="3" t="s">
        <v>11884</v>
      </c>
      <c r="D7101" s="2" t="s">
        <v>7448</v>
      </c>
    </row>
    <row r="7102" spans="1:4">
      <c r="A7102" s="3" t="s">
        <v>11890</v>
      </c>
      <c r="B7102" s="3" t="s">
        <v>11793</v>
      </c>
      <c r="C7102" s="3" t="s">
        <v>11884</v>
      </c>
      <c r="D7102" s="2" t="s">
        <v>7373</v>
      </c>
    </row>
    <row r="7103" spans="1:4">
      <c r="A7103" s="3" t="s">
        <v>11891</v>
      </c>
      <c r="B7103" s="3" t="s">
        <v>11793</v>
      </c>
      <c r="C7103" s="3" t="s">
        <v>11884</v>
      </c>
      <c r="D7103" s="2" t="s">
        <v>7361</v>
      </c>
    </row>
    <row r="7104" spans="1:4">
      <c r="A7104" s="3" t="s">
        <v>11892</v>
      </c>
      <c r="B7104" s="3" t="s">
        <v>11793</v>
      </c>
      <c r="C7104" s="3" t="s">
        <v>11893</v>
      </c>
      <c r="D7104" s="2" t="s">
        <v>7366</v>
      </c>
    </row>
    <row r="7105" spans="1:4">
      <c r="A7105" s="3" t="s">
        <v>11894</v>
      </c>
      <c r="B7105" s="3" t="s">
        <v>11793</v>
      </c>
      <c r="C7105" s="3" t="s">
        <v>11893</v>
      </c>
      <c r="D7105" s="2" t="s">
        <v>7373</v>
      </c>
    </row>
    <row r="7106" spans="1:4">
      <c r="A7106" s="3" t="s">
        <v>11895</v>
      </c>
      <c r="B7106" s="3" t="s">
        <v>11793</v>
      </c>
      <c r="C7106" s="3" t="s">
        <v>11893</v>
      </c>
      <c r="D7106" s="2" t="s">
        <v>7415</v>
      </c>
    </row>
    <row r="7107" spans="1:4">
      <c r="A7107" s="3" t="s">
        <v>11896</v>
      </c>
      <c r="B7107" s="3" t="s">
        <v>11793</v>
      </c>
      <c r="C7107" s="3" t="s">
        <v>11893</v>
      </c>
      <c r="D7107" s="2" t="s">
        <v>7383</v>
      </c>
    </row>
    <row r="7108" spans="1:4">
      <c r="A7108" s="3" t="s">
        <v>11897</v>
      </c>
      <c r="B7108" s="3" t="s">
        <v>11793</v>
      </c>
      <c r="C7108" s="3" t="s">
        <v>11893</v>
      </c>
      <c r="D7108" s="2" t="s">
        <v>7350</v>
      </c>
    </row>
    <row r="7109" spans="1:4">
      <c r="A7109" s="3" t="s">
        <v>11898</v>
      </c>
      <c r="B7109" s="3" t="s">
        <v>11793</v>
      </c>
      <c r="C7109" s="3" t="s">
        <v>11893</v>
      </c>
      <c r="D7109" s="2" t="s">
        <v>7361</v>
      </c>
    </row>
    <row r="7110" spans="1:4">
      <c r="A7110" s="3" t="s">
        <v>11899</v>
      </c>
      <c r="B7110" s="3" t="s">
        <v>11793</v>
      </c>
      <c r="C7110" s="3" t="s">
        <v>11893</v>
      </c>
      <c r="D7110" s="2" t="s">
        <v>7487</v>
      </c>
    </row>
    <row r="7111" spans="1:4">
      <c r="A7111" s="3" t="s">
        <v>11900</v>
      </c>
      <c r="B7111" s="3" t="s">
        <v>11793</v>
      </c>
      <c r="C7111" s="3" t="s">
        <v>11893</v>
      </c>
      <c r="D7111" s="2" t="s">
        <v>7353</v>
      </c>
    </row>
    <row r="7112" spans="1:4">
      <c r="A7112" s="3" t="s">
        <v>11901</v>
      </c>
      <c r="B7112" s="3" t="s">
        <v>11793</v>
      </c>
      <c r="C7112" s="3" t="s">
        <v>11902</v>
      </c>
      <c r="D7112" s="2" t="s">
        <v>11903</v>
      </c>
    </row>
    <row r="7113" spans="1:4">
      <c r="A7113" s="3" t="s">
        <v>11904</v>
      </c>
      <c r="B7113" s="3" t="s">
        <v>11793</v>
      </c>
      <c r="C7113" s="3" t="s">
        <v>11902</v>
      </c>
      <c r="D7113" s="2" t="s">
        <v>7826</v>
      </c>
    </row>
    <row r="7114" spans="1:4">
      <c r="A7114" s="3" t="s">
        <v>11905</v>
      </c>
      <c r="B7114" s="3" t="s">
        <v>11793</v>
      </c>
      <c r="C7114" s="3" t="s">
        <v>11902</v>
      </c>
      <c r="D7114" s="2" t="s">
        <v>11906</v>
      </c>
    </row>
    <row r="7115" spans="1:4">
      <c r="A7115" s="3" t="s">
        <v>11907</v>
      </c>
      <c r="B7115" s="3" t="s">
        <v>11793</v>
      </c>
      <c r="C7115" s="3" t="s">
        <v>11902</v>
      </c>
      <c r="D7115" s="2" t="s">
        <v>2249</v>
      </c>
    </row>
    <row r="7116" spans="1:4">
      <c r="A7116" s="3" t="s">
        <v>11908</v>
      </c>
      <c r="B7116" s="3" t="s">
        <v>11793</v>
      </c>
      <c r="C7116" s="3" t="s">
        <v>11909</v>
      </c>
      <c r="D7116" s="2" t="s">
        <v>7373</v>
      </c>
    </row>
    <row r="7117" spans="1:4">
      <c r="A7117" s="3" t="s">
        <v>11910</v>
      </c>
      <c r="B7117" s="3" t="s">
        <v>11793</v>
      </c>
      <c r="C7117" s="3" t="s">
        <v>11909</v>
      </c>
      <c r="D7117" s="2" t="s">
        <v>7415</v>
      </c>
    </row>
    <row r="7118" spans="1:4">
      <c r="A7118" s="3" t="s">
        <v>11911</v>
      </c>
      <c r="B7118" s="3" t="s">
        <v>11793</v>
      </c>
      <c r="C7118" s="3" t="s">
        <v>11909</v>
      </c>
      <c r="D7118" s="2" t="s">
        <v>7383</v>
      </c>
    </row>
    <row r="7119" spans="1:4">
      <c r="A7119" s="3" t="s">
        <v>11912</v>
      </c>
      <c r="B7119" s="3" t="s">
        <v>11793</v>
      </c>
      <c r="C7119" s="3" t="s">
        <v>11909</v>
      </c>
      <c r="D7119" s="2" t="s">
        <v>7350</v>
      </c>
    </row>
    <row r="7120" spans="1:4">
      <c r="A7120" s="3" t="s">
        <v>11913</v>
      </c>
      <c r="B7120" s="3" t="s">
        <v>11793</v>
      </c>
      <c r="C7120" s="3" t="s">
        <v>11914</v>
      </c>
      <c r="D7120" s="2" t="s">
        <v>7386</v>
      </c>
    </row>
    <row r="7121" spans="1:4">
      <c r="A7121" s="3" t="s">
        <v>11915</v>
      </c>
      <c r="B7121" s="3" t="s">
        <v>11793</v>
      </c>
      <c r="C7121" s="3" t="s">
        <v>11914</v>
      </c>
      <c r="D7121" s="2" t="s">
        <v>7373</v>
      </c>
    </row>
    <row r="7122" spans="1:4">
      <c r="A7122" s="3" t="s">
        <v>11916</v>
      </c>
      <c r="B7122" s="3" t="s">
        <v>11793</v>
      </c>
      <c r="C7122" s="3" t="s">
        <v>11914</v>
      </c>
      <c r="D7122" s="2" t="s">
        <v>7415</v>
      </c>
    </row>
    <row r="7123" spans="1:4">
      <c r="A7123" s="3" t="s">
        <v>11917</v>
      </c>
      <c r="B7123" s="3" t="s">
        <v>11793</v>
      </c>
      <c r="C7123" s="3" t="s">
        <v>11914</v>
      </c>
      <c r="D7123" s="2" t="s">
        <v>7350</v>
      </c>
    </row>
    <row r="7124" spans="1:4">
      <c r="A7124" s="3" t="s">
        <v>11918</v>
      </c>
      <c r="B7124" s="3" t="s">
        <v>11793</v>
      </c>
      <c r="C7124" s="3" t="s">
        <v>11914</v>
      </c>
      <c r="D7124" s="2" t="s">
        <v>7383</v>
      </c>
    </row>
    <row r="7125" spans="1:4">
      <c r="A7125" s="3" t="s">
        <v>11919</v>
      </c>
      <c r="B7125" s="3" t="s">
        <v>11793</v>
      </c>
      <c r="C7125" s="3" t="s">
        <v>11920</v>
      </c>
      <c r="D7125" s="2" t="s">
        <v>7386</v>
      </c>
    </row>
    <row r="7126" spans="1:4">
      <c r="A7126" s="3" t="s">
        <v>11921</v>
      </c>
      <c r="B7126" s="3" t="s">
        <v>11793</v>
      </c>
      <c r="C7126" s="3" t="s">
        <v>11920</v>
      </c>
      <c r="D7126" s="2" t="s">
        <v>7361</v>
      </c>
    </row>
    <row r="7127" spans="1:4">
      <c r="A7127" s="3" t="s">
        <v>11922</v>
      </c>
      <c r="B7127" s="3" t="s">
        <v>11793</v>
      </c>
      <c r="C7127" s="3" t="s">
        <v>11920</v>
      </c>
      <c r="D7127" s="2" t="s">
        <v>7415</v>
      </c>
    </row>
    <row r="7128" spans="1:4">
      <c r="A7128" s="3" t="s">
        <v>11923</v>
      </c>
      <c r="B7128" s="3" t="s">
        <v>11793</v>
      </c>
      <c r="C7128" s="3" t="s">
        <v>11920</v>
      </c>
      <c r="D7128" s="2" t="s">
        <v>7561</v>
      </c>
    </row>
    <row r="7129" spans="1:4">
      <c r="A7129" s="3" t="s">
        <v>11924</v>
      </c>
      <c r="B7129" s="3" t="s">
        <v>11793</v>
      </c>
      <c r="C7129" s="3" t="s">
        <v>11920</v>
      </c>
      <c r="D7129" s="2" t="s">
        <v>7383</v>
      </c>
    </row>
    <row r="7130" spans="1:4">
      <c r="A7130" s="3" t="s">
        <v>11925</v>
      </c>
      <c r="B7130" s="3" t="s">
        <v>11793</v>
      </c>
      <c r="C7130" s="3" t="s">
        <v>11926</v>
      </c>
      <c r="D7130" s="2" t="s">
        <v>8017</v>
      </c>
    </row>
    <row r="7131" spans="1:4">
      <c r="A7131" s="3" t="s">
        <v>11927</v>
      </c>
      <c r="B7131" s="3" t="s">
        <v>11793</v>
      </c>
      <c r="C7131" s="3" t="s">
        <v>11926</v>
      </c>
      <c r="D7131" s="2" t="s">
        <v>7415</v>
      </c>
    </row>
    <row r="7132" spans="1:4">
      <c r="A7132" s="3" t="s">
        <v>11928</v>
      </c>
      <c r="B7132" s="3" t="s">
        <v>11793</v>
      </c>
      <c r="C7132" s="3" t="s">
        <v>11926</v>
      </c>
      <c r="D7132" s="2" t="s">
        <v>7358</v>
      </c>
    </row>
    <row r="7133" spans="1:4">
      <c r="A7133" s="3" t="s">
        <v>11929</v>
      </c>
      <c r="B7133" s="3" t="s">
        <v>11793</v>
      </c>
      <c r="C7133" s="3" t="s">
        <v>11926</v>
      </c>
      <c r="D7133" s="2" t="s">
        <v>7448</v>
      </c>
    </row>
    <row r="7134" spans="1:4">
      <c r="A7134" s="3" t="s">
        <v>11930</v>
      </c>
      <c r="B7134" s="3" t="s">
        <v>11793</v>
      </c>
      <c r="C7134" s="3" t="s">
        <v>11931</v>
      </c>
      <c r="D7134" s="2" t="s">
        <v>7350</v>
      </c>
    </row>
    <row r="7135" spans="1:4">
      <c r="A7135" s="3" t="s">
        <v>11932</v>
      </c>
      <c r="B7135" s="3" t="s">
        <v>11793</v>
      </c>
      <c r="C7135" s="3" t="s">
        <v>11931</v>
      </c>
      <c r="D7135" s="2" t="s">
        <v>7415</v>
      </c>
    </row>
    <row r="7136" spans="1:4">
      <c r="A7136" s="3" t="s">
        <v>11933</v>
      </c>
      <c r="B7136" s="3" t="s">
        <v>11793</v>
      </c>
      <c r="C7136" s="3" t="s">
        <v>11931</v>
      </c>
      <c r="D7136" s="2" t="s">
        <v>7383</v>
      </c>
    </row>
    <row r="7137" spans="1:4">
      <c r="A7137" s="3" t="s">
        <v>11934</v>
      </c>
      <c r="B7137" s="3" t="s">
        <v>11793</v>
      </c>
      <c r="C7137" s="3" t="s">
        <v>11931</v>
      </c>
      <c r="D7137" s="2" t="s">
        <v>7448</v>
      </c>
    </row>
    <row r="7138" spans="1:4">
      <c r="A7138" s="3" t="s">
        <v>11935</v>
      </c>
      <c r="B7138" s="3" t="s">
        <v>11793</v>
      </c>
      <c r="C7138" s="3" t="s">
        <v>11931</v>
      </c>
      <c r="D7138" s="2" t="s">
        <v>7361</v>
      </c>
    </row>
    <row r="7139" spans="1:4">
      <c r="A7139" s="3" t="s">
        <v>11936</v>
      </c>
      <c r="B7139" s="3" t="s">
        <v>11793</v>
      </c>
      <c r="C7139" s="3" t="s">
        <v>11931</v>
      </c>
      <c r="D7139" s="2" t="s">
        <v>7373</v>
      </c>
    </row>
    <row r="7140" spans="1:4">
      <c r="A7140" s="3" t="s">
        <v>11937</v>
      </c>
      <c r="B7140" s="3" t="s">
        <v>11793</v>
      </c>
      <c r="C7140" s="3" t="s">
        <v>11931</v>
      </c>
      <c r="D7140" s="2" t="s">
        <v>7459</v>
      </c>
    </row>
    <row r="7141" spans="1:4">
      <c r="A7141" s="3" t="s">
        <v>11938</v>
      </c>
      <c r="B7141" s="3" t="s">
        <v>11793</v>
      </c>
      <c r="C7141" s="3" t="s">
        <v>11931</v>
      </c>
      <c r="D7141" s="2" t="s">
        <v>7353</v>
      </c>
    </row>
    <row r="7142" spans="1:4">
      <c r="A7142" s="3" t="s">
        <v>11939</v>
      </c>
      <c r="B7142" s="3" t="s">
        <v>11793</v>
      </c>
      <c r="C7142" s="3" t="s">
        <v>11940</v>
      </c>
      <c r="D7142" s="2" t="s">
        <v>7415</v>
      </c>
    </row>
    <row r="7143" spans="1:4">
      <c r="A7143" s="3" t="s">
        <v>11941</v>
      </c>
      <c r="B7143" s="3" t="s">
        <v>11793</v>
      </c>
      <c r="C7143" s="3" t="s">
        <v>11940</v>
      </c>
      <c r="D7143" s="2" t="s">
        <v>7892</v>
      </c>
    </row>
    <row r="7144" spans="1:4">
      <c r="A7144" s="3" t="s">
        <v>11942</v>
      </c>
      <c r="B7144" s="3" t="s">
        <v>11793</v>
      </c>
      <c r="C7144" s="3" t="s">
        <v>11940</v>
      </c>
      <c r="D7144" s="2" t="s">
        <v>7386</v>
      </c>
    </row>
    <row r="7145" spans="1:4">
      <c r="A7145" s="3" t="s">
        <v>11943</v>
      </c>
      <c r="B7145" s="3" t="s">
        <v>11793</v>
      </c>
      <c r="C7145" s="3" t="s">
        <v>11940</v>
      </c>
      <c r="D7145" s="2" t="s">
        <v>7383</v>
      </c>
    </row>
    <row r="7146" spans="1:4">
      <c r="A7146" s="3" t="s">
        <v>11944</v>
      </c>
      <c r="B7146" s="3" t="s">
        <v>11793</v>
      </c>
      <c r="C7146" s="3" t="s">
        <v>11940</v>
      </c>
      <c r="D7146" s="2" t="s">
        <v>7353</v>
      </c>
    </row>
    <row r="7147" spans="1:4">
      <c r="A7147" s="3" t="s">
        <v>11945</v>
      </c>
      <c r="B7147" s="3" t="s">
        <v>11793</v>
      </c>
      <c r="C7147" s="3" t="s">
        <v>11940</v>
      </c>
      <c r="D7147" s="2" t="s">
        <v>7448</v>
      </c>
    </row>
    <row r="7148" spans="1:4">
      <c r="A7148" s="3" t="s">
        <v>11946</v>
      </c>
      <c r="B7148" s="3" t="s">
        <v>11793</v>
      </c>
      <c r="C7148" s="3" t="s">
        <v>11940</v>
      </c>
      <c r="D7148" s="2" t="s">
        <v>7350</v>
      </c>
    </row>
    <row r="7149" spans="1:4">
      <c r="A7149" s="3" t="s">
        <v>11947</v>
      </c>
      <c r="B7149" s="3" t="s">
        <v>11793</v>
      </c>
      <c r="C7149" s="3" t="s">
        <v>11940</v>
      </c>
      <c r="D7149" s="2" t="s">
        <v>7373</v>
      </c>
    </row>
    <row r="7150" spans="1:4">
      <c r="A7150" s="3" t="s">
        <v>11948</v>
      </c>
      <c r="B7150" s="3" t="s">
        <v>11793</v>
      </c>
      <c r="C7150" s="3" t="s">
        <v>11949</v>
      </c>
      <c r="D7150" s="2" t="s">
        <v>7530</v>
      </c>
    </row>
    <row r="7151" spans="1:4">
      <c r="A7151" s="3" t="s">
        <v>11950</v>
      </c>
      <c r="B7151" s="3" t="s">
        <v>11793</v>
      </c>
      <c r="C7151" s="3" t="s">
        <v>11949</v>
      </c>
      <c r="D7151" s="2" t="s">
        <v>7361</v>
      </c>
    </row>
    <row r="7152" spans="1:4">
      <c r="A7152" s="3" t="s">
        <v>11951</v>
      </c>
      <c r="B7152" s="3" t="s">
        <v>11793</v>
      </c>
      <c r="C7152" s="3" t="s">
        <v>11949</v>
      </c>
      <c r="D7152" s="2" t="s">
        <v>7373</v>
      </c>
    </row>
    <row r="7153" spans="1:4">
      <c r="A7153" s="3" t="s">
        <v>11952</v>
      </c>
      <c r="B7153" s="3" t="s">
        <v>11793</v>
      </c>
      <c r="C7153" s="3" t="s">
        <v>11949</v>
      </c>
      <c r="D7153" s="2" t="s">
        <v>7561</v>
      </c>
    </row>
    <row r="7154" spans="1:4">
      <c r="A7154" s="3" t="s">
        <v>11953</v>
      </c>
      <c r="B7154" s="3" t="s">
        <v>11793</v>
      </c>
      <c r="C7154" s="3" t="s">
        <v>11949</v>
      </c>
      <c r="D7154" s="2" t="s">
        <v>7415</v>
      </c>
    </row>
    <row r="7155" spans="1:4">
      <c r="A7155" s="3" t="s">
        <v>11954</v>
      </c>
      <c r="B7155" s="3" t="s">
        <v>11793</v>
      </c>
      <c r="C7155" s="3" t="s">
        <v>11949</v>
      </c>
      <c r="D7155" s="2" t="s">
        <v>7806</v>
      </c>
    </row>
    <row r="7156" spans="1:4">
      <c r="A7156" s="3" t="s">
        <v>11955</v>
      </c>
      <c r="B7156" s="3" t="s">
        <v>11793</v>
      </c>
      <c r="C7156" s="3" t="s">
        <v>11949</v>
      </c>
      <c r="D7156" s="2" t="s">
        <v>7386</v>
      </c>
    </row>
    <row r="7157" spans="1:4">
      <c r="A7157" s="3" t="s">
        <v>11956</v>
      </c>
      <c r="B7157" s="3" t="s">
        <v>11793</v>
      </c>
      <c r="C7157" s="3" t="s">
        <v>11949</v>
      </c>
      <c r="D7157" s="2" t="s">
        <v>7353</v>
      </c>
    </row>
    <row r="7158" spans="1:4">
      <c r="A7158" s="3" t="s">
        <v>11957</v>
      </c>
      <c r="B7158" s="3" t="s">
        <v>11793</v>
      </c>
      <c r="C7158" s="3" t="s">
        <v>11958</v>
      </c>
      <c r="D7158" s="2" t="s">
        <v>11959</v>
      </c>
    </row>
    <row r="7159" spans="1:4">
      <c r="A7159" s="3" t="s">
        <v>11960</v>
      </c>
      <c r="B7159" s="3" t="s">
        <v>11793</v>
      </c>
      <c r="C7159" s="3" t="s">
        <v>11958</v>
      </c>
      <c r="D7159" s="2" t="s">
        <v>11961</v>
      </c>
    </row>
    <row r="7160" spans="1:4">
      <c r="A7160" s="3" t="s">
        <v>11962</v>
      </c>
      <c r="B7160" s="3" t="s">
        <v>11793</v>
      </c>
      <c r="C7160" s="3" t="s">
        <v>11963</v>
      </c>
      <c r="D7160" s="2" t="s">
        <v>7373</v>
      </c>
    </row>
    <row r="7161" spans="1:4">
      <c r="A7161" s="3" t="s">
        <v>11964</v>
      </c>
      <c r="B7161" s="3" t="s">
        <v>11793</v>
      </c>
      <c r="C7161" s="3" t="s">
        <v>11963</v>
      </c>
      <c r="D7161" s="2" t="s">
        <v>7383</v>
      </c>
    </row>
    <row r="7162" spans="1:4">
      <c r="A7162" s="3" t="s">
        <v>11965</v>
      </c>
      <c r="B7162" s="3" t="s">
        <v>11793</v>
      </c>
      <c r="C7162" s="3" t="s">
        <v>11963</v>
      </c>
      <c r="D7162" s="2" t="s">
        <v>7415</v>
      </c>
    </row>
    <row r="7163" spans="1:4">
      <c r="A7163" s="3" t="s">
        <v>11966</v>
      </c>
      <c r="B7163" s="3" t="s">
        <v>11793</v>
      </c>
      <c r="C7163" s="3" t="s">
        <v>11963</v>
      </c>
      <c r="D7163" s="2" t="s">
        <v>7350</v>
      </c>
    </row>
    <row r="7164" spans="1:4">
      <c r="A7164" s="3" t="s">
        <v>11967</v>
      </c>
      <c r="B7164" s="3" t="s">
        <v>11793</v>
      </c>
      <c r="C7164" s="3" t="s">
        <v>11963</v>
      </c>
      <c r="D7164" s="2" t="s">
        <v>7561</v>
      </c>
    </row>
    <row r="7165" spans="1:4">
      <c r="A7165" s="3" t="s">
        <v>11968</v>
      </c>
      <c r="B7165" s="3" t="s">
        <v>11793</v>
      </c>
      <c r="C7165" s="3" t="s">
        <v>11963</v>
      </c>
      <c r="D7165" s="2" t="s">
        <v>7358</v>
      </c>
    </row>
    <row r="7166" spans="1:4">
      <c r="A7166" s="3" t="s">
        <v>11969</v>
      </c>
      <c r="B7166" s="3" t="s">
        <v>11793</v>
      </c>
      <c r="C7166" s="3" t="s">
        <v>11963</v>
      </c>
      <c r="D7166" s="2" t="s">
        <v>7353</v>
      </c>
    </row>
    <row r="7167" spans="1:4">
      <c r="A7167" s="3" t="s">
        <v>11970</v>
      </c>
      <c r="B7167" s="3" t="s">
        <v>11793</v>
      </c>
      <c r="C7167" s="3" t="s">
        <v>11971</v>
      </c>
      <c r="D7167" s="2" t="s">
        <v>7353</v>
      </c>
    </row>
    <row r="7168" spans="1:4">
      <c r="A7168" s="3" t="s">
        <v>11972</v>
      </c>
      <c r="B7168" s="3" t="s">
        <v>11793</v>
      </c>
      <c r="C7168" s="3" t="s">
        <v>11971</v>
      </c>
      <c r="D7168" s="2" t="s">
        <v>7415</v>
      </c>
    </row>
    <row r="7169" spans="1:4">
      <c r="A7169" s="3" t="s">
        <v>11973</v>
      </c>
      <c r="B7169" s="3" t="s">
        <v>11793</v>
      </c>
      <c r="C7169" s="3" t="s">
        <v>11971</v>
      </c>
      <c r="D7169" s="2" t="s">
        <v>7373</v>
      </c>
    </row>
    <row r="7170" spans="1:4">
      <c r="A7170" s="3" t="s">
        <v>11974</v>
      </c>
      <c r="B7170" s="3" t="s">
        <v>11793</v>
      </c>
      <c r="C7170" s="3" t="s">
        <v>11971</v>
      </c>
      <c r="D7170" s="2" t="s">
        <v>7358</v>
      </c>
    </row>
    <row r="7171" spans="1:4">
      <c r="A7171" s="3" t="s">
        <v>11975</v>
      </c>
      <c r="B7171" s="3" t="s">
        <v>11793</v>
      </c>
      <c r="C7171" s="3" t="s">
        <v>11976</v>
      </c>
      <c r="D7171" s="2" t="s">
        <v>7373</v>
      </c>
    </row>
    <row r="7172" spans="1:4">
      <c r="A7172" s="3" t="s">
        <v>11977</v>
      </c>
      <c r="B7172" s="3" t="s">
        <v>11793</v>
      </c>
      <c r="C7172" s="3" t="s">
        <v>11976</v>
      </c>
      <c r="D7172" s="2" t="s">
        <v>7383</v>
      </c>
    </row>
    <row r="7173" spans="1:4">
      <c r="A7173" s="3" t="s">
        <v>11978</v>
      </c>
      <c r="B7173" s="3" t="s">
        <v>11793</v>
      </c>
      <c r="C7173" s="3" t="s">
        <v>11976</v>
      </c>
      <c r="D7173" s="2" t="s">
        <v>7415</v>
      </c>
    </row>
    <row r="7174" spans="1:4">
      <c r="A7174" s="3" t="s">
        <v>11979</v>
      </c>
      <c r="B7174" s="3" t="s">
        <v>11793</v>
      </c>
      <c r="C7174" s="3" t="s">
        <v>11976</v>
      </c>
      <c r="D7174" s="2" t="s">
        <v>7353</v>
      </c>
    </row>
    <row r="7175" spans="1:4">
      <c r="A7175" s="3" t="s">
        <v>11980</v>
      </c>
      <c r="B7175" s="3" t="s">
        <v>11793</v>
      </c>
      <c r="C7175" s="3" t="s">
        <v>11981</v>
      </c>
      <c r="D7175" s="2" t="s">
        <v>7353</v>
      </c>
    </row>
    <row r="7176" spans="1:4">
      <c r="A7176" s="3" t="s">
        <v>11982</v>
      </c>
      <c r="B7176" s="3" t="s">
        <v>11793</v>
      </c>
      <c r="C7176" s="3" t="s">
        <v>11981</v>
      </c>
      <c r="D7176" s="2" t="s">
        <v>7386</v>
      </c>
    </row>
    <row r="7177" spans="1:4">
      <c r="A7177" s="3" t="s">
        <v>11983</v>
      </c>
      <c r="B7177" s="3" t="s">
        <v>11793</v>
      </c>
      <c r="C7177" s="3" t="s">
        <v>11981</v>
      </c>
      <c r="D7177" s="2" t="s">
        <v>7358</v>
      </c>
    </row>
    <row r="7178" spans="1:4">
      <c r="A7178" s="3" t="s">
        <v>11984</v>
      </c>
      <c r="B7178" s="3" t="s">
        <v>11793</v>
      </c>
      <c r="C7178" s="3" t="s">
        <v>11981</v>
      </c>
      <c r="D7178" s="2" t="s">
        <v>7373</v>
      </c>
    </row>
    <row r="7179" spans="1:4">
      <c r="A7179" s="3" t="s">
        <v>11985</v>
      </c>
      <c r="B7179" s="3" t="s">
        <v>11793</v>
      </c>
      <c r="C7179" s="3" t="s">
        <v>11981</v>
      </c>
      <c r="D7179" s="2" t="s">
        <v>7530</v>
      </c>
    </row>
    <row r="7180" spans="1:4">
      <c r="A7180" s="3" t="s">
        <v>11986</v>
      </c>
      <c r="B7180" s="3" t="s">
        <v>11793</v>
      </c>
      <c r="C7180" s="3" t="s">
        <v>11987</v>
      </c>
      <c r="D7180" s="2" t="s">
        <v>7561</v>
      </c>
    </row>
    <row r="7181" spans="1:4">
      <c r="A7181" s="3" t="s">
        <v>11988</v>
      </c>
      <c r="B7181" s="3" t="s">
        <v>11793</v>
      </c>
      <c r="C7181" s="3" t="s">
        <v>11987</v>
      </c>
      <c r="D7181" s="2" t="s">
        <v>7383</v>
      </c>
    </row>
    <row r="7182" spans="1:4">
      <c r="A7182" s="3" t="s">
        <v>11989</v>
      </c>
      <c r="B7182" s="3" t="s">
        <v>11793</v>
      </c>
      <c r="C7182" s="3" t="s">
        <v>11987</v>
      </c>
      <c r="D7182" s="2" t="s">
        <v>7373</v>
      </c>
    </row>
    <row r="7183" spans="1:4">
      <c r="A7183" s="3" t="s">
        <v>11990</v>
      </c>
      <c r="B7183" s="3" t="s">
        <v>11793</v>
      </c>
      <c r="C7183" s="3" t="s">
        <v>11987</v>
      </c>
      <c r="D7183" s="2" t="s">
        <v>7350</v>
      </c>
    </row>
    <row r="7184" spans="1:4">
      <c r="A7184" s="3" t="s">
        <v>11991</v>
      </c>
      <c r="B7184" s="3" t="s">
        <v>11793</v>
      </c>
      <c r="C7184" s="3" t="s">
        <v>11987</v>
      </c>
      <c r="D7184" s="2" t="s">
        <v>7415</v>
      </c>
    </row>
    <row r="7185" spans="1:4">
      <c r="A7185" s="3" t="s">
        <v>11992</v>
      </c>
      <c r="B7185" s="3" t="s">
        <v>11793</v>
      </c>
      <c r="C7185" s="3" t="s">
        <v>11987</v>
      </c>
      <c r="D7185" s="2" t="s">
        <v>7448</v>
      </c>
    </row>
    <row r="7186" spans="1:4">
      <c r="A7186" s="3" t="s">
        <v>11993</v>
      </c>
      <c r="B7186" s="3" t="s">
        <v>11793</v>
      </c>
      <c r="C7186" s="3" t="s">
        <v>11987</v>
      </c>
      <c r="D7186" s="2" t="s">
        <v>7965</v>
      </c>
    </row>
    <row r="7187" spans="1:4">
      <c r="A7187" s="3" t="s">
        <v>11994</v>
      </c>
      <c r="B7187" s="3" t="s">
        <v>11793</v>
      </c>
      <c r="C7187" s="3" t="s">
        <v>11987</v>
      </c>
      <c r="D7187" s="2" t="s">
        <v>7386</v>
      </c>
    </row>
    <row r="7188" spans="1:4">
      <c r="A7188" s="3" t="s">
        <v>11995</v>
      </c>
      <c r="B7188" s="3" t="s">
        <v>11793</v>
      </c>
      <c r="C7188" s="3" t="s">
        <v>11996</v>
      </c>
      <c r="D7188" s="2" t="s">
        <v>7353</v>
      </c>
    </row>
    <row r="7189" spans="1:4">
      <c r="A7189" s="3" t="s">
        <v>11997</v>
      </c>
      <c r="B7189" s="3" t="s">
        <v>11793</v>
      </c>
      <c r="C7189" s="3" t="s">
        <v>11996</v>
      </c>
      <c r="D7189" s="2" t="s">
        <v>7358</v>
      </c>
    </row>
    <row r="7190" spans="1:4">
      <c r="A7190" s="3" t="s">
        <v>11998</v>
      </c>
      <c r="B7190" s="3" t="s">
        <v>11793</v>
      </c>
      <c r="C7190" s="3" t="s">
        <v>11996</v>
      </c>
      <c r="D7190" s="2" t="s">
        <v>7459</v>
      </c>
    </row>
    <row r="7191" spans="1:4">
      <c r="A7191" s="3" t="s">
        <v>11999</v>
      </c>
      <c r="B7191" s="3" t="s">
        <v>11793</v>
      </c>
      <c r="C7191" s="3" t="s">
        <v>11996</v>
      </c>
      <c r="D7191" s="2" t="s">
        <v>7373</v>
      </c>
    </row>
    <row r="7192" spans="1:4">
      <c r="A7192" s="3" t="s">
        <v>12000</v>
      </c>
      <c r="B7192" s="3" t="s">
        <v>11793</v>
      </c>
      <c r="C7192" s="3" t="s">
        <v>11996</v>
      </c>
      <c r="D7192" s="2" t="s">
        <v>7383</v>
      </c>
    </row>
    <row r="7193" spans="1:4">
      <c r="A7193" s="3" t="s">
        <v>12001</v>
      </c>
      <c r="B7193" s="3" t="s">
        <v>11793</v>
      </c>
      <c r="C7193" s="3" t="s">
        <v>11996</v>
      </c>
      <c r="D7193" s="2" t="s">
        <v>7350</v>
      </c>
    </row>
    <row r="7194" spans="1:4">
      <c r="A7194" s="3" t="s">
        <v>12002</v>
      </c>
      <c r="B7194" s="3" t="s">
        <v>11793</v>
      </c>
      <c r="C7194" s="3" t="s">
        <v>12003</v>
      </c>
      <c r="D7194" s="2" t="s">
        <v>7361</v>
      </c>
    </row>
    <row r="7195" spans="1:4">
      <c r="A7195" s="3" t="s">
        <v>12004</v>
      </c>
      <c r="B7195" s="3" t="s">
        <v>11793</v>
      </c>
      <c r="C7195" s="3" t="s">
        <v>12003</v>
      </c>
      <c r="D7195" s="2" t="s">
        <v>7383</v>
      </c>
    </row>
    <row r="7196" spans="1:4">
      <c r="A7196" s="3" t="s">
        <v>12005</v>
      </c>
      <c r="B7196" s="3" t="s">
        <v>11793</v>
      </c>
      <c r="C7196" s="3" t="s">
        <v>12003</v>
      </c>
      <c r="D7196" s="2" t="s">
        <v>7561</v>
      </c>
    </row>
    <row r="7197" spans="1:4">
      <c r="A7197" s="3" t="s">
        <v>12006</v>
      </c>
      <c r="B7197" s="3" t="s">
        <v>11793</v>
      </c>
      <c r="C7197" s="3" t="s">
        <v>12003</v>
      </c>
      <c r="D7197" s="2" t="s">
        <v>7415</v>
      </c>
    </row>
    <row r="7198" spans="1:4">
      <c r="A7198" s="3" t="s">
        <v>12007</v>
      </c>
      <c r="B7198" s="3" t="s">
        <v>11793</v>
      </c>
      <c r="C7198" s="3" t="s">
        <v>12008</v>
      </c>
      <c r="D7198" s="2" t="s">
        <v>7383</v>
      </c>
    </row>
    <row r="7199" spans="1:4">
      <c r="A7199" s="3" t="s">
        <v>12009</v>
      </c>
      <c r="B7199" s="3" t="s">
        <v>11793</v>
      </c>
      <c r="C7199" s="3" t="s">
        <v>12008</v>
      </c>
      <c r="D7199" s="2" t="s">
        <v>7487</v>
      </c>
    </row>
    <row r="7200" spans="1:4">
      <c r="A7200" s="3" t="s">
        <v>12010</v>
      </c>
      <c r="B7200" s="3" t="s">
        <v>11793</v>
      </c>
      <c r="C7200" s="3" t="s">
        <v>12008</v>
      </c>
      <c r="D7200" s="2" t="s">
        <v>7530</v>
      </c>
    </row>
    <row r="7201" spans="1:4">
      <c r="A7201" s="3" t="s">
        <v>12011</v>
      </c>
      <c r="B7201" s="3" t="s">
        <v>11793</v>
      </c>
      <c r="C7201" s="3" t="s">
        <v>12008</v>
      </c>
      <c r="D7201" s="2" t="s">
        <v>7353</v>
      </c>
    </row>
    <row r="7202" spans="1:4">
      <c r="A7202" s="3" t="s">
        <v>12012</v>
      </c>
      <c r="B7202" s="3" t="s">
        <v>11793</v>
      </c>
      <c r="C7202" s="3" t="s">
        <v>12008</v>
      </c>
      <c r="D7202" s="2" t="s">
        <v>7386</v>
      </c>
    </row>
    <row r="7203" spans="1:4">
      <c r="A7203" s="3" t="s">
        <v>12013</v>
      </c>
      <c r="B7203" s="3" t="s">
        <v>11793</v>
      </c>
      <c r="C7203" s="3" t="s">
        <v>12014</v>
      </c>
      <c r="D7203" s="2" t="s">
        <v>7353</v>
      </c>
    </row>
    <row r="7204" spans="1:4">
      <c r="A7204" s="3" t="s">
        <v>12015</v>
      </c>
      <c r="B7204" s="3" t="s">
        <v>11793</v>
      </c>
      <c r="C7204" s="3" t="s">
        <v>12014</v>
      </c>
      <c r="D7204" s="2" t="s">
        <v>7386</v>
      </c>
    </row>
    <row r="7205" spans="1:4">
      <c r="A7205" s="3" t="s">
        <v>12016</v>
      </c>
      <c r="B7205" s="3" t="s">
        <v>11793</v>
      </c>
      <c r="C7205" s="3" t="s">
        <v>12017</v>
      </c>
      <c r="D7205" s="2" t="s">
        <v>7373</v>
      </c>
    </row>
    <row r="7206" spans="1:4">
      <c r="A7206" s="3" t="s">
        <v>12018</v>
      </c>
      <c r="B7206" s="3" t="s">
        <v>11793</v>
      </c>
      <c r="C7206" s="3" t="s">
        <v>12017</v>
      </c>
      <c r="D7206" s="2" t="s">
        <v>7383</v>
      </c>
    </row>
    <row r="7207" spans="1:4">
      <c r="A7207" s="3" t="s">
        <v>12019</v>
      </c>
      <c r="B7207" s="3" t="s">
        <v>11793</v>
      </c>
      <c r="C7207" s="3" t="s">
        <v>12017</v>
      </c>
      <c r="D7207" s="2" t="s">
        <v>7561</v>
      </c>
    </row>
    <row r="7208" spans="1:4">
      <c r="A7208" s="3" t="s">
        <v>12020</v>
      </c>
      <c r="B7208" s="3" t="s">
        <v>11793</v>
      </c>
      <c r="C7208" s="3" t="s">
        <v>12017</v>
      </c>
      <c r="D7208" s="2" t="s">
        <v>7448</v>
      </c>
    </row>
    <row r="7209" spans="1:4">
      <c r="A7209" s="3" t="s">
        <v>12021</v>
      </c>
      <c r="B7209" s="3" t="s">
        <v>11793</v>
      </c>
      <c r="C7209" s="3" t="s">
        <v>12017</v>
      </c>
      <c r="D7209" s="2" t="s">
        <v>7353</v>
      </c>
    </row>
    <row r="7210" spans="1:4">
      <c r="A7210" s="3" t="s">
        <v>12022</v>
      </c>
      <c r="B7210" s="3" t="s">
        <v>11793</v>
      </c>
      <c r="C7210" s="3" t="s">
        <v>12017</v>
      </c>
      <c r="D7210" s="2" t="s">
        <v>7361</v>
      </c>
    </row>
    <row r="7211" spans="1:4">
      <c r="A7211" s="3" t="s">
        <v>12023</v>
      </c>
      <c r="B7211" s="3" t="s">
        <v>11793</v>
      </c>
      <c r="C7211" s="3" t="s">
        <v>12017</v>
      </c>
      <c r="D7211" s="2" t="s">
        <v>7415</v>
      </c>
    </row>
    <row r="7212" spans="1:4">
      <c r="A7212" s="3" t="s">
        <v>12024</v>
      </c>
      <c r="B7212" s="3" t="s">
        <v>11793</v>
      </c>
      <c r="C7212" s="3" t="s">
        <v>12017</v>
      </c>
      <c r="D7212" s="2" t="s">
        <v>7577</v>
      </c>
    </row>
    <row r="7213" spans="1:4">
      <c r="A7213" s="3" t="s">
        <v>12025</v>
      </c>
      <c r="B7213" s="3" t="s">
        <v>11793</v>
      </c>
      <c r="C7213" s="3" t="s">
        <v>12026</v>
      </c>
      <c r="D7213" s="2" t="s">
        <v>7459</v>
      </c>
    </row>
    <row r="7214" spans="1:4">
      <c r="A7214" s="3" t="s">
        <v>12027</v>
      </c>
      <c r="B7214" s="3" t="s">
        <v>11793</v>
      </c>
      <c r="C7214" s="3" t="s">
        <v>12026</v>
      </c>
      <c r="D7214" s="2" t="s">
        <v>7361</v>
      </c>
    </row>
    <row r="7215" spans="1:4">
      <c r="A7215" s="3" t="s">
        <v>12028</v>
      </c>
      <c r="B7215" s="3" t="s">
        <v>11793</v>
      </c>
      <c r="C7215" s="3" t="s">
        <v>12026</v>
      </c>
      <c r="D7215" s="2" t="s">
        <v>7415</v>
      </c>
    </row>
    <row r="7216" spans="1:4">
      <c r="A7216" s="3" t="s">
        <v>12029</v>
      </c>
      <c r="B7216" s="3" t="s">
        <v>11793</v>
      </c>
      <c r="C7216" s="3" t="s">
        <v>12026</v>
      </c>
      <c r="D7216" s="2" t="s">
        <v>7353</v>
      </c>
    </row>
    <row r="7217" spans="1:4">
      <c r="A7217" s="3" t="s">
        <v>12030</v>
      </c>
      <c r="B7217" s="3" t="s">
        <v>11793</v>
      </c>
      <c r="C7217" s="3" t="s">
        <v>12026</v>
      </c>
      <c r="D7217" s="2" t="s">
        <v>7366</v>
      </c>
    </row>
    <row r="7218" spans="1:4">
      <c r="A7218" s="3" t="s">
        <v>12031</v>
      </c>
      <c r="B7218" s="3" t="s">
        <v>11793</v>
      </c>
      <c r="C7218" s="3" t="s">
        <v>12032</v>
      </c>
      <c r="D7218" s="2" t="s">
        <v>7373</v>
      </c>
    </row>
    <row r="7219" spans="1:4">
      <c r="A7219" s="3" t="s">
        <v>12033</v>
      </c>
      <c r="B7219" s="3" t="s">
        <v>11793</v>
      </c>
      <c r="C7219" s="3" t="s">
        <v>12032</v>
      </c>
      <c r="D7219" s="2" t="s">
        <v>7415</v>
      </c>
    </row>
    <row r="7220" spans="1:4">
      <c r="A7220" s="3" t="s">
        <v>12034</v>
      </c>
      <c r="B7220" s="3" t="s">
        <v>11793</v>
      </c>
      <c r="C7220" s="3" t="s">
        <v>12032</v>
      </c>
      <c r="D7220" s="2" t="s">
        <v>7383</v>
      </c>
    </row>
    <row r="7221" spans="1:4">
      <c r="A7221" s="3" t="s">
        <v>12035</v>
      </c>
      <c r="B7221" s="3" t="s">
        <v>11793</v>
      </c>
      <c r="C7221" s="3" t="s">
        <v>12032</v>
      </c>
      <c r="D7221" s="2" t="s">
        <v>7459</v>
      </c>
    </row>
    <row r="7222" spans="1:4">
      <c r="A7222" s="3" t="s">
        <v>12036</v>
      </c>
      <c r="B7222" s="3" t="s">
        <v>11793</v>
      </c>
      <c r="C7222" s="3" t="s">
        <v>12032</v>
      </c>
      <c r="D7222" s="2" t="s">
        <v>7448</v>
      </c>
    </row>
    <row r="7223" spans="1:4">
      <c r="A7223" s="3" t="s">
        <v>12037</v>
      </c>
      <c r="B7223" s="3" t="s">
        <v>11793</v>
      </c>
      <c r="C7223" s="3" t="s">
        <v>12038</v>
      </c>
      <c r="D7223" s="2" t="s">
        <v>12039</v>
      </c>
    </row>
    <row r="7224" spans="1:4">
      <c r="A7224" s="3" t="s">
        <v>12040</v>
      </c>
      <c r="B7224" s="3" t="s">
        <v>11793</v>
      </c>
      <c r="C7224" s="3" t="s">
        <v>12038</v>
      </c>
      <c r="D7224" s="2" t="s">
        <v>7383</v>
      </c>
    </row>
    <row r="7225" spans="1:4">
      <c r="A7225" s="3" t="s">
        <v>12041</v>
      </c>
      <c r="B7225" s="3" t="s">
        <v>11793</v>
      </c>
      <c r="C7225" s="3" t="s">
        <v>12038</v>
      </c>
      <c r="D7225" s="2" t="s">
        <v>7530</v>
      </c>
    </row>
    <row r="7226" spans="1:4">
      <c r="A7226" s="3" t="s">
        <v>12042</v>
      </c>
      <c r="B7226" s="3" t="s">
        <v>11793</v>
      </c>
      <c r="C7226" s="3" t="s">
        <v>12038</v>
      </c>
      <c r="D7226" s="2" t="s">
        <v>7353</v>
      </c>
    </row>
    <row r="7227" spans="1:4">
      <c r="A7227" s="3" t="s">
        <v>12043</v>
      </c>
      <c r="B7227" s="3" t="s">
        <v>11793</v>
      </c>
      <c r="C7227" s="3" t="s">
        <v>12038</v>
      </c>
      <c r="D7227" s="2" t="s">
        <v>7386</v>
      </c>
    </row>
    <row r="7228" spans="1:4">
      <c r="A7228" s="3" t="s">
        <v>12044</v>
      </c>
      <c r="B7228" s="3" t="s">
        <v>11793</v>
      </c>
      <c r="C7228" s="3" t="s">
        <v>12045</v>
      </c>
      <c r="D7228" s="2" t="s">
        <v>7561</v>
      </c>
    </row>
    <row r="7229" spans="1:4">
      <c r="A7229" s="3" t="s">
        <v>12046</v>
      </c>
      <c r="B7229" s="3" t="s">
        <v>11793</v>
      </c>
      <c r="C7229" s="3" t="s">
        <v>12045</v>
      </c>
      <c r="D7229" s="2" t="s">
        <v>7415</v>
      </c>
    </row>
    <row r="7230" spans="1:4">
      <c r="A7230" s="3" t="s">
        <v>12047</v>
      </c>
      <c r="B7230" s="3" t="s">
        <v>11793</v>
      </c>
      <c r="C7230" s="3" t="s">
        <v>12045</v>
      </c>
      <c r="D7230" s="2" t="s">
        <v>7383</v>
      </c>
    </row>
    <row r="7231" spans="1:4">
      <c r="A7231" s="3" t="s">
        <v>12048</v>
      </c>
      <c r="B7231" s="3" t="s">
        <v>11793</v>
      </c>
      <c r="C7231" s="3" t="s">
        <v>12045</v>
      </c>
      <c r="D7231" s="2" t="s">
        <v>7361</v>
      </c>
    </row>
    <row r="7232" spans="1:4">
      <c r="A7232" s="3" t="s">
        <v>12049</v>
      </c>
      <c r="B7232" s="3" t="s">
        <v>11793</v>
      </c>
      <c r="C7232" s="3" t="s">
        <v>12045</v>
      </c>
      <c r="D7232" s="2" t="s">
        <v>7487</v>
      </c>
    </row>
    <row r="7233" spans="1:4">
      <c r="A7233" s="3" t="s">
        <v>12050</v>
      </c>
      <c r="B7233" s="3" t="s">
        <v>11793</v>
      </c>
      <c r="C7233" s="3" t="s">
        <v>12045</v>
      </c>
      <c r="D7233" s="2" t="s">
        <v>7448</v>
      </c>
    </row>
    <row r="7234" spans="1:4">
      <c r="A7234" s="3" t="s">
        <v>12051</v>
      </c>
      <c r="B7234" s="3" t="s">
        <v>11793</v>
      </c>
      <c r="C7234" s="3" t="s">
        <v>12045</v>
      </c>
      <c r="D7234" s="2" t="s">
        <v>7366</v>
      </c>
    </row>
    <row r="7235" spans="1:4">
      <c r="A7235" s="3" t="s">
        <v>12052</v>
      </c>
      <c r="B7235" s="3" t="s">
        <v>11793</v>
      </c>
      <c r="C7235" s="3" t="s">
        <v>12045</v>
      </c>
      <c r="D7235" s="2" t="s">
        <v>7358</v>
      </c>
    </row>
    <row r="7236" spans="1:4">
      <c r="A7236" s="3" t="s">
        <v>12053</v>
      </c>
      <c r="B7236" s="3" t="s">
        <v>11793</v>
      </c>
      <c r="C7236" s="3" t="s">
        <v>12054</v>
      </c>
      <c r="D7236" s="2" t="s">
        <v>7373</v>
      </c>
    </row>
    <row r="7237" spans="1:4">
      <c r="A7237" s="3" t="s">
        <v>12055</v>
      </c>
      <c r="B7237" s="3" t="s">
        <v>11793</v>
      </c>
      <c r="C7237" s="3" t="s">
        <v>12054</v>
      </c>
      <c r="D7237" s="2" t="s">
        <v>7383</v>
      </c>
    </row>
    <row r="7238" spans="1:4">
      <c r="A7238" s="3" t="s">
        <v>12056</v>
      </c>
      <c r="B7238" s="3" t="s">
        <v>11793</v>
      </c>
      <c r="C7238" s="3" t="s">
        <v>12054</v>
      </c>
      <c r="D7238" s="2" t="s">
        <v>7415</v>
      </c>
    </row>
    <row r="7239" spans="1:4">
      <c r="A7239" s="3" t="s">
        <v>12057</v>
      </c>
      <c r="B7239" s="3" t="s">
        <v>11793</v>
      </c>
      <c r="C7239" s="3" t="s">
        <v>12054</v>
      </c>
      <c r="D7239" s="2" t="s">
        <v>7386</v>
      </c>
    </row>
    <row r="7240" spans="1:4">
      <c r="A7240" s="3" t="s">
        <v>12058</v>
      </c>
      <c r="B7240" s="3" t="s">
        <v>11793</v>
      </c>
      <c r="C7240" s="3" t="s">
        <v>12059</v>
      </c>
      <c r="D7240" s="2" t="s">
        <v>7383</v>
      </c>
    </row>
    <row r="7241" spans="1:4">
      <c r="A7241" s="3" t="s">
        <v>12060</v>
      </c>
      <c r="B7241" s="3" t="s">
        <v>11793</v>
      </c>
      <c r="C7241" s="3" t="s">
        <v>12059</v>
      </c>
      <c r="D7241" s="2" t="s">
        <v>7373</v>
      </c>
    </row>
    <row r="7242" spans="1:4">
      <c r="A7242" s="3" t="s">
        <v>12061</v>
      </c>
      <c r="B7242" s="3" t="s">
        <v>11793</v>
      </c>
      <c r="C7242" s="3" t="s">
        <v>12059</v>
      </c>
      <c r="D7242" s="2" t="s">
        <v>7415</v>
      </c>
    </row>
    <row r="7243" spans="1:4">
      <c r="A7243" s="3" t="s">
        <v>12062</v>
      </c>
      <c r="B7243" s="3" t="s">
        <v>11793</v>
      </c>
      <c r="C7243" s="3" t="s">
        <v>12063</v>
      </c>
      <c r="D7243" s="2" t="s">
        <v>7383</v>
      </c>
    </row>
    <row r="7244" spans="1:4">
      <c r="A7244" s="3" t="s">
        <v>12064</v>
      </c>
      <c r="B7244" s="3" t="s">
        <v>11793</v>
      </c>
      <c r="C7244" s="3" t="s">
        <v>12063</v>
      </c>
      <c r="D7244" s="2" t="s">
        <v>7373</v>
      </c>
    </row>
    <row r="7245" spans="1:4">
      <c r="A7245" s="3" t="s">
        <v>12065</v>
      </c>
      <c r="B7245" s="3" t="s">
        <v>11793</v>
      </c>
      <c r="C7245" s="3" t="s">
        <v>12063</v>
      </c>
      <c r="D7245" s="2" t="s">
        <v>7350</v>
      </c>
    </row>
    <row r="7246" spans="1:4">
      <c r="A7246" s="3" t="s">
        <v>12066</v>
      </c>
      <c r="B7246" s="3" t="s">
        <v>11793</v>
      </c>
      <c r="C7246" s="3" t="s">
        <v>12063</v>
      </c>
      <c r="D7246" s="2" t="s">
        <v>7415</v>
      </c>
    </row>
    <row r="7247" spans="1:4">
      <c r="A7247" s="3" t="s">
        <v>12067</v>
      </c>
      <c r="B7247" s="3" t="s">
        <v>11793</v>
      </c>
      <c r="C7247" s="3" t="s">
        <v>12063</v>
      </c>
      <c r="D7247" s="2" t="s">
        <v>7448</v>
      </c>
    </row>
    <row r="7248" spans="1:4">
      <c r="A7248" s="3" t="s">
        <v>12068</v>
      </c>
      <c r="B7248" s="3" t="s">
        <v>11793</v>
      </c>
      <c r="C7248" s="3" t="s">
        <v>12063</v>
      </c>
      <c r="D7248" s="2" t="s">
        <v>7361</v>
      </c>
    </row>
    <row r="7249" spans="1:4">
      <c r="A7249" s="3" t="s">
        <v>12069</v>
      </c>
      <c r="B7249" s="3" t="s">
        <v>11793</v>
      </c>
      <c r="C7249" s="3" t="s">
        <v>12063</v>
      </c>
      <c r="D7249" s="2" t="s">
        <v>7561</v>
      </c>
    </row>
    <row r="7250" spans="1:4">
      <c r="A7250" s="3" t="s">
        <v>12070</v>
      </c>
      <c r="B7250" s="3" t="s">
        <v>11793</v>
      </c>
      <c r="C7250" s="3" t="s">
        <v>12071</v>
      </c>
      <c r="D7250" s="2" t="s">
        <v>7386</v>
      </c>
    </row>
    <row r="7251" spans="1:4">
      <c r="A7251" s="3" t="s">
        <v>12072</v>
      </c>
      <c r="B7251" s="3" t="s">
        <v>11793</v>
      </c>
      <c r="C7251" s="3" t="s">
        <v>12071</v>
      </c>
      <c r="D7251" s="2" t="s">
        <v>7361</v>
      </c>
    </row>
    <row r="7252" spans="1:4">
      <c r="A7252" s="3" t="s">
        <v>12073</v>
      </c>
      <c r="B7252" s="3" t="s">
        <v>11793</v>
      </c>
      <c r="C7252" s="3" t="s">
        <v>12071</v>
      </c>
      <c r="D7252" s="2" t="s">
        <v>7350</v>
      </c>
    </row>
    <row r="7253" spans="1:4">
      <c r="A7253" s="3" t="s">
        <v>12074</v>
      </c>
      <c r="B7253" s="3" t="s">
        <v>11793</v>
      </c>
      <c r="C7253" s="3" t="s">
        <v>12071</v>
      </c>
      <c r="D7253" s="2" t="s">
        <v>7415</v>
      </c>
    </row>
    <row r="7254" spans="1:4">
      <c r="A7254" s="3" t="s">
        <v>12075</v>
      </c>
      <c r="B7254" s="3" t="s">
        <v>11793</v>
      </c>
      <c r="C7254" s="3" t="s">
        <v>12071</v>
      </c>
      <c r="D7254" s="2" t="s">
        <v>7448</v>
      </c>
    </row>
    <row r="7255" spans="1:4">
      <c r="A7255" s="3" t="s">
        <v>12076</v>
      </c>
      <c r="B7255" s="3" t="s">
        <v>11793</v>
      </c>
      <c r="C7255" s="3" t="s">
        <v>12077</v>
      </c>
      <c r="D7255" s="2" t="s">
        <v>7373</v>
      </c>
    </row>
    <row r="7256" spans="1:4">
      <c r="A7256" s="3" t="s">
        <v>12078</v>
      </c>
      <c r="B7256" s="3" t="s">
        <v>11793</v>
      </c>
      <c r="C7256" s="3" t="s">
        <v>12077</v>
      </c>
      <c r="D7256" s="2" t="s">
        <v>7415</v>
      </c>
    </row>
    <row r="7257" spans="1:4">
      <c r="A7257" s="3" t="s">
        <v>12079</v>
      </c>
      <c r="B7257" s="3" t="s">
        <v>11793</v>
      </c>
      <c r="C7257" s="3" t="s">
        <v>12077</v>
      </c>
      <c r="D7257" s="2" t="s">
        <v>7353</v>
      </c>
    </row>
    <row r="7258" spans="1:4">
      <c r="A7258" s="3" t="s">
        <v>12080</v>
      </c>
      <c r="B7258" s="3" t="s">
        <v>11793</v>
      </c>
      <c r="C7258" s="3" t="s">
        <v>12077</v>
      </c>
      <c r="D7258" s="2" t="s">
        <v>7383</v>
      </c>
    </row>
    <row r="7259" spans="1:4">
      <c r="A7259" s="3" t="s">
        <v>12081</v>
      </c>
      <c r="B7259" s="3" t="s">
        <v>11793</v>
      </c>
      <c r="C7259" s="3" t="s">
        <v>12077</v>
      </c>
      <c r="D7259" s="2" t="s">
        <v>7621</v>
      </c>
    </row>
    <row r="7260" spans="1:4">
      <c r="A7260" s="3" t="s">
        <v>12082</v>
      </c>
      <c r="B7260" s="3" t="s">
        <v>11793</v>
      </c>
      <c r="C7260" s="3" t="s">
        <v>12077</v>
      </c>
      <c r="D7260" s="2" t="s">
        <v>7530</v>
      </c>
    </row>
    <row r="7261" spans="1:4">
      <c r="A7261" s="3" t="s">
        <v>12083</v>
      </c>
      <c r="B7261" s="3" t="s">
        <v>11793</v>
      </c>
      <c r="C7261" s="3" t="s">
        <v>12084</v>
      </c>
      <c r="D7261" s="2" t="s">
        <v>7383</v>
      </c>
    </row>
    <row r="7262" spans="1:4">
      <c r="A7262" s="3" t="s">
        <v>12085</v>
      </c>
      <c r="B7262" s="3" t="s">
        <v>11793</v>
      </c>
      <c r="C7262" s="3" t="s">
        <v>12084</v>
      </c>
      <c r="D7262" s="2" t="s">
        <v>7361</v>
      </c>
    </row>
    <row r="7263" spans="1:4">
      <c r="A7263" s="3" t="s">
        <v>12086</v>
      </c>
      <c r="B7263" s="3" t="s">
        <v>11793</v>
      </c>
      <c r="C7263" s="3" t="s">
        <v>12084</v>
      </c>
      <c r="D7263" s="2" t="s">
        <v>7350</v>
      </c>
    </row>
    <row r="7264" spans="1:4">
      <c r="A7264" s="3" t="s">
        <v>12087</v>
      </c>
      <c r="B7264" s="3" t="s">
        <v>11793</v>
      </c>
      <c r="C7264" s="3" t="s">
        <v>12084</v>
      </c>
      <c r="D7264" s="2" t="s">
        <v>7353</v>
      </c>
    </row>
    <row r="7265" spans="1:4">
      <c r="A7265" s="3" t="s">
        <v>12088</v>
      </c>
      <c r="B7265" s="3" t="s">
        <v>11793</v>
      </c>
      <c r="C7265" s="3" t="s">
        <v>12089</v>
      </c>
      <c r="D7265" s="2" t="s">
        <v>7383</v>
      </c>
    </row>
    <row r="7266" spans="1:4">
      <c r="A7266" s="3" t="s">
        <v>12090</v>
      </c>
      <c r="B7266" s="3" t="s">
        <v>11793</v>
      </c>
      <c r="C7266" s="3" t="s">
        <v>12089</v>
      </c>
      <c r="D7266" s="2" t="s">
        <v>7487</v>
      </c>
    </row>
    <row r="7267" spans="1:4">
      <c r="A7267" s="3" t="s">
        <v>12091</v>
      </c>
      <c r="B7267" s="3" t="s">
        <v>11793</v>
      </c>
      <c r="C7267" s="3" t="s">
        <v>12089</v>
      </c>
      <c r="D7267" s="2" t="s">
        <v>7448</v>
      </c>
    </row>
    <row r="7268" spans="1:4">
      <c r="A7268" s="3" t="s">
        <v>12092</v>
      </c>
      <c r="B7268" s="3" t="s">
        <v>11793</v>
      </c>
      <c r="C7268" s="3" t="s">
        <v>12089</v>
      </c>
      <c r="D7268" s="2" t="s">
        <v>7353</v>
      </c>
    </row>
    <row r="7269" spans="1:4">
      <c r="A7269" s="3" t="s">
        <v>12093</v>
      </c>
      <c r="B7269" s="3" t="s">
        <v>11793</v>
      </c>
      <c r="C7269" s="3" t="s">
        <v>12089</v>
      </c>
      <c r="D7269" s="2" t="s">
        <v>7561</v>
      </c>
    </row>
    <row r="7270" spans="1:4">
      <c r="A7270" s="3" t="s">
        <v>12094</v>
      </c>
      <c r="B7270" s="3" t="s">
        <v>11793</v>
      </c>
      <c r="C7270" s="3" t="s">
        <v>12089</v>
      </c>
      <c r="D7270" s="2" t="s">
        <v>7415</v>
      </c>
    </row>
    <row r="7271" spans="1:4">
      <c r="A7271" s="3" t="s">
        <v>12095</v>
      </c>
      <c r="B7271" s="3" t="s">
        <v>11793</v>
      </c>
      <c r="C7271" s="3" t="s">
        <v>12089</v>
      </c>
      <c r="D7271" s="2" t="s">
        <v>7373</v>
      </c>
    </row>
    <row r="7272" spans="1:4">
      <c r="A7272" s="3" t="s">
        <v>12096</v>
      </c>
      <c r="B7272" s="3" t="s">
        <v>11793</v>
      </c>
      <c r="C7272" s="3" t="s">
        <v>12089</v>
      </c>
      <c r="D7272" s="2" t="s">
        <v>7386</v>
      </c>
    </row>
    <row r="7273" spans="1:4">
      <c r="A7273" s="3" t="s">
        <v>12097</v>
      </c>
      <c r="B7273" s="3" t="s">
        <v>11793</v>
      </c>
      <c r="C7273" s="3" t="s">
        <v>12098</v>
      </c>
      <c r="D7273" s="2" t="s">
        <v>7361</v>
      </c>
    </row>
    <row r="7274" spans="1:4">
      <c r="A7274" s="3" t="s">
        <v>12099</v>
      </c>
      <c r="B7274" s="3" t="s">
        <v>11793</v>
      </c>
      <c r="C7274" s="3" t="s">
        <v>12098</v>
      </c>
      <c r="D7274" s="2" t="s">
        <v>7383</v>
      </c>
    </row>
    <row r="7275" spans="1:4">
      <c r="A7275" s="3" t="s">
        <v>12100</v>
      </c>
      <c r="B7275" s="3" t="s">
        <v>11793</v>
      </c>
      <c r="C7275" s="3" t="s">
        <v>12098</v>
      </c>
      <c r="D7275" s="2" t="s">
        <v>7567</v>
      </c>
    </row>
    <row r="7276" spans="1:4">
      <c r="A7276" s="3" t="s">
        <v>12101</v>
      </c>
      <c r="B7276" s="3" t="s">
        <v>11793</v>
      </c>
      <c r="C7276" s="3" t="s">
        <v>12098</v>
      </c>
      <c r="D7276" s="2" t="s">
        <v>7366</v>
      </c>
    </row>
    <row r="7277" spans="1:4">
      <c r="A7277" s="3" t="s">
        <v>12102</v>
      </c>
      <c r="B7277" s="3" t="s">
        <v>11793</v>
      </c>
      <c r="C7277" s="3" t="s">
        <v>12098</v>
      </c>
      <c r="D7277" s="2" t="s">
        <v>7448</v>
      </c>
    </row>
    <row r="7278" spans="1:4">
      <c r="A7278" s="3" t="s">
        <v>12103</v>
      </c>
      <c r="B7278" s="3" t="s">
        <v>11793</v>
      </c>
      <c r="C7278" s="3" t="s">
        <v>12098</v>
      </c>
      <c r="D7278" s="2" t="s">
        <v>7415</v>
      </c>
    </row>
    <row r="7279" spans="1:4">
      <c r="A7279" s="3" t="s">
        <v>12104</v>
      </c>
      <c r="B7279" s="3" t="s">
        <v>11793</v>
      </c>
      <c r="C7279" s="3" t="s">
        <v>12098</v>
      </c>
      <c r="D7279" s="2" t="s">
        <v>7561</v>
      </c>
    </row>
    <row r="7280" spans="1:4">
      <c r="A7280" s="3" t="s">
        <v>12105</v>
      </c>
      <c r="B7280" s="3" t="s">
        <v>11793</v>
      </c>
      <c r="C7280" s="3" t="s">
        <v>12106</v>
      </c>
      <c r="D7280" s="2" t="s">
        <v>7350</v>
      </c>
    </row>
    <row r="7281" spans="1:4">
      <c r="A7281" s="3" t="s">
        <v>12107</v>
      </c>
      <c r="B7281" s="3" t="s">
        <v>11793</v>
      </c>
      <c r="C7281" s="3" t="s">
        <v>12106</v>
      </c>
      <c r="D7281" s="2" t="s">
        <v>7353</v>
      </c>
    </row>
    <row r="7282" spans="1:4">
      <c r="A7282" s="3" t="s">
        <v>12108</v>
      </c>
      <c r="B7282" s="3" t="s">
        <v>11793</v>
      </c>
      <c r="C7282" s="3" t="s">
        <v>12106</v>
      </c>
      <c r="D7282" s="2" t="s">
        <v>7373</v>
      </c>
    </row>
    <row r="7283" spans="1:4">
      <c r="A7283" s="3" t="s">
        <v>12109</v>
      </c>
      <c r="B7283" s="3" t="s">
        <v>11793</v>
      </c>
      <c r="C7283" s="3" t="s">
        <v>12106</v>
      </c>
      <c r="D7283" s="2" t="s">
        <v>7383</v>
      </c>
    </row>
    <row r="7284" spans="1:4">
      <c r="A7284" s="3" t="s">
        <v>12110</v>
      </c>
      <c r="B7284" s="3" t="s">
        <v>11793</v>
      </c>
      <c r="C7284" s="3" t="s">
        <v>12106</v>
      </c>
      <c r="D7284" s="2" t="s">
        <v>7487</v>
      </c>
    </row>
    <row r="7285" spans="1:4">
      <c r="A7285" s="3" t="s">
        <v>12111</v>
      </c>
      <c r="B7285" s="3" t="s">
        <v>11793</v>
      </c>
      <c r="C7285" s="3" t="s">
        <v>12106</v>
      </c>
      <c r="D7285" s="2" t="s">
        <v>7415</v>
      </c>
    </row>
    <row r="7286" spans="1:4">
      <c r="A7286" s="3" t="s">
        <v>12112</v>
      </c>
      <c r="B7286" s="3" t="s">
        <v>11793</v>
      </c>
      <c r="C7286" s="3" t="s">
        <v>12106</v>
      </c>
      <c r="D7286" s="2" t="s">
        <v>7561</v>
      </c>
    </row>
    <row r="7287" spans="1:4">
      <c r="A7287" s="3" t="s">
        <v>12113</v>
      </c>
      <c r="B7287" s="3" t="s">
        <v>11793</v>
      </c>
      <c r="C7287" s="3" t="s">
        <v>12106</v>
      </c>
      <c r="D7287" s="2" t="s">
        <v>7386</v>
      </c>
    </row>
    <row r="7288" spans="1:4">
      <c r="A7288" s="3" t="s">
        <v>12114</v>
      </c>
      <c r="B7288" s="3" t="s">
        <v>11793</v>
      </c>
      <c r="C7288" s="3" t="s">
        <v>12115</v>
      </c>
      <c r="D7288" s="2" t="s">
        <v>7415</v>
      </c>
    </row>
    <row r="7289" spans="1:4">
      <c r="A7289" s="3" t="s">
        <v>12116</v>
      </c>
      <c r="B7289" s="3" t="s">
        <v>11793</v>
      </c>
      <c r="C7289" s="3" t="s">
        <v>12117</v>
      </c>
      <c r="D7289" s="2" t="s">
        <v>7383</v>
      </c>
    </row>
    <row r="7290" spans="1:4">
      <c r="A7290" s="3" t="s">
        <v>12118</v>
      </c>
      <c r="B7290" s="3" t="s">
        <v>11793</v>
      </c>
      <c r="C7290" s="3" t="s">
        <v>12117</v>
      </c>
      <c r="D7290" s="2" t="s">
        <v>7373</v>
      </c>
    </row>
    <row r="7291" spans="1:4">
      <c r="A7291" s="3" t="s">
        <v>12119</v>
      </c>
      <c r="B7291" s="3" t="s">
        <v>11793</v>
      </c>
      <c r="C7291" s="3" t="s">
        <v>12117</v>
      </c>
      <c r="D7291" s="2" t="s">
        <v>7353</v>
      </c>
    </row>
    <row r="7292" spans="1:4">
      <c r="A7292" s="3" t="s">
        <v>12120</v>
      </c>
      <c r="B7292" s="3" t="s">
        <v>11793</v>
      </c>
      <c r="C7292" s="3" t="s">
        <v>12117</v>
      </c>
      <c r="D7292" s="2" t="s">
        <v>7415</v>
      </c>
    </row>
    <row r="7293" spans="1:4">
      <c r="A7293" s="3" t="s">
        <v>12121</v>
      </c>
      <c r="B7293" s="3" t="s">
        <v>11793</v>
      </c>
      <c r="C7293" s="3" t="s">
        <v>12117</v>
      </c>
      <c r="D7293" s="2" t="s">
        <v>7448</v>
      </c>
    </row>
    <row r="7294" spans="1:4">
      <c r="A7294" s="3" t="s">
        <v>12122</v>
      </c>
      <c r="B7294" s="3" t="s">
        <v>11793</v>
      </c>
      <c r="C7294" s="3" t="s">
        <v>12123</v>
      </c>
      <c r="D7294" s="2" t="s">
        <v>7386</v>
      </c>
    </row>
    <row r="7295" spans="1:4">
      <c r="A7295" s="3" t="s">
        <v>12124</v>
      </c>
      <c r="B7295" s="3" t="s">
        <v>11793</v>
      </c>
      <c r="C7295" s="3" t="s">
        <v>12125</v>
      </c>
      <c r="D7295" s="2" t="s">
        <v>7373</v>
      </c>
    </row>
    <row r="7296" spans="1:4">
      <c r="A7296" s="3" t="s">
        <v>12126</v>
      </c>
      <c r="B7296" s="3" t="s">
        <v>11793</v>
      </c>
      <c r="C7296" s="3" t="s">
        <v>12127</v>
      </c>
      <c r="D7296" s="2" t="s">
        <v>7353</v>
      </c>
    </row>
    <row r="7297" spans="1:4">
      <c r="A7297" s="3" t="s">
        <v>12128</v>
      </c>
      <c r="B7297" s="3" t="s">
        <v>11793</v>
      </c>
      <c r="C7297" s="3" t="s">
        <v>12129</v>
      </c>
      <c r="D7297" s="2" t="s">
        <v>7358</v>
      </c>
    </row>
    <row r="7298" spans="1:4">
      <c r="A7298" s="3" t="s">
        <v>12130</v>
      </c>
      <c r="B7298" s="3" t="s">
        <v>11793</v>
      </c>
      <c r="C7298" s="3" t="s">
        <v>12129</v>
      </c>
      <c r="D7298" s="2" t="s">
        <v>7577</v>
      </c>
    </row>
    <row r="7299" spans="1:4">
      <c r="A7299" s="3" t="s">
        <v>12131</v>
      </c>
      <c r="B7299" s="3" t="s">
        <v>11793</v>
      </c>
      <c r="C7299" s="3" t="s">
        <v>12129</v>
      </c>
      <c r="D7299" s="2" t="s">
        <v>7361</v>
      </c>
    </row>
    <row r="7300" spans="1:4">
      <c r="A7300" s="3" t="s">
        <v>12132</v>
      </c>
      <c r="B7300" s="3" t="s">
        <v>11793</v>
      </c>
      <c r="C7300" s="3" t="s">
        <v>12129</v>
      </c>
      <c r="D7300" s="2" t="s">
        <v>7366</v>
      </c>
    </row>
    <row r="7301" spans="1:4">
      <c r="A7301" s="3" t="s">
        <v>12133</v>
      </c>
      <c r="B7301" s="3" t="s">
        <v>11793</v>
      </c>
      <c r="C7301" s="3" t="s">
        <v>12129</v>
      </c>
      <c r="D7301" s="2" t="s">
        <v>7383</v>
      </c>
    </row>
    <row r="7302" spans="1:4">
      <c r="A7302" s="3" t="s">
        <v>12134</v>
      </c>
      <c r="B7302" s="3" t="s">
        <v>11793</v>
      </c>
      <c r="C7302" s="3" t="s">
        <v>12129</v>
      </c>
      <c r="D7302" s="2" t="s">
        <v>7448</v>
      </c>
    </row>
    <row r="7303" spans="1:4">
      <c r="A7303" s="3" t="s">
        <v>12135</v>
      </c>
      <c r="B7303" s="3" t="s">
        <v>11793</v>
      </c>
      <c r="C7303" s="3" t="s">
        <v>12129</v>
      </c>
      <c r="D7303" s="2" t="s">
        <v>7373</v>
      </c>
    </row>
    <row r="7304" spans="1:4">
      <c r="A7304" s="3" t="s">
        <v>12136</v>
      </c>
      <c r="B7304" s="3" t="s">
        <v>11793</v>
      </c>
      <c r="C7304" s="3" t="s">
        <v>12137</v>
      </c>
      <c r="D7304" s="2" t="s">
        <v>7350</v>
      </c>
    </row>
    <row r="7305" spans="1:4">
      <c r="A7305" s="3" t="s">
        <v>12138</v>
      </c>
      <c r="B7305" s="3" t="s">
        <v>11793</v>
      </c>
      <c r="C7305" s="3" t="s">
        <v>12139</v>
      </c>
      <c r="D7305" s="2" t="s">
        <v>7361</v>
      </c>
    </row>
    <row r="7306" spans="1:4">
      <c r="A7306" s="3" t="s">
        <v>12140</v>
      </c>
      <c r="B7306" s="3" t="s">
        <v>11793</v>
      </c>
      <c r="C7306" s="3" t="s">
        <v>12139</v>
      </c>
      <c r="D7306" s="2" t="s">
        <v>7373</v>
      </c>
    </row>
    <row r="7307" spans="1:4">
      <c r="A7307" s="3" t="s">
        <v>12141</v>
      </c>
      <c r="B7307" s="3" t="s">
        <v>11793</v>
      </c>
      <c r="C7307" s="3" t="s">
        <v>12142</v>
      </c>
      <c r="D7307" s="2" t="s">
        <v>7459</v>
      </c>
    </row>
    <row r="7308" spans="1:4">
      <c r="A7308" s="3" t="s">
        <v>12143</v>
      </c>
      <c r="B7308" s="3" t="s">
        <v>11793</v>
      </c>
      <c r="C7308" s="3" t="s">
        <v>12144</v>
      </c>
      <c r="D7308" s="2" t="s">
        <v>7459</v>
      </c>
    </row>
    <row r="7309" spans="1:4">
      <c r="A7309" s="3" t="s">
        <v>12145</v>
      </c>
      <c r="B7309" s="3" t="s">
        <v>11793</v>
      </c>
      <c r="C7309" s="3" t="s">
        <v>12146</v>
      </c>
      <c r="D7309" s="2" t="s">
        <v>7415</v>
      </c>
    </row>
    <row r="7310" spans="1:4">
      <c r="A7310" s="3" t="s">
        <v>12147</v>
      </c>
      <c r="B7310" s="3" t="s">
        <v>11793</v>
      </c>
      <c r="C7310" s="3" t="s">
        <v>12148</v>
      </c>
      <c r="D7310" s="2" t="s">
        <v>7383</v>
      </c>
    </row>
    <row r="7311" spans="1:4">
      <c r="A7311" s="3" t="s">
        <v>12149</v>
      </c>
      <c r="B7311" s="3" t="s">
        <v>11793</v>
      </c>
      <c r="C7311" s="3" t="s">
        <v>12150</v>
      </c>
      <c r="D7311" s="2" t="s">
        <v>8406</v>
      </c>
    </row>
    <row r="7312" spans="1:4">
      <c r="A7312" s="3" t="s">
        <v>12151</v>
      </c>
      <c r="B7312" s="3" t="s">
        <v>11793</v>
      </c>
      <c r="C7312" s="3" t="s">
        <v>12150</v>
      </c>
      <c r="D7312" s="2" t="s">
        <v>8704</v>
      </c>
    </row>
    <row r="7313" spans="1:4">
      <c r="A7313" s="3" t="s">
        <v>12152</v>
      </c>
      <c r="B7313" s="3" t="s">
        <v>11793</v>
      </c>
      <c r="C7313" s="3" t="s">
        <v>12153</v>
      </c>
      <c r="D7313" s="2" t="s">
        <v>7350</v>
      </c>
    </row>
    <row r="7314" spans="1:4">
      <c r="A7314" s="3" t="s">
        <v>12154</v>
      </c>
      <c r="B7314" s="3" t="s">
        <v>11793</v>
      </c>
      <c r="C7314" s="3" t="s">
        <v>12153</v>
      </c>
      <c r="D7314" s="2" t="s">
        <v>7361</v>
      </c>
    </row>
    <row r="7315" spans="1:4">
      <c r="A7315" s="3" t="s">
        <v>12155</v>
      </c>
      <c r="B7315" s="3" t="s">
        <v>11793</v>
      </c>
      <c r="C7315" s="3" t="s">
        <v>12153</v>
      </c>
      <c r="D7315" s="2" t="s">
        <v>7415</v>
      </c>
    </row>
    <row r="7316" spans="1:4">
      <c r="A7316" s="3" t="s">
        <v>12156</v>
      </c>
      <c r="B7316" s="3" t="s">
        <v>11793</v>
      </c>
      <c r="C7316" s="3" t="s">
        <v>12153</v>
      </c>
      <c r="D7316" s="2" t="s">
        <v>7366</v>
      </c>
    </row>
    <row r="7317" spans="1:4">
      <c r="A7317" s="3" t="s">
        <v>12157</v>
      </c>
      <c r="B7317" s="3" t="s">
        <v>11793</v>
      </c>
      <c r="C7317" s="3" t="s">
        <v>12158</v>
      </c>
      <c r="D7317" s="2" t="s">
        <v>7350</v>
      </c>
    </row>
    <row r="7318" spans="1:4">
      <c r="A7318" s="3" t="s">
        <v>12159</v>
      </c>
      <c r="B7318" s="3" t="s">
        <v>11793</v>
      </c>
      <c r="C7318" s="3" t="s">
        <v>12160</v>
      </c>
      <c r="D7318" s="2" t="s">
        <v>10482</v>
      </c>
    </row>
    <row r="7319" spans="1:4">
      <c r="A7319" s="3" t="s">
        <v>12161</v>
      </c>
      <c r="B7319" s="3" t="s">
        <v>11793</v>
      </c>
      <c r="C7319" s="3" t="s">
        <v>12160</v>
      </c>
      <c r="D7319" s="2" t="s">
        <v>8493</v>
      </c>
    </row>
    <row r="7320" spans="1:4">
      <c r="A7320" s="3" t="s">
        <v>12162</v>
      </c>
      <c r="B7320" s="3" t="s">
        <v>11793</v>
      </c>
      <c r="C7320" s="3" t="s">
        <v>12160</v>
      </c>
      <c r="D7320" s="2" t="s">
        <v>8495</v>
      </c>
    </row>
    <row r="7321" spans="1:4">
      <c r="A7321" s="3" t="s">
        <v>12163</v>
      </c>
      <c r="B7321" s="3" t="s">
        <v>11793</v>
      </c>
      <c r="C7321" s="3" t="s">
        <v>12160</v>
      </c>
      <c r="D7321" s="2" t="s">
        <v>12164</v>
      </c>
    </row>
    <row r="7322" spans="1:4">
      <c r="A7322" s="3" t="s">
        <v>12165</v>
      </c>
      <c r="B7322" s="3" t="s">
        <v>11793</v>
      </c>
      <c r="C7322" s="3" t="s">
        <v>12160</v>
      </c>
      <c r="D7322" s="2" t="s">
        <v>8499</v>
      </c>
    </row>
    <row r="7323" spans="1:4">
      <c r="A7323" s="3" t="s">
        <v>12166</v>
      </c>
      <c r="B7323" s="3" t="s">
        <v>11793</v>
      </c>
      <c r="C7323" s="3" t="s">
        <v>12160</v>
      </c>
      <c r="D7323" s="2" t="s">
        <v>12167</v>
      </c>
    </row>
    <row r="7324" spans="1:4">
      <c r="A7324" s="3" t="s">
        <v>12168</v>
      </c>
      <c r="B7324" s="3" t="s">
        <v>11793</v>
      </c>
      <c r="C7324" s="3" t="s">
        <v>12160</v>
      </c>
      <c r="D7324" s="2" t="s">
        <v>12169</v>
      </c>
    </row>
    <row r="7325" spans="1:4">
      <c r="A7325" s="3" t="s">
        <v>12170</v>
      </c>
      <c r="B7325" s="3" t="s">
        <v>11793</v>
      </c>
      <c r="C7325" s="3" t="s">
        <v>12160</v>
      </c>
      <c r="D7325" s="2" t="s">
        <v>8505</v>
      </c>
    </row>
    <row r="7326" spans="1:4">
      <c r="A7326" s="3" t="s">
        <v>12171</v>
      </c>
      <c r="B7326" s="3" t="s">
        <v>11793</v>
      </c>
      <c r="C7326" s="3" t="s">
        <v>12172</v>
      </c>
      <c r="D7326" s="2" t="s">
        <v>7415</v>
      </c>
    </row>
    <row r="7327" spans="1:4">
      <c r="A7327" s="3" t="s">
        <v>12173</v>
      </c>
      <c r="B7327" s="3" t="s">
        <v>11793</v>
      </c>
      <c r="C7327" s="3" t="s">
        <v>12174</v>
      </c>
      <c r="D7327" s="2" t="s">
        <v>7353</v>
      </c>
    </row>
    <row r="7328" spans="1:4">
      <c r="A7328" s="3" t="s">
        <v>12175</v>
      </c>
      <c r="B7328" s="3" t="s">
        <v>11793</v>
      </c>
      <c r="C7328" s="3" t="s">
        <v>12174</v>
      </c>
      <c r="D7328" s="2" t="s">
        <v>7386</v>
      </c>
    </row>
    <row r="7329" spans="1:4">
      <c r="A7329" s="3" t="s">
        <v>12176</v>
      </c>
      <c r="B7329" s="3" t="s">
        <v>11793</v>
      </c>
      <c r="C7329" s="3" t="s">
        <v>12177</v>
      </c>
      <c r="D7329" s="2" t="s">
        <v>7350</v>
      </c>
    </row>
    <row r="7330" spans="1:4">
      <c r="A7330" s="3" t="s">
        <v>12178</v>
      </c>
      <c r="B7330" s="3" t="s">
        <v>11793</v>
      </c>
      <c r="C7330" s="3" t="s">
        <v>12177</v>
      </c>
      <c r="D7330" s="2" t="s">
        <v>7487</v>
      </c>
    </row>
    <row r="7331" spans="1:4">
      <c r="A7331" s="3" t="s">
        <v>12179</v>
      </c>
      <c r="B7331" s="3" t="s">
        <v>11793</v>
      </c>
      <c r="C7331" s="3" t="s">
        <v>12177</v>
      </c>
      <c r="D7331" s="2" t="s">
        <v>7373</v>
      </c>
    </row>
    <row r="7332" spans="1:4">
      <c r="A7332" s="3" t="s">
        <v>12180</v>
      </c>
      <c r="B7332" s="3" t="s">
        <v>11793</v>
      </c>
      <c r="C7332" s="3" t="s">
        <v>12177</v>
      </c>
      <c r="D7332" s="2" t="s">
        <v>7415</v>
      </c>
    </row>
    <row r="7333" spans="1:4">
      <c r="A7333" s="3" t="s">
        <v>12181</v>
      </c>
      <c r="B7333" s="3" t="s">
        <v>11793</v>
      </c>
      <c r="C7333" s="3" t="s">
        <v>12177</v>
      </c>
      <c r="D7333" s="2" t="s">
        <v>7353</v>
      </c>
    </row>
    <row r="7334" spans="1:4">
      <c r="A7334" s="3" t="s">
        <v>12182</v>
      </c>
      <c r="B7334" s="3" t="s">
        <v>11793</v>
      </c>
      <c r="C7334" s="3" t="s">
        <v>12183</v>
      </c>
      <c r="D7334" s="2" t="s">
        <v>12184</v>
      </c>
    </row>
    <row r="7335" spans="1:4">
      <c r="A7335" s="3" t="s">
        <v>12185</v>
      </c>
      <c r="B7335" s="3" t="s">
        <v>11793</v>
      </c>
      <c r="C7335" s="3" t="s">
        <v>12186</v>
      </c>
      <c r="D7335" s="2" t="s">
        <v>7361</v>
      </c>
    </row>
    <row r="7336" spans="1:4">
      <c r="A7336" s="3" t="s">
        <v>12187</v>
      </c>
      <c r="B7336" s="3" t="s">
        <v>11793</v>
      </c>
      <c r="C7336" s="3" t="s">
        <v>12186</v>
      </c>
      <c r="D7336" s="2" t="s">
        <v>7383</v>
      </c>
    </row>
    <row r="7337" spans="1:4">
      <c r="A7337" s="3" t="s">
        <v>12188</v>
      </c>
      <c r="B7337" s="3" t="s">
        <v>11793</v>
      </c>
      <c r="C7337" s="3" t="s">
        <v>12186</v>
      </c>
      <c r="D7337" s="2" t="s">
        <v>7350</v>
      </c>
    </row>
    <row r="7338" spans="1:4">
      <c r="A7338" s="3" t="s">
        <v>12189</v>
      </c>
      <c r="B7338" s="3" t="s">
        <v>11793</v>
      </c>
      <c r="C7338" s="3" t="s">
        <v>12186</v>
      </c>
      <c r="D7338" s="2" t="s">
        <v>7415</v>
      </c>
    </row>
    <row r="7339" spans="1:4">
      <c r="A7339" s="3" t="s">
        <v>12190</v>
      </c>
      <c r="B7339" s="3" t="s">
        <v>11793</v>
      </c>
      <c r="C7339" s="3" t="s">
        <v>12186</v>
      </c>
      <c r="D7339" s="2" t="s">
        <v>7448</v>
      </c>
    </row>
    <row r="7340" spans="1:4">
      <c r="A7340" s="3" t="s">
        <v>12191</v>
      </c>
      <c r="B7340" s="3" t="s">
        <v>11793</v>
      </c>
      <c r="C7340" s="3" t="s">
        <v>12192</v>
      </c>
      <c r="D7340" s="2" t="s">
        <v>7530</v>
      </c>
    </row>
    <row r="7341" spans="1:4">
      <c r="A7341" s="3" t="s">
        <v>12193</v>
      </c>
      <c r="B7341" s="3" t="s">
        <v>11793</v>
      </c>
      <c r="C7341" s="3" t="s">
        <v>12192</v>
      </c>
      <c r="D7341" s="2" t="s">
        <v>7361</v>
      </c>
    </row>
    <row r="7342" spans="1:4">
      <c r="A7342" s="3" t="s">
        <v>12194</v>
      </c>
      <c r="B7342" s="3" t="s">
        <v>11793</v>
      </c>
      <c r="C7342" s="3" t="s">
        <v>12195</v>
      </c>
      <c r="D7342" s="2" t="s">
        <v>7353</v>
      </c>
    </row>
    <row r="7343" spans="1:4">
      <c r="A7343" s="3" t="s">
        <v>12196</v>
      </c>
      <c r="B7343" s="3" t="s">
        <v>11793</v>
      </c>
      <c r="C7343" s="3" t="s">
        <v>12197</v>
      </c>
      <c r="D7343" s="2" t="s">
        <v>7353</v>
      </c>
    </row>
    <row r="7344" spans="1:4">
      <c r="A7344" s="3" t="s">
        <v>12198</v>
      </c>
      <c r="B7344" s="3" t="s">
        <v>11793</v>
      </c>
      <c r="C7344" s="3" t="s">
        <v>12197</v>
      </c>
      <c r="D7344" s="2" t="s">
        <v>7459</v>
      </c>
    </row>
    <row r="7345" spans="1:4">
      <c r="A7345" s="3" t="s">
        <v>12199</v>
      </c>
      <c r="B7345" s="3" t="s">
        <v>11793</v>
      </c>
      <c r="C7345" s="3" t="s">
        <v>12197</v>
      </c>
      <c r="D7345" s="2" t="s">
        <v>7448</v>
      </c>
    </row>
    <row r="7346" spans="1:4">
      <c r="A7346" s="3" t="s">
        <v>12200</v>
      </c>
      <c r="B7346" s="3" t="s">
        <v>11793</v>
      </c>
      <c r="C7346" s="3" t="s">
        <v>12201</v>
      </c>
      <c r="D7346" s="2" t="s">
        <v>7383</v>
      </c>
    </row>
    <row r="7347" spans="1:4">
      <c r="A7347" s="3" t="s">
        <v>12202</v>
      </c>
      <c r="B7347" s="3" t="s">
        <v>11793</v>
      </c>
      <c r="C7347" s="3" t="s">
        <v>12203</v>
      </c>
      <c r="D7347" s="2" t="s">
        <v>7383</v>
      </c>
    </row>
    <row r="7348" spans="1:4">
      <c r="A7348" s="3" t="s">
        <v>12204</v>
      </c>
      <c r="B7348" s="3" t="s">
        <v>11793</v>
      </c>
      <c r="C7348" s="3" t="s">
        <v>12205</v>
      </c>
      <c r="D7348" s="2" t="s">
        <v>7386</v>
      </c>
    </row>
    <row r="7349" spans="1:4">
      <c r="A7349" s="3" t="s">
        <v>12206</v>
      </c>
      <c r="B7349" s="3" t="s">
        <v>11793</v>
      </c>
      <c r="C7349" s="3" t="s">
        <v>12207</v>
      </c>
      <c r="D7349" s="2" t="s">
        <v>7373</v>
      </c>
    </row>
    <row r="7350" spans="1:4">
      <c r="A7350" s="3" t="s">
        <v>12208</v>
      </c>
      <c r="B7350" s="3" t="s">
        <v>11793</v>
      </c>
      <c r="C7350" s="3" t="s">
        <v>12209</v>
      </c>
      <c r="D7350" s="2" t="s">
        <v>7760</v>
      </c>
    </row>
    <row r="7351" spans="1:4">
      <c r="A7351" s="3" t="s">
        <v>12210</v>
      </c>
      <c r="B7351" s="3" t="s">
        <v>11793</v>
      </c>
      <c r="C7351" s="3" t="s">
        <v>12209</v>
      </c>
      <c r="D7351" s="2" t="s">
        <v>7815</v>
      </c>
    </row>
    <row r="7352" spans="1:4">
      <c r="A7352" s="3" t="s">
        <v>12211</v>
      </c>
      <c r="B7352" s="3" t="s">
        <v>11793</v>
      </c>
      <c r="C7352" s="3" t="s">
        <v>12209</v>
      </c>
      <c r="D7352" s="2" t="s">
        <v>12212</v>
      </c>
    </row>
    <row r="7353" spans="1:4">
      <c r="A7353" s="3" t="s">
        <v>12213</v>
      </c>
      <c r="B7353" s="3" t="s">
        <v>11793</v>
      </c>
      <c r="C7353" s="3" t="s">
        <v>12209</v>
      </c>
      <c r="D7353" s="2" t="s">
        <v>12214</v>
      </c>
    </row>
    <row r="7354" spans="1:4">
      <c r="A7354" s="3" t="s">
        <v>12215</v>
      </c>
      <c r="B7354" s="3" t="s">
        <v>11793</v>
      </c>
      <c r="C7354" s="3" t="s">
        <v>12209</v>
      </c>
      <c r="D7354" s="2" t="s">
        <v>12216</v>
      </c>
    </row>
    <row r="7355" spans="1:4">
      <c r="A7355" s="3" t="s">
        <v>12217</v>
      </c>
      <c r="B7355" s="3" t="s">
        <v>11793</v>
      </c>
      <c r="C7355" s="3" t="s">
        <v>12209</v>
      </c>
      <c r="D7355" s="2" t="s">
        <v>12218</v>
      </c>
    </row>
    <row r="7356" spans="1:4">
      <c r="A7356" s="3" t="s">
        <v>12219</v>
      </c>
      <c r="B7356" s="3" t="s">
        <v>11793</v>
      </c>
      <c r="C7356" s="3" t="s">
        <v>12209</v>
      </c>
      <c r="D7356" s="2" t="s">
        <v>12220</v>
      </c>
    </row>
    <row r="7357" spans="1:4">
      <c r="A7357" s="3" t="s">
        <v>12221</v>
      </c>
      <c r="B7357" s="3" t="s">
        <v>11793</v>
      </c>
      <c r="C7357" s="3" t="s">
        <v>12209</v>
      </c>
      <c r="D7357" s="2" t="s">
        <v>7826</v>
      </c>
    </row>
    <row r="7358" spans="1:4">
      <c r="A7358" s="3" t="s">
        <v>12222</v>
      </c>
      <c r="B7358" s="3" t="s">
        <v>11793</v>
      </c>
      <c r="C7358" s="3" t="s">
        <v>12223</v>
      </c>
      <c r="D7358" s="2" t="s">
        <v>7760</v>
      </c>
    </row>
    <row r="7359" spans="1:4">
      <c r="A7359" s="3" t="s">
        <v>12224</v>
      </c>
      <c r="B7359" s="3" t="s">
        <v>11793</v>
      </c>
      <c r="C7359" s="3" t="s">
        <v>12223</v>
      </c>
      <c r="D7359" s="2" t="s">
        <v>7815</v>
      </c>
    </row>
    <row r="7360" spans="1:4">
      <c r="A7360" s="3" t="s">
        <v>12225</v>
      </c>
      <c r="B7360" s="3" t="s">
        <v>11793</v>
      </c>
      <c r="C7360" s="3" t="s">
        <v>12223</v>
      </c>
      <c r="D7360" s="2" t="s">
        <v>12214</v>
      </c>
    </row>
    <row r="7361" spans="1:4">
      <c r="A7361" s="3" t="s">
        <v>12226</v>
      </c>
      <c r="B7361" s="3" t="s">
        <v>11793</v>
      </c>
      <c r="C7361" s="3" t="s">
        <v>12223</v>
      </c>
      <c r="D7361" s="2" t="s">
        <v>12220</v>
      </c>
    </row>
    <row r="7362" spans="1:4">
      <c r="A7362" s="3" t="s">
        <v>12227</v>
      </c>
      <c r="B7362" s="3" t="s">
        <v>11793</v>
      </c>
      <c r="C7362" s="3" t="s">
        <v>12223</v>
      </c>
      <c r="D7362" s="2" t="s">
        <v>12228</v>
      </c>
    </row>
    <row r="7363" spans="1:4">
      <c r="A7363" s="3" t="s">
        <v>12229</v>
      </c>
      <c r="B7363" s="3" t="s">
        <v>11793</v>
      </c>
      <c r="C7363" s="3" t="s">
        <v>12223</v>
      </c>
      <c r="D7363" s="2" t="s">
        <v>12230</v>
      </c>
    </row>
    <row r="7364" spans="1:4">
      <c r="A7364" s="3" t="s">
        <v>12231</v>
      </c>
      <c r="B7364" s="3" t="s">
        <v>11793</v>
      </c>
      <c r="C7364" s="3" t="s">
        <v>12223</v>
      </c>
      <c r="D7364" s="2" t="s">
        <v>7824</v>
      </c>
    </row>
    <row r="7365" spans="1:4">
      <c r="A7365" s="3" t="s">
        <v>12232</v>
      </c>
      <c r="B7365" s="3" t="s">
        <v>11793</v>
      </c>
      <c r="C7365" s="3" t="s">
        <v>12223</v>
      </c>
      <c r="D7365" s="2" t="s">
        <v>12233</v>
      </c>
    </row>
    <row r="7366" spans="1:4">
      <c r="A7366" s="3" t="s">
        <v>12234</v>
      </c>
      <c r="B7366" s="3" t="s">
        <v>11793</v>
      </c>
      <c r="C7366" s="3" t="s">
        <v>12235</v>
      </c>
      <c r="D7366" s="2" t="s">
        <v>7386</v>
      </c>
    </row>
    <row r="7367" spans="1:4">
      <c r="A7367" s="3" t="s">
        <v>12236</v>
      </c>
      <c r="B7367" s="3" t="s">
        <v>11793</v>
      </c>
      <c r="C7367" s="3" t="s">
        <v>12235</v>
      </c>
      <c r="D7367" s="2" t="s">
        <v>7353</v>
      </c>
    </row>
    <row r="7368" spans="1:4">
      <c r="A7368" s="3" t="s">
        <v>12237</v>
      </c>
      <c r="B7368" s="3" t="s">
        <v>11793</v>
      </c>
      <c r="C7368" s="3" t="s">
        <v>12235</v>
      </c>
      <c r="D7368" s="2" t="s">
        <v>7704</v>
      </c>
    </row>
    <row r="7369" spans="1:4">
      <c r="A7369" s="3" t="s">
        <v>12238</v>
      </c>
      <c r="B7369" s="3" t="s">
        <v>11793</v>
      </c>
      <c r="C7369" s="3" t="s">
        <v>12239</v>
      </c>
      <c r="D7369" s="2" t="s">
        <v>7358</v>
      </c>
    </row>
    <row r="7370" spans="1:4">
      <c r="A7370" s="3" t="s">
        <v>12240</v>
      </c>
      <c r="B7370" s="3" t="s">
        <v>11793</v>
      </c>
      <c r="C7370" s="3" t="s">
        <v>12239</v>
      </c>
      <c r="D7370" s="2" t="s">
        <v>7366</v>
      </c>
    </row>
    <row r="7371" spans="1:4">
      <c r="A7371" s="3" t="s">
        <v>12241</v>
      </c>
      <c r="B7371" s="3" t="s">
        <v>11793</v>
      </c>
      <c r="C7371" s="3" t="s">
        <v>12239</v>
      </c>
      <c r="D7371" s="2" t="s">
        <v>7383</v>
      </c>
    </row>
    <row r="7372" spans="1:4">
      <c r="A7372" s="3" t="s">
        <v>12242</v>
      </c>
      <c r="B7372" s="3" t="s">
        <v>11793</v>
      </c>
      <c r="C7372" s="3" t="s">
        <v>12243</v>
      </c>
      <c r="D7372" s="2" t="s">
        <v>7487</v>
      </c>
    </row>
    <row r="7373" spans="1:4">
      <c r="A7373" s="3" t="s">
        <v>12244</v>
      </c>
      <c r="B7373" s="3" t="s">
        <v>11793</v>
      </c>
      <c r="C7373" s="3" t="s">
        <v>12243</v>
      </c>
      <c r="D7373" s="2" t="s">
        <v>7361</v>
      </c>
    </row>
    <row r="7374" spans="1:4">
      <c r="A7374" s="3" t="s">
        <v>12245</v>
      </c>
      <c r="B7374" s="3" t="s">
        <v>11793</v>
      </c>
      <c r="C7374" s="3" t="s">
        <v>12243</v>
      </c>
      <c r="D7374" s="2" t="s">
        <v>7415</v>
      </c>
    </row>
    <row r="7375" spans="1:4">
      <c r="A7375" s="3" t="s">
        <v>12246</v>
      </c>
      <c r="B7375" s="3" t="s">
        <v>11793</v>
      </c>
      <c r="C7375" s="3" t="s">
        <v>12243</v>
      </c>
      <c r="D7375" s="2" t="s">
        <v>7383</v>
      </c>
    </row>
    <row r="7376" spans="1:4">
      <c r="A7376" s="3" t="s">
        <v>12247</v>
      </c>
      <c r="B7376" s="3" t="s">
        <v>11793</v>
      </c>
      <c r="C7376" s="3" t="s">
        <v>12243</v>
      </c>
      <c r="D7376" s="2" t="s">
        <v>8700</v>
      </c>
    </row>
    <row r="7377" spans="1:4">
      <c r="A7377" s="3" t="s">
        <v>12248</v>
      </c>
      <c r="B7377" s="3" t="s">
        <v>11793</v>
      </c>
      <c r="C7377" s="3" t="s">
        <v>12243</v>
      </c>
      <c r="D7377" s="2" t="s">
        <v>7366</v>
      </c>
    </row>
    <row r="7378" spans="1:4">
      <c r="A7378" s="3" t="s">
        <v>12249</v>
      </c>
      <c r="B7378" s="3" t="s">
        <v>11793</v>
      </c>
      <c r="C7378" s="3" t="s">
        <v>12250</v>
      </c>
      <c r="D7378" s="2" t="s">
        <v>7361</v>
      </c>
    </row>
    <row r="7379" spans="1:4">
      <c r="A7379" s="3" t="s">
        <v>12251</v>
      </c>
      <c r="B7379" s="3" t="s">
        <v>11793</v>
      </c>
      <c r="C7379" s="3" t="s">
        <v>12250</v>
      </c>
      <c r="D7379" s="2" t="s">
        <v>7373</v>
      </c>
    </row>
    <row r="7380" spans="1:4">
      <c r="A7380" s="3" t="s">
        <v>12252</v>
      </c>
      <c r="B7380" s="3" t="s">
        <v>11793</v>
      </c>
      <c r="C7380" s="3" t="s">
        <v>12250</v>
      </c>
      <c r="D7380" s="2" t="s">
        <v>7383</v>
      </c>
    </row>
    <row r="7381" spans="1:4">
      <c r="A7381" s="3" t="s">
        <v>12253</v>
      </c>
      <c r="B7381" s="3" t="s">
        <v>11793</v>
      </c>
      <c r="C7381" s="3" t="s">
        <v>12250</v>
      </c>
      <c r="D7381" s="2" t="s">
        <v>7350</v>
      </c>
    </row>
    <row r="7382" spans="1:4">
      <c r="A7382" s="3" t="s">
        <v>12254</v>
      </c>
      <c r="B7382" s="3" t="s">
        <v>11793</v>
      </c>
      <c r="C7382" s="3" t="s">
        <v>12250</v>
      </c>
      <c r="D7382" s="2" t="s">
        <v>7965</v>
      </c>
    </row>
    <row r="7383" spans="1:4">
      <c r="A7383" s="3" t="s">
        <v>12255</v>
      </c>
      <c r="B7383" s="3" t="s">
        <v>11793</v>
      </c>
      <c r="C7383" s="3" t="s">
        <v>12250</v>
      </c>
      <c r="D7383" s="2" t="s">
        <v>9066</v>
      </c>
    </row>
    <row r="7384" spans="1:4">
      <c r="A7384" s="3" t="s">
        <v>12256</v>
      </c>
      <c r="B7384" s="3" t="s">
        <v>11793</v>
      </c>
      <c r="C7384" s="3" t="s">
        <v>12250</v>
      </c>
      <c r="D7384" s="2" t="s">
        <v>7353</v>
      </c>
    </row>
    <row r="7385" spans="1:4">
      <c r="A7385" s="3" t="s">
        <v>12257</v>
      </c>
      <c r="B7385" s="3" t="s">
        <v>11793</v>
      </c>
      <c r="C7385" s="3" t="s">
        <v>12258</v>
      </c>
      <c r="D7385" s="2" t="s">
        <v>7383</v>
      </c>
    </row>
    <row r="7386" spans="1:4">
      <c r="A7386" s="3" t="s">
        <v>12259</v>
      </c>
      <c r="B7386" s="3" t="s">
        <v>11793</v>
      </c>
      <c r="C7386" s="3" t="s">
        <v>12258</v>
      </c>
      <c r="D7386" s="2" t="s">
        <v>7361</v>
      </c>
    </row>
    <row r="7387" spans="1:4">
      <c r="A7387" s="3" t="s">
        <v>12260</v>
      </c>
      <c r="B7387" s="3" t="s">
        <v>11793</v>
      </c>
      <c r="C7387" s="3" t="s">
        <v>12258</v>
      </c>
      <c r="D7387" s="2" t="s">
        <v>7358</v>
      </c>
    </row>
    <row r="7388" spans="1:4">
      <c r="A7388" s="3" t="s">
        <v>12261</v>
      </c>
      <c r="B7388" s="3" t="s">
        <v>11793</v>
      </c>
      <c r="C7388" s="3" t="s">
        <v>12258</v>
      </c>
      <c r="D7388" s="2" t="s">
        <v>7373</v>
      </c>
    </row>
    <row r="7389" spans="1:4">
      <c r="A7389" s="3" t="s">
        <v>12262</v>
      </c>
      <c r="B7389" s="3" t="s">
        <v>11793</v>
      </c>
      <c r="C7389" s="3" t="s">
        <v>12258</v>
      </c>
      <c r="D7389" s="2" t="s">
        <v>7366</v>
      </c>
    </row>
    <row r="7390" spans="1:4">
      <c r="A7390" s="3" t="s">
        <v>12263</v>
      </c>
      <c r="B7390" s="3" t="s">
        <v>11793</v>
      </c>
      <c r="C7390" s="3" t="s">
        <v>12258</v>
      </c>
      <c r="D7390" s="2" t="s">
        <v>7415</v>
      </c>
    </row>
    <row r="7391" spans="1:4">
      <c r="A7391" s="3" t="s">
        <v>12264</v>
      </c>
      <c r="B7391" s="3" t="s">
        <v>11793</v>
      </c>
      <c r="C7391" s="3" t="s">
        <v>12265</v>
      </c>
      <c r="D7391" s="2" t="s">
        <v>7353</v>
      </c>
    </row>
    <row r="7392" spans="1:4">
      <c r="A7392" s="3" t="s">
        <v>12266</v>
      </c>
      <c r="B7392" s="3" t="s">
        <v>11793</v>
      </c>
      <c r="C7392" s="3" t="s">
        <v>12265</v>
      </c>
      <c r="D7392" s="2" t="s">
        <v>7350</v>
      </c>
    </row>
    <row r="7393" spans="1:4">
      <c r="A7393" s="3" t="s">
        <v>12267</v>
      </c>
      <c r="B7393" s="3" t="s">
        <v>11793</v>
      </c>
      <c r="C7393" s="3" t="s">
        <v>12265</v>
      </c>
      <c r="D7393" s="2" t="s">
        <v>7386</v>
      </c>
    </row>
    <row r="7394" spans="1:4">
      <c r="A7394" s="3" t="s">
        <v>12268</v>
      </c>
      <c r="B7394" s="3" t="s">
        <v>11793</v>
      </c>
      <c r="C7394" s="3" t="s">
        <v>12269</v>
      </c>
      <c r="D7394" s="2" t="s">
        <v>7561</v>
      </c>
    </row>
    <row r="7395" spans="1:4">
      <c r="A7395" s="3" t="s">
        <v>12270</v>
      </c>
      <c r="B7395" s="3" t="s">
        <v>11793</v>
      </c>
      <c r="C7395" s="3" t="s">
        <v>12269</v>
      </c>
      <c r="D7395" s="2" t="s">
        <v>7386</v>
      </c>
    </row>
    <row r="7396" spans="1:4">
      <c r="A7396" s="3" t="s">
        <v>12271</v>
      </c>
      <c r="B7396" s="3" t="s">
        <v>11793</v>
      </c>
      <c r="C7396" s="3" t="s">
        <v>12269</v>
      </c>
      <c r="D7396" s="2" t="s">
        <v>7353</v>
      </c>
    </row>
    <row r="7397" spans="1:4">
      <c r="A7397" s="3" t="s">
        <v>12272</v>
      </c>
      <c r="B7397" s="3" t="s">
        <v>11793</v>
      </c>
      <c r="C7397" s="3" t="s">
        <v>12273</v>
      </c>
      <c r="D7397" s="2" t="s">
        <v>10328</v>
      </c>
    </row>
    <row r="7398" spans="1:4">
      <c r="A7398" s="3" t="s">
        <v>12274</v>
      </c>
      <c r="B7398" s="3" t="s">
        <v>11793</v>
      </c>
      <c r="C7398" s="3" t="s">
        <v>12273</v>
      </c>
      <c r="D7398" s="2" t="s">
        <v>10330</v>
      </c>
    </row>
    <row r="7399" spans="1:4">
      <c r="A7399" s="3" t="s">
        <v>12275</v>
      </c>
      <c r="B7399" s="3" t="s">
        <v>11793</v>
      </c>
      <c r="C7399" s="3" t="s">
        <v>12273</v>
      </c>
      <c r="D7399" s="2" t="s">
        <v>10332</v>
      </c>
    </row>
    <row r="7400" spans="1:4">
      <c r="A7400" s="3" t="s">
        <v>12276</v>
      </c>
      <c r="B7400" s="3" t="s">
        <v>11793</v>
      </c>
      <c r="C7400" s="3" t="s">
        <v>12273</v>
      </c>
      <c r="D7400" s="2" t="s">
        <v>10334</v>
      </c>
    </row>
    <row r="7401" spans="1:4">
      <c r="A7401" s="3" t="s">
        <v>12277</v>
      </c>
      <c r="B7401" s="3" t="s">
        <v>11793</v>
      </c>
      <c r="C7401" s="3" t="s">
        <v>12278</v>
      </c>
      <c r="D7401" s="2" t="s">
        <v>7361</v>
      </c>
    </row>
    <row r="7402" spans="1:4">
      <c r="A7402" s="3" t="s">
        <v>12279</v>
      </c>
      <c r="B7402" s="3" t="s">
        <v>11793</v>
      </c>
      <c r="C7402" s="3" t="s">
        <v>12278</v>
      </c>
      <c r="D7402" s="2" t="s">
        <v>7383</v>
      </c>
    </row>
    <row r="7403" spans="1:4">
      <c r="A7403" s="3" t="s">
        <v>12280</v>
      </c>
      <c r="B7403" s="3" t="s">
        <v>11793</v>
      </c>
      <c r="C7403" s="3" t="s">
        <v>12278</v>
      </c>
      <c r="D7403" s="2" t="s">
        <v>7350</v>
      </c>
    </row>
    <row r="7404" spans="1:4">
      <c r="A7404" s="3" t="s">
        <v>12281</v>
      </c>
      <c r="B7404" s="3" t="s">
        <v>11793</v>
      </c>
      <c r="C7404" s="3" t="s">
        <v>12278</v>
      </c>
      <c r="D7404" s="2" t="s">
        <v>7448</v>
      </c>
    </row>
    <row r="7405" spans="1:4">
      <c r="A7405" s="3" t="s">
        <v>12282</v>
      </c>
      <c r="B7405" s="3" t="s">
        <v>11793</v>
      </c>
      <c r="C7405" s="3" t="s">
        <v>12283</v>
      </c>
      <c r="D7405" s="2" t="s">
        <v>7704</v>
      </c>
    </row>
    <row r="7406" spans="1:4">
      <c r="A7406" s="3" t="s">
        <v>12284</v>
      </c>
      <c r="B7406" s="3" t="s">
        <v>11793</v>
      </c>
      <c r="C7406" s="3" t="s">
        <v>12283</v>
      </c>
      <c r="D7406" s="2" t="s">
        <v>7577</v>
      </c>
    </row>
    <row r="7407" spans="1:4">
      <c r="A7407" s="3" t="s">
        <v>12285</v>
      </c>
      <c r="B7407" s="3" t="s">
        <v>11793</v>
      </c>
      <c r="C7407" s="3" t="s">
        <v>12283</v>
      </c>
      <c r="D7407" s="2" t="s">
        <v>7459</v>
      </c>
    </row>
    <row r="7408" spans="1:4">
      <c r="A7408" s="3" t="s">
        <v>12286</v>
      </c>
      <c r="B7408" s="3" t="s">
        <v>11793</v>
      </c>
      <c r="C7408" s="3" t="s">
        <v>12283</v>
      </c>
      <c r="D7408" s="2" t="s">
        <v>7383</v>
      </c>
    </row>
    <row r="7409" spans="1:4">
      <c r="A7409" s="3" t="s">
        <v>12287</v>
      </c>
      <c r="B7409" s="3" t="s">
        <v>11793</v>
      </c>
      <c r="C7409" s="3" t="s">
        <v>12288</v>
      </c>
      <c r="D7409" s="2" t="s">
        <v>7561</v>
      </c>
    </row>
    <row r="7410" spans="1:4">
      <c r="A7410" s="3" t="s">
        <v>12289</v>
      </c>
      <c r="B7410" s="3" t="s">
        <v>11793</v>
      </c>
      <c r="C7410" s="3" t="s">
        <v>12288</v>
      </c>
      <c r="D7410" s="2" t="s">
        <v>7577</v>
      </c>
    </row>
    <row r="7411" spans="1:4">
      <c r="A7411" s="3" t="s">
        <v>12290</v>
      </c>
      <c r="B7411" s="3" t="s">
        <v>11793</v>
      </c>
      <c r="C7411" s="3" t="s">
        <v>12291</v>
      </c>
      <c r="D7411" s="2" t="s">
        <v>7353</v>
      </c>
    </row>
    <row r="7412" spans="1:4">
      <c r="A7412" s="3" t="s">
        <v>12292</v>
      </c>
      <c r="B7412" s="3" t="s">
        <v>11793</v>
      </c>
      <c r="C7412" s="3" t="s">
        <v>12291</v>
      </c>
      <c r="D7412" s="2" t="s">
        <v>7386</v>
      </c>
    </row>
    <row r="7413" spans="1:4">
      <c r="A7413" s="3" t="s">
        <v>12293</v>
      </c>
      <c r="B7413" s="3" t="s">
        <v>11793</v>
      </c>
      <c r="C7413" s="3" t="s">
        <v>12294</v>
      </c>
      <c r="D7413" s="2" t="s">
        <v>7561</v>
      </c>
    </row>
    <row r="7414" spans="1:4">
      <c r="A7414" s="3" t="s">
        <v>12295</v>
      </c>
      <c r="B7414" s="3" t="s">
        <v>11793</v>
      </c>
      <c r="C7414" s="3" t="s">
        <v>12294</v>
      </c>
      <c r="D7414" s="2" t="s">
        <v>7415</v>
      </c>
    </row>
    <row r="7415" spans="1:4">
      <c r="A7415" s="3" t="s">
        <v>12296</v>
      </c>
      <c r="B7415" s="3" t="s">
        <v>11793</v>
      </c>
      <c r="C7415" s="3" t="s">
        <v>12294</v>
      </c>
      <c r="D7415" s="2" t="s">
        <v>7373</v>
      </c>
    </row>
    <row r="7416" spans="1:4">
      <c r="A7416" s="3" t="s">
        <v>12297</v>
      </c>
      <c r="B7416" s="3" t="s">
        <v>11793</v>
      </c>
      <c r="C7416" s="3" t="s">
        <v>12298</v>
      </c>
      <c r="D7416" s="2" t="s">
        <v>7386</v>
      </c>
    </row>
    <row r="7417" spans="1:4">
      <c r="A7417" s="3" t="s">
        <v>12299</v>
      </c>
      <c r="B7417" s="3" t="s">
        <v>11793</v>
      </c>
      <c r="C7417" s="3" t="s">
        <v>12298</v>
      </c>
      <c r="D7417" s="2" t="s">
        <v>7353</v>
      </c>
    </row>
    <row r="7418" spans="1:4">
      <c r="A7418" s="3" t="s">
        <v>12300</v>
      </c>
      <c r="B7418" s="3" t="s">
        <v>11793</v>
      </c>
      <c r="C7418" s="3" t="s">
        <v>12298</v>
      </c>
      <c r="D7418" s="2" t="s">
        <v>7448</v>
      </c>
    </row>
    <row r="7419" spans="1:4">
      <c r="A7419" s="3" t="s">
        <v>12301</v>
      </c>
      <c r="B7419" s="3" t="s">
        <v>11793</v>
      </c>
      <c r="C7419" s="3" t="s">
        <v>12298</v>
      </c>
      <c r="D7419" s="2" t="s">
        <v>7621</v>
      </c>
    </row>
    <row r="7420" spans="1:4">
      <c r="A7420" s="3" t="s">
        <v>12302</v>
      </c>
      <c r="B7420" s="3" t="s">
        <v>11793</v>
      </c>
      <c r="C7420" s="3" t="s">
        <v>12298</v>
      </c>
      <c r="D7420" s="2" t="s">
        <v>7965</v>
      </c>
    </row>
    <row r="7421" spans="1:4">
      <c r="A7421" s="3" t="s">
        <v>12303</v>
      </c>
      <c r="B7421" s="3" t="s">
        <v>11793</v>
      </c>
      <c r="C7421" s="3" t="s">
        <v>12298</v>
      </c>
      <c r="D7421" s="2" t="s">
        <v>7350</v>
      </c>
    </row>
    <row r="7422" spans="1:4">
      <c r="A7422" s="3" t="s">
        <v>12304</v>
      </c>
      <c r="B7422" s="3" t="s">
        <v>11793</v>
      </c>
      <c r="C7422" s="3" t="s">
        <v>12305</v>
      </c>
      <c r="D7422" s="2" t="s">
        <v>12306</v>
      </c>
    </row>
    <row r="7423" spans="1:4">
      <c r="A7423" s="3" t="s">
        <v>12307</v>
      </c>
      <c r="B7423" s="3" t="s">
        <v>11793</v>
      </c>
      <c r="C7423" s="3" t="s">
        <v>12305</v>
      </c>
      <c r="D7423" s="2" t="s">
        <v>12308</v>
      </c>
    </row>
    <row r="7424" spans="1:4">
      <c r="A7424" s="3" t="s">
        <v>12309</v>
      </c>
      <c r="B7424" s="3" t="s">
        <v>11793</v>
      </c>
      <c r="C7424" s="3" t="s">
        <v>12305</v>
      </c>
      <c r="D7424" s="2" t="s">
        <v>12310</v>
      </c>
    </row>
    <row r="7425" spans="1:4">
      <c r="A7425" s="3" t="s">
        <v>12311</v>
      </c>
      <c r="B7425" s="3" t="s">
        <v>11793</v>
      </c>
      <c r="C7425" s="3" t="s">
        <v>12305</v>
      </c>
      <c r="D7425" s="2" t="s">
        <v>12312</v>
      </c>
    </row>
    <row r="7426" spans="1:4">
      <c r="A7426" s="3" t="s">
        <v>12313</v>
      </c>
      <c r="B7426" s="3" t="s">
        <v>11793</v>
      </c>
      <c r="C7426" s="3" t="s">
        <v>12305</v>
      </c>
      <c r="D7426" s="2" t="s">
        <v>12314</v>
      </c>
    </row>
    <row r="7427" spans="1:4">
      <c r="A7427" s="3" t="s">
        <v>12315</v>
      </c>
      <c r="B7427" s="3" t="s">
        <v>11793</v>
      </c>
      <c r="C7427" s="3" t="s">
        <v>12316</v>
      </c>
      <c r="D7427" s="2" t="s">
        <v>7386</v>
      </c>
    </row>
    <row r="7428" spans="1:4">
      <c r="A7428" s="3" t="s">
        <v>12317</v>
      </c>
      <c r="B7428" s="3" t="s">
        <v>11793</v>
      </c>
      <c r="C7428" s="3" t="s">
        <v>12316</v>
      </c>
      <c r="D7428" s="2" t="s">
        <v>8017</v>
      </c>
    </row>
    <row r="7429" spans="1:4">
      <c r="A7429" s="3" t="s">
        <v>12318</v>
      </c>
      <c r="B7429" s="3" t="s">
        <v>11793</v>
      </c>
      <c r="C7429" s="3" t="s">
        <v>12319</v>
      </c>
      <c r="D7429" s="2" t="s">
        <v>7415</v>
      </c>
    </row>
    <row r="7430" spans="1:4">
      <c r="A7430" s="3" t="s">
        <v>12320</v>
      </c>
      <c r="B7430" s="3" t="s">
        <v>11793</v>
      </c>
      <c r="C7430" s="3" t="s">
        <v>12319</v>
      </c>
      <c r="D7430" s="2" t="s">
        <v>7530</v>
      </c>
    </row>
    <row r="7431" spans="1:4">
      <c r="A7431" s="3" t="s">
        <v>12321</v>
      </c>
      <c r="B7431" s="3" t="s">
        <v>11793</v>
      </c>
      <c r="C7431" s="3" t="s">
        <v>12319</v>
      </c>
      <c r="D7431" s="2" t="s">
        <v>7459</v>
      </c>
    </row>
    <row r="7432" spans="1:4">
      <c r="A7432" s="3" t="s">
        <v>12322</v>
      </c>
      <c r="B7432" s="3" t="s">
        <v>11793</v>
      </c>
      <c r="C7432" s="3" t="s">
        <v>12319</v>
      </c>
      <c r="D7432" s="2" t="s">
        <v>7621</v>
      </c>
    </row>
    <row r="7433" spans="1:4">
      <c r="A7433" s="3" t="s">
        <v>12323</v>
      </c>
      <c r="B7433" s="3" t="s">
        <v>11793</v>
      </c>
      <c r="C7433" s="3" t="s">
        <v>12324</v>
      </c>
      <c r="D7433" s="2" t="s">
        <v>7498</v>
      </c>
    </row>
    <row r="7434" spans="1:4">
      <c r="A7434" s="3" t="s">
        <v>12325</v>
      </c>
      <c r="B7434" s="3" t="s">
        <v>11793</v>
      </c>
      <c r="C7434" s="3" t="s">
        <v>12324</v>
      </c>
      <c r="D7434" s="2" t="s">
        <v>7663</v>
      </c>
    </row>
    <row r="7435" spans="1:4">
      <c r="A7435" s="3" t="s">
        <v>12326</v>
      </c>
      <c r="B7435" s="3" t="s">
        <v>11793</v>
      </c>
      <c r="C7435" s="3" t="s">
        <v>12324</v>
      </c>
      <c r="D7435" s="2" t="s">
        <v>7665</v>
      </c>
    </row>
    <row r="7436" spans="1:4">
      <c r="A7436" s="3" t="s">
        <v>12327</v>
      </c>
      <c r="B7436" s="3" t="s">
        <v>11793</v>
      </c>
      <c r="C7436" s="3" t="s">
        <v>12324</v>
      </c>
      <c r="D7436" s="2" t="s">
        <v>7667</v>
      </c>
    </row>
    <row r="7437" spans="1:4">
      <c r="A7437" s="3" t="s">
        <v>12328</v>
      </c>
      <c r="B7437" s="3" t="s">
        <v>11793</v>
      </c>
      <c r="C7437" s="3" t="s">
        <v>12324</v>
      </c>
      <c r="D7437" s="2" t="s">
        <v>7669</v>
      </c>
    </row>
    <row r="7438" spans="1:4">
      <c r="A7438" s="3" t="s">
        <v>12329</v>
      </c>
      <c r="B7438" s="3" t="s">
        <v>11793</v>
      </c>
      <c r="C7438" s="3" t="s">
        <v>12324</v>
      </c>
      <c r="D7438" s="2" t="s">
        <v>7671</v>
      </c>
    </row>
    <row r="7439" spans="1:4">
      <c r="A7439" s="3" t="s">
        <v>12330</v>
      </c>
      <c r="B7439" s="3" t="s">
        <v>11793</v>
      </c>
      <c r="C7439" s="3" t="s">
        <v>12331</v>
      </c>
      <c r="D7439" s="2" t="s">
        <v>7498</v>
      </c>
    </row>
    <row r="7440" spans="1:4">
      <c r="A7440" s="3" t="s">
        <v>12332</v>
      </c>
      <c r="B7440" s="3" t="s">
        <v>11793</v>
      </c>
      <c r="C7440" s="3" t="s">
        <v>12331</v>
      </c>
      <c r="D7440" s="2" t="s">
        <v>7663</v>
      </c>
    </row>
    <row r="7441" spans="1:4">
      <c r="A7441" s="3" t="s">
        <v>12333</v>
      </c>
      <c r="B7441" s="3" t="s">
        <v>11793</v>
      </c>
      <c r="C7441" s="3" t="s">
        <v>12331</v>
      </c>
      <c r="D7441" s="2" t="s">
        <v>7665</v>
      </c>
    </row>
    <row r="7442" spans="1:4">
      <c r="A7442" s="3" t="s">
        <v>12334</v>
      </c>
      <c r="B7442" s="3" t="s">
        <v>11793</v>
      </c>
      <c r="C7442" s="3" t="s">
        <v>12331</v>
      </c>
      <c r="D7442" s="2" t="s">
        <v>7667</v>
      </c>
    </row>
    <row r="7443" spans="1:4">
      <c r="A7443" s="3" t="s">
        <v>12335</v>
      </c>
      <c r="B7443" s="3" t="s">
        <v>11793</v>
      </c>
      <c r="C7443" s="3" t="s">
        <v>12331</v>
      </c>
      <c r="D7443" s="2" t="s">
        <v>7669</v>
      </c>
    </row>
    <row r="7444" spans="1:4">
      <c r="A7444" s="3" t="s">
        <v>12336</v>
      </c>
      <c r="B7444" s="3" t="s">
        <v>11793</v>
      </c>
      <c r="C7444" s="3" t="s">
        <v>12331</v>
      </c>
      <c r="D7444" s="2" t="s">
        <v>7671</v>
      </c>
    </row>
    <row r="7445" spans="1:4">
      <c r="A7445" s="3" t="s">
        <v>12337</v>
      </c>
      <c r="B7445" s="3" t="s">
        <v>11793</v>
      </c>
      <c r="C7445" s="3" t="s">
        <v>12338</v>
      </c>
      <c r="D7445" s="2" t="s">
        <v>7373</v>
      </c>
    </row>
    <row r="7446" spans="1:4">
      <c r="A7446" s="3" t="s">
        <v>12339</v>
      </c>
      <c r="B7446" s="3" t="s">
        <v>11793</v>
      </c>
      <c r="C7446" s="3" t="s">
        <v>12340</v>
      </c>
      <c r="D7446" s="2" t="s">
        <v>7415</v>
      </c>
    </row>
    <row r="7447" spans="1:4">
      <c r="A7447" s="3" t="s">
        <v>12341</v>
      </c>
      <c r="B7447" s="3" t="s">
        <v>11793</v>
      </c>
      <c r="C7447" s="3" t="s">
        <v>12342</v>
      </c>
      <c r="D7447" s="2" t="s">
        <v>7806</v>
      </c>
    </row>
    <row r="7448" spans="1:4">
      <c r="A7448" s="3" t="s">
        <v>12343</v>
      </c>
      <c r="B7448" s="3" t="s">
        <v>11793</v>
      </c>
      <c r="C7448" s="3" t="s">
        <v>12344</v>
      </c>
      <c r="D7448" s="2" t="s">
        <v>7448</v>
      </c>
    </row>
    <row r="7449" spans="1:4">
      <c r="A7449" s="3" t="s">
        <v>12345</v>
      </c>
      <c r="B7449" s="3" t="s">
        <v>11793</v>
      </c>
      <c r="C7449" s="3" t="s">
        <v>12346</v>
      </c>
      <c r="D7449" s="2" t="s">
        <v>7350</v>
      </c>
    </row>
    <row r="7450" spans="1:4">
      <c r="A7450" s="3" t="s">
        <v>12347</v>
      </c>
      <c r="B7450" s="3" t="s">
        <v>11793</v>
      </c>
      <c r="C7450" s="3" t="s">
        <v>12348</v>
      </c>
      <c r="D7450" s="2" t="s">
        <v>7353</v>
      </c>
    </row>
    <row r="7451" spans="1:4">
      <c r="A7451" s="3" t="s">
        <v>12349</v>
      </c>
      <c r="B7451" s="3" t="s">
        <v>11793</v>
      </c>
      <c r="C7451" s="3" t="s">
        <v>12350</v>
      </c>
      <c r="D7451" s="2" t="s">
        <v>7577</v>
      </c>
    </row>
    <row r="7452" spans="1:4">
      <c r="A7452" s="3" t="s">
        <v>12351</v>
      </c>
      <c r="B7452" s="3" t="s">
        <v>11793</v>
      </c>
      <c r="C7452" s="3" t="s">
        <v>12352</v>
      </c>
      <c r="D7452" s="2" t="s">
        <v>7487</v>
      </c>
    </row>
    <row r="7453" spans="1:4">
      <c r="A7453" s="3" t="s">
        <v>12353</v>
      </c>
      <c r="B7453" s="3" t="s">
        <v>11793</v>
      </c>
      <c r="C7453" s="3" t="s">
        <v>12352</v>
      </c>
      <c r="D7453" s="2" t="s">
        <v>7383</v>
      </c>
    </row>
    <row r="7454" spans="1:4">
      <c r="A7454" s="3" t="s">
        <v>12354</v>
      </c>
      <c r="B7454" s="3" t="s">
        <v>11793</v>
      </c>
      <c r="C7454" s="3" t="s">
        <v>12352</v>
      </c>
      <c r="D7454" s="2" t="s">
        <v>7415</v>
      </c>
    </row>
    <row r="7455" spans="1:4">
      <c r="A7455" s="3" t="s">
        <v>12355</v>
      </c>
      <c r="B7455" s="3" t="s">
        <v>11793</v>
      </c>
      <c r="C7455" s="3" t="s">
        <v>12352</v>
      </c>
      <c r="D7455" s="2" t="s">
        <v>7561</v>
      </c>
    </row>
    <row r="7456" spans="1:4">
      <c r="A7456" s="3" t="s">
        <v>12356</v>
      </c>
      <c r="B7456" s="3" t="s">
        <v>11793</v>
      </c>
      <c r="C7456" s="3" t="s">
        <v>12352</v>
      </c>
      <c r="D7456" s="2" t="s">
        <v>7361</v>
      </c>
    </row>
    <row r="7457" spans="1:4">
      <c r="A7457" s="3" t="s">
        <v>12357</v>
      </c>
      <c r="B7457" s="3" t="s">
        <v>11793</v>
      </c>
      <c r="C7457" s="3" t="s">
        <v>12352</v>
      </c>
      <c r="D7457" s="2" t="s">
        <v>9066</v>
      </c>
    </row>
    <row r="7458" spans="1:4">
      <c r="A7458" s="3" t="s">
        <v>12358</v>
      </c>
      <c r="B7458" s="3" t="s">
        <v>11793</v>
      </c>
      <c r="C7458" s="3" t="s">
        <v>12352</v>
      </c>
      <c r="D7458" s="2" t="s">
        <v>7448</v>
      </c>
    </row>
    <row r="7459" spans="1:4">
      <c r="A7459" s="3" t="s">
        <v>12359</v>
      </c>
      <c r="B7459" s="3" t="s">
        <v>11793</v>
      </c>
      <c r="C7459" s="3" t="s">
        <v>12352</v>
      </c>
      <c r="D7459" s="2" t="s">
        <v>7652</v>
      </c>
    </row>
    <row r="7460" spans="1:4">
      <c r="A7460" s="3" t="s">
        <v>12360</v>
      </c>
      <c r="B7460" s="3" t="s">
        <v>11793</v>
      </c>
      <c r="C7460" s="3" t="s">
        <v>12361</v>
      </c>
      <c r="D7460" s="2" t="s">
        <v>7561</v>
      </c>
    </row>
    <row r="7461" spans="1:4">
      <c r="A7461" s="3" t="s">
        <v>12362</v>
      </c>
      <c r="B7461" s="3" t="s">
        <v>11793</v>
      </c>
      <c r="C7461" s="3" t="s">
        <v>12361</v>
      </c>
      <c r="D7461" s="2" t="s">
        <v>7361</v>
      </c>
    </row>
    <row r="7462" spans="1:4">
      <c r="A7462" s="3" t="s">
        <v>12363</v>
      </c>
      <c r="B7462" s="3" t="s">
        <v>11793</v>
      </c>
      <c r="C7462" s="3" t="s">
        <v>12361</v>
      </c>
      <c r="D7462" s="2" t="s">
        <v>7366</v>
      </c>
    </row>
    <row r="7463" spans="1:4">
      <c r="A7463" s="3" t="s">
        <v>12364</v>
      </c>
      <c r="B7463" s="3" t="s">
        <v>11793</v>
      </c>
      <c r="C7463" s="3" t="s">
        <v>12365</v>
      </c>
      <c r="D7463" s="2" t="s">
        <v>7383</v>
      </c>
    </row>
    <row r="7464" spans="1:4">
      <c r="A7464" s="3" t="s">
        <v>12366</v>
      </c>
      <c r="B7464" s="3" t="s">
        <v>11793</v>
      </c>
      <c r="C7464" s="3" t="s">
        <v>12367</v>
      </c>
      <c r="D7464" s="2" t="s">
        <v>7415</v>
      </c>
    </row>
    <row r="7465" spans="1:4">
      <c r="A7465" s="3" t="s">
        <v>12368</v>
      </c>
      <c r="B7465" s="3" t="s">
        <v>11793</v>
      </c>
      <c r="C7465" s="3" t="s">
        <v>12369</v>
      </c>
      <c r="D7465" s="2" t="s">
        <v>7361</v>
      </c>
    </row>
    <row r="7466" spans="1:4">
      <c r="A7466" s="3" t="s">
        <v>12370</v>
      </c>
      <c r="B7466" s="3" t="s">
        <v>11793</v>
      </c>
      <c r="C7466" s="3" t="s">
        <v>12371</v>
      </c>
      <c r="D7466" s="2" t="s">
        <v>7415</v>
      </c>
    </row>
    <row r="7467" spans="1:4">
      <c r="A7467" s="3" t="s">
        <v>12372</v>
      </c>
      <c r="B7467" s="3" t="s">
        <v>11793</v>
      </c>
      <c r="C7467" s="3" t="s">
        <v>12373</v>
      </c>
      <c r="D7467" s="2" t="s">
        <v>7386</v>
      </c>
    </row>
    <row r="7468" spans="1:4">
      <c r="A7468" s="3" t="s">
        <v>12374</v>
      </c>
      <c r="B7468" s="3" t="s">
        <v>11793</v>
      </c>
      <c r="C7468" s="3" t="s">
        <v>12375</v>
      </c>
      <c r="D7468" s="2" t="s">
        <v>7366</v>
      </c>
    </row>
    <row r="7469" spans="1:4">
      <c r="A7469" s="3" t="s">
        <v>12376</v>
      </c>
      <c r="B7469" s="3" t="s">
        <v>11793</v>
      </c>
      <c r="C7469" s="3" t="s">
        <v>12377</v>
      </c>
      <c r="D7469" s="2" t="s">
        <v>7487</v>
      </c>
    </row>
    <row r="7470" spans="1:4">
      <c r="A7470" s="3" t="s">
        <v>12378</v>
      </c>
      <c r="B7470" s="3" t="s">
        <v>11793</v>
      </c>
      <c r="C7470" s="3" t="s">
        <v>12379</v>
      </c>
      <c r="D7470" s="2" t="s">
        <v>7361</v>
      </c>
    </row>
    <row r="7471" spans="1:4">
      <c r="A7471" s="3" t="s">
        <v>12380</v>
      </c>
      <c r="B7471" s="3" t="s">
        <v>11793</v>
      </c>
      <c r="C7471" s="3" t="s">
        <v>12381</v>
      </c>
      <c r="D7471" s="2" t="s">
        <v>7353</v>
      </c>
    </row>
    <row r="7472" spans="1:4">
      <c r="A7472" s="3" t="s">
        <v>12382</v>
      </c>
      <c r="B7472" s="3" t="s">
        <v>11793</v>
      </c>
      <c r="C7472" s="3" t="s">
        <v>12383</v>
      </c>
      <c r="D7472" s="2" t="s">
        <v>7373</v>
      </c>
    </row>
    <row r="7473" spans="1:4">
      <c r="A7473" s="3" t="s">
        <v>12384</v>
      </c>
      <c r="B7473" s="3" t="s">
        <v>11793</v>
      </c>
      <c r="C7473" s="3" t="s">
        <v>12385</v>
      </c>
      <c r="D7473" s="2" t="s">
        <v>7350</v>
      </c>
    </row>
    <row r="7474" spans="1:4">
      <c r="A7474" s="3" t="s">
        <v>12386</v>
      </c>
      <c r="B7474" s="3" t="s">
        <v>11793</v>
      </c>
      <c r="C7474" s="3" t="s">
        <v>12387</v>
      </c>
      <c r="D7474" s="2" t="s">
        <v>7415</v>
      </c>
    </row>
    <row r="7475" spans="1:4">
      <c r="A7475" s="3" t="s">
        <v>12388</v>
      </c>
      <c r="B7475" s="3" t="s">
        <v>11793</v>
      </c>
      <c r="C7475" s="3" t="s">
        <v>12389</v>
      </c>
      <c r="D7475" s="2" t="s">
        <v>7459</v>
      </c>
    </row>
    <row r="7476" spans="1:4">
      <c r="A7476" s="3" t="s">
        <v>12390</v>
      </c>
      <c r="B7476" s="3" t="s">
        <v>11793</v>
      </c>
      <c r="C7476" s="3" t="s">
        <v>12391</v>
      </c>
      <c r="D7476" s="2" t="s">
        <v>7383</v>
      </c>
    </row>
    <row r="7477" spans="1:4">
      <c r="A7477" s="3" t="s">
        <v>12392</v>
      </c>
      <c r="B7477" s="3" t="s">
        <v>11793</v>
      </c>
      <c r="C7477" s="3" t="s">
        <v>12393</v>
      </c>
      <c r="D7477" s="2" t="s">
        <v>7383</v>
      </c>
    </row>
    <row r="7478" spans="1:4">
      <c r="A7478" s="3" t="s">
        <v>12394</v>
      </c>
      <c r="B7478" s="3" t="s">
        <v>11793</v>
      </c>
      <c r="C7478" s="3" t="s">
        <v>12395</v>
      </c>
      <c r="D7478" s="2" t="s">
        <v>7383</v>
      </c>
    </row>
    <row r="7479" spans="1:4">
      <c r="A7479" s="3" t="s">
        <v>12396</v>
      </c>
      <c r="B7479" s="3" t="s">
        <v>11793</v>
      </c>
      <c r="C7479" s="3" t="s">
        <v>12397</v>
      </c>
      <c r="D7479" s="2" t="s">
        <v>7415</v>
      </c>
    </row>
    <row r="7480" spans="1:4">
      <c r="A7480" s="3" t="s">
        <v>12398</v>
      </c>
      <c r="B7480" s="3" t="s">
        <v>11793</v>
      </c>
      <c r="C7480" s="3" t="s">
        <v>12399</v>
      </c>
      <c r="D7480" s="2" t="s">
        <v>7386</v>
      </c>
    </row>
    <row r="7481" spans="1:4">
      <c r="A7481" s="3" t="s">
        <v>12400</v>
      </c>
      <c r="B7481" s="3" t="s">
        <v>11793</v>
      </c>
      <c r="C7481" s="3" t="s">
        <v>12401</v>
      </c>
      <c r="D7481" s="2" t="s">
        <v>7415</v>
      </c>
    </row>
    <row r="7482" spans="1:4">
      <c r="A7482" s="3" t="s">
        <v>12402</v>
      </c>
      <c r="B7482" s="3" t="s">
        <v>11793</v>
      </c>
      <c r="C7482" s="3" t="s">
        <v>12403</v>
      </c>
      <c r="D7482" s="2" t="s">
        <v>7383</v>
      </c>
    </row>
    <row r="7483" spans="1:4">
      <c r="A7483" s="3" t="s">
        <v>12404</v>
      </c>
      <c r="B7483" s="3" t="s">
        <v>11793</v>
      </c>
      <c r="C7483" s="3" t="s">
        <v>12403</v>
      </c>
      <c r="D7483" s="2" t="s">
        <v>7373</v>
      </c>
    </row>
    <row r="7484" spans="1:4">
      <c r="A7484" s="3" t="s">
        <v>12405</v>
      </c>
      <c r="B7484" s="3" t="s">
        <v>11793</v>
      </c>
      <c r="C7484" s="3" t="s">
        <v>12403</v>
      </c>
      <c r="D7484" s="2" t="s">
        <v>7415</v>
      </c>
    </row>
    <row r="7485" spans="1:4">
      <c r="A7485" s="3" t="s">
        <v>12406</v>
      </c>
      <c r="B7485" s="3" t="s">
        <v>11793</v>
      </c>
      <c r="C7485" s="3" t="s">
        <v>12403</v>
      </c>
      <c r="D7485" s="2" t="s">
        <v>7448</v>
      </c>
    </row>
    <row r="7486" spans="1:4">
      <c r="A7486" s="3" t="s">
        <v>12407</v>
      </c>
      <c r="B7486" s="3" t="s">
        <v>11793</v>
      </c>
      <c r="C7486" s="3" t="s">
        <v>12403</v>
      </c>
      <c r="D7486" s="2" t="s">
        <v>7350</v>
      </c>
    </row>
    <row r="7487" spans="1:4">
      <c r="A7487" s="3" t="s">
        <v>12408</v>
      </c>
      <c r="B7487" s="3" t="s">
        <v>11793</v>
      </c>
      <c r="C7487" s="3" t="s">
        <v>12403</v>
      </c>
      <c r="D7487" s="2" t="s">
        <v>7366</v>
      </c>
    </row>
    <row r="7488" spans="1:4">
      <c r="A7488" s="3" t="s">
        <v>12409</v>
      </c>
      <c r="B7488" s="3" t="s">
        <v>11793</v>
      </c>
      <c r="C7488" s="3" t="s">
        <v>12410</v>
      </c>
      <c r="D7488" s="2" t="s">
        <v>7350</v>
      </c>
    </row>
    <row r="7489" spans="1:4">
      <c r="A7489" s="3" t="s">
        <v>12411</v>
      </c>
      <c r="B7489" s="3" t="s">
        <v>11793</v>
      </c>
      <c r="C7489" s="3" t="s">
        <v>12412</v>
      </c>
      <c r="D7489" s="2" t="s">
        <v>7448</v>
      </c>
    </row>
    <row r="7490" spans="1:4">
      <c r="A7490" s="3" t="s">
        <v>12413</v>
      </c>
      <c r="B7490" s="3" t="s">
        <v>11793</v>
      </c>
      <c r="C7490" s="3" t="s">
        <v>12414</v>
      </c>
      <c r="D7490" s="2" t="s">
        <v>7561</v>
      </c>
    </row>
    <row r="7491" spans="1:4">
      <c r="A7491" s="3" t="s">
        <v>12415</v>
      </c>
      <c r="B7491" s="3" t="s">
        <v>11793</v>
      </c>
      <c r="C7491" s="3" t="s">
        <v>12416</v>
      </c>
      <c r="D7491" s="2" t="s">
        <v>7415</v>
      </c>
    </row>
    <row r="7492" spans="1:4">
      <c r="A7492" s="3" t="s">
        <v>12417</v>
      </c>
      <c r="B7492" s="3" t="s">
        <v>11793</v>
      </c>
      <c r="C7492" s="3" t="s">
        <v>12418</v>
      </c>
      <c r="D7492" s="2" t="s">
        <v>7358</v>
      </c>
    </row>
    <row r="7493" spans="1:4">
      <c r="A7493" s="3" t="s">
        <v>12419</v>
      </c>
      <c r="B7493" s="3" t="s">
        <v>11793</v>
      </c>
      <c r="C7493" s="3" t="s">
        <v>12420</v>
      </c>
      <c r="D7493" s="2" t="s">
        <v>7353</v>
      </c>
    </row>
    <row r="7494" spans="1:4">
      <c r="A7494" s="3" t="s">
        <v>12421</v>
      </c>
      <c r="B7494" s="3" t="s">
        <v>11793</v>
      </c>
      <c r="C7494" s="3" t="s">
        <v>12422</v>
      </c>
      <c r="D7494" s="2" t="s">
        <v>7350</v>
      </c>
    </row>
    <row r="7495" spans="1:4">
      <c r="A7495" s="3" t="s">
        <v>12423</v>
      </c>
      <c r="B7495" s="3" t="s">
        <v>11793</v>
      </c>
      <c r="C7495" s="3" t="s">
        <v>12424</v>
      </c>
      <c r="D7495" s="2" t="s">
        <v>7361</v>
      </c>
    </row>
    <row r="7496" spans="1:4">
      <c r="A7496" s="3" t="s">
        <v>12425</v>
      </c>
      <c r="B7496" s="3" t="s">
        <v>11793</v>
      </c>
      <c r="C7496" s="3" t="s">
        <v>12424</v>
      </c>
      <c r="D7496" s="2" t="s">
        <v>7383</v>
      </c>
    </row>
    <row r="7497" spans="1:4">
      <c r="A7497" s="3" t="s">
        <v>12426</v>
      </c>
      <c r="B7497" s="3" t="s">
        <v>11793</v>
      </c>
      <c r="C7497" s="3" t="s">
        <v>12424</v>
      </c>
      <c r="D7497" s="2" t="s">
        <v>7350</v>
      </c>
    </row>
    <row r="7498" spans="1:4">
      <c r="A7498" s="3" t="s">
        <v>12427</v>
      </c>
      <c r="B7498" s="3" t="s">
        <v>11793</v>
      </c>
      <c r="C7498" s="3" t="s">
        <v>12424</v>
      </c>
      <c r="D7498" s="2" t="s">
        <v>7415</v>
      </c>
    </row>
    <row r="7499" spans="1:4">
      <c r="A7499" s="3" t="s">
        <v>12428</v>
      </c>
      <c r="B7499" s="3" t="s">
        <v>11793</v>
      </c>
      <c r="C7499" s="3" t="s">
        <v>12424</v>
      </c>
      <c r="D7499" s="2" t="s">
        <v>7366</v>
      </c>
    </row>
    <row r="7500" spans="1:4">
      <c r="A7500" s="3" t="s">
        <v>12429</v>
      </c>
      <c r="B7500" s="3" t="s">
        <v>11793</v>
      </c>
      <c r="C7500" s="3" t="s">
        <v>12430</v>
      </c>
      <c r="D7500" s="2" t="s">
        <v>7530</v>
      </c>
    </row>
    <row r="7501" spans="1:4">
      <c r="A7501" s="3" t="s">
        <v>12431</v>
      </c>
      <c r="B7501" s="3" t="s">
        <v>11793</v>
      </c>
      <c r="C7501" s="3" t="s">
        <v>12430</v>
      </c>
      <c r="D7501" s="2" t="s">
        <v>7366</v>
      </c>
    </row>
    <row r="7502" spans="1:4">
      <c r="A7502" s="3" t="s">
        <v>12432</v>
      </c>
      <c r="B7502" s="3" t="s">
        <v>11793</v>
      </c>
      <c r="C7502" s="3" t="s">
        <v>12430</v>
      </c>
      <c r="D7502" s="2" t="s">
        <v>7386</v>
      </c>
    </row>
    <row r="7503" spans="1:4">
      <c r="A7503" s="3" t="s">
        <v>12433</v>
      </c>
      <c r="B7503" s="3" t="s">
        <v>11793</v>
      </c>
      <c r="C7503" s="3" t="s">
        <v>12430</v>
      </c>
      <c r="D7503" s="2" t="s">
        <v>7373</v>
      </c>
    </row>
    <row r="7504" spans="1:4">
      <c r="A7504" s="3" t="s">
        <v>12434</v>
      </c>
      <c r="B7504" s="3" t="s">
        <v>11793</v>
      </c>
      <c r="C7504" s="3" t="s">
        <v>12430</v>
      </c>
      <c r="D7504" s="2" t="s">
        <v>7487</v>
      </c>
    </row>
    <row r="7505" spans="1:4">
      <c r="A7505" s="3" t="s">
        <v>12435</v>
      </c>
      <c r="B7505" s="3" t="s">
        <v>11793</v>
      </c>
      <c r="C7505" s="3" t="s">
        <v>12430</v>
      </c>
      <c r="D7505" s="2" t="s">
        <v>7415</v>
      </c>
    </row>
    <row r="7506" spans="1:4">
      <c r="A7506" s="3" t="s">
        <v>12436</v>
      </c>
      <c r="B7506" s="3" t="s">
        <v>11793</v>
      </c>
      <c r="C7506" s="3" t="s">
        <v>12430</v>
      </c>
      <c r="D7506" s="2" t="s">
        <v>7383</v>
      </c>
    </row>
    <row r="7507" spans="1:4">
      <c r="A7507" s="3" t="s">
        <v>12437</v>
      </c>
      <c r="B7507" s="3" t="s">
        <v>11793</v>
      </c>
      <c r="C7507" s="3" t="s">
        <v>12438</v>
      </c>
      <c r="D7507" s="2" t="s">
        <v>7366</v>
      </c>
    </row>
    <row r="7508" spans="1:4">
      <c r="A7508" s="3" t="s">
        <v>12439</v>
      </c>
      <c r="B7508" s="3" t="s">
        <v>11793</v>
      </c>
      <c r="C7508" s="3" t="s">
        <v>12438</v>
      </c>
      <c r="D7508" s="2" t="s">
        <v>7353</v>
      </c>
    </row>
    <row r="7509" spans="1:4">
      <c r="A7509" s="3" t="s">
        <v>12440</v>
      </c>
      <c r="B7509" s="3" t="s">
        <v>11793</v>
      </c>
      <c r="C7509" s="3" t="s">
        <v>12438</v>
      </c>
      <c r="D7509" s="2" t="s">
        <v>7459</v>
      </c>
    </row>
    <row r="7510" spans="1:4">
      <c r="A7510" s="3" t="s">
        <v>12441</v>
      </c>
      <c r="B7510" s="3" t="s">
        <v>11793</v>
      </c>
      <c r="C7510" s="3" t="s">
        <v>12438</v>
      </c>
      <c r="D7510" s="2" t="s">
        <v>7386</v>
      </c>
    </row>
    <row r="7511" spans="1:4">
      <c r="A7511" s="3" t="s">
        <v>12442</v>
      </c>
      <c r="B7511" s="3" t="s">
        <v>11793</v>
      </c>
      <c r="C7511" s="3" t="s">
        <v>12438</v>
      </c>
      <c r="D7511" s="2" t="s">
        <v>7530</v>
      </c>
    </row>
    <row r="7512" spans="1:4">
      <c r="A7512" s="3" t="s">
        <v>12443</v>
      </c>
      <c r="B7512" s="3" t="s">
        <v>11793</v>
      </c>
      <c r="C7512" s="3" t="s">
        <v>12444</v>
      </c>
      <c r="D7512" s="2" t="s">
        <v>7383</v>
      </c>
    </row>
    <row r="7513" spans="1:4">
      <c r="A7513" s="3" t="s">
        <v>12445</v>
      </c>
      <c r="B7513" s="3" t="s">
        <v>11793</v>
      </c>
      <c r="C7513" s="3" t="s">
        <v>12444</v>
      </c>
      <c r="D7513" s="2" t="s">
        <v>7386</v>
      </c>
    </row>
    <row r="7514" spans="1:4">
      <c r="A7514" s="3" t="s">
        <v>12446</v>
      </c>
      <c r="B7514" s="3" t="s">
        <v>11793</v>
      </c>
      <c r="C7514" s="3" t="s">
        <v>12444</v>
      </c>
      <c r="D7514" s="2" t="s">
        <v>7361</v>
      </c>
    </row>
    <row r="7515" spans="1:4">
      <c r="A7515" s="3" t="s">
        <v>12447</v>
      </c>
      <c r="B7515" s="3" t="s">
        <v>11793</v>
      </c>
      <c r="C7515" s="3" t="s">
        <v>12448</v>
      </c>
      <c r="D7515" s="2" t="s">
        <v>7415</v>
      </c>
    </row>
    <row r="7516" spans="1:4">
      <c r="A7516" s="3" t="s">
        <v>12449</v>
      </c>
      <c r="B7516" s="3" t="s">
        <v>11793</v>
      </c>
      <c r="C7516" s="3" t="s">
        <v>12448</v>
      </c>
      <c r="D7516" s="2" t="s">
        <v>7561</v>
      </c>
    </row>
    <row r="7517" spans="1:4">
      <c r="A7517" s="3" t="s">
        <v>12450</v>
      </c>
      <c r="B7517" s="3" t="s">
        <v>11793</v>
      </c>
      <c r="C7517" s="3" t="s">
        <v>12448</v>
      </c>
      <c r="D7517" s="2" t="s">
        <v>7383</v>
      </c>
    </row>
    <row r="7518" spans="1:4">
      <c r="A7518" s="3" t="s">
        <v>12451</v>
      </c>
      <c r="B7518" s="3" t="s">
        <v>11793</v>
      </c>
      <c r="C7518" s="3" t="s">
        <v>12448</v>
      </c>
      <c r="D7518" s="2" t="s">
        <v>7350</v>
      </c>
    </row>
    <row r="7519" spans="1:4">
      <c r="A7519" s="3" t="s">
        <v>12452</v>
      </c>
      <c r="B7519" s="3" t="s">
        <v>11793</v>
      </c>
      <c r="C7519" s="3" t="s">
        <v>12448</v>
      </c>
      <c r="D7519" s="2" t="s">
        <v>7373</v>
      </c>
    </row>
    <row r="7520" spans="1:4">
      <c r="A7520" s="3" t="s">
        <v>12453</v>
      </c>
      <c r="B7520" s="3" t="s">
        <v>11793</v>
      </c>
      <c r="C7520" s="3" t="s">
        <v>12448</v>
      </c>
      <c r="D7520" s="2" t="s">
        <v>7366</v>
      </c>
    </row>
    <row r="7521" spans="1:4">
      <c r="A7521" s="3" t="s">
        <v>12454</v>
      </c>
      <c r="B7521" s="3" t="s">
        <v>11793</v>
      </c>
      <c r="C7521" s="3" t="s">
        <v>12448</v>
      </c>
      <c r="D7521" s="2" t="s">
        <v>7353</v>
      </c>
    </row>
    <row r="7522" spans="1:4">
      <c r="A7522" s="3" t="s">
        <v>12455</v>
      </c>
      <c r="B7522" s="3" t="s">
        <v>11793</v>
      </c>
      <c r="C7522" s="3" t="s">
        <v>12448</v>
      </c>
      <c r="D7522" s="2" t="s">
        <v>7361</v>
      </c>
    </row>
    <row r="7523" spans="1:4">
      <c r="A7523" s="3" t="s">
        <v>12456</v>
      </c>
      <c r="B7523" s="3" t="s">
        <v>11793</v>
      </c>
      <c r="C7523" s="3" t="s">
        <v>12457</v>
      </c>
      <c r="D7523" s="2" t="s">
        <v>7353</v>
      </c>
    </row>
    <row r="7524" spans="1:4">
      <c r="A7524" s="3" t="s">
        <v>12458</v>
      </c>
      <c r="B7524" s="3" t="s">
        <v>11793</v>
      </c>
      <c r="C7524" s="3" t="s">
        <v>12457</v>
      </c>
      <c r="D7524" s="2" t="s">
        <v>7366</v>
      </c>
    </row>
    <row r="7525" spans="1:4">
      <c r="A7525" s="3" t="s">
        <v>12459</v>
      </c>
      <c r="B7525" s="3" t="s">
        <v>11793</v>
      </c>
      <c r="C7525" s="3" t="s">
        <v>12457</v>
      </c>
      <c r="D7525" s="2" t="s">
        <v>7386</v>
      </c>
    </row>
    <row r="7526" spans="1:4">
      <c r="A7526" s="3" t="s">
        <v>12460</v>
      </c>
      <c r="B7526" s="3" t="s">
        <v>11793</v>
      </c>
      <c r="C7526" s="3" t="s">
        <v>12461</v>
      </c>
      <c r="D7526" s="2" t="s">
        <v>7353</v>
      </c>
    </row>
    <row r="7527" spans="1:4">
      <c r="A7527" s="3" t="s">
        <v>12462</v>
      </c>
      <c r="B7527" s="3" t="s">
        <v>11793</v>
      </c>
      <c r="C7527" s="3" t="s">
        <v>12463</v>
      </c>
      <c r="D7527" s="2" t="s">
        <v>7366</v>
      </c>
    </row>
    <row r="7528" spans="1:4">
      <c r="A7528" s="3" t="s">
        <v>12464</v>
      </c>
      <c r="B7528" s="3" t="s">
        <v>11793</v>
      </c>
      <c r="C7528" s="3" t="s">
        <v>12463</v>
      </c>
      <c r="D7528" s="2" t="s">
        <v>7353</v>
      </c>
    </row>
    <row r="7529" spans="1:4">
      <c r="A7529" s="3" t="s">
        <v>12465</v>
      </c>
      <c r="B7529" s="3" t="s">
        <v>11793</v>
      </c>
      <c r="C7529" s="3" t="s">
        <v>12463</v>
      </c>
      <c r="D7529" s="2" t="s">
        <v>7530</v>
      </c>
    </row>
    <row r="7530" spans="1:4">
      <c r="A7530" s="3" t="s">
        <v>12466</v>
      </c>
      <c r="B7530" s="3" t="s">
        <v>11793</v>
      </c>
      <c r="C7530" s="3" t="s">
        <v>12463</v>
      </c>
      <c r="D7530" s="2" t="s">
        <v>7459</v>
      </c>
    </row>
    <row r="7531" spans="1:4">
      <c r="A7531" s="3" t="s">
        <v>12467</v>
      </c>
      <c r="B7531" s="3" t="s">
        <v>11793</v>
      </c>
      <c r="C7531" s="3" t="s">
        <v>12463</v>
      </c>
      <c r="D7531" s="2" t="s">
        <v>7415</v>
      </c>
    </row>
    <row r="7532" spans="1:4">
      <c r="A7532" s="3" t="s">
        <v>12468</v>
      </c>
      <c r="B7532" s="3" t="s">
        <v>11793</v>
      </c>
      <c r="C7532" s="3" t="s">
        <v>12469</v>
      </c>
      <c r="D7532" s="2" t="s">
        <v>7459</v>
      </c>
    </row>
    <row r="7533" spans="1:4">
      <c r="A7533" s="3" t="s">
        <v>12470</v>
      </c>
      <c r="B7533" s="3" t="s">
        <v>11793</v>
      </c>
      <c r="C7533" s="3" t="s">
        <v>12469</v>
      </c>
      <c r="D7533" s="2" t="s">
        <v>7530</v>
      </c>
    </row>
    <row r="7534" spans="1:4">
      <c r="A7534" s="3" t="s">
        <v>12471</v>
      </c>
      <c r="B7534" s="3" t="s">
        <v>11793</v>
      </c>
      <c r="C7534" s="3" t="s">
        <v>12469</v>
      </c>
      <c r="D7534" s="2" t="s">
        <v>7366</v>
      </c>
    </row>
    <row r="7535" spans="1:4">
      <c r="A7535" s="3" t="s">
        <v>12472</v>
      </c>
      <c r="B7535" s="3" t="s">
        <v>11793</v>
      </c>
      <c r="C7535" s="3" t="s">
        <v>12469</v>
      </c>
      <c r="D7535" s="2" t="s">
        <v>7386</v>
      </c>
    </row>
    <row r="7536" spans="1:4">
      <c r="A7536" s="3" t="s">
        <v>12473</v>
      </c>
      <c r="B7536" s="3" t="s">
        <v>11793</v>
      </c>
      <c r="C7536" s="3" t="s">
        <v>12474</v>
      </c>
      <c r="D7536" s="2" t="s">
        <v>7415</v>
      </c>
    </row>
    <row r="7537" spans="1:4">
      <c r="A7537" s="3" t="s">
        <v>12475</v>
      </c>
      <c r="B7537" s="3" t="s">
        <v>11793</v>
      </c>
      <c r="C7537" s="3" t="s">
        <v>12474</v>
      </c>
      <c r="D7537" s="2" t="s">
        <v>7361</v>
      </c>
    </row>
    <row r="7538" spans="1:4">
      <c r="A7538" s="3" t="s">
        <v>12476</v>
      </c>
      <c r="B7538" s="3" t="s">
        <v>11793</v>
      </c>
      <c r="C7538" s="3" t="s">
        <v>12474</v>
      </c>
      <c r="D7538" s="2" t="s">
        <v>7383</v>
      </c>
    </row>
    <row r="7539" spans="1:4">
      <c r="A7539" s="3" t="s">
        <v>12477</v>
      </c>
      <c r="B7539" s="3" t="s">
        <v>11793</v>
      </c>
      <c r="C7539" s="3" t="s">
        <v>12474</v>
      </c>
      <c r="D7539" s="2" t="s">
        <v>7353</v>
      </c>
    </row>
    <row r="7540" spans="1:4">
      <c r="A7540" s="3" t="s">
        <v>12478</v>
      </c>
      <c r="B7540" s="3" t="s">
        <v>11793</v>
      </c>
      <c r="C7540" s="3" t="s">
        <v>12479</v>
      </c>
      <c r="D7540" s="2" t="s">
        <v>7350</v>
      </c>
    </row>
    <row r="7541" spans="1:4">
      <c r="A7541" s="3" t="s">
        <v>12480</v>
      </c>
      <c r="B7541" s="3" t="s">
        <v>11793</v>
      </c>
      <c r="C7541" s="3" t="s">
        <v>12479</v>
      </c>
      <c r="D7541" s="2" t="s">
        <v>8056</v>
      </c>
    </row>
    <row r="7542" spans="1:4">
      <c r="A7542" s="3" t="s">
        <v>12481</v>
      </c>
      <c r="B7542" s="3" t="s">
        <v>11793</v>
      </c>
      <c r="C7542" s="3" t="s">
        <v>12479</v>
      </c>
      <c r="D7542" s="2" t="s">
        <v>7361</v>
      </c>
    </row>
    <row r="7543" spans="1:4">
      <c r="A7543" s="3" t="s">
        <v>12482</v>
      </c>
      <c r="B7543" s="3" t="s">
        <v>11793</v>
      </c>
      <c r="C7543" s="3" t="s">
        <v>12479</v>
      </c>
      <c r="D7543" s="2" t="s">
        <v>7383</v>
      </c>
    </row>
    <row r="7544" spans="1:4">
      <c r="A7544" s="3" t="s">
        <v>12483</v>
      </c>
      <c r="B7544" s="3" t="s">
        <v>11793</v>
      </c>
      <c r="C7544" s="3" t="s">
        <v>12479</v>
      </c>
      <c r="D7544" s="2" t="s">
        <v>7366</v>
      </c>
    </row>
    <row r="7545" spans="1:4">
      <c r="A7545" s="3" t="s">
        <v>12484</v>
      </c>
      <c r="B7545" s="3" t="s">
        <v>11793</v>
      </c>
      <c r="C7545" s="3" t="s">
        <v>12479</v>
      </c>
      <c r="D7545" s="2" t="s">
        <v>7353</v>
      </c>
    </row>
    <row r="7546" spans="1:4">
      <c r="A7546" s="3" t="s">
        <v>12485</v>
      </c>
      <c r="B7546" s="3" t="s">
        <v>11793</v>
      </c>
      <c r="C7546" s="3" t="s">
        <v>12486</v>
      </c>
      <c r="D7546" s="2" t="s">
        <v>7415</v>
      </c>
    </row>
    <row r="7547" spans="1:4">
      <c r="A7547" s="3" t="s">
        <v>12487</v>
      </c>
      <c r="B7547" s="3" t="s">
        <v>11793</v>
      </c>
      <c r="C7547" s="3" t="s">
        <v>12486</v>
      </c>
      <c r="D7547" s="2" t="s">
        <v>7366</v>
      </c>
    </row>
    <row r="7548" spans="1:4">
      <c r="A7548" s="3" t="s">
        <v>12488</v>
      </c>
      <c r="B7548" s="3" t="s">
        <v>11793</v>
      </c>
      <c r="C7548" s="3" t="s">
        <v>12486</v>
      </c>
      <c r="D7548" s="2" t="s">
        <v>7567</v>
      </c>
    </row>
    <row r="7549" spans="1:4">
      <c r="A7549" s="3" t="s">
        <v>12489</v>
      </c>
      <c r="B7549" s="3" t="s">
        <v>11793</v>
      </c>
      <c r="C7549" s="3" t="s">
        <v>12486</v>
      </c>
      <c r="D7549" s="2" t="s">
        <v>7353</v>
      </c>
    </row>
    <row r="7550" spans="1:4">
      <c r="A7550" s="3" t="s">
        <v>12490</v>
      </c>
      <c r="B7550" s="3" t="s">
        <v>11793</v>
      </c>
      <c r="C7550" s="3" t="s">
        <v>12486</v>
      </c>
      <c r="D7550" s="2" t="s">
        <v>7373</v>
      </c>
    </row>
    <row r="7551" spans="1:4">
      <c r="A7551" s="3" t="s">
        <v>12491</v>
      </c>
      <c r="B7551" s="3" t="s">
        <v>11793</v>
      </c>
      <c r="C7551" s="3" t="s">
        <v>12486</v>
      </c>
      <c r="D7551" s="2" t="s">
        <v>7448</v>
      </c>
    </row>
    <row r="7552" spans="1:4">
      <c r="A7552" s="3" t="s">
        <v>12492</v>
      </c>
      <c r="B7552" s="3" t="s">
        <v>11793</v>
      </c>
      <c r="C7552" s="3" t="s">
        <v>12486</v>
      </c>
      <c r="D7552" s="2" t="s">
        <v>7361</v>
      </c>
    </row>
    <row r="7553" spans="1:4">
      <c r="A7553" s="3" t="s">
        <v>12493</v>
      </c>
      <c r="B7553" s="3" t="s">
        <v>11793</v>
      </c>
      <c r="C7553" s="3" t="s">
        <v>12486</v>
      </c>
      <c r="D7553" s="2" t="s">
        <v>7386</v>
      </c>
    </row>
    <row r="7554" spans="1:4">
      <c r="A7554" s="3" t="s">
        <v>12494</v>
      </c>
      <c r="B7554" s="3" t="s">
        <v>11793</v>
      </c>
      <c r="C7554" s="3" t="s">
        <v>12495</v>
      </c>
      <c r="D7554" s="2" t="s">
        <v>7373</v>
      </c>
    </row>
    <row r="7555" spans="1:4">
      <c r="A7555" s="3" t="s">
        <v>12496</v>
      </c>
      <c r="B7555" s="3" t="s">
        <v>11793</v>
      </c>
      <c r="C7555" s="3" t="s">
        <v>12495</v>
      </c>
      <c r="D7555" s="2" t="s">
        <v>7415</v>
      </c>
    </row>
    <row r="7556" spans="1:4">
      <c r="A7556" s="3" t="s">
        <v>12497</v>
      </c>
      <c r="B7556" s="3" t="s">
        <v>11793</v>
      </c>
      <c r="C7556" s="3" t="s">
        <v>12495</v>
      </c>
      <c r="D7556" s="2" t="s">
        <v>7386</v>
      </c>
    </row>
    <row r="7557" spans="1:4">
      <c r="A7557" s="3" t="s">
        <v>12498</v>
      </c>
      <c r="B7557" s="3" t="s">
        <v>11793</v>
      </c>
      <c r="C7557" s="3" t="s">
        <v>12495</v>
      </c>
      <c r="D7557" s="2" t="s">
        <v>7350</v>
      </c>
    </row>
    <row r="7558" spans="1:4">
      <c r="A7558" s="3" t="s">
        <v>12499</v>
      </c>
      <c r="B7558" s="3" t="s">
        <v>11793</v>
      </c>
      <c r="C7558" s="3" t="s">
        <v>12500</v>
      </c>
      <c r="D7558" s="2" t="s">
        <v>7806</v>
      </c>
    </row>
    <row r="7559" spans="1:4">
      <c r="A7559" s="3" t="s">
        <v>12501</v>
      </c>
      <c r="B7559" s="3" t="s">
        <v>11793</v>
      </c>
      <c r="C7559" s="3" t="s">
        <v>12500</v>
      </c>
      <c r="D7559" s="2" t="s">
        <v>7415</v>
      </c>
    </row>
    <row r="7560" spans="1:4">
      <c r="A7560" s="3" t="s">
        <v>12502</v>
      </c>
      <c r="B7560" s="3" t="s">
        <v>11793</v>
      </c>
      <c r="C7560" s="3" t="s">
        <v>12500</v>
      </c>
      <c r="D7560" s="2" t="s">
        <v>7358</v>
      </c>
    </row>
    <row r="7561" spans="1:4">
      <c r="A7561" s="3" t="s">
        <v>12503</v>
      </c>
      <c r="B7561" s="3" t="s">
        <v>11793</v>
      </c>
      <c r="C7561" s="3" t="s">
        <v>12500</v>
      </c>
      <c r="D7561" s="2" t="s">
        <v>7373</v>
      </c>
    </row>
    <row r="7562" spans="1:4">
      <c r="A7562" s="3" t="s">
        <v>12504</v>
      </c>
      <c r="B7562" s="3" t="s">
        <v>11793</v>
      </c>
      <c r="C7562" s="3" t="s">
        <v>12505</v>
      </c>
      <c r="D7562" s="2" t="s">
        <v>7704</v>
      </c>
    </row>
    <row r="7563" spans="1:4">
      <c r="A7563" s="3" t="s">
        <v>12506</v>
      </c>
      <c r="B7563" s="3" t="s">
        <v>11793</v>
      </c>
      <c r="C7563" s="3" t="s">
        <v>12505</v>
      </c>
      <c r="D7563" s="2" t="s">
        <v>7459</v>
      </c>
    </row>
    <row r="7564" spans="1:4">
      <c r="A7564" s="3" t="s">
        <v>12507</v>
      </c>
      <c r="B7564" s="3" t="s">
        <v>11793</v>
      </c>
      <c r="C7564" s="3" t="s">
        <v>12505</v>
      </c>
      <c r="D7564" s="2" t="s">
        <v>7487</v>
      </c>
    </row>
    <row r="7565" spans="1:4">
      <c r="A7565" s="3" t="s">
        <v>12508</v>
      </c>
      <c r="B7565" s="3" t="s">
        <v>11793</v>
      </c>
      <c r="C7565" s="3" t="s">
        <v>12505</v>
      </c>
      <c r="D7565" s="2" t="s">
        <v>7561</v>
      </c>
    </row>
    <row r="7566" spans="1:4">
      <c r="A7566" s="3" t="s">
        <v>12509</v>
      </c>
      <c r="B7566" s="3" t="s">
        <v>11793</v>
      </c>
      <c r="C7566" s="3" t="s">
        <v>12505</v>
      </c>
      <c r="D7566" s="2" t="s">
        <v>12510</v>
      </c>
    </row>
    <row r="7567" spans="1:4">
      <c r="A7567" s="3" t="s">
        <v>12511</v>
      </c>
      <c r="B7567" s="3" t="s">
        <v>11793</v>
      </c>
      <c r="C7567" s="3" t="s">
        <v>12512</v>
      </c>
      <c r="D7567" s="2" t="s">
        <v>7366</v>
      </c>
    </row>
    <row r="7568" spans="1:4">
      <c r="A7568" s="3" t="s">
        <v>12513</v>
      </c>
      <c r="B7568" s="3" t="s">
        <v>11793</v>
      </c>
      <c r="C7568" s="3" t="s">
        <v>12512</v>
      </c>
      <c r="D7568" s="2" t="s">
        <v>7383</v>
      </c>
    </row>
    <row r="7569" spans="1:4">
      <c r="A7569" s="3" t="s">
        <v>12514</v>
      </c>
      <c r="B7569" s="3" t="s">
        <v>11793</v>
      </c>
      <c r="C7569" s="3" t="s">
        <v>12512</v>
      </c>
      <c r="D7569" s="2" t="s">
        <v>7353</v>
      </c>
    </row>
    <row r="7570" spans="1:4">
      <c r="A7570" s="3" t="s">
        <v>12515</v>
      </c>
      <c r="B7570" s="3" t="s">
        <v>11793</v>
      </c>
      <c r="C7570" s="3" t="s">
        <v>12516</v>
      </c>
      <c r="D7570" s="2" t="s">
        <v>10546</v>
      </c>
    </row>
    <row r="7571" spans="1:4">
      <c r="A7571" s="3" t="s">
        <v>12517</v>
      </c>
      <c r="B7571" s="3" t="s">
        <v>11793</v>
      </c>
      <c r="C7571" s="3" t="s">
        <v>12516</v>
      </c>
      <c r="D7571" s="2" t="s">
        <v>7459</v>
      </c>
    </row>
    <row r="7572" spans="1:4">
      <c r="A7572" s="3" t="s">
        <v>12518</v>
      </c>
      <c r="B7572" s="3" t="s">
        <v>11793</v>
      </c>
      <c r="C7572" s="3" t="s">
        <v>12516</v>
      </c>
      <c r="D7572" s="2" t="s">
        <v>7567</v>
      </c>
    </row>
    <row r="7573" spans="1:4">
      <c r="A7573" s="3" t="s">
        <v>12519</v>
      </c>
      <c r="B7573" s="3" t="s">
        <v>11793</v>
      </c>
      <c r="C7573" s="3" t="s">
        <v>12516</v>
      </c>
      <c r="D7573" s="2" t="s">
        <v>8056</v>
      </c>
    </row>
    <row r="7574" spans="1:4">
      <c r="A7574" s="3" t="s">
        <v>12520</v>
      </c>
      <c r="B7574" s="3" t="s">
        <v>11793</v>
      </c>
      <c r="C7574" s="3" t="s">
        <v>12516</v>
      </c>
      <c r="D7574" s="2" t="s">
        <v>7373</v>
      </c>
    </row>
    <row r="7575" spans="1:4">
      <c r="A7575" s="3" t="s">
        <v>12521</v>
      </c>
      <c r="B7575" s="3" t="s">
        <v>11793</v>
      </c>
      <c r="C7575" s="3" t="s">
        <v>12516</v>
      </c>
      <c r="D7575" s="2" t="s">
        <v>7530</v>
      </c>
    </row>
    <row r="7576" spans="1:4">
      <c r="A7576" s="3" t="s">
        <v>12522</v>
      </c>
      <c r="B7576" s="3" t="s">
        <v>11793</v>
      </c>
      <c r="C7576" s="3" t="s">
        <v>12523</v>
      </c>
      <c r="D7576" s="2" t="s">
        <v>7373</v>
      </c>
    </row>
    <row r="7577" spans="1:4">
      <c r="A7577" s="3" t="s">
        <v>12524</v>
      </c>
      <c r="B7577" s="3" t="s">
        <v>11793</v>
      </c>
      <c r="C7577" s="3" t="s">
        <v>12523</v>
      </c>
      <c r="D7577" s="2" t="s">
        <v>7386</v>
      </c>
    </row>
    <row r="7578" spans="1:4">
      <c r="A7578" s="3" t="s">
        <v>12525</v>
      </c>
      <c r="B7578" s="3" t="s">
        <v>11793</v>
      </c>
      <c r="C7578" s="3" t="s">
        <v>12523</v>
      </c>
      <c r="D7578" s="2" t="s">
        <v>7366</v>
      </c>
    </row>
    <row r="7579" spans="1:4">
      <c r="A7579" s="3" t="s">
        <v>12526</v>
      </c>
      <c r="B7579" s="3" t="s">
        <v>11793</v>
      </c>
      <c r="C7579" s="3" t="s">
        <v>12523</v>
      </c>
      <c r="D7579" s="2" t="s">
        <v>7415</v>
      </c>
    </row>
    <row r="7580" spans="1:4">
      <c r="A7580" s="3" t="s">
        <v>12527</v>
      </c>
      <c r="B7580" s="3" t="s">
        <v>11793</v>
      </c>
      <c r="C7580" s="3" t="s">
        <v>12523</v>
      </c>
      <c r="D7580" s="2" t="s">
        <v>7353</v>
      </c>
    </row>
    <row r="7581" spans="1:4">
      <c r="A7581" s="3" t="s">
        <v>12528</v>
      </c>
      <c r="B7581" s="3" t="s">
        <v>11793</v>
      </c>
      <c r="C7581" s="3" t="s">
        <v>12523</v>
      </c>
      <c r="D7581" s="2" t="s">
        <v>7561</v>
      </c>
    </row>
    <row r="7582" spans="1:4">
      <c r="A7582" s="3" t="s">
        <v>12529</v>
      </c>
      <c r="B7582" s="3" t="s">
        <v>11793</v>
      </c>
      <c r="C7582" s="3" t="s">
        <v>12523</v>
      </c>
      <c r="D7582" s="2" t="s">
        <v>7383</v>
      </c>
    </row>
    <row r="7583" spans="1:4">
      <c r="A7583" s="3" t="s">
        <v>12530</v>
      </c>
      <c r="B7583" s="3" t="s">
        <v>11793</v>
      </c>
      <c r="C7583" s="3" t="s">
        <v>12531</v>
      </c>
      <c r="D7583" s="2" t="s">
        <v>7361</v>
      </c>
    </row>
    <row r="7584" spans="1:4">
      <c r="A7584" s="3" t="s">
        <v>12532</v>
      </c>
      <c r="B7584" s="3" t="s">
        <v>11793</v>
      </c>
      <c r="C7584" s="3" t="s">
        <v>12531</v>
      </c>
      <c r="D7584" s="2" t="s">
        <v>7383</v>
      </c>
    </row>
    <row r="7585" spans="1:4">
      <c r="A7585" s="3" t="s">
        <v>12533</v>
      </c>
      <c r="B7585" s="3" t="s">
        <v>11793</v>
      </c>
      <c r="C7585" s="3" t="s">
        <v>12534</v>
      </c>
      <c r="D7585" s="2" t="s">
        <v>7459</v>
      </c>
    </row>
    <row r="7586" spans="1:4">
      <c r="A7586" s="3" t="s">
        <v>12535</v>
      </c>
      <c r="B7586" s="3" t="s">
        <v>11793</v>
      </c>
      <c r="C7586" s="3" t="s">
        <v>12534</v>
      </c>
      <c r="D7586" s="2" t="s">
        <v>7487</v>
      </c>
    </row>
    <row r="7587" spans="1:4">
      <c r="A7587" s="3" t="s">
        <v>12536</v>
      </c>
      <c r="B7587" s="3" t="s">
        <v>11793</v>
      </c>
      <c r="C7587" s="3" t="s">
        <v>12534</v>
      </c>
      <c r="D7587" s="2" t="s">
        <v>7361</v>
      </c>
    </row>
    <row r="7588" spans="1:4">
      <c r="A7588" s="3" t="s">
        <v>12537</v>
      </c>
      <c r="B7588" s="3" t="s">
        <v>11793</v>
      </c>
      <c r="C7588" s="3" t="s">
        <v>12534</v>
      </c>
      <c r="D7588" s="2" t="s">
        <v>7350</v>
      </c>
    </row>
    <row r="7589" spans="1:4">
      <c r="A7589" s="3" t="s">
        <v>12538</v>
      </c>
      <c r="B7589" s="3" t="s">
        <v>11793</v>
      </c>
      <c r="C7589" s="3" t="s">
        <v>12539</v>
      </c>
      <c r="D7589" s="2" t="s">
        <v>7366</v>
      </c>
    </row>
    <row r="7590" spans="1:4">
      <c r="A7590" s="3" t="s">
        <v>12540</v>
      </c>
      <c r="B7590" s="3" t="s">
        <v>11793</v>
      </c>
      <c r="C7590" s="3" t="s">
        <v>12539</v>
      </c>
      <c r="D7590" s="2" t="s">
        <v>7459</v>
      </c>
    </row>
    <row r="7591" spans="1:4">
      <c r="A7591" s="3" t="s">
        <v>12541</v>
      </c>
      <c r="B7591" s="3" t="s">
        <v>11793</v>
      </c>
      <c r="C7591" s="3" t="s">
        <v>12539</v>
      </c>
      <c r="D7591" s="2" t="s">
        <v>7361</v>
      </c>
    </row>
    <row r="7592" spans="1:4">
      <c r="A7592" s="3" t="s">
        <v>12542</v>
      </c>
      <c r="B7592" s="3" t="s">
        <v>11793</v>
      </c>
      <c r="C7592" s="3" t="s">
        <v>12543</v>
      </c>
      <c r="D7592" s="2" t="s">
        <v>12544</v>
      </c>
    </row>
    <row r="7593" spans="1:4">
      <c r="A7593" s="3" t="s">
        <v>12545</v>
      </c>
      <c r="B7593" s="3" t="s">
        <v>11793</v>
      </c>
      <c r="C7593" s="3" t="s">
        <v>12543</v>
      </c>
      <c r="D7593" s="2" t="s">
        <v>12546</v>
      </c>
    </row>
    <row r="7594" spans="1:4">
      <c r="A7594" s="3" t="s">
        <v>12547</v>
      </c>
      <c r="B7594" s="3" t="s">
        <v>11793</v>
      </c>
      <c r="C7594" s="3" t="s">
        <v>12543</v>
      </c>
      <c r="D7594" s="2" t="s">
        <v>12548</v>
      </c>
    </row>
    <row r="7595" spans="1:4">
      <c r="A7595" s="3" t="s">
        <v>12549</v>
      </c>
      <c r="B7595" s="3" t="s">
        <v>11793</v>
      </c>
      <c r="C7595" s="3" t="s">
        <v>12543</v>
      </c>
      <c r="D7595" s="2" t="s">
        <v>12550</v>
      </c>
    </row>
    <row r="7596" spans="1:4">
      <c r="A7596" s="3" t="s">
        <v>12551</v>
      </c>
      <c r="B7596" s="3" t="s">
        <v>11793</v>
      </c>
      <c r="C7596" s="3" t="s">
        <v>12543</v>
      </c>
      <c r="D7596" s="2" t="s">
        <v>8503</v>
      </c>
    </row>
    <row r="7597" spans="1:4">
      <c r="A7597" s="3" t="s">
        <v>12552</v>
      </c>
      <c r="B7597" s="3" t="s">
        <v>11793</v>
      </c>
      <c r="C7597" s="3" t="s">
        <v>12543</v>
      </c>
      <c r="D7597" s="2" t="s">
        <v>12553</v>
      </c>
    </row>
    <row r="7598" spans="1:4">
      <c r="A7598" s="3" t="s">
        <v>12554</v>
      </c>
      <c r="B7598" s="3" t="s">
        <v>11793</v>
      </c>
      <c r="C7598" s="3" t="s">
        <v>12543</v>
      </c>
      <c r="D7598" s="2" t="s">
        <v>12555</v>
      </c>
    </row>
    <row r="7599" spans="1:4">
      <c r="A7599" s="3" t="s">
        <v>12556</v>
      </c>
      <c r="B7599" s="3" t="s">
        <v>11793</v>
      </c>
      <c r="C7599" s="3" t="s">
        <v>12543</v>
      </c>
      <c r="D7599" s="2" t="s">
        <v>12557</v>
      </c>
    </row>
    <row r="7600" spans="1:4">
      <c r="A7600" s="3" t="s">
        <v>12558</v>
      </c>
      <c r="B7600" s="3" t="s">
        <v>11793</v>
      </c>
      <c r="C7600" s="3" t="s">
        <v>12559</v>
      </c>
      <c r="D7600" s="2" t="s">
        <v>7366</v>
      </c>
    </row>
    <row r="7601" spans="1:4">
      <c r="A7601" s="3" t="s">
        <v>12560</v>
      </c>
      <c r="B7601" s="3" t="s">
        <v>11793</v>
      </c>
      <c r="C7601" s="3" t="s">
        <v>12559</v>
      </c>
      <c r="D7601" s="2" t="s">
        <v>7415</v>
      </c>
    </row>
    <row r="7602" spans="1:4">
      <c r="A7602" s="3" t="s">
        <v>12561</v>
      </c>
      <c r="B7602" s="3" t="s">
        <v>11793</v>
      </c>
      <c r="C7602" s="3" t="s">
        <v>12559</v>
      </c>
      <c r="D7602" s="2" t="s">
        <v>7350</v>
      </c>
    </row>
    <row r="7603" spans="1:4">
      <c r="A7603" s="3" t="s">
        <v>12562</v>
      </c>
      <c r="B7603" s="3" t="s">
        <v>11793</v>
      </c>
      <c r="C7603" s="3" t="s">
        <v>12559</v>
      </c>
      <c r="D7603" s="2" t="s">
        <v>7448</v>
      </c>
    </row>
    <row r="7604" spans="1:4">
      <c r="A7604" s="3" t="s">
        <v>12563</v>
      </c>
      <c r="B7604" s="3" t="s">
        <v>11793</v>
      </c>
      <c r="C7604" s="3" t="s">
        <v>12559</v>
      </c>
      <c r="D7604" s="2" t="s">
        <v>7373</v>
      </c>
    </row>
    <row r="7605" spans="1:4">
      <c r="A7605" s="3" t="s">
        <v>12564</v>
      </c>
      <c r="B7605" s="3" t="s">
        <v>11793</v>
      </c>
      <c r="C7605" s="3" t="s">
        <v>12559</v>
      </c>
      <c r="D7605" s="2" t="s">
        <v>7383</v>
      </c>
    </row>
    <row r="7606" spans="1:4">
      <c r="A7606" s="3" t="s">
        <v>12565</v>
      </c>
      <c r="B7606" s="3" t="s">
        <v>11793</v>
      </c>
      <c r="C7606" s="3" t="s">
        <v>12566</v>
      </c>
      <c r="D7606" s="2" t="s">
        <v>7415</v>
      </c>
    </row>
    <row r="7607" spans="1:4">
      <c r="A7607" s="3" t="s">
        <v>12567</v>
      </c>
      <c r="B7607" s="3" t="s">
        <v>11793</v>
      </c>
      <c r="C7607" s="3" t="s">
        <v>12566</v>
      </c>
      <c r="D7607" s="2" t="s">
        <v>7567</v>
      </c>
    </row>
    <row r="7608" spans="1:4">
      <c r="A7608" s="3" t="s">
        <v>12568</v>
      </c>
      <c r="B7608" s="3" t="s">
        <v>11793</v>
      </c>
      <c r="C7608" s="3" t="s">
        <v>12566</v>
      </c>
      <c r="D7608" s="2" t="s">
        <v>7487</v>
      </c>
    </row>
    <row r="7609" spans="1:4">
      <c r="A7609" s="3" t="s">
        <v>12569</v>
      </c>
      <c r="B7609" s="3" t="s">
        <v>11793</v>
      </c>
      <c r="C7609" s="3" t="s">
        <v>12566</v>
      </c>
      <c r="D7609" s="2" t="s">
        <v>7448</v>
      </c>
    </row>
    <row r="7610" spans="1:4">
      <c r="A7610" s="3" t="s">
        <v>12570</v>
      </c>
      <c r="B7610" s="3" t="s">
        <v>11793</v>
      </c>
      <c r="C7610" s="3" t="s">
        <v>12571</v>
      </c>
      <c r="D7610" s="2" t="s">
        <v>7353</v>
      </c>
    </row>
    <row r="7611" spans="1:4">
      <c r="A7611" s="3" t="s">
        <v>12572</v>
      </c>
      <c r="B7611" s="3" t="s">
        <v>11793</v>
      </c>
      <c r="C7611" s="3" t="s">
        <v>12571</v>
      </c>
      <c r="D7611" s="2" t="s">
        <v>7383</v>
      </c>
    </row>
    <row r="7612" spans="1:4">
      <c r="A7612" s="3" t="s">
        <v>12573</v>
      </c>
      <c r="B7612" s="3" t="s">
        <v>11793</v>
      </c>
      <c r="C7612" s="3" t="s">
        <v>12571</v>
      </c>
      <c r="D7612" s="2" t="s">
        <v>7373</v>
      </c>
    </row>
    <row r="7613" spans="1:4">
      <c r="A7613" s="3" t="s">
        <v>12574</v>
      </c>
      <c r="B7613" s="3" t="s">
        <v>11793</v>
      </c>
      <c r="C7613" s="3" t="s">
        <v>12571</v>
      </c>
      <c r="D7613" s="2" t="s">
        <v>7366</v>
      </c>
    </row>
    <row r="7614" spans="1:4">
      <c r="A7614" s="3" t="s">
        <v>12575</v>
      </c>
      <c r="B7614" s="3" t="s">
        <v>11793</v>
      </c>
      <c r="C7614" s="3" t="s">
        <v>12576</v>
      </c>
      <c r="D7614" s="2" t="s">
        <v>7383</v>
      </c>
    </row>
    <row r="7615" spans="1:4">
      <c r="A7615" s="3" t="s">
        <v>12577</v>
      </c>
      <c r="B7615" s="3" t="s">
        <v>11793</v>
      </c>
      <c r="C7615" s="3" t="s">
        <v>12576</v>
      </c>
      <c r="D7615" s="2" t="s">
        <v>7448</v>
      </c>
    </row>
    <row r="7616" spans="1:4">
      <c r="A7616" s="3" t="s">
        <v>12578</v>
      </c>
      <c r="B7616" s="3" t="s">
        <v>11793</v>
      </c>
      <c r="C7616" s="3" t="s">
        <v>12576</v>
      </c>
      <c r="D7616" s="2" t="s">
        <v>7361</v>
      </c>
    </row>
    <row r="7617" spans="1:4">
      <c r="A7617" s="3" t="s">
        <v>12579</v>
      </c>
      <c r="B7617" s="3" t="s">
        <v>11793</v>
      </c>
      <c r="C7617" s="3" t="s">
        <v>12576</v>
      </c>
      <c r="D7617" s="2" t="s">
        <v>7415</v>
      </c>
    </row>
    <row r="7618" spans="1:4">
      <c r="A7618" s="3" t="s">
        <v>12580</v>
      </c>
      <c r="B7618" s="3" t="s">
        <v>11793</v>
      </c>
      <c r="C7618" s="3" t="s">
        <v>12576</v>
      </c>
      <c r="D7618" s="2" t="s">
        <v>7366</v>
      </c>
    </row>
    <row r="7619" spans="1:4">
      <c r="A7619" s="3" t="s">
        <v>12581</v>
      </c>
      <c r="B7619" s="3" t="s">
        <v>11793</v>
      </c>
      <c r="C7619" s="3" t="s">
        <v>12576</v>
      </c>
      <c r="D7619" s="2" t="s">
        <v>7459</v>
      </c>
    </row>
    <row r="7620" spans="1:4">
      <c r="A7620" s="3" t="s">
        <v>12582</v>
      </c>
      <c r="B7620" s="3" t="s">
        <v>11793</v>
      </c>
      <c r="C7620" s="3" t="s">
        <v>12576</v>
      </c>
      <c r="D7620" s="2" t="s">
        <v>7561</v>
      </c>
    </row>
    <row r="7621" spans="1:4">
      <c r="A7621" s="3" t="s">
        <v>12583</v>
      </c>
      <c r="B7621" s="3" t="s">
        <v>11793</v>
      </c>
      <c r="C7621" s="3" t="s">
        <v>12584</v>
      </c>
      <c r="D7621" s="2" t="s">
        <v>7577</v>
      </c>
    </row>
    <row r="7622" spans="1:4">
      <c r="A7622" s="3" t="s">
        <v>12585</v>
      </c>
      <c r="B7622" s="3" t="s">
        <v>11793</v>
      </c>
      <c r="C7622" s="3" t="s">
        <v>12584</v>
      </c>
      <c r="D7622" s="2" t="s">
        <v>7530</v>
      </c>
    </row>
    <row r="7623" spans="1:4">
      <c r="A7623" s="3" t="s">
        <v>12586</v>
      </c>
      <c r="B7623" s="3" t="s">
        <v>11793</v>
      </c>
      <c r="C7623" s="3" t="s">
        <v>12584</v>
      </c>
      <c r="D7623" s="2" t="s">
        <v>7459</v>
      </c>
    </row>
    <row r="7624" spans="1:4">
      <c r="A7624" s="3" t="s">
        <v>12587</v>
      </c>
      <c r="B7624" s="3" t="s">
        <v>11793</v>
      </c>
      <c r="C7624" s="3" t="s">
        <v>12584</v>
      </c>
      <c r="D7624" s="2" t="s">
        <v>7373</v>
      </c>
    </row>
    <row r="7625" spans="1:4">
      <c r="A7625" s="3" t="s">
        <v>12588</v>
      </c>
      <c r="B7625" s="3" t="s">
        <v>11793</v>
      </c>
      <c r="C7625" s="3" t="s">
        <v>12589</v>
      </c>
      <c r="D7625" s="2" t="s">
        <v>7415</v>
      </c>
    </row>
    <row r="7626" spans="1:4">
      <c r="A7626" s="3" t="s">
        <v>12590</v>
      </c>
      <c r="B7626" s="3" t="s">
        <v>11793</v>
      </c>
      <c r="C7626" s="3" t="s">
        <v>12589</v>
      </c>
      <c r="D7626" s="2" t="s">
        <v>7373</v>
      </c>
    </row>
    <row r="7627" spans="1:4">
      <c r="A7627" s="3" t="s">
        <v>12591</v>
      </c>
      <c r="B7627" s="3" t="s">
        <v>11793</v>
      </c>
      <c r="C7627" s="3" t="s">
        <v>12589</v>
      </c>
      <c r="D7627" s="2" t="s">
        <v>7358</v>
      </c>
    </row>
    <row r="7628" spans="1:4">
      <c r="A7628" s="3" t="s">
        <v>12592</v>
      </c>
      <c r="B7628" s="3" t="s">
        <v>11793</v>
      </c>
      <c r="C7628" s="3" t="s">
        <v>12589</v>
      </c>
      <c r="D7628" s="2" t="s">
        <v>7383</v>
      </c>
    </row>
    <row r="7629" spans="1:4">
      <c r="A7629" s="3" t="s">
        <v>12593</v>
      </c>
      <c r="B7629" s="3" t="s">
        <v>11793</v>
      </c>
      <c r="C7629" s="3" t="s">
        <v>12594</v>
      </c>
      <c r="D7629" s="2" t="s">
        <v>7353</v>
      </c>
    </row>
    <row r="7630" spans="1:4">
      <c r="A7630" s="3" t="s">
        <v>12595</v>
      </c>
      <c r="B7630" s="3" t="s">
        <v>11793</v>
      </c>
      <c r="C7630" s="3" t="s">
        <v>12594</v>
      </c>
      <c r="D7630" s="2" t="s">
        <v>7530</v>
      </c>
    </row>
    <row r="7631" spans="1:4">
      <c r="A7631" s="3" t="s">
        <v>12596</v>
      </c>
      <c r="B7631" s="3" t="s">
        <v>11793</v>
      </c>
      <c r="C7631" s="3" t="s">
        <v>12594</v>
      </c>
      <c r="D7631" s="2" t="s">
        <v>7459</v>
      </c>
    </row>
    <row r="7632" spans="1:4">
      <c r="A7632" s="3" t="s">
        <v>12597</v>
      </c>
      <c r="B7632" s="3" t="s">
        <v>11793</v>
      </c>
      <c r="C7632" s="3" t="s">
        <v>12594</v>
      </c>
      <c r="D7632" s="2" t="s">
        <v>7561</v>
      </c>
    </row>
    <row r="7633" spans="1:4">
      <c r="A7633" s="3" t="s">
        <v>12598</v>
      </c>
      <c r="B7633" s="3" t="s">
        <v>11793</v>
      </c>
      <c r="C7633" s="3" t="s">
        <v>12594</v>
      </c>
      <c r="D7633" s="2" t="s">
        <v>7415</v>
      </c>
    </row>
    <row r="7634" spans="1:4">
      <c r="A7634" s="3" t="s">
        <v>12599</v>
      </c>
      <c r="B7634" s="3" t="s">
        <v>11793</v>
      </c>
      <c r="C7634" s="3" t="s">
        <v>12594</v>
      </c>
      <c r="D7634" s="2" t="s">
        <v>7366</v>
      </c>
    </row>
    <row r="7635" spans="1:4">
      <c r="A7635" s="3" t="s">
        <v>12600</v>
      </c>
      <c r="B7635" s="3" t="s">
        <v>11793</v>
      </c>
      <c r="C7635" s="3" t="s">
        <v>12594</v>
      </c>
      <c r="D7635" s="2" t="s">
        <v>7361</v>
      </c>
    </row>
    <row r="7636" spans="1:4">
      <c r="A7636" s="3" t="s">
        <v>12601</v>
      </c>
      <c r="B7636" s="3" t="s">
        <v>11793</v>
      </c>
      <c r="C7636" s="3" t="s">
        <v>12602</v>
      </c>
      <c r="D7636" s="2" t="s">
        <v>7353</v>
      </c>
    </row>
    <row r="7637" spans="1:4">
      <c r="A7637" s="3" t="s">
        <v>12603</v>
      </c>
      <c r="B7637" s="3" t="s">
        <v>11793</v>
      </c>
      <c r="C7637" s="3" t="s">
        <v>12602</v>
      </c>
      <c r="D7637" s="2" t="s">
        <v>7386</v>
      </c>
    </row>
    <row r="7638" spans="1:4">
      <c r="A7638" s="3" t="s">
        <v>12604</v>
      </c>
      <c r="B7638" s="3" t="s">
        <v>11793</v>
      </c>
      <c r="C7638" s="3" t="s">
        <v>12605</v>
      </c>
      <c r="D7638" s="2" t="s">
        <v>7633</v>
      </c>
    </row>
    <row r="7639" spans="1:4">
      <c r="A7639" s="3" t="s">
        <v>12606</v>
      </c>
      <c r="B7639" s="3" t="s">
        <v>11793</v>
      </c>
      <c r="C7639" s="3" t="s">
        <v>12605</v>
      </c>
      <c r="D7639" s="2" t="s">
        <v>7415</v>
      </c>
    </row>
    <row r="7640" spans="1:4">
      <c r="A7640" s="3" t="s">
        <v>12607</v>
      </c>
      <c r="B7640" s="3" t="s">
        <v>11793</v>
      </c>
      <c r="C7640" s="3" t="s">
        <v>12605</v>
      </c>
      <c r="D7640" s="2" t="s">
        <v>7383</v>
      </c>
    </row>
    <row r="7641" spans="1:4">
      <c r="A7641" s="3" t="s">
        <v>12608</v>
      </c>
      <c r="B7641" s="3" t="s">
        <v>11793</v>
      </c>
      <c r="C7641" s="3" t="s">
        <v>12605</v>
      </c>
      <c r="D7641" s="2" t="s">
        <v>7373</v>
      </c>
    </row>
    <row r="7642" spans="1:4">
      <c r="A7642" s="3" t="s">
        <v>12609</v>
      </c>
      <c r="B7642" s="3" t="s">
        <v>11793</v>
      </c>
      <c r="C7642" s="3" t="s">
        <v>12610</v>
      </c>
      <c r="D7642" s="2" t="s">
        <v>7373</v>
      </c>
    </row>
    <row r="7643" spans="1:4">
      <c r="A7643" s="3" t="s">
        <v>12611</v>
      </c>
      <c r="B7643" s="3" t="s">
        <v>11793</v>
      </c>
      <c r="C7643" s="3" t="s">
        <v>12610</v>
      </c>
      <c r="D7643" s="2" t="s">
        <v>7383</v>
      </c>
    </row>
    <row r="7644" spans="1:4">
      <c r="A7644" s="3" t="s">
        <v>12612</v>
      </c>
      <c r="B7644" s="3" t="s">
        <v>11793</v>
      </c>
      <c r="C7644" s="3" t="s">
        <v>12610</v>
      </c>
      <c r="D7644" s="2" t="s">
        <v>7350</v>
      </c>
    </row>
    <row r="7645" spans="1:4">
      <c r="A7645" s="3" t="s">
        <v>12613</v>
      </c>
      <c r="B7645" s="3" t="s">
        <v>11793</v>
      </c>
      <c r="C7645" s="3" t="s">
        <v>12610</v>
      </c>
      <c r="D7645" s="2" t="s">
        <v>7561</v>
      </c>
    </row>
    <row r="7646" spans="1:4">
      <c r="A7646" s="3" t="s">
        <v>12614</v>
      </c>
      <c r="B7646" s="3" t="s">
        <v>11793</v>
      </c>
      <c r="C7646" s="3" t="s">
        <v>12610</v>
      </c>
      <c r="D7646" s="2" t="s">
        <v>7459</v>
      </c>
    </row>
    <row r="7647" spans="1:4">
      <c r="A7647" s="3" t="s">
        <v>12615</v>
      </c>
      <c r="B7647" s="3" t="s">
        <v>11793</v>
      </c>
      <c r="C7647" s="3" t="s">
        <v>12610</v>
      </c>
      <c r="D7647" s="2" t="s">
        <v>7415</v>
      </c>
    </row>
    <row r="7648" spans="1:4">
      <c r="A7648" s="3" t="s">
        <v>12616</v>
      </c>
      <c r="B7648" s="3" t="s">
        <v>11793</v>
      </c>
      <c r="C7648" s="3" t="s">
        <v>12610</v>
      </c>
      <c r="D7648" s="2" t="s">
        <v>7487</v>
      </c>
    </row>
    <row r="7649" spans="1:4">
      <c r="A7649" s="3" t="s">
        <v>12617</v>
      </c>
      <c r="B7649" s="3" t="s">
        <v>11793</v>
      </c>
      <c r="C7649" s="3" t="s">
        <v>12610</v>
      </c>
      <c r="D7649" s="2" t="s">
        <v>7448</v>
      </c>
    </row>
    <row r="7650" spans="1:4">
      <c r="A7650" s="3" t="s">
        <v>12618</v>
      </c>
      <c r="B7650" s="3" t="s">
        <v>11793</v>
      </c>
      <c r="C7650" s="3" t="s">
        <v>12619</v>
      </c>
      <c r="D7650" s="2" t="s">
        <v>7383</v>
      </c>
    </row>
    <row r="7651" spans="1:4">
      <c r="A7651" s="3" t="s">
        <v>12620</v>
      </c>
      <c r="B7651" s="3" t="s">
        <v>11793</v>
      </c>
      <c r="C7651" s="3" t="s">
        <v>12619</v>
      </c>
      <c r="D7651" s="2" t="s">
        <v>7373</v>
      </c>
    </row>
    <row r="7652" spans="1:4">
      <c r="A7652" s="3" t="s">
        <v>12621</v>
      </c>
      <c r="B7652" s="3" t="s">
        <v>11793</v>
      </c>
      <c r="C7652" s="3" t="s">
        <v>12619</v>
      </c>
      <c r="D7652" s="2" t="s">
        <v>7353</v>
      </c>
    </row>
    <row r="7653" spans="1:4">
      <c r="A7653" s="3" t="s">
        <v>12622</v>
      </c>
      <c r="B7653" s="3" t="s">
        <v>11793</v>
      </c>
      <c r="C7653" s="3" t="s">
        <v>12623</v>
      </c>
      <c r="D7653" s="2" t="s">
        <v>7386</v>
      </c>
    </row>
    <row r="7654" spans="1:4">
      <c r="A7654" s="3" t="s">
        <v>12624</v>
      </c>
      <c r="B7654" s="3" t="s">
        <v>11793</v>
      </c>
      <c r="C7654" s="3" t="s">
        <v>12623</v>
      </c>
      <c r="D7654" s="2" t="s">
        <v>7415</v>
      </c>
    </row>
    <row r="7655" spans="1:4">
      <c r="A7655" s="3" t="s">
        <v>12625</v>
      </c>
      <c r="B7655" s="3" t="s">
        <v>11793</v>
      </c>
      <c r="C7655" s="3" t="s">
        <v>12623</v>
      </c>
      <c r="D7655" s="2" t="s">
        <v>7530</v>
      </c>
    </row>
    <row r="7656" spans="1:4">
      <c r="A7656" s="3" t="s">
        <v>12626</v>
      </c>
      <c r="B7656" s="3" t="s">
        <v>11793</v>
      </c>
      <c r="C7656" s="3" t="s">
        <v>12623</v>
      </c>
      <c r="D7656" s="2" t="s">
        <v>7459</v>
      </c>
    </row>
    <row r="7657" spans="1:4">
      <c r="A7657" s="3" t="s">
        <v>12627</v>
      </c>
      <c r="B7657" s="3" t="s">
        <v>11793</v>
      </c>
      <c r="C7657" s="3" t="s">
        <v>12623</v>
      </c>
      <c r="D7657" s="2" t="s">
        <v>7383</v>
      </c>
    </row>
    <row r="7658" spans="1:4">
      <c r="A7658" s="3" t="s">
        <v>12628</v>
      </c>
      <c r="B7658" s="3" t="s">
        <v>11793</v>
      </c>
      <c r="C7658" s="3" t="s">
        <v>12623</v>
      </c>
      <c r="D7658" s="2" t="s">
        <v>7361</v>
      </c>
    </row>
    <row r="7659" spans="1:4">
      <c r="A7659" s="3" t="s">
        <v>12629</v>
      </c>
      <c r="B7659" s="3" t="s">
        <v>11793</v>
      </c>
      <c r="C7659" s="3" t="s">
        <v>12623</v>
      </c>
      <c r="D7659" s="2" t="s">
        <v>7350</v>
      </c>
    </row>
    <row r="7660" spans="1:4">
      <c r="A7660" s="3" t="s">
        <v>12630</v>
      </c>
      <c r="B7660" s="3" t="s">
        <v>11793</v>
      </c>
      <c r="C7660" s="3" t="s">
        <v>12623</v>
      </c>
      <c r="D7660" s="2" t="s">
        <v>7652</v>
      </c>
    </row>
    <row r="7661" spans="1:4">
      <c r="A7661" s="3" t="s">
        <v>12631</v>
      </c>
      <c r="B7661" s="3" t="s">
        <v>11793</v>
      </c>
      <c r="C7661" s="3" t="s">
        <v>12632</v>
      </c>
      <c r="D7661" s="2" t="s">
        <v>7358</v>
      </c>
    </row>
    <row r="7662" spans="1:4">
      <c r="A7662" s="3" t="s">
        <v>12633</v>
      </c>
      <c r="B7662" s="3" t="s">
        <v>11793</v>
      </c>
      <c r="C7662" s="3" t="s">
        <v>12632</v>
      </c>
      <c r="D7662" s="2" t="s">
        <v>7383</v>
      </c>
    </row>
    <row r="7663" spans="1:4">
      <c r="A7663" s="3" t="s">
        <v>12634</v>
      </c>
      <c r="B7663" s="3" t="s">
        <v>11793</v>
      </c>
      <c r="C7663" s="3" t="s">
        <v>12632</v>
      </c>
      <c r="D7663" s="2" t="s">
        <v>7459</v>
      </c>
    </row>
    <row r="7664" spans="1:4">
      <c r="A7664" s="3" t="s">
        <v>12635</v>
      </c>
      <c r="B7664" s="3" t="s">
        <v>11793</v>
      </c>
      <c r="C7664" s="3" t="s">
        <v>12632</v>
      </c>
      <c r="D7664" s="2" t="s">
        <v>7621</v>
      </c>
    </row>
    <row r="7665" spans="1:4">
      <c r="A7665" s="3" t="s">
        <v>12636</v>
      </c>
      <c r="B7665" s="3" t="s">
        <v>11793</v>
      </c>
      <c r="C7665" s="3" t="s">
        <v>12632</v>
      </c>
      <c r="D7665" s="2" t="s">
        <v>7415</v>
      </c>
    </row>
    <row r="7666" spans="1:4">
      <c r="A7666" s="3" t="s">
        <v>12637</v>
      </c>
      <c r="B7666" s="3" t="s">
        <v>11793</v>
      </c>
      <c r="C7666" s="3" t="s">
        <v>12632</v>
      </c>
      <c r="D7666" s="2" t="s">
        <v>7361</v>
      </c>
    </row>
    <row r="7667" spans="1:4">
      <c r="A7667" s="3" t="s">
        <v>12638</v>
      </c>
      <c r="B7667" s="3" t="s">
        <v>11793</v>
      </c>
      <c r="C7667" s="3" t="s">
        <v>12639</v>
      </c>
      <c r="D7667" s="2" t="s">
        <v>7530</v>
      </c>
    </row>
    <row r="7668" spans="1:4">
      <c r="A7668" s="3" t="s">
        <v>12640</v>
      </c>
      <c r="B7668" s="3" t="s">
        <v>11793</v>
      </c>
      <c r="C7668" s="3" t="s">
        <v>12639</v>
      </c>
      <c r="D7668" s="2" t="s">
        <v>7386</v>
      </c>
    </row>
    <row r="7669" spans="1:4">
      <c r="A7669" s="3" t="s">
        <v>12641</v>
      </c>
      <c r="B7669" s="3" t="s">
        <v>11793</v>
      </c>
      <c r="C7669" s="3" t="s">
        <v>12639</v>
      </c>
      <c r="D7669" s="2" t="s">
        <v>7415</v>
      </c>
    </row>
    <row r="7670" spans="1:4">
      <c r="A7670" s="3" t="s">
        <v>12642</v>
      </c>
      <c r="B7670" s="3" t="s">
        <v>11793</v>
      </c>
      <c r="C7670" s="3" t="s">
        <v>12639</v>
      </c>
      <c r="D7670" s="2" t="s">
        <v>7561</v>
      </c>
    </row>
    <row r="7671" spans="1:4">
      <c r="A7671" s="3" t="s">
        <v>12643</v>
      </c>
      <c r="B7671" s="3" t="s">
        <v>11793</v>
      </c>
      <c r="C7671" s="3" t="s">
        <v>12644</v>
      </c>
      <c r="D7671" s="2" t="s">
        <v>7353</v>
      </c>
    </row>
    <row r="7672" spans="1:4">
      <c r="A7672" s="3" t="s">
        <v>12645</v>
      </c>
      <c r="B7672" s="3" t="s">
        <v>11793</v>
      </c>
      <c r="C7672" s="3" t="s">
        <v>12644</v>
      </c>
      <c r="D7672" s="2" t="s">
        <v>7459</v>
      </c>
    </row>
    <row r="7673" spans="1:4">
      <c r="A7673" s="3" t="s">
        <v>12646</v>
      </c>
      <c r="B7673" s="3" t="s">
        <v>11793</v>
      </c>
      <c r="C7673" s="3" t="s">
        <v>12647</v>
      </c>
      <c r="D7673" s="2" t="s">
        <v>7704</v>
      </c>
    </row>
    <row r="7674" spans="1:4">
      <c r="A7674" s="3" t="s">
        <v>12648</v>
      </c>
      <c r="B7674" s="3" t="s">
        <v>11793</v>
      </c>
      <c r="C7674" s="3" t="s">
        <v>12647</v>
      </c>
      <c r="D7674" s="2" t="s">
        <v>7358</v>
      </c>
    </row>
    <row r="7675" spans="1:4">
      <c r="A7675" s="3" t="s">
        <v>12649</v>
      </c>
      <c r="B7675" s="3" t="s">
        <v>11793</v>
      </c>
      <c r="C7675" s="3" t="s">
        <v>12647</v>
      </c>
      <c r="D7675" s="2" t="s">
        <v>7353</v>
      </c>
    </row>
    <row r="7676" spans="1:4">
      <c r="A7676" s="3" t="s">
        <v>12650</v>
      </c>
      <c r="B7676" s="3" t="s">
        <v>11793</v>
      </c>
      <c r="C7676" s="3" t="s">
        <v>12647</v>
      </c>
      <c r="D7676" s="2" t="s">
        <v>7366</v>
      </c>
    </row>
    <row r="7677" spans="1:4">
      <c r="A7677" s="3" t="s">
        <v>12651</v>
      </c>
      <c r="B7677" s="3" t="s">
        <v>11793</v>
      </c>
      <c r="C7677" s="3" t="s">
        <v>12652</v>
      </c>
      <c r="D7677" s="2" t="s">
        <v>7358</v>
      </c>
    </row>
    <row r="7678" spans="1:4">
      <c r="A7678" s="3" t="s">
        <v>12653</v>
      </c>
      <c r="B7678" s="3" t="s">
        <v>11793</v>
      </c>
      <c r="C7678" s="3" t="s">
        <v>12652</v>
      </c>
      <c r="D7678" s="2" t="s">
        <v>7415</v>
      </c>
    </row>
    <row r="7679" spans="1:4">
      <c r="A7679" s="3" t="s">
        <v>12654</v>
      </c>
      <c r="B7679" s="3" t="s">
        <v>11793</v>
      </c>
      <c r="C7679" s="3" t="s">
        <v>12652</v>
      </c>
      <c r="D7679" s="2" t="s">
        <v>7383</v>
      </c>
    </row>
    <row r="7680" spans="1:4">
      <c r="A7680" s="3" t="s">
        <v>12655</v>
      </c>
      <c r="B7680" s="3" t="s">
        <v>11793</v>
      </c>
      <c r="C7680" s="3" t="s">
        <v>12652</v>
      </c>
      <c r="D7680" s="2" t="s">
        <v>7366</v>
      </c>
    </row>
    <row r="7681" spans="1:4">
      <c r="A7681" s="3" t="s">
        <v>12656</v>
      </c>
      <c r="B7681" s="3" t="s">
        <v>11793</v>
      </c>
      <c r="C7681" s="3" t="s">
        <v>12657</v>
      </c>
      <c r="D7681" s="2" t="s">
        <v>7358</v>
      </c>
    </row>
    <row r="7682" spans="1:4">
      <c r="A7682" s="3" t="s">
        <v>12658</v>
      </c>
      <c r="B7682" s="3" t="s">
        <v>11793</v>
      </c>
      <c r="C7682" s="3" t="s">
        <v>12657</v>
      </c>
      <c r="D7682" s="2" t="s">
        <v>7361</v>
      </c>
    </row>
    <row r="7683" spans="1:4">
      <c r="A7683" s="3" t="s">
        <v>12659</v>
      </c>
      <c r="B7683" s="3" t="s">
        <v>11793</v>
      </c>
      <c r="C7683" s="3" t="s">
        <v>12657</v>
      </c>
      <c r="D7683" s="2" t="s">
        <v>7366</v>
      </c>
    </row>
    <row r="7684" spans="1:4">
      <c r="A7684" s="3" t="s">
        <v>12660</v>
      </c>
      <c r="B7684" s="3" t="s">
        <v>11793</v>
      </c>
      <c r="C7684" s="3" t="s">
        <v>12661</v>
      </c>
      <c r="D7684" s="2" t="s">
        <v>7386</v>
      </c>
    </row>
    <row r="7685" spans="1:4">
      <c r="A7685" s="3" t="s">
        <v>12662</v>
      </c>
      <c r="B7685" s="3" t="s">
        <v>11793</v>
      </c>
      <c r="C7685" s="3" t="s">
        <v>12661</v>
      </c>
      <c r="D7685" s="2" t="s">
        <v>7353</v>
      </c>
    </row>
    <row r="7686" spans="1:4">
      <c r="A7686" s="3" t="s">
        <v>12663</v>
      </c>
      <c r="B7686" s="3" t="s">
        <v>11793</v>
      </c>
      <c r="C7686" s="3" t="s">
        <v>12661</v>
      </c>
      <c r="D7686" s="2" t="s">
        <v>7361</v>
      </c>
    </row>
    <row r="7687" spans="1:4">
      <c r="A7687" s="3" t="s">
        <v>12664</v>
      </c>
      <c r="B7687" s="3" t="s">
        <v>11793</v>
      </c>
      <c r="C7687" s="3" t="s">
        <v>12661</v>
      </c>
      <c r="D7687" s="2" t="s">
        <v>7383</v>
      </c>
    </row>
    <row r="7688" spans="1:4">
      <c r="A7688" s="3" t="s">
        <v>12665</v>
      </c>
      <c r="B7688" s="3" t="s">
        <v>11793</v>
      </c>
      <c r="C7688" s="3" t="s">
        <v>12661</v>
      </c>
      <c r="D7688" s="2" t="s">
        <v>9066</v>
      </c>
    </row>
    <row r="7689" spans="1:4">
      <c r="A7689" s="3" t="s">
        <v>12666</v>
      </c>
      <c r="B7689" s="3" t="s">
        <v>11793</v>
      </c>
      <c r="C7689" s="3" t="s">
        <v>12667</v>
      </c>
      <c r="D7689" s="2" t="s">
        <v>8056</v>
      </c>
    </row>
    <row r="7690" spans="1:4">
      <c r="A7690" s="3" t="s">
        <v>12668</v>
      </c>
      <c r="B7690" s="3" t="s">
        <v>11793</v>
      </c>
      <c r="C7690" s="3" t="s">
        <v>12667</v>
      </c>
      <c r="D7690" s="2" t="s">
        <v>7361</v>
      </c>
    </row>
    <row r="7691" spans="1:4">
      <c r="A7691" s="3" t="s">
        <v>12669</v>
      </c>
      <c r="B7691" s="3" t="s">
        <v>11793</v>
      </c>
      <c r="C7691" s="3" t="s">
        <v>12667</v>
      </c>
      <c r="D7691" s="2" t="s">
        <v>7487</v>
      </c>
    </row>
    <row r="7692" spans="1:4">
      <c r="A7692" s="3" t="s">
        <v>12670</v>
      </c>
      <c r="B7692" s="3" t="s">
        <v>11793</v>
      </c>
      <c r="C7692" s="3" t="s">
        <v>12667</v>
      </c>
      <c r="D7692" s="2" t="s">
        <v>7561</v>
      </c>
    </row>
    <row r="7693" spans="1:4">
      <c r="A7693" s="3" t="s">
        <v>12671</v>
      </c>
      <c r="B7693" s="3" t="s">
        <v>11793</v>
      </c>
      <c r="C7693" s="3" t="s">
        <v>12667</v>
      </c>
      <c r="D7693" s="2" t="s">
        <v>7353</v>
      </c>
    </row>
    <row r="7694" spans="1:4">
      <c r="A7694" s="3" t="s">
        <v>12672</v>
      </c>
      <c r="B7694" s="3" t="s">
        <v>11793</v>
      </c>
      <c r="C7694" s="3" t="s">
        <v>12667</v>
      </c>
      <c r="D7694" s="2" t="s">
        <v>7350</v>
      </c>
    </row>
    <row r="7695" spans="1:4">
      <c r="A7695" s="3" t="s">
        <v>12673</v>
      </c>
      <c r="B7695" s="3" t="s">
        <v>11793</v>
      </c>
      <c r="C7695" s="3" t="s">
        <v>12667</v>
      </c>
      <c r="D7695" s="2" t="s">
        <v>7373</v>
      </c>
    </row>
    <row r="7696" spans="1:4">
      <c r="A7696" s="3" t="s">
        <v>12674</v>
      </c>
      <c r="B7696" s="3" t="s">
        <v>11793</v>
      </c>
      <c r="C7696" s="3" t="s">
        <v>12667</v>
      </c>
      <c r="D7696" s="2" t="s">
        <v>7448</v>
      </c>
    </row>
    <row r="7697" spans="1:4">
      <c r="A7697" s="3" t="s">
        <v>12675</v>
      </c>
      <c r="B7697" s="3" t="s">
        <v>11793</v>
      </c>
      <c r="C7697" s="3" t="s">
        <v>12676</v>
      </c>
      <c r="D7697" s="2" t="s">
        <v>7358</v>
      </c>
    </row>
    <row r="7698" spans="1:4">
      <c r="A7698" s="3" t="s">
        <v>12677</v>
      </c>
      <c r="B7698" s="3" t="s">
        <v>11793</v>
      </c>
      <c r="C7698" s="3" t="s">
        <v>12676</v>
      </c>
      <c r="D7698" s="2" t="s">
        <v>7353</v>
      </c>
    </row>
    <row r="7699" spans="1:4">
      <c r="A7699" s="3" t="s">
        <v>12678</v>
      </c>
      <c r="B7699" s="3" t="s">
        <v>11793</v>
      </c>
      <c r="C7699" s="3" t="s">
        <v>12676</v>
      </c>
      <c r="D7699" s="2" t="s">
        <v>7577</v>
      </c>
    </row>
    <row r="7700" spans="1:4">
      <c r="A7700" s="3" t="s">
        <v>12679</v>
      </c>
      <c r="B7700" s="3" t="s">
        <v>11793</v>
      </c>
      <c r="C7700" s="3" t="s">
        <v>12680</v>
      </c>
      <c r="D7700" s="2" t="s">
        <v>8236</v>
      </c>
    </row>
    <row r="7701" spans="1:4">
      <c r="A7701" s="3" t="s">
        <v>12681</v>
      </c>
      <c r="B7701" s="3" t="s">
        <v>11793</v>
      </c>
      <c r="C7701" s="3" t="s">
        <v>12682</v>
      </c>
      <c r="D7701" s="2" t="s">
        <v>7530</v>
      </c>
    </row>
    <row r="7702" spans="1:4">
      <c r="A7702" s="3" t="s">
        <v>12683</v>
      </c>
      <c r="B7702" s="3" t="s">
        <v>11793</v>
      </c>
      <c r="C7702" s="3" t="s">
        <v>12682</v>
      </c>
      <c r="D7702" s="2" t="s">
        <v>7459</v>
      </c>
    </row>
    <row r="7703" spans="1:4">
      <c r="A7703" s="3" t="s">
        <v>12684</v>
      </c>
      <c r="B7703" s="3" t="s">
        <v>11793</v>
      </c>
      <c r="C7703" s="3" t="s">
        <v>12682</v>
      </c>
      <c r="D7703" s="2" t="s">
        <v>7358</v>
      </c>
    </row>
    <row r="7704" spans="1:4">
      <c r="A7704" s="3" t="s">
        <v>12685</v>
      </c>
      <c r="B7704" s="3" t="s">
        <v>11793</v>
      </c>
      <c r="C7704" s="3" t="s">
        <v>12682</v>
      </c>
      <c r="D7704" s="2" t="s">
        <v>7415</v>
      </c>
    </row>
    <row r="7705" spans="1:4">
      <c r="A7705" s="3" t="s">
        <v>12686</v>
      </c>
      <c r="B7705" s="3" t="s">
        <v>11793</v>
      </c>
      <c r="C7705" s="3" t="s">
        <v>12682</v>
      </c>
      <c r="D7705" s="2" t="s">
        <v>7373</v>
      </c>
    </row>
    <row r="7706" spans="1:4">
      <c r="A7706" s="3" t="s">
        <v>12687</v>
      </c>
      <c r="B7706" s="3" t="s">
        <v>11793</v>
      </c>
      <c r="C7706" s="3" t="s">
        <v>12688</v>
      </c>
      <c r="D7706" s="2" t="s">
        <v>7530</v>
      </c>
    </row>
    <row r="7707" spans="1:4">
      <c r="A7707" s="3" t="s">
        <v>12689</v>
      </c>
      <c r="B7707" s="3" t="s">
        <v>11793</v>
      </c>
      <c r="C7707" s="3" t="s">
        <v>12688</v>
      </c>
      <c r="D7707" s="2" t="s">
        <v>7366</v>
      </c>
    </row>
    <row r="7708" spans="1:4">
      <c r="A7708" s="3" t="s">
        <v>12690</v>
      </c>
      <c r="B7708" s="3" t="s">
        <v>11793</v>
      </c>
      <c r="C7708" s="3" t="s">
        <v>12688</v>
      </c>
      <c r="D7708" s="2" t="s">
        <v>7415</v>
      </c>
    </row>
    <row r="7709" spans="1:4">
      <c r="A7709" s="3" t="s">
        <v>12691</v>
      </c>
      <c r="B7709" s="3" t="s">
        <v>11793</v>
      </c>
      <c r="C7709" s="3" t="s">
        <v>12688</v>
      </c>
      <c r="D7709" s="2" t="s">
        <v>7448</v>
      </c>
    </row>
    <row r="7710" spans="1:4">
      <c r="A7710" s="3" t="s">
        <v>12692</v>
      </c>
      <c r="B7710" s="3" t="s">
        <v>11793</v>
      </c>
      <c r="C7710" s="3" t="s">
        <v>12688</v>
      </c>
      <c r="D7710" s="2" t="s">
        <v>8807</v>
      </c>
    </row>
    <row r="7711" spans="1:4">
      <c r="A7711" s="3" t="s">
        <v>12693</v>
      </c>
      <c r="B7711" s="3" t="s">
        <v>11793</v>
      </c>
      <c r="C7711" s="3" t="s">
        <v>12694</v>
      </c>
      <c r="D7711" s="2" t="s">
        <v>7386</v>
      </c>
    </row>
    <row r="7712" spans="1:4">
      <c r="A7712" s="3" t="s">
        <v>12695</v>
      </c>
      <c r="B7712" s="3" t="s">
        <v>11793</v>
      </c>
      <c r="C7712" s="3" t="s">
        <v>12694</v>
      </c>
      <c r="D7712" s="2" t="s">
        <v>7353</v>
      </c>
    </row>
    <row r="7713" spans="1:4">
      <c r="A7713" s="3" t="s">
        <v>12696</v>
      </c>
      <c r="B7713" s="3" t="s">
        <v>11793</v>
      </c>
      <c r="C7713" s="3" t="s">
        <v>12694</v>
      </c>
      <c r="D7713" s="2" t="s">
        <v>7459</v>
      </c>
    </row>
    <row r="7714" spans="1:4">
      <c r="A7714" s="3" t="s">
        <v>12697</v>
      </c>
      <c r="B7714" s="3" t="s">
        <v>11793</v>
      </c>
      <c r="C7714" s="3" t="s">
        <v>12694</v>
      </c>
      <c r="D7714" s="2" t="s">
        <v>7361</v>
      </c>
    </row>
    <row r="7715" spans="1:4">
      <c r="A7715" s="3" t="s">
        <v>12698</v>
      </c>
      <c r="B7715" s="3" t="s">
        <v>11793</v>
      </c>
      <c r="C7715" s="3" t="s">
        <v>12694</v>
      </c>
      <c r="D7715" s="2" t="s">
        <v>7448</v>
      </c>
    </row>
    <row r="7716" spans="1:4">
      <c r="A7716" s="3" t="s">
        <v>12699</v>
      </c>
      <c r="B7716" s="3" t="s">
        <v>11793</v>
      </c>
      <c r="C7716" s="3" t="s">
        <v>12700</v>
      </c>
      <c r="D7716" s="2" t="s">
        <v>7415</v>
      </c>
    </row>
    <row r="7717" spans="1:4">
      <c r="A7717" s="3" t="s">
        <v>12701</v>
      </c>
      <c r="B7717" s="3" t="s">
        <v>11793</v>
      </c>
      <c r="C7717" s="3" t="s">
        <v>12700</v>
      </c>
      <c r="D7717" s="2" t="s">
        <v>7373</v>
      </c>
    </row>
    <row r="7718" spans="1:4">
      <c r="A7718" s="3" t="s">
        <v>12702</v>
      </c>
      <c r="B7718" s="3" t="s">
        <v>11793</v>
      </c>
      <c r="C7718" s="3" t="s">
        <v>12700</v>
      </c>
      <c r="D7718" s="2" t="s">
        <v>7350</v>
      </c>
    </row>
    <row r="7719" spans="1:4">
      <c r="A7719" s="3" t="s">
        <v>12703</v>
      </c>
      <c r="B7719" s="3" t="s">
        <v>11793</v>
      </c>
      <c r="C7719" s="3" t="s">
        <v>12700</v>
      </c>
      <c r="D7719" s="2" t="s">
        <v>11506</v>
      </c>
    </row>
    <row r="7720" spans="1:4">
      <c r="A7720" s="3" t="s">
        <v>12704</v>
      </c>
      <c r="B7720" s="3" t="s">
        <v>11793</v>
      </c>
      <c r="C7720" s="3" t="s">
        <v>12700</v>
      </c>
      <c r="D7720" s="2" t="s">
        <v>7448</v>
      </c>
    </row>
    <row r="7721" spans="1:4">
      <c r="A7721" s="3" t="s">
        <v>12705</v>
      </c>
      <c r="B7721" s="3" t="s">
        <v>11793</v>
      </c>
      <c r="C7721" s="3" t="s">
        <v>12700</v>
      </c>
      <c r="D7721" s="2" t="s">
        <v>7383</v>
      </c>
    </row>
    <row r="7722" spans="1:4">
      <c r="A7722" s="3" t="s">
        <v>12706</v>
      </c>
      <c r="B7722" s="3" t="s">
        <v>11793</v>
      </c>
      <c r="C7722" s="3" t="s">
        <v>12700</v>
      </c>
      <c r="D7722" s="2" t="s">
        <v>8392</v>
      </c>
    </row>
    <row r="7723" spans="1:4">
      <c r="A7723" s="3" t="s">
        <v>12707</v>
      </c>
      <c r="B7723" s="3" t="s">
        <v>11793</v>
      </c>
      <c r="C7723" s="3" t="s">
        <v>12708</v>
      </c>
      <c r="D7723" s="2" t="s">
        <v>7366</v>
      </c>
    </row>
    <row r="7724" spans="1:4">
      <c r="A7724" s="3" t="s">
        <v>12709</v>
      </c>
      <c r="B7724" s="3" t="s">
        <v>11793</v>
      </c>
      <c r="C7724" s="3" t="s">
        <v>12708</v>
      </c>
      <c r="D7724" s="2" t="s">
        <v>7350</v>
      </c>
    </row>
    <row r="7725" spans="1:4">
      <c r="A7725" s="3" t="s">
        <v>12710</v>
      </c>
      <c r="B7725" s="3" t="s">
        <v>11793</v>
      </c>
      <c r="C7725" s="3" t="s">
        <v>12708</v>
      </c>
      <c r="D7725" s="2" t="s">
        <v>7448</v>
      </c>
    </row>
    <row r="7726" spans="1:4">
      <c r="A7726" s="3" t="s">
        <v>12711</v>
      </c>
      <c r="B7726" s="3" t="s">
        <v>11793</v>
      </c>
      <c r="C7726" s="3" t="s">
        <v>12708</v>
      </c>
      <c r="D7726" s="2" t="s">
        <v>7361</v>
      </c>
    </row>
    <row r="7727" spans="1:4">
      <c r="A7727" s="3" t="s">
        <v>12712</v>
      </c>
      <c r="B7727" s="3" t="s">
        <v>11793</v>
      </c>
      <c r="C7727" s="3" t="s">
        <v>12708</v>
      </c>
      <c r="D7727" s="2" t="s">
        <v>7353</v>
      </c>
    </row>
    <row r="7728" spans="1:4">
      <c r="A7728" s="3" t="s">
        <v>12713</v>
      </c>
      <c r="B7728" s="3" t="s">
        <v>11793</v>
      </c>
      <c r="C7728" s="3" t="s">
        <v>12708</v>
      </c>
      <c r="D7728" s="2" t="s">
        <v>7373</v>
      </c>
    </row>
    <row r="7729" spans="1:4">
      <c r="A7729" s="3" t="s">
        <v>12714</v>
      </c>
      <c r="B7729" s="3" t="s">
        <v>11793</v>
      </c>
      <c r="C7729" s="3" t="s">
        <v>12708</v>
      </c>
      <c r="D7729" s="2" t="s">
        <v>7415</v>
      </c>
    </row>
    <row r="7730" spans="1:4">
      <c r="A7730" s="3" t="s">
        <v>12715</v>
      </c>
      <c r="B7730" s="3" t="s">
        <v>11793</v>
      </c>
      <c r="C7730" s="3" t="s">
        <v>12708</v>
      </c>
      <c r="D7730" s="2" t="s">
        <v>7383</v>
      </c>
    </row>
    <row r="7731" spans="1:4">
      <c r="A7731" s="3" t="s">
        <v>12716</v>
      </c>
      <c r="B7731" s="3" t="s">
        <v>11793</v>
      </c>
      <c r="C7731" s="3" t="s">
        <v>12717</v>
      </c>
      <c r="D7731" s="2" t="s">
        <v>7530</v>
      </c>
    </row>
    <row r="7732" spans="1:4">
      <c r="A7732" s="3" t="s">
        <v>12718</v>
      </c>
      <c r="B7732" s="3" t="s">
        <v>11793</v>
      </c>
      <c r="C7732" s="3" t="s">
        <v>12717</v>
      </c>
      <c r="D7732" s="2" t="s">
        <v>7373</v>
      </c>
    </row>
    <row r="7733" spans="1:4">
      <c r="A7733" s="3" t="s">
        <v>12719</v>
      </c>
      <c r="B7733" s="3" t="s">
        <v>11793</v>
      </c>
      <c r="C7733" s="3" t="s">
        <v>12717</v>
      </c>
      <c r="D7733" s="2" t="s">
        <v>7704</v>
      </c>
    </row>
    <row r="7734" spans="1:4">
      <c r="A7734" s="3" t="s">
        <v>12720</v>
      </c>
      <c r="B7734" s="3" t="s">
        <v>11793</v>
      </c>
      <c r="C7734" s="3" t="s">
        <v>12717</v>
      </c>
      <c r="D7734" s="2" t="s">
        <v>7415</v>
      </c>
    </row>
    <row r="7735" spans="1:4">
      <c r="A7735" s="3" t="s">
        <v>12721</v>
      </c>
      <c r="B7735" s="3" t="s">
        <v>11793</v>
      </c>
      <c r="C7735" s="3" t="s">
        <v>12717</v>
      </c>
      <c r="D7735" s="2" t="s">
        <v>7448</v>
      </c>
    </row>
    <row r="7736" spans="1:4">
      <c r="A7736" s="3" t="s">
        <v>12722</v>
      </c>
      <c r="B7736" s="3" t="s">
        <v>11793</v>
      </c>
      <c r="C7736" s="3" t="s">
        <v>12717</v>
      </c>
      <c r="D7736" s="2" t="s">
        <v>7386</v>
      </c>
    </row>
    <row r="7737" spans="1:4">
      <c r="A7737" s="3" t="s">
        <v>12723</v>
      </c>
      <c r="B7737" s="3" t="s">
        <v>11793</v>
      </c>
      <c r="C7737" s="3" t="s">
        <v>12724</v>
      </c>
      <c r="D7737" s="2" t="s">
        <v>7530</v>
      </c>
    </row>
    <row r="7738" spans="1:4">
      <c r="A7738" s="3" t="s">
        <v>12725</v>
      </c>
      <c r="B7738" s="3" t="s">
        <v>11793</v>
      </c>
      <c r="C7738" s="3" t="s">
        <v>12724</v>
      </c>
      <c r="D7738" s="2" t="s">
        <v>7704</v>
      </c>
    </row>
    <row r="7739" spans="1:4">
      <c r="A7739" s="3" t="s">
        <v>12726</v>
      </c>
      <c r="B7739" s="3" t="s">
        <v>11793</v>
      </c>
      <c r="C7739" s="3" t="s">
        <v>12724</v>
      </c>
      <c r="D7739" s="2" t="s">
        <v>7383</v>
      </c>
    </row>
    <row r="7740" spans="1:4">
      <c r="A7740" s="3" t="s">
        <v>12727</v>
      </c>
      <c r="B7740" s="3" t="s">
        <v>11793</v>
      </c>
      <c r="C7740" s="3" t="s">
        <v>12724</v>
      </c>
      <c r="D7740" s="2" t="s">
        <v>8807</v>
      </c>
    </row>
    <row r="7741" spans="1:4">
      <c r="A7741" s="3" t="s">
        <v>12728</v>
      </c>
      <c r="B7741" s="3" t="s">
        <v>11793</v>
      </c>
      <c r="C7741" s="3" t="s">
        <v>12724</v>
      </c>
      <c r="D7741" s="2" t="s">
        <v>7373</v>
      </c>
    </row>
    <row r="7742" spans="1:4">
      <c r="A7742" s="3" t="s">
        <v>12729</v>
      </c>
      <c r="B7742" s="3" t="s">
        <v>11793</v>
      </c>
      <c r="C7742" s="3" t="s">
        <v>12730</v>
      </c>
      <c r="D7742" s="2" t="s">
        <v>7353</v>
      </c>
    </row>
    <row r="7743" spans="1:4">
      <c r="A7743" s="3" t="s">
        <v>12731</v>
      </c>
      <c r="B7743" s="3" t="s">
        <v>11793</v>
      </c>
      <c r="C7743" s="3" t="s">
        <v>12730</v>
      </c>
      <c r="D7743" s="2" t="s">
        <v>7415</v>
      </c>
    </row>
    <row r="7744" spans="1:4">
      <c r="A7744" s="3" t="s">
        <v>12732</v>
      </c>
      <c r="B7744" s="3" t="s">
        <v>11793</v>
      </c>
      <c r="C7744" s="3" t="s">
        <v>12730</v>
      </c>
      <c r="D7744" s="2" t="s">
        <v>7383</v>
      </c>
    </row>
    <row r="7745" spans="1:4">
      <c r="A7745" s="3" t="s">
        <v>12733</v>
      </c>
      <c r="B7745" s="3" t="s">
        <v>11793</v>
      </c>
      <c r="C7745" s="3" t="s">
        <v>12730</v>
      </c>
      <c r="D7745" s="2" t="s">
        <v>7373</v>
      </c>
    </row>
    <row r="7746" spans="1:4">
      <c r="A7746" s="3" t="s">
        <v>12734</v>
      </c>
      <c r="B7746" s="3" t="s">
        <v>11793</v>
      </c>
      <c r="C7746" s="3" t="s">
        <v>12735</v>
      </c>
      <c r="D7746" s="2" t="s">
        <v>7358</v>
      </c>
    </row>
    <row r="7747" spans="1:4">
      <c r="A7747" s="3" t="s">
        <v>12736</v>
      </c>
      <c r="B7747" s="3" t="s">
        <v>11793</v>
      </c>
      <c r="C7747" s="3" t="s">
        <v>12735</v>
      </c>
      <c r="D7747" s="2" t="s">
        <v>7353</v>
      </c>
    </row>
    <row r="7748" spans="1:4">
      <c r="A7748" s="3" t="s">
        <v>12737</v>
      </c>
      <c r="B7748" s="3" t="s">
        <v>11793</v>
      </c>
      <c r="C7748" s="3" t="s">
        <v>12735</v>
      </c>
      <c r="D7748" s="2" t="s">
        <v>7383</v>
      </c>
    </row>
    <row r="7749" spans="1:4">
      <c r="A7749" s="3" t="s">
        <v>12738</v>
      </c>
      <c r="B7749" s="3" t="s">
        <v>11793</v>
      </c>
      <c r="C7749" s="3" t="s">
        <v>12735</v>
      </c>
      <c r="D7749" s="2" t="s">
        <v>7373</v>
      </c>
    </row>
    <row r="7750" spans="1:4">
      <c r="A7750" s="3" t="s">
        <v>12739</v>
      </c>
      <c r="B7750" s="3" t="s">
        <v>11793</v>
      </c>
      <c r="C7750" s="3" t="s">
        <v>12740</v>
      </c>
      <c r="D7750" s="2" t="s">
        <v>7373</v>
      </c>
    </row>
    <row r="7751" spans="1:4">
      <c r="A7751" s="3" t="s">
        <v>12741</v>
      </c>
      <c r="B7751" s="3" t="s">
        <v>11793</v>
      </c>
      <c r="C7751" s="3" t="s">
        <v>12740</v>
      </c>
      <c r="D7751" s="2" t="s">
        <v>7353</v>
      </c>
    </row>
    <row r="7752" spans="1:4">
      <c r="A7752" s="3" t="s">
        <v>12742</v>
      </c>
      <c r="B7752" s="3" t="s">
        <v>11793</v>
      </c>
      <c r="C7752" s="3" t="s">
        <v>12740</v>
      </c>
      <c r="D7752" s="2" t="s">
        <v>7415</v>
      </c>
    </row>
    <row r="7753" spans="1:4">
      <c r="A7753" s="3" t="s">
        <v>12743</v>
      </c>
      <c r="B7753" s="3" t="s">
        <v>11793</v>
      </c>
      <c r="C7753" s="3" t="s">
        <v>12744</v>
      </c>
      <c r="D7753" s="2" t="s">
        <v>7386</v>
      </c>
    </row>
    <row r="7754" spans="1:4">
      <c r="A7754" s="3" t="s">
        <v>12745</v>
      </c>
      <c r="B7754" s="3" t="s">
        <v>11793</v>
      </c>
      <c r="C7754" s="3" t="s">
        <v>12744</v>
      </c>
      <c r="D7754" s="2" t="s">
        <v>7353</v>
      </c>
    </row>
    <row r="7755" spans="1:4">
      <c r="A7755" s="3" t="s">
        <v>12746</v>
      </c>
      <c r="B7755" s="3" t="s">
        <v>11793</v>
      </c>
      <c r="C7755" s="3" t="s">
        <v>12744</v>
      </c>
      <c r="D7755" s="2" t="s">
        <v>7448</v>
      </c>
    </row>
    <row r="7756" spans="1:4">
      <c r="A7756" s="3" t="s">
        <v>12747</v>
      </c>
      <c r="B7756" s="3" t="s">
        <v>11793</v>
      </c>
      <c r="C7756" s="3" t="s">
        <v>12744</v>
      </c>
      <c r="D7756" s="2" t="s">
        <v>7487</v>
      </c>
    </row>
    <row r="7757" spans="1:4">
      <c r="A7757" s="3" t="s">
        <v>12748</v>
      </c>
      <c r="B7757" s="3" t="s">
        <v>11793</v>
      </c>
      <c r="C7757" s="3" t="s">
        <v>12744</v>
      </c>
      <c r="D7757" s="2" t="s">
        <v>7373</v>
      </c>
    </row>
    <row r="7758" spans="1:4">
      <c r="A7758" s="3" t="s">
        <v>12749</v>
      </c>
      <c r="B7758" s="3" t="s">
        <v>11793</v>
      </c>
      <c r="C7758" s="3" t="s">
        <v>12744</v>
      </c>
      <c r="D7758" s="2" t="s">
        <v>7350</v>
      </c>
    </row>
    <row r="7759" spans="1:4">
      <c r="A7759" s="3" t="s">
        <v>12750</v>
      </c>
      <c r="B7759" s="3" t="s">
        <v>11793</v>
      </c>
      <c r="C7759" s="3" t="s">
        <v>12744</v>
      </c>
      <c r="D7759" s="2" t="s">
        <v>7361</v>
      </c>
    </row>
    <row r="7760" spans="1:4">
      <c r="A7760" s="3" t="s">
        <v>12751</v>
      </c>
      <c r="B7760" s="3" t="s">
        <v>11793</v>
      </c>
      <c r="C7760" s="3" t="s">
        <v>12744</v>
      </c>
      <c r="D7760" s="2" t="s">
        <v>7415</v>
      </c>
    </row>
    <row r="7761" spans="1:4">
      <c r="A7761" s="3" t="s">
        <v>12752</v>
      </c>
      <c r="B7761" s="3" t="s">
        <v>11793</v>
      </c>
      <c r="C7761" s="3" t="s">
        <v>12753</v>
      </c>
      <c r="D7761" s="2" t="s">
        <v>7353</v>
      </c>
    </row>
    <row r="7762" spans="1:4">
      <c r="A7762" s="3" t="s">
        <v>12754</v>
      </c>
      <c r="B7762" s="3" t="s">
        <v>11793</v>
      </c>
      <c r="C7762" s="3" t="s">
        <v>12753</v>
      </c>
      <c r="D7762" s="2" t="s">
        <v>7459</v>
      </c>
    </row>
    <row r="7763" spans="1:4">
      <c r="A7763" s="3" t="s">
        <v>12755</v>
      </c>
      <c r="B7763" s="3" t="s">
        <v>11793</v>
      </c>
      <c r="C7763" s="3" t="s">
        <v>12753</v>
      </c>
      <c r="D7763" s="2" t="s">
        <v>7366</v>
      </c>
    </row>
    <row r="7764" spans="1:4">
      <c r="A7764" s="3" t="s">
        <v>12756</v>
      </c>
      <c r="B7764" s="3" t="s">
        <v>11793</v>
      </c>
      <c r="C7764" s="3" t="s">
        <v>12757</v>
      </c>
      <c r="D7764" s="2" t="s">
        <v>7530</v>
      </c>
    </row>
    <row r="7765" spans="1:4">
      <c r="A7765" s="3" t="s">
        <v>12758</v>
      </c>
      <c r="B7765" s="3" t="s">
        <v>11793</v>
      </c>
      <c r="C7765" s="3" t="s">
        <v>12757</v>
      </c>
      <c r="D7765" s="2" t="s">
        <v>7373</v>
      </c>
    </row>
    <row r="7766" spans="1:4">
      <c r="A7766" s="3" t="s">
        <v>12759</v>
      </c>
      <c r="B7766" s="3" t="s">
        <v>11793</v>
      </c>
      <c r="C7766" s="3" t="s">
        <v>12757</v>
      </c>
      <c r="D7766" s="2" t="s">
        <v>7366</v>
      </c>
    </row>
    <row r="7767" spans="1:4">
      <c r="A7767" s="3" t="s">
        <v>12760</v>
      </c>
      <c r="B7767" s="3" t="s">
        <v>11793</v>
      </c>
      <c r="C7767" s="3" t="s">
        <v>12757</v>
      </c>
      <c r="D7767" s="2" t="s">
        <v>7561</v>
      </c>
    </row>
    <row r="7768" spans="1:4">
      <c r="A7768" s="3" t="s">
        <v>12761</v>
      </c>
      <c r="B7768" s="3" t="s">
        <v>11793</v>
      </c>
      <c r="C7768" s="3" t="s">
        <v>12757</v>
      </c>
      <c r="D7768" s="2" t="s">
        <v>7386</v>
      </c>
    </row>
    <row r="7769" spans="1:4">
      <c r="A7769" s="3" t="s">
        <v>12762</v>
      </c>
      <c r="B7769" s="3" t="s">
        <v>11793</v>
      </c>
      <c r="C7769" s="3" t="s">
        <v>12763</v>
      </c>
      <c r="D7769" s="2" t="s">
        <v>7353</v>
      </c>
    </row>
    <row r="7770" spans="1:4">
      <c r="A7770" s="3" t="s">
        <v>12764</v>
      </c>
      <c r="B7770" s="3" t="s">
        <v>11793</v>
      </c>
      <c r="C7770" s="3" t="s">
        <v>12763</v>
      </c>
      <c r="D7770" s="2" t="s">
        <v>7386</v>
      </c>
    </row>
    <row r="7771" spans="1:4">
      <c r="A7771" s="3" t="s">
        <v>12765</v>
      </c>
      <c r="B7771" s="3" t="s">
        <v>11793</v>
      </c>
      <c r="C7771" s="3" t="s">
        <v>12763</v>
      </c>
      <c r="D7771" s="2" t="s">
        <v>7373</v>
      </c>
    </row>
    <row r="7772" spans="1:4">
      <c r="A7772" s="3" t="s">
        <v>12766</v>
      </c>
      <c r="B7772" s="3" t="s">
        <v>11793</v>
      </c>
      <c r="C7772" s="3" t="s">
        <v>12763</v>
      </c>
      <c r="D7772" s="2" t="s">
        <v>7652</v>
      </c>
    </row>
    <row r="7773" spans="1:4">
      <c r="A7773" s="3" t="s">
        <v>12767</v>
      </c>
      <c r="B7773" s="3" t="s">
        <v>11793</v>
      </c>
      <c r="C7773" s="3" t="s">
        <v>12768</v>
      </c>
      <c r="D7773" s="2" t="s">
        <v>7353</v>
      </c>
    </row>
    <row r="7774" spans="1:4">
      <c r="A7774" s="3" t="s">
        <v>12769</v>
      </c>
      <c r="B7774" s="3" t="s">
        <v>11793</v>
      </c>
      <c r="C7774" s="3" t="s">
        <v>12768</v>
      </c>
      <c r="D7774" s="2" t="s">
        <v>7386</v>
      </c>
    </row>
    <row r="7775" spans="1:4">
      <c r="A7775" s="3" t="s">
        <v>12770</v>
      </c>
      <c r="B7775" s="3" t="s">
        <v>11793</v>
      </c>
      <c r="C7775" s="3" t="s">
        <v>12771</v>
      </c>
      <c r="D7775" s="2" t="s">
        <v>7353</v>
      </c>
    </row>
    <row r="7776" spans="1:4">
      <c r="A7776" s="3" t="s">
        <v>12772</v>
      </c>
      <c r="B7776" s="3" t="s">
        <v>11793</v>
      </c>
      <c r="C7776" s="3" t="s">
        <v>12771</v>
      </c>
      <c r="D7776" s="2" t="s">
        <v>7386</v>
      </c>
    </row>
    <row r="7777" spans="1:4">
      <c r="A7777" s="3" t="s">
        <v>12773</v>
      </c>
      <c r="B7777" s="3" t="s">
        <v>11793</v>
      </c>
      <c r="C7777" s="3" t="s">
        <v>12771</v>
      </c>
      <c r="D7777" s="2" t="s">
        <v>7373</v>
      </c>
    </row>
    <row r="7778" spans="1:4">
      <c r="A7778" s="3" t="s">
        <v>12774</v>
      </c>
      <c r="B7778" s="3" t="s">
        <v>11793</v>
      </c>
      <c r="C7778" s="3" t="s">
        <v>12775</v>
      </c>
      <c r="D7778" s="2" t="s">
        <v>7373</v>
      </c>
    </row>
    <row r="7779" spans="1:4">
      <c r="A7779" s="3" t="s">
        <v>12776</v>
      </c>
      <c r="B7779" s="3" t="s">
        <v>11793</v>
      </c>
      <c r="C7779" s="3" t="s">
        <v>12777</v>
      </c>
      <c r="D7779" s="2" t="s">
        <v>7353</v>
      </c>
    </row>
    <row r="7780" spans="1:4">
      <c r="A7780" s="3" t="s">
        <v>12778</v>
      </c>
      <c r="B7780" s="3" t="s">
        <v>11793</v>
      </c>
      <c r="C7780" s="3" t="s">
        <v>12777</v>
      </c>
      <c r="D7780" s="2" t="s">
        <v>7366</v>
      </c>
    </row>
    <row r="7781" spans="1:4">
      <c r="A7781" s="3" t="s">
        <v>12779</v>
      </c>
      <c r="B7781" s="3" t="s">
        <v>11793</v>
      </c>
      <c r="C7781" s="3" t="s">
        <v>12777</v>
      </c>
      <c r="D7781" s="2" t="s">
        <v>7383</v>
      </c>
    </row>
    <row r="7782" spans="1:4">
      <c r="A7782" s="3" t="s">
        <v>12780</v>
      </c>
      <c r="B7782" s="3" t="s">
        <v>11793</v>
      </c>
      <c r="C7782" s="3" t="s">
        <v>12777</v>
      </c>
      <c r="D7782" s="2" t="s">
        <v>7621</v>
      </c>
    </row>
    <row r="7783" spans="1:4">
      <c r="A7783" s="3" t="s">
        <v>12781</v>
      </c>
      <c r="B7783" s="3" t="s">
        <v>11793</v>
      </c>
      <c r="C7783" s="3" t="s">
        <v>12777</v>
      </c>
      <c r="D7783" s="2" t="s">
        <v>7530</v>
      </c>
    </row>
    <row r="7784" spans="1:4">
      <c r="A7784" s="3" t="s">
        <v>12782</v>
      </c>
      <c r="B7784" s="3" t="s">
        <v>11793</v>
      </c>
      <c r="C7784" s="3" t="s">
        <v>12783</v>
      </c>
      <c r="D7784" s="2" t="s">
        <v>7353</v>
      </c>
    </row>
    <row r="7785" spans="1:4">
      <c r="A7785" s="3" t="s">
        <v>12784</v>
      </c>
      <c r="B7785" s="3" t="s">
        <v>11793</v>
      </c>
      <c r="C7785" s="3" t="s">
        <v>12783</v>
      </c>
      <c r="D7785" s="2" t="s">
        <v>7621</v>
      </c>
    </row>
    <row r="7786" spans="1:4">
      <c r="A7786" s="3" t="s">
        <v>12785</v>
      </c>
      <c r="B7786" s="3" t="s">
        <v>11793</v>
      </c>
      <c r="C7786" s="3" t="s">
        <v>12783</v>
      </c>
      <c r="D7786" s="2" t="s">
        <v>7415</v>
      </c>
    </row>
    <row r="7787" spans="1:4">
      <c r="A7787" s="3" t="s">
        <v>12786</v>
      </c>
      <c r="B7787" s="3" t="s">
        <v>11793</v>
      </c>
      <c r="C7787" s="3" t="s">
        <v>12783</v>
      </c>
      <c r="D7787" s="2" t="s">
        <v>7386</v>
      </c>
    </row>
    <row r="7788" spans="1:4">
      <c r="A7788" s="3" t="s">
        <v>12787</v>
      </c>
      <c r="B7788" s="3" t="s">
        <v>11793</v>
      </c>
      <c r="C7788" s="3" t="s">
        <v>12783</v>
      </c>
      <c r="D7788" s="2" t="s">
        <v>7448</v>
      </c>
    </row>
    <row r="7789" spans="1:4">
      <c r="A7789" s="3" t="s">
        <v>12788</v>
      </c>
      <c r="B7789" s="3" t="s">
        <v>11793</v>
      </c>
      <c r="C7789" s="3" t="s">
        <v>12783</v>
      </c>
      <c r="D7789" s="2" t="s">
        <v>7366</v>
      </c>
    </row>
    <row r="7790" spans="1:4">
      <c r="A7790" s="3" t="s">
        <v>12789</v>
      </c>
      <c r="B7790" s="3" t="s">
        <v>11793</v>
      </c>
      <c r="C7790" s="3" t="s">
        <v>12783</v>
      </c>
      <c r="D7790" s="2" t="s">
        <v>7383</v>
      </c>
    </row>
    <row r="7791" spans="1:4">
      <c r="A7791" s="3" t="s">
        <v>12790</v>
      </c>
      <c r="B7791" s="3" t="s">
        <v>11793</v>
      </c>
      <c r="C7791" s="3" t="s">
        <v>12791</v>
      </c>
      <c r="D7791" s="2" t="s">
        <v>7353</v>
      </c>
    </row>
    <row r="7792" spans="1:4">
      <c r="A7792" s="3" t="s">
        <v>12792</v>
      </c>
      <c r="B7792" s="3" t="s">
        <v>11793</v>
      </c>
      <c r="C7792" s="3" t="s">
        <v>12791</v>
      </c>
      <c r="D7792" s="2" t="s">
        <v>7621</v>
      </c>
    </row>
    <row r="7793" spans="1:4">
      <c r="A7793" s="3" t="s">
        <v>12793</v>
      </c>
      <c r="B7793" s="3" t="s">
        <v>11793</v>
      </c>
      <c r="C7793" s="3" t="s">
        <v>12791</v>
      </c>
      <c r="D7793" s="2" t="s">
        <v>7415</v>
      </c>
    </row>
    <row r="7794" spans="1:4">
      <c r="A7794" s="3" t="s">
        <v>12794</v>
      </c>
      <c r="B7794" s="3" t="s">
        <v>11793</v>
      </c>
      <c r="C7794" s="3" t="s">
        <v>12791</v>
      </c>
      <c r="D7794" s="2" t="s">
        <v>7386</v>
      </c>
    </row>
    <row r="7795" spans="1:4">
      <c r="A7795" s="3" t="s">
        <v>12795</v>
      </c>
      <c r="B7795" s="3" t="s">
        <v>11793</v>
      </c>
      <c r="C7795" s="3" t="s">
        <v>12791</v>
      </c>
      <c r="D7795" s="2" t="s">
        <v>7448</v>
      </c>
    </row>
    <row r="7796" spans="1:4">
      <c r="A7796" s="3" t="s">
        <v>12796</v>
      </c>
      <c r="B7796" s="3" t="s">
        <v>11793</v>
      </c>
      <c r="C7796" s="3" t="s">
        <v>12791</v>
      </c>
      <c r="D7796" s="2" t="s">
        <v>7366</v>
      </c>
    </row>
    <row r="7797" spans="1:4">
      <c r="A7797" s="3" t="s">
        <v>12797</v>
      </c>
      <c r="B7797" s="3" t="s">
        <v>11793</v>
      </c>
      <c r="C7797" s="3" t="s">
        <v>12791</v>
      </c>
      <c r="D7797" s="2" t="s">
        <v>7383</v>
      </c>
    </row>
    <row r="7798" spans="1:4">
      <c r="A7798" s="3" t="s">
        <v>12798</v>
      </c>
      <c r="B7798" s="3" t="s">
        <v>11793</v>
      </c>
      <c r="C7798" s="3" t="s">
        <v>12799</v>
      </c>
      <c r="D7798" s="2" t="s">
        <v>7373</v>
      </c>
    </row>
    <row r="7799" spans="1:4">
      <c r="A7799" s="3" t="s">
        <v>12800</v>
      </c>
      <c r="B7799" s="3" t="s">
        <v>11793</v>
      </c>
      <c r="C7799" s="3" t="s">
        <v>12799</v>
      </c>
      <c r="D7799" s="2" t="s">
        <v>7350</v>
      </c>
    </row>
    <row r="7800" spans="1:4">
      <c r="A7800" s="3" t="s">
        <v>12801</v>
      </c>
      <c r="B7800" s="3" t="s">
        <v>11793</v>
      </c>
      <c r="C7800" s="3" t="s">
        <v>12799</v>
      </c>
      <c r="D7800" s="2" t="s">
        <v>7361</v>
      </c>
    </row>
    <row r="7801" spans="1:4">
      <c r="A7801" s="3" t="s">
        <v>12802</v>
      </c>
      <c r="B7801" s="3" t="s">
        <v>11793</v>
      </c>
      <c r="C7801" s="3" t="s">
        <v>12799</v>
      </c>
      <c r="D7801" s="2" t="s">
        <v>7530</v>
      </c>
    </row>
    <row r="7802" spans="1:4">
      <c r="A7802" s="3" t="s">
        <v>12803</v>
      </c>
      <c r="B7802" s="3" t="s">
        <v>11793</v>
      </c>
      <c r="C7802" s="3" t="s">
        <v>12804</v>
      </c>
      <c r="D7802" s="2" t="s">
        <v>7353</v>
      </c>
    </row>
    <row r="7803" spans="1:4">
      <c r="A7803" s="3" t="s">
        <v>12805</v>
      </c>
      <c r="B7803" s="3" t="s">
        <v>11793</v>
      </c>
      <c r="C7803" s="3" t="s">
        <v>12804</v>
      </c>
      <c r="D7803" s="2" t="s">
        <v>7448</v>
      </c>
    </row>
    <row r="7804" spans="1:4">
      <c r="A7804" s="3" t="s">
        <v>12806</v>
      </c>
      <c r="B7804" s="3" t="s">
        <v>11793</v>
      </c>
      <c r="C7804" s="3" t="s">
        <v>12807</v>
      </c>
      <c r="D7804" s="2" t="s">
        <v>7577</v>
      </c>
    </row>
    <row r="7805" spans="1:4">
      <c r="A7805" s="3" t="s">
        <v>12808</v>
      </c>
      <c r="B7805" s="3" t="s">
        <v>11793</v>
      </c>
      <c r="C7805" s="3" t="s">
        <v>12807</v>
      </c>
      <c r="D7805" s="2" t="s">
        <v>7353</v>
      </c>
    </row>
    <row r="7806" spans="1:4">
      <c r="A7806" s="3" t="s">
        <v>12809</v>
      </c>
      <c r="B7806" s="3" t="s">
        <v>11793</v>
      </c>
      <c r="C7806" s="3" t="s">
        <v>12807</v>
      </c>
      <c r="D7806" s="2" t="s">
        <v>7383</v>
      </c>
    </row>
    <row r="7807" spans="1:4">
      <c r="A7807" s="3" t="s">
        <v>12810</v>
      </c>
      <c r="B7807" s="3" t="s">
        <v>11793</v>
      </c>
      <c r="C7807" s="3" t="s">
        <v>12807</v>
      </c>
      <c r="D7807" s="2" t="s">
        <v>7358</v>
      </c>
    </row>
    <row r="7808" spans="1:4">
      <c r="A7808" s="3" t="s">
        <v>12811</v>
      </c>
      <c r="B7808" s="3" t="s">
        <v>11793</v>
      </c>
      <c r="C7808" s="3" t="s">
        <v>12812</v>
      </c>
      <c r="D7808" s="2" t="s">
        <v>7415</v>
      </c>
    </row>
    <row r="7809" spans="1:4">
      <c r="A7809" s="3" t="s">
        <v>12813</v>
      </c>
      <c r="B7809" s="3" t="s">
        <v>11793</v>
      </c>
      <c r="C7809" s="3" t="s">
        <v>12812</v>
      </c>
      <c r="D7809" s="2" t="s">
        <v>7366</v>
      </c>
    </row>
    <row r="7810" spans="1:4">
      <c r="A7810" s="3" t="s">
        <v>12814</v>
      </c>
      <c r="B7810" s="3" t="s">
        <v>11793</v>
      </c>
      <c r="C7810" s="3" t="s">
        <v>12812</v>
      </c>
      <c r="D7810" s="2" t="s">
        <v>7448</v>
      </c>
    </row>
    <row r="7811" spans="1:4">
      <c r="A7811" s="3" t="s">
        <v>12815</v>
      </c>
      <c r="B7811" s="3" t="s">
        <v>11793</v>
      </c>
      <c r="C7811" s="3" t="s">
        <v>12816</v>
      </c>
      <c r="D7811" s="2" t="s">
        <v>8017</v>
      </c>
    </row>
    <row r="7812" spans="1:4">
      <c r="A7812" s="3" t="s">
        <v>12817</v>
      </c>
      <c r="B7812" s="3" t="s">
        <v>11793</v>
      </c>
      <c r="C7812" s="3" t="s">
        <v>12816</v>
      </c>
      <c r="D7812" s="2" t="s">
        <v>7383</v>
      </c>
    </row>
    <row r="7813" spans="1:4">
      <c r="A7813" s="3" t="s">
        <v>12818</v>
      </c>
      <c r="B7813" s="3" t="s">
        <v>11793</v>
      </c>
      <c r="C7813" s="3" t="s">
        <v>12819</v>
      </c>
      <c r="D7813" s="2" t="s">
        <v>7373</v>
      </c>
    </row>
    <row r="7814" spans="1:4">
      <c r="A7814" s="3" t="s">
        <v>12820</v>
      </c>
      <c r="B7814" s="3" t="s">
        <v>11793</v>
      </c>
      <c r="C7814" s="3" t="s">
        <v>12819</v>
      </c>
      <c r="D7814" s="2" t="s">
        <v>7386</v>
      </c>
    </row>
    <row r="7815" spans="1:4">
      <c r="A7815" s="3" t="s">
        <v>12821</v>
      </c>
      <c r="B7815" s="3" t="s">
        <v>11793</v>
      </c>
      <c r="C7815" s="3" t="s">
        <v>12822</v>
      </c>
      <c r="D7815" s="2" t="s">
        <v>7383</v>
      </c>
    </row>
    <row r="7816" spans="1:4">
      <c r="A7816" s="3" t="s">
        <v>12823</v>
      </c>
      <c r="B7816" s="3" t="s">
        <v>11793</v>
      </c>
      <c r="C7816" s="3" t="s">
        <v>12822</v>
      </c>
      <c r="D7816" s="2" t="s">
        <v>7448</v>
      </c>
    </row>
    <row r="7817" spans="1:4">
      <c r="A7817" s="3" t="s">
        <v>12824</v>
      </c>
      <c r="B7817" s="3" t="s">
        <v>11793</v>
      </c>
      <c r="C7817" s="3" t="s">
        <v>12825</v>
      </c>
      <c r="D7817" s="2" t="s">
        <v>7530</v>
      </c>
    </row>
    <row r="7818" spans="1:4">
      <c r="A7818" s="3" t="s">
        <v>12826</v>
      </c>
      <c r="B7818" s="3" t="s">
        <v>11793</v>
      </c>
      <c r="C7818" s="3" t="s">
        <v>12825</v>
      </c>
      <c r="D7818" s="2" t="s">
        <v>7373</v>
      </c>
    </row>
    <row r="7819" spans="1:4">
      <c r="A7819" s="3" t="s">
        <v>12827</v>
      </c>
      <c r="B7819" s="3" t="s">
        <v>11793</v>
      </c>
      <c r="C7819" s="3" t="s">
        <v>12825</v>
      </c>
      <c r="D7819" s="2" t="s">
        <v>7366</v>
      </c>
    </row>
    <row r="7820" spans="1:4">
      <c r="A7820" s="3" t="s">
        <v>12828</v>
      </c>
      <c r="B7820" s="3" t="s">
        <v>11793</v>
      </c>
      <c r="C7820" s="3" t="s">
        <v>12825</v>
      </c>
      <c r="D7820" s="2" t="s">
        <v>7353</v>
      </c>
    </row>
    <row r="7821" spans="1:4">
      <c r="A7821" s="3" t="s">
        <v>12829</v>
      </c>
      <c r="B7821" s="3" t="s">
        <v>11793</v>
      </c>
      <c r="C7821" s="3" t="s">
        <v>12825</v>
      </c>
      <c r="D7821" s="2" t="s">
        <v>7386</v>
      </c>
    </row>
    <row r="7822" spans="1:4">
      <c r="A7822" s="3" t="s">
        <v>12830</v>
      </c>
      <c r="B7822" s="3" t="s">
        <v>11793</v>
      </c>
      <c r="C7822" s="3" t="s">
        <v>12825</v>
      </c>
      <c r="D7822" s="2" t="s">
        <v>7350</v>
      </c>
    </row>
    <row r="7823" spans="1:4">
      <c r="A7823" s="3" t="s">
        <v>12831</v>
      </c>
      <c r="B7823" s="3" t="s">
        <v>11793</v>
      </c>
      <c r="C7823" s="3" t="s">
        <v>12832</v>
      </c>
      <c r="D7823" s="2" t="s">
        <v>7530</v>
      </c>
    </row>
    <row r="7824" spans="1:4">
      <c r="A7824" s="3" t="s">
        <v>12833</v>
      </c>
      <c r="B7824" s="3" t="s">
        <v>11793</v>
      </c>
      <c r="C7824" s="3" t="s">
        <v>12832</v>
      </c>
      <c r="D7824" s="2" t="s">
        <v>7383</v>
      </c>
    </row>
    <row r="7825" spans="1:4">
      <c r="A7825" s="3" t="s">
        <v>12834</v>
      </c>
      <c r="B7825" s="3" t="s">
        <v>11793</v>
      </c>
      <c r="C7825" s="3" t="s">
        <v>12832</v>
      </c>
      <c r="D7825" s="2" t="s">
        <v>7353</v>
      </c>
    </row>
    <row r="7826" spans="1:4">
      <c r="A7826" s="3" t="s">
        <v>12835</v>
      </c>
      <c r="B7826" s="3" t="s">
        <v>11793</v>
      </c>
      <c r="C7826" s="3" t="s">
        <v>12832</v>
      </c>
      <c r="D7826" s="2" t="s">
        <v>7415</v>
      </c>
    </row>
    <row r="7827" spans="1:4">
      <c r="A7827" s="3" t="s">
        <v>12836</v>
      </c>
      <c r="B7827" s="3" t="s">
        <v>11793</v>
      </c>
      <c r="C7827" s="3" t="s">
        <v>12832</v>
      </c>
      <c r="D7827" s="2" t="s">
        <v>7366</v>
      </c>
    </row>
    <row r="7828" spans="1:4">
      <c r="A7828" s="3" t="s">
        <v>12837</v>
      </c>
      <c r="B7828" s="3" t="s">
        <v>11793</v>
      </c>
      <c r="C7828" s="3" t="s">
        <v>12832</v>
      </c>
      <c r="D7828" s="2" t="s">
        <v>7350</v>
      </c>
    </row>
    <row r="7829" spans="1:4">
      <c r="A7829" s="3" t="s">
        <v>12838</v>
      </c>
      <c r="B7829" s="3" t="s">
        <v>11793</v>
      </c>
      <c r="C7829" s="3" t="s">
        <v>12839</v>
      </c>
      <c r="D7829" s="2" t="s">
        <v>7652</v>
      </c>
    </row>
    <row r="7830" spans="1:4">
      <c r="A7830" s="3" t="s">
        <v>12840</v>
      </c>
      <c r="B7830" s="3" t="s">
        <v>11793</v>
      </c>
      <c r="C7830" s="3" t="s">
        <v>12839</v>
      </c>
      <c r="D7830" s="2" t="s">
        <v>7361</v>
      </c>
    </row>
    <row r="7831" spans="1:4">
      <c r="A7831" s="3" t="s">
        <v>12841</v>
      </c>
      <c r="B7831" s="3" t="s">
        <v>11793</v>
      </c>
      <c r="C7831" s="3" t="s">
        <v>12839</v>
      </c>
      <c r="D7831" s="2" t="s">
        <v>7561</v>
      </c>
    </row>
    <row r="7832" spans="1:4">
      <c r="A7832" s="3" t="s">
        <v>12842</v>
      </c>
      <c r="B7832" s="3" t="s">
        <v>11793</v>
      </c>
      <c r="C7832" s="3" t="s">
        <v>12843</v>
      </c>
      <c r="D7832" s="2" t="s">
        <v>7415</v>
      </c>
    </row>
    <row r="7833" spans="1:4">
      <c r="A7833" s="3" t="s">
        <v>12844</v>
      </c>
      <c r="B7833" s="3" t="s">
        <v>11793</v>
      </c>
      <c r="C7833" s="3" t="s">
        <v>12843</v>
      </c>
      <c r="D7833" s="2" t="s">
        <v>7358</v>
      </c>
    </row>
    <row r="7834" spans="1:4">
      <c r="A7834" s="3" t="s">
        <v>12845</v>
      </c>
      <c r="B7834" s="3" t="s">
        <v>11793</v>
      </c>
      <c r="C7834" s="3" t="s">
        <v>12846</v>
      </c>
      <c r="D7834" s="2" t="s">
        <v>7652</v>
      </c>
    </row>
    <row r="7835" spans="1:4">
      <c r="A7835" s="3" t="s">
        <v>12847</v>
      </c>
      <c r="B7835" s="3" t="s">
        <v>11793</v>
      </c>
      <c r="C7835" s="3" t="s">
        <v>12846</v>
      </c>
      <c r="D7835" s="2" t="s">
        <v>7383</v>
      </c>
    </row>
    <row r="7836" spans="1:4">
      <c r="A7836" s="3" t="s">
        <v>12848</v>
      </c>
      <c r="B7836" s="3" t="s">
        <v>11793</v>
      </c>
      <c r="C7836" s="3" t="s">
        <v>12846</v>
      </c>
      <c r="D7836" s="2" t="s">
        <v>7561</v>
      </c>
    </row>
    <row r="7837" spans="1:4">
      <c r="A7837" s="3" t="s">
        <v>12849</v>
      </c>
      <c r="B7837" s="3" t="s">
        <v>11793</v>
      </c>
      <c r="C7837" s="3" t="s">
        <v>12846</v>
      </c>
      <c r="D7837" s="2" t="s">
        <v>7361</v>
      </c>
    </row>
    <row r="7838" spans="1:4">
      <c r="A7838" s="3" t="s">
        <v>12850</v>
      </c>
      <c r="B7838" s="3" t="s">
        <v>11793</v>
      </c>
      <c r="C7838" s="3" t="s">
        <v>12846</v>
      </c>
      <c r="D7838" s="2" t="s">
        <v>8056</v>
      </c>
    </row>
    <row r="7839" spans="1:4">
      <c r="A7839" s="3" t="s">
        <v>12851</v>
      </c>
      <c r="B7839" s="3" t="s">
        <v>11793</v>
      </c>
      <c r="C7839" s="3" t="s">
        <v>12852</v>
      </c>
      <c r="D7839" s="2" t="s">
        <v>7361</v>
      </c>
    </row>
    <row r="7840" spans="1:4">
      <c r="A7840" s="3" t="s">
        <v>12853</v>
      </c>
      <c r="B7840" s="3" t="s">
        <v>11793</v>
      </c>
      <c r="C7840" s="3" t="s">
        <v>12852</v>
      </c>
      <c r="D7840" s="2" t="s">
        <v>7383</v>
      </c>
    </row>
    <row r="7841" spans="1:4">
      <c r="A7841" s="3" t="s">
        <v>12854</v>
      </c>
      <c r="B7841" s="3" t="s">
        <v>11793</v>
      </c>
      <c r="C7841" s="3" t="s">
        <v>12852</v>
      </c>
      <c r="D7841" s="2" t="s">
        <v>7373</v>
      </c>
    </row>
    <row r="7842" spans="1:4">
      <c r="A7842" s="3" t="s">
        <v>12855</v>
      </c>
      <c r="B7842" s="3" t="s">
        <v>11793</v>
      </c>
      <c r="C7842" s="3" t="s">
        <v>12852</v>
      </c>
      <c r="D7842" s="2" t="s">
        <v>7448</v>
      </c>
    </row>
    <row r="7843" spans="1:4">
      <c r="A7843" s="3" t="s">
        <v>12856</v>
      </c>
      <c r="B7843" s="3" t="s">
        <v>11793</v>
      </c>
      <c r="C7843" s="3" t="s">
        <v>12852</v>
      </c>
      <c r="D7843" s="2" t="s">
        <v>7415</v>
      </c>
    </row>
    <row r="7844" spans="1:4">
      <c r="A7844" s="3" t="s">
        <v>12857</v>
      </c>
      <c r="B7844" s="3" t="s">
        <v>11793</v>
      </c>
      <c r="C7844" s="3" t="s">
        <v>12858</v>
      </c>
      <c r="D7844" s="2" t="s">
        <v>7383</v>
      </c>
    </row>
    <row r="7845" spans="1:4">
      <c r="A7845" s="3" t="s">
        <v>12859</v>
      </c>
      <c r="B7845" s="3" t="s">
        <v>11793</v>
      </c>
      <c r="C7845" s="3" t="s">
        <v>12858</v>
      </c>
      <c r="D7845" s="2" t="s">
        <v>7459</v>
      </c>
    </row>
    <row r="7846" spans="1:4">
      <c r="A7846" s="3" t="s">
        <v>12860</v>
      </c>
      <c r="B7846" s="3" t="s">
        <v>11793</v>
      </c>
      <c r="C7846" s="3" t="s">
        <v>12858</v>
      </c>
      <c r="D7846" s="2" t="s">
        <v>7415</v>
      </c>
    </row>
    <row r="7847" spans="1:4">
      <c r="A7847" s="3" t="s">
        <v>12861</v>
      </c>
      <c r="B7847" s="3" t="s">
        <v>11793</v>
      </c>
      <c r="C7847" s="3" t="s">
        <v>12858</v>
      </c>
      <c r="D7847" s="2" t="s">
        <v>7373</v>
      </c>
    </row>
    <row r="7848" spans="1:4">
      <c r="A7848" s="3" t="s">
        <v>12862</v>
      </c>
      <c r="B7848" s="3" t="s">
        <v>11793</v>
      </c>
      <c r="C7848" s="3" t="s">
        <v>12858</v>
      </c>
      <c r="D7848" s="2" t="s">
        <v>7448</v>
      </c>
    </row>
    <row r="7849" spans="1:4">
      <c r="A7849" s="3" t="s">
        <v>12863</v>
      </c>
      <c r="B7849" s="3" t="s">
        <v>11793</v>
      </c>
      <c r="C7849" s="3" t="s">
        <v>12864</v>
      </c>
      <c r="D7849" s="2" t="s">
        <v>7353</v>
      </c>
    </row>
    <row r="7850" spans="1:4">
      <c r="A7850" s="3" t="s">
        <v>12865</v>
      </c>
      <c r="B7850" s="3" t="s">
        <v>11793</v>
      </c>
      <c r="C7850" s="3" t="s">
        <v>12864</v>
      </c>
      <c r="D7850" s="2" t="s">
        <v>7561</v>
      </c>
    </row>
    <row r="7851" spans="1:4">
      <c r="A7851" s="3" t="s">
        <v>12866</v>
      </c>
      <c r="B7851" s="3" t="s">
        <v>11793</v>
      </c>
      <c r="C7851" s="3" t="s">
        <v>12867</v>
      </c>
      <c r="D7851" s="2" t="s">
        <v>7353</v>
      </c>
    </row>
    <row r="7852" spans="1:4">
      <c r="A7852" s="3" t="s">
        <v>12868</v>
      </c>
      <c r="B7852" s="3" t="s">
        <v>11793</v>
      </c>
      <c r="C7852" s="3" t="s">
        <v>12867</v>
      </c>
      <c r="D7852" s="2" t="s">
        <v>7386</v>
      </c>
    </row>
    <row r="7853" spans="1:4">
      <c r="A7853" s="3" t="s">
        <v>12869</v>
      </c>
      <c r="B7853" s="3" t="s">
        <v>11793</v>
      </c>
      <c r="C7853" s="3" t="s">
        <v>12870</v>
      </c>
      <c r="D7853" s="2" t="s">
        <v>7373</v>
      </c>
    </row>
    <row r="7854" spans="1:4">
      <c r="A7854" s="3" t="s">
        <v>12871</v>
      </c>
      <c r="B7854" s="3" t="s">
        <v>11793</v>
      </c>
      <c r="C7854" s="3" t="s">
        <v>12870</v>
      </c>
      <c r="D7854" s="2" t="s">
        <v>7358</v>
      </c>
    </row>
    <row r="7855" spans="1:4">
      <c r="A7855" s="3" t="s">
        <v>12872</v>
      </c>
      <c r="B7855" s="3" t="s">
        <v>11793</v>
      </c>
      <c r="C7855" s="3" t="s">
        <v>12870</v>
      </c>
      <c r="D7855" s="2" t="s">
        <v>7383</v>
      </c>
    </row>
    <row r="7856" spans="1:4">
      <c r="A7856" s="3" t="s">
        <v>12873</v>
      </c>
      <c r="B7856" s="3" t="s">
        <v>11793</v>
      </c>
      <c r="C7856" s="3" t="s">
        <v>12874</v>
      </c>
      <c r="D7856" s="2" t="s">
        <v>7415</v>
      </c>
    </row>
    <row r="7857" spans="1:4">
      <c r="A7857" s="3" t="s">
        <v>12875</v>
      </c>
      <c r="B7857" s="3" t="s">
        <v>11793</v>
      </c>
      <c r="C7857" s="3" t="s">
        <v>12874</v>
      </c>
      <c r="D7857" s="2" t="s">
        <v>7386</v>
      </c>
    </row>
    <row r="7858" spans="1:4">
      <c r="A7858" s="3" t="s">
        <v>12876</v>
      </c>
      <c r="B7858" s="3" t="s">
        <v>11793</v>
      </c>
      <c r="C7858" s="3" t="s">
        <v>12874</v>
      </c>
      <c r="D7858" s="2" t="s">
        <v>7350</v>
      </c>
    </row>
    <row r="7859" spans="1:4">
      <c r="A7859" s="3" t="s">
        <v>12877</v>
      </c>
      <c r="B7859" s="3" t="s">
        <v>11793</v>
      </c>
      <c r="C7859" s="3" t="s">
        <v>12874</v>
      </c>
      <c r="D7859" s="2" t="s">
        <v>7621</v>
      </c>
    </row>
    <row r="7860" spans="1:4">
      <c r="A7860" s="3" t="s">
        <v>12878</v>
      </c>
      <c r="B7860" s="3" t="s">
        <v>11793</v>
      </c>
      <c r="C7860" s="3" t="s">
        <v>12874</v>
      </c>
      <c r="D7860" s="2" t="s">
        <v>7383</v>
      </c>
    </row>
    <row r="7861" spans="1:4">
      <c r="A7861" s="3" t="s">
        <v>12879</v>
      </c>
      <c r="B7861" s="3" t="s">
        <v>11793</v>
      </c>
      <c r="C7861" s="3" t="s">
        <v>12874</v>
      </c>
      <c r="D7861" s="2" t="s">
        <v>8700</v>
      </c>
    </row>
    <row r="7862" spans="1:4">
      <c r="A7862" s="3" t="s">
        <v>12880</v>
      </c>
      <c r="B7862" s="3" t="s">
        <v>11793</v>
      </c>
      <c r="C7862" s="3" t="s">
        <v>12874</v>
      </c>
      <c r="D7862" s="2" t="s">
        <v>7373</v>
      </c>
    </row>
    <row r="7863" spans="1:4">
      <c r="A7863" s="3" t="s">
        <v>12881</v>
      </c>
      <c r="B7863" s="3" t="s">
        <v>11793</v>
      </c>
      <c r="C7863" s="3" t="s">
        <v>12874</v>
      </c>
      <c r="D7863" s="2" t="s">
        <v>7353</v>
      </c>
    </row>
    <row r="7864" spans="1:4">
      <c r="A7864" s="3" t="s">
        <v>12882</v>
      </c>
      <c r="B7864" s="3" t="s">
        <v>11793</v>
      </c>
      <c r="C7864" s="3" t="s">
        <v>12883</v>
      </c>
      <c r="D7864" s="2" t="s">
        <v>7383</v>
      </c>
    </row>
    <row r="7865" spans="1:4">
      <c r="A7865" s="3" t="s">
        <v>12884</v>
      </c>
      <c r="B7865" s="3" t="s">
        <v>11793</v>
      </c>
      <c r="C7865" s="3" t="s">
        <v>12883</v>
      </c>
      <c r="D7865" s="2" t="s">
        <v>7487</v>
      </c>
    </row>
    <row r="7866" spans="1:4">
      <c r="A7866" s="3" t="s">
        <v>12885</v>
      </c>
      <c r="B7866" s="3" t="s">
        <v>11793</v>
      </c>
      <c r="C7866" s="3" t="s">
        <v>12883</v>
      </c>
      <c r="D7866" s="2" t="s">
        <v>7448</v>
      </c>
    </row>
    <row r="7867" spans="1:4">
      <c r="A7867" s="3" t="s">
        <v>12886</v>
      </c>
      <c r="B7867" s="3" t="s">
        <v>11793</v>
      </c>
      <c r="C7867" s="3" t="s">
        <v>12883</v>
      </c>
      <c r="D7867" s="2" t="s">
        <v>7415</v>
      </c>
    </row>
    <row r="7868" spans="1:4">
      <c r="A7868" s="3" t="s">
        <v>12887</v>
      </c>
      <c r="B7868" s="3" t="s">
        <v>11793</v>
      </c>
      <c r="C7868" s="3" t="s">
        <v>12883</v>
      </c>
      <c r="D7868" s="2" t="s">
        <v>7373</v>
      </c>
    </row>
    <row r="7869" spans="1:4">
      <c r="A7869" s="3" t="s">
        <v>12888</v>
      </c>
      <c r="B7869" s="3" t="s">
        <v>11793</v>
      </c>
      <c r="C7869" s="3" t="s">
        <v>12883</v>
      </c>
      <c r="D7869" s="2" t="s">
        <v>7892</v>
      </c>
    </row>
    <row r="7870" spans="1:4">
      <c r="A7870" s="3" t="s">
        <v>12889</v>
      </c>
      <c r="B7870" s="3" t="s">
        <v>11793</v>
      </c>
      <c r="C7870" s="3" t="s">
        <v>12890</v>
      </c>
      <c r="D7870" s="2" t="s">
        <v>7383</v>
      </c>
    </row>
    <row r="7871" spans="1:4">
      <c r="A7871" s="3" t="s">
        <v>12891</v>
      </c>
      <c r="B7871" s="3" t="s">
        <v>11793</v>
      </c>
      <c r="C7871" s="3" t="s">
        <v>12890</v>
      </c>
      <c r="D7871" s="2" t="s">
        <v>7415</v>
      </c>
    </row>
    <row r="7872" spans="1:4">
      <c r="A7872" s="3" t="s">
        <v>12892</v>
      </c>
      <c r="B7872" s="3" t="s">
        <v>11793</v>
      </c>
      <c r="C7872" s="3" t="s">
        <v>12890</v>
      </c>
      <c r="D7872" s="2" t="s">
        <v>7448</v>
      </c>
    </row>
    <row r="7873" spans="1:4">
      <c r="A7873" s="3" t="s">
        <v>12893</v>
      </c>
      <c r="B7873" s="3" t="s">
        <v>11793</v>
      </c>
      <c r="C7873" s="3" t="s">
        <v>12890</v>
      </c>
      <c r="D7873" s="2" t="s">
        <v>7361</v>
      </c>
    </row>
    <row r="7874" spans="1:4">
      <c r="A7874" s="3" t="s">
        <v>12894</v>
      </c>
      <c r="B7874" s="3" t="s">
        <v>11793</v>
      </c>
      <c r="C7874" s="3" t="s">
        <v>12895</v>
      </c>
      <c r="D7874" s="2" t="s">
        <v>7415</v>
      </c>
    </row>
    <row r="7875" spans="1:4">
      <c r="A7875" s="3" t="s">
        <v>12896</v>
      </c>
      <c r="B7875" s="3" t="s">
        <v>11793</v>
      </c>
      <c r="C7875" s="3" t="s">
        <v>12895</v>
      </c>
      <c r="D7875" s="2" t="s">
        <v>7567</v>
      </c>
    </row>
    <row r="7876" spans="1:4">
      <c r="A7876" s="3" t="s">
        <v>12897</v>
      </c>
      <c r="B7876" s="3" t="s">
        <v>11793</v>
      </c>
      <c r="C7876" s="3" t="s">
        <v>12895</v>
      </c>
      <c r="D7876" s="2" t="s">
        <v>7373</v>
      </c>
    </row>
    <row r="7877" spans="1:4">
      <c r="A7877" s="3" t="s">
        <v>12898</v>
      </c>
      <c r="B7877" s="3" t="s">
        <v>11793</v>
      </c>
      <c r="C7877" s="3" t="s">
        <v>12895</v>
      </c>
      <c r="D7877" s="2" t="s">
        <v>7383</v>
      </c>
    </row>
    <row r="7878" spans="1:4">
      <c r="A7878" s="3" t="s">
        <v>12899</v>
      </c>
      <c r="B7878" s="3" t="s">
        <v>11793</v>
      </c>
      <c r="C7878" s="3" t="s">
        <v>12900</v>
      </c>
      <c r="D7878" s="2" t="s">
        <v>7373</v>
      </c>
    </row>
    <row r="7879" spans="1:4">
      <c r="A7879" s="3" t="s">
        <v>12901</v>
      </c>
      <c r="B7879" s="3" t="s">
        <v>11793</v>
      </c>
      <c r="C7879" s="3" t="s">
        <v>12900</v>
      </c>
      <c r="D7879" s="2" t="s">
        <v>7561</v>
      </c>
    </row>
    <row r="7880" spans="1:4">
      <c r="A7880" s="3" t="s">
        <v>12902</v>
      </c>
      <c r="B7880" s="3" t="s">
        <v>11793</v>
      </c>
      <c r="C7880" s="3" t="s">
        <v>12900</v>
      </c>
      <c r="D7880" s="2" t="s">
        <v>7459</v>
      </c>
    </row>
    <row r="7881" spans="1:4">
      <c r="A7881" s="3" t="s">
        <v>12903</v>
      </c>
      <c r="B7881" s="3" t="s">
        <v>11793</v>
      </c>
      <c r="C7881" s="3" t="s">
        <v>12900</v>
      </c>
      <c r="D7881" s="2" t="s">
        <v>7448</v>
      </c>
    </row>
    <row r="7882" spans="1:4">
      <c r="A7882" s="3" t="s">
        <v>12904</v>
      </c>
      <c r="B7882" s="3" t="s">
        <v>11793</v>
      </c>
      <c r="C7882" s="3" t="s">
        <v>12900</v>
      </c>
      <c r="D7882" s="2" t="s">
        <v>7415</v>
      </c>
    </row>
    <row r="7883" spans="1:4">
      <c r="A7883" s="3" t="s">
        <v>12905</v>
      </c>
      <c r="B7883" s="3" t="s">
        <v>11793</v>
      </c>
      <c r="C7883" s="3" t="s">
        <v>12906</v>
      </c>
      <c r="D7883" s="2" t="s">
        <v>7561</v>
      </c>
    </row>
    <row r="7884" spans="1:4">
      <c r="A7884" s="3" t="s">
        <v>12907</v>
      </c>
      <c r="B7884" s="3" t="s">
        <v>11793</v>
      </c>
      <c r="C7884" s="3" t="s">
        <v>12906</v>
      </c>
      <c r="D7884" s="2" t="s">
        <v>7358</v>
      </c>
    </row>
    <row r="7885" spans="1:4">
      <c r="A7885" s="3" t="s">
        <v>12908</v>
      </c>
      <c r="B7885" s="3" t="s">
        <v>11793</v>
      </c>
      <c r="C7885" s="3" t="s">
        <v>12906</v>
      </c>
      <c r="D7885" s="2" t="s">
        <v>7704</v>
      </c>
    </row>
    <row r="7886" spans="1:4">
      <c r="A7886" s="3" t="s">
        <v>12909</v>
      </c>
      <c r="B7886" s="3" t="s">
        <v>11793</v>
      </c>
      <c r="C7886" s="3" t="s">
        <v>12910</v>
      </c>
      <c r="D7886" s="2" t="s">
        <v>7366</v>
      </c>
    </row>
    <row r="7887" spans="1:4">
      <c r="A7887" s="3" t="s">
        <v>12911</v>
      </c>
      <c r="B7887" s="3" t="s">
        <v>11793</v>
      </c>
      <c r="C7887" s="3" t="s">
        <v>12910</v>
      </c>
      <c r="D7887" s="2" t="s">
        <v>7459</v>
      </c>
    </row>
    <row r="7888" spans="1:4">
      <c r="A7888" s="3" t="s">
        <v>12912</v>
      </c>
      <c r="B7888" s="3" t="s">
        <v>11793</v>
      </c>
      <c r="C7888" s="3" t="s">
        <v>12910</v>
      </c>
      <c r="D7888" s="2" t="s">
        <v>8548</v>
      </c>
    </row>
    <row r="7889" spans="1:4">
      <c r="A7889" s="3" t="s">
        <v>12913</v>
      </c>
      <c r="B7889" s="3" t="s">
        <v>11793</v>
      </c>
      <c r="C7889" s="3" t="s">
        <v>12910</v>
      </c>
      <c r="D7889" s="2" t="s">
        <v>7487</v>
      </c>
    </row>
    <row r="7890" spans="1:4">
      <c r="A7890" s="3" t="s">
        <v>12914</v>
      </c>
      <c r="B7890" s="3" t="s">
        <v>11793</v>
      </c>
      <c r="C7890" s="3" t="s">
        <v>12910</v>
      </c>
      <c r="D7890" s="2" t="s">
        <v>7361</v>
      </c>
    </row>
    <row r="7891" spans="1:4">
      <c r="A7891" s="3" t="s">
        <v>12915</v>
      </c>
      <c r="B7891" s="3" t="s">
        <v>11793</v>
      </c>
      <c r="C7891" s="3" t="s">
        <v>12910</v>
      </c>
      <c r="D7891" s="2" t="s">
        <v>7415</v>
      </c>
    </row>
    <row r="7892" spans="1:4">
      <c r="A7892" s="3" t="s">
        <v>12916</v>
      </c>
      <c r="B7892" s="3" t="s">
        <v>11793</v>
      </c>
      <c r="C7892" s="3" t="s">
        <v>12910</v>
      </c>
      <c r="D7892" s="2" t="s">
        <v>7383</v>
      </c>
    </row>
    <row r="7893" spans="1:4">
      <c r="A7893" s="3" t="s">
        <v>12917</v>
      </c>
      <c r="B7893" s="3" t="s">
        <v>11793</v>
      </c>
      <c r="C7893" s="3" t="s">
        <v>12910</v>
      </c>
      <c r="D7893" s="2" t="s">
        <v>7373</v>
      </c>
    </row>
    <row r="7894" spans="1:4">
      <c r="A7894" s="3" t="s">
        <v>12918</v>
      </c>
      <c r="B7894" s="3" t="s">
        <v>11793</v>
      </c>
      <c r="C7894" s="3" t="s">
        <v>12919</v>
      </c>
      <c r="D7894" s="2" t="s">
        <v>7530</v>
      </c>
    </row>
    <row r="7895" spans="1:4">
      <c r="A7895" s="3" t="s">
        <v>12920</v>
      </c>
      <c r="B7895" s="3" t="s">
        <v>11793</v>
      </c>
      <c r="C7895" s="3" t="s">
        <v>12919</v>
      </c>
      <c r="D7895" s="2" t="s">
        <v>7373</v>
      </c>
    </row>
    <row r="7896" spans="1:4">
      <c r="A7896" s="3" t="s">
        <v>12921</v>
      </c>
      <c r="B7896" s="3" t="s">
        <v>11793</v>
      </c>
      <c r="C7896" s="3" t="s">
        <v>12919</v>
      </c>
      <c r="D7896" s="2" t="s">
        <v>7386</v>
      </c>
    </row>
    <row r="7897" spans="1:4">
      <c r="A7897" s="3" t="s">
        <v>12922</v>
      </c>
      <c r="B7897" s="3" t="s">
        <v>11793</v>
      </c>
      <c r="C7897" s="3" t="s">
        <v>12919</v>
      </c>
      <c r="D7897" s="2" t="s">
        <v>7487</v>
      </c>
    </row>
    <row r="7898" spans="1:4">
      <c r="A7898" s="3" t="s">
        <v>12923</v>
      </c>
      <c r="B7898" s="3" t="s">
        <v>11793</v>
      </c>
      <c r="C7898" s="3" t="s">
        <v>12924</v>
      </c>
      <c r="D7898" s="2" t="s">
        <v>7415</v>
      </c>
    </row>
    <row r="7899" spans="1:4">
      <c r="A7899" s="3" t="s">
        <v>12925</v>
      </c>
      <c r="B7899" s="3" t="s">
        <v>11793</v>
      </c>
      <c r="C7899" s="3" t="s">
        <v>12924</v>
      </c>
      <c r="D7899" s="2" t="s">
        <v>7366</v>
      </c>
    </row>
    <row r="7900" spans="1:4">
      <c r="A7900" s="3" t="s">
        <v>12926</v>
      </c>
      <c r="B7900" s="3" t="s">
        <v>11793</v>
      </c>
      <c r="C7900" s="3" t="s">
        <v>12924</v>
      </c>
      <c r="D7900" s="2" t="s">
        <v>7383</v>
      </c>
    </row>
    <row r="7901" spans="1:4">
      <c r="A7901" s="3" t="s">
        <v>12927</v>
      </c>
      <c r="B7901" s="3" t="s">
        <v>11793</v>
      </c>
      <c r="C7901" s="3" t="s">
        <v>12924</v>
      </c>
      <c r="D7901" s="2" t="s">
        <v>7459</v>
      </c>
    </row>
    <row r="7902" spans="1:4">
      <c r="A7902" s="3" t="s">
        <v>12928</v>
      </c>
      <c r="B7902" s="3" t="s">
        <v>11793</v>
      </c>
      <c r="C7902" s="3" t="s">
        <v>12929</v>
      </c>
      <c r="D7902" s="2" t="s">
        <v>7373</v>
      </c>
    </row>
    <row r="7903" spans="1:4">
      <c r="A7903" s="3" t="s">
        <v>12930</v>
      </c>
      <c r="B7903" s="3" t="s">
        <v>11793</v>
      </c>
      <c r="C7903" s="3" t="s">
        <v>12929</v>
      </c>
      <c r="D7903" s="2" t="s">
        <v>7487</v>
      </c>
    </row>
    <row r="7904" spans="1:4">
      <c r="A7904" s="3" t="s">
        <v>12931</v>
      </c>
      <c r="B7904" s="3" t="s">
        <v>11793</v>
      </c>
      <c r="C7904" s="3" t="s">
        <v>12929</v>
      </c>
      <c r="D7904" s="2" t="s">
        <v>7530</v>
      </c>
    </row>
    <row r="7905" spans="1:4">
      <c r="A7905" s="3" t="s">
        <v>12932</v>
      </c>
      <c r="B7905" s="3" t="s">
        <v>11793</v>
      </c>
      <c r="C7905" s="3" t="s">
        <v>12929</v>
      </c>
      <c r="D7905" s="2" t="s">
        <v>7448</v>
      </c>
    </row>
    <row r="7906" spans="1:4">
      <c r="A7906" s="3" t="s">
        <v>12933</v>
      </c>
      <c r="B7906" s="3" t="s">
        <v>11793</v>
      </c>
      <c r="C7906" s="3" t="s">
        <v>12929</v>
      </c>
      <c r="D7906" s="2" t="s">
        <v>10535</v>
      </c>
    </row>
    <row r="7907" spans="1:4">
      <c r="A7907" s="3" t="s">
        <v>12934</v>
      </c>
      <c r="B7907" s="3" t="s">
        <v>11793</v>
      </c>
      <c r="C7907" s="3" t="s">
        <v>12935</v>
      </c>
      <c r="D7907" s="2" t="s">
        <v>7415</v>
      </c>
    </row>
    <row r="7908" spans="1:4">
      <c r="A7908" s="3" t="s">
        <v>12936</v>
      </c>
      <c r="B7908" s="3" t="s">
        <v>11793</v>
      </c>
      <c r="C7908" s="3" t="s">
        <v>12935</v>
      </c>
      <c r="D7908" s="2" t="s">
        <v>7373</v>
      </c>
    </row>
    <row r="7909" spans="1:4">
      <c r="A7909" s="3" t="s">
        <v>12937</v>
      </c>
      <c r="B7909" s="3" t="s">
        <v>11793</v>
      </c>
      <c r="C7909" s="3" t="s">
        <v>12935</v>
      </c>
      <c r="D7909" s="2" t="s">
        <v>7530</v>
      </c>
    </row>
    <row r="7910" spans="1:4">
      <c r="A7910" s="3" t="s">
        <v>12938</v>
      </c>
      <c r="B7910" s="3" t="s">
        <v>11793</v>
      </c>
      <c r="C7910" s="3" t="s">
        <v>12939</v>
      </c>
      <c r="D7910" s="2" t="s">
        <v>7386</v>
      </c>
    </row>
    <row r="7911" spans="1:4">
      <c r="A7911" s="3" t="s">
        <v>12940</v>
      </c>
      <c r="B7911" s="3" t="s">
        <v>11793</v>
      </c>
      <c r="C7911" s="3" t="s">
        <v>12939</v>
      </c>
      <c r="D7911" s="2" t="s">
        <v>7366</v>
      </c>
    </row>
    <row r="7912" spans="1:4">
      <c r="A7912" s="3" t="s">
        <v>12941</v>
      </c>
      <c r="B7912" s="3" t="s">
        <v>11793</v>
      </c>
      <c r="C7912" s="3" t="s">
        <v>12939</v>
      </c>
      <c r="D7912" s="2" t="s">
        <v>7358</v>
      </c>
    </row>
    <row r="7913" spans="1:4">
      <c r="A7913" s="3" t="s">
        <v>12942</v>
      </c>
      <c r="B7913" s="3" t="s">
        <v>11793</v>
      </c>
      <c r="C7913" s="3" t="s">
        <v>12939</v>
      </c>
      <c r="D7913" s="2" t="s">
        <v>7704</v>
      </c>
    </row>
    <row r="7914" spans="1:4">
      <c r="A7914" s="3" t="s">
        <v>12943</v>
      </c>
      <c r="B7914" s="3" t="s">
        <v>11793</v>
      </c>
      <c r="C7914" s="3" t="s">
        <v>12944</v>
      </c>
      <c r="D7914" s="2" t="s">
        <v>7350</v>
      </c>
    </row>
    <row r="7915" spans="1:4">
      <c r="A7915" s="3" t="s">
        <v>12945</v>
      </c>
      <c r="B7915" s="3" t="s">
        <v>11793</v>
      </c>
      <c r="C7915" s="3" t="s">
        <v>12944</v>
      </c>
      <c r="D7915" s="2" t="s">
        <v>7383</v>
      </c>
    </row>
    <row r="7916" spans="1:4">
      <c r="A7916" s="3" t="s">
        <v>12946</v>
      </c>
      <c r="B7916" s="3" t="s">
        <v>11793</v>
      </c>
      <c r="C7916" s="3" t="s">
        <v>12944</v>
      </c>
      <c r="D7916" s="2" t="s">
        <v>7373</v>
      </c>
    </row>
    <row r="7917" spans="1:4">
      <c r="A7917" s="3" t="s">
        <v>12947</v>
      </c>
      <c r="B7917" s="3" t="s">
        <v>11793</v>
      </c>
      <c r="C7917" s="3" t="s">
        <v>12948</v>
      </c>
      <c r="D7917" s="2" t="s">
        <v>7373</v>
      </c>
    </row>
    <row r="7918" spans="1:4">
      <c r="A7918" s="3" t="s">
        <v>12949</v>
      </c>
      <c r="B7918" s="3" t="s">
        <v>11793</v>
      </c>
      <c r="C7918" s="3" t="s">
        <v>12948</v>
      </c>
      <c r="D7918" s="2" t="s">
        <v>7350</v>
      </c>
    </row>
    <row r="7919" spans="1:4">
      <c r="A7919" s="3" t="s">
        <v>12950</v>
      </c>
      <c r="B7919" s="3" t="s">
        <v>11793</v>
      </c>
      <c r="C7919" s="3" t="s">
        <v>12948</v>
      </c>
      <c r="D7919" s="2" t="s">
        <v>7383</v>
      </c>
    </row>
    <row r="7920" spans="1:4">
      <c r="A7920" s="3" t="s">
        <v>12951</v>
      </c>
      <c r="B7920" s="3" t="s">
        <v>11793</v>
      </c>
      <c r="C7920" s="3" t="s">
        <v>12952</v>
      </c>
      <c r="D7920" s="2" t="s">
        <v>7353</v>
      </c>
    </row>
    <row r="7921" spans="1:4">
      <c r="A7921" s="3" t="s">
        <v>12953</v>
      </c>
      <c r="B7921" s="3" t="s">
        <v>11793</v>
      </c>
      <c r="C7921" s="3" t="s">
        <v>12952</v>
      </c>
      <c r="D7921" s="2" t="s">
        <v>7448</v>
      </c>
    </row>
    <row r="7922" spans="1:4">
      <c r="A7922" s="3" t="s">
        <v>12954</v>
      </c>
      <c r="B7922" s="3" t="s">
        <v>11793</v>
      </c>
      <c r="C7922" s="3" t="s">
        <v>12952</v>
      </c>
      <c r="D7922" s="2" t="s">
        <v>7358</v>
      </c>
    </row>
    <row r="7923" spans="1:4">
      <c r="A7923" s="3" t="s">
        <v>12955</v>
      </c>
      <c r="B7923" s="3" t="s">
        <v>11793</v>
      </c>
      <c r="C7923" s="3" t="s">
        <v>12956</v>
      </c>
      <c r="D7923" s="2" t="s">
        <v>7415</v>
      </c>
    </row>
    <row r="7924" spans="1:4">
      <c r="A7924" s="3" t="s">
        <v>12957</v>
      </c>
      <c r="B7924" s="3" t="s">
        <v>11793</v>
      </c>
      <c r="C7924" s="3" t="s">
        <v>12956</v>
      </c>
      <c r="D7924" s="2" t="s">
        <v>7358</v>
      </c>
    </row>
    <row r="7925" spans="1:4">
      <c r="A7925" s="3" t="s">
        <v>12958</v>
      </c>
      <c r="B7925" s="3" t="s">
        <v>11793</v>
      </c>
      <c r="C7925" s="3" t="s">
        <v>12956</v>
      </c>
      <c r="D7925" s="2" t="s">
        <v>7373</v>
      </c>
    </row>
    <row r="7926" spans="1:4">
      <c r="A7926" s="3" t="s">
        <v>12959</v>
      </c>
      <c r="B7926" s="3" t="s">
        <v>11793</v>
      </c>
      <c r="C7926" s="3" t="s">
        <v>12960</v>
      </c>
      <c r="D7926" s="2" t="s">
        <v>7383</v>
      </c>
    </row>
    <row r="7927" spans="1:4">
      <c r="A7927" s="3" t="s">
        <v>12961</v>
      </c>
      <c r="B7927" s="3" t="s">
        <v>11793</v>
      </c>
      <c r="C7927" s="3" t="s">
        <v>12960</v>
      </c>
      <c r="D7927" s="2" t="s">
        <v>7361</v>
      </c>
    </row>
    <row r="7928" spans="1:4">
      <c r="A7928" s="3" t="s">
        <v>12962</v>
      </c>
      <c r="B7928" s="3" t="s">
        <v>11793</v>
      </c>
      <c r="C7928" s="3" t="s">
        <v>12960</v>
      </c>
      <c r="D7928" s="2" t="s">
        <v>7350</v>
      </c>
    </row>
    <row r="7929" spans="1:4">
      <c r="A7929" s="3" t="s">
        <v>12963</v>
      </c>
      <c r="B7929" s="3" t="s">
        <v>11793</v>
      </c>
      <c r="C7929" s="3" t="s">
        <v>12960</v>
      </c>
      <c r="D7929" s="2" t="s">
        <v>7366</v>
      </c>
    </row>
    <row r="7930" spans="1:4">
      <c r="A7930" s="3" t="s">
        <v>12964</v>
      </c>
      <c r="B7930" s="3" t="s">
        <v>11793</v>
      </c>
      <c r="C7930" s="3" t="s">
        <v>12965</v>
      </c>
      <c r="D7930" s="2" t="s">
        <v>7487</v>
      </c>
    </row>
    <row r="7931" spans="1:4">
      <c r="A7931" s="3" t="s">
        <v>12966</v>
      </c>
      <c r="B7931" s="3" t="s">
        <v>11793</v>
      </c>
      <c r="C7931" s="3" t="s">
        <v>12965</v>
      </c>
      <c r="D7931" s="2" t="s">
        <v>7459</v>
      </c>
    </row>
    <row r="7932" spans="1:4">
      <c r="A7932" s="3" t="s">
        <v>12967</v>
      </c>
      <c r="B7932" s="3" t="s">
        <v>11793</v>
      </c>
      <c r="C7932" s="3" t="s">
        <v>12965</v>
      </c>
      <c r="D7932" s="2" t="s">
        <v>7358</v>
      </c>
    </row>
    <row r="7933" spans="1:4">
      <c r="A7933" s="3" t="s">
        <v>12968</v>
      </c>
      <c r="B7933" s="3" t="s">
        <v>11793</v>
      </c>
      <c r="C7933" s="3" t="s">
        <v>12965</v>
      </c>
      <c r="D7933" s="2" t="s">
        <v>7361</v>
      </c>
    </row>
    <row r="7934" spans="1:4">
      <c r="A7934" s="3" t="s">
        <v>12969</v>
      </c>
      <c r="B7934" s="3" t="s">
        <v>11793</v>
      </c>
      <c r="C7934" s="3" t="s">
        <v>12970</v>
      </c>
      <c r="D7934" s="2" t="s">
        <v>7448</v>
      </c>
    </row>
    <row r="7935" spans="1:4">
      <c r="A7935" s="3" t="s">
        <v>12971</v>
      </c>
      <c r="B7935" s="3" t="s">
        <v>11793</v>
      </c>
      <c r="C7935" s="3" t="s">
        <v>12970</v>
      </c>
      <c r="D7935" s="2" t="s">
        <v>7350</v>
      </c>
    </row>
    <row r="7936" spans="1:4">
      <c r="A7936" s="3" t="s">
        <v>12972</v>
      </c>
      <c r="B7936" s="3" t="s">
        <v>11793</v>
      </c>
      <c r="C7936" s="3" t="s">
        <v>12970</v>
      </c>
      <c r="D7936" s="2" t="s">
        <v>7386</v>
      </c>
    </row>
    <row r="7937" spans="1:4">
      <c r="A7937" s="3" t="s">
        <v>12973</v>
      </c>
      <c r="B7937" s="3" t="s">
        <v>11793</v>
      </c>
      <c r="C7937" s="3" t="s">
        <v>12970</v>
      </c>
      <c r="D7937" s="2" t="s">
        <v>7383</v>
      </c>
    </row>
    <row r="7938" spans="1:4">
      <c r="A7938" s="3" t="s">
        <v>12974</v>
      </c>
      <c r="B7938" s="3" t="s">
        <v>11793</v>
      </c>
      <c r="C7938" s="3" t="s">
        <v>12975</v>
      </c>
      <c r="D7938" s="2" t="s">
        <v>7386</v>
      </c>
    </row>
    <row r="7939" spans="1:4">
      <c r="A7939" s="3" t="s">
        <v>12976</v>
      </c>
      <c r="B7939" s="3" t="s">
        <v>11793</v>
      </c>
      <c r="C7939" s="3" t="s">
        <v>12975</v>
      </c>
      <c r="D7939" s="2" t="s">
        <v>7373</v>
      </c>
    </row>
    <row r="7940" spans="1:4">
      <c r="A7940" s="3" t="s">
        <v>12977</v>
      </c>
      <c r="B7940" s="3" t="s">
        <v>11793</v>
      </c>
      <c r="C7940" s="3" t="s">
        <v>12975</v>
      </c>
      <c r="D7940" s="2" t="s">
        <v>7383</v>
      </c>
    </row>
    <row r="7941" spans="1:4">
      <c r="A7941" s="3" t="s">
        <v>12978</v>
      </c>
      <c r="B7941" s="3" t="s">
        <v>11793</v>
      </c>
      <c r="C7941" s="3" t="s">
        <v>12975</v>
      </c>
      <c r="D7941" s="2" t="s">
        <v>7487</v>
      </c>
    </row>
    <row r="7942" spans="1:4">
      <c r="A7942" s="3" t="s">
        <v>12979</v>
      </c>
      <c r="B7942" s="3" t="s">
        <v>11793</v>
      </c>
      <c r="C7942" s="3" t="s">
        <v>12975</v>
      </c>
      <c r="D7942" s="2" t="s">
        <v>7358</v>
      </c>
    </row>
    <row r="7943" spans="1:4">
      <c r="A7943" s="3" t="s">
        <v>12980</v>
      </c>
      <c r="B7943" s="3" t="s">
        <v>11793</v>
      </c>
      <c r="C7943" s="3" t="s">
        <v>12981</v>
      </c>
      <c r="D7943" s="2" t="s">
        <v>7366</v>
      </c>
    </row>
    <row r="7944" spans="1:4">
      <c r="A7944" s="3" t="s">
        <v>12982</v>
      </c>
      <c r="B7944" s="3" t="s">
        <v>11793</v>
      </c>
      <c r="C7944" s="3" t="s">
        <v>12981</v>
      </c>
      <c r="D7944" s="2" t="s">
        <v>7459</v>
      </c>
    </row>
    <row r="7945" spans="1:4">
      <c r="A7945" s="3" t="s">
        <v>12983</v>
      </c>
      <c r="B7945" s="3" t="s">
        <v>11793</v>
      </c>
      <c r="C7945" s="3" t="s">
        <v>12981</v>
      </c>
      <c r="D7945" s="2" t="s">
        <v>7415</v>
      </c>
    </row>
    <row r="7946" spans="1:4">
      <c r="A7946" s="3" t="s">
        <v>12984</v>
      </c>
      <c r="B7946" s="3" t="s">
        <v>11793</v>
      </c>
      <c r="C7946" s="3" t="s">
        <v>12981</v>
      </c>
      <c r="D7946" s="2" t="s">
        <v>7361</v>
      </c>
    </row>
    <row r="7947" spans="1:4">
      <c r="A7947" s="3" t="s">
        <v>12985</v>
      </c>
      <c r="B7947" s="3" t="s">
        <v>11793</v>
      </c>
      <c r="C7947" s="3" t="s">
        <v>12981</v>
      </c>
      <c r="D7947" s="2" t="s">
        <v>7383</v>
      </c>
    </row>
    <row r="7948" spans="1:4">
      <c r="A7948" s="3" t="s">
        <v>12986</v>
      </c>
      <c r="B7948" s="3" t="s">
        <v>11793</v>
      </c>
      <c r="C7948" s="3" t="s">
        <v>12987</v>
      </c>
      <c r="D7948" s="2" t="s">
        <v>7353</v>
      </c>
    </row>
    <row r="7949" spans="1:4">
      <c r="A7949" s="3" t="s">
        <v>12988</v>
      </c>
      <c r="B7949" s="3" t="s">
        <v>11793</v>
      </c>
      <c r="C7949" s="3" t="s">
        <v>12987</v>
      </c>
      <c r="D7949" s="2" t="s">
        <v>7386</v>
      </c>
    </row>
    <row r="7950" spans="1:4">
      <c r="A7950" s="3" t="s">
        <v>12989</v>
      </c>
      <c r="B7950" s="3" t="s">
        <v>11793</v>
      </c>
      <c r="C7950" s="3" t="s">
        <v>12987</v>
      </c>
      <c r="D7950" s="2" t="s">
        <v>7373</v>
      </c>
    </row>
    <row r="7951" spans="1:4">
      <c r="A7951" s="3" t="s">
        <v>12990</v>
      </c>
      <c r="B7951" s="3" t="s">
        <v>11793</v>
      </c>
      <c r="C7951" s="3" t="s">
        <v>12987</v>
      </c>
      <c r="D7951" s="2" t="s">
        <v>7415</v>
      </c>
    </row>
    <row r="7952" spans="1:4">
      <c r="A7952" s="3" t="s">
        <v>12991</v>
      </c>
      <c r="B7952" s="3" t="s">
        <v>11793</v>
      </c>
      <c r="C7952" s="3" t="s">
        <v>12987</v>
      </c>
      <c r="D7952" s="2" t="s">
        <v>7487</v>
      </c>
    </row>
    <row r="7953" spans="1:4">
      <c r="A7953" s="3" t="s">
        <v>12992</v>
      </c>
      <c r="B7953" s="3" t="s">
        <v>11793</v>
      </c>
      <c r="C7953" s="3" t="s">
        <v>12993</v>
      </c>
      <c r="D7953" s="2" t="s">
        <v>7448</v>
      </c>
    </row>
    <row r="7954" spans="1:4">
      <c r="A7954" s="3" t="s">
        <v>12994</v>
      </c>
      <c r="B7954" s="3" t="s">
        <v>11793</v>
      </c>
      <c r="C7954" s="3" t="s">
        <v>12993</v>
      </c>
      <c r="D7954" s="2" t="s">
        <v>7459</v>
      </c>
    </row>
    <row r="7955" spans="1:4">
      <c r="A7955" s="3" t="s">
        <v>12995</v>
      </c>
      <c r="B7955" s="3" t="s">
        <v>11793</v>
      </c>
      <c r="C7955" s="3" t="s">
        <v>12993</v>
      </c>
      <c r="D7955" s="2" t="s">
        <v>7383</v>
      </c>
    </row>
    <row r="7956" spans="1:4">
      <c r="A7956" s="3" t="s">
        <v>12996</v>
      </c>
      <c r="B7956" s="3" t="s">
        <v>11793</v>
      </c>
      <c r="C7956" s="3" t="s">
        <v>12993</v>
      </c>
      <c r="D7956" s="2" t="s">
        <v>7386</v>
      </c>
    </row>
    <row r="7957" spans="1:4">
      <c r="A7957" s="3" t="s">
        <v>12997</v>
      </c>
      <c r="B7957" s="3" t="s">
        <v>11793</v>
      </c>
      <c r="C7957" s="3" t="s">
        <v>12998</v>
      </c>
      <c r="D7957" s="2" t="s">
        <v>7448</v>
      </c>
    </row>
    <row r="7958" spans="1:4">
      <c r="A7958" s="3" t="s">
        <v>12999</v>
      </c>
      <c r="B7958" s="3" t="s">
        <v>11793</v>
      </c>
      <c r="C7958" s="3" t="s">
        <v>12998</v>
      </c>
      <c r="D7958" s="2" t="s">
        <v>7383</v>
      </c>
    </row>
    <row r="7959" spans="1:4">
      <c r="A7959" s="3" t="s">
        <v>13000</v>
      </c>
      <c r="B7959" s="3" t="s">
        <v>11793</v>
      </c>
      <c r="C7959" s="3" t="s">
        <v>12998</v>
      </c>
      <c r="D7959" s="2" t="s">
        <v>8056</v>
      </c>
    </row>
    <row r="7960" spans="1:4">
      <c r="A7960" s="3" t="s">
        <v>13001</v>
      </c>
      <c r="B7960" s="3" t="s">
        <v>11793</v>
      </c>
      <c r="C7960" s="3" t="s">
        <v>12998</v>
      </c>
      <c r="D7960" s="2" t="s">
        <v>7361</v>
      </c>
    </row>
    <row r="7961" spans="1:4">
      <c r="A7961" s="3" t="s">
        <v>13002</v>
      </c>
      <c r="B7961" s="3" t="s">
        <v>11793</v>
      </c>
      <c r="C7961" s="3" t="s">
        <v>12998</v>
      </c>
      <c r="D7961" s="2" t="s">
        <v>7386</v>
      </c>
    </row>
    <row r="7962" spans="1:4">
      <c r="A7962" s="3" t="s">
        <v>13003</v>
      </c>
      <c r="B7962" s="3" t="s">
        <v>11793</v>
      </c>
      <c r="C7962" s="3" t="s">
        <v>12998</v>
      </c>
      <c r="D7962" s="2" t="s">
        <v>7350</v>
      </c>
    </row>
    <row r="7963" spans="1:4">
      <c r="A7963" s="3" t="s">
        <v>13004</v>
      </c>
      <c r="B7963" s="3" t="s">
        <v>11793</v>
      </c>
      <c r="C7963" s="3" t="s">
        <v>13005</v>
      </c>
      <c r="D7963" s="2" t="s">
        <v>7448</v>
      </c>
    </row>
    <row r="7964" spans="1:4">
      <c r="A7964" s="3" t="s">
        <v>13006</v>
      </c>
      <c r="B7964" s="3" t="s">
        <v>11793</v>
      </c>
      <c r="C7964" s="3" t="s">
        <v>13005</v>
      </c>
      <c r="D7964" s="2" t="s">
        <v>7361</v>
      </c>
    </row>
    <row r="7965" spans="1:4">
      <c r="A7965" s="3" t="s">
        <v>13007</v>
      </c>
      <c r="B7965" s="3" t="s">
        <v>11793</v>
      </c>
      <c r="C7965" s="3" t="s">
        <v>13005</v>
      </c>
      <c r="D7965" s="2" t="s">
        <v>7487</v>
      </c>
    </row>
    <row r="7966" spans="1:4">
      <c r="A7966" s="3" t="s">
        <v>13008</v>
      </c>
      <c r="B7966" s="3" t="s">
        <v>11793</v>
      </c>
      <c r="C7966" s="3" t="s">
        <v>13005</v>
      </c>
      <c r="D7966" s="2" t="s">
        <v>7366</v>
      </c>
    </row>
    <row r="7967" spans="1:4">
      <c r="A7967" s="3" t="s">
        <v>13009</v>
      </c>
      <c r="B7967" s="3" t="s">
        <v>11793</v>
      </c>
      <c r="C7967" s="3" t="s">
        <v>13005</v>
      </c>
      <c r="D7967" s="2" t="s">
        <v>7415</v>
      </c>
    </row>
    <row r="7968" spans="1:4">
      <c r="A7968" s="3" t="s">
        <v>13010</v>
      </c>
      <c r="B7968" s="3" t="s">
        <v>11793</v>
      </c>
      <c r="C7968" s="3" t="s">
        <v>13011</v>
      </c>
      <c r="D7968" s="2" t="s">
        <v>7358</v>
      </c>
    </row>
    <row r="7969" spans="1:4">
      <c r="A7969" s="3" t="s">
        <v>13012</v>
      </c>
      <c r="B7969" s="3" t="s">
        <v>11793</v>
      </c>
      <c r="C7969" s="3" t="s">
        <v>13011</v>
      </c>
      <c r="D7969" s="2" t="s">
        <v>7415</v>
      </c>
    </row>
    <row r="7970" spans="1:4">
      <c r="A7970" s="3" t="s">
        <v>13013</v>
      </c>
      <c r="B7970" s="3" t="s">
        <v>11793</v>
      </c>
      <c r="C7970" s="3" t="s">
        <v>13011</v>
      </c>
      <c r="D7970" s="2" t="s">
        <v>7366</v>
      </c>
    </row>
    <row r="7971" spans="1:4">
      <c r="A7971" s="3" t="s">
        <v>13014</v>
      </c>
      <c r="B7971" s="3" t="s">
        <v>11793</v>
      </c>
      <c r="C7971" s="3" t="s">
        <v>13015</v>
      </c>
      <c r="D7971" s="2" t="s">
        <v>7358</v>
      </c>
    </row>
    <row r="7972" spans="1:4">
      <c r="A7972" s="3" t="s">
        <v>13016</v>
      </c>
      <c r="B7972" s="3" t="s">
        <v>11793</v>
      </c>
      <c r="C7972" s="3" t="s">
        <v>13015</v>
      </c>
      <c r="D7972" s="2" t="s">
        <v>7415</v>
      </c>
    </row>
    <row r="7973" spans="1:4">
      <c r="A7973" s="3" t="s">
        <v>13017</v>
      </c>
      <c r="B7973" s="3" t="s">
        <v>11793</v>
      </c>
      <c r="C7973" s="3" t="s">
        <v>13015</v>
      </c>
      <c r="D7973" s="2" t="s">
        <v>7383</v>
      </c>
    </row>
    <row r="7974" spans="1:4">
      <c r="A7974" s="3" t="s">
        <v>13018</v>
      </c>
      <c r="B7974" s="3" t="s">
        <v>11793</v>
      </c>
      <c r="C7974" s="3" t="s">
        <v>13015</v>
      </c>
      <c r="D7974" s="2" t="s">
        <v>7350</v>
      </c>
    </row>
    <row r="7975" spans="1:4">
      <c r="A7975" s="3" t="s">
        <v>13019</v>
      </c>
      <c r="B7975" s="3" t="s">
        <v>11793</v>
      </c>
      <c r="C7975" s="3" t="s">
        <v>13020</v>
      </c>
      <c r="D7975" s="2" t="s">
        <v>13021</v>
      </c>
    </row>
    <row r="7976" spans="1:4">
      <c r="A7976" s="3" t="s">
        <v>13019</v>
      </c>
      <c r="B7976" s="3" t="s">
        <v>11793</v>
      </c>
      <c r="C7976" s="3" t="s">
        <v>13020</v>
      </c>
      <c r="D7976" s="2" t="s">
        <v>13022</v>
      </c>
    </row>
    <row r="7977" spans="1:4">
      <c r="A7977" s="3" t="s">
        <v>13019</v>
      </c>
      <c r="B7977" s="3" t="s">
        <v>11793</v>
      </c>
      <c r="C7977" s="3" t="s">
        <v>13020</v>
      </c>
      <c r="D7977" s="2" t="s">
        <v>13023</v>
      </c>
    </row>
    <row r="7978" spans="1:4">
      <c r="A7978" s="3" t="s">
        <v>13019</v>
      </c>
      <c r="B7978" s="3" t="s">
        <v>11793</v>
      </c>
      <c r="C7978" s="3" t="s">
        <v>13020</v>
      </c>
      <c r="D7978" s="2" t="s">
        <v>13024</v>
      </c>
    </row>
    <row r="7979" spans="1:4">
      <c r="A7979" s="3" t="s">
        <v>13019</v>
      </c>
      <c r="B7979" s="3" t="s">
        <v>11793</v>
      </c>
      <c r="C7979" s="3" t="s">
        <v>13020</v>
      </c>
      <c r="D7979" s="2" t="s">
        <v>13025</v>
      </c>
    </row>
    <row r="7980" spans="1:4">
      <c r="A7980" s="3" t="s">
        <v>13019</v>
      </c>
      <c r="B7980" s="3" t="s">
        <v>11793</v>
      </c>
      <c r="C7980" s="3" t="s">
        <v>13020</v>
      </c>
      <c r="D7980" s="2" t="s">
        <v>13026</v>
      </c>
    </row>
    <row r="7981" spans="1:4">
      <c r="A7981" s="3" t="s">
        <v>13027</v>
      </c>
      <c r="B7981" s="3" t="s">
        <v>11793</v>
      </c>
      <c r="C7981" s="3" t="s">
        <v>13028</v>
      </c>
      <c r="D7981" s="2" t="s">
        <v>7415</v>
      </c>
    </row>
    <row r="7982" spans="1:4">
      <c r="A7982" s="3" t="s">
        <v>13029</v>
      </c>
      <c r="B7982" s="3" t="s">
        <v>11793</v>
      </c>
      <c r="C7982" s="3" t="s">
        <v>13028</v>
      </c>
      <c r="D7982" s="2" t="s">
        <v>7383</v>
      </c>
    </row>
    <row r="7983" spans="1:4">
      <c r="A7983" s="3" t="s">
        <v>13030</v>
      </c>
      <c r="B7983" s="3" t="s">
        <v>11793</v>
      </c>
      <c r="C7983" s="3" t="s">
        <v>13028</v>
      </c>
      <c r="D7983" s="2" t="s">
        <v>7373</v>
      </c>
    </row>
    <row r="7984" spans="1:4">
      <c r="A7984" s="3" t="s">
        <v>13031</v>
      </c>
      <c r="B7984" s="3" t="s">
        <v>11793</v>
      </c>
      <c r="C7984" s="3" t="s">
        <v>13028</v>
      </c>
      <c r="D7984" s="2" t="s">
        <v>7448</v>
      </c>
    </row>
    <row r="7985" spans="1:4">
      <c r="A7985" s="3" t="s">
        <v>13032</v>
      </c>
      <c r="B7985" s="3" t="s">
        <v>11793</v>
      </c>
      <c r="C7985" s="3" t="s">
        <v>13028</v>
      </c>
      <c r="D7985" s="2" t="s">
        <v>7361</v>
      </c>
    </row>
    <row r="7986" spans="1:4">
      <c r="A7986" s="3" t="s">
        <v>13033</v>
      </c>
      <c r="B7986" s="3" t="s">
        <v>11793</v>
      </c>
      <c r="C7986" s="3" t="s">
        <v>13028</v>
      </c>
      <c r="D7986" s="2" t="s">
        <v>7366</v>
      </c>
    </row>
    <row r="7987" spans="1:4">
      <c r="A7987" s="3" t="s">
        <v>13034</v>
      </c>
      <c r="B7987" s="3" t="s">
        <v>11793</v>
      </c>
      <c r="C7987" s="3" t="s">
        <v>13035</v>
      </c>
      <c r="D7987" s="2" t="s">
        <v>7448</v>
      </c>
    </row>
    <row r="7988" spans="1:4">
      <c r="A7988" s="3" t="s">
        <v>13036</v>
      </c>
      <c r="B7988" s="3" t="s">
        <v>11793</v>
      </c>
      <c r="C7988" s="3" t="s">
        <v>13035</v>
      </c>
      <c r="D7988" s="2" t="s">
        <v>8282</v>
      </c>
    </row>
    <row r="7989" spans="1:4">
      <c r="A7989" s="3" t="s">
        <v>13037</v>
      </c>
      <c r="B7989" s="3" t="s">
        <v>11793</v>
      </c>
      <c r="C7989" s="3" t="s">
        <v>13035</v>
      </c>
      <c r="D7989" s="2" t="s">
        <v>7561</v>
      </c>
    </row>
    <row r="7990" spans="1:4">
      <c r="A7990" s="3" t="s">
        <v>13038</v>
      </c>
      <c r="B7990" s="3" t="s">
        <v>11793</v>
      </c>
      <c r="C7990" s="3" t="s">
        <v>13035</v>
      </c>
      <c r="D7990" s="2" t="s">
        <v>7383</v>
      </c>
    </row>
    <row r="7991" spans="1:4">
      <c r="A7991" s="3" t="s">
        <v>13039</v>
      </c>
      <c r="B7991" s="3" t="s">
        <v>11793</v>
      </c>
      <c r="C7991" s="3" t="s">
        <v>13035</v>
      </c>
      <c r="D7991" s="2" t="s">
        <v>7366</v>
      </c>
    </row>
    <row r="7992" spans="1:4">
      <c r="A7992" s="3" t="s">
        <v>13040</v>
      </c>
      <c r="B7992" s="3" t="s">
        <v>11793</v>
      </c>
      <c r="C7992" s="3" t="s">
        <v>13041</v>
      </c>
      <c r="D7992" s="2" t="s">
        <v>7386</v>
      </c>
    </row>
    <row r="7993" spans="1:4">
      <c r="A7993" s="3" t="s">
        <v>13042</v>
      </c>
      <c r="B7993" s="3" t="s">
        <v>11793</v>
      </c>
      <c r="C7993" s="3" t="s">
        <v>13041</v>
      </c>
      <c r="D7993" s="2" t="s">
        <v>7350</v>
      </c>
    </row>
    <row r="7994" spans="1:4">
      <c r="A7994" s="3" t="s">
        <v>13043</v>
      </c>
      <c r="B7994" s="3" t="s">
        <v>11793</v>
      </c>
      <c r="C7994" s="3" t="s">
        <v>13041</v>
      </c>
      <c r="D7994" s="2" t="s">
        <v>7361</v>
      </c>
    </row>
    <row r="7995" spans="1:4">
      <c r="A7995" s="3" t="s">
        <v>13044</v>
      </c>
      <c r="B7995" s="3" t="s">
        <v>11793</v>
      </c>
      <c r="C7995" s="3" t="s">
        <v>13041</v>
      </c>
      <c r="D7995" s="2" t="s">
        <v>8056</v>
      </c>
    </row>
    <row r="7996" spans="1:4">
      <c r="A7996" s="3" t="s">
        <v>13045</v>
      </c>
      <c r="B7996" s="3" t="s">
        <v>11793</v>
      </c>
      <c r="C7996" s="3" t="s">
        <v>13046</v>
      </c>
      <c r="D7996" s="2" t="s">
        <v>7353</v>
      </c>
    </row>
    <row r="7997" spans="1:4">
      <c r="A7997" s="3" t="s">
        <v>13047</v>
      </c>
      <c r="B7997" s="3" t="s">
        <v>11793</v>
      </c>
      <c r="C7997" s="3" t="s">
        <v>13046</v>
      </c>
      <c r="D7997" s="2" t="s">
        <v>7361</v>
      </c>
    </row>
    <row r="7998" spans="1:4">
      <c r="A7998" s="3" t="s">
        <v>13048</v>
      </c>
      <c r="B7998" s="3" t="s">
        <v>11793</v>
      </c>
      <c r="C7998" s="3" t="s">
        <v>13046</v>
      </c>
      <c r="D7998" s="2" t="s">
        <v>7383</v>
      </c>
    </row>
    <row r="7999" spans="1:4">
      <c r="A7999" s="3" t="s">
        <v>13049</v>
      </c>
      <c r="B7999" s="3" t="s">
        <v>11793</v>
      </c>
      <c r="C7999" s="3" t="s">
        <v>13050</v>
      </c>
      <c r="D7999" s="2" t="s">
        <v>9503</v>
      </c>
    </row>
    <row r="8000" spans="1:4">
      <c r="A8000" s="3" t="s">
        <v>13051</v>
      </c>
      <c r="B8000" s="3" t="s">
        <v>11793</v>
      </c>
      <c r="C8000" s="3" t="s">
        <v>13050</v>
      </c>
      <c r="D8000" s="2" t="s">
        <v>7383</v>
      </c>
    </row>
    <row r="8001" spans="1:4">
      <c r="A8001" s="3" t="s">
        <v>13052</v>
      </c>
      <c r="B8001" s="3" t="s">
        <v>11793</v>
      </c>
      <c r="C8001" s="3" t="s">
        <v>13050</v>
      </c>
      <c r="D8001" s="2" t="s">
        <v>7358</v>
      </c>
    </row>
    <row r="8002" spans="1:4">
      <c r="A8002" s="3" t="s">
        <v>13053</v>
      </c>
      <c r="B8002" s="3" t="s">
        <v>11793</v>
      </c>
      <c r="C8002" s="3" t="s">
        <v>13050</v>
      </c>
      <c r="D8002" s="2" t="s">
        <v>7448</v>
      </c>
    </row>
    <row r="8003" spans="1:4">
      <c r="A8003" s="3" t="s">
        <v>13054</v>
      </c>
      <c r="B8003" s="3" t="s">
        <v>11793</v>
      </c>
      <c r="C8003" s="3" t="s">
        <v>13050</v>
      </c>
      <c r="D8003" s="2" t="s">
        <v>7415</v>
      </c>
    </row>
    <row r="8004" spans="1:4">
      <c r="A8004" s="3" t="s">
        <v>13055</v>
      </c>
      <c r="B8004" s="3" t="s">
        <v>11793</v>
      </c>
      <c r="C8004" s="3" t="s">
        <v>13056</v>
      </c>
      <c r="D8004" s="2" t="s">
        <v>7358</v>
      </c>
    </row>
    <row r="8005" spans="1:4">
      <c r="A8005" s="3" t="s">
        <v>13057</v>
      </c>
      <c r="B8005" s="3" t="s">
        <v>11793</v>
      </c>
      <c r="C8005" s="3" t="s">
        <v>13056</v>
      </c>
      <c r="D8005" s="2" t="s">
        <v>7366</v>
      </c>
    </row>
    <row r="8006" spans="1:4">
      <c r="A8006" s="3" t="s">
        <v>13058</v>
      </c>
      <c r="B8006" s="3" t="s">
        <v>11793</v>
      </c>
      <c r="C8006" s="3" t="s">
        <v>13056</v>
      </c>
      <c r="D8006" s="2" t="s">
        <v>7459</v>
      </c>
    </row>
    <row r="8007" spans="1:4">
      <c r="A8007" s="3" t="s">
        <v>13059</v>
      </c>
      <c r="B8007" s="3" t="s">
        <v>11793</v>
      </c>
      <c r="C8007" s="3" t="s">
        <v>13060</v>
      </c>
      <c r="D8007" s="2" t="s">
        <v>7366</v>
      </c>
    </row>
    <row r="8008" spans="1:4">
      <c r="A8008" s="3" t="s">
        <v>13061</v>
      </c>
      <c r="B8008" s="3" t="s">
        <v>11793</v>
      </c>
      <c r="C8008" s="3" t="s">
        <v>13060</v>
      </c>
      <c r="D8008" s="2" t="s">
        <v>7353</v>
      </c>
    </row>
    <row r="8009" spans="1:4">
      <c r="A8009" s="3" t="s">
        <v>13062</v>
      </c>
      <c r="B8009" s="3" t="s">
        <v>11793</v>
      </c>
      <c r="C8009" s="3" t="s">
        <v>13060</v>
      </c>
      <c r="D8009" s="2" t="s">
        <v>7358</v>
      </c>
    </row>
    <row r="8010" spans="1:4">
      <c r="A8010" s="3" t="s">
        <v>13063</v>
      </c>
      <c r="B8010" s="3" t="s">
        <v>11793</v>
      </c>
      <c r="C8010" s="3" t="s">
        <v>13064</v>
      </c>
      <c r="D8010" s="2" t="s">
        <v>10535</v>
      </c>
    </row>
    <row r="8011" spans="1:4">
      <c r="A8011" s="3" t="s">
        <v>13065</v>
      </c>
      <c r="B8011" s="3" t="s">
        <v>11793</v>
      </c>
      <c r="C8011" s="3" t="s">
        <v>13064</v>
      </c>
      <c r="D8011" s="2" t="s">
        <v>7383</v>
      </c>
    </row>
    <row r="8012" spans="1:4">
      <c r="A8012" s="3" t="s">
        <v>13066</v>
      </c>
      <c r="B8012" s="3" t="s">
        <v>11793</v>
      </c>
      <c r="C8012" s="3" t="s">
        <v>13064</v>
      </c>
      <c r="D8012" s="2" t="s">
        <v>7415</v>
      </c>
    </row>
    <row r="8013" spans="1:4">
      <c r="A8013" s="3" t="s">
        <v>13067</v>
      </c>
      <c r="B8013" s="3" t="s">
        <v>11793</v>
      </c>
      <c r="C8013" s="3" t="s">
        <v>13064</v>
      </c>
      <c r="D8013" s="2" t="s">
        <v>7459</v>
      </c>
    </row>
    <row r="8014" spans="1:4">
      <c r="A8014" s="3" t="s">
        <v>13068</v>
      </c>
      <c r="B8014" s="3" t="s">
        <v>11793</v>
      </c>
      <c r="C8014" s="3" t="s">
        <v>13069</v>
      </c>
      <c r="D8014" s="2" t="s">
        <v>7448</v>
      </c>
    </row>
    <row r="8015" spans="1:4">
      <c r="A8015" s="3" t="s">
        <v>13070</v>
      </c>
      <c r="B8015" s="3" t="s">
        <v>11793</v>
      </c>
      <c r="C8015" s="3" t="s">
        <v>13069</v>
      </c>
      <c r="D8015" s="2" t="s">
        <v>7383</v>
      </c>
    </row>
    <row r="8016" spans="1:4">
      <c r="A8016" s="3" t="s">
        <v>13071</v>
      </c>
      <c r="B8016" s="3" t="s">
        <v>11793</v>
      </c>
      <c r="C8016" s="3" t="s">
        <v>13069</v>
      </c>
      <c r="D8016" s="2" t="s">
        <v>7415</v>
      </c>
    </row>
    <row r="8017" spans="1:4">
      <c r="A8017" s="3" t="s">
        <v>13072</v>
      </c>
      <c r="B8017" s="3" t="s">
        <v>11793</v>
      </c>
      <c r="C8017" s="3" t="s">
        <v>13069</v>
      </c>
      <c r="D8017" s="2" t="s">
        <v>7373</v>
      </c>
    </row>
    <row r="8018" spans="1:4">
      <c r="A8018" s="3" t="s">
        <v>13073</v>
      </c>
      <c r="B8018" s="3" t="s">
        <v>11793</v>
      </c>
      <c r="C8018" s="3" t="s">
        <v>13074</v>
      </c>
      <c r="D8018" s="2" t="s">
        <v>7361</v>
      </c>
    </row>
    <row r="8019" spans="1:4">
      <c r="A8019" s="3" t="s">
        <v>13075</v>
      </c>
      <c r="B8019" s="3" t="s">
        <v>11793</v>
      </c>
      <c r="C8019" s="3" t="s">
        <v>13074</v>
      </c>
      <c r="D8019" s="2" t="s">
        <v>7358</v>
      </c>
    </row>
    <row r="8020" spans="1:4">
      <c r="A8020" s="3" t="s">
        <v>13076</v>
      </c>
      <c r="B8020" s="3" t="s">
        <v>11793</v>
      </c>
      <c r="C8020" s="3" t="s">
        <v>13074</v>
      </c>
      <c r="D8020" s="2" t="s">
        <v>7652</v>
      </c>
    </row>
    <row r="8021" spans="1:4">
      <c r="A8021" s="3" t="s">
        <v>13077</v>
      </c>
      <c r="B8021" s="3" t="s">
        <v>11793</v>
      </c>
      <c r="C8021" s="3" t="s">
        <v>13074</v>
      </c>
      <c r="D8021" s="2" t="s">
        <v>7383</v>
      </c>
    </row>
    <row r="8022" spans="1:4">
      <c r="A8022" s="3" t="s">
        <v>13078</v>
      </c>
      <c r="B8022" s="3" t="s">
        <v>11793</v>
      </c>
      <c r="C8022" s="3" t="s">
        <v>13074</v>
      </c>
      <c r="D8022" s="2" t="s">
        <v>7415</v>
      </c>
    </row>
    <row r="8023" spans="1:4">
      <c r="A8023" s="3" t="s">
        <v>13079</v>
      </c>
      <c r="B8023" s="3" t="s">
        <v>11793</v>
      </c>
      <c r="C8023" s="3" t="s">
        <v>13080</v>
      </c>
      <c r="D8023" s="2" t="s">
        <v>13081</v>
      </c>
    </row>
    <row r="8024" spans="1:4">
      <c r="A8024" s="3" t="s">
        <v>13082</v>
      </c>
      <c r="B8024" s="3" t="s">
        <v>11793</v>
      </c>
      <c r="C8024" s="3" t="s">
        <v>13080</v>
      </c>
      <c r="D8024" s="2" t="s">
        <v>13083</v>
      </c>
    </row>
    <row r="8025" spans="1:4">
      <c r="A8025" s="3" t="s">
        <v>13084</v>
      </c>
      <c r="B8025" s="3" t="s">
        <v>11793</v>
      </c>
      <c r="C8025" s="3" t="s">
        <v>13080</v>
      </c>
      <c r="D8025" s="2" t="s">
        <v>13085</v>
      </c>
    </row>
    <row r="8026" spans="1:4">
      <c r="A8026" s="3" t="s">
        <v>13086</v>
      </c>
      <c r="B8026" s="3" t="s">
        <v>11793</v>
      </c>
      <c r="C8026" s="3" t="s">
        <v>13080</v>
      </c>
      <c r="D8026" s="2" t="s">
        <v>13087</v>
      </c>
    </row>
    <row r="8027" spans="1:4">
      <c r="A8027" s="3" t="s">
        <v>13088</v>
      </c>
      <c r="B8027" s="3" t="s">
        <v>11793</v>
      </c>
      <c r="C8027" s="3" t="s">
        <v>13089</v>
      </c>
      <c r="D8027" s="2" t="s">
        <v>7487</v>
      </c>
    </row>
    <row r="8028" spans="1:4">
      <c r="A8028" s="3" t="s">
        <v>13090</v>
      </c>
      <c r="B8028" s="3" t="s">
        <v>11793</v>
      </c>
      <c r="C8028" s="3" t="s">
        <v>13089</v>
      </c>
      <c r="D8028" s="2" t="s">
        <v>7459</v>
      </c>
    </row>
    <row r="8029" spans="1:4">
      <c r="A8029" s="3" t="s">
        <v>13091</v>
      </c>
      <c r="B8029" s="3" t="s">
        <v>11793</v>
      </c>
      <c r="C8029" s="3" t="s">
        <v>13089</v>
      </c>
      <c r="D8029" s="2" t="s">
        <v>7530</v>
      </c>
    </row>
    <row r="8030" spans="1:4">
      <c r="A8030" s="3" t="s">
        <v>13092</v>
      </c>
      <c r="B8030" s="3" t="s">
        <v>11793</v>
      </c>
      <c r="C8030" s="3" t="s">
        <v>13093</v>
      </c>
      <c r="D8030" s="2" t="s">
        <v>7361</v>
      </c>
    </row>
    <row r="8031" spans="1:4">
      <c r="A8031" s="3" t="s">
        <v>13094</v>
      </c>
      <c r="B8031" s="3" t="s">
        <v>11793</v>
      </c>
      <c r="C8031" s="3" t="s">
        <v>13093</v>
      </c>
      <c r="D8031" s="2" t="s">
        <v>7386</v>
      </c>
    </row>
    <row r="8032" spans="1:4">
      <c r="A8032" s="3" t="s">
        <v>13095</v>
      </c>
      <c r="B8032" s="3" t="s">
        <v>11793</v>
      </c>
      <c r="C8032" s="3" t="s">
        <v>13093</v>
      </c>
      <c r="D8032" s="2" t="s">
        <v>7383</v>
      </c>
    </row>
    <row r="8033" spans="1:4">
      <c r="A8033" s="3" t="s">
        <v>13096</v>
      </c>
      <c r="B8033" s="3" t="s">
        <v>11793</v>
      </c>
      <c r="C8033" s="3" t="s">
        <v>13097</v>
      </c>
      <c r="D8033" s="2" t="s">
        <v>7448</v>
      </c>
    </row>
    <row r="8034" spans="1:4">
      <c r="A8034" s="3" t="s">
        <v>13098</v>
      </c>
      <c r="B8034" s="3" t="s">
        <v>11793</v>
      </c>
      <c r="C8034" s="3" t="s">
        <v>13097</v>
      </c>
      <c r="D8034" s="2" t="s">
        <v>7358</v>
      </c>
    </row>
    <row r="8035" spans="1:4">
      <c r="A8035" s="3" t="s">
        <v>13099</v>
      </c>
      <c r="B8035" s="3" t="s">
        <v>11793</v>
      </c>
      <c r="C8035" s="3" t="s">
        <v>13097</v>
      </c>
      <c r="D8035" s="2" t="s">
        <v>7415</v>
      </c>
    </row>
    <row r="8036" spans="1:4">
      <c r="A8036" s="3" t="s">
        <v>13100</v>
      </c>
      <c r="B8036" s="3" t="s">
        <v>11793</v>
      </c>
      <c r="C8036" s="3" t="s">
        <v>13097</v>
      </c>
      <c r="D8036" s="2" t="s">
        <v>7383</v>
      </c>
    </row>
    <row r="8037" spans="1:4">
      <c r="A8037" s="3" t="s">
        <v>13101</v>
      </c>
      <c r="B8037" s="3" t="s">
        <v>11793</v>
      </c>
      <c r="C8037" s="3" t="s">
        <v>13102</v>
      </c>
      <c r="D8037" s="2" t="s">
        <v>7704</v>
      </c>
    </row>
    <row r="8038" spans="1:4">
      <c r="A8038" s="3" t="s">
        <v>13103</v>
      </c>
      <c r="B8038" s="3" t="s">
        <v>11793</v>
      </c>
      <c r="C8038" s="3" t="s">
        <v>13102</v>
      </c>
      <c r="D8038" s="2" t="s">
        <v>7373</v>
      </c>
    </row>
    <row r="8039" spans="1:4">
      <c r="A8039" s="3" t="s">
        <v>13104</v>
      </c>
      <c r="B8039" s="3" t="s">
        <v>11793</v>
      </c>
      <c r="C8039" s="3" t="s">
        <v>13102</v>
      </c>
      <c r="D8039" s="2" t="s">
        <v>7383</v>
      </c>
    </row>
    <row r="8040" spans="1:4">
      <c r="A8040" s="3" t="s">
        <v>13105</v>
      </c>
      <c r="B8040" s="3" t="s">
        <v>11793</v>
      </c>
      <c r="C8040" s="3" t="s">
        <v>13106</v>
      </c>
      <c r="D8040" s="2" t="s">
        <v>7459</v>
      </c>
    </row>
    <row r="8041" spans="1:4">
      <c r="A8041" s="3" t="s">
        <v>13107</v>
      </c>
      <c r="B8041" s="3" t="s">
        <v>11793</v>
      </c>
      <c r="C8041" s="3" t="s">
        <v>13106</v>
      </c>
      <c r="D8041" s="2" t="s">
        <v>7366</v>
      </c>
    </row>
    <row r="8042" spans="1:4">
      <c r="A8042" s="3" t="s">
        <v>13108</v>
      </c>
      <c r="B8042" s="3" t="s">
        <v>11793</v>
      </c>
      <c r="C8042" s="3" t="s">
        <v>13106</v>
      </c>
      <c r="D8042" s="2" t="s">
        <v>7577</v>
      </c>
    </row>
    <row r="8043" spans="1:4">
      <c r="A8043" s="3" t="s">
        <v>13109</v>
      </c>
      <c r="B8043" s="3" t="s">
        <v>11793</v>
      </c>
      <c r="C8043" s="3" t="s">
        <v>13110</v>
      </c>
      <c r="D8043" s="2" t="s">
        <v>7383</v>
      </c>
    </row>
    <row r="8044" spans="1:4">
      <c r="A8044" s="3" t="s">
        <v>13111</v>
      </c>
      <c r="B8044" s="3" t="s">
        <v>11793</v>
      </c>
      <c r="C8044" s="3" t="s">
        <v>13110</v>
      </c>
      <c r="D8044" s="2" t="s">
        <v>7487</v>
      </c>
    </row>
    <row r="8045" spans="1:4">
      <c r="A8045" s="3" t="s">
        <v>13112</v>
      </c>
      <c r="B8045" s="3" t="s">
        <v>11793</v>
      </c>
      <c r="C8045" s="3" t="s">
        <v>13113</v>
      </c>
      <c r="D8045" s="2" t="s">
        <v>7415</v>
      </c>
    </row>
    <row r="8046" spans="1:4">
      <c r="A8046" s="3" t="s">
        <v>13114</v>
      </c>
      <c r="B8046" s="3" t="s">
        <v>11793</v>
      </c>
      <c r="C8046" s="3" t="s">
        <v>13113</v>
      </c>
      <c r="D8046" s="2" t="s">
        <v>7353</v>
      </c>
    </row>
    <row r="8047" spans="1:4">
      <c r="A8047" s="3" t="s">
        <v>13115</v>
      </c>
      <c r="B8047" s="3" t="s">
        <v>11793</v>
      </c>
      <c r="C8047" s="3" t="s">
        <v>13113</v>
      </c>
      <c r="D8047" s="2" t="s">
        <v>7459</v>
      </c>
    </row>
    <row r="8048" spans="1:4">
      <c r="A8048" s="3" t="s">
        <v>13116</v>
      </c>
      <c r="B8048" s="3" t="s">
        <v>11793</v>
      </c>
      <c r="C8048" s="3" t="s">
        <v>13113</v>
      </c>
      <c r="D8048" s="2" t="s">
        <v>7361</v>
      </c>
    </row>
    <row r="8049" spans="1:4">
      <c r="A8049" s="3" t="s">
        <v>13117</v>
      </c>
      <c r="B8049" s="3" t="s">
        <v>11793</v>
      </c>
      <c r="C8049" s="3" t="s">
        <v>13118</v>
      </c>
      <c r="D8049" s="2" t="s">
        <v>7373</v>
      </c>
    </row>
    <row r="8050" spans="1:4">
      <c r="A8050" s="3" t="s">
        <v>13119</v>
      </c>
      <c r="B8050" s="3" t="s">
        <v>11793</v>
      </c>
      <c r="C8050" s="3" t="s">
        <v>13118</v>
      </c>
      <c r="D8050" s="2" t="s">
        <v>7353</v>
      </c>
    </row>
    <row r="8051" spans="1:4">
      <c r="A8051" s="3" t="s">
        <v>13120</v>
      </c>
      <c r="B8051" s="3" t="s">
        <v>11793</v>
      </c>
      <c r="C8051" s="3" t="s">
        <v>13118</v>
      </c>
      <c r="D8051" s="2" t="s">
        <v>7383</v>
      </c>
    </row>
    <row r="8052" spans="1:4">
      <c r="A8052" s="3" t="s">
        <v>13121</v>
      </c>
      <c r="B8052" s="3" t="s">
        <v>11793</v>
      </c>
      <c r="C8052" s="3" t="s">
        <v>13118</v>
      </c>
      <c r="D8052" s="2" t="s">
        <v>7386</v>
      </c>
    </row>
    <row r="8053" spans="1:4">
      <c r="A8053" s="3" t="s">
        <v>13122</v>
      </c>
      <c r="B8053" s="3" t="s">
        <v>11793</v>
      </c>
      <c r="C8053" s="3" t="s">
        <v>13118</v>
      </c>
      <c r="D8053" s="2" t="s">
        <v>8293</v>
      </c>
    </row>
    <row r="8054" spans="1:4">
      <c r="A8054" s="3" t="s">
        <v>13123</v>
      </c>
      <c r="B8054" s="3" t="s">
        <v>11793</v>
      </c>
      <c r="C8054" s="3" t="s">
        <v>13124</v>
      </c>
      <c r="D8054" s="2" t="s">
        <v>7361</v>
      </c>
    </row>
    <row r="8055" spans="1:4">
      <c r="A8055" s="3" t="s">
        <v>13125</v>
      </c>
      <c r="B8055" s="3" t="s">
        <v>11793</v>
      </c>
      <c r="C8055" s="3" t="s">
        <v>13124</v>
      </c>
      <c r="D8055" s="2" t="s">
        <v>7383</v>
      </c>
    </row>
    <row r="8056" spans="1:4">
      <c r="A8056" s="3" t="s">
        <v>13126</v>
      </c>
      <c r="B8056" s="3" t="s">
        <v>11793</v>
      </c>
      <c r="C8056" s="3" t="s">
        <v>13124</v>
      </c>
      <c r="D8056" s="2" t="s">
        <v>7561</v>
      </c>
    </row>
    <row r="8057" spans="1:4">
      <c r="A8057" s="3" t="s">
        <v>13127</v>
      </c>
      <c r="B8057" s="3" t="s">
        <v>11793</v>
      </c>
      <c r="C8057" s="3" t="s">
        <v>13124</v>
      </c>
      <c r="D8057" s="2" t="s">
        <v>7415</v>
      </c>
    </row>
    <row r="8058" spans="1:4">
      <c r="A8058" s="3" t="s">
        <v>13128</v>
      </c>
      <c r="B8058" s="3" t="s">
        <v>11793</v>
      </c>
      <c r="C8058" s="3" t="s">
        <v>13124</v>
      </c>
      <c r="D8058" s="2" t="s">
        <v>7448</v>
      </c>
    </row>
    <row r="8059" spans="1:4">
      <c r="A8059" s="3" t="s">
        <v>13129</v>
      </c>
      <c r="B8059" s="3" t="s">
        <v>11793</v>
      </c>
      <c r="C8059" s="3" t="s">
        <v>13130</v>
      </c>
      <c r="D8059" s="2" t="s">
        <v>7353</v>
      </c>
    </row>
    <row r="8060" spans="1:4">
      <c r="A8060" s="3" t="s">
        <v>13131</v>
      </c>
      <c r="B8060" s="3" t="s">
        <v>11793</v>
      </c>
      <c r="C8060" s="3" t="s">
        <v>13132</v>
      </c>
      <c r="D8060" s="2" t="s">
        <v>7350</v>
      </c>
    </row>
    <row r="8061" spans="1:4">
      <c r="A8061" s="3" t="s">
        <v>13133</v>
      </c>
      <c r="B8061" s="3" t="s">
        <v>11793</v>
      </c>
      <c r="C8061" s="3" t="s">
        <v>13132</v>
      </c>
      <c r="D8061" s="2" t="s">
        <v>7487</v>
      </c>
    </row>
    <row r="8062" spans="1:4">
      <c r="A8062" s="3" t="s">
        <v>13134</v>
      </c>
      <c r="B8062" s="3" t="s">
        <v>11793</v>
      </c>
      <c r="C8062" s="3" t="s">
        <v>13132</v>
      </c>
      <c r="D8062" s="2" t="s">
        <v>7448</v>
      </c>
    </row>
    <row r="8063" spans="1:4">
      <c r="A8063" s="3" t="s">
        <v>13135</v>
      </c>
      <c r="B8063" s="3" t="s">
        <v>11793</v>
      </c>
      <c r="C8063" s="3" t="s">
        <v>13132</v>
      </c>
      <c r="D8063" s="2" t="s">
        <v>7361</v>
      </c>
    </row>
    <row r="8064" spans="1:4">
      <c r="A8064" s="3" t="s">
        <v>13136</v>
      </c>
      <c r="B8064" s="3" t="s">
        <v>11793</v>
      </c>
      <c r="C8064" s="3" t="s">
        <v>13137</v>
      </c>
      <c r="D8064" s="2" t="s">
        <v>7383</v>
      </c>
    </row>
    <row r="8065" spans="1:4">
      <c r="A8065" s="3" t="s">
        <v>13138</v>
      </c>
      <c r="B8065" s="3" t="s">
        <v>11793</v>
      </c>
      <c r="C8065" s="3" t="s">
        <v>13137</v>
      </c>
      <c r="D8065" s="2" t="s">
        <v>7353</v>
      </c>
    </row>
    <row r="8066" spans="1:4">
      <c r="A8066" s="3" t="s">
        <v>13139</v>
      </c>
      <c r="B8066" s="3" t="s">
        <v>11793</v>
      </c>
      <c r="C8066" s="3" t="s">
        <v>13140</v>
      </c>
      <c r="D8066" s="2" t="s">
        <v>7353</v>
      </c>
    </row>
    <row r="8067" spans="1:4">
      <c r="A8067" s="3" t="s">
        <v>13141</v>
      </c>
      <c r="B8067" s="3" t="s">
        <v>11793</v>
      </c>
      <c r="C8067" s="3" t="s">
        <v>13140</v>
      </c>
      <c r="D8067" s="2" t="s">
        <v>7373</v>
      </c>
    </row>
    <row r="8068" spans="1:4">
      <c r="A8068" s="3" t="s">
        <v>13142</v>
      </c>
      <c r="B8068" s="3" t="s">
        <v>11793</v>
      </c>
      <c r="C8068" s="3" t="s">
        <v>13140</v>
      </c>
      <c r="D8068" s="2" t="s">
        <v>7448</v>
      </c>
    </row>
    <row r="8069" spans="1:4">
      <c r="A8069" s="3" t="s">
        <v>13143</v>
      </c>
      <c r="B8069" s="3" t="s">
        <v>11793</v>
      </c>
      <c r="C8069" s="3" t="s">
        <v>13140</v>
      </c>
      <c r="D8069" s="2" t="s">
        <v>7487</v>
      </c>
    </row>
    <row r="8070" spans="1:4">
      <c r="A8070" s="3" t="s">
        <v>13144</v>
      </c>
      <c r="B8070" s="3" t="s">
        <v>11793</v>
      </c>
      <c r="C8070" s="3" t="s">
        <v>13145</v>
      </c>
      <c r="D8070" s="2" t="s">
        <v>7358</v>
      </c>
    </row>
    <row r="8071" spans="1:4">
      <c r="A8071" s="3" t="s">
        <v>13146</v>
      </c>
      <c r="B8071" s="3" t="s">
        <v>11793</v>
      </c>
      <c r="C8071" s="3" t="s">
        <v>13147</v>
      </c>
      <c r="D8071" s="2" t="s">
        <v>7373</v>
      </c>
    </row>
    <row r="8072" spans="1:4">
      <c r="A8072" s="3" t="s">
        <v>13148</v>
      </c>
      <c r="B8072" s="3" t="s">
        <v>11793</v>
      </c>
      <c r="C8072" s="3" t="s">
        <v>13147</v>
      </c>
      <c r="D8072" s="2" t="s">
        <v>7415</v>
      </c>
    </row>
    <row r="8073" spans="1:4">
      <c r="A8073" s="3" t="s">
        <v>13149</v>
      </c>
      <c r="B8073" s="3" t="s">
        <v>11793</v>
      </c>
      <c r="C8073" s="3" t="s">
        <v>13147</v>
      </c>
      <c r="D8073" s="2" t="s">
        <v>7448</v>
      </c>
    </row>
    <row r="8074" spans="1:4">
      <c r="A8074" s="3" t="s">
        <v>13150</v>
      </c>
      <c r="B8074" s="3" t="s">
        <v>11793</v>
      </c>
      <c r="C8074" s="3" t="s">
        <v>13151</v>
      </c>
      <c r="D8074" s="2" t="s">
        <v>7353</v>
      </c>
    </row>
    <row r="8075" spans="1:4">
      <c r="A8075" s="3" t="s">
        <v>13152</v>
      </c>
      <c r="B8075" s="3" t="s">
        <v>11793</v>
      </c>
      <c r="C8075" s="3" t="s">
        <v>13151</v>
      </c>
      <c r="D8075" s="2" t="s">
        <v>7386</v>
      </c>
    </row>
    <row r="8076" spans="1:4">
      <c r="A8076" s="3" t="s">
        <v>13153</v>
      </c>
      <c r="B8076" s="3" t="s">
        <v>11793</v>
      </c>
      <c r="C8076" s="3" t="s">
        <v>13151</v>
      </c>
      <c r="D8076" s="2" t="s">
        <v>7448</v>
      </c>
    </row>
    <row r="8077" spans="1:4">
      <c r="A8077" s="3" t="s">
        <v>13154</v>
      </c>
      <c r="B8077" s="3" t="s">
        <v>11793</v>
      </c>
      <c r="C8077" s="3" t="s">
        <v>13151</v>
      </c>
      <c r="D8077" s="2" t="s">
        <v>7373</v>
      </c>
    </row>
    <row r="8078" spans="1:4">
      <c r="A8078" s="3" t="s">
        <v>13155</v>
      </c>
      <c r="B8078" s="3" t="s">
        <v>11793</v>
      </c>
      <c r="C8078" s="3" t="s">
        <v>13156</v>
      </c>
      <c r="D8078" s="2" t="s">
        <v>7487</v>
      </c>
    </row>
    <row r="8079" spans="1:4">
      <c r="A8079" s="3" t="s">
        <v>13157</v>
      </c>
      <c r="B8079" s="3" t="s">
        <v>11793</v>
      </c>
      <c r="C8079" s="3" t="s">
        <v>13156</v>
      </c>
      <c r="D8079" s="2" t="s">
        <v>7350</v>
      </c>
    </row>
    <row r="8080" spans="1:4">
      <c r="A8080" s="3" t="s">
        <v>13158</v>
      </c>
      <c r="B8080" s="3" t="s">
        <v>11793</v>
      </c>
      <c r="C8080" s="3" t="s">
        <v>13156</v>
      </c>
      <c r="D8080" s="2" t="s">
        <v>7361</v>
      </c>
    </row>
    <row r="8081" spans="1:4">
      <c r="A8081" s="3" t="s">
        <v>13159</v>
      </c>
      <c r="B8081" s="3" t="s">
        <v>11793</v>
      </c>
      <c r="C8081" s="3" t="s">
        <v>13156</v>
      </c>
      <c r="D8081" s="2" t="s">
        <v>7652</v>
      </c>
    </row>
    <row r="8082" spans="1:4">
      <c r="A8082" s="3" t="s">
        <v>13160</v>
      </c>
      <c r="B8082" s="3" t="s">
        <v>11793</v>
      </c>
      <c r="C8082" s="3" t="s">
        <v>13161</v>
      </c>
      <c r="D8082" s="2" t="s">
        <v>7415</v>
      </c>
    </row>
    <row r="8083" spans="1:4">
      <c r="A8083" s="3" t="s">
        <v>13162</v>
      </c>
      <c r="B8083" s="3" t="s">
        <v>11793</v>
      </c>
      <c r="C8083" s="3" t="s">
        <v>13161</v>
      </c>
      <c r="D8083" s="2" t="s">
        <v>7373</v>
      </c>
    </row>
    <row r="8084" spans="1:4">
      <c r="A8084" s="3" t="s">
        <v>13163</v>
      </c>
      <c r="B8084" s="3" t="s">
        <v>11793</v>
      </c>
      <c r="C8084" s="3" t="s">
        <v>13161</v>
      </c>
      <c r="D8084" s="2" t="s">
        <v>7383</v>
      </c>
    </row>
    <row r="8085" spans="1:4">
      <c r="A8085" s="3" t="s">
        <v>13164</v>
      </c>
      <c r="B8085" s="3" t="s">
        <v>11793</v>
      </c>
      <c r="C8085" s="3" t="s">
        <v>13165</v>
      </c>
      <c r="D8085" s="2" t="s">
        <v>7459</v>
      </c>
    </row>
    <row r="8086" spans="1:4">
      <c r="A8086" s="3" t="s">
        <v>13166</v>
      </c>
      <c r="B8086" s="3" t="s">
        <v>11793</v>
      </c>
      <c r="C8086" s="3" t="s">
        <v>13167</v>
      </c>
      <c r="D8086" s="2" t="s">
        <v>7487</v>
      </c>
    </row>
    <row r="8087" spans="1:4">
      <c r="A8087" s="3" t="s">
        <v>13168</v>
      </c>
      <c r="B8087" s="3" t="s">
        <v>11793</v>
      </c>
      <c r="C8087" s="3" t="s">
        <v>13167</v>
      </c>
      <c r="D8087" s="2" t="s">
        <v>7353</v>
      </c>
    </row>
    <row r="8088" spans="1:4">
      <c r="A8088" s="3" t="s">
        <v>13169</v>
      </c>
      <c r="B8088" s="3" t="s">
        <v>11793</v>
      </c>
      <c r="C8088" s="3" t="s">
        <v>13170</v>
      </c>
      <c r="D8088" s="2" t="s">
        <v>7373</v>
      </c>
    </row>
    <row r="8089" spans="1:4">
      <c r="A8089" s="3" t="s">
        <v>13171</v>
      </c>
      <c r="B8089" s="3" t="s">
        <v>11793</v>
      </c>
      <c r="C8089" s="3" t="s">
        <v>13170</v>
      </c>
      <c r="D8089" s="2" t="s">
        <v>7448</v>
      </c>
    </row>
    <row r="8090" spans="1:4">
      <c r="A8090" s="3" t="s">
        <v>13172</v>
      </c>
      <c r="B8090" s="3" t="s">
        <v>11793</v>
      </c>
      <c r="C8090" s="3" t="s">
        <v>13170</v>
      </c>
      <c r="D8090" s="2" t="s">
        <v>7383</v>
      </c>
    </row>
    <row r="8091" spans="1:4">
      <c r="A8091" s="3" t="s">
        <v>13173</v>
      </c>
      <c r="B8091" s="3" t="s">
        <v>11793</v>
      </c>
      <c r="C8091" s="3" t="s">
        <v>13170</v>
      </c>
      <c r="D8091" s="2" t="s">
        <v>7361</v>
      </c>
    </row>
    <row r="8092" spans="1:4">
      <c r="A8092" s="3" t="s">
        <v>13174</v>
      </c>
      <c r="B8092" s="3" t="s">
        <v>11793</v>
      </c>
      <c r="C8092" s="3" t="s">
        <v>13170</v>
      </c>
      <c r="D8092" s="2" t="s">
        <v>7415</v>
      </c>
    </row>
    <row r="8093" spans="1:4">
      <c r="A8093" s="3" t="s">
        <v>13175</v>
      </c>
      <c r="B8093" s="3" t="s">
        <v>11793</v>
      </c>
      <c r="C8093" s="3" t="s">
        <v>13170</v>
      </c>
      <c r="D8093" s="2" t="s">
        <v>7459</v>
      </c>
    </row>
    <row r="8094" spans="1:4">
      <c r="A8094" s="3" t="s">
        <v>13176</v>
      </c>
      <c r="B8094" s="3" t="s">
        <v>11793</v>
      </c>
      <c r="C8094" s="3" t="s">
        <v>13170</v>
      </c>
      <c r="D8094" s="2" t="s">
        <v>7530</v>
      </c>
    </row>
    <row r="8095" spans="1:4">
      <c r="A8095" s="3" t="s">
        <v>13177</v>
      </c>
      <c r="B8095" s="3" t="s">
        <v>11793</v>
      </c>
      <c r="C8095" s="3" t="s">
        <v>13178</v>
      </c>
      <c r="D8095" s="2" t="s">
        <v>7530</v>
      </c>
    </row>
    <row r="8096" spans="1:4">
      <c r="A8096" s="3" t="s">
        <v>13179</v>
      </c>
      <c r="B8096" s="3" t="s">
        <v>11793</v>
      </c>
      <c r="C8096" s="3" t="s">
        <v>13178</v>
      </c>
      <c r="D8096" s="2" t="s">
        <v>7487</v>
      </c>
    </row>
    <row r="8097" spans="1:4">
      <c r="A8097" s="3" t="s">
        <v>13180</v>
      </c>
      <c r="B8097" s="3" t="s">
        <v>11793</v>
      </c>
      <c r="C8097" s="3" t="s">
        <v>13178</v>
      </c>
      <c r="D8097" s="2" t="s">
        <v>7386</v>
      </c>
    </row>
    <row r="8098" spans="1:4">
      <c r="A8098" s="3" t="s">
        <v>13181</v>
      </c>
      <c r="B8098" s="3" t="s">
        <v>11793</v>
      </c>
      <c r="C8098" s="3" t="s">
        <v>13182</v>
      </c>
      <c r="D8098" s="2" t="s">
        <v>7383</v>
      </c>
    </row>
    <row r="8099" spans="1:4">
      <c r="A8099" s="3" t="s">
        <v>13183</v>
      </c>
      <c r="B8099" s="3" t="s">
        <v>11793</v>
      </c>
      <c r="C8099" s="3" t="s">
        <v>13184</v>
      </c>
      <c r="D8099" s="2" t="s">
        <v>7373</v>
      </c>
    </row>
    <row r="8100" spans="1:4">
      <c r="A8100" s="3" t="s">
        <v>13185</v>
      </c>
      <c r="B8100" s="3" t="s">
        <v>11793</v>
      </c>
      <c r="C8100" s="3" t="s">
        <v>13184</v>
      </c>
      <c r="D8100" s="2" t="s">
        <v>7383</v>
      </c>
    </row>
    <row r="8101" spans="1:4">
      <c r="A8101" s="3" t="s">
        <v>13186</v>
      </c>
      <c r="B8101" s="3" t="s">
        <v>11793</v>
      </c>
      <c r="C8101" s="3" t="s">
        <v>13187</v>
      </c>
      <c r="D8101" s="2" t="s">
        <v>7415</v>
      </c>
    </row>
    <row r="8102" spans="1:4">
      <c r="A8102" s="3" t="s">
        <v>13188</v>
      </c>
      <c r="B8102" s="3" t="s">
        <v>11793</v>
      </c>
      <c r="C8102" s="3" t="s">
        <v>13187</v>
      </c>
      <c r="D8102" s="2" t="s">
        <v>7353</v>
      </c>
    </row>
    <row r="8103" spans="1:4">
      <c r="A8103" s="3" t="s">
        <v>13189</v>
      </c>
      <c r="B8103" s="3" t="s">
        <v>11793</v>
      </c>
      <c r="C8103" s="3" t="s">
        <v>13187</v>
      </c>
      <c r="D8103" s="2" t="s">
        <v>7361</v>
      </c>
    </row>
    <row r="8104" spans="1:4">
      <c r="A8104" s="3" t="s">
        <v>13190</v>
      </c>
      <c r="B8104" s="3" t="s">
        <v>11793</v>
      </c>
      <c r="C8104" s="3" t="s">
        <v>13187</v>
      </c>
      <c r="D8104" s="2" t="s">
        <v>7448</v>
      </c>
    </row>
    <row r="8105" spans="1:4">
      <c r="A8105" s="3" t="s">
        <v>13191</v>
      </c>
      <c r="B8105" s="3" t="s">
        <v>11793</v>
      </c>
      <c r="C8105" s="3" t="s">
        <v>13187</v>
      </c>
      <c r="D8105" s="2" t="s">
        <v>7561</v>
      </c>
    </row>
    <row r="8106" spans="1:4">
      <c r="A8106" s="3" t="s">
        <v>13192</v>
      </c>
      <c r="B8106" s="3" t="s">
        <v>11793</v>
      </c>
      <c r="C8106" s="3" t="s">
        <v>13193</v>
      </c>
      <c r="D8106" s="2" t="s">
        <v>7383</v>
      </c>
    </row>
    <row r="8107" spans="1:4">
      <c r="A8107" s="3" t="s">
        <v>13194</v>
      </c>
      <c r="B8107" s="3" t="s">
        <v>11793</v>
      </c>
      <c r="C8107" s="3" t="s">
        <v>13193</v>
      </c>
      <c r="D8107" s="2" t="s">
        <v>7350</v>
      </c>
    </row>
    <row r="8108" spans="1:4">
      <c r="A8108" s="3" t="s">
        <v>13195</v>
      </c>
      <c r="B8108" s="3" t="s">
        <v>11793</v>
      </c>
      <c r="C8108" s="3" t="s">
        <v>13193</v>
      </c>
      <c r="D8108" s="2" t="s">
        <v>7361</v>
      </c>
    </row>
    <row r="8109" spans="1:4">
      <c r="A8109" s="3" t="s">
        <v>13196</v>
      </c>
      <c r="B8109" s="3" t="s">
        <v>11793</v>
      </c>
      <c r="C8109" s="3" t="s">
        <v>13197</v>
      </c>
      <c r="D8109" s="2" t="s">
        <v>7350</v>
      </c>
    </row>
    <row r="8110" spans="1:4">
      <c r="A8110" s="3" t="s">
        <v>13198</v>
      </c>
      <c r="B8110" s="3" t="s">
        <v>11793</v>
      </c>
      <c r="C8110" s="3" t="s">
        <v>13197</v>
      </c>
      <c r="D8110" s="2" t="s">
        <v>7373</v>
      </c>
    </row>
    <row r="8111" spans="1:4">
      <c r="A8111" s="3" t="s">
        <v>13199</v>
      </c>
      <c r="B8111" s="3" t="s">
        <v>11793</v>
      </c>
      <c r="C8111" s="3" t="s">
        <v>13197</v>
      </c>
      <c r="D8111" s="2" t="s">
        <v>7366</v>
      </c>
    </row>
    <row r="8112" spans="1:4">
      <c r="A8112" s="3" t="s">
        <v>13200</v>
      </c>
      <c r="B8112" s="3" t="s">
        <v>11793</v>
      </c>
      <c r="C8112" s="3" t="s">
        <v>13201</v>
      </c>
      <c r="D8112" s="2" t="s">
        <v>7415</v>
      </c>
    </row>
    <row r="8113" spans="1:4">
      <c r="A8113" s="3" t="s">
        <v>13202</v>
      </c>
      <c r="B8113" s="3" t="s">
        <v>11793</v>
      </c>
      <c r="C8113" s="3" t="s">
        <v>13201</v>
      </c>
      <c r="D8113" s="2" t="s">
        <v>7373</v>
      </c>
    </row>
    <row r="8114" spans="1:4">
      <c r="A8114" s="3" t="s">
        <v>13203</v>
      </c>
      <c r="B8114" s="3" t="s">
        <v>11793</v>
      </c>
      <c r="C8114" s="3" t="s">
        <v>13201</v>
      </c>
      <c r="D8114" s="2" t="s">
        <v>7350</v>
      </c>
    </row>
    <row r="8115" spans="1:4">
      <c r="A8115" s="3" t="s">
        <v>13204</v>
      </c>
      <c r="B8115" s="3" t="s">
        <v>11793</v>
      </c>
      <c r="C8115" s="3" t="s">
        <v>13205</v>
      </c>
      <c r="D8115" s="2" t="s">
        <v>7353</v>
      </c>
    </row>
    <row r="8116" spans="1:4">
      <c r="A8116" s="3" t="s">
        <v>13206</v>
      </c>
      <c r="B8116" s="3" t="s">
        <v>11793</v>
      </c>
      <c r="C8116" s="3" t="s">
        <v>13205</v>
      </c>
      <c r="D8116" s="2" t="s">
        <v>7386</v>
      </c>
    </row>
    <row r="8117" spans="1:4">
      <c r="A8117" s="3" t="s">
        <v>13207</v>
      </c>
      <c r="B8117" s="3" t="s">
        <v>11793</v>
      </c>
      <c r="C8117" s="3" t="s">
        <v>13205</v>
      </c>
      <c r="D8117" s="2" t="s">
        <v>7373</v>
      </c>
    </row>
    <row r="8118" spans="1:4">
      <c r="A8118" s="3" t="s">
        <v>13208</v>
      </c>
      <c r="B8118" s="3" t="s">
        <v>11793</v>
      </c>
      <c r="C8118" s="3" t="s">
        <v>13209</v>
      </c>
      <c r="D8118" s="2" t="s">
        <v>7353</v>
      </c>
    </row>
    <row r="8119" spans="1:4">
      <c r="A8119" s="3" t="s">
        <v>13210</v>
      </c>
      <c r="B8119" s="3" t="s">
        <v>11793</v>
      </c>
      <c r="C8119" s="3" t="s">
        <v>13209</v>
      </c>
      <c r="D8119" s="2" t="s">
        <v>7383</v>
      </c>
    </row>
    <row r="8120" spans="1:4">
      <c r="A8120" s="3" t="s">
        <v>13211</v>
      </c>
      <c r="B8120" s="3" t="s">
        <v>11793</v>
      </c>
      <c r="C8120" s="3" t="s">
        <v>13209</v>
      </c>
      <c r="D8120" s="2" t="s">
        <v>7415</v>
      </c>
    </row>
    <row r="8121" spans="1:4">
      <c r="A8121" s="3" t="s">
        <v>13212</v>
      </c>
      <c r="B8121" s="3" t="s">
        <v>11793</v>
      </c>
      <c r="C8121" s="3" t="s">
        <v>13209</v>
      </c>
      <c r="D8121" s="2" t="s">
        <v>7373</v>
      </c>
    </row>
    <row r="8122" spans="1:4">
      <c r="A8122" s="3" t="s">
        <v>13213</v>
      </c>
      <c r="B8122" s="3" t="s">
        <v>11793</v>
      </c>
      <c r="C8122" s="3" t="s">
        <v>13214</v>
      </c>
      <c r="D8122" s="2" t="s">
        <v>7373</v>
      </c>
    </row>
    <row r="8123" spans="1:4">
      <c r="A8123" s="3" t="s">
        <v>13215</v>
      </c>
      <c r="B8123" s="3" t="s">
        <v>11793</v>
      </c>
      <c r="C8123" s="3" t="s">
        <v>13214</v>
      </c>
      <c r="D8123" s="2" t="s">
        <v>7415</v>
      </c>
    </row>
    <row r="8124" spans="1:4">
      <c r="A8124" s="3" t="s">
        <v>13216</v>
      </c>
      <c r="B8124" s="3" t="s">
        <v>11793</v>
      </c>
      <c r="C8124" s="3" t="s">
        <v>13214</v>
      </c>
      <c r="D8124" s="2" t="s">
        <v>7383</v>
      </c>
    </row>
    <row r="8125" spans="1:4">
      <c r="A8125" s="3" t="s">
        <v>13217</v>
      </c>
      <c r="B8125" s="3" t="s">
        <v>11793</v>
      </c>
      <c r="C8125" s="3" t="s">
        <v>13214</v>
      </c>
      <c r="D8125" s="2" t="s">
        <v>7366</v>
      </c>
    </row>
    <row r="8126" spans="1:4">
      <c r="A8126" s="3" t="s">
        <v>13218</v>
      </c>
      <c r="B8126" s="3" t="s">
        <v>11793</v>
      </c>
      <c r="C8126" s="3" t="s">
        <v>13214</v>
      </c>
      <c r="D8126" s="2" t="s">
        <v>7561</v>
      </c>
    </row>
    <row r="8127" spans="1:4">
      <c r="A8127" s="3" t="s">
        <v>13219</v>
      </c>
      <c r="B8127" s="3" t="s">
        <v>11793</v>
      </c>
      <c r="C8127" s="3" t="s">
        <v>13214</v>
      </c>
      <c r="D8127" s="2" t="s">
        <v>7361</v>
      </c>
    </row>
    <row r="8128" spans="1:4">
      <c r="A8128" s="3" t="s">
        <v>13220</v>
      </c>
      <c r="B8128" s="3" t="s">
        <v>11793</v>
      </c>
      <c r="C8128" s="3" t="s">
        <v>13214</v>
      </c>
      <c r="D8128" s="2" t="s">
        <v>7448</v>
      </c>
    </row>
    <row r="8129" spans="1:4">
      <c r="A8129" s="3" t="s">
        <v>13221</v>
      </c>
      <c r="B8129" s="3" t="s">
        <v>11793</v>
      </c>
      <c r="C8129" s="3" t="s">
        <v>13214</v>
      </c>
      <c r="D8129" s="2" t="s">
        <v>7487</v>
      </c>
    </row>
    <row r="8130" spans="1:4">
      <c r="A8130" s="3" t="s">
        <v>13222</v>
      </c>
      <c r="B8130" s="3" t="s">
        <v>11793</v>
      </c>
      <c r="C8130" s="3" t="s">
        <v>13223</v>
      </c>
      <c r="D8130" s="2" t="s">
        <v>13224</v>
      </c>
    </row>
    <row r="8131" spans="1:4">
      <c r="A8131" s="3" t="s">
        <v>13225</v>
      </c>
      <c r="B8131" s="3" t="s">
        <v>11793</v>
      </c>
      <c r="C8131" s="3" t="s">
        <v>13223</v>
      </c>
      <c r="D8131" s="2" t="s">
        <v>13226</v>
      </c>
    </row>
    <row r="8132" spans="1:4">
      <c r="A8132" s="3" t="s">
        <v>13227</v>
      </c>
      <c r="B8132" s="3" t="s">
        <v>11793</v>
      </c>
      <c r="C8132" s="3" t="s">
        <v>13223</v>
      </c>
      <c r="D8132" s="2" t="s">
        <v>13228</v>
      </c>
    </row>
    <row r="8133" spans="1:4">
      <c r="A8133" s="3" t="s">
        <v>13229</v>
      </c>
      <c r="B8133" s="3" t="s">
        <v>11793</v>
      </c>
      <c r="C8133" s="3" t="s">
        <v>13223</v>
      </c>
      <c r="D8133" s="2" t="s">
        <v>13230</v>
      </c>
    </row>
    <row r="8134" spans="1:4">
      <c r="A8134" s="3" t="s">
        <v>13231</v>
      </c>
      <c r="B8134" s="3" t="s">
        <v>11793</v>
      </c>
      <c r="C8134" s="3" t="s">
        <v>13223</v>
      </c>
      <c r="D8134" s="2" t="s">
        <v>13232</v>
      </c>
    </row>
    <row r="8135" spans="1:4">
      <c r="A8135" s="3" t="s">
        <v>13233</v>
      </c>
      <c r="B8135" s="3" t="s">
        <v>11793</v>
      </c>
      <c r="C8135" s="3" t="s">
        <v>13223</v>
      </c>
      <c r="D8135" s="2" t="s">
        <v>13234</v>
      </c>
    </row>
    <row r="8136" spans="1:4">
      <c r="A8136" s="3" t="s">
        <v>13235</v>
      </c>
      <c r="B8136" s="3" t="s">
        <v>11793</v>
      </c>
      <c r="C8136" s="3" t="s">
        <v>13223</v>
      </c>
      <c r="D8136" s="2" t="s">
        <v>13236</v>
      </c>
    </row>
    <row r="8137" spans="1:4">
      <c r="A8137" s="3" t="s">
        <v>13237</v>
      </c>
      <c r="B8137" s="3" t="s">
        <v>11793</v>
      </c>
      <c r="C8137" s="3" t="s">
        <v>13223</v>
      </c>
      <c r="D8137" s="2" t="s">
        <v>13238</v>
      </c>
    </row>
    <row r="8138" spans="1:4">
      <c r="A8138" s="3" t="s">
        <v>13239</v>
      </c>
      <c r="B8138" s="3" t="s">
        <v>13240</v>
      </c>
      <c r="C8138" s="3" t="s">
        <v>13240</v>
      </c>
      <c r="D8138" s="2" t="s">
        <v>13241</v>
      </c>
    </row>
  </sheetData>
  <sheetProtection password="CE2A" sheet="1" selectLockedCells="1" selectUnlockedCells="1" objects="1"/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1"/>
  <sheetViews>
    <sheetView workbookViewId="0">
      <selection activeCell="A1" sqref="A1"/>
    </sheetView>
  </sheetViews>
  <sheetFormatPr defaultColWidth="9" defaultRowHeight="13.5" outlineLevelCol="3"/>
  <cols>
    <col min="1" max="1" width="3.375" style="1" customWidth="1"/>
    <col min="2" max="2" width="15" style="1" customWidth="1"/>
    <col min="3" max="3" width="3.375" customWidth="1"/>
    <col min="4" max="4" width="15" customWidth="1"/>
  </cols>
  <sheetData>
    <row r="1" spans="1:4">
      <c r="A1" s="2"/>
      <c r="B1" s="1" t="s">
        <v>13242</v>
      </c>
      <c r="C1" s="2"/>
      <c r="D1" s="1" t="s">
        <v>13242</v>
      </c>
    </row>
    <row r="2" spans="1:4">
      <c r="A2" s="2">
        <v>1</v>
      </c>
      <c r="B2" s="1" t="s">
        <v>13243</v>
      </c>
      <c r="C2" s="2">
        <v>0</v>
      </c>
      <c r="D2" s="1" t="s">
        <v>13244</v>
      </c>
    </row>
    <row r="3" spans="1:4">
      <c r="A3" s="2">
        <v>2</v>
      </c>
      <c r="B3" s="1" t="s">
        <v>13245</v>
      </c>
      <c r="C3" s="2">
        <v>1</v>
      </c>
      <c r="D3" s="1" t="s">
        <v>7010</v>
      </c>
    </row>
    <row r="4" spans="1:4">
      <c r="A4" s="2">
        <v>3</v>
      </c>
      <c r="B4" s="1" t="s">
        <v>13246</v>
      </c>
      <c r="C4" s="2">
        <v>2</v>
      </c>
      <c r="D4" s="1" t="s">
        <v>7013</v>
      </c>
    </row>
    <row r="5" spans="1:4">
      <c r="A5" s="2">
        <v>4</v>
      </c>
      <c r="B5" s="1" t="s">
        <v>13247</v>
      </c>
      <c r="C5" s="2">
        <v>3</v>
      </c>
      <c r="D5" s="1" t="s">
        <v>7016</v>
      </c>
    </row>
    <row r="6" spans="1:4">
      <c r="A6" s="2">
        <v>5</v>
      </c>
      <c r="B6" s="1" t="s">
        <v>13248</v>
      </c>
      <c r="C6" s="2">
        <v>4</v>
      </c>
      <c r="D6" s="1" t="s">
        <v>7019</v>
      </c>
    </row>
    <row r="7" spans="1:4">
      <c r="A7" s="2">
        <v>6</v>
      </c>
      <c r="B7" s="1" t="s">
        <v>13249</v>
      </c>
      <c r="C7" s="2">
        <v>5</v>
      </c>
      <c r="D7" s="1" t="s">
        <v>7022</v>
      </c>
    </row>
    <row r="8" spans="1:4">
      <c r="A8" s="2">
        <v>7</v>
      </c>
      <c r="B8" s="1" t="s">
        <v>13250</v>
      </c>
      <c r="C8" s="2">
        <v>6</v>
      </c>
      <c r="D8" s="1" t="s">
        <v>7025</v>
      </c>
    </row>
    <row r="9" spans="1:4">
      <c r="A9" s="2">
        <v>8</v>
      </c>
      <c r="B9" s="1" t="s">
        <v>13251</v>
      </c>
      <c r="C9" s="2">
        <v>7</v>
      </c>
      <c r="D9" s="1" t="s">
        <v>7028</v>
      </c>
    </row>
    <row r="10" spans="1:4">
      <c r="A10" s="2">
        <v>9</v>
      </c>
      <c r="B10" s="1" t="s">
        <v>13252</v>
      </c>
      <c r="C10" s="2">
        <v>8</v>
      </c>
      <c r="D10" s="1" t="s">
        <v>7031</v>
      </c>
    </row>
    <row r="11" spans="1:4">
      <c r="A11" s="2">
        <v>10</v>
      </c>
      <c r="B11" s="1" t="s">
        <v>13253</v>
      </c>
      <c r="C11" s="2">
        <v>9</v>
      </c>
      <c r="D11" s="1" t="s">
        <v>13254</v>
      </c>
    </row>
    <row r="12" spans="1:4">
      <c r="A12" s="2">
        <v>11</v>
      </c>
      <c r="B12" s="1" t="s">
        <v>13255</v>
      </c>
      <c r="C12" s="2">
        <v>10</v>
      </c>
      <c r="D12" s="1" t="s">
        <v>13256</v>
      </c>
    </row>
    <row r="13" spans="1:4">
      <c r="A13" s="2">
        <v>12</v>
      </c>
      <c r="B13" s="1" t="s">
        <v>13257</v>
      </c>
      <c r="C13" s="2">
        <v>11</v>
      </c>
      <c r="D13" s="1" t="s">
        <v>13258</v>
      </c>
    </row>
    <row r="14" spans="1:4">
      <c r="A14" s="2">
        <v>13</v>
      </c>
      <c r="B14" s="1" t="s">
        <v>13259</v>
      </c>
      <c r="C14" s="2">
        <v>12</v>
      </c>
      <c r="D14" s="1" t="s">
        <v>13260</v>
      </c>
    </row>
    <row r="15" spans="1:4">
      <c r="A15" s="2">
        <v>14</v>
      </c>
      <c r="B15" s="1" t="s">
        <v>13261</v>
      </c>
      <c r="C15" s="2">
        <v>13</v>
      </c>
      <c r="D15" s="1" t="s">
        <v>13262</v>
      </c>
    </row>
    <row r="16" spans="1:4">
      <c r="A16" s="2">
        <v>15</v>
      </c>
      <c r="B16" s="1" t="s">
        <v>13263</v>
      </c>
      <c r="C16" s="2">
        <v>14</v>
      </c>
      <c r="D16" s="1" t="s">
        <v>13264</v>
      </c>
    </row>
    <row r="17" spans="1:4">
      <c r="A17" s="2">
        <v>16</v>
      </c>
      <c r="B17" s="1" t="s">
        <v>13265</v>
      </c>
      <c r="C17" s="2">
        <v>15</v>
      </c>
      <c r="D17" s="1" t="s">
        <v>13266</v>
      </c>
    </row>
    <row r="18" spans="1:4">
      <c r="A18" s="2">
        <v>17</v>
      </c>
      <c r="B18" s="1" t="s">
        <v>13267</v>
      </c>
      <c r="C18" s="2">
        <v>16</v>
      </c>
      <c r="D18" s="1" t="s">
        <v>13268</v>
      </c>
    </row>
    <row r="19" spans="1:4">
      <c r="A19" s="2">
        <v>18</v>
      </c>
      <c r="B19" s="1" t="s">
        <v>13269</v>
      </c>
      <c r="C19" s="2">
        <v>17</v>
      </c>
      <c r="D19" s="1" t="s">
        <v>13270</v>
      </c>
    </row>
    <row r="20" spans="1:4">
      <c r="A20" s="2">
        <v>19</v>
      </c>
      <c r="B20" s="1" t="s">
        <v>13271</v>
      </c>
      <c r="C20" s="2">
        <v>18</v>
      </c>
      <c r="D20" s="1" t="s">
        <v>13272</v>
      </c>
    </row>
    <row r="21" spans="1:4">
      <c r="A21" s="2">
        <v>20</v>
      </c>
      <c r="B21" s="1" t="s">
        <v>13273</v>
      </c>
      <c r="C21" s="2">
        <v>19</v>
      </c>
      <c r="D21" s="1" t="s">
        <v>13274</v>
      </c>
    </row>
    <row r="22" spans="1:4">
      <c r="A22" s="2">
        <v>21</v>
      </c>
      <c r="B22" s="1" t="s">
        <v>13275</v>
      </c>
      <c r="C22" s="2">
        <v>20</v>
      </c>
      <c r="D22" s="1" t="s">
        <v>13276</v>
      </c>
    </row>
    <row r="23" spans="1:4">
      <c r="A23" s="2">
        <v>22</v>
      </c>
      <c r="B23" s="1" t="s">
        <v>13277</v>
      </c>
      <c r="C23" s="2">
        <v>21</v>
      </c>
      <c r="D23" s="1" t="s">
        <v>13278</v>
      </c>
    </row>
    <row r="24" spans="1:4">
      <c r="A24" s="2">
        <v>23</v>
      </c>
      <c r="B24" s="1" t="s">
        <v>13279</v>
      </c>
      <c r="C24" s="2">
        <v>22</v>
      </c>
      <c r="D24" s="1" t="s">
        <v>13280</v>
      </c>
    </row>
    <row r="25" spans="1:4">
      <c r="A25" s="2">
        <v>24</v>
      </c>
      <c r="B25" s="1" t="s">
        <v>13281</v>
      </c>
      <c r="C25" s="2">
        <v>23</v>
      </c>
      <c r="D25" s="1" t="s">
        <v>13282</v>
      </c>
    </row>
    <row r="26" spans="1:4">
      <c r="A26" s="2">
        <v>25</v>
      </c>
      <c r="B26" s="1" t="s">
        <v>13283</v>
      </c>
      <c r="C26" s="2">
        <v>24</v>
      </c>
      <c r="D26" s="1" t="s">
        <v>13284</v>
      </c>
    </row>
    <row r="27" spans="1:4">
      <c r="A27" s="2">
        <v>26</v>
      </c>
      <c r="B27" s="1" t="s">
        <v>13285</v>
      </c>
      <c r="C27" s="2">
        <v>25</v>
      </c>
      <c r="D27" s="1" t="s">
        <v>13286</v>
      </c>
    </row>
    <row r="28" spans="1:4">
      <c r="A28" s="2">
        <v>27</v>
      </c>
      <c r="B28" s="1" t="s">
        <v>13287</v>
      </c>
      <c r="C28" s="2">
        <v>26</v>
      </c>
      <c r="D28" s="1" t="s">
        <v>13288</v>
      </c>
    </row>
    <row r="29" spans="1:4">
      <c r="A29" s="2">
        <v>28</v>
      </c>
      <c r="B29" s="1" t="s">
        <v>13289</v>
      </c>
      <c r="C29" s="2">
        <v>27</v>
      </c>
      <c r="D29" s="1" t="s">
        <v>13290</v>
      </c>
    </row>
    <row r="30" spans="1:4">
      <c r="A30" s="2">
        <v>29</v>
      </c>
      <c r="B30" s="1" t="s">
        <v>13291</v>
      </c>
      <c r="C30" s="2">
        <v>28</v>
      </c>
      <c r="D30" s="1" t="s">
        <v>13292</v>
      </c>
    </row>
    <row r="31" spans="1:4">
      <c r="A31" s="2">
        <v>30</v>
      </c>
      <c r="B31" s="1" t="s">
        <v>13293</v>
      </c>
      <c r="C31" s="2">
        <v>29</v>
      </c>
      <c r="D31" s="1" t="s">
        <v>13294</v>
      </c>
    </row>
    <row r="32" spans="1:4">
      <c r="A32" s="2">
        <v>31</v>
      </c>
      <c r="B32" s="1" t="s">
        <v>13295</v>
      </c>
      <c r="C32" s="2">
        <v>30</v>
      </c>
      <c r="D32" s="1" t="s">
        <v>13296</v>
      </c>
    </row>
    <row r="33" spans="1:4">
      <c r="A33" s="2">
        <v>32</v>
      </c>
      <c r="B33" s="1" t="s">
        <v>13297</v>
      </c>
      <c r="C33" s="2">
        <v>31</v>
      </c>
      <c r="D33" s="1" t="s">
        <v>13298</v>
      </c>
    </row>
    <row r="34" spans="1:4">
      <c r="A34" s="2">
        <v>33</v>
      </c>
      <c r="B34" s="1" t="s">
        <v>13299</v>
      </c>
      <c r="C34" s="2">
        <v>32</v>
      </c>
      <c r="D34" s="1" t="s">
        <v>13300</v>
      </c>
    </row>
    <row r="35" spans="1:4">
      <c r="A35" s="2">
        <v>34</v>
      </c>
      <c r="B35" s="1" t="s">
        <v>13301</v>
      </c>
      <c r="C35" s="2">
        <v>33</v>
      </c>
      <c r="D35" s="1" t="s">
        <v>13302</v>
      </c>
    </row>
    <row r="36" spans="1:4">
      <c r="A36" s="2">
        <v>35</v>
      </c>
      <c r="B36" s="1" t="s">
        <v>13303</v>
      </c>
      <c r="C36" s="2">
        <v>34</v>
      </c>
      <c r="D36" s="1" t="s">
        <v>13304</v>
      </c>
    </row>
    <row r="37" spans="1:4">
      <c r="A37" s="2">
        <v>36</v>
      </c>
      <c r="B37" s="1" t="s">
        <v>13305</v>
      </c>
      <c r="C37" s="2">
        <v>35</v>
      </c>
      <c r="D37" s="1" t="s">
        <v>13306</v>
      </c>
    </row>
    <row r="38" spans="1:4">
      <c r="A38" s="2">
        <v>37</v>
      </c>
      <c r="B38" s="1" t="s">
        <v>13307</v>
      </c>
      <c r="C38" s="2">
        <v>36</v>
      </c>
      <c r="D38" s="1" t="s">
        <v>13308</v>
      </c>
    </row>
    <row r="39" spans="1:4">
      <c r="A39" s="2">
        <v>38</v>
      </c>
      <c r="B39" s="1" t="s">
        <v>13309</v>
      </c>
      <c r="C39" s="2">
        <v>37</v>
      </c>
      <c r="D39" s="1" t="s">
        <v>13310</v>
      </c>
    </row>
    <row r="40" spans="1:4">
      <c r="A40" s="2">
        <v>39</v>
      </c>
      <c r="B40" s="1" t="s">
        <v>13311</v>
      </c>
      <c r="C40" s="2">
        <v>38</v>
      </c>
      <c r="D40" s="1" t="s">
        <v>13312</v>
      </c>
    </row>
    <row r="41" spans="1:4">
      <c r="A41" s="2">
        <v>40</v>
      </c>
      <c r="B41" s="1" t="s">
        <v>13313</v>
      </c>
      <c r="C41" s="2">
        <v>39</v>
      </c>
      <c r="D41" s="1" t="s">
        <v>13314</v>
      </c>
    </row>
    <row r="42" spans="3:4">
      <c r="C42" s="2">
        <v>40</v>
      </c>
      <c r="D42" s="1" t="s">
        <v>13315</v>
      </c>
    </row>
    <row r="43" spans="3:4">
      <c r="C43" s="2">
        <v>41</v>
      </c>
      <c r="D43" s="1" t="s">
        <v>13316</v>
      </c>
    </row>
    <row r="44" spans="3:4">
      <c r="C44" s="2">
        <v>42</v>
      </c>
      <c r="D44" s="1" t="s">
        <v>13317</v>
      </c>
    </row>
    <row r="45" spans="3:4">
      <c r="C45" s="2">
        <v>43</v>
      </c>
      <c r="D45" s="1" t="s">
        <v>13318</v>
      </c>
    </row>
    <row r="46" spans="3:4">
      <c r="C46" s="2">
        <v>44</v>
      </c>
      <c r="D46" s="1" t="s">
        <v>13319</v>
      </c>
    </row>
    <row r="47" spans="3:4">
      <c r="C47" s="2">
        <v>45</v>
      </c>
      <c r="D47" s="1" t="s">
        <v>13320</v>
      </c>
    </row>
    <row r="48" spans="3:4">
      <c r="C48" s="2">
        <v>46</v>
      </c>
      <c r="D48" s="1" t="s">
        <v>13321</v>
      </c>
    </row>
    <row r="49" spans="3:4">
      <c r="C49" s="2">
        <v>47</v>
      </c>
      <c r="D49" s="1" t="s">
        <v>13322</v>
      </c>
    </row>
    <row r="50" spans="3:4">
      <c r="C50" s="2">
        <v>48</v>
      </c>
      <c r="D50" s="1" t="s">
        <v>13323</v>
      </c>
    </row>
    <row r="51" spans="3:4">
      <c r="C51" s="2">
        <v>49</v>
      </c>
      <c r="D51" s="1" t="s">
        <v>13324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更新日志&amp;基础</vt:lpstr>
      <vt:lpstr>物品ID</vt:lpstr>
      <vt:lpstr>代码生成</vt:lpstr>
      <vt:lpstr>配方排查</vt:lpstr>
      <vt:lpstr>代码生成配方</vt:lpstr>
      <vt:lpstr>排序代码排查用</vt:lpstr>
      <vt:lpstr>总表</vt:lpstr>
      <vt:lpstr>位置数量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Rui</cp:lastModifiedBy>
  <dcterms:created xsi:type="dcterms:W3CDTF">2020-03-23T03:39:00Z</dcterms:created>
  <dcterms:modified xsi:type="dcterms:W3CDTF">2020-03-29T06:20:36Z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